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rreceygor\Desktop\Desarrollos\Power BI\Pedidos\data\"/>
    </mc:Choice>
  </mc:AlternateContent>
  <xr:revisionPtr revIDLastSave="0" documentId="8_{21C25408-E53B-4682-B01E-6AEB8AF22DC7}" xr6:coauthVersionLast="47" xr6:coauthVersionMax="47" xr10:uidLastSave="{00000000-0000-0000-0000-000000000000}"/>
  <bookViews>
    <workbookView xWindow="-120" yWindow="-120" windowWidth="29040" windowHeight="15720" xr2:uid="{A84829DE-B868-4D80-AD53-3DCAAC842899}"/>
  </bookViews>
  <sheets>
    <sheet name="5- Pedidos del mes SAP" sheetId="1" r:id="rId1"/>
    <sheet name="Sheet1" sheetId="2" r:id="rId2"/>
    <sheet name="Hoja3" sheetId="3" r:id="rId3"/>
  </sheets>
  <externalReferences>
    <externalReference r:id="rId4"/>
  </externalReferences>
  <definedNames>
    <definedName name="_xlnm._FilterDatabase" localSheetId="0" hidden="1">'5- Pedidos del mes SAP'!$A$1:$AB$4911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" i="3" l="1" a="1"/>
  <c r="F1" i="3" s="1"/>
  <c r="B1" i="3" a="1"/>
  <c r="B1" i="3" s="1"/>
  <c r="T2" i="1"/>
  <c r="U2" i="1"/>
  <c r="W2" i="1"/>
  <c r="X2" i="1" s="1"/>
  <c r="Y2" i="1"/>
  <c r="Z2" i="1"/>
  <c r="AA2" i="1"/>
  <c r="AB2" i="1"/>
  <c r="V2" i="1" s="1"/>
  <c r="T3" i="1"/>
  <c r="U3" i="1"/>
  <c r="W3" i="1"/>
  <c r="X3" i="1" s="1"/>
  <c r="Y3" i="1"/>
  <c r="Z3" i="1"/>
  <c r="AA3" i="1"/>
  <c r="AB3" i="1"/>
  <c r="V3" i="1" s="1"/>
  <c r="T4" i="1"/>
  <c r="U4" i="1"/>
  <c r="W4" i="1"/>
  <c r="X4" i="1" s="1"/>
  <c r="Y4" i="1"/>
  <c r="Z4" i="1"/>
  <c r="AA4" i="1"/>
  <c r="AB4" i="1"/>
  <c r="V4" i="1" s="1"/>
  <c r="T5" i="1"/>
  <c r="U5" i="1"/>
  <c r="W5" i="1"/>
  <c r="Y5" i="1"/>
  <c r="Z5" i="1"/>
  <c r="AA5" i="1"/>
  <c r="AB5" i="1"/>
  <c r="V5" i="1" s="1"/>
  <c r="T6" i="1"/>
  <c r="U6" i="1"/>
  <c r="W6" i="1"/>
  <c r="Y6" i="1"/>
  <c r="Z6" i="1"/>
  <c r="AA6" i="1"/>
  <c r="AB6" i="1"/>
  <c r="V6" i="1" s="1"/>
  <c r="T7" i="1"/>
  <c r="U7" i="1"/>
  <c r="W7" i="1"/>
  <c r="Y7" i="1"/>
  <c r="Z7" i="1"/>
  <c r="AA7" i="1"/>
  <c r="AB7" i="1"/>
  <c r="V7" i="1" s="1"/>
  <c r="T8" i="1"/>
  <c r="U8" i="1"/>
  <c r="W8" i="1"/>
  <c r="Y8" i="1"/>
  <c r="Z8" i="1"/>
  <c r="AA8" i="1"/>
  <c r="AB8" i="1"/>
  <c r="V8" i="1" s="1"/>
  <c r="T9" i="1"/>
  <c r="U9" i="1"/>
  <c r="W9" i="1"/>
  <c r="X9" i="1" s="1"/>
  <c r="Y9" i="1"/>
  <c r="Z9" i="1"/>
  <c r="AA9" i="1"/>
  <c r="AB9" i="1"/>
  <c r="V9" i="1" s="1"/>
  <c r="T10" i="1"/>
  <c r="U10" i="1"/>
  <c r="W10" i="1"/>
  <c r="X10" i="1" s="1"/>
  <c r="Y10" i="1"/>
  <c r="Z10" i="1"/>
  <c r="AA10" i="1"/>
  <c r="AB10" i="1"/>
  <c r="V10" i="1" s="1"/>
  <c r="T11" i="1"/>
  <c r="U11" i="1"/>
  <c r="W11" i="1"/>
  <c r="X11" i="1"/>
  <c r="Y11" i="1"/>
  <c r="Z11" i="1"/>
  <c r="AA11" i="1"/>
  <c r="AB11" i="1"/>
  <c r="V11" i="1" s="1"/>
  <c r="T12" i="1"/>
  <c r="U12" i="1"/>
  <c r="W12" i="1"/>
  <c r="Y12" i="1"/>
  <c r="Z12" i="1"/>
  <c r="AA12" i="1"/>
  <c r="AB12" i="1"/>
  <c r="V12" i="1" s="1"/>
  <c r="T13" i="1"/>
  <c r="U13" i="1"/>
  <c r="W13" i="1"/>
  <c r="Y13" i="1"/>
  <c r="Z13" i="1"/>
  <c r="AA13" i="1"/>
  <c r="AB13" i="1"/>
  <c r="V13" i="1" s="1"/>
  <c r="T14" i="1"/>
  <c r="U14" i="1"/>
  <c r="W14" i="1"/>
  <c r="X14" i="1" s="1"/>
  <c r="Y14" i="1"/>
  <c r="Z14" i="1"/>
  <c r="AA14" i="1"/>
  <c r="AB14" i="1"/>
  <c r="V14" i="1" s="1"/>
  <c r="T15" i="1"/>
  <c r="U15" i="1"/>
  <c r="W15" i="1"/>
  <c r="Y15" i="1"/>
  <c r="Z15" i="1"/>
  <c r="AA15" i="1"/>
  <c r="AB15" i="1"/>
  <c r="V15" i="1" s="1"/>
  <c r="T16" i="1"/>
  <c r="U16" i="1"/>
  <c r="W16" i="1"/>
  <c r="Y16" i="1"/>
  <c r="Z16" i="1"/>
  <c r="AA16" i="1"/>
  <c r="AB16" i="1"/>
  <c r="V16" i="1" s="1"/>
  <c r="T17" i="1"/>
  <c r="U17" i="1"/>
  <c r="W17" i="1"/>
  <c r="Y17" i="1"/>
  <c r="Z17" i="1"/>
  <c r="AA17" i="1"/>
  <c r="AB17" i="1"/>
  <c r="V17" i="1" s="1"/>
  <c r="T18" i="1"/>
  <c r="U18" i="1"/>
  <c r="W18" i="1"/>
  <c r="Y18" i="1"/>
  <c r="Z18" i="1"/>
  <c r="AA18" i="1"/>
  <c r="AB18" i="1"/>
  <c r="V18" i="1" s="1"/>
  <c r="T19" i="1"/>
  <c r="U19" i="1"/>
  <c r="W19" i="1"/>
  <c r="Y19" i="1"/>
  <c r="Z19" i="1"/>
  <c r="AA19" i="1"/>
  <c r="AB19" i="1"/>
  <c r="V19" i="1" s="1"/>
  <c r="T20" i="1"/>
  <c r="U20" i="1"/>
  <c r="W20" i="1"/>
  <c r="Y20" i="1"/>
  <c r="Z20" i="1"/>
  <c r="AA20" i="1"/>
  <c r="AB20" i="1"/>
  <c r="V20" i="1" s="1"/>
  <c r="T21" i="1"/>
  <c r="U21" i="1"/>
  <c r="W21" i="1"/>
  <c r="X21" i="1" s="1"/>
  <c r="Y21" i="1"/>
  <c r="Z21" i="1"/>
  <c r="AA21" i="1"/>
  <c r="AB21" i="1"/>
  <c r="V21" i="1" s="1"/>
  <c r="T22" i="1"/>
  <c r="U22" i="1"/>
  <c r="W22" i="1"/>
  <c r="Y22" i="1"/>
  <c r="Z22" i="1"/>
  <c r="AA22" i="1"/>
  <c r="AB22" i="1"/>
  <c r="V22" i="1" s="1"/>
  <c r="T23" i="1"/>
  <c r="U23" i="1"/>
  <c r="W23" i="1"/>
  <c r="Y23" i="1"/>
  <c r="Z23" i="1"/>
  <c r="AA23" i="1"/>
  <c r="AB23" i="1"/>
  <c r="V23" i="1" s="1"/>
  <c r="T24" i="1"/>
  <c r="U24" i="1"/>
  <c r="W24" i="1"/>
  <c r="Y24" i="1"/>
  <c r="Z24" i="1"/>
  <c r="AA24" i="1"/>
  <c r="AB24" i="1"/>
  <c r="V24" i="1" s="1"/>
  <c r="T25" i="1"/>
  <c r="U25" i="1"/>
  <c r="W25" i="1"/>
  <c r="Y25" i="1"/>
  <c r="Z25" i="1"/>
  <c r="AA25" i="1"/>
  <c r="AB25" i="1"/>
  <c r="V25" i="1" s="1"/>
  <c r="T26" i="1"/>
  <c r="U26" i="1"/>
  <c r="W26" i="1"/>
  <c r="X26" i="1"/>
  <c r="Y26" i="1"/>
  <c r="Z26" i="1"/>
  <c r="AA26" i="1"/>
  <c r="AB26" i="1"/>
  <c r="V26" i="1" s="1"/>
  <c r="T27" i="1"/>
  <c r="U27" i="1"/>
  <c r="W27" i="1"/>
  <c r="X27" i="1"/>
  <c r="Y27" i="1"/>
  <c r="Z27" i="1"/>
  <c r="AA27" i="1"/>
  <c r="AB27" i="1"/>
  <c r="V27" i="1" s="1"/>
  <c r="T28" i="1"/>
  <c r="U28" i="1"/>
  <c r="W28" i="1"/>
  <c r="X28" i="1" s="1"/>
  <c r="Y28" i="1"/>
  <c r="Z28" i="1"/>
  <c r="AA28" i="1"/>
  <c r="AB28" i="1"/>
  <c r="V28" i="1" s="1"/>
  <c r="T29" i="1"/>
  <c r="U29" i="1"/>
  <c r="W29" i="1"/>
  <c r="Y29" i="1"/>
  <c r="Z29" i="1"/>
  <c r="AA29" i="1"/>
  <c r="AB29" i="1"/>
  <c r="V29" i="1" s="1"/>
  <c r="T30" i="1"/>
  <c r="U30" i="1"/>
  <c r="W30" i="1"/>
  <c r="Y30" i="1"/>
  <c r="Z30" i="1"/>
  <c r="AA30" i="1"/>
  <c r="AB30" i="1"/>
  <c r="V30" i="1" s="1"/>
  <c r="T31" i="1"/>
  <c r="U31" i="1"/>
  <c r="W31" i="1"/>
  <c r="Y31" i="1"/>
  <c r="Z31" i="1"/>
  <c r="AA31" i="1"/>
  <c r="AB31" i="1"/>
  <c r="V31" i="1" s="1"/>
  <c r="T32" i="1"/>
  <c r="U32" i="1"/>
  <c r="W32" i="1"/>
  <c r="Y32" i="1"/>
  <c r="Z32" i="1"/>
  <c r="AA32" i="1"/>
  <c r="AB32" i="1"/>
  <c r="V32" i="1" s="1"/>
  <c r="T33" i="1"/>
  <c r="U33" i="1"/>
  <c r="W33" i="1"/>
  <c r="X33" i="1" s="1"/>
  <c r="Y33" i="1"/>
  <c r="Z33" i="1"/>
  <c r="AA33" i="1"/>
  <c r="AB33" i="1"/>
  <c r="V33" i="1" s="1"/>
  <c r="T34" i="1"/>
  <c r="U34" i="1"/>
  <c r="W34" i="1"/>
  <c r="Y34" i="1"/>
  <c r="Z34" i="1"/>
  <c r="AA34" i="1"/>
  <c r="AB34" i="1"/>
  <c r="V34" i="1" s="1"/>
  <c r="T35" i="1"/>
  <c r="U35" i="1"/>
  <c r="W35" i="1"/>
  <c r="Y35" i="1"/>
  <c r="Z35" i="1"/>
  <c r="AA35" i="1"/>
  <c r="AB35" i="1"/>
  <c r="V35" i="1" s="1"/>
  <c r="T36" i="1"/>
  <c r="U36" i="1"/>
  <c r="W36" i="1"/>
  <c r="Y36" i="1"/>
  <c r="Z36" i="1"/>
  <c r="AA36" i="1"/>
  <c r="AB36" i="1"/>
  <c r="V36" i="1" s="1"/>
  <c r="T37" i="1"/>
  <c r="U37" i="1"/>
  <c r="W37" i="1"/>
  <c r="Y37" i="1"/>
  <c r="Z37" i="1"/>
  <c r="AA37" i="1"/>
  <c r="AB37" i="1"/>
  <c r="V37" i="1" s="1"/>
  <c r="T38" i="1"/>
  <c r="U38" i="1"/>
  <c r="W38" i="1"/>
  <c r="Y38" i="1"/>
  <c r="Z38" i="1"/>
  <c r="AA38" i="1"/>
  <c r="AB38" i="1"/>
  <c r="V38" i="1" s="1"/>
  <c r="T39" i="1"/>
  <c r="U39" i="1"/>
  <c r="W39" i="1"/>
  <c r="Y39" i="1"/>
  <c r="Z39" i="1"/>
  <c r="AA39" i="1"/>
  <c r="AB39" i="1"/>
  <c r="V39" i="1" s="1"/>
  <c r="T40" i="1"/>
  <c r="U40" i="1"/>
  <c r="W40" i="1"/>
  <c r="Y40" i="1"/>
  <c r="Z40" i="1"/>
  <c r="AA40" i="1"/>
  <c r="AB40" i="1"/>
  <c r="V40" i="1" s="1"/>
  <c r="T41" i="1"/>
  <c r="U41" i="1"/>
  <c r="W41" i="1"/>
  <c r="Y41" i="1"/>
  <c r="Z41" i="1"/>
  <c r="AA41" i="1"/>
  <c r="AB41" i="1"/>
  <c r="V41" i="1" s="1"/>
  <c r="T42" i="1"/>
  <c r="U42" i="1"/>
  <c r="W42" i="1"/>
  <c r="X42" i="1" s="1"/>
  <c r="Y42" i="1"/>
  <c r="Z42" i="1"/>
  <c r="AA42" i="1"/>
  <c r="AB42" i="1"/>
  <c r="V42" i="1" s="1"/>
  <c r="T43" i="1"/>
  <c r="U43" i="1"/>
  <c r="W43" i="1"/>
  <c r="Y43" i="1"/>
  <c r="Z43" i="1"/>
  <c r="AA43" i="1"/>
  <c r="AB43" i="1"/>
  <c r="V43" i="1" s="1"/>
  <c r="T44" i="1"/>
  <c r="U44" i="1"/>
  <c r="W44" i="1"/>
  <c r="Y44" i="1"/>
  <c r="Z44" i="1"/>
  <c r="AA44" i="1"/>
  <c r="AB44" i="1"/>
  <c r="V44" i="1" s="1"/>
  <c r="T45" i="1"/>
  <c r="U45" i="1"/>
  <c r="W45" i="1"/>
  <c r="Y45" i="1"/>
  <c r="Z45" i="1"/>
  <c r="AA45" i="1"/>
  <c r="AB45" i="1"/>
  <c r="V45" i="1" s="1"/>
  <c r="T46" i="1"/>
  <c r="U46" i="1"/>
  <c r="W46" i="1"/>
  <c r="Y46" i="1"/>
  <c r="Z46" i="1"/>
  <c r="AA46" i="1"/>
  <c r="AB46" i="1"/>
  <c r="V46" i="1" s="1"/>
  <c r="T47" i="1"/>
  <c r="U47" i="1"/>
  <c r="W47" i="1"/>
  <c r="Y47" i="1"/>
  <c r="Z47" i="1"/>
  <c r="AA47" i="1"/>
  <c r="AB47" i="1"/>
  <c r="V47" i="1" s="1"/>
  <c r="T48" i="1"/>
  <c r="U48" i="1"/>
  <c r="W48" i="1"/>
  <c r="Y48" i="1"/>
  <c r="Z48" i="1"/>
  <c r="AA48" i="1"/>
  <c r="AB48" i="1"/>
  <c r="V48" i="1" s="1"/>
  <c r="T49" i="1"/>
  <c r="U49" i="1"/>
  <c r="W49" i="1"/>
  <c r="Y49" i="1"/>
  <c r="Z49" i="1"/>
  <c r="AA49" i="1"/>
  <c r="AB49" i="1"/>
  <c r="V49" i="1" s="1"/>
  <c r="T50" i="1"/>
  <c r="U50" i="1"/>
  <c r="W50" i="1"/>
  <c r="X50" i="1" s="1"/>
  <c r="Y50" i="1"/>
  <c r="Z50" i="1"/>
  <c r="AA50" i="1"/>
  <c r="AB50" i="1"/>
  <c r="V50" i="1" s="1"/>
  <c r="T51" i="1"/>
  <c r="U51" i="1"/>
  <c r="W51" i="1"/>
  <c r="X51" i="1" s="1"/>
  <c r="Y51" i="1"/>
  <c r="Z51" i="1"/>
  <c r="AA51" i="1"/>
  <c r="AB51" i="1"/>
  <c r="V51" i="1" s="1"/>
  <c r="T52" i="1"/>
  <c r="U52" i="1"/>
  <c r="W52" i="1"/>
  <c r="X52" i="1" s="1"/>
  <c r="Y52" i="1"/>
  <c r="Z52" i="1"/>
  <c r="AA52" i="1"/>
  <c r="AB52" i="1"/>
  <c r="V52" i="1" s="1"/>
  <c r="T53" i="1"/>
  <c r="U53" i="1"/>
  <c r="W53" i="1"/>
  <c r="X53" i="1" s="1"/>
  <c r="Y53" i="1"/>
  <c r="Z53" i="1"/>
  <c r="AA53" i="1"/>
  <c r="AB53" i="1"/>
  <c r="V53" i="1" s="1"/>
  <c r="T54" i="1"/>
  <c r="U54" i="1"/>
  <c r="W54" i="1"/>
  <c r="X54" i="1" s="1"/>
  <c r="Y54" i="1"/>
  <c r="Z54" i="1"/>
  <c r="AA54" i="1"/>
  <c r="AB54" i="1"/>
  <c r="V54" i="1" s="1"/>
  <c r="T55" i="1"/>
  <c r="U55" i="1"/>
  <c r="W55" i="1"/>
  <c r="X55" i="1" s="1"/>
  <c r="Y55" i="1"/>
  <c r="Z55" i="1"/>
  <c r="AA55" i="1"/>
  <c r="AB55" i="1"/>
  <c r="V55" i="1" s="1"/>
  <c r="T56" i="1"/>
  <c r="U56" i="1"/>
  <c r="W56" i="1"/>
  <c r="X56" i="1" s="1"/>
  <c r="Y56" i="1"/>
  <c r="Z56" i="1"/>
  <c r="AA56" i="1"/>
  <c r="AB56" i="1"/>
  <c r="V56" i="1" s="1"/>
  <c r="T57" i="1"/>
  <c r="U57" i="1"/>
  <c r="W57" i="1"/>
  <c r="X57" i="1" s="1"/>
  <c r="Y57" i="1"/>
  <c r="Z57" i="1"/>
  <c r="AA57" i="1"/>
  <c r="AB57" i="1"/>
  <c r="V57" i="1" s="1"/>
  <c r="T58" i="1"/>
  <c r="U58" i="1"/>
  <c r="W58" i="1"/>
  <c r="X58" i="1" s="1"/>
  <c r="Y58" i="1"/>
  <c r="Z58" i="1"/>
  <c r="AA58" i="1"/>
  <c r="AB58" i="1"/>
  <c r="V58" i="1" s="1"/>
  <c r="T59" i="1"/>
  <c r="U59" i="1"/>
  <c r="W59" i="1"/>
  <c r="X59" i="1" s="1"/>
  <c r="Y59" i="1"/>
  <c r="Z59" i="1"/>
  <c r="AA59" i="1"/>
  <c r="AB59" i="1"/>
  <c r="V59" i="1" s="1"/>
  <c r="T60" i="1"/>
  <c r="U60" i="1"/>
  <c r="W60" i="1"/>
  <c r="X60" i="1" s="1"/>
  <c r="Y60" i="1"/>
  <c r="Z60" i="1"/>
  <c r="AA60" i="1"/>
  <c r="AB60" i="1"/>
  <c r="V60" i="1" s="1"/>
  <c r="T61" i="1"/>
  <c r="U61" i="1"/>
  <c r="W61" i="1"/>
  <c r="X61" i="1" s="1"/>
  <c r="Y61" i="1"/>
  <c r="Z61" i="1"/>
  <c r="AA61" i="1"/>
  <c r="AB61" i="1"/>
  <c r="V61" i="1" s="1"/>
  <c r="T62" i="1"/>
  <c r="U62" i="1"/>
  <c r="W62" i="1"/>
  <c r="X62" i="1" s="1"/>
  <c r="Y62" i="1"/>
  <c r="Z62" i="1"/>
  <c r="AA62" i="1"/>
  <c r="AB62" i="1"/>
  <c r="V62" i="1" s="1"/>
  <c r="T63" i="1"/>
  <c r="U63" i="1"/>
  <c r="W63" i="1"/>
  <c r="X63" i="1" s="1"/>
  <c r="Y63" i="1"/>
  <c r="Z63" i="1"/>
  <c r="AA63" i="1"/>
  <c r="AB63" i="1"/>
  <c r="V63" i="1" s="1"/>
  <c r="T64" i="1"/>
  <c r="U64" i="1"/>
  <c r="W64" i="1"/>
  <c r="X64" i="1" s="1"/>
  <c r="Y64" i="1"/>
  <c r="Z64" i="1"/>
  <c r="AA64" i="1"/>
  <c r="AB64" i="1"/>
  <c r="V64" i="1" s="1"/>
  <c r="T65" i="1"/>
  <c r="U65" i="1"/>
  <c r="W65" i="1"/>
  <c r="X65" i="1" s="1"/>
  <c r="Y65" i="1"/>
  <c r="Z65" i="1"/>
  <c r="AA65" i="1"/>
  <c r="AB65" i="1"/>
  <c r="V65" i="1" s="1"/>
  <c r="T66" i="1"/>
  <c r="U66" i="1"/>
  <c r="W66" i="1"/>
  <c r="X66" i="1" s="1"/>
  <c r="Y66" i="1"/>
  <c r="Z66" i="1"/>
  <c r="AA66" i="1"/>
  <c r="AB66" i="1"/>
  <c r="V66" i="1" s="1"/>
  <c r="T67" i="1"/>
  <c r="U67" i="1"/>
  <c r="W67" i="1"/>
  <c r="X67" i="1" s="1"/>
  <c r="Y67" i="1"/>
  <c r="Z67" i="1"/>
  <c r="AA67" i="1"/>
  <c r="AB67" i="1"/>
  <c r="V67" i="1" s="1"/>
  <c r="T68" i="1"/>
  <c r="U68" i="1"/>
  <c r="W68" i="1"/>
  <c r="X68" i="1" s="1"/>
  <c r="Y68" i="1"/>
  <c r="Z68" i="1"/>
  <c r="AA68" i="1"/>
  <c r="AB68" i="1"/>
  <c r="V68" i="1" s="1"/>
  <c r="T69" i="1"/>
  <c r="U69" i="1"/>
  <c r="W69" i="1"/>
  <c r="X69" i="1" s="1"/>
  <c r="Y69" i="1"/>
  <c r="Z69" i="1"/>
  <c r="AA69" i="1"/>
  <c r="AB69" i="1"/>
  <c r="V69" i="1" s="1"/>
  <c r="T70" i="1"/>
  <c r="U70" i="1"/>
  <c r="W70" i="1"/>
  <c r="X70" i="1" s="1"/>
  <c r="Y70" i="1"/>
  <c r="Z70" i="1"/>
  <c r="AA70" i="1"/>
  <c r="AB70" i="1"/>
  <c r="V70" i="1" s="1"/>
  <c r="T71" i="1"/>
  <c r="U71" i="1"/>
  <c r="W71" i="1"/>
  <c r="Y71" i="1"/>
  <c r="Z71" i="1"/>
  <c r="AA71" i="1"/>
  <c r="AB71" i="1"/>
  <c r="V71" i="1" s="1"/>
  <c r="T72" i="1"/>
  <c r="U72" i="1"/>
  <c r="W72" i="1"/>
  <c r="Y72" i="1"/>
  <c r="Z72" i="1"/>
  <c r="AA72" i="1"/>
  <c r="AB72" i="1"/>
  <c r="V72" i="1" s="1"/>
  <c r="T73" i="1"/>
  <c r="U73" i="1"/>
  <c r="W73" i="1"/>
  <c r="X73" i="1" s="1"/>
  <c r="Y73" i="1"/>
  <c r="Z73" i="1"/>
  <c r="AA73" i="1"/>
  <c r="AB73" i="1"/>
  <c r="V73" i="1" s="1"/>
  <c r="T74" i="1"/>
  <c r="U74" i="1"/>
  <c r="W74" i="1"/>
  <c r="Y74" i="1"/>
  <c r="Z74" i="1"/>
  <c r="AA74" i="1"/>
  <c r="AB74" i="1"/>
  <c r="V74" i="1" s="1"/>
  <c r="T75" i="1"/>
  <c r="U75" i="1"/>
  <c r="W75" i="1"/>
  <c r="X75" i="1" s="1"/>
  <c r="Y75" i="1"/>
  <c r="Z75" i="1"/>
  <c r="AA75" i="1"/>
  <c r="AB75" i="1"/>
  <c r="V75" i="1" s="1"/>
  <c r="T76" i="1"/>
  <c r="U76" i="1"/>
  <c r="W76" i="1"/>
  <c r="X76" i="1" s="1"/>
  <c r="Y76" i="1"/>
  <c r="Z76" i="1"/>
  <c r="AA76" i="1"/>
  <c r="AB76" i="1"/>
  <c r="V76" i="1" s="1"/>
  <c r="T77" i="1"/>
  <c r="U77" i="1"/>
  <c r="W77" i="1"/>
  <c r="X77" i="1" s="1"/>
  <c r="Y77" i="1"/>
  <c r="Z77" i="1"/>
  <c r="AA77" i="1"/>
  <c r="AB77" i="1"/>
  <c r="V77" i="1" s="1"/>
  <c r="T78" i="1"/>
  <c r="U78" i="1"/>
  <c r="W78" i="1"/>
  <c r="X78" i="1" s="1"/>
  <c r="Y78" i="1"/>
  <c r="Z78" i="1"/>
  <c r="AA78" i="1"/>
  <c r="AB78" i="1"/>
  <c r="V78" i="1" s="1"/>
  <c r="T79" i="1"/>
  <c r="U79" i="1"/>
  <c r="W79" i="1"/>
  <c r="X79" i="1" s="1"/>
  <c r="Y79" i="1"/>
  <c r="Z79" i="1"/>
  <c r="AA79" i="1"/>
  <c r="AB79" i="1"/>
  <c r="V79" i="1" s="1"/>
  <c r="T80" i="1"/>
  <c r="U80" i="1"/>
  <c r="W80" i="1"/>
  <c r="X80" i="1" s="1"/>
  <c r="Y80" i="1"/>
  <c r="Z80" i="1"/>
  <c r="AA80" i="1"/>
  <c r="AB80" i="1"/>
  <c r="V80" i="1" s="1"/>
  <c r="T81" i="1"/>
  <c r="U81" i="1"/>
  <c r="W81" i="1"/>
  <c r="X81" i="1" s="1"/>
  <c r="Y81" i="1"/>
  <c r="Z81" i="1"/>
  <c r="AA81" i="1"/>
  <c r="AB81" i="1"/>
  <c r="V81" i="1" s="1"/>
  <c r="T82" i="1"/>
  <c r="U82" i="1"/>
  <c r="W82" i="1"/>
  <c r="X82" i="1" s="1"/>
  <c r="Y82" i="1"/>
  <c r="Z82" i="1"/>
  <c r="AA82" i="1"/>
  <c r="AB82" i="1"/>
  <c r="V82" i="1" s="1"/>
  <c r="T83" i="1"/>
  <c r="U83" i="1"/>
  <c r="W83" i="1"/>
  <c r="X83" i="1" s="1"/>
  <c r="Y83" i="1"/>
  <c r="Z83" i="1"/>
  <c r="AA83" i="1"/>
  <c r="AB83" i="1"/>
  <c r="V83" i="1" s="1"/>
  <c r="T84" i="1"/>
  <c r="U84" i="1"/>
  <c r="W84" i="1"/>
  <c r="Y84" i="1"/>
  <c r="Z84" i="1"/>
  <c r="AA84" i="1"/>
  <c r="AB84" i="1"/>
  <c r="V84" i="1" s="1"/>
  <c r="T85" i="1"/>
  <c r="U85" i="1"/>
  <c r="W85" i="1"/>
  <c r="Y85" i="1"/>
  <c r="Z85" i="1"/>
  <c r="AA85" i="1"/>
  <c r="AB85" i="1"/>
  <c r="V85" i="1" s="1"/>
  <c r="T86" i="1"/>
  <c r="U86" i="1"/>
  <c r="W86" i="1"/>
  <c r="Y86" i="1"/>
  <c r="Z86" i="1"/>
  <c r="AA86" i="1"/>
  <c r="AB86" i="1"/>
  <c r="V86" i="1" s="1"/>
  <c r="T87" i="1"/>
  <c r="U87" i="1"/>
  <c r="W87" i="1"/>
  <c r="Y87" i="1"/>
  <c r="Z87" i="1"/>
  <c r="AA87" i="1"/>
  <c r="AB87" i="1"/>
  <c r="V87" i="1" s="1"/>
  <c r="T88" i="1"/>
  <c r="U88" i="1"/>
  <c r="W88" i="1"/>
  <c r="Y88" i="1"/>
  <c r="Z88" i="1"/>
  <c r="AA88" i="1"/>
  <c r="AB88" i="1"/>
  <c r="V88" i="1" s="1"/>
  <c r="T89" i="1"/>
  <c r="U89" i="1"/>
  <c r="W89" i="1"/>
  <c r="Y89" i="1"/>
  <c r="Z89" i="1"/>
  <c r="AA89" i="1"/>
  <c r="AB89" i="1"/>
  <c r="V89" i="1" s="1"/>
  <c r="T90" i="1"/>
  <c r="U90" i="1"/>
  <c r="W90" i="1"/>
  <c r="Y90" i="1"/>
  <c r="Z90" i="1"/>
  <c r="AA90" i="1"/>
  <c r="AB90" i="1"/>
  <c r="V90" i="1" s="1"/>
  <c r="T91" i="1"/>
  <c r="U91" i="1"/>
  <c r="W91" i="1"/>
  <c r="Y91" i="1"/>
  <c r="Z91" i="1"/>
  <c r="AA91" i="1"/>
  <c r="AB91" i="1"/>
  <c r="V91" i="1" s="1"/>
  <c r="T92" i="1"/>
  <c r="U92" i="1"/>
  <c r="W92" i="1"/>
  <c r="Y92" i="1"/>
  <c r="Z92" i="1"/>
  <c r="AA92" i="1"/>
  <c r="AB92" i="1"/>
  <c r="V92" i="1" s="1"/>
  <c r="T93" i="1"/>
  <c r="U93" i="1"/>
  <c r="W93" i="1"/>
  <c r="Y93" i="1"/>
  <c r="Z93" i="1"/>
  <c r="AA93" i="1"/>
  <c r="AB93" i="1"/>
  <c r="V93" i="1" s="1"/>
  <c r="T94" i="1"/>
  <c r="U94" i="1"/>
  <c r="W94" i="1"/>
  <c r="Y94" i="1"/>
  <c r="Z94" i="1"/>
  <c r="AA94" i="1"/>
  <c r="AB94" i="1"/>
  <c r="V94" i="1" s="1"/>
  <c r="T95" i="1"/>
  <c r="U95" i="1"/>
  <c r="W95" i="1"/>
  <c r="Y95" i="1"/>
  <c r="Z95" i="1"/>
  <c r="AA95" i="1"/>
  <c r="AB95" i="1"/>
  <c r="V95" i="1" s="1"/>
  <c r="T96" i="1"/>
  <c r="U96" i="1"/>
  <c r="W96" i="1"/>
  <c r="Y96" i="1"/>
  <c r="Z96" i="1"/>
  <c r="AA96" i="1"/>
  <c r="AB96" i="1"/>
  <c r="V96" i="1" s="1"/>
  <c r="T97" i="1"/>
  <c r="U97" i="1"/>
  <c r="W97" i="1"/>
  <c r="Y97" i="1"/>
  <c r="Z97" i="1"/>
  <c r="AA97" i="1"/>
  <c r="AB97" i="1"/>
  <c r="V97" i="1" s="1"/>
  <c r="T98" i="1"/>
  <c r="U98" i="1"/>
  <c r="W98" i="1"/>
  <c r="Y98" i="1"/>
  <c r="Z98" i="1"/>
  <c r="AA98" i="1"/>
  <c r="AB98" i="1"/>
  <c r="V98" i="1" s="1"/>
  <c r="T99" i="1"/>
  <c r="U99" i="1"/>
  <c r="W99" i="1"/>
  <c r="X99" i="1" s="1"/>
  <c r="Y99" i="1"/>
  <c r="Z99" i="1"/>
  <c r="AA99" i="1"/>
  <c r="AB99" i="1"/>
  <c r="V99" i="1" s="1"/>
  <c r="T100" i="1"/>
  <c r="U100" i="1"/>
  <c r="W100" i="1"/>
  <c r="X100" i="1" s="1"/>
  <c r="Y100" i="1"/>
  <c r="Z100" i="1"/>
  <c r="AA100" i="1"/>
  <c r="AB100" i="1"/>
  <c r="V100" i="1" s="1"/>
  <c r="T101" i="1"/>
  <c r="U101" i="1"/>
  <c r="W101" i="1"/>
  <c r="X101" i="1" s="1"/>
  <c r="Y101" i="1"/>
  <c r="Z101" i="1"/>
  <c r="AA101" i="1"/>
  <c r="AB101" i="1"/>
  <c r="V101" i="1" s="1"/>
  <c r="T102" i="1"/>
  <c r="U102" i="1"/>
  <c r="W102" i="1"/>
  <c r="X102" i="1" s="1"/>
  <c r="Y102" i="1"/>
  <c r="Z102" i="1"/>
  <c r="AA102" i="1"/>
  <c r="AB102" i="1"/>
  <c r="V102" i="1" s="1"/>
  <c r="T103" i="1"/>
  <c r="U103" i="1"/>
  <c r="W103" i="1"/>
  <c r="X103" i="1" s="1"/>
  <c r="Y103" i="1"/>
  <c r="Z103" i="1"/>
  <c r="AA103" i="1"/>
  <c r="AB103" i="1"/>
  <c r="V103" i="1" s="1"/>
  <c r="T104" i="1"/>
  <c r="U104" i="1"/>
  <c r="W104" i="1"/>
  <c r="X104" i="1" s="1"/>
  <c r="Y104" i="1"/>
  <c r="Z104" i="1"/>
  <c r="AA104" i="1"/>
  <c r="AB104" i="1"/>
  <c r="V104" i="1" s="1"/>
  <c r="T105" i="1"/>
  <c r="U105" i="1"/>
  <c r="W105" i="1"/>
  <c r="X105" i="1" s="1"/>
  <c r="Y105" i="1"/>
  <c r="Z105" i="1"/>
  <c r="AA105" i="1"/>
  <c r="AB105" i="1"/>
  <c r="V105" i="1" s="1"/>
  <c r="T106" i="1"/>
  <c r="U106" i="1"/>
  <c r="W106" i="1"/>
  <c r="X106" i="1" s="1"/>
  <c r="Y106" i="1"/>
  <c r="Z106" i="1"/>
  <c r="AA106" i="1"/>
  <c r="AB106" i="1"/>
  <c r="V106" i="1" s="1"/>
  <c r="T107" i="1"/>
  <c r="U107" i="1"/>
  <c r="W107" i="1"/>
  <c r="X107" i="1" s="1"/>
  <c r="Y107" i="1"/>
  <c r="Z107" i="1"/>
  <c r="AA107" i="1"/>
  <c r="AB107" i="1"/>
  <c r="V107" i="1" s="1"/>
  <c r="T108" i="1"/>
  <c r="U108" i="1"/>
  <c r="W108" i="1"/>
  <c r="X108" i="1" s="1"/>
  <c r="Y108" i="1"/>
  <c r="Z108" i="1"/>
  <c r="AA108" i="1"/>
  <c r="AB108" i="1"/>
  <c r="V108" i="1" s="1"/>
  <c r="T109" i="1"/>
  <c r="U109" i="1"/>
  <c r="W109" i="1"/>
  <c r="Y109" i="1"/>
  <c r="Z109" i="1"/>
  <c r="AA109" i="1"/>
  <c r="AB109" i="1"/>
  <c r="V109" i="1" s="1"/>
  <c r="T110" i="1"/>
  <c r="U110" i="1"/>
  <c r="W110" i="1"/>
  <c r="Y110" i="1"/>
  <c r="Z110" i="1"/>
  <c r="AA110" i="1"/>
  <c r="AB110" i="1"/>
  <c r="V110" i="1" s="1"/>
  <c r="T111" i="1"/>
  <c r="U111" i="1"/>
  <c r="W111" i="1"/>
  <c r="Y111" i="1"/>
  <c r="Z111" i="1"/>
  <c r="AA111" i="1"/>
  <c r="AB111" i="1"/>
  <c r="V111" i="1" s="1"/>
  <c r="T112" i="1"/>
  <c r="U112" i="1"/>
  <c r="W112" i="1"/>
  <c r="Y112" i="1"/>
  <c r="Z112" i="1"/>
  <c r="AA112" i="1"/>
  <c r="AB112" i="1"/>
  <c r="V112" i="1" s="1"/>
  <c r="T113" i="1"/>
  <c r="U113" i="1"/>
  <c r="W113" i="1"/>
  <c r="Y113" i="1"/>
  <c r="Z113" i="1"/>
  <c r="AA113" i="1"/>
  <c r="AB113" i="1"/>
  <c r="V113" i="1" s="1"/>
  <c r="T114" i="1"/>
  <c r="U114" i="1"/>
  <c r="W114" i="1"/>
  <c r="Y114" i="1"/>
  <c r="Z114" i="1"/>
  <c r="AA114" i="1"/>
  <c r="AB114" i="1"/>
  <c r="V114" i="1" s="1"/>
  <c r="T115" i="1"/>
  <c r="U115" i="1"/>
  <c r="W115" i="1"/>
  <c r="X115" i="1" s="1"/>
  <c r="Y115" i="1"/>
  <c r="Z115" i="1"/>
  <c r="AA115" i="1"/>
  <c r="AB115" i="1"/>
  <c r="V115" i="1" s="1"/>
  <c r="T116" i="1"/>
  <c r="U116" i="1"/>
  <c r="W116" i="1"/>
  <c r="Y116" i="1"/>
  <c r="Z116" i="1"/>
  <c r="AA116" i="1"/>
  <c r="AB116" i="1"/>
  <c r="V116" i="1" s="1"/>
  <c r="T117" i="1"/>
  <c r="U117" i="1"/>
  <c r="W117" i="1"/>
  <c r="Y117" i="1"/>
  <c r="Z117" i="1"/>
  <c r="AA117" i="1"/>
  <c r="AB117" i="1"/>
  <c r="V117" i="1" s="1"/>
  <c r="T118" i="1"/>
  <c r="U118" i="1"/>
  <c r="W118" i="1"/>
  <c r="Y118" i="1"/>
  <c r="Z118" i="1"/>
  <c r="AA118" i="1"/>
  <c r="AB118" i="1"/>
  <c r="V118" i="1" s="1"/>
  <c r="T119" i="1"/>
  <c r="U119" i="1"/>
  <c r="W119" i="1"/>
  <c r="Y119" i="1"/>
  <c r="Z119" i="1"/>
  <c r="AA119" i="1"/>
  <c r="AB119" i="1"/>
  <c r="V119" i="1" s="1"/>
  <c r="T120" i="1"/>
  <c r="U120" i="1"/>
  <c r="W120" i="1"/>
  <c r="X120" i="1" s="1"/>
  <c r="Y120" i="1"/>
  <c r="Z120" i="1"/>
  <c r="AA120" i="1"/>
  <c r="AB120" i="1"/>
  <c r="V120" i="1" s="1"/>
  <c r="T121" i="1"/>
  <c r="U121" i="1"/>
  <c r="W121" i="1"/>
  <c r="Y121" i="1"/>
  <c r="Z121" i="1"/>
  <c r="AA121" i="1"/>
  <c r="AB121" i="1"/>
  <c r="V121" i="1" s="1"/>
  <c r="T122" i="1"/>
  <c r="U122" i="1"/>
  <c r="W122" i="1"/>
  <c r="Y122" i="1"/>
  <c r="Z122" i="1"/>
  <c r="AA122" i="1"/>
  <c r="AB122" i="1"/>
  <c r="V122" i="1" s="1"/>
  <c r="T123" i="1"/>
  <c r="U123" i="1"/>
  <c r="W123" i="1"/>
  <c r="Y123" i="1"/>
  <c r="Z123" i="1"/>
  <c r="AA123" i="1"/>
  <c r="AB123" i="1"/>
  <c r="V123" i="1" s="1"/>
  <c r="T124" i="1"/>
  <c r="U124" i="1"/>
  <c r="W124" i="1"/>
  <c r="X124" i="1" s="1"/>
  <c r="Y124" i="1"/>
  <c r="Z124" i="1"/>
  <c r="AA124" i="1"/>
  <c r="AB124" i="1"/>
  <c r="V124" i="1" s="1"/>
  <c r="T125" i="1"/>
  <c r="U125" i="1"/>
  <c r="W125" i="1"/>
  <c r="X125" i="1" s="1"/>
  <c r="Y125" i="1"/>
  <c r="Z125" i="1"/>
  <c r="AA125" i="1"/>
  <c r="AB125" i="1"/>
  <c r="V125" i="1" s="1"/>
  <c r="T126" i="1"/>
  <c r="U126" i="1"/>
  <c r="W126" i="1"/>
  <c r="X126" i="1" s="1"/>
  <c r="Y126" i="1"/>
  <c r="Z126" i="1"/>
  <c r="AA126" i="1"/>
  <c r="AB126" i="1"/>
  <c r="V126" i="1" s="1"/>
  <c r="T127" i="1"/>
  <c r="U127" i="1"/>
  <c r="W127" i="1"/>
  <c r="X127" i="1" s="1"/>
  <c r="Y127" i="1"/>
  <c r="Z127" i="1"/>
  <c r="AA127" i="1"/>
  <c r="AB127" i="1"/>
  <c r="V127" i="1" s="1"/>
  <c r="T128" i="1"/>
  <c r="U128" i="1"/>
  <c r="W128" i="1"/>
  <c r="X128" i="1" s="1"/>
  <c r="Y128" i="1"/>
  <c r="Z128" i="1"/>
  <c r="AA128" i="1"/>
  <c r="AB128" i="1"/>
  <c r="V128" i="1" s="1"/>
  <c r="T129" i="1"/>
  <c r="U129" i="1"/>
  <c r="W129" i="1"/>
  <c r="X129" i="1" s="1"/>
  <c r="Y129" i="1"/>
  <c r="Z129" i="1"/>
  <c r="AA129" i="1"/>
  <c r="AB129" i="1"/>
  <c r="V129" i="1" s="1"/>
  <c r="T130" i="1"/>
  <c r="U130" i="1"/>
  <c r="W130" i="1"/>
  <c r="X130" i="1" s="1"/>
  <c r="Y130" i="1"/>
  <c r="Z130" i="1"/>
  <c r="AA130" i="1"/>
  <c r="AB130" i="1"/>
  <c r="V130" i="1" s="1"/>
  <c r="T131" i="1"/>
  <c r="U131" i="1"/>
  <c r="W131" i="1"/>
  <c r="X131" i="1" s="1"/>
  <c r="Y131" i="1"/>
  <c r="Z131" i="1"/>
  <c r="AA131" i="1"/>
  <c r="AB131" i="1"/>
  <c r="V131" i="1" s="1"/>
  <c r="T132" i="1"/>
  <c r="U132" i="1"/>
  <c r="W132" i="1"/>
  <c r="X132" i="1" s="1"/>
  <c r="Y132" i="1"/>
  <c r="Z132" i="1"/>
  <c r="AA132" i="1"/>
  <c r="AB132" i="1"/>
  <c r="V132" i="1" s="1"/>
  <c r="T133" i="1"/>
  <c r="U133" i="1"/>
  <c r="W133" i="1"/>
  <c r="Y133" i="1"/>
  <c r="Z133" i="1"/>
  <c r="AA133" i="1"/>
  <c r="AB133" i="1"/>
  <c r="V133" i="1" s="1"/>
  <c r="T134" i="1"/>
  <c r="U134" i="1"/>
  <c r="W134" i="1"/>
  <c r="X134" i="1" s="1"/>
  <c r="Y134" i="1"/>
  <c r="Z134" i="1"/>
  <c r="AA134" i="1"/>
  <c r="AB134" i="1"/>
  <c r="V134" i="1" s="1"/>
  <c r="T135" i="1"/>
  <c r="U135" i="1"/>
  <c r="W135" i="1"/>
  <c r="Y135" i="1"/>
  <c r="Z135" i="1"/>
  <c r="AA135" i="1"/>
  <c r="AB135" i="1"/>
  <c r="V135" i="1" s="1"/>
  <c r="T136" i="1"/>
  <c r="U136" i="1"/>
  <c r="W136" i="1"/>
  <c r="Y136" i="1"/>
  <c r="Z136" i="1"/>
  <c r="AA136" i="1"/>
  <c r="AB136" i="1"/>
  <c r="V136" i="1" s="1"/>
  <c r="T137" i="1"/>
  <c r="U137" i="1"/>
  <c r="W137" i="1"/>
  <c r="X137" i="1" s="1"/>
  <c r="Y137" i="1"/>
  <c r="Z137" i="1"/>
  <c r="AA137" i="1"/>
  <c r="AB137" i="1"/>
  <c r="V137" i="1" s="1"/>
  <c r="T138" i="1"/>
  <c r="U138" i="1"/>
  <c r="W138" i="1"/>
  <c r="X138" i="1" s="1"/>
  <c r="Y138" i="1"/>
  <c r="Z138" i="1"/>
  <c r="AA138" i="1"/>
  <c r="AB138" i="1"/>
  <c r="V138" i="1" s="1"/>
  <c r="T139" i="1"/>
  <c r="U139" i="1"/>
  <c r="W139" i="1"/>
  <c r="X139" i="1" s="1"/>
  <c r="Y139" i="1"/>
  <c r="Z139" i="1"/>
  <c r="AA139" i="1"/>
  <c r="AB139" i="1"/>
  <c r="V139" i="1" s="1"/>
  <c r="T140" i="1"/>
  <c r="U140" i="1"/>
  <c r="W140" i="1"/>
  <c r="X140" i="1" s="1"/>
  <c r="Y140" i="1"/>
  <c r="Z140" i="1"/>
  <c r="AA140" i="1"/>
  <c r="AB140" i="1"/>
  <c r="V140" i="1" s="1"/>
  <c r="T141" i="1"/>
  <c r="U141" i="1"/>
  <c r="W141" i="1"/>
  <c r="X141" i="1" s="1"/>
  <c r="Y141" i="1"/>
  <c r="Z141" i="1"/>
  <c r="AA141" i="1"/>
  <c r="AB141" i="1"/>
  <c r="V141" i="1" s="1"/>
  <c r="T142" i="1"/>
  <c r="U142" i="1"/>
  <c r="W142" i="1"/>
  <c r="X142" i="1" s="1"/>
  <c r="Y142" i="1"/>
  <c r="Z142" i="1"/>
  <c r="AA142" i="1"/>
  <c r="AB142" i="1"/>
  <c r="V142" i="1" s="1"/>
  <c r="T143" i="1"/>
  <c r="U143" i="1"/>
  <c r="W143" i="1"/>
  <c r="X143" i="1" s="1"/>
  <c r="Y143" i="1"/>
  <c r="Z143" i="1"/>
  <c r="AA143" i="1"/>
  <c r="AB143" i="1"/>
  <c r="V143" i="1" s="1"/>
  <c r="T144" i="1"/>
  <c r="U144" i="1"/>
  <c r="W144" i="1"/>
  <c r="X144" i="1" s="1"/>
  <c r="Y144" i="1"/>
  <c r="Z144" i="1"/>
  <c r="AA144" i="1"/>
  <c r="AB144" i="1"/>
  <c r="V144" i="1" s="1"/>
  <c r="T145" i="1"/>
  <c r="U145" i="1"/>
  <c r="W145" i="1"/>
  <c r="Y145" i="1"/>
  <c r="Z145" i="1"/>
  <c r="AA145" i="1"/>
  <c r="AB145" i="1"/>
  <c r="V145" i="1" s="1"/>
  <c r="T146" i="1"/>
  <c r="U146" i="1"/>
  <c r="W146" i="1"/>
  <c r="Y146" i="1"/>
  <c r="Z146" i="1"/>
  <c r="AA146" i="1"/>
  <c r="AB146" i="1"/>
  <c r="V146" i="1" s="1"/>
  <c r="T147" i="1"/>
  <c r="U147" i="1"/>
  <c r="W147" i="1"/>
  <c r="Y147" i="1"/>
  <c r="Z147" i="1"/>
  <c r="AA147" i="1"/>
  <c r="AB147" i="1"/>
  <c r="V147" i="1" s="1"/>
  <c r="T148" i="1"/>
  <c r="U148" i="1"/>
  <c r="W148" i="1"/>
  <c r="Y148" i="1"/>
  <c r="Z148" i="1"/>
  <c r="AA148" i="1"/>
  <c r="AB148" i="1"/>
  <c r="V148" i="1" s="1"/>
  <c r="T149" i="1"/>
  <c r="U149" i="1"/>
  <c r="W149" i="1"/>
  <c r="Y149" i="1"/>
  <c r="Z149" i="1"/>
  <c r="AA149" i="1"/>
  <c r="AB149" i="1"/>
  <c r="V149" i="1" s="1"/>
  <c r="T150" i="1"/>
  <c r="U150" i="1"/>
  <c r="W150" i="1"/>
  <c r="X150" i="1" s="1"/>
  <c r="Y150" i="1"/>
  <c r="Z150" i="1"/>
  <c r="AA150" i="1"/>
  <c r="AB150" i="1"/>
  <c r="V150" i="1" s="1"/>
  <c r="T151" i="1"/>
  <c r="U151" i="1"/>
  <c r="W151" i="1"/>
  <c r="X151" i="1" s="1"/>
  <c r="Y151" i="1"/>
  <c r="Z151" i="1"/>
  <c r="AA151" i="1"/>
  <c r="AB151" i="1"/>
  <c r="V151" i="1" s="1"/>
  <c r="T152" i="1"/>
  <c r="U152" i="1"/>
  <c r="W152" i="1"/>
  <c r="X152" i="1" s="1"/>
  <c r="Y152" i="1"/>
  <c r="Z152" i="1"/>
  <c r="AA152" i="1"/>
  <c r="AB152" i="1"/>
  <c r="V152" i="1" s="1"/>
  <c r="T153" i="1"/>
  <c r="U153" i="1"/>
  <c r="W153" i="1"/>
  <c r="Y153" i="1"/>
  <c r="Z153" i="1"/>
  <c r="AA153" i="1"/>
  <c r="AB153" i="1"/>
  <c r="V153" i="1" s="1"/>
  <c r="T154" i="1"/>
  <c r="U154" i="1"/>
  <c r="W154" i="1"/>
  <c r="Y154" i="1"/>
  <c r="Z154" i="1"/>
  <c r="AA154" i="1"/>
  <c r="AB154" i="1"/>
  <c r="V154" i="1" s="1"/>
  <c r="T155" i="1"/>
  <c r="U155" i="1"/>
  <c r="W155" i="1"/>
  <c r="Y155" i="1"/>
  <c r="Z155" i="1"/>
  <c r="AA155" i="1"/>
  <c r="AB155" i="1"/>
  <c r="V155" i="1" s="1"/>
  <c r="T156" i="1"/>
  <c r="U156" i="1"/>
  <c r="W156" i="1"/>
  <c r="Y156" i="1"/>
  <c r="Z156" i="1"/>
  <c r="AA156" i="1"/>
  <c r="AB156" i="1"/>
  <c r="V156" i="1" s="1"/>
  <c r="T157" i="1"/>
  <c r="U157" i="1"/>
  <c r="W157" i="1"/>
  <c r="X157" i="1" s="1"/>
  <c r="Y157" i="1"/>
  <c r="Z157" i="1"/>
  <c r="AA157" i="1"/>
  <c r="AB157" i="1"/>
  <c r="V157" i="1" s="1"/>
  <c r="T158" i="1"/>
  <c r="U158" i="1"/>
  <c r="W158" i="1"/>
  <c r="X158" i="1" s="1"/>
  <c r="Y158" i="1"/>
  <c r="Z158" i="1"/>
  <c r="AA158" i="1"/>
  <c r="AB158" i="1"/>
  <c r="V158" i="1" s="1"/>
  <c r="T159" i="1"/>
  <c r="U159" i="1"/>
  <c r="W159" i="1"/>
  <c r="X159" i="1" s="1"/>
  <c r="Y159" i="1"/>
  <c r="Z159" i="1"/>
  <c r="AA159" i="1"/>
  <c r="AB159" i="1"/>
  <c r="V159" i="1" s="1"/>
  <c r="T160" i="1"/>
  <c r="U160" i="1"/>
  <c r="W160" i="1"/>
  <c r="X160" i="1" s="1"/>
  <c r="Y160" i="1"/>
  <c r="Z160" i="1"/>
  <c r="AA160" i="1"/>
  <c r="AB160" i="1"/>
  <c r="V160" i="1" s="1"/>
  <c r="T161" i="1"/>
  <c r="U161" i="1"/>
  <c r="W161" i="1"/>
  <c r="X161" i="1" s="1"/>
  <c r="Y161" i="1"/>
  <c r="Z161" i="1"/>
  <c r="AA161" i="1"/>
  <c r="AB161" i="1"/>
  <c r="V161" i="1" s="1"/>
  <c r="T162" i="1"/>
  <c r="U162" i="1"/>
  <c r="W162" i="1"/>
  <c r="X162" i="1" s="1"/>
  <c r="Y162" i="1"/>
  <c r="Z162" i="1"/>
  <c r="AA162" i="1"/>
  <c r="AB162" i="1"/>
  <c r="V162" i="1" s="1"/>
  <c r="T163" i="1"/>
  <c r="U163" i="1"/>
  <c r="W163" i="1"/>
  <c r="X163" i="1" s="1"/>
  <c r="Y163" i="1"/>
  <c r="Z163" i="1"/>
  <c r="AA163" i="1"/>
  <c r="AB163" i="1"/>
  <c r="V163" i="1" s="1"/>
  <c r="T164" i="1"/>
  <c r="U164" i="1"/>
  <c r="W164" i="1"/>
  <c r="X164" i="1" s="1"/>
  <c r="Y164" i="1"/>
  <c r="Z164" i="1"/>
  <c r="AA164" i="1"/>
  <c r="AB164" i="1"/>
  <c r="V164" i="1" s="1"/>
  <c r="T165" i="1"/>
  <c r="U165" i="1"/>
  <c r="W165" i="1"/>
  <c r="Y165" i="1"/>
  <c r="Z165" i="1"/>
  <c r="AA165" i="1"/>
  <c r="AB165" i="1"/>
  <c r="V165" i="1" s="1"/>
  <c r="T166" i="1"/>
  <c r="U166" i="1"/>
  <c r="W166" i="1"/>
  <c r="Y166" i="1"/>
  <c r="Z166" i="1"/>
  <c r="AA166" i="1"/>
  <c r="AB166" i="1"/>
  <c r="V166" i="1" s="1"/>
  <c r="T167" i="1"/>
  <c r="U167" i="1"/>
  <c r="W167" i="1"/>
  <c r="X167" i="1" s="1"/>
  <c r="Y167" i="1"/>
  <c r="Z167" i="1"/>
  <c r="AA167" i="1"/>
  <c r="AB167" i="1"/>
  <c r="V167" i="1" s="1"/>
  <c r="T168" i="1"/>
  <c r="U168" i="1"/>
  <c r="W168" i="1"/>
  <c r="Y168" i="1"/>
  <c r="Z168" i="1"/>
  <c r="AA168" i="1"/>
  <c r="AB168" i="1"/>
  <c r="V168" i="1" s="1"/>
  <c r="T169" i="1"/>
  <c r="U169" i="1"/>
  <c r="W169" i="1"/>
  <c r="Y169" i="1"/>
  <c r="Z169" i="1"/>
  <c r="AA169" i="1"/>
  <c r="AB169" i="1"/>
  <c r="V169" i="1" s="1"/>
  <c r="T170" i="1"/>
  <c r="U170" i="1"/>
  <c r="W170" i="1"/>
  <c r="Y170" i="1"/>
  <c r="Z170" i="1"/>
  <c r="AA170" i="1"/>
  <c r="AB170" i="1"/>
  <c r="V170" i="1" s="1"/>
  <c r="T171" i="1"/>
  <c r="U171" i="1"/>
  <c r="W171" i="1"/>
  <c r="Y171" i="1"/>
  <c r="Z171" i="1"/>
  <c r="AA171" i="1"/>
  <c r="AB171" i="1"/>
  <c r="V171" i="1" s="1"/>
  <c r="T172" i="1"/>
  <c r="U172" i="1"/>
  <c r="W172" i="1"/>
  <c r="Y172" i="1"/>
  <c r="Z172" i="1"/>
  <c r="AA172" i="1"/>
  <c r="AB172" i="1"/>
  <c r="V172" i="1" s="1"/>
  <c r="T173" i="1"/>
  <c r="U173" i="1"/>
  <c r="W173" i="1"/>
  <c r="Y173" i="1"/>
  <c r="Z173" i="1"/>
  <c r="AA173" i="1"/>
  <c r="AB173" i="1"/>
  <c r="V173" i="1" s="1"/>
  <c r="T174" i="1"/>
  <c r="U174" i="1"/>
  <c r="W174" i="1"/>
  <c r="Y174" i="1"/>
  <c r="Z174" i="1"/>
  <c r="AA174" i="1"/>
  <c r="AB174" i="1"/>
  <c r="V174" i="1" s="1"/>
  <c r="T175" i="1"/>
  <c r="U175" i="1"/>
  <c r="W175" i="1"/>
  <c r="Y175" i="1"/>
  <c r="Z175" i="1"/>
  <c r="AA175" i="1"/>
  <c r="AB175" i="1"/>
  <c r="V175" i="1" s="1"/>
  <c r="T176" i="1"/>
  <c r="U176" i="1"/>
  <c r="W176" i="1"/>
  <c r="Y176" i="1"/>
  <c r="Z176" i="1"/>
  <c r="AA176" i="1"/>
  <c r="AB176" i="1"/>
  <c r="V176" i="1" s="1"/>
  <c r="T177" i="1"/>
  <c r="U177" i="1"/>
  <c r="W177" i="1"/>
  <c r="X177" i="1" s="1"/>
  <c r="Y177" i="1"/>
  <c r="Z177" i="1"/>
  <c r="AA177" i="1"/>
  <c r="AB177" i="1"/>
  <c r="V177" i="1" s="1"/>
  <c r="T178" i="1"/>
  <c r="U178" i="1"/>
  <c r="W178" i="1"/>
  <c r="X178" i="1" s="1"/>
  <c r="Y178" i="1"/>
  <c r="Z178" i="1"/>
  <c r="AA178" i="1"/>
  <c r="AB178" i="1"/>
  <c r="V178" i="1" s="1"/>
  <c r="T179" i="1"/>
  <c r="U179" i="1"/>
  <c r="W179" i="1"/>
  <c r="X179" i="1" s="1"/>
  <c r="Y179" i="1"/>
  <c r="Z179" i="1"/>
  <c r="AA179" i="1"/>
  <c r="AB179" i="1"/>
  <c r="V179" i="1" s="1"/>
  <c r="T180" i="1"/>
  <c r="U180" i="1"/>
  <c r="W180" i="1"/>
  <c r="X180" i="1" s="1"/>
  <c r="Y180" i="1"/>
  <c r="Z180" i="1"/>
  <c r="AA180" i="1"/>
  <c r="AB180" i="1"/>
  <c r="V180" i="1" s="1"/>
  <c r="T181" i="1"/>
  <c r="U181" i="1"/>
  <c r="W181" i="1"/>
  <c r="Y181" i="1"/>
  <c r="Z181" i="1"/>
  <c r="AA181" i="1"/>
  <c r="AB181" i="1"/>
  <c r="V181" i="1" s="1"/>
  <c r="T182" i="1"/>
  <c r="U182" i="1"/>
  <c r="W182" i="1"/>
  <c r="Y182" i="1"/>
  <c r="Z182" i="1"/>
  <c r="AA182" i="1"/>
  <c r="AB182" i="1"/>
  <c r="V182" i="1" s="1"/>
  <c r="T183" i="1"/>
  <c r="U183" i="1"/>
  <c r="W183" i="1"/>
  <c r="Y183" i="1"/>
  <c r="Z183" i="1"/>
  <c r="AA183" i="1"/>
  <c r="AB183" i="1"/>
  <c r="V183" i="1" s="1"/>
  <c r="T184" i="1"/>
  <c r="U184" i="1"/>
  <c r="W184" i="1"/>
  <c r="Y184" i="1"/>
  <c r="Z184" i="1"/>
  <c r="AA184" i="1"/>
  <c r="AB184" i="1"/>
  <c r="V184" i="1" s="1"/>
  <c r="T185" i="1"/>
  <c r="U185" i="1"/>
  <c r="W185" i="1"/>
  <c r="Y185" i="1"/>
  <c r="Z185" i="1"/>
  <c r="AA185" i="1"/>
  <c r="AB185" i="1"/>
  <c r="V185" i="1" s="1"/>
  <c r="T186" i="1"/>
  <c r="U186" i="1"/>
  <c r="W186" i="1"/>
  <c r="Y186" i="1"/>
  <c r="Z186" i="1"/>
  <c r="AA186" i="1"/>
  <c r="AB186" i="1"/>
  <c r="V186" i="1" s="1"/>
  <c r="T187" i="1"/>
  <c r="U187" i="1"/>
  <c r="W187" i="1"/>
  <c r="X187" i="1" s="1"/>
  <c r="Y187" i="1"/>
  <c r="Z187" i="1"/>
  <c r="AA187" i="1"/>
  <c r="AB187" i="1"/>
  <c r="V187" i="1" s="1"/>
  <c r="T188" i="1"/>
  <c r="U188" i="1"/>
  <c r="W188" i="1"/>
  <c r="X188" i="1" s="1"/>
  <c r="Y188" i="1"/>
  <c r="Z188" i="1"/>
  <c r="AA188" i="1"/>
  <c r="AB188" i="1"/>
  <c r="V188" i="1" s="1"/>
  <c r="T189" i="1"/>
  <c r="U189" i="1"/>
  <c r="W189" i="1"/>
  <c r="X189" i="1" s="1"/>
  <c r="Y189" i="1"/>
  <c r="Z189" i="1"/>
  <c r="AA189" i="1"/>
  <c r="AB189" i="1"/>
  <c r="V189" i="1" s="1"/>
  <c r="T190" i="1"/>
  <c r="U190" i="1"/>
  <c r="W190" i="1"/>
  <c r="X190" i="1" s="1"/>
  <c r="Y190" i="1"/>
  <c r="Z190" i="1"/>
  <c r="AA190" i="1"/>
  <c r="AB190" i="1"/>
  <c r="V190" i="1" s="1"/>
  <c r="T191" i="1"/>
  <c r="U191" i="1"/>
  <c r="W191" i="1"/>
  <c r="X191" i="1" s="1"/>
  <c r="Y191" i="1"/>
  <c r="Z191" i="1"/>
  <c r="AA191" i="1"/>
  <c r="AB191" i="1"/>
  <c r="V191" i="1" s="1"/>
  <c r="T192" i="1"/>
  <c r="U192" i="1"/>
  <c r="W192" i="1"/>
  <c r="X192" i="1" s="1"/>
  <c r="Y192" i="1"/>
  <c r="Z192" i="1"/>
  <c r="AA192" i="1"/>
  <c r="AB192" i="1"/>
  <c r="V192" i="1" s="1"/>
  <c r="T193" i="1"/>
  <c r="U193" i="1"/>
  <c r="W193" i="1"/>
  <c r="X193" i="1" s="1"/>
  <c r="Y193" i="1"/>
  <c r="Z193" i="1"/>
  <c r="AA193" i="1"/>
  <c r="AB193" i="1"/>
  <c r="V193" i="1" s="1"/>
  <c r="T194" i="1"/>
  <c r="U194" i="1"/>
  <c r="W194" i="1"/>
  <c r="X194" i="1" s="1"/>
  <c r="Y194" i="1"/>
  <c r="Z194" i="1"/>
  <c r="AA194" i="1"/>
  <c r="AB194" i="1"/>
  <c r="V194" i="1" s="1"/>
  <c r="T195" i="1"/>
  <c r="U195" i="1"/>
  <c r="W195" i="1"/>
  <c r="X195" i="1" s="1"/>
  <c r="Y195" i="1"/>
  <c r="Z195" i="1"/>
  <c r="AA195" i="1"/>
  <c r="AB195" i="1"/>
  <c r="V195" i="1" s="1"/>
  <c r="T196" i="1"/>
  <c r="U196" i="1"/>
  <c r="W196" i="1"/>
  <c r="X196" i="1" s="1"/>
  <c r="Y196" i="1"/>
  <c r="Z196" i="1"/>
  <c r="AA196" i="1"/>
  <c r="AB196" i="1"/>
  <c r="V196" i="1" s="1"/>
  <c r="T197" i="1"/>
  <c r="U197" i="1"/>
  <c r="W197" i="1"/>
  <c r="X197" i="1" s="1"/>
  <c r="Y197" i="1"/>
  <c r="Z197" i="1"/>
  <c r="AA197" i="1"/>
  <c r="AB197" i="1"/>
  <c r="V197" i="1" s="1"/>
  <c r="T198" i="1"/>
  <c r="U198" i="1"/>
  <c r="W198" i="1"/>
  <c r="X198" i="1" s="1"/>
  <c r="Y198" i="1"/>
  <c r="Z198" i="1"/>
  <c r="AA198" i="1"/>
  <c r="AB198" i="1"/>
  <c r="V198" i="1" s="1"/>
  <c r="T199" i="1"/>
  <c r="U199" i="1"/>
  <c r="W199" i="1"/>
  <c r="X199" i="1" s="1"/>
  <c r="Y199" i="1"/>
  <c r="Z199" i="1"/>
  <c r="AA199" i="1"/>
  <c r="AB199" i="1"/>
  <c r="V199" i="1" s="1"/>
  <c r="T200" i="1"/>
  <c r="U200" i="1"/>
  <c r="W200" i="1"/>
  <c r="X200" i="1" s="1"/>
  <c r="Y200" i="1"/>
  <c r="Z200" i="1"/>
  <c r="AA200" i="1"/>
  <c r="AB200" i="1"/>
  <c r="V200" i="1" s="1"/>
  <c r="T201" i="1"/>
  <c r="U201" i="1"/>
  <c r="W201" i="1"/>
  <c r="X201" i="1" s="1"/>
  <c r="Y201" i="1"/>
  <c r="Z201" i="1"/>
  <c r="AA201" i="1"/>
  <c r="AB201" i="1"/>
  <c r="V201" i="1" s="1"/>
  <c r="T202" i="1"/>
  <c r="U202" i="1"/>
  <c r="W202" i="1"/>
  <c r="X202" i="1" s="1"/>
  <c r="Y202" i="1"/>
  <c r="Z202" i="1"/>
  <c r="AA202" i="1"/>
  <c r="AB202" i="1"/>
  <c r="V202" i="1" s="1"/>
  <c r="T203" i="1"/>
  <c r="U203" i="1"/>
  <c r="W203" i="1"/>
  <c r="X203" i="1" s="1"/>
  <c r="Y203" i="1"/>
  <c r="Z203" i="1"/>
  <c r="AA203" i="1"/>
  <c r="AB203" i="1"/>
  <c r="V203" i="1" s="1"/>
  <c r="T204" i="1"/>
  <c r="U204" i="1"/>
  <c r="W204" i="1"/>
  <c r="X204" i="1" s="1"/>
  <c r="Y204" i="1"/>
  <c r="Z204" i="1"/>
  <c r="AA204" i="1"/>
  <c r="AB204" i="1"/>
  <c r="V204" i="1" s="1"/>
  <c r="T205" i="1"/>
  <c r="U205" i="1"/>
  <c r="W205" i="1"/>
  <c r="Y205" i="1"/>
  <c r="Z205" i="1"/>
  <c r="AA205" i="1"/>
  <c r="AB205" i="1"/>
  <c r="V205" i="1" s="1"/>
  <c r="T206" i="1"/>
  <c r="U206" i="1"/>
  <c r="W206" i="1"/>
  <c r="Y206" i="1"/>
  <c r="Z206" i="1"/>
  <c r="AA206" i="1"/>
  <c r="AB206" i="1"/>
  <c r="V206" i="1" s="1"/>
  <c r="T207" i="1"/>
  <c r="U207" i="1"/>
  <c r="W207" i="1"/>
  <c r="Y207" i="1"/>
  <c r="Z207" i="1"/>
  <c r="AA207" i="1"/>
  <c r="AB207" i="1"/>
  <c r="V207" i="1" s="1"/>
  <c r="T208" i="1"/>
  <c r="U208" i="1"/>
  <c r="W208" i="1"/>
  <c r="Y208" i="1"/>
  <c r="Z208" i="1"/>
  <c r="AA208" i="1"/>
  <c r="AB208" i="1"/>
  <c r="V208" i="1" s="1"/>
  <c r="T209" i="1"/>
  <c r="U209" i="1"/>
  <c r="W209" i="1"/>
  <c r="Y209" i="1"/>
  <c r="Z209" i="1"/>
  <c r="AA209" i="1"/>
  <c r="AB209" i="1"/>
  <c r="V209" i="1" s="1"/>
  <c r="T210" i="1"/>
  <c r="U210" i="1"/>
  <c r="W210" i="1"/>
  <c r="Y210" i="1"/>
  <c r="Z210" i="1"/>
  <c r="AA210" i="1"/>
  <c r="AB210" i="1"/>
  <c r="V210" i="1" s="1"/>
  <c r="T211" i="1"/>
  <c r="U211" i="1"/>
  <c r="W211" i="1"/>
  <c r="X211" i="1" s="1"/>
  <c r="Y211" i="1"/>
  <c r="Z211" i="1"/>
  <c r="AA211" i="1"/>
  <c r="AB211" i="1"/>
  <c r="V211" i="1" s="1"/>
  <c r="T212" i="1"/>
  <c r="U212" i="1"/>
  <c r="W212" i="1"/>
  <c r="X212" i="1" s="1"/>
  <c r="Y212" i="1"/>
  <c r="Z212" i="1"/>
  <c r="AA212" i="1"/>
  <c r="AB212" i="1"/>
  <c r="V212" i="1" s="1"/>
  <c r="T213" i="1"/>
  <c r="U213" i="1"/>
  <c r="W213" i="1"/>
  <c r="Y213" i="1"/>
  <c r="Z213" i="1"/>
  <c r="AA213" i="1"/>
  <c r="AB213" i="1"/>
  <c r="V213" i="1" s="1"/>
  <c r="T214" i="1"/>
  <c r="U214" i="1"/>
  <c r="W214" i="1"/>
  <c r="Y214" i="1"/>
  <c r="Z214" i="1"/>
  <c r="AA214" i="1"/>
  <c r="AB214" i="1"/>
  <c r="V214" i="1" s="1"/>
  <c r="T215" i="1"/>
  <c r="U215" i="1"/>
  <c r="W215" i="1"/>
  <c r="Y215" i="1"/>
  <c r="Z215" i="1"/>
  <c r="AA215" i="1"/>
  <c r="AB215" i="1"/>
  <c r="V215" i="1" s="1"/>
  <c r="T216" i="1"/>
  <c r="U216" i="1"/>
  <c r="W216" i="1"/>
  <c r="X216" i="1" s="1"/>
  <c r="Y216" i="1"/>
  <c r="Z216" i="1"/>
  <c r="AA216" i="1"/>
  <c r="AB216" i="1"/>
  <c r="V216" i="1" s="1"/>
  <c r="T217" i="1"/>
  <c r="U217" i="1"/>
  <c r="W217" i="1"/>
  <c r="Y217" i="1"/>
  <c r="Z217" i="1"/>
  <c r="AA217" i="1"/>
  <c r="AB217" i="1"/>
  <c r="V217" i="1" s="1"/>
  <c r="T218" i="1"/>
  <c r="U218" i="1"/>
  <c r="W218" i="1"/>
  <c r="Y218" i="1"/>
  <c r="Z218" i="1"/>
  <c r="AA218" i="1"/>
  <c r="AB218" i="1"/>
  <c r="V218" i="1" s="1"/>
  <c r="T219" i="1"/>
  <c r="U219" i="1"/>
  <c r="W219" i="1"/>
  <c r="Y219" i="1"/>
  <c r="Z219" i="1"/>
  <c r="AA219" i="1"/>
  <c r="AB219" i="1"/>
  <c r="V219" i="1" s="1"/>
  <c r="T220" i="1"/>
  <c r="U220" i="1"/>
  <c r="W220" i="1"/>
  <c r="Y220" i="1"/>
  <c r="Z220" i="1"/>
  <c r="AA220" i="1"/>
  <c r="AB220" i="1"/>
  <c r="V220" i="1" s="1"/>
  <c r="T221" i="1"/>
  <c r="U221" i="1"/>
  <c r="W221" i="1"/>
  <c r="Y221" i="1"/>
  <c r="Z221" i="1"/>
  <c r="AA221" i="1"/>
  <c r="AB221" i="1"/>
  <c r="V221" i="1" s="1"/>
  <c r="T222" i="1"/>
  <c r="U222" i="1"/>
  <c r="W222" i="1"/>
  <c r="Y222" i="1"/>
  <c r="Z222" i="1"/>
  <c r="AA222" i="1"/>
  <c r="AB222" i="1"/>
  <c r="V222" i="1" s="1"/>
  <c r="T223" i="1"/>
  <c r="U223" i="1"/>
  <c r="W223" i="1"/>
  <c r="Y223" i="1"/>
  <c r="Z223" i="1"/>
  <c r="AA223" i="1"/>
  <c r="AB223" i="1"/>
  <c r="V223" i="1" s="1"/>
  <c r="T224" i="1"/>
  <c r="U224" i="1"/>
  <c r="V224" i="1"/>
  <c r="W224" i="1"/>
  <c r="Y224" i="1"/>
  <c r="Z224" i="1"/>
  <c r="AA224" i="1"/>
  <c r="AB224" i="1"/>
  <c r="T225" i="1"/>
  <c r="U225" i="1"/>
  <c r="V225" i="1"/>
  <c r="W225" i="1"/>
  <c r="X225" i="1" s="1"/>
  <c r="Y225" i="1"/>
  <c r="Z225" i="1"/>
  <c r="AA225" i="1"/>
  <c r="AB225" i="1"/>
  <c r="T226" i="1"/>
  <c r="U226" i="1"/>
  <c r="V226" i="1"/>
  <c r="W226" i="1"/>
  <c r="Y226" i="1"/>
  <c r="Z226" i="1"/>
  <c r="AA226" i="1"/>
  <c r="AB226" i="1"/>
  <c r="T227" i="1"/>
  <c r="U227" i="1"/>
  <c r="W227" i="1"/>
  <c r="X227" i="1" s="1"/>
  <c r="Y227" i="1"/>
  <c r="Z227" i="1"/>
  <c r="AA227" i="1"/>
  <c r="AB227" i="1"/>
  <c r="V227" i="1" s="1"/>
  <c r="T228" i="1"/>
  <c r="U228" i="1"/>
  <c r="W228" i="1"/>
  <c r="X228" i="1" s="1"/>
  <c r="Y228" i="1"/>
  <c r="Z228" i="1"/>
  <c r="AA228" i="1"/>
  <c r="AB228" i="1"/>
  <c r="V228" i="1" s="1"/>
  <c r="T229" i="1"/>
  <c r="U229" i="1"/>
  <c r="W229" i="1"/>
  <c r="X229" i="1" s="1"/>
  <c r="Y229" i="1"/>
  <c r="Z229" i="1"/>
  <c r="AA229" i="1"/>
  <c r="AB229" i="1"/>
  <c r="V229" i="1" s="1"/>
  <c r="T230" i="1"/>
  <c r="U230" i="1"/>
  <c r="W230" i="1"/>
  <c r="X230" i="1" s="1"/>
  <c r="Y230" i="1"/>
  <c r="Z230" i="1"/>
  <c r="AA230" i="1"/>
  <c r="AB230" i="1"/>
  <c r="V230" i="1" s="1"/>
  <c r="T231" i="1"/>
  <c r="U231" i="1"/>
  <c r="W231" i="1"/>
  <c r="Y231" i="1"/>
  <c r="Z231" i="1"/>
  <c r="AA231" i="1"/>
  <c r="AB231" i="1"/>
  <c r="V231" i="1" s="1"/>
  <c r="T232" i="1"/>
  <c r="U232" i="1"/>
  <c r="W232" i="1"/>
  <c r="Y232" i="1"/>
  <c r="Z232" i="1"/>
  <c r="AA232" i="1"/>
  <c r="AB232" i="1"/>
  <c r="V232" i="1" s="1"/>
  <c r="T233" i="1"/>
  <c r="U233" i="1"/>
  <c r="W233" i="1"/>
  <c r="Y233" i="1"/>
  <c r="Z233" i="1"/>
  <c r="AA233" i="1"/>
  <c r="AB233" i="1"/>
  <c r="V233" i="1" s="1"/>
  <c r="T234" i="1"/>
  <c r="U234" i="1"/>
  <c r="W234" i="1"/>
  <c r="X234" i="1" s="1"/>
  <c r="Y234" i="1"/>
  <c r="Z234" i="1"/>
  <c r="AA234" i="1"/>
  <c r="AB234" i="1"/>
  <c r="V234" i="1" s="1"/>
  <c r="T235" i="1"/>
  <c r="U235" i="1"/>
  <c r="W235" i="1"/>
  <c r="Y235" i="1"/>
  <c r="Z235" i="1"/>
  <c r="AA235" i="1"/>
  <c r="AB235" i="1"/>
  <c r="V235" i="1" s="1"/>
  <c r="T236" i="1"/>
  <c r="U236" i="1"/>
  <c r="W236" i="1"/>
  <c r="Y236" i="1"/>
  <c r="Z236" i="1"/>
  <c r="AA236" i="1"/>
  <c r="AB236" i="1"/>
  <c r="V236" i="1" s="1"/>
  <c r="T237" i="1"/>
  <c r="U237" i="1"/>
  <c r="W237" i="1"/>
  <c r="Y237" i="1"/>
  <c r="Z237" i="1"/>
  <c r="AA237" i="1"/>
  <c r="AB237" i="1"/>
  <c r="V237" i="1" s="1"/>
  <c r="T238" i="1"/>
  <c r="U238" i="1"/>
  <c r="W238" i="1"/>
  <c r="Y238" i="1"/>
  <c r="Z238" i="1"/>
  <c r="AA238" i="1"/>
  <c r="AB238" i="1"/>
  <c r="V238" i="1" s="1"/>
  <c r="T239" i="1"/>
  <c r="U239" i="1"/>
  <c r="W239" i="1"/>
  <c r="Y239" i="1"/>
  <c r="Z239" i="1"/>
  <c r="AA239" i="1"/>
  <c r="AB239" i="1"/>
  <c r="V239" i="1" s="1"/>
  <c r="T240" i="1"/>
  <c r="U240" i="1"/>
  <c r="W240" i="1"/>
  <c r="X240" i="1" s="1"/>
  <c r="Y240" i="1"/>
  <c r="Z240" i="1"/>
  <c r="AA240" i="1"/>
  <c r="AB240" i="1"/>
  <c r="V240" i="1" s="1"/>
  <c r="T241" i="1"/>
  <c r="U241" i="1"/>
  <c r="W241" i="1"/>
  <c r="X241" i="1" s="1"/>
  <c r="Y241" i="1"/>
  <c r="Z241" i="1"/>
  <c r="AA241" i="1"/>
  <c r="AB241" i="1"/>
  <c r="V241" i="1" s="1"/>
  <c r="T242" i="1"/>
  <c r="U242" i="1"/>
  <c r="W242" i="1"/>
  <c r="X242" i="1" s="1"/>
  <c r="Y242" i="1"/>
  <c r="Z242" i="1"/>
  <c r="AA242" i="1"/>
  <c r="AB242" i="1"/>
  <c r="V242" i="1" s="1"/>
  <c r="T243" i="1"/>
  <c r="U243" i="1"/>
  <c r="W243" i="1"/>
  <c r="X243" i="1" s="1"/>
  <c r="Y243" i="1"/>
  <c r="Z243" i="1"/>
  <c r="AA243" i="1"/>
  <c r="AB243" i="1"/>
  <c r="V243" i="1" s="1"/>
  <c r="T244" i="1"/>
  <c r="U244" i="1"/>
  <c r="W244" i="1"/>
  <c r="X244" i="1" s="1"/>
  <c r="Y244" i="1"/>
  <c r="Z244" i="1"/>
  <c r="AA244" i="1"/>
  <c r="AB244" i="1"/>
  <c r="V244" i="1" s="1"/>
  <c r="T245" i="1"/>
  <c r="U245" i="1"/>
  <c r="W245" i="1"/>
  <c r="Y245" i="1"/>
  <c r="Z245" i="1"/>
  <c r="AA245" i="1"/>
  <c r="AB245" i="1"/>
  <c r="V245" i="1" s="1"/>
  <c r="T246" i="1"/>
  <c r="U246" i="1"/>
  <c r="W246" i="1"/>
  <c r="X246" i="1" s="1"/>
  <c r="Y246" i="1"/>
  <c r="Z246" i="1"/>
  <c r="AA246" i="1"/>
  <c r="AB246" i="1"/>
  <c r="V246" i="1" s="1"/>
  <c r="T247" i="1"/>
  <c r="U247" i="1"/>
  <c r="W247" i="1"/>
  <c r="X247" i="1" s="1"/>
  <c r="Y247" i="1"/>
  <c r="Z247" i="1"/>
  <c r="AA247" i="1"/>
  <c r="AB247" i="1"/>
  <c r="V247" i="1" s="1"/>
  <c r="T248" i="1"/>
  <c r="U248" i="1"/>
  <c r="W248" i="1"/>
  <c r="X248" i="1" s="1"/>
  <c r="Y248" i="1"/>
  <c r="Z248" i="1"/>
  <c r="AA248" i="1"/>
  <c r="AB248" i="1"/>
  <c r="V248" i="1" s="1"/>
  <c r="T249" i="1"/>
  <c r="U249" i="1"/>
  <c r="W249" i="1"/>
  <c r="Y249" i="1"/>
  <c r="Z249" i="1"/>
  <c r="AA249" i="1"/>
  <c r="AB249" i="1"/>
  <c r="V249" i="1" s="1"/>
  <c r="T250" i="1"/>
  <c r="U250" i="1"/>
  <c r="W250" i="1"/>
  <c r="X250" i="1" s="1"/>
  <c r="Y250" i="1"/>
  <c r="Z250" i="1"/>
  <c r="AA250" i="1"/>
  <c r="AB250" i="1"/>
  <c r="V250" i="1" s="1"/>
  <c r="T251" i="1"/>
  <c r="U251" i="1"/>
  <c r="W251" i="1"/>
  <c r="Y251" i="1"/>
  <c r="Z251" i="1"/>
  <c r="AA251" i="1"/>
  <c r="AB251" i="1"/>
  <c r="V251" i="1" s="1"/>
  <c r="T252" i="1"/>
  <c r="U252" i="1"/>
  <c r="W252" i="1"/>
  <c r="Y252" i="1"/>
  <c r="Z252" i="1"/>
  <c r="AA252" i="1"/>
  <c r="AB252" i="1"/>
  <c r="V252" i="1" s="1"/>
  <c r="T253" i="1"/>
  <c r="U253" i="1"/>
  <c r="W253" i="1"/>
  <c r="Y253" i="1"/>
  <c r="Z253" i="1"/>
  <c r="AA253" i="1"/>
  <c r="AB253" i="1"/>
  <c r="V253" i="1" s="1"/>
  <c r="T254" i="1"/>
  <c r="U254" i="1"/>
  <c r="V254" i="1"/>
  <c r="W254" i="1"/>
  <c r="Y254" i="1"/>
  <c r="Z254" i="1"/>
  <c r="AA254" i="1"/>
  <c r="AB254" i="1"/>
  <c r="T255" i="1"/>
  <c r="U255" i="1"/>
  <c r="W255" i="1"/>
  <c r="Y255" i="1"/>
  <c r="Z255" i="1"/>
  <c r="AA255" i="1"/>
  <c r="AB255" i="1"/>
  <c r="V255" i="1" s="1"/>
  <c r="T256" i="1"/>
  <c r="U256" i="1"/>
  <c r="W256" i="1"/>
  <c r="Y256" i="1"/>
  <c r="Z256" i="1"/>
  <c r="AA256" i="1"/>
  <c r="AB256" i="1"/>
  <c r="V256" i="1" s="1"/>
  <c r="T257" i="1"/>
  <c r="U257" i="1"/>
  <c r="W257" i="1"/>
  <c r="Y257" i="1"/>
  <c r="Z257" i="1"/>
  <c r="AA257" i="1"/>
  <c r="AB257" i="1"/>
  <c r="V257" i="1" s="1"/>
  <c r="T258" i="1"/>
  <c r="U258" i="1"/>
  <c r="W258" i="1"/>
  <c r="Y258" i="1"/>
  <c r="Z258" i="1"/>
  <c r="AA258" i="1"/>
  <c r="AB258" i="1"/>
  <c r="V258" i="1" s="1"/>
  <c r="T259" i="1"/>
  <c r="U259" i="1"/>
  <c r="W259" i="1"/>
  <c r="X259" i="1" s="1"/>
  <c r="Y259" i="1"/>
  <c r="Z259" i="1"/>
  <c r="AA259" i="1"/>
  <c r="AB259" i="1"/>
  <c r="V259" i="1" s="1"/>
  <c r="T260" i="1"/>
  <c r="U260" i="1"/>
  <c r="W260" i="1"/>
  <c r="Y260" i="1"/>
  <c r="Z260" i="1"/>
  <c r="AA260" i="1"/>
  <c r="AB260" i="1"/>
  <c r="V260" i="1" s="1"/>
  <c r="T261" i="1"/>
  <c r="U261" i="1"/>
  <c r="W261" i="1"/>
  <c r="Y261" i="1"/>
  <c r="Z261" i="1"/>
  <c r="AA261" i="1"/>
  <c r="AB261" i="1"/>
  <c r="V261" i="1" s="1"/>
  <c r="T262" i="1"/>
  <c r="U262" i="1"/>
  <c r="W262" i="1"/>
  <c r="Y262" i="1"/>
  <c r="Z262" i="1"/>
  <c r="AA262" i="1"/>
  <c r="AB262" i="1"/>
  <c r="V262" i="1" s="1"/>
  <c r="T263" i="1"/>
  <c r="U263" i="1"/>
  <c r="W263" i="1"/>
  <c r="Y263" i="1"/>
  <c r="Z263" i="1"/>
  <c r="AA263" i="1"/>
  <c r="AB263" i="1"/>
  <c r="V263" i="1" s="1"/>
  <c r="T264" i="1"/>
  <c r="U264" i="1"/>
  <c r="W264" i="1"/>
  <c r="Y264" i="1"/>
  <c r="Z264" i="1"/>
  <c r="AA264" i="1"/>
  <c r="AB264" i="1"/>
  <c r="V264" i="1" s="1"/>
  <c r="T265" i="1"/>
  <c r="U265" i="1"/>
  <c r="W265" i="1"/>
  <c r="Y265" i="1"/>
  <c r="Z265" i="1"/>
  <c r="AA265" i="1"/>
  <c r="AB265" i="1"/>
  <c r="V265" i="1" s="1"/>
  <c r="T266" i="1"/>
  <c r="U266" i="1"/>
  <c r="W266" i="1"/>
  <c r="X266" i="1" s="1"/>
  <c r="Y266" i="1"/>
  <c r="Z266" i="1"/>
  <c r="AA266" i="1"/>
  <c r="AB266" i="1"/>
  <c r="V266" i="1" s="1"/>
  <c r="T267" i="1"/>
  <c r="U267" i="1"/>
  <c r="W267" i="1"/>
  <c r="X267" i="1" s="1"/>
  <c r="Y267" i="1"/>
  <c r="Z267" i="1"/>
  <c r="AA267" i="1"/>
  <c r="AB267" i="1"/>
  <c r="V267" i="1" s="1"/>
  <c r="T268" i="1"/>
  <c r="U268" i="1"/>
  <c r="W268" i="1"/>
  <c r="X268" i="1" s="1"/>
  <c r="Y268" i="1"/>
  <c r="Z268" i="1"/>
  <c r="AA268" i="1"/>
  <c r="AB268" i="1"/>
  <c r="V268" i="1" s="1"/>
  <c r="T269" i="1"/>
  <c r="U269" i="1"/>
  <c r="W269" i="1"/>
  <c r="X269" i="1" s="1"/>
  <c r="Y269" i="1"/>
  <c r="Z269" i="1"/>
  <c r="AA269" i="1"/>
  <c r="AB269" i="1"/>
  <c r="V269" i="1" s="1"/>
  <c r="T270" i="1"/>
  <c r="U270" i="1"/>
  <c r="V270" i="1"/>
  <c r="W270" i="1"/>
  <c r="X270" i="1" s="1"/>
  <c r="Y270" i="1"/>
  <c r="Z270" i="1"/>
  <c r="AA270" i="1"/>
  <c r="AB270" i="1"/>
  <c r="T271" i="1"/>
  <c r="U271" i="1"/>
  <c r="W271" i="1"/>
  <c r="X271" i="1" s="1"/>
  <c r="Y271" i="1"/>
  <c r="Z271" i="1"/>
  <c r="AA271" i="1"/>
  <c r="AB271" i="1"/>
  <c r="V271" i="1" s="1"/>
  <c r="T272" i="1"/>
  <c r="U272" i="1"/>
  <c r="W272" i="1"/>
  <c r="X272" i="1" s="1"/>
  <c r="Y272" i="1"/>
  <c r="Z272" i="1"/>
  <c r="AA272" i="1"/>
  <c r="AB272" i="1"/>
  <c r="V272" i="1" s="1"/>
  <c r="T273" i="1"/>
  <c r="U273" i="1"/>
  <c r="W273" i="1"/>
  <c r="X273" i="1" s="1"/>
  <c r="Y273" i="1"/>
  <c r="Z273" i="1"/>
  <c r="AA273" i="1"/>
  <c r="AB273" i="1"/>
  <c r="V273" i="1" s="1"/>
  <c r="T274" i="1"/>
  <c r="U274" i="1"/>
  <c r="W274" i="1"/>
  <c r="X274" i="1" s="1"/>
  <c r="Y274" i="1"/>
  <c r="Z274" i="1"/>
  <c r="AA274" i="1"/>
  <c r="AB274" i="1"/>
  <c r="V274" i="1" s="1"/>
  <c r="T275" i="1"/>
  <c r="U275" i="1"/>
  <c r="W275" i="1"/>
  <c r="X275" i="1" s="1"/>
  <c r="Y275" i="1"/>
  <c r="Z275" i="1"/>
  <c r="AA275" i="1"/>
  <c r="AB275" i="1"/>
  <c r="V275" i="1" s="1"/>
  <c r="T276" i="1"/>
  <c r="U276" i="1"/>
  <c r="W276" i="1"/>
  <c r="X276" i="1" s="1"/>
  <c r="Y276" i="1"/>
  <c r="Z276" i="1"/>
  <c r="AA276" i="1"/>
  <c r="AB276" i="1"/>
  <c r="V276" i="1" s="1"/>
  <c r="T277" i="1"/>
  <c r="U277" i="1"/>
  <c r="W277" i="1"/>
  <c r="X277" i="1" s="1"/>
  <c r="Y277" i="1"/>
  <c r="Z277" i="1"/>
  <c r="AA277" i="1"/>
  <c r="AB277" i="1"/>
  <c r="V277" i="1" s="1"/>
  <c r="T278" i="1"/>
  <c r="U278" i="1"/>
  <c r="W278" i="1"/>
  <c r="X278" i="1" s="1"/>
  <c r="Y278" i="1"/>
  <c r="Z278" i="1"/>
  <c r="AA278" i="1"/>
  <c r="AB278" i="1"/>
  <c r="V278" i="1" s="1"/>
  <c r="T279" i="1"/>
  <c r="U279" i="1"/>
  <c r="W279" i="1"/>
  <c r="Y279" i="1"/>
  <c r="Z279" i="1"/>
  <c r="AA279" i="1"/>
  <c r="AB279" i="1"/>
  <c r="V279" i="1" s="1"/>
  <c r="T280" i="1"/>
  <c r="U280" i="1"/>
  <c r="W280" i="1"/>
  <c r="Y280" i="1"/>
  <c r="Z280" i="1"/>
  <c r="AA280" i="1"/>
  <c r="AB280" i="1"/>
  <c r="V280" i="1" s="1"/>
  <c r="T281" i="1"/>
  <c r="U281" i="1"/>
  <c r="W281" i="1"/>
  <c r="Y281" i="1"/>
  <c r="Z281" i="1"/>
  <c r="AA281" i="1"/>
  <c r="AB281" i="1"/>
  <c r="V281" i="1" s="1"/>
  <c r="T282" i="1"/>
  <c r="U282" i="1"/>
  <c r="W282" i="1"/>
  <c r="Y282" i="1"/>
  <c r="Z282" i="1"/>
  <c r="AA282" i="1"/>
  <c r="AB282" i="1"/>
  <c r="V282" i="1" s="1"/>
  <c r="T283" i="1"/>
  <c r="U283" i="1"/>
  <c r="W283" i="1"/>
  <c r="Y283" i="1"/>
  <c r="Z283" i="1"/>
  <c r="AA283" i="1"/>
  <c r="AB283" i="1"/>
  <c r="V283" i="1" s="1"/>
  <c r="T284" i="1"/>
  <c r="U284" i="1"/>
  <c r="W284" i="1"/>
  <c r="Y284" i="1"/>
  <c r="Z284" i="1"/>
  <c r="AA284" i="1"/>
  <c r="AB284" i="1"/>
  <c r="V284" i="1" s="1"/>
  <c r="T285" i="1"/>
  <c r="U285" i="1"/>
  <c r="W285" i="1"/>
  <c r="Y285" i="1"/>
  <c r="Z285" i="1"/>
  <c r="AA285" i="1"/>
  <c r="AB285" i="1"/>
  <c r="V285" i="1" s="1"/>
  <c r="T286" i="1"/>
  <c r="U286" i="1"/>
  <c r="W286" i="1"/>
  <c r="Y286" i="1"/>
  <c r="Z286" i="1"/>
  <c r="AA286" i="1"/>
  <c r="AB286" i="1"/>
  <c r="V286" i="1" s="1"/>
  <c r="T287" i="1"/>
  <c r="U287" i="1"/>
  <c r="W287" i="1"/>
  <c r="Y287" i="1"/>
  <c r="Z287" i="1"/>
  <c r="AA287" i="1"/>
  <c r="AB287" i="1"/>
  <c r="V287" i="1" s="1"/>
  <c r="T288" i="1"/>
  <c r="U288" i="1"/>
  <c r="W288" i="1"/>
  <c r="Y288" i="1"/>
  <c r="Z288" i="1"/>
  <c r="AA288" i="1"/>
  <c r="AB288" i="1"/>
  <c r="V288" i="1" s="1"/>
  <c r="T289" i="1"/>
  <c r="U289" i="1"/>
  <c r="W289" i="1"/>
  <c r="Y289" i="1"/>
  <c r="Z289" i="1"/>
  <c r="AA289" i="1"/>
  <c r="AB289" i="1"/>
  <c r="V289" i="1" s="1"/>
  <c r="T290" i="1"/>
  <c r="U290" i="1"/>
  <c r="W290" i="1"/>
  <c r="Y290" i="1"/>
  <c r="Z290" i="1"/>
  <c r="AA290" i="1"/>
  <c r="AB290" i="1"/>
  <c r="V290" i="1" s="1"/>
  <c r="T291" i="1"/>
  <c r="U291" i="1"/>
  <c r="W291" i="1"/>
  <c r="Y291" i="1"/>
  <c r="Z291" i="1"/>
  <c r="AA291" i="1"/>
  <c r="AB291" i="1"/>
  <c r="V291" i="1" s="1"/>
  <c r="T292" i="1"/>
  <c r="U292" i="1"/>
  <c r="W292" i="1"/>
  <c r="X292" i="1" s="1"/>
  <c r="Y292" i="1"/>
  <c r="Z292" i="1"/>
  <c r="AA292" i="1"/>
  <c r="AB292" i="1"/>
  <c r="V292" i="1" s="1"/>
  <c r="T293" i="1"/>
  <c r="U293" i="1"/>
  <c r="W293" i="1"/>
  <c r="X293" i="1" s="1"/>
  <c r="Y293" i="1"/>
  <c r="Z293" i="1"/>
  <c r="AA293" i="1"/>
  <c r="AB293" i="1"/>
  <c r="V293" i="1" s="1"/>
  <c r="T294" i="1"/>
  <c r="U294" i="1"/>
  <c r="W294" i="1"/>
  <c r="Y294" i="1"/>
  <c r="Z294" i="1"/>
  <c r="AA294" i="1"/>
  <c r="AB294" i="1"/>
  <c r="V294" i="1" s="1"/>
  <c r="T295" i="1"/>
  <c r="U295" i="1"/>
  <c r="W295" i="1"/>
  <c r="X295" i="1" s="1"/>
  <c r="Y295" i="1"/>
  <c r="Z295" i="1"/>
  <c r="AA295" i="1"/>
  <c r="AB295" i="1"/>
  <c r="V295" i="1" s="1"/>
  <c r="T296" i="1"/>
  <c r="U296" i="1"/>
  <c r="W296" i="1"/>
  <c r="X296" i="1" s="1"/>
  <c r="Y296" i="1"/>
  <c r="Z296" i="1"/>
  <c r="AA296" i="1"/>
  <c r="AB296" i="1"/>
  <c r="V296" i="1" s="1"/>
  <c r="T297" i="1"/>
  <c r="U297" i="1"/>
  <c r="W297" i="1"/>
  <c r="Y297" i="1"/>
  <c r="Z297" i="1"/>
  <c r="AA297" i="1"/>
  <c r="AB297" i="1"/>
  <c r="V297" i="1" s="1"/>
  <c r="T298" i="1"/>
  <c r="U298" i="1"/>
  <c r="W298" i="1"/>
  <c r="Y298" i="1"/>
  <c r="Z298" i="1"/>
  <c r="AA298" i="1"/>
  <c r="AB298" i="1"/>
  <c r="V298" i="1" s="1"/>
  <c r="T299" i="1"/>
  <c r="U299" i="1"/>
  <c r="W299" i="1"/>
  <c r="X299" i="1" s="1"/>
  <c r="Y299" i="1"/>
  <c r="Z299" i="1"/>
  <c r="AA299" i="1"/>
  <c r="AB299" i="1"/>
  <c r="V299" i="1" s="1"/>
  <c r="T300" i="1"/>
  <c r="U300" i="1"/>
  <c r="W300" i="1"/>
  <c r="Y300" i="1"/>
  <c r="Z300" i="1"/>
  <c r="AA300" i="1"/>
  <c r="AB300" i="1"/>
  <c r="V300" i="1" s="1"/>
  <c r="T301" i="1"/>
  <c r="U301" i="1"/>
  <c r="W301" i="1"/>
  <c r="Y301" i="1"/>
  <c r="Z301" i="1"/>
  <c r="AA301" i="1"/>
  <c r="AB301" i="1"/>
  <c r="V301" i="1" s="1"/>
  <c r="T302" i="1"/>
  <c r="U302" i="1"/>
  <c r="W302" i="1"/>
  <c r="Y302" i="1"/>
  <c r="Z302" i="1"/>
  <c r="AA302" i="1"/>
  <c r="AB302" i="1"/>
  <c r="V302" i="1" s="1"/>
  <c r="T303" i="1"/>
  <c r="U303" i="1"/>
  <c r="W303" i="1"/>
  <c r="Y303" i="1"/>
  <c r="Z303" i="1"/>
  <c r="AA303" i="1"/>
  <c r="AB303" i="1"/>
  <c r="V303" i="1" s="1"/>
  <c r="T304" i="1"/>
  <c r="U304" i="1"/>
  <c r="W304" i="1"/>
  <c r="Y304" i="1"/>
  <c r="Z304" i="1"/>
  <c r="AA304" i="1"/>
  <c r="AB304" i="1"/>
  <c r="V304" i="1" s="1"/>
  <c r="T305" i="1"/>
  <c r="U305" i="1"/>
  <c r="W305" i="1"/>
  <c r="Y305" i="1"/>
  <c r="Z305" i="1"/>
  <c r="AA305" i="1"/>
  <c r="AB305" i="1"/>
  <c r="V305" i="1" s="1"/>
  <c r="T306" i="1"/>
  <c r="U306" i="1"/>
  <c r="W306" i="1"/>
  <c r="Y306" i="1"/>
  <c r="Z306" i="1"/>
  <c r="AA306" i="1"/>
  <c r="AB306" i="1"/>
  <c r="V306" i="1" s="1"/>
  <c r="T307" i="1"/>
  <c r="U307" i="1"/>
  <c r="W307" i="1"/>
  <c r="Y307" i="1"/>
  <c r="Z307" i="1"/>
  <c r="AA307" i="1"/>
  <c r="AB307" i="1"/>
  <c r="V307" i="1" s="1"/>
  <c r="T308" i="1"/>
  <c r="U308" i="1"/>
  <c r="W308" i="1"/>
  <c r="Y308" i="1"/>
  <c r="Z308" i="1"/>
  <c r="AA308" i="1"/>
  <c r="AB308" i="1"/>
  <c r="V308" i="1" s="1"/>
  <c r="T309" i="1"/>
  <c r="U309" i="1"/>
  <c r="W309" i="1"/>
  <c r="Y309" i="1"/>
  <c r="Z309" i="1"/>
  <c r="AA309" i="1"/>
  <c r="AB309" i="1"/>
  <c r="V309" i="1" s="1"/>
  <c r="T310" i="1"/>
  <c r="U310" i="1"/>
  <c r="W310" i="1"/>
  <c r="Y310" i="1"/>
  <c r="Z310" i="1"/>
  <c r="AA310" i="1"/>
  <c r="AB310" i="1"/>
  <c r="V310" i="1" s="1"/>
  <c r="T311" i="1"/>
  <c r="U311" i="1"/>
  <c r="W311" i="1"/>
  <c r="Y311" i="1"/>
  <c r="Z311" i="1"/>
  <c r="AA311" i="1"/>
  <c r="AB311" i="1"/>
  <c r="V311" i="1" s="1"/>
  <c r="T312" i="1"/>
  <c r="U312" i="1"/>
  <c r="W312" i="1"/>
  <c r="Y312" i="1"/>
  <c r="Z312" i="1"/>
  <c r="AA312" i="1"/>
  <c r="AB312" i="1"/>
  <c r="V312" i="1" s="1"/>
  <c r="T313" i="1"/>
  <c r="U313" i="1"/>
  <c r="W313" i="1"/>
  <c r="Y313" i="1"/>
  <c r="Z313" i="1"/>
  <c r="AA313" i="1"/>
  <c r="AB313" i="1"/>
  <c r="V313" i="1" s="1"/>
  <c r="T314" i="1"/>
  <c r="U314" i="1"/>
  <c r="W314" i="1"/>
  <c r="X314" i="1" s="1"/>
  <c r="Y314" i="1"/>
  <c r="Z314" i="1"/>
  <c r="AA314" i="1"/>
  <c r="AB314" i="1"/>
  <c r="V314" i="1" s="1"/>
  <c r="T315" i="1"/>
  <c r="U315" i="1"/>
  <c r="W315" i="1"/>
  <c r="X315" i="1" s="1"/>
  <c r="Y315" i="1"/>
  <c r="Z315" i="1"/>
  <c r="AA315" i="1"/>
  <c r="AB315" i="1"/>
  <c r="V315" i="1" s="1"/>
  <c r="T316" i="1"/>
  <c r="U316" i="1"/>
  <c r="W316" i="1"/>
  <c r="X316" i="1" s="1"/>
  <c r="Y316" i="1"/>
  <c r="Z316" i="1"/>
  <c r="AA316" i="1"/>
  <c r="AB316" i="1"/>
  <c r="V316" i="1" s="1"/>
  <c r="T317" i="1"/>
  <c r="U317" i="1"/>
  <c r="W317" i="1"/>
  <c r="X317" i="1" s="1"/>
  <c r="Y317" i="1"/>
  <c r="Z317" i="1"/>
  <c r="AA317" i="1"/>
  <c r="AB317" i="1"/>
  <c r="V317" i="1" s="1"/>
  <c r="T318" i="1"/>
  <c r="U318" i="1"/>
  <c r="W318" i="1"/>
  <c r="X318" i="1" s="1"/>
  <c r="Y318" i="1"/>
  <c r="Z318" i="1"/>
  <c r="AA318" i="1"/>
  <c r="AB318" i="1"/>
  <c r="V318" i="1" s="1"/>
  <c r="T319" i="1"/>
  <c r="U319" i="1"/>
  <c r="W319" i="1"/>
  <c r="X319" i="1" s="1"/>
  <c r="Y319" i="1"/>
  <c r="Z319" i="1"/>
  <c r="AA319" i="1"/>
  <c r="AB319" i="1"/>
  <c r="V319" i="1" s="1"/>
  <c r="T320" i="1"/>
  <c r="U320" i="1"/>
  <c r="W320" i="1"/>
  <c r="X320" i="1" s="1"/>
  <c r="Y320" i="1"/>
  <c r="Z320" i="1"/>
  <c r="AA320" i="1"/>
  <c r="AB320" i="1"/>
  <c r="V320" i="1" s="1"/>
  <c r="T321" i="1"/>
  <c r="U321" i="1"/>
  <c r="W321" i="1"/>
  <c r="X321" i="1" s="1"/>
  <c r="Y321" i="1"/>
  <c r="Z321" i="1"/>
  <c r="AA321" i="1"/>
  <c r="AB321" i="1"/>
  <c r="V321" i="1" s="1"/>
  <c r="T322" i="1"/>
  <c r="U322" i="1"/>
  <c r="W322" i="1"/>
  <c r="X322" i="1" s="1"/>
  <c r="Y322" i="1"/>
  <c r="Z322" i="1"/>
  <c r="AA322" i="1"/>
  <c r="AB322" i="1"/>
  <c r="V322" i="1" s="1"/>
  <c r="T323" i="1"/>
  <c r="U323" i="1"/>
  <c r="W323" i="1"/>
  <c r="Y323" i="1"/>
  <c r="Z323" i="1"/>
  <c r="AA323" i="1"/>
  <c r="AB323" i="1"/>
  <c r="V323" i="1" s="1"/>
  <c r="T324" i="1"/>
  <c r="U324" i="1"/>
  <c r="W324" i="1"/>
  <c r="Y324" i="1"/>
  <c r="Z324" i="1"/>
  <c r="AA324" i="1"/>
  <c r="AB324" i="1"/>
  <c r="V324" i="1" s="1"/>
  <c r="T325" i="1"/>
  <c r="U325" i="1"/>
  <c r="W325" i="1"/>
  <c r="Y325" i="1"/>
  <c r="Z325" i="1"/>
  <c r="AA325" i="1"/>
  <c r="AB325" i="1"/>
  <c r="V325" i="1" s="1"/>
  <c r="T326" i="1"/>
  <c r="U326" i="1"/>
  <c r="W326" i="1"/>
  <c r="X326" i="1" s="1"/>
  <c r="Y326" i="1"/>
  <c r="Z326" i="1"/>
  <c r="AA326" i="1"/>
  <c r="AB326" i="1"/>
  <c r="V326" i="1" s="1"/>
  <c r="T327" i="1"/>
  <c r="U327" i="1"/>
  <c r="W327" i="1"/>
  <c r="X327" i="1" s="1"/>
  <c r="Y327" i="1"/>
  <c r="Z327" i="1"/>
  <c r="AA327" i="1"/>
  <c r="AB327" i="1"/>
  <c r="V327" i="1" s="1"/>
  <c r="T328" i="1"/>
  <c r="U328" i="1"/>
  <c r="W328" i="1"/>
  <c r="Y328" i="1"/>
  <c r="Z328" i="1"/>
  <c r="AA328" i="1"/>
  <c r="AB328" i="1"/>
  <c r="V328" i="1" s="1"/>
  <c r="T329" i="1"/>
  <c r="U329" i="1"/>
  <c r="W329" i="1"/>
  <c r="Y329" i="1"/>
  <c r="Z329" i="1"/>
  <c r="AA329" i="1"/>
  <c r="AB329" i="1"/>
  <c r="V329" i="1" s="1"/>
  <c r="T330" i="1"/>
  <c r="U330" i="1"/>
  <c r="W330" i="1"/>
  <c r="Y330" i="1"/>
  <c r="Z330" i="1"/>
  <c r="AA330" i="1"/>
  <c r="AB330" i="1"/>
  <c r="V330" i="1" s="1"/>
  <c r="T331" i="1"/>
  <c r="U331" i="1"/>
  <c r="W331" i="1"/>
  <c r="Y331" i="1"/>
  <c r="Z331" i="1"/>
  <c r="AA331" i="1"/>
  <c r="AB331" i="1"/>
  <c r="V331" i="1" s="1"/>
  <c r="T332" i="1"/>
  <c r="U332" i="1"/>
  <c r="W332" i="1"/>
  <c r="X332" i="1" s="1"/>
  <c r="Y332" i="1"/>
  <c r="Z332" i="1"/>
  <c r="AA332" i="1"/>
  <c r="AB332" i="1"/>
  <c r="V332" i="1" s="1"/>
  <c r="T333" i="1"/>
  <c r="U333" i="1"/>
  <c r="W333" i="1"/>
  <c r="X333" i="1" s="1"/>
  <c r="Y333" i="1"/>
  <c r="Z333" i="1"/>
  <c r="AA333" i="1"/>
  <c r="AB333" i="1"/>
  <c r="V333" i="1" s="1"/>
  <c r="T334" i="1"/>
  <c r="U334" i="1"/>
  <c r="W334" i="1"/>
  <c r="X334" i="1" s="1"/>
  <c r="Y334" i="1"/>
  <c r="Z334" i="1"/>
  <c r="AA334" i="1"/>
  <c r="AB334" i="1"/>
  <c r="V334" i="1" s="1"/>
  <c r="T335" i="1"/>
  <c r="U335" i="1"/>
  <c r="W335" i="1"/>
  <c r="X335" i="1" s="1"/>
  <c r="Y335" i="1"/>
  <c r="Z335" i="1"/>
  <c r="AA335" i="1"/>
  <c r="AB335" i="1"/>
  <c r="V335" i="1" s="1"/>
  <c r="T336" i="1"/>
  <c r="U336" i="1"/>
  <c r="W336" i="1"/>
  <c r="X336" i="1" s="1"/>
  <c r="Y336" i="1"/>
  <c r="Z336" i="1"/>
  <c r="AA336" i="1"/>
  <c r="AB336" i="1"/>
  <c r="V336" i="1" s="1"/>
  <c r="T337" i="1"/>
  <c r="U337" i="1"/>
  <c r="W337" i="1"/>
  <c r="X337" i="1" s="1"/>
  <c r="Y337" i="1"/>
  <c r="Z337" i="1"/>
  <c r="AA337" i="1"/>
  <c r="AB337" i="1"/>
  <c r="V337" i="1" s="1"/>
  <c r="T338" i="1"/>
  <c r="U338" i="1"/>
  <c r="W338" i="1"/>
  <c r="X338" i="1" s="1"/>
  <c r="Y338" i="1"/>
  <c r="Z338" i="1"/>
  <c r="AA338" i="1"/>
  <c r="AB338" i="1"/>
  <c r="V338" i="1" s="1"/>
  <c r="T339" i="1"/>
  <c r="U339" i="1"/>
  <c r="W339" i="1"/>
  <c r="X339" i="1" s="1"/>
  <c r="Y339" i="1"/>
  <c r="Z339" i="1"/>
  <c r="AA339" i="1"/>
  <c r="AB339" i="1"/>
  <c r="V339" i="1" s="1"/>
  <c r="T340" i="1"/>
  <c r="U340" i="1"/>
  <c r="W340" i="1"/>
  <c r="X340" i="1" s="1"/>
  <c r="Y340" i="1"/>
  <c r="Z340" i="1"/>
  <c r="AA340" i="1"/>
  <c r="AB340" i="1"/>
  <c r="V340" i="1" s="1"/>
  <c r="T341" i="1"/>
  <c r="U341" i="1"/>
  <c r="W341" i="1"/>
  <c r="X341" i="1" s="1"/>
  <c r="Y341" i="1"/>
  <c r="Z341" i="1"/>
  <c r="AA341" i="1"/>
  <c r="AB341" i="1"/>
  <c r="V341" i="1" s="1"/>
  <c r="T342" i="1"/>
  <c r="U342" i="1"/>
  <c r="W342" i="1"/>
  <c r="X342" i="1" s="1"/>
  <c r="Y342" i="1"/>
  <c r="Z342" i="1"/>
  <c r="AA342" i="1"/>
  <c r="AB342" i="1"/>
  <c r="V342" i="1" s="1"/>
  <c r="T343" i="1"/>
  <c r="U343" i="1"/>
  <c r="W343" i="1"/>
  <c r="X343" i="1" s="1"/>
  <c r="Y343" i="1"/>
  <c r="Z343" i="1"/>
  <c r="AA343" i="1"/>
  <c r="AB343" i="1"/>
  <c r="V343" i="1" s="1"/>
  <c r="T344" i="1"/>
  <c r="U344" i="1"/>
  <c r="W344" i="1"/>
  <c r="X344" i="1" s="1"/>
  <c r="Y344" i="1"/>
  <c r="Z344" i="1"/>
  <c r="AA344" i="1"/>
  <c r="AB344" i="1"/>
  <c r="V344" i="1" s="1"/>
  <c r="T345" i="1"/>
  <c r="U345" i="1"/>
  <c r="W345" i="1"/>
  <c r="Y345" i="1"/>
  <c r="Z345" i="1"/>
  <c r="AA345" i="1"/>
  <c r="AB345" i="1"/>
  <c r="V345" i="1" s="1"/>
  <c r="T346" i="1"/>
  <c r="U346" i="1"/>
  <c r="W346" i="1"/>
  <c r="Y346" i="1"/>
  <c r="Z346" i="1"/>
  <c r="AA346" i="1"/>
  <c r="AB346" i="1"/>
  <c r="V346" i="1" s="1"/>
  <c r="T347" i="1"/>
  <c r="U347" i="1"/>
  <c r="W347" i="1"/>
  <c r="Y347" i="1"/>
  <c r="Z347" i="1"/>
  <c r="AA347" i="1"/>
  <c r="AB347" i="1"/>
  <c r="V347" i="1" s="1"/>
  <c r="T348" i="1"/>
  <c r="U348" i="1"/>
  <c r="W348" i="1"/>
  <c r="Y348" i="1"/>
  <c r="Z348" i="1"/>
  <c r="AA348" i="1"/>
  <c r="AB348" i="1"/>
  <c r="V348" i="1" s="1"/>
  <c r="T349" i="1"/>
  <c r="U349" i="1"/>
  <c r="W349" i="1"/>
  <c r="Y349" i="1"/>
  <c r="Z349" i="1"/>
  <c r="AA349" i="1"/>
  <c r="AB349" i="1"/>
  <c r="V349" i="1" s="1"/>
  <c r="T350" i="1"/>
  <c r="U350" i="1"/>
  <c r="W350" i="1"/>
  <c r="Y350" i="1"/>
  <c r="Z350" i="1"/>
  <c r="AA350" i="1"/>
  <c r="AB350" i="1"/>
  <c r="V350" i="1" s="1"/>
  <c r="T351" i="1"/>
  <c r="U351" i="1"/>
  <c r="W351" i="1"/>
  <c r="X351" i="1" s="1"/>
  <c r="Y351" i="1"/>
  <c r="Z351" i="1"/>
  <c r="AA351" i="1"/>
  <c r="AB351" i="1"/>
  <c r="V351" i="1" s="1"/>
  <c r="T352" i="1"/>
  <c r="U352" i="1"/>
  <c r="W352" i="1"/>
  <c r="X352" i="1" s="1"/>
  <c r="Y352" i="1"/>
  <c r="Z352" i="1"/>
  <c r="AA352" i="1"/>
  <c r="AB352" i="1"/>
  <c r="V352" i="1" s="1"/>
  <c r="T353" i="1"/>
  <c r="U353" i="1"/>
  <c r="W353" i="1"/>
  <c r="X353" i="1" s="1"/>
  <c r="Y353" i="1"/>
  <c r="Z353" i="1"/>
  <c r="AA353" i="1"/>
  <c r="AB353" i="1"/>
  <c r="V353" i="1" s="1"/>
  <c r="T354" i="1"/>
  <c r="U354" i="1"/>
  <c r="W354" i="1"/>
  <c r="X354" i="1" s="1"/>
  <c r="Y354" i="1"/>
  <c r="Z354" i="1"/>
  <c r="AA354" i="1"/>
  <c r="AB354" i="1"/>
  <c r="V354" i="1" s="1"/>
  <c r="T355" i="1"/>
  <c r="U355" i="1"/>
  <c r="W355" i="1"/>
  <c r="X355" i="1" s="1"/>
  <c r="Y355" i="1"/>
  <c r="Z355" i="1"/>
  <c r="AA355" i="1"/>
  <c r="AB355" i="1"/>
  <c r="V355" i="1" s="1"/>
  <c r="T356" i="1"/>
  <c r="U356" i="1"/>
  <c r="W356" i="1"/>
  <c r="Y356" i="1"/>
  <c r="Z356" i="1"/>
  <c r="AA356" i="1"/>
  <c r="AB356" i="1"/>
  <c r="V356" i="1" s="1"/>
  <c r="T357" i="1"/>
  <c r="U357" i="1"/>
  <c r="W357" i="1"/>
  <c r="Y357" i="1"/>
  <c r="Z357" i="1"/>
  <c r="AA357" i="1"/>
  <c r="AB357" i="1"/>
  <c r="V357" i="1" s="1"/>
  <c r="T358" i="1"/>
  <c r="U358" i="1"/>
  <c r="W358" i="1"/>
  <c r="X358" i="1" s="1"/>
  <c r="Y358" i="1"/>
  <c r="Z358" i="1"/>
  <c r="AA358" i="1"/>
  <c r="AB358" i="1"/>
  <c r="V358" i="1" s="1"/>
  <c r="T359" i="1"/>
  <c r="U359" i="1"/>
  <c r="W359" i="1"/>
  <c r="X359" i="1" s="1"/>
  <c r="Y359" i="1"/>
  <c r="Z359" i="1"/>
  <c r="AA359" i="1"/>
  <c r="AB359" i="1"/>
  <c r="V359" i="1" s="1"/>
  <c r="T360" i="1"/>
  <c r="U360" i="1"/>
  <c r="W360" i="1"/>
  <c r="Y360" i="1"/>
  <c r="Z360" i="1"/>
  <c r="AA360" i="1"/>
  <c r="AB360" i="1"/>
  <c r="V360" i="1" s="1"/>
  <c r="T361" i="1"/>
  <c r="U361" i="1"/>
  <c r="W361" i="1"/>
  <c r="X361" i="1" s="1"/>
  <c r="Y361" i="1"/>
  <c r="Z361" i="1"/>
  <c r="AA361" i="1"/>
  <c r="AB361" i="1"/>
  <c r="V361" i="1" s="1"/>
  <c r="T362" i="1"/>
  <c r="U362" i="1"/>
  <c r="W362" i="1"/>
  <c r="X362" i="1" s="1"/>
  <c r="Y362" i="1"/>
  <c r="Z362" i="1"/>
  <c r="AA362" i="1"/>
  <c r="AB362" i="1"/>
  <c r="V362" i="1" s="1"/>
  <c r="T363" i="1"/>
  <c r="U363" i="1"/>
  <c r="W363" i="1"/>
  <c r="X363" i="1" s="1"/>
  <c r="Y363" i="1"/>
  <c r="Z363" i="1"/>
  <c r="AA363" i="1"/>
  <c r="AB363" i="1"/>
  <c r="V363" i="1" s="1"/>
  <c r="T364" i="1"/>
  <c r="U364" i="1"/>
  <c r="W364" i="1"/>
  <c r="X364" i="1" s="1"/>
  <c r="Y364" i="1"/>
  <c r="Z364" i="1"/>
  <c r="AA364" i="1"/>
  <c r="AB364" i="1"/>
  <c r="V364" i="1" s="1"/>
  <c r="T365" i="1"/>
  <c r="U365" i="1"/>
  <c r="W365" i="1"/>
  <c r="X365" i="1" s="1"/>
  <c r="Y365" i="1"/>
  <c r="Z365" i="1"/>
  <c r="AA365" i="1"/>
  <c r="AB365" i="1"/>
  <c r="V365" i="1" s="1"/>
  <c r="T366" i="1"/>
  <c r="U366" i="1"/>
  <c r="W366" i="1"/>
  <c r="X366" i="1" s="1"/>
  <c r="Y366" i="1"/>
  <c r="Z366" i="1"/>
  <c r="AA366" i="1"/>
  <c r="AB366" i="1"/>
  <c r="V366" i="1" s="1"/>
  <c r="T367" i="1"/>
  <c r="U367" i="1"/>
  <c r="W367" i="1"/>
  <c r="X367" i="1" s="1"/>
  <c r="Y367" i="1"/>
  <c r="Z367" i="1"/>
  <c r="AA367" i="1"/>
  <c r="AB367" i="1"/>
  <c r="V367" i="1" s="1"/>
  <c r="T368" i="1"/>
  <c r="U368" i="1"/>
  <c r="W368" i="1"/>
  <c r="Y368" i="1"/>
  <c r="Z368" i="1"/>
  <c r="AA368" i="1"/>
  <c r="AB368" i="1"/>
  <c r="V368" i="1" s="1"/>
  <c r="T369" i="1"/>
  <c r="U369" i="1"/>
  <c r="W369" i="1"/>
  <c r="Y369" i="1"/>
  <c r="Z369" i="1"/>
  <c r="AA369" i="1"/>
  <c r="AB369" i="1"/>
  <c r="V369" i="1" s="1"/>
  <c r="T370" i="1"/>
  <c r="U370" i="1"/>
  <c r="W370" i="1"/>
  <c r="Y370" i="1"/>
  <c r="Z370" i="1"/>
  <c r="AA370" i="1"/>
  <c r="AB370" i="1"/>
  <c r="V370" i="1" s="1"/>
  <c r="T371" i="1"/>
  <c r="U371" i="1"/>
  <c r="W371" i="1"/>
  <c r="Y371" i="1"/>
  <c r="Z371" i="1"/>
  <c r="AA371" i="1"/>
  <c r="AB371" i="1"/>
  <c r="V371" i="1" s="1"/>
  <c r="T372" i="1"/>
  <c r="U372" i="1"/>
  <c r="W372" i="1"/>
  <c r="Y372" i="1"/>
  <c r="Z372" i="1"/>
  <c r="AA372" i="1"/>
  <c r="AB372" i="1"/>
  <c r="V372" i="1" s="1"/>
  <c r="T373" i="1"/>
  <c r="U373" i="1"/>
  <c r="W373" i="1"/>
  <c r="Y373" i="1"/>
  <c r="Z373" i="1"/>
  <c r="AA373" i="1"/>
  <c r="AB373" i="1"/>
  <c r="V373" i="1" s="1"/>
  <c r="T374" i="1"/>
  <c r="U374" i="1"/>
  <c r="W374" i="1"/>
  <c r="Y374" i="1"/>
  <c r="Z374" i="1"/>
  <c r="AA374" i="1"/>
  <c r="AB374" i="1"/>
  <c r="V374" i="1" s="1"/>
  <c r="T375" i="1"/>
  <c r="U375" i="1"/>
  <c r="W375" i="1"/>
  <c r="Y375" i="1"/>
  <c r="Z375" i="1"/>
  <c r="AA375" i="1"/>
  <c r="AB375" i="1"/>
  <c r="V375" i="1" s="1"/>
  <c r="T376" i="1"/>
  <c r="U376" i="1"/>
  <c r="W376" i="1"/>
  <c r="X376" i="1" s="1"/>
  <c r="Y376" i="1"/>
  <c r="Z376" i="1"/>
  <c r="AA376" i="1"/>
  <c r="AB376" i="1"/>
  <c r="V376" i="1" s="1"/>
  <c r="T377" i="1"/>
  <c r="U377" i="1"/>
  <c r="W377" i="1"/>
  <c r="X377" i="1" s="1"/>
  <c r="Y377" i="1"/>
  <c r="Z377" i="1"/>
  <c r="AA377" i="1"/>
  <c r="AB377" i="1"/>
  <c r="V377" i="1" s="1"/>
  <c r="T378" i="1"/>
  <c r="U378" i="1"/>
  <c r="W378" i="1"/>
  <c r="X378" i="1" s="1"/>
  <c r="Y378" i="1"/>
  <c r="Z378" i="1"/>
  <c r="AA378" i="1"/>
  <c r="AB378" i="1"/>
  <c r="V378" i="1" s="1"/>
  <c r="T379" i="1"/>
  <c r="U379" i="1"/>
  <c r="W379" i="1"/>
  <c r="X379" i="1" s="1"/>
  <c r="Y379" i="1"/>
  <c r="Z379" i="1"/>
  <c r="AA379" i="1"/>
  <c r="AB379" i="1"/>
  <c r="V379" i="1" s="1"/>
  <c r="T380" i="1"/>
  <c r="U380" i="1"/>
  <c r="W380" i="1"/>
  <c r="X380" i="1" s="1"/>
  <c r="Y380" i="1"/>
  <c r="Z380" i="1"/>
  <c r="AA380" i="1"/>
  <c r="AB380" i="1"/>
  <c r="V380" i="1" s="1"/>
  <c r="T381" i="1"/>
  <c r="U381" i="1"/>
  <c r="W381" i="1"/>
  <c r="X381" i="1" s="1"/>
  <c r="Y381" i="1"/>
  <c r="Z381" i="1"/>
  <c r="AA381" i="1"/>
  <c r="AB381" i="1"/>
  <c r="V381" i="1" s="1"/>
  <c r="T382" i="1"/>
  <c r="U382" i="1"/>
  <c r="W382" i="1"/>
  <c r="X382" i="1" s="1"/>
  <c r="Y382" i="1"/>
  <c r="Z382" i="1"/>
  <c r="AA382" i="1"/>
  <c r="AB382" i="1"/>
  <c r="V382" i="1" s="1"/>
  <c r="T383" i="1"/>
  <c r="U383" i="1"/>
  <c r="W383" i="1"/>
  <c r="X383" i="1" s="1"/>
  <c r="Y383" i="1"/>
  <c r="Z383" i="1"/>
  <c r="AA383" i="1"/>
  <c r="AB383" i="1"/>
  <c r="V383" i="1" s="1"/>
  <c r="T384" i="1"/>
  <c r="U384" i="1"/>
  <c r="W384" i="1"/>
  <c r="X384" i="1" s="1"/>
  <c r="Y384" i="1"/>
  <c r="Z384" i="1"/>
  <c r="AA384" i="1"/>
  <c r="AB384" i="1"/>
  <c r="V384" i="1" s="1"/>
  <c r="T385" i="1"/>
  <c r="U385" i="1"/>
  <c r="W385" i="1"/>
  <c r="X385" i="1" s="1"/>
  <c r="Y385" i="1"/>
  <c r="Z385" i="1"/>
  <c r="AA385" i="1"/>
  <c r="AB385" i="1"/>
  <c r="V385" i="1" s="1"/>
  <c r="T386" i="1"/>
  <c r="U386" i="1"/>
  <c r="W386" i="1"/>
  <c r="X386" i="1" s="1"/>
  <c r="Y386" i="1"/>
  <c r="Z386" i="1"/>
  <c r="AA386" i="1"/>
  <c r="AB386" i="1"/>
  <c r="V386" i="1" s="1"/>
  <c r="T387" i="1"/>
  <c r="U387" i="1"/>
  <c r="W387" i="1"/>
  <c r="X387" i="1" s="1"/>
  <c r="Y387" i="1"/>
  <c r="Z387" i="1"/>
  <c r="AA387" i="1"/>
  <c r="AB387" i="1"/>
  <c r="V387" i="1" s="1"/>
  <c r="T388" i="1"/>
  <c r="U388" i="1"/>
  <c r="W388" i="1"/>
  <c r="X388" i="1" s="1"/>
  <c r="Y388" i="1"/>
  <c r="Z388" i="1"/>
  <c r="AA388" i="1"/>
  <c r="AB388" i="1"/>
  <c r="V388" i="1" s="1"/>
  <c r="T389" i="1"/>
  <c r="U389" i="1"/>
  <c r="W389" i="1"/>
  <c r="X389" i="1" s="1"/>
  <c r="Y389" i="1"/>
  <c r="Z389" i="1"/>
  <c r="AA389" i="1"/>
  <c r="AB389" i="1"/>
  <c r="V389" i="1" s="1"/>
  <c r="T390" i="1"/>
  <c r="U390" i="1"/>
  <c r="W390" i="1"/>
  <c r="X390" i="1" s="1"/>
  <c r="Y390" i="1"/>
  <c r="Z390" i="1"/>
  <c r="AA390" i="1"/>
  <c r="AB390" i="1"/>
  <c r="V390" i="1" s="1"/>
  <c r="T391" i="1"/>
  <c r="U391" i="1"/>
  <c r="W391" i="1"/>
  <c r="X391" i="1" s="1"/>
  <c r="Y391" i="1"/>
  <c r="Z391" i="1"/>
  <c r="AA391" i="1"/>
  <c r="AB391" i="1"/>
  <c r="V391" i="1" s="1"/>
  <c r="T392" i="1"/>
  <c r="U392" i="1"/>
  <c r="W392" i="1"/>
  <c r="X392" i="1" s="1"/>
  <c r="Y392" i="1"/>
  <c r="Z392" i="1"/>
  <c r="AA392" i="1"/>
  <c r="AB392" i="1"/>
  <c r="V392" i="1" s="1"/>
  <c r="T393" i="1"/>
  <c r="U393" i="1"/>
  <c r="W393" i="1"/>
  <c r="X393" i="1" s="1"/>
  <c r="Y393" i="1"/>
  <c r="Z393" i="1"/>
  <c r="AA393" i="1"/>
  <c r="AB393" i="1"/>
  <c r="V393" i="1" s="1"/>
  <c r="T394" i="1"/>
  <c r="U394" i="1"/>
  <c r="W394" i="1"/>
  <c r="X394" i="1" s="1"/>
  <c r="Y394" i="1"/>
  <c r="Z394" i="1"/>
  <c r="AA394" i="1"/>
  <c r="AB394" i="1"/>
  <c r="V394" i="1" s="1"/>
  <c r="T395" i="1"/>
  <c r="U395" i="1"/>
  <c r="W395" i="1"/>
  <c r="X395" i="1" s="1"/>
  <c r="Y395" i="1"/>
  <c r="Z395" i="1"/>
  <c r="AA395" i="1"/>
  <c r="AB395" i="1"/>
  <c r="V395" i="1" s="1"/>
  <c r="T396" i="1"/>
  <c r="U396" i="1"/>
  <c r="W396" i="1"/>
  <c r="X396" i="1" s="1"/>
  <c r="Y396" i="1"/>
  <c r="Z396" i="1"/>
  <c r="AA396" i="1"/>
  <c r="AB396" i="1"/>
  <c r="V396" i="1" s="1"/>
  <c r="T397" i="1"/>
  <c r="U397" i="1"/>
  <c r="W397" i="1"/>
  <c r="Y397" i="1"/>
  <c r="Z397" i="1"/>
  <c r="AA397" i="1"/>
  <c r="AB397" i="1"/>
  <c r="V397" i="1" s="1"/>
  <c r="T398" i="1"/>
  <c r="U398" i="1"/>
  <c r="W398" i="1"/>
  <c r="X398" i="1" s="1"/>
  <c r="Y398" i="1"/>
  <c r="Z398" i="1"/>
  <c r="AA398" i="1"/>
  <c r="AB398" i="1"/>
  <c r="V398" i="1" s="1"/>
  <c r="T399" i="1"/>
  <c r="U399" i="1"/>
  <c r="W399" i="1"/>
  <c r="Y399" i="1"/>
  <c r="Z399" i="1"/>
  <c r="AA399" i="1"/>
  <c r="AB399" i="1"/>
  <c r="V399" i="1" s="1"/>
  <c r="T400" i="1"/>
  <c r="U400" i="1"/>
  <c r="W400" i="1"/>
  <c r="Y400" i="1"/>
  <c r="Z400" i="1"/>
  <c r="AA400" i="1"/>
  <c r="AB400" i="1"/>
  <c r="V400" i="1" s="1"/>
  <c r="T401" i="1"/>
  <c r="U401" i="1"/>
  <c r="W401" i="1"/>
  <c r="Y401" i="1"/>
  <c r="Z401" i="1"/>
  <c r="AA401" i="1"/>
  <c r="AB401" i="1"/>
  <c r="V401" i="1" s="1"/>
  <c r="T402" i="1"/>
  <c r="U402" i="1"/>
  <c r="W402" i="1"/>
  <c r="Y402" i="1"/>
  <c r="Z402" i="1"/>
  <c r="AA402" i="1"/>
  <c r="AB402" i="1"/>
  <c r="V402" i="1" s="1"/>
  <c r="T403" i="1"/>
  <c r="U403" i="1"/>
  <c r="W403" i="1"/>
  <c r="Y403" i="1"/>
  <c r="Z403" i="1"/>
  <c r="AA403" i="1"/>
  <c r="AB403" i="1"/>
  <c r="V403" i="1" s="1"/>
  <c r="T404" i="1"/>
  <c r="U404" i="1"/>
  <c r="W404" i="1"/>
  <c r="Y404" i="1"/>
  <c r="Z404" i="1"/>
  <c r="AA404" i="1"/>
  <c r="AB404" i="1"/>
  <c r="V404" i="1" s="1"/>
  <c r="T405" i="1"/>
  <c r="U405" i="1"/>
  <c r="W405" i="1"/>
  <c r="Y405" i="1"/>
  <c r="Z405" i="1"/>
  <c r="AA405" i="1"/>
  <c r="AB405" i="1"/>
  <c r="V405" i="1" s="1"/>
  <c r="T406" i="1"/>
  <c r="U406" i="1"/>
  <c r="W406" i="1"/>
  <c r="Y406" i="1"/>
  <c r="Z406" i="1"/>
  <c r="AA406" i="1"/>
  <c r="AB406" i="1"/>
  <c r="V406" i="1" s="1"/>
  <c r="T407" i="1"/>
  <c r="U407" i="1"/>
  <c r="W407" i="1"/>
  <c r="X407" i="1" s="1"/>
  <c r="Y407" i="1"/>
  <c r="Z407" i="1"/>
  <c r="AA407" i="1"/>
  <c r="AB407" i="1"/>
  <c r="V407" i="1" s="1"/>
  <c r="T408" i="1"/>
  <c r="U408" i="1"/>
  <c r="W408" i="1"/>
  <c r="X408" i="1" s="1"/>
  <c r="Y408" i="1"/>
  <c r="Z408" i="1"/>
  <c r="AA408" i="1"/>
  <c r="AB408" i="1"/>
  <c r="V408" i="1" s="1"/>
  <c r="T409" i="1"/>
  <c r="U409" i="1"/>
  <c r="W409" i="1"/>
  <c r="X409" i="1" s="1"/>
  <c r="Y409" i="1"/>
  <c r="Z409" i="1"/>
  <c r="AA409" i="1"/>
  <c r="AB409" i="1"/>
  <c r="V409" i="1" s="1"/>
  <c r="T410" i="1"/>
  <c r="U410" i="1"/>
  <c r="W410" i="1"/>
  <c r="X410" i="1" s="1"/>
  <c r="Y410" i="1"/>
  <c r="Z410" i="1"/>
  <c r="AA410" i="1"/>
  <c r="AB410" i="1"/>
  <c r="V410" i="1" s="1"/>
  <c r="T411" i="1"/>
  <c r="U411" i="1"/>
  <c r="W411" i="1"/>
  <c r="X411" i="1" s="1"/>
  <c r="Y411" i="1"/>
  <c r="Z411" i="1"/>
  <c r="AA411" i="1"/>
  <c r="AB411" i="1"/>
  <c r="V411" i="1" s="1"/>
  <c r="T412" i="1"/>
  <c r="U412" i="1"/>
  <c r="W412" i="1"/>
  <c r="X412" i="1" s="1"/>
  <c r="Y412" i="1"/>
  <c r="Z412" i="1"/>
  <c r="AA412" i="1"/>
  <c r="AB412" i="1"/>
  <c r="V412" i="1" s="1"/>
  <c r="T413" i="1"/>
  <c r="U413" i="1"/>
  <c r="W413" i="1"/>
  <c r="Y413" i="1"/>
  <c r="Z413" i="1"/>
  <c r="AA413" i="1"/>
  <c r="AB413" i="1"/>
  <c r="V413" i="1" s="1"/>
  <c r="T414" i="1"/>
  <c r="U414" i="1"/>
  <c r="W414" i="1"/>
  <c r="Y414" i="1"/>
  <c r="Z414" i="1"/>
  <c r="AA414" i="1"/>
  <c r="AB414" i="1"/>
  <c r="V414" i="1" s="1"/>
  <c r="T415" i="1"/>
  <c r="U415" i="1"/>
  <c r="W415" i="1"/>
  <c r="Y415" i="1"/>
  <c r="Z415" i="1"/>
  <c r="AA415" i="1"/>
  <c r="AB415" i="1"/>
  <c r="V415" i="1" s="1"/>
  <c r="T416" i="1"/>
  <c r="U416" i="1"/>
  <c r="W416" i="1"/>
  <c r="Y416" i="1"/>
  <c r="Z416" i="1"/>
  <c r="AA416" i="1"/>
  <c r="AB416" i="1"/>
  <c r="V416" i="1" s="1"/>
  <c r="T417" i="1"/>
  <c r="U417" i="1"/>
  <c r="W417" i="1"/>
  <c r="Y417" i="1"/>
  <c r="Z417" i="1"/>
  <c r="AA417" i="1"/>
  <c r="AB417" i="1"/>
  <c r="V417" i="1" s="1"/>
  <c r="T418" i="1"/>
  <c r="U418" i="1"/>
  <c r="W418" i="1"/>
  <c r="Y418" i="1"/>
  <c r="Z418" i="1"/>
  <c r="AA418" i="1"/>
  <c r="AB418" i="1"/>
  <c r="V418" i="1" s="1"/>
  <c r="T419" i="1"/>
  <c r="U419" i="1"/>
  <c r="W419" i="1"/>
  <c r="Y419" i="1"/>
  <c r="Z419" i="1"/>
  <c r="AA419" i="1"/>
  <c r="AB419" i="1"/>
  <c r="V419" i="1" s="1"/>
  <c r="T420" i="1"/>
  <c r="U420" i="1"/>
  <c r="W420" i="1"/>
  <c r="Y420" i="1"/>
  <c r="Z420" i="1"/>
  <c r="AA420" i="1"/>
  <c r="AB420" i="1"/>
  <c r="V420" i="1" s="1"/>
  <c r="T421" i="1"/>
  <c r="U421" i="1"/>
  <c r="W421" i="1"/>
  <c r="Y421" i="1"/>
  <c r="Z421" i="1"/>
  <c r="AA421" i="1"/>
  <c r="AB421" i="1"/>
  <c r="V421" i="1" s="1"/>
  <c r="T422" i="1"/>
  <c r="U422" i="1"/>
  <c r="W422" i="1"/>
  <c r="Y422" i="1"/>
  <c r="Z422" i="1"/>
  <c r="AA422" i="1"/>
  <c r="AB422" i="1"/>
  <c r="V422" i="1" s="1"/>
  <c r="T423" i="1"/>
  <c r="U423" i="1"/>
  <c r="W423" i="1"/>
  <c r="Y423" i="1"/>
  <c r="Z423" i="1"/>
  <c r="AA423" i="1"/>
  <c r="AB423" i="1"/>
  <c r="V423" i="1" s="1"/>
  <c r="T424" i="1"/>
  <c r="U424" i="1"/>
  <c r="W424" i="1"/>
  <c r="Y424" i="1"/>
  <c r="Z424" i="1"/>
  <c r="AA424" i="1"/>
  <c r="AB424" i="1"/>
  <c r="V424" i="1" s="1"/>
  <c r="T425" i="1"/>
  <c r="U425" i="1"/>
  <c r="W425" i="1"/>
  <c r="Y425" i="1"/>
  <c r="Z425" i="1"/>
  <c r="AA425" i="1"/>
  <c r="AB425" i="1"/>
  <c r="V425" i="1" s="1"/>
  <c r="T426" i="1"/>
  <c r="U426" i="1"/>
  <c r="W426" i="1"/>
  <c r="Y426" i="1"/>
  <c r="Z426" i="1"/>
  <c r="AA426" i="1"/>
  <c r="AB426" i="1"/>
  <c r="V426" i="1" s="1"/>
  <c r="T427" i="1"/>
  <c r="U427" i="1"/>
  <c r="W427" i="1"/>
  <c r="Y427" i="1"/>
  <c r="Z427" i="1"/>
  <c r="AA427" i="1"/>
  <c r="AB427" i="1"/>
  <c r="V427" i="1" s="1"/>
  <c r="T428" i="1"/>
  <c r="U428" i="1"/>
  <c r="W428" i="1"/>
  <c r="Y428" i="1"/>
  <c r="Z428" i="1"/>
  <c r="AA428" i="1"/>
  <c r="AB428" i="1"/>
  <c r="V428" i="1" s="1"/>
  <c r="T429" i="1"/>
  <c r="U429" i="1"/>
  <c r="W429" i="1"/>
  <c r="Y429" i="1"/>
  <c r="Z429" i="1"/>
  <c r="AA429" i="1"/>
  <c r="AB429" i="1"/>
  <c r="V429" i="1" s="1"/>
  <c r="T430" i="1"/>
  <c r="U430" i="1"/>
  <c r="W430" i="1"/>
  <c r="Y430" i="1"/>
  <c r="Z430" i="1"/>
  <c r="AA430" i="1"/>
  <c r="AB430" i="1"/>
  <c r="V430" i="1" s="1"/>
  <c r="T431" i="1"/>
  <c r="U431" i="1"/>
  <c r="W431" i="1"/>
  <c r="Y431" i="1"/>
  <c r="Z431" i="1"/>
  <c r="AA431" i="1"/>
  <c r="AB431" i="1"/>
  <c r="V431" i="1" s="1"/>
  <c r="T432" i="1"/>
  <c r="U432" i="1"/>
  <c r="W432" i="1"/>
  <c r="Y432" i="1"/>
  <c r="Z432" i="1"/>
  <c r="AA432" i="1"/>
  <c r="AB432" i="1"/>
  <c r="V432" i="1" s="1"/>
  <c r="T433" i="1"/>
  <c r="U433" i="1"/>
  <c r="W433" i="1"/>
  <c r="Y433" i="1"/>
  <c r="Z433" i="1"/>
  <c r="AA433" i="1"/>
  <c r="AB433" i="1"/>
  <c r="V433" i="1" s="1"/>
  <c r="T434" i="1"/>
  <c r="U434" i="1"/>
  <c r="W434" i="1"/>
  <c r="Y434" i="1"/>
  <c r="Z434" i="1"/>
  <c r="AA434" i="1"/>
  <c r="AB434" i="1"/>
  <c r="V434" i="1" s="1"/>
  <c r="T435" i="1"/>
  <c r="U435" i="1"/>
  <c r="W435" i="1"/>
  <c r="X435" i="1" s="1"/>
  <c r="Y435" i="1"/>
  <c r="Z435" i="1"/>
  <c r="AA435" i="1"/>
  <c r="AB435" i="1"/>
  <c r="V435" i="1" s="1"/>
  <c r="T436" i="1"/>
  <c r="U436" i="1"/>
  <c r="W436" i="1"/>
  <c r="Y436" i="1"/>
  <c r="Z436" i="1"/>
  <c r="AA436" i="1"/>
  <c r="AB436" i="1"/>
  <c r="V436" i="1" s="1"/>
  <c r="T437" i="1"/>
  <c r="U437" i="1"/>
  <c r="W437" i="1"/>
  <c r="Y437" i="1"/>
  <c r="Z437" i="1"/>
  <c r="AA437" i="1"/>
  <c r="AB437" i="1"/>
  <c r="V437" i="1" s="1"/>
  <c r="T438" i="1"/>
  <c r="U438" i="1"/>
  <c r="W438" i="1"/>
  <c r="Y438" i="1"/>
  <c r="Z438" i="1"/>
  <c r="AA438" i="1"/>
  <c r="AB438" i="1"/>
  <c r="V438" i="1" s="1"/>
  <c r="T439" i="1"/>
  <c r="U439" i="1"/>
  <c r="W439" i="1"/>
  <c r="Y439" i="1"/>
  <c r="Z439" i="1"/>
  <c r="AA439" i="1"/>
  <c r="AB439" i="1"/>
  <c r="V439" i="1" s="1"/>
  <c r="T440" i="1"/>
  <c r="U440" i="1"/>
  <c r="W440" i="1"/>
  <c r="Y440" i="1"/>
  <c r="Z440" i="1"/>
  <c r="AA440" i="1"/>
  <c r="AB440" i="1"/>
  <c r="V440" i="1" s="1"/>
  <c r="T441" i="1"/>
  <c r="U441" i="1"/>
  <c r="W441" i="1"/>
  <c r="Y441" i="1"/>
  <c r="Z441" i="1"/>
  <c r="AA441" i="1"/>
  <c r="AB441" i="1"/>
  <c r="V441" i="1" s="1"/>
  <c r="T442" i="1"/>
  <c r="U442" i="1"/>
  <c r="W442" i="1"/>
  <c r="Y442" i="1"/>
  <c r="Z442" i="1"/>
  <c r="AA442" i="1"/>
  <c r="AB442" i="1"/>
  <c r="V442" i="1" s="1"/>
  <c r="T443" i="1"/>
  <c r="U443" i="1"/>
  <c r="W443" i="1"/>
  <c r="Y443" i="1"/>
  <c r="Z443" i="1"/>
  <c r="AA443" i="1"/>
  <c r="AB443" i="1"/>
  <c r="V443" i="1" s="1"/>
  <c r="T444" i="1"/>
  <c r="U444" i="1"/>
  <c r="W444" i="1"/>
  <c r="Y444" i="1"/>
  <c r="Z444" i="1"/>
  <c r="AA444" i="1"/>
  <c r="AB444" i="1"/>
  <c r="V444" i="1" s="1"/>
  <c r="T445" i="1"/>
  <c r="U445" i="1"/>
  <c r="W445" i="1"/>
  <c r="Y445" i="1"/>
  <c r="Z445" i="1"/>
  <c r="AA445" i="1"/>
  <c r="AB445" i="1"/>
  <c r="V445" i="1" s="1"/>
  <c r="T446" i="1"/>
  <c r="U446" i="1"/>
  <c r="W446" i="1"/>
  <c r="Y446" i="1"/>
  <c r="Z446" i="1"/>
  <c r="AA446" i="1"/>
  <c r="AB446" i="1"/>
  <c r="V446" i="1" s="1"/>
  <c r="T447" i="1"/>
  <c r="U447" i="1"/>
  <c r="W447" i="1"/>
  <c r="Y447" i="1"/>
  <c r="Z447" i="1"/>
  <c r="AA447" i="1"/>
  <c r="AB447" i="1"/>
  <c r="V447" i="1" s="1"/>
  <c r="T448" i="1"/>
  <c r="U448" i="1"/>
  <c r="W448" i="1"/>
  <c r="Y448" i="1"/>
  <c r="Z448" i="1"/>
  <c r="AA448" i="1"/>
  <c r="AB448" i="1"/>
  <c r="V448" i="1" s="1"/>
  <c r="T449" i="1"/>
  <c r="U449" i="1"/>
  <c r="W449" i="1"/>
  <c r="Y449" i="1"/>
  <c r="Z449" i="1"/>
  <c r="AA449" i="1"/>
  <c r="AB449" i="1"/>
  <c r="V449" i="1" s="1"/>
  <c r="T450" i="1"/>
  <c r="U450" i="1"/>
  <c r="W450" i="1"/>
  <c r="Y450" i="1"/>
  <c r="Z450" i="1"/>
  <c r="AA450" i="1"/>
  <c r="AB450" i="1"/>
  <c r="V450" i="1" s="1"/>
  <c r="T451" i="1"/>
  <c r="U451" i="1"/>
  <c r="W451" i="1"/>
  <c r="Y451" i="1"/>
  <c r="Z451" i="1"/>
  <c r="AA451" i="1"/>
  <c r="AB451" i="1"/>
  <c r="V451" i="1" s="1"/>
  <c r="T452" i="1"/>
  <c r="U452" i="1"/>
  <c r="W452" i="1"/>
  <c r="X452" i="1" s="1"/>
  <c r="Y452" i="1"/>
  <c r="Z452" i="1"/>
  <c r="AA452" i="1"/>
  <c r="AB452" i="1"/>
  <c r="V452" i="1" s="1"/>
  <c r="T453" i="1"/>
  <c r="U453" i="1"/>
  <c r="W453" i="1"/>
  <c r="X453" i="1" s="1"/>
  <c r="Y453" i="1"/>
  <c r="Z453" i="1"/>
  <c r="AA453" i="1"/>
  <c r="AB453" i="1"/>
  <c r="V453" i="1" s="1"/>
  <c r="T454" i="1"/>
  <c r="U454" i="1"/>
  <c r="W454" i="1"/>
  <c r="X454" i="1" s="1"/>
  <c r="Y454" i="1"/>
  <c r="Z454" i="1"/>
  <c r="AA454" i="1"/>
  <c r="AB454" i="1"/>
  <c r="V454" i="1" s="1"/>
  <c r="T455" i="1"/>
  <c r="U455" i="1"/>
  <c r="W455" i="1"/>
  <c r="X455" i="1" s="1"/>
  <c r="Y455" i="1"/>
  <c r="Z455" i="1"/>
  <c r="AA455" i="1"/>
  <c r="AB455" i="1"/>
  <c r="V455" i="1" s="1"/>
  <c r="T456" i="1"/>
  <c r="U456" i="1"/>
  <c r="W456" i="1"/>
  <c r="X456" i="1" s="1"/>
  <c r="Y456" i="1"/>
  <c r="Z456" i="1"/>
  <c r="AA456" i="1"/>
  <c r="AB456" i="1"/>
  <c r="V456" i="1" s="1"/>
  <c r="T457" i="1"/>
  <c r="U457" i="1"/>
  <c r="W457" i="1"/>
  <c r="X457" i="1" s="1"/>
  <c r="Y457" i="1"/>
  <c r="Z457" i="1"/>
  <c r="AA457" i="1"/>
  <c r="AB457" i="1"/>
  <c r="V457" i="1" s="1"/>
  <c r="T458" i="1"/>
  <c r="U458" i="1"/>
  <c r="W458" i="1"/>
  <c r="Y458" i="1"/>
  <c r="Z458" i="1"/>
  <c r="AA458" i="1"/>
  <c r="AB458" i="1"/>
  <c r="V458" i="1" s="1"/>
  <c r="T459" i="1"/>
  <c r="U459" i="1"/>
  <c r="W459" i="1"/>
  <c r="Y459" i="1"/>
  <c r="Z459" i="1"/>
  <c r="AA459" i="1"/>
  <c r="AB459" i="1"/>
  <c r="V459" i="1" s="1"/>
  <c r="T460" i="1"/>
  <c r="U460" i="1"/>
  <c r="W460" i="1"/>
  <c r="Y460" i="1"/>
  <c r="Z460" i="1"/>
  <c r="AA460" i="1"/>
  <c r="AB460" i="1"/>
  <c r="V460" i="1" s="1"/>
  <c r="T461" i="1"/>
  <c r="U461" i="1"/>
  <c r="W461" i="1"/>
  <c r="Y461" i="1"/>
  <c r="Z461" i="1"/>
  <c r="AA461" i="1"/>
  <c r="AB461" i="1"/>
  <c r="V461" i="1" s="1"/>
  <c r="T462" i="1"/>
  <c r="U462" i="1"/>
  <c r="W462" i="1"/>
  <c r="Y462" i="1"/>
  <c r="Z462" i="1"/>
  <c r="AA462" i="1"/>
  <c r="AB462" i="1"/>
  <c r="V462" i="1" s="1"/>
  <c r="T463" i="1"/>
  <c r="U463" i="1"/>
  <c r="W463" i="1"/>
  <c r="Y463" i="1"/>
  <c r="Z463" i="1"/>
  <c r="AA463" i="1"/>
  <c r="AB463" i="1"/>
  <c r="V463" i="1" s="1"/>
  <c r="T464" i="1"/>
  <c r="U464" i="1"/>
  <c r="W464" i="1"/>
  <c r="X464" i="1" s="1"/>
  <c r="Y464" i="1"/>
  <c r="Z464" i="1"/>
  <c r="AA464" i="1"/>
  <c r="AB464" i="1"/>
  <c r="V464" i="1" s="1"/>
  <c r="T465" i="1"/>
  <c r="U465" i="1"/>
  <c r="W465" i="1"/>
  <c r="Y465" i="1"/>
  <c r="Z465" i="1"/>
  <c r="AA465" i="1"/>
  <c r="AB465" i="1"/>
  <c r="V465" i="1" s="1"/>
  <c r="T466" i="1"/>
  <c r="U466" i="1"/>
  <c r="W466" i="1"/>
  <c r="Y466" i="1"/>
  <c r="Z466" i="1"/>
  <c r="AA466" i="1"/>
  <c r="AB466" i="1"/>
  <c r="V466" i="1" s="1"/>
  <c r="T467" i="1"/>
  <c r="U467" i="1"/>
  <c r="W467" i="1"/>
  <c r="Y467" i="1"/>
  <c r="Z467" i="1"/>
  <c r="AA467" i="1"/>
  <c r="AB467" i="1"/>
  <c r="V467" i="1" s="1"/>
  <c r="T468" i="1"/>
  <c r="U468" i="1"/>
  <c r="W468" i="1"/>
  <c r="Y468" i="1"/>
  <c r="Z468" i="1"/>
  <c r="AA468" i="1"/>
  <c r="AB468" i="1"/>
  <c r="V468" i="1" s="1"/>
  <c r="T469" i="1"/>
  <c r="U469" i="1"/>
  <c r="W469" i="1"/>
  <c r="Y469" i="1"/>
  <c r="Z469" i="1"/>
  <c r="AA469" i="1"/>
  <c r="AB469" i="1"/>
  <c r="V469" i="1" s="1"/>
  <c r="T470" i="1"/>
  <c r="U470" i="1"/>
  <c r="W470" i="1"/>
  <c r="Y470" i="1"/>
  <c r="Z470" i="1"/>
  <c r="AA470" i="1"/>
  <c r="AB470" i="1"/>
  <c r="V470" i="1" s="1"/>
  <c r="T471" i="1"/>
  <c r="U471" i="1"/>
  <c r="W471" i="1"/>
  <c r="Y471" i="1"/>
  <c r="Z471" i="1"/>
  <c r="AA471" i="1"/>
  <c r="AB471" i="1"/>
  <c r="V471" i="1" s="1"/>
  <c r="T472" i="1"/>
  <c r="U472" i="1"/>
  <c r="W472" i="1"/>
  <c r="Y472" i="1"/>
  <c r="Z472" i="1"/>
  <c r="AA472" i="1"/>
  <c r="AB472" i="1"/>
  <c r="V472" i="1" s="1"/>
  <c r="T473" i="1"/>
  <c r="U473" i="1"/>
  <c r="W473" i="1"/>
  <c r="Y473" i="1"/>
  <c r="Z473" i="1"/>
  <c r="AA473" i="1"/>
  <c r="AB473" i="1"/>
  <c r="V473" i="1" s="1"/>
  <c r="T474" i="1"/>
  <c r="U474" i="1"/>
  <c r="W474" i="1"/>
  <c r="Y474" i="1"/>
  <c r="Z474" i="1"/>
  <c r="AA474" i="1"/>
  <c r="AB474" i="1"/>
  <c r="V474" i="1" s="1"/>
  <c r="T475" i="1"/>
  <c r="U475" i="1"/>
  <c r="W475" i="1"/>
  <c r="Y475" i="1"/>
  <c r="Z475" i="1"/>
  <c r="AA475" i="1"/>
  <c r="AB475" i="1"/>
  <c r="V475" i="1" s="1"/>
  <c r="T476" i="1"/>
  <c r="U476" i="1"/>
  <c r="W476" i="1"/>
  <c r="Y476" i="1"/>
  <c r="Z476" i="1"/>
  <c r="AA476" i="1"/>
  <c r="AB476" i="1"/>
  <c r="V476" i="1" s="1"/>
  <c r="T477" i="1"/>
  <c r="U477" i="1"/>
  <c r="W477" i="1"/>
  <c r="X477" i="1" s="1"/>
  <c r="Y477" i="1"/>
  <c r="Z477" i="1"/>
  <c r="AA477" i="1"/>
  <c r="AB477" i="1"/>
  <c r="V477" i="1" s="1"/>
  <c r="T478" i="1"/>
  <c r="U478" i="1"/>
  <c r="W478" i="1"/>
  <c r="Y478" i="1"/>
  <c r="Z478" i="1"/>
  <c r="AA478" i="1"/>
  <c r="AB478" i="1"/>
  <c r="V478" i="1" s="1"/>
  <c r="T479" i="1"/>
  <c r="U479" i="1"/>
  <c r="W479" i="1"/>
  <c r="X479" i="1" s="1"/>
  <c r="Y479" i="1"/>
  <c r="Z479" i="1"/>
  <c r="AA479" i="1"/>
  <c r="AB479" i="1"/>
  <c r="V479" i="1" s="1"/>
  <c r="T480" i="1"/>
  <c r="U480" i="1"/>
  <c r="W480" i="1"/>
  <c r="Y480" i="1"/>
  <c r="Z480" i="1"/>
  <c r="AA480" i="1"/>
  <c r="AB480" i="1"/>
  <c r="V480" i="1" s="1"/>
  <c r="T481" i="1"/>
  <c r="U481" i="1"/>
  <c r="W481" i="1"/>
  <c r="Y481" i="1"/>
  <c r="Z481" i="1"/>
  <c r="AA481" i="1"/>
  <c r="AB481" i="1"/>
  <c r="V481" i="1" s="1"/>
  <c r="T482" i="1"/>
  <c r="U482" i="1"/>
  <c r="W482" i="1"/>
  <c r="Y482" i="1"/>
  <c r="Z482" i="1"/>
  <c r="AA482" i="1"/>
  <c r="AB482" i="1"/>
  <c r="V482" i="1" s="1"/>
  <c r="T483" i="1"/>
  <c r="U483" i="1"/>
  <c r="W483" i="1"/>
  <c r="Y483" i="1"/>
  <c r="Z483" i="1"/>
  <c r="AA483" i="1"/>
  <c r="AB483" i="1"/>
  <c r="V483" i="1" s="1"/>
  <c r="T484" i="1"/>
  <c r="U484" i="1"/>
  <c r="W484" i="1"/>
  <c r="Y484" i="1"/>
  <c r="Z484" i="1"/>
  <c r="AA484" i="1"/>
  <c r="AB484" i="1"/>
  <c r="V484" i="1" s="1"/>
  <c r="T485" i="1"/>
  <c r="U485" i="1"/>
  <c r="W485" i="1"/>
  <c r="Y485" i="1"/>
  <c r="Z485" i="1"/>
  <c r="AA485" i="1"/>
  <c r="AB485" i="1"/>
  <c r="V485" i="1" s="1"/>
  <c r="T486" i="1"/>
  <c r="U486" i="1"/>
  <c r="W486" i="1"/>
  <c r="Y486" i="1"/>
  <c r="Z486" i="1"/>
  <c r="AA486" i="1"/>
  <c r="AB486" i="1"/>
  <c r="V486" i="1" s="1"/>
  <c r="T487" i="1"/>
  <c r="U487" i="1"/>
  <c r="W487" i="1"/>
  <c r="X487" i="1" s="1"/>
  <c r="Y487" i="1"/>
  <c r="Z487" i="1"/>
  <c r="AA487" i="1"/>
  <c r="AB487" i="1"/>
  <c r="V487" i="1" s="1"/>
  <c r="T488" i="1"/>
  <c r="U488" i="1"/>
  <c r="W488" i="1"/>
  <c r="X488" i="1" s="1"/>
  <c r="Y488" i="1"/>
  <c r="Z488" i="1"/>
  <c r="AA488" i="1"/>
  <c r="AB488" i="1"/>
  <c r="V488" i="1" s="1"/>
  <c r="T489" i="1"/>
  <c r="U489" i="1"/>
  <c r="W489" i="1"/>
  <c r="X489" i="1" s="1"/>
  <c r="Y489" i="1"/>
  <c r="Z489" i="1"/>
  <c r="AA489" i="1"/>
  <c r="AB489" i="1"/>
  <c r="V489" i="1" s="1"/>
  <c r="T490" i="1"/>
  <c r="U490" i="1"/>
  <c r="W490" i="1"/>
  <c r="Y490" i="1"/>
  <c r="Z490" i="1"/>
  <c r="AA490" i="1"/>
  <c r="AB490" i="1"/>
  <c r="V490" i="1" s="1"/>
  <c r="T491" i="1"/>
  <c r="U491" i="1"/>
  <c r="W491" i="1"/>
  <c r="Y491" i="1"/>
  <c r="Z491" i="1"/>
  <c r="AA491" i="1"/>
  <c r="AB491" i="1"/>
  <c r="V491" i="1" s="1"/>
  <c r="T492" i="1"/>
  <c r="U492" i="1"/>
  <c r="W492" i="1"/>
  <c r="Y492" i="1"/>
  <c r="Z492" i="1"/>
  <c r="AA492" i="1"/>
  <c r="AB492" i="1"/>
  <c r="V492" i="1" s="1"/>
  <c r="T493" i="1"/>
  <c r="U493" i="1"/>
  <c r="W493" i="1"/>
  <c r="Y493" i="1"/>
  <c r="Z493" i="1"/>
  <c r="AA493" i="1"/>
  <c r="AB493" i="1"/>
  <c r="V493" i="1" s="1"/>
  <c r="T494" i="1"/>
  <c r="U494" i="1"/>
  <c r="W494" i="1"/>
  <c r="Y494" i="1"/>
  <c r="Z494" i="1"/>
  <c r="AA494" i="1"/>
  <c r="AB494" i="1"/>
  <c r="V494" i="1" s="1"/>
  <c r="T495" i="1"/>
  <c r="U495" i="1"/>
  <c r="W495" i="1"/>
  <c r="Y495" i="1"/>
  <c r="Z495" i="1"/>
  <c r="AA495" i="1"/>
  <c r="AB495" i="1"/>
  <c r="V495" i="1" s="1"/>
  <c r="T496" i="1"/>
  <c r="U496" i="1"/>
  <c r="W496" i="1"/>
  <c r="Y496" i="1"/>
  <c r="Z496" i="1"/>
  <c r="AA496" i="1"/>
  <c r="AB496" i="1"/>
  <c r="V496" i="1" s="1"/>
  <c r="T497" i="1"/>
  <c r="U497" i="1"/>
  <c r="W497" i="1"/>
  <c r="Y497" i="1"/>
  <c r="Z497" i="1"/>
  <c r="AA497" i="1"/>
  <c r="AB497" i="1"/>
  <c r="V497" i="1" s="1"/>
  <c r="T498" i="1"/>
  <c r="U498" i="1"/>
  <c r="W498" i="1"/>
  <c r="Y498" i="1"/>
  <c r="Z498" i="1"/>
  <c r="AA498" i="1"/>
  <c r="AB498" i="1"/>
  <c r="V498" i="1" s="1"/>
  <c r="T499" i="1"/>
  <c r="U499" i="1"/>
  <c r="W499" i="1"/>
  <c r="Y499" i="1"/>
  <c r="Z499" i="1"/>
  <c r="AA499" i="1"/>
  <c r="AB499" i="1"/>
  <c r="V499" i="1" s="1"/>
  <c r="T500" i="1"/>
  <c r="U500" i="1"/>
  <c r="W500" i="1"/>
  <c r="Y500" i="1"/>
  <c r="Z500" i="1"/>
  <c r="AA500" i="1"/>
  <c r="AB500" i="1"/>
  <c r="V500" i="1" s="1"/>
  <c r="T501" i="1"/>
  <c r="U501" i="1"/>
  <c r="W501" i="1"/>
  <c r="Y501" i="1"/>
  <c r="Z501" i="1"/>
  <c r="AA501" i="1"/>
  <c r="AB501" i="1"/>
  <c r="V501" i="1" s="1"/>
  <c r="T502" i="1"/>
  <c r="U502" i="1"/>
  <c r="W502" i="1"/>
  <c r="Y502" i="1"/>
  <c r="Z502" i="1"/>
  <c r="AA502" i="1"/>
  <c r="AB502" i="1"/>
  <c r="V502" i="1" s="1"/>
  <c r="T503" i="1"/>
  <c r="U503" i="1"/>
  <c r="W503" i="1"/>
  <c r="Y503" i="1"/>
  <c r="Z503" i="1"/>
  <c r="AA503" i="1"/>
  <c r="AB503" i="1"/>
  <c r="V503" i="1" s="1"/>
  <c r="T504" i="1"/>
  <c r="U504" i="1"/>
  <c r="W504" i="1"/>
  <c r="Y504" i="1"/>
  <c r="Z504" i="1"/>
  <c r="AA504" i="1"/>
  <c r="AB504" i="1"/>
  <c r="V504" i="1" s="1"/>
  <c r="T505" i="1"/>
  <c r="U505" i="1"/>
  <c r="W505" i="1"/>
  <c r="Y505" i="1"/>
  <c r="Z505" i="1"/>
  <c r="AA505" i="1"/>
  <c r="AB505" i="1"/>
  <c r="V505" i="1" s="1"/>
  <c r="T506" i="1"/>
  <c r="U506" i="1"/>
  <c r="W506" i="1"/>
  <c r="Y506" i="1"/>
  <c r="Z506" i="1"/>
  <c r="AA506" i="1"/>
  <c r="AB506" i="1"/>
  <c r="V506" i="1" s="1"/>
  <c r="T507" i="1"/>
  <c r="U507" i="1"/>
  <c r="W507" i="1"/>
  <c r="Y507" i="1"/>
  <c r="Z507" i="1"/>
  <c r="AA507" i="1"/>
  <c r="AB507" i="1"/>
  <c r="V507" i="1" s="1"/>
  <c r="T508" i="1"/>
  <c r="U508" i="1"/>
  <c r="W508" i="1"/>
  <c r="Y508" i="1"/>
  <c r="Z508" i="1"/>
  <c r="AA508" i="1"/>
  <c r="AB508" i="1"/>
  <c r="V508" i="1" s="1"/>
  <c r="T509" i="1"/>
  <c r="U509" i="1"/>
  <c r="W509" i="1"/>
  <c r="Y509" i="1"/>
  <c r="Z509" i="1"/>
  <c r="AA509" i="1"/>
  <c r="AB509" i="1"/>
  <c r="V509" i="1" s="1"/>
  <c r="T510" i="1"/>
  <c r="U510" i="1"/>
  <c r="W510" i="1"/>
  <c r="Y510" i="1"/>
  <c r="Z510" i="1"/>
  <c r="AA510" i="1"/>
  <c r="AB510" i="1"/>
  <c r="V510" i="1" s="1"/>
  <c r="T511" i="1"/>
  <c r="U511" i="1"/>
  <c r="W511" i="1"/>
  <c r="Y511" i="1"/>
  <c r="Z511" i="1"/>
  <c r="AA511" i="1"/>
  <c r="AB511" i="1"/>
  <c r="V511" i="1" s="1"/>
  <c r="T512" i="1"/>
  <c r="U512" i="1"/>
  <c r="W512" i="1"/>
  <c r="Y512" i="1"/>
  <c r="Z512" i="1"/>
  <c r="AA512" i="1"/>
  <c r="AB512" i="1"/>
  <c r="V512" i="1" s="1"/>
  <c r="T513" i="1"/>
  <c r="U513" i="1"/>
  <c r="W513" i="1"/>
  <c r="Y513" i="1"/>
  <c r="Z513" i="1"/>
  <c r="AA513" i="1"/>
  <c r="AB513" i="1"/>
  <c r="V513" i="1" s="1"/>
  <c r="T514" i="1"/>
  <c r="U514" i="1"/>
  <c r="W514" i="1"/>
  <c r="Y514" i="1"/>
  <c r="Z514" i="1"/>
  <c r="AA514" i="1"/>
  <c r="AB514" i="1"/>
  <c r="V514" i="1" s="1"/>
  <c r="T515" i="1"/>
  <c r="U515" i="1"/>
  <c r="W515" i="1"/>
  <c r="Y515" i="1"/>
  <c r="Z515" i="1"/>
  <c r="AA515" i="1"/>
  <c r="AB515" i="1"/>
  <c r="V515" i="1" s="1"/>
  <c r="T516" i="1"/>
  <c r="U516" i="1"/>
  <c r="W516" i="1"/>
  <c r="Y516" i="1"/>
  <c r="Z516" i="1"/>
  <c r="AA516" i="1"/>
  <c r="AB516" i="1"/>
  <c r="V516" i="1" s="1"/>
  <c r="T517" i="1"/>
  <c r="U517" i="1"/>
  <c r="W517" i="1"/>
  <c r="Y517" i="1"/>
  <c r="Z517" i="1"/>
  <c r="AA517" i="1"/>
  <c r="AB517" i="1"/>
  <c r="V517" i="1" s="1"/>
  <c r="T518" i="1"/>
  <c r="U518" i="1"/>
  <c r="W518" i="1"/>
  <c r="X518" i="1" s="1"/>
  <c r="Y518" i="1"/>
  <c r="Z518" i="1"/>
  <c r="AA518" i="1"/>
  <c r="AB518" i="1"/>
  <c r="V518" i="1" s="1"/>
  <c r="T519" i="1"/>
  <c r="U519" i="1"/>
  <c r="W519" i="1"/>
  <c r="X519" i="1" s="1"/>
  <c r="Y519" i="1"/>
  <c r="Z519" i="1"/>
  <c r="AA519" i="1"/>
  <c r="AB519" i="1"/>
  <c r="V519" i="1" s="1"/>
  <c r="T520" i="1"/>
  <c r="U520" i="1"/>
  <c r="W520" i="1"/>
  <c r="X520" i="1" s="1"/>
  <c r="Y520" i="1"/>
  <c r="Z520" i="1"/>
  <c r="AA520" i="1"/>
  <c r="AB520" i="1"/>
  <c r="V520" i="1" s="1"/>
  <c r="T521" i="1"/>
  <c r="U521" i="1"/>
  <c r="W521" i="1"/>
  <c r="X521" i="1" s="1"/>
  <c r="Y521" i="1"/>
  <c r="Z521" i="1"/>
  <c r="AA521" i="1"/>
  <c r="AB521" i="1"/>
  <c r="V521" i="1" s="1"/>
  <c r="T522" i="1"/>
  <c r="U522" i="1"/>
  <c r="W522" i="1"/>
  <c r="X522" i="1" s="1"/>
  <c r="Y522" i="1"/>
  <c r="Z522" i="1"/>
  <c r="AA522" i="1"/>
  <c r="AB522" i="1"/>
  <c r="V522" i="1" s="1"/>
  <c r="T523" i="1"/>
  <c r="U523" i="1"/>
  <c r="W523" i="1"/>
  <c r="X523" i="1" s="1"/>
  <c r="Y523" i="1"/>
  <c r="Z523" i="1"/>
  <c r="AA523" i="1"/>
  <c r="AB523" i="1"/>
  <c r="V523" i="1" s="1"/>
  <c r="T524" i="1"/>
  <c r="U524" i="1"/>
  <c r="W524" i="1"/>
  <c r="X524" i="1" s="1"/>
  <c r="Y524" i="1"/>
  <c r="Z524" i="1"/>
  <c r="AA524" i="1"/>
  <c r="AB524" i="1"/>
  <c r="V524" i="1" s="1"/>
  <c r="T525" i="1"/>
  <c r="U525" i="1"/>
  <c r="W525" i="1"/>
  <c r="X525" i="1" s="1"/>
  <c r="Y525" i="1"/>
  <c r="Z525" i="1"/>
  <c r="AA525" i="1"/>
  <c r="AB525" i="1"/>
  <c r="V525" i="1" s="1"/>
  <c r="T526" i="1"/>
  <c r="U526" i="1"/>
  <c r="W526" i="1"/>
  <c r="X526" i="1" s="1"/>
  <c r="Y526" i="1"/>
  <c r="Z526" i="1"/>
  <c r="AA526" i="1"/>
  <c r="AB526" i="1"/>
  <c r="V526" i="1" s="1"/>
  <c r="T527" i="1"/>
  <c r="U527" i="1"/>
  <c r="W527" i="1"/>
  <c r="X527" i="1" s="1"/>
  <c r="Y527" i="1"/>
  <c r="Z527" i="1"/>
  <c r="AA527" i="1"/>
  <c r="AB527" i="1"/>
  <c r="V527" i="1" s="1"/>
  <c r="T528" i="1"/>
  <c r="U528" i="1"/>
  <c r="W528" i="1"/>
  <c r="X528" i="1" s="1"/>
  <c r="Y528" i="1"/>
  <c r="Z528" i="1"/>
  <c r="AA528" i="1"/>
  <c r="AB528" i="1"/>
  <c r="V528" i="1" s="1"/>
  <c r="T529" i="1"/>
  <c r="U529" i="1"/>
  <c r="W529" i="1"/>
  <c r="Y529" i="1"/>
  <c r="Z529" i="1"/>
  <c r="AA529" i="1"/>
  <c r="AB529" i="1"/>
  <c r="V529" i="1" s="1"/>
  <c r="T530" i="1"/>
  <c r="U530" i="1"/>
  <c r="W530" i="1"/>
  <c r="Y530" i="1"/>
  <c r="Z530" i="1"/>
  <c r="AA530" i="1"/>
  <c r="AB530" i="1"/>
  <c r="V530" i="1" s="1"/>
  <c r="T531" i="1"/>
  <c r="U531" i="1"/>
  <c r="W531" i="1"/>
  <c r="X531" i="1" s="1"/>
  <c r="Y531" i="1"/>
  <c r="Z531" i="1"/>
  <c r="AA531" i="1"/>
  <c r="AB531" i="1"/>
  <c r="V531" i="1" s="1"/>
  <c r="T532" i="1"/>
  <c r="U532" i="1"/>
  <c r="W532" i="1"/>
  <c r="X532" i="1" s="1"/>
  <c r="Y532" i="1"/>
  <c r="Z532" i="1"/>
  <c r="AA532" i="1"/>
  <c r="AB532" i="1"/>
  <c r="V532" i="1" s="1"/>
  <c r="T533" i="1"/>
  <c r="U533" i="1"/>
  <c r="W533" i="1"/>
  <c r="X533" i="1" s="1"/>
  <c r="Y533" i="1"/>
  <c r="Z533" i="1"/>
  <c r="AA533" i="1"/>
  <c r="AB533" i="1"/>
  <c r="V533" i="1" s="1"/>
  <c r="T534" i="1"/>
  <c r="U534" i="1"/>
  <c r="W534" i="1"/>
  <c r="X534" i="1" s="1"/>
  <c r="Y534" i="1"/>
  <c r="Z534" i="1"/>
  <c r="AA534" i="1"/>
  <c r="AB534" i="1"/>
  <c r="V534" i="1" s="1"/>
  <c r="T535" i="1"/>
  <c r="U535" i="1"/>
  <c r="W535" i="1"/>
  <c r="X535" i="1" s="1"/>
  <c r="Y535" i="1"/>
  <c r="Z535" i="1"/>
  <c r="AA535" i="1"/>
  <c r="AB535" i="1"/>
  <c r="V535" i="1" s="1"/>
  <c r="T536" i="1"/>
  <c r="U536" i="1"/>
  <c r="W536" i="1"/>
  <c r="X536" i="1" s="1"/>
  <c r="Y536" i="1"/>
  <c r="Z536" i="1"/>
  <c r="AA536" i="1"/>
  <c r="AB536" i="1"/>
  <c r="V536" i="1" s="1"/>
  <c r="T537" i="1"/>
  <c r="U537" i="1"/>
  <c r="W537" i="1"/>
  <c r="X537" i="1" s="1"/>
  <c r="Y537" i="1"/>
  <c r="Z537" i="1"/>
  <c r="AA537" i="1"/>
  <c r="AB537" i="1"/>
  <c r="V537" i="1" s="1"/>
  <c r="T538" i="1"/>
  <c r="U538" i="1"/>
  <c r="W538" i="1"/>
  <c r="Y538" i="1"/>
  <c r="Z538" i="1"/>
  <c r="AA538" i="1"/>
  <c r="AB538" i="1"/>
  <c r="V538" i="1" s="1"/>
  <c r="T539" i="1"/>
  <c r="U539" i="1"/>
  <c r="W539" i="1"/>
  <c r="Y539" i="1"/>
  <c r="Z539" i="1"/>
  <c r="AA539" i="1"/>
  <c r="AB539" i="1"/>
  <c r="V539" i="1" s="1"/>
  <c r="T540" i="1"/>
  <c r="U540" i="1"/>
  <c r="W540" i="1"/>
  <c r="X540" i="1" s="1"/>
  <c r="Y540" i="1"/>
  <c r="Z540" i="1"/>
  <c r="AA540" i="1"/>
  <c r="AB540" i="1"/>
  <c r="V540" i="1" s="1"/>
  <c r="T541" i="1"/>
  <c r="U541" i="1"/>
  <c r="W541" i="1"/>
  <c r="X541" i="1" s="1"/>
  <c r="Y541" i="1"/>
  <c r="Z541" i="1"/>
  <c r="AA541" i="1"/>
  <c r="AB541" i="1"/>
  <c r="V541" i="1" s="1"/>
  <c r="T542" i="1"/>
  <c r="U542" i="1"/>
  <c r="W542" i="1"/>
  <c r="X542" i="1" s="1"/>
  <c r="Y542" i="1"/>
  <c r="Z542" i="1"/>
  <c r="AA542" i="1"/>
  <c r="AB542" i="1"/>
  <c r="V542" i="1" s="1"/>
  <c r="T543" i="1"/>
  <c r="U543" i="1"/>
  <c r="W543" i="1"/>
  <c r="X543" i="1" s="1"/>
  <c r="Y543" i="1"/>
  <c r="Z543" i="1"/>
  <c r="AA543" i="1"/>
  <c r="AB543" i="1"/>
  <c r="V543" i="1" s="1"/>
  <c r="T544" i="1"/>
  <c r="U544" i="1"/>
  <c r="W544" i="1"/>
  <c r="Y544" i="1"/>
  <c r="Z544" i="1"/>
  <c r="AA544" i="1"/>
  <c r="AB544" i="1"/>
  <c r="V544" i="1" s="1"/>
  <c r="T545" i="1"/>
  <c r="U545" i="1"/>
  <c r="W545" i="1"/>
  <c r="Y545" i="1"/>
  <c r="Z545" i="1"/>
  <c r="AA545" i="1"/>
  <c r="AB545" i="1"/>
  <c r="V545" i="1" s="1"/>
  <c r="T546" i="1"/>
  <c r="U546" i="1"/>
  <c r="W546" i="1"/>
  <c r="Y546" i="1"/>
  <c r="Z546" i="1"/>
  <c r="AA546" i="1"/>
  <c r="AB546" i="1"/>
  <c r="V546" i="1" s="1"/>
  <c r="T547" i="1"/>
  <c r="U547" i="1"/>
  <c r="W547" i="1"/>
  <c r="X547" i="1" s="1"/>
  <c r="Y547" i="1"/>
  <c r="Z547" i="1"/>
  <c r="AA547" i="1"/>
  <c r="AB547" i="1"/>
  <c r="V547" i="1" s="1"/>
  <c r="T548" i="1"/>
  <c r="U548" i="1"/>
  <c r="W548" i="1"/>
  <c r="X548" i="1" s="1"/>
  <c r="Y548" i="1"/>
  <c r="Z548" i="1"/>
  <c r="AA548" i="1"/>
  <c r="AB548" i="1"/>
  <c r="V548" i="1" s="1"/>
  <c r="T549" i="1"/>
  <c r="U549" i="1"/>
  <c r="W549" i="1"/>
  <c r="X549" i="1" s="1"/>
  <c r="Y549" i="1"/>
  <c r="Z549" i="1"/>
  <c r="AA549" i="1"/>
  <c r="AB549" i="1"/>
  <c r="V549" i="1" s="1"/>
  <c r="T550" i="1"/>
  <c r="U550" i="1"/>
  <c r="W550" i="1"/>
  <c r="X550" i="1" s="1"/>
  <c r="Y550" i="1"/>
  <c r="Z550" i="1"/>
  <c r="AA550" i="1"/>
  <c r="AB550" i="1"/>
  <c r="V550" i="1" s="1"/>
  <c r="T551" i="1"/>
  <c r="U551" i="1"/>
  <c r="W551" i="1"/>
  <c r="Y551" i="1"/>
  <c r="Z551" i="1"/>
  <c r="AA551" i="1"/>
  <c r="AB551" i="1"/>
  <c r="V551" i="1" s="1"/>
  <c r="T552" i="1"/>
  <c r="U552" i="1"/>
  <c r="W552" i="1"/>
  <c r="Y552" i="1"/>
  <c r="Z552" i="1"/>
  <c r="AA552" i="1"/>
  <c r="AB552" i="1"/>
  <c r="V552" i="1" s="1"/>
  <c r="T553" i="1"/>
  <c r="U553" i="1"/>
  <c r="W553" i="1"/>
  <c r="Y553" i="1"/>
  <c r="Z553" i="1"/>
  <c r="AA553" i="1"/>
  <c r="AB553" i="1"/>
  <c r="V553" i="1" s="1"/>
  <c r="T554" i="1"/>
  <c r="U554" i="1"/>
  <c r="W554" i="1"/>
  <c r="Y554" i="1"/>
  <c r="Z554" i="1"/>
  <c r="AA554" i="1"/>
  <c r="AB554" i="1"/>
  <c r="V554" i="1" s="1"/>
  <c r="T555" i="1"/>
  <c r="U555" i="1"/>
  <c r="W555" i="1"/>
  <c r="X555" i="1" s="1"/>
  <c r="Y555" i="1"/>
  <c r="Z555" i="1"/>
  <c r="AA555" i="1"/>
  <c r="AB555" i="1"/>
  <c r="V555" i="1" s="1"/>
  <c r="T556" i="1"/>
  <c r="U556" i="1"/>
  <c r="W556" i="1"/>
  <c r="Y556" i="1"/>
  <c r="Z556" i="1"/>
  <c r="AA556" i="1"/>
  <c r="AB556" i="1"/>
  <c r="V556" i="1" s="1"/>
  <c r="T557" i="1"/>
  <c r="U557" i="1"/>
  <c r="W557" i="1"/>
  <c r="Y557" i="1"/>
  <c r="Z557" i="1"/>
  <c r="AA557" i="1"/>
  <c r="AB557" i="1"/>
  <c r="V557" i="1" s="1"/>
  <c r="T558" i="1"/>
  <c r="U558" i="1"/>
  <c r="W558" i="1"/>
  <c r="Y558" i="1"/>
  <c r="Z558" i="1"/>
  <c r="AA558" i="1"/>
  <c r="AB558" i="1"/>
  <c r="V558" i="1" s="1"/>
  <c r="T559" i="1"/>
  <c r="U559" i="1"/>
  <c r="W559" i="1"/>
  <c r="X559" i="1" s="1"/>
  <c r="Y559" i="1"/>
  <c r="Z559" i="1"/>
  <c r="AA559" i="1"/>
  <c r="AB559" i="1"/>
  <c r="V559" i="1" s="1"/>
  <c r="T560" i="1"/>
  <c r="U560" i="1"/>
  <c r="W560" i="1"/>
  <c r="X560" i="1" s="1"/>
  <c r="Y560" i="1"/>
  <c r="Z560" i="1"/>
  <c r="AA560" i="1"/>
  <c r="AB560" i="1"/>
  <c r="V560" i="1" s="1"/>
  <c r="T561" i="1"/>
  <c r="U561" i="1"/>
  <c r="W561" i="1"/>
  <c r="Y561" i="1"/>
  <c r="Z561" i="1"/>
  <c r="AA561" i="1"/>
  <c r="AB561" i="1"/>
  <c r="V561" i="1" s="1"/>
  <c r="T562" i="1"/>
  <c r="U562" i="1"/>
  <c r="W562" i="1"/>
  <c r="Y562" i="1"/>
  <c r="Z562" i="1"/>
  <c r="AA562" i="1"/>
  <c r="AB562" i="1"/>
  <c r="V562" i="1" s="1"/>
  <c r="T563" i="1"/>
  <c r="U563" i="1"/>
  <c r="W563" i="1"/>
  <c r="Y563" i="1"/>
  <c r="Z563" i="1"/>
  <c r="AA563" i="1"/>
  <c r="AB563" i="1"/>
  <c r="V563" i="1" s="1"/>
  <c r="T564" i="1"/>
  <c r="U564" i="1"/>
  <c r="W564" i="1"/>
  <c r="Y564" i="1"/>
  <c r="Z564" i="1"/>
  <c r="AA564" i="1"/>
  <c r="AB564" i="1"/>
  <c r="V564" i="1" s="1"/>
  <c r="T565" i="1"/>
  <c r="U565" i="1"/>
  <c r="W565" i="1"/>
  <c r="Y565" i="1"/>
  <c r="Z565" i="1"/>
  <c r="AA565" i="1"/>
  <c r="AB565" i="1"/>
  <c r="V565" i="1" s="1"/>
  <c r="T566" i="1"/>
  <c r="U566" i="1"/>
  <c r="W566" i="1"/>
  <c r="Y566" i="1"/>
  <c r="Z566" i="1"/>
  <c r="AA566" i="1"/>
  <c r="AB566" i="1"/>
  <c r="V566" i="1" s="1"/>
  <c r="T567" i="1"/>
  <c r="U567" i="1"/>
  <c r="W567" i="1"/>
  <c r="Y567" i="1"/>
  <c r="Z567" i="1"/>
  <c r="AA567" i="1"/>
  <c r="AB567" i="1"/>
  <c r="V567" i="1" s="1"/>
  <c r="T568" i="1"/>
  <c r="U568" i="1"/>
  <c r="W568" i="1"/>
  <c r="X568" i="1" s="1"/>
  <c r="Y568" i="1"/>
  <c r="Z568" i="1"/>
  <c r="AA568" i="1"/>
  <c r="AB568" i="1"/>
  <c r="V568" i="1" s="1"/>
  <c r="T569" i="1"/>
  <c r="U569" i="1"/>
  <c r="W569" i="1"/>
  <c r="X569" i="1" s="1"/>
  <c r="Y569" i="1"/>
  <c r="Z569" i="1"/>
  <c r="AA569" i="1"/>
  <c r="AB569" i="1"/>
  <c r="V569" i="1" s="1"/>
  <c r="T570" i="1"/>
  <c r="U570" i="1"/>
  <c r="W570" i="1"/>
  <c r="Y570" i="1"/>
  <c r="Z570" i="1"/>
  <c r="AA570" i="1"/>
  <c r="AB570" i="1"/>
  <c r="V570" i="1" s="1"/>
  <c r="T571" i="1"/>
  <c r="U571" i="1"/>
  <c r="W571" i="1"/>
  <c r="Y571" i="1"/>
  <c r="Z571" i="1"/>
  <c r="AA571" i="1"/>
  <c r="AB571" i="1"/>
  <c r="V571" i="1" s="1"/>
  <c r="T572" i="1"/>
  <c r="U572" i="1"/>
  <c r="W572" i="1"/>
  <c r="Y572" i="1"/>
  <c r="Z572" i="1"/>
  <c r="AA572" i="1"/>
  <c r="AB572" i="1"/>
  <c r="V572" i="1" s="1"/>
  <c r="T573" i="1"/>
  <c r="U573" i="1"/>
  <c r="W573" i="1"/>
  <c r="Y573" i="1"/>
  <c r="Z573" i="1"/>
  <c r="AA573" i="1"/>
  <c r="AB573" i="1"/>
  <c r="V573" i="1" s="1"/>
  <c r="T574" i="1"/>
  <c r="U574" i="1"/>
  <c r="W574" i="1"/>
  <c r="Y574" i="1"/>
  <c r="Z574" i="1"/>
  <c r="AA574" i="1"/>
  <c r="AB574" i="1"/>
  <c r="V574" i="1" s="1"/>
  <c r="T575" i="1"/>
  <c r="U575" i="1"/>
  <c r="W575" i="1"/>
  <c r="Y575" i="1"/>
  <c r="Z575" i="1"/>
  <c r="AA575" i="1"/>
  <c r="AB575" i="1"/>
  <c r="V575" i="1" s="1"/>
  <c r="T576" i="1"/>
  <c r="U576" i="1"/>
  <c r="W576" i="1"/>
  <c r="Y576" i="1"/>
  <c r="Z576" i="1"/>
  <c r="AA576" i="1"/>
  <c r="AB576" i="1"/>
  <c r="V576" i="1" s="1"/>
  <c r="T577" i="1"/>
  <c r="U577" i="1"/>
  <c r="W577" i="1"/>
  <c r="Y577" i="1"/>
  <c r="Z577" i="1"/>
  <c r="AA577" i="1"/>
  <c r="AB577" i="1"/>
  <c r="V577" i="1" s="1"/>
  <c r="T578" i="1"/>
  <c r="U578" i="1"/>
  <c r="W578" i="1"/>
  <c r="Y578" i="1"/>
  <c r="Z578" i="1"/>
  <c r="AA578" i="1"/>
  <c r="AB578" i="1"/>
  <c r="V578" i="1" s="1"/>
  <c r="T579" i="1"/>
  <c r="U579" i="1"/>
  <c r="W579" i="1"/>
  <c r="Y579" i="1"/>
  <c r="Z579" i="1"/>
  <c r="AA579" i="1"/>
  <c r="AB579" i="1"/>
  <c r="V579" i="1" s="1"/>
  <c r="T580" i="1"/>
  <c r="U580" i="1"/>
  <c r="W580" i="1"/>
  <c r="Y580" i="1"/>
  <c r="Z580" i="1"/>
  <c r="AA580" i="1"/>
  <c r="AB580" i="1"/>
  <c r="V580" i="1" s="1"/>
  <c r="T581" i="1"/>
  <c r="U581" i="1"/>
  <c r="W581" i="1"/>
  <c r="Y581" i="1"/>
  <c r="Z581" i="1"/>
  <c r="AA581" i="1"/>
  <c r="AB581" i="1"/>
  <c r="V581" i="1" s="1"/>
  <c r="T582" i="1"/>
  <c r="U582" i="1"/>
  <c r="W582" i="1"/>
  <c r="Y582" i="1"/>
  <c r="Z582" i="1"/>
  <c r="AA582" i="1"/>
  <c r="AB582" i="1"/>
  <c r="V582" i="1" s="1"/>
  <c r="T583" i="1"/>
  <c r="U583" i="1"/>
  <c r="W583" i="1"/>
  <c r="X583" i="1" s="1"/>
  <c r="Y583" i="1"/>
  <c r="Z583" i="1"/>
  <c r="AA583" i="1"/>
  <c r="AB583" i="1"/>
  <c r="V583" i="1" s="1"/>
  <c r="T584" i="1"/>
  <c r="U584" i="1"/>
  <c r="W584" i="1"/>
  <c r="X584" i="1" s="1"/>
  <c r="Y584" i="1"/>
  <c r="Z584" i="1"/>
  <c r="AA584" i="1"/>
  <c r="AB584" i="1"/>
  <c r="V584" i="1" s="1"/>
  <c r="T585" i="1"/>
  <c r="U585" i="1"/>
  <c r="W585" i="1"/>
  <c r="X585" i="1" s="1"/>
  <c r="Y585" i="1"/>
  <c r="Z585" i="1"/>
  <c r="AA585" i="1"/>
  <c r="AB585" i="1"/>
  <c r="V585" i="1" s="1"/>
  <c r="T586" i="1"/>
  <c r="U586" i="1"/>
  <c r="W586" i="1"/>
  <c r="Y586" i="1"/>
  <c r="Z586" i="1"/>
  <c r="AA586" i="1"/>
  <c r="AB586" i="1"/>
  <c r="V586" i="1" s="1"/>
  <c r="T587" i="1"/>
  <c r="U587" i="1"/>
  <c r="W587" i="1"/>
  <c r="Y587" i="1"/>
  <c r="Z587" i="1"/>
  <c r="AA587" i="1"/>
  <c r="AB587" i="1"/>
  <c r="V587" i="1" s="1"/>
  <c r="T588" i="1"/>
  <c r="U588" i="1"/>
  <c r="W588" i="1"/>
  <c r="Y588" i="1"/>
  <c r="Z588" i="1"/>
  <c r="AA588" i="1"/>
  <c r="AB588" i="1"/>
  <c r="V588" i="1" s="1"/>
  <c r="T589" i="1"/>
  <c r="U589" i="1"/>
  <c r="W589" i="1"/>
  <c r="Y589" i="1"/>
  <c r="Z589" i="1"/>
  <c r="AA589" i="1"/>
  <c r="AB589" i="1"/>
  <c r="V589" i="1" s="1"/>
  <c r="T590" i="1"/>
  <c r="U590" i="1"/>
  <c r="W590" i="1"/>
  <c r="Y590" i="1"/>
  <c r="Z590" i="1"/>
  <c r="AA590" i="1"/>
  <c r="AB590" i="1"/>
  <c r="V590" i="1" s="1"/>
  <c r="T591" i="1"/>
  <c r="U591" i="1"/>
  <c r="W591" i="1"/>
  <c r="Y591" i="1"/>
  <c r="Z591" i="1"/>
  <c r="AA591" i="1"/>
  <c r="AB591" i="1"/>
  <c r="V591" i="1" s="1"/>
  <c r="T592" i="1"/>
  <c r="U592" i="1"/>
  <c r="W592" i="1"/>
  <c r="X592" i="1" s="1"/>
  <c r="Y592" i="1"/>
  <c r="Z592" i="1"/>
  <c r="AA592" i="1"/>
  <c r="AB592" i="1"/>
  <c r="V592" i="1" s="1"/>
  <c r="T593" i="1"/>
  <c r="U593" i="1"/>
  <c r="W593" i="1"/>
  <c r="X593" i="1" s="1"/>
  <c r="Y593" i="1"/>
  <c r="Z593" i="1"/>
  <c r="AA593" i="1"/>
  <c r="AB593" i="1"/>
  <c r="V593" i="1" s="1"/>
  <c r="T594" i="1"/>
  <c r="U594" i="1"/>
  <c r="W594" i="1"/>
  <c r="X594" i="1" s="1"/>
  <c r="Y594" i="1"/>
  <c r="Z594" i="1"/>
  <c r="AA594" i="1"/>
  <c r="AB594" i="1"/>
  <c r="V594" i="1" s="1"/>
  <c r="T595" i="1"/>
  <c r="U595" i="1"/>
  <c r="W595" i="1"/>
  <c r="X595" i="1" s="1"/>
  <c r="Y595" i="1"/>
  <c r="Z595" i="1"/>
  <c r="AA595" i="1"/>
  <c r="AB595" i="1"/>
  <c r="V595" i="1" s="1"/>
  <c r="T596" i="1"/>
  <c r="U596" i="1"/>
  <c r="W596" i="1"/>
  <c r="X596" i="1" s="1"/>
  <c r="Y596" i="1"/>
  <c r="Z596" i="1"/>
  <c r="AA596" i="1"/>
  <c r="AB596" i="1"/>
  <c r="V596" i="1" s="1"/>
  <c r="T597" i="1"/>
  <c r="U597" i="1"/>
  <c r="W597" i="1"/>
  <c r="X597" i="1" s="1"/>
  <c r="Y597" i="1"/>
  <c r="Z597" i="1"/>
  <c r="AA597" i="1"/>
  <c r="AB597" i="1"/>
  <c r="V597" i="1" s="1"/>
  <c r="T598" i="1"/>
  <c r="U598" i="1"/>
  <c r="W598" i="1"/>
  <c r="X598" i="1" s="1"/>
  <c r="Y598" i="1"/>
  <c r="Z598" i="1"/>
  <c r="AA598" i="1"/>
  <c r="AB598" i="1"/>
  <c r="V598" i="1" s="1"/>
  <c r="T599" i="1"/>
  <c r="U599" i="1"/>
  <c r="W599" i="1"/>
  <c r="X599" i="1" s="1"/>
  <c r="Y599" i="1"/>
  <c r="Z599" i="1"/>
  <c r="AA599" i="1"/>
  <c r="AB599" i="1"/>
  <c r="V599" i="1" s="1"/>
  <c r="T600" i="1"/>
  <c r="U600" i="1"/>
  <c r="W600" i="1"/>
  <c r="X600" i="1" s="1"/>
  <c r="Y600" i="1"/>
  <c r="Z600" i="1"/>
  <c r="AA600" i="1"/>
  <c r="AB600" i="1"/>
  <c r="V600" i="1" s="1"/>
  <c r="T601" i="1"/>
  <c r="U601" i="1"/>
  <c r="W601" i="1"/>
  <c r="X601" i="1" s="1"/>
  <c r="Y601" i="1"/>
  <c r="Z601" i="1"/>
  <c r="AA601" i="1"/>
  <c r="AB601" i="1"/>
  <c r="V601" i="1" s="1"/>
  <c r="T602" i="1"/>
  <c r="U602" i="1"/>
  <c r="W602" i="1"/>
  <c r="X602" i="1" s="1"/>
  <c r="Y602" i="1"/>
  <c r="Z602" i="1"/>
  <c r="AA602" i="1"/>
  <c r="AB602" i="1"/>
  <c r="V602" i="1" s="1"/>
  <c r="T603" i="1"/>
  <c r="U603" i="1"/>
  <c r="W603" i="1"/>
  <c r="X603" i="1" s="1"/>
  <c r="Y603" i="1"/>
  <c r="Z603" i="1"/>
  <c r="AA603" i="1"/>
  <c r="AB603" i="1"/>
  <c r="V603" i="1" s="1"/>
  <c r="T604" i="1"/>
  <c r="U604" i="1"/>
  <c r="W604" i="1"/>
  <c r="X604" i="1" s="1"/>
  <c r="Y604" i="1"/>
  <c r="Z604" i="1"/>
  <c r="AA604" i="1"/>
  <c r="AB604" i="1"/>
  <c r="V604" i="1" s="1"/>
  <c r="T605" i="1"/>
  <c r="U605" i="1"/>
  <c r="W605" i="1"/>
  <c r="X605" i="1" s="1"/>
  <c r="Y605" i="1"/>
  <c r="Z605" i="1"/>
  <c r="AA605" i="1"/>
  <c r="AB605" i="1"/>
  <c r="V605" i="1" s="1"/>
  <c r="T606" i="1"/>
  <c r="U606" i="1"/>
  <c r="W606" i="1"/>
  <c r="X606" i="1" s="1"/>
  <c r="Y606" i="1"/>
  <c r="Z606" i="1"/>
  <c r="AA606" i="1"/>
  <c r="AB606" i="1"/>
  <c r="V606" i="1" s="1"/>
  <c r="T607" i="1"/>
  <c r="U607" i="1"/>
  <c r="W607" i="1"/>
  <c r="X607" i="1" s="1"/>
  <c r="Y607" i="1"/>
  <c r="Z607" i="1"/>
  <c r="AA607" i="1"/>
  <c r="AB607" i="1"/>
  <c r="V607" i="1" s="1"/>
  <c r="T608" i="1"/>
  <c r="U608" i="1"/>
  <c r="W608" i="1"/>
  <c r="X608" i="1" s="1"/>
  <c r="Y608" i="1"/>
  <c r="Z608" i="1"/>
  <c r="AA608" i="1"/>
  <c r="AB608" i="1"/>
  <c r="V608" i="1" s="1"/>
  <c r="T609" i="1"/>
  <c r="U609" i="1"/>
  <c r="W609" i="1"/>
  <c r="X609" i="1" s="1"/>
  <c r="Y609" i="1"/>
  <c r="Z609" i="1"/>
  <c r="AA609" i="1"/>
  <c r="AB609" i="1"/>
  <c r="V609" i="1" s="1"/>
  <c r="T610" i="1"/>
  <c r="U610" i="1"/>
  <c r="W610" i="1"/>
  <c r="X610" i="1" s="1"/>
  <c r="Y610" i="1"/>
  <c r="Z610" i="1"/>
  <c r="AA610" i="1"/>
  <c r="AB610" i="1"/>
  <c r="V610" i="1" s="1"/>
  <c r="T611" i="1"/>
  <c r="U611" i="1"/>
  <c r="W611" i="1"/>
  <c r="X611" i="1" s="1"/>
  <c r="Y611" i="1"/>
  <c r="Z611" i="1"/>
  <c r="AA611" i="1"/>
  <c r="AB611" i="1"/>
  <c r="V611" i="1" s="1"/>
  <c r="T612" i="1"/>
  <c r="U612" i="1"/>
  <c r="W612" i="1"/>
  <c r="X612" i="1" s="1"/>
  <c r="Y612" i="1"/>
  <c r="Z612" i="1"/>
  <c r="AA612" i="1"/>
  <c r="AB612" i="1"/>
  <c r="V612" i="1" s="1"/>
  <c r="T613" i="1"/>
  <c r="U613" i="1"/>
  <c r="W613" i="1"/>
  <c r="X613" i="1" s="1"/>
  <c r="Y613" i="1"/>
  <c r="Z613" i="1"/>
  <c r="AA613" i="1"/>
  <c r="AB613" i="1"/>
  <c r="V613" i="1" s="1"/>
  <c r="T614" i="1"/>
  <c r="U614" i="1"/>
  <c r="W614" i="1"/>
  <c r="X614" i="1" s="1"/>
  <c r="Y614" i="1"/>
  <c r="Z614" i="1"/>
  <c r="AA614" i="1"/>
  <c r="AB614" i="1"/>
  <c r="V614" i="1" s="1"/>
  <c r="T615" i="1"/>
  <c r="U615" i="1"/>
  <c r="W615" i="1"/>
  <c r="X615" i="1" s="1"/>
  <c r="Y615" i="1"/>
  <c r="Z615" i="1"/>
  <c r="AA615" i="1"/>
  <c r="AB615" i="1"/>
  <c r="V615" i="1" s="1"/>
  <c r="T616" i="1"/>
  <c r="U616" i="1"/>
  <c r="W616" i="1"/>
  <c r="Y616" i="1"/>
  <c r="Z616" i="1"/>
  <c r="AA616" i="1"/>
  <c r="AB616" i="1"/>
  <c r="V616" i="1" s="1"/>
  <c r="T617" i="1"/>
  <c r="U617" i="1"/>
  <c r="W617" i="1"/>
  <c r="Y617" i="1"/>
  <c r="Z617" i="1"/>
  <c r="AA617" i="1"/>
  <c r="AB617" i="1"/>
  <c r="V617" i="1" s="1"/>
  <c r="T618" i="1"/>
  <c r="U618" i="1"/>
  <c r="W618" i="1"/>
  <c r="Y618" i="1"/>
  <c r="Z618" i="1"/>
  <c r="AA618" i="1"/>
  <c r="AB618" i="1"/>
  <c r="V618" i="1" s="1"/>
  <c r="T619" i="1"/>
  <c r="U619" i="1"/>
  <c r="W619" i="1"/>
  <c r="Y619" i="1"/>
  <c r="Z619" i="1"/>
  <c r="AA619" i="1"/>
  <c r="AB619" i="1"/>
  <c r="V619" i="1" s="1"/>
  <c r="T620" i="1"/>
  <c r="U620" i="1"/>
  <c r="W620" i="1"/>
  <c r="Y620" i="1"/>
  <c r="Z620" i="1"/>
  <c r="AA620" i="1"/>
  <c r="AB620" i="1"/>
  <c r="V620" i="1" s="1"/>
  <c r="T621" i="1"/>
  <c r="U621" i="1"/>
  <c r="W621" i="1"/>
  <c r="X621" i="1" s="1"/>
  <c r="Y621" i="1"/>
  <c r="Z621" i="1"/>
  <c r="AA621" i="1"/>
  <c r="AB621" i="1"/>
  <c r="V621" i="1" s="1"/>
  <c r="T622" i="1"/>
  <c r="U622" i="1"/>
  <c r="W622" i="1"/>
  <c r="X622" i="1" s="1"/>
  <c r="Y622" i="1"/>
  <c r="Z622" i="1"/>
  <c r="AA622" i="1"/>
  <c r="AB622" i="1"/>
  <c r="V622" i="1" s="1"/>
  <c r="T623" i="1"/>
  <c r="U623" i="1"/>
  <c r="W623" i="1"/>
  <c r="X623" i="1" s="1"/>
  <c r="Y623" i="1"/>
  <c r="Z623" i="1"/>
  <c r="AA623" i="1"/>
  <c r="AB623" i="1"/>
  <c r="V623" i="1" s="1"/>
  <c r="T624" i="1"/>
  <c r="U624" i="1"/>
  <c r="W624" i="1"/>
  <c r="X624" i="1" s="1"/>
  <c r="Y624" i="1"/>
  <c r="Z624" i="1"/>
  <c r="AA624" i="1"/>
  <c r="AB624" i="1"/>
  <c r="V624" i="1" s="1"/>
  <c r="T625" i="1"/>
  <c r="U625" i="1"/>
  <c r="W625" i="1"/>
  <c r="X625" i="1" s="1"/>
  <c r="Y625" i="1"/>
  <c r="Z625" i="1"/>
  <c r="AA625" i="1"/>
  <c r="AB625" i="1"/>
  <c r="V625" i="1" s="1"/>
  <c r="T626" i="1"/>
  <c r="U626" i="1"/>
  <c r="W626" i="1"/>
  <c r="X626" i="1" s="1"/>
  <c r="Y626" i="1"/>
  <c r="Z626" i="1"/>
  <c r="AA626" i="1"/>
  <c r="AB626" i="1"/>
  <c r="V626" i="1" s="1"/>
  <c r="T627" i="1"/>
  <c r="U627" i="1"/>
  <c r="W627" i="1"/>
  <c r="Y627" i="1"/>
  <c r="Z627" i="1"/>
  <c r="AA627" i="1"/>
  <c r="AB627" i="1"/>
  <c r="V627" i="1" s="1"/>
  <c r="T628" i="1"/>
  <c r="U628" i="1"/>
  <c r="W628" i="1"/>
  <c r="Y628" i="1"/>
  <c r="Z628" i="1"/>
  <c r="AA628" i="1"/>
  <c r="AB628" i="1"/>
  <c r="V628" i="1" s="1"/>
  <c r="T629" i="1"/>
  <c r="U629" i="1"/>
  <c r="W629" i="1"/>
  <c r="X629" i="1" s="1"/>
  <c r="Y629" i="1"/>
  <c r="Z629" i="1"/>
  <c r="AA629" i="1"/>
  <c r="AB629" i="1"/>
  <c r="V629" i="1" s="1"/>
  <c r="T630" i="1"/>
  <c r="U630" i="1"/>
  <c r="W630" i="1"/>
  <c r="X630" i="1"/>
  <c r="Y630" i="1"/>
  <c r="Z630" i="1"/>
  <c r="AA630" i="1"/>
  <c r="AB630" i="1"/>
  <c r="V630" i="1" s="1"/>
  <c r="T631" i="1"/>
  <c r="U631" i="1"/>
  <c r="W631" i="1"/>
  <c r="X631" i="1"/>
  <c r="Y631" i="1"/>
  <c r="Z631" i="1"/>
  <c r="AA631" i="1"/>
  <c r="AB631" i="1"/>
  <c r="V631" i="1" s="1"/>
  <c r="T632" i="1"/>
  <c r="U632" i="1"/>
  <c r="W632" i="1"/>
  <c r="X632" i="1"/>
  <c r="Y632" i="1"/>
  <c r="Z632" i="1"/>
  <c r="AA632" i="1"/>
  <c r="AB632" i="1"/>
  <c r="V632" i="1" s="1"/>
  <c r="T633" i="1"/>
  <c r="U633" i="1"/>
  <c r="W633" i="1"/>
  <c r="X633" i="1" s="1"/>
  <c r="Y633" i="1"/>
  <c r="Z633" i="1"/>
  <c r="AA633" i="1"/>
  <c r="AB633" i="1"/>
  <c r="V633" i="1" s="1"/>
  <c r="T634" i="1"/>
  <c r="U634" i="1"/>
  <c r="W634" i="1"/>
  <c r="X634" i="1" s="1"/>
  <c r="Y634" i="1"/>
  <c r="Z634" i="1"/>
  <c r="AA634" i="1"/>
  <c r="AB634" i="1"/>
  <c r="V634" i="1" s="1"/>
  <c r="T635" i="1"/>
  <c r="U635" i="1"/>
  <c r="W635" i="1"/>
  <c r="X635" i="1" s="1"/>
  <c r="Y635" i="1"/>
  <c r="Z635" i="1"/>
  <c r="AA635" i="1"/>
  <c r="AB635" i="1"/>
  <c r="V635" i="1" s="1"/>
  <c r="T636" i="1"/>
  <c r="U636" i="1"/>
  <c r="W636" i="1"/>
  <c r="X636" i="1" s="1"/>
  <c r="Y636" i="1"/>
  <c r="Z636" i="1"/>
  <c r="AA636" i="1"/>
  <c r="AB636" i="1"/>
  <c r="V636" i="1" s="1"/>
  <c r="T637" i="1"/>
  <c r="U637" i="1"/>
  <c r="W637" i="1"/>
  <c r="X637" i="1" s="1"/>
  <c r="Y637" i="1"/>
  <c r="Z637" i="1"/>
  <c r="AA637" i="1"/>
  <c r="AB637" i="1"/>
  <c r="V637" i="1" s="1"/>
  <c r="T638" i="1"/>
  <c r="U638" i="1"/>
  <c r="W638" i="1"/>
  <c r="X638" i="1" s="1"/>
  <c r="Y638" i="1"/>
  <c r="Z638" i="1"/>
  <c r="AA638" i="1"/>
  <c r="AB638" i="1"/>
  <c r="V638" i="1" s="1"/>
  <c r="T639" i="1"/>
  <c r="U639" i="1"/>
  <c r="W639" i="1"/>
  <c r="X639" i="1" s="1"/>
  <c r="Y639" i="1"/>
  <c r="Z639" i="1"/>
  <c r="AA639" i="1"/>
  <c r="AB639" i="1"/>
  <c r="V639" i="1" s="1"/>
  <c r="T640" i="1"/>
  <c r="U640" i="1"/>
  <c r="W640" i="1"/>
  <c r="X640" i="1" s="1"/>
  <c r="Y640" i="1"/>
  <c r="Z640" i="1"/>
  <c r="AA640" i="1"/>
  <c r="AB640" i="1"/>
  <c r="V640" i="1" s="1"/>
  <c r="T641" i="1"/>
  <c r="U641" i="1"/>
  <c r="W641" i="1"/>
  <c r="X641" i="1" s="1"/>
  <c r="Y641" i="1"/>
  <c r="Z641" i="1"/>
  <c r="AA641" i="1"/>
  <c r="AB641" i="1"/>
  <c r="V641" i="1" s="1"/>
  <c r="T642" i="1"/>
  <c r="U642" i="1"/>
  <c r="W642" i="1"/>
  <c r="X642" i="1" s="1"/>
  <c r="Y642" i="1"/>
  <c r="Z642" i="1"/>
  <c r="AA642" i="1"/>
  <c r="AB642" i="1"/>
  <c r="V642" i="1" s="1"/>
  <c r="T643" i="1"/>
  <c r="U643" i="1"/>
  <c r="W643" i="1"/>
  <c r="Y643" i="1"/>
  <c r="Z643" i="1"/>
  <c r="AA643" i="1"/>
  <c r="AB643" i="1"/>
  <c r="V643" i="1" s="1"/>
  <c r="T644" i="1"/>
  <c r="U644" i="1"/>
  <c r="W644" i="1"/>
  <c r="X644" i="1" s="1"/>
  <c r="Y644" i="1"/>
  <c r="Z644" i="1"/>
  <c r="AA644" i="1"/>
  <c r="AB644" i="1"/>
  <c r="V644" i="1" s="1"/>
  <c r="T645" i="1"/>
  <c r="U645" i="1"/>
  <c r="W645" i="1"/>
  <c r="X645" i="1" s="1"/>
  <c r="Y645" i="1"/>
  <c r="Z645" i="1"/>
  <c r="AA645" i="1"/>
  <c r="AB645" i="1"/>
  <c r="V645" i="1" s="1"/>
  <c r="T646" i="1"/>
  <c r="U646" i="1"/>
  <c r="W646" i="1"/>
  <c r="X646" i="1" s="1"/>
  <c r="Y646" i="1"/>
  <c r="Z646" i="1"/>
  <c r="AA646" i="1"/>
  <c r="AB646" i="1"/>
  <c r="V646" i="1" s="1"/>
  <c r="T647" i="1"/>
  <c r="U647" i="1"/>
  <c r="W647" i="1"/>
  <c r="X647" i="1" s="1"/>
  <c r="Y647" i="1"/>
  <c r="Z647" i="1"/>
  <c r="AA647" i="1"/>
  <c r="AB647" i="1"/>
  <c r="V647" i="1" s="1"/>
  <c r="T648" i="1"/>
  <c r="U648" i="1"/>
  <c r="W648" i="1"/>
  <c r="X648" i="1" s="1"/>
  <c r="Y648" i="1"/>
  <c r="Z648" i="1"/>
  <c r="AA648" i="1"/>
  <c r="AB648" i="1"/>
  <c r="V648" i="1" s="1"/>
  <c r="T649" i="1"/>
  <c r="U649" i="1"/>
  <c r="W649" i="1"/>
  <c r="X649" i="1" s="1"/>
  <c r="Y649" i="1"/>
  <c r="Z649" i="1"/>
  <c r="AA649" i="1"/>
  <c r="AB649" i="1"/>
  <c r="V649" i="1" s="1"/>
  <c r="T650" i="1"/>
  <c r="U650" i="1"/>
  <c r="W650" i="1"/>
  <c r="X650" i="1" s="1"/>
  <c r="Y650" i="1"/>
  <c r="Z650" i="1"/>
  <c r="AA650" i="1"/>
  <c r="AB650" i="1"/>
  <c r="V650" i="1" s="1"/>
  <c r="T651" i="1"/>
  <c r="U651" i="1"/>
  <c r="W651" i="1"/>
  <c r="X651" i="1" s="1"/>
  <c r="Y651" i="1"/>
  <c r="Z651" i="1"/>
  <c r="AA651" i="1"/>
  <c r="AB651" i="1"/>
  <c r="V651" i="1" s="1"/>
  <c r="T652" i="1"/>
  <c r="U652" i="1"/>
  <c r="W652" i="1"/>
  <c r="X652" i="1" s="1"/>
  <c r="Y652" i="1"/>
  <c r="Z652" i="1"/>
  <c r="AA652" i="1"/>
  <c r="AB652" i="1"/>
  <c r="V652" i="1" s="1"/>
  <c r="T653" i="1"/>
  <c r="U653" i="1"/>
  <c r="W653" i="1"/>
  <c r="X653" i="1" s="1"/>
  <c r="Y653" i="1"/>
  <c r="Z653" i="1"/>
  <c r="AA653" i="1"/>
  <c r="AB653" i="1"/>
  <c r="V653" i="1" s="1"/>
  <c r="T654" i="1"/>
  <c r="U654" i="1"/>
  <c r="W654" i="1"/>
  <c r="X654" i="1" s="1"/>
  <c r="Y654" i="1"/>
  <c r="Z654" i="1"/>
  <c r="AA654" i="1"/>
  <c r="AB654" i="1"/>
  <c r="V654" i="1" s="1"/>
  <c r="T655" i="1"/>
  <c r="U655" i="1"/>
  <c r="W655" i="1"/>
  <c r="X655" i="1" s="1"/>
  <c r="Y655" i="1"/>
  <c r="Z655" i="1"/>
  <c r="AA655" i="1"/>
  <c r="AB655" i="1"/>
  <c r="V655" i="1" s="1"/>
  <c r="T656" i="1"/>
  <c r="U656" i="1"/>
  <c r="W656" i="1"/>
  <c r="X656" i="1" s="1"/>
  <c r="Y656" i="1"/>
  <c r="Z656" i="1"/>
  <c r="AA656" i="1"/>
  <c r="AB656" i="1"/>
  <c r="V656" i="1" s="1"/>
  <c r="T657" i="1"/>
  <c r="U657" i="1"/>
  <c r="W657" i="1"/>
  <c r="X657" i="1" s="1"/>
  <c r="Y657" i="1"/>
  <c r="Z657" i="1"/>
  <c r="AA657" i="1"/>
  <c r="AB657" i="1"/>
  <c r="V657" i="1" s="1"/>
  <c r="T658" i="1"/>
  <c r="U658" i="1"/>
  <c r="W658" i="1"/>
  <c r="X658" i="1" s="1"/>
  <c r="Y658" i="1"/>
  <c r="Z658" i="1"/>
  <c r="AA658" i="1"/>
  <c r="AB658" i="1"/>
  <c r="V658" i="1" s="1"/>
  <c r="T659" i="1"/>
  <c r="U659" i="1"/>
  <c r="W659" i="1"/>
  <c r="X659" i="1" s="1"/>
  <c r="Y659" i="1"/>
  <c r="Z659" i="1"/>
  <c r="AA659" i="1"/>
  <c r="AB659" i="1"/>
  <c r="V659" i="1" s="1"/>
  <c r="T660" i="1"/>
  <c r="U660" i="1"/>
  <c r="W660" i="1"/>
  <c r="Y660" i="1"/>
  <c r="Z660" i="1"/>
  <c r="AA660" i="1"/>
  <c r="AB660" i="1"/>
  <c r="V660" i="1" s="1"/>
  <c r="T661" i="1"/>
  <c r="U661" i="1"/>
  <c r="W661" i="1"/>
  <c r="X661" i="1" s="1"/>
  <c r="Y661" i="1"/>
  <c r="Z661" i="1"/>
  <c r="AA661" i="1"/>
  <c r="AB661" i="1"/>
  <c r="V661" i="1" s="1"/>
  <c r="T662" i="1"/>
  <c r="U662" i="1"/>
  <c r="W662" i="1"/>
  <c r="X662" i="1" s="1"/>
  <c r="Y662" i="1"/>
  <c r="Z662" i="1"/>
  <c r="AA662" i="1"/>
  <c r="AB662" i="1"/>
  <c r="V662" i="1" s="1"/>
  <c r="T663" i="1"/>
  <c r="U663" i="1"/>
  <c r="W663" i="1"/>
  <c r="X663" i="1" s="1"/>
  <c r="Y663" i="1"/>
  <c r="Z663" i="1"/>
  <c r="AA663" i="1"/>
  <c r="AB663" i="1"/>
  <c r="V663" i="1" s="1"/>
  <c r="T664" i="1"/>
  <c r="U664" i="1"/>
  <c r="W664" i="1"/>
  <c r="X664" i="1" s="1"/>
  <c r="Y664" i="1"/>
  <c r="Z664" i="1"/>
  <c r="AA664" i="1"/>
  <c r="AB664" i="1"/>
  <c r="V664" i="1" s="1"/>
  <c r="T665" i="1"/>
  <c r="U665" i="1"/>
  <c r="W665" i="1"/>
  <c r="X665" i="1" s="1"/>
  <c r="Y665" i="1"/>
  <c r="Z665" i="1"/>
  <c r="AA665" i="1"/>
  <c r="AB665" i="1"/>
  <c r="V665" i="1" s="1"/>
  <c r="T666" i="1"/>
  <c r="U666" i="1"/>
  <c r="W666" i="1"/>
  <c r="X666" i="1" s="1"/>
  <c r="Y666" i="1"/>
  <c r="Z666" i="1"/>
  <c r="AA666" i="1"/>
  <c r="AB666" i="1"/>
  <c r="V666" i="1" s="1"/>
  <c r="T667" i="1"/>
  <c r="U667" i="1"/>
  <c r="W667" i="1"/>
  <c r="X667" i="1" s="1"/>
  <c r="Y667" i="1"/>
  <c r="Z667" i="1"/>
  <c r="AA667" i="1"/>
  <c r="AB667" i="1"/>
  <c r="V667" i="1" s="1"/>
  <c r="T668" i="1"/>
  <c r="U668" i="1"/>
  <c r="W668" i="1"/>
  <c r="X668" i="1" s="1"/>
  <c r="Y668" i="1"/>
  <c r="Z668" i="1"/>
  <c r="AA668" i="1"/>
  <c r="AB668" i="1"/>
  <c r="V668" i="1" s="1"/>
  <c r="T669" i="1"/>
  <c r="U669" i="1"/>
  <c r="W669" i="1"/>
  <c r="X669" i="1" s="1"/>
  <c r="Y669" i="1"/>
  <c r="Z669" i="1"/>
  <c r="AA669" i="1"/>
  <c r="AB669" i="1"/>
  <c r="V669" i="1" s="1"/>
  <c r="T670" i="1"/>
  <c r="U670" i="1"/>
  <c r="W670" i="1"/>
  <c r="X670" i="1" s="1"/>
  <c r="Y670" i="1"/>
  <c r="Z670" i="1"/>
  <c r="AA670" i="1"/>
  <c r="AB670" i="1"/>
  <c r="V670" i="1" s="1"/>
  <c r="T671" i="1"/>
  <c r="U671" i="1"/>
  <c r="W671" i="1"/>
  <c r="X671" i="1" s="1"/>
  <c r="Y671" i="1"/>
  <c r="Z671" i="1"/>
  <c r="AA671" i="1"/>
  <c r="AB671" i="1"/>
  <c r="V671" i="1" s="1"/>
  <c r="T672" i="1"/>
  <c r="U672" i="1"/>
  <c r="W672" i="1"/>
  <c r="X672" i="1" s="1"/>
  <c r="Y672" i="1"/>
  <c r="Z672" i="1"/>
  <c r="AA672" i="1"/>
  <c r="AB672" i="1"/>
  <c r="V672" i="1" s="1"/>
  <c r="T673" i="1"/>
  <c r="U673" i="1"/>
  <c r="W673" i="1"/>
  <c r="X673" i="1" s="1"/>
  <c r="Y673" i="1"/>
  <c r="Z673" i="1"/>
  <c r="AA673" i="1"/>
  <c r="AB673" i="1"/>
  <c r="V673" i="1" s="1"/>
  <c r="T674" i="1"/>
  <c r="U674" i="1"/>
  <c r="W674" i="1"/>
  <c r="X674" i="1" s="1"/>
  <c r="Y674" i="1"/>
  <c r="Z674" i="1"/>
  <c r="AA674" i="1"/>
  <c r="AB674" i="1"/>
  <c r="V674" i="1" s="1"/>
  <c r="T675" i="1"/>
  <c r="U675" i="1"/>
  <c r="W675" i="1"/>
  <c r="X675" i="1" s="1"/>
  <c r="Y675" i="1"/>
  <c r="Z675" i="1"/>
  <c r="AA675" i="1"/>
  <c r="AB675" i="1"/>
  <c r="V675" i="1" s="1"/>
  <c r="T676" i="1"/>
  <c r="U676" i="1"/>
  <c r="W676" i="1"/>
  <c r="X676" i="1" s="1"/>
  <c r="Y676" i="1"/>
  <c r="Z676" i="1"/>
  <c r="AA676" i="1"/>
  <c r="AB676" i="1"/>
  <c r="V676" i="1" s="1"/>
  <c r="T677" i="1"/>
  <c r="U677" i="1"/>
  <c r="W677" i="1"/>
  <c r="X677" i="1" s="1"/>
  <c r="Y677" i="1"/>
  <c r="Z677" i="1"/>
  <c r="AA677" i="1"/>
  <c r="AB677" i="1"/>
  <c r="V677" i="1" s="1"/>
  <c r="T678" i="1"/>
  <c r="U678" i="1"/>
  <c r="W678" i="1"/>
  <c r="X678" i="1" s="1"/>
  <c r="Y678" i="1"/>
  <c r="Z678" i="1"/>
  <c r="AA678" i="1"/>
  <c r="AB678" i="1"/>
  <c r="V678" i="1" s="1"/>
  <c r="T679" i="1"/>
  <c r="U679" i="1"/>
  <c r="W679" i="1"/>
  <c r="X679" i="1" s="1"/>
  <c r="Y679" i="1"/>
  <c r="Z679" i="1"/>
  <c r="AA679" i="1"/>
  <c r="AB679" i="1"/>
  <c r="V679" i="1" s="1"/>
  <c r="T680" i="1"/>
  <c r="U680" i="1"/>
  <c r="W680" i="1"/>
  <c r="X680" i="1" s="1"/>
  <c r="Y680" i="1"/>
  <c r="Z680" i="1"/>
  <c r="AA680" i="1"/>
  <c r="AB680" i="1"/>
  <c r="V680" i="1" s="1"/>
  <c r="T681" i="1"/>
  <c r="U681" i="1"/>
  <c r="W681" i="1"/>
  <c r="X681" i="1" s="1"/>
  <c r="Y681" i="1"/>
  <c r="Z681" i="1"/>
  <c r="AA681" i="1"/>
  <c r="AB681" i="1"/>
  <c r="V681" i="1" s="1"/>
  <c r="T682" i="1"/>
  <c r="U682" i="1"/>
  <c r="W682" i="1"/>
  <c r="X682" i="1" s="1"/>
  <c r="Y682" i="1"/>
  <c r="Z682" i="1"/>
  <c r="AA682" i="1"/>
  <c r="AB682" i="1"/>
  <c r="V682" i="1" s="1"/>
  <c r="T683" i="1"/>
  <c r="U683" i="1"/>
  <c r="W683" i="1"/>
  <c r="X683" i="1" s="1"/>
  <c r="Y683" i="1"/>
  <c r="Z683" i="1"/>
  <c r="AA683" i="1"/>
  <c r="AB683" i="1"/>
  <c r="V683" i="1" s="1"/>
  <c r="T684" i="1"/>
  <c r="U684" i="1"/>
  <c r="W684" i="1"/>
  <c r="X684" i="1" s="1"/>
  <c r="Y684" i="1"/>
  <c r="Z684" i="1"/>
  <c r="AA684" i="1"/>
  <c r="AB684" i="1"/>
  <c r="V684" i="1" s="1"/>
  <c r="T685" i="1"/>
  <c r="U685" i="1"/>
  <c r="W685" i="1"/>
  <c r="X685" i="1" s="1"/>
  <c r="Y685" i="1"/>
  <c r="Z685" i="1"/>
  <c r="AA685" i="1"/>
  <c r="AB685" i="1"/>
  <c r="V685" i="1" s="1"/>
  <c r="T686" i="1"/>
  <c r="U686" i="1"/>
  <c r="W686" i="1"/>
  <c r="X686" i="1" s="1"/>
  <c r="Y686" i="1"/>
  <c r="Z686" i="1"/>
  <c r="AA686" i="1"/>
  <c r="AB686" i="1"/>
  <c r="V686" i="1" s="1"/>
  <c r="T687" i="1"/>
  <c r="U687" i="1"/>
  <c r="W687" i="1"/>
  <c r="X687" i="1" s="1"/>
  <c r="Y687" i="1"/>
  <c r="Z687" i="1"/>
  <c r="AA687" i="1"/>
  <c r="AB687" i="1"/>
  <c r="V687" i="1" s="1"/>
  <c r="T688" i="1"/>
  <c r="U688" i="1"/>
  <c r="W688" i="1"/>
  <c r="X688" i="1" s="1"/>
  <c r="Y688" i="1"/>
  <c r="Z688" i="1"/>
  <c r="AA688" i="1"/>
  <c r="AB688" i="1"/>
  <c r="V688" i="1" s="1"/>
  <c r="T689" i="1"/>
  <c r="U689" i="1"/>
  <c r="W689" i="1"/>
  <c r="X689" i="1" s="1"/>
  <c r="Y689" i="1"/>
  <c r="Z689" i="1"/>
  <c r="AA689" i="1"/>
  <c r="AB689" i="1"/>
  <c r="V689" i="1" s="1"/>
  <c r="T690" i="1"/>
  <c r="U690" i="1"/>
  <c r="W690" i="1"/>
  <c r="X690" i="1" s="1"/>
  <c r="Y690" i="1"/>
  <c r="Z690" i="1"/>
  <c r="AA690" i="1"/>
  <c r="AB690" i="1"/>
  <c r="V690" i="1" s="1"/>
  <c r="T691" i="1"/>
  <c r="U691" i="1"/>
  <c r="W691" i="1"/>
  <c r="Y691" i="1"/>
  <c r="Z691" i="1"/>
  <c r="AA691" i="1"/>
  <c r="AB691" i="1"/>
  <c r="V691" i="1" s="1"/>
  <c r="T692" i="1"/>
  <c r="U692" i="1"/>
  <c r="W692" i="1"/>
  <c r="X692" i="1" s="1"/>
  <c r="Y692" i="1"/>
  <c r="Z692" i="1"/>
  <c r="AA692" i="1"/>
  <c r="AB692" i="1"/>
  <c r="V692" i="1" s="1"/>
  <c r="T693" i="1"/>
  <c r="U693" i="1"/>
  <c r="W693" i="1"/>
  <c r="X693" i="1" s="1"/>
  <c r="Y693" i="1"/>
  <c r="Z693" i="1"/>
  <c r="AA693" i="1"/>
  <c r="AB693" i="1"/>
  <c r="V693" i="1" s="1"/>
  <c r="T694" i="1"/>
  <c r="U694" i="1"/>
  <c r="W694" i="1"/>
  <c r="Y694" i="1"/>
  <c r="Z694" i="1"/>
  <c r="AA694" i="1"/>
  <c r="AB694" i="1"/>
  <c r="V694" i="1" s="1"/>
  <c r="T695" i="1"/>
  <c r="U695" i="1"/>
  <c r="W695" i="1"/>
  <c r="Y695" i="1"/>
  <c r="Z695" i="1"/>
  <c r="AA695" i="1"/>
  <c r="AB695" i="1"/>
  <c r="V695" i="1" s="1"/>
  <c r="T696" i="1"/>
  <c r="U696" i="1"/>
  <c r="W696" i="1"/>
  <c r="Y696" i="1"/>
  <c r="Z696" i="1"/>
  <c r="AA696" i="1"/>
  <c r="AB696" i="1"/>
  <c r="V696" i="1" s="1"/>
  <c r="T697" i="1"/>
  <c r="U697" i="1"/>
  <c r="W697" i="1"/>
  <c r="Y697" i="1"/>
  <c r="Z697" i="1"/>
  <c r="AA697" i="1"/>
  <c r="AB697" i="1"/>
  <c r="V697" i="1" s="1"/>
  <c r="T698" i="1"/>
  <c r="U698" i="1"/>
  <c r="W698" i="1"/>
  <c r="Y698" i="1"/>
  <c r="Z698" i="1"/>
  <c r="AA698" i="1"/>
  <c r="AB698" i="1"/>
  <c r="V698" i="1" s="1"/>
  <c r="T699" i="1"/>
  <c r="U699" i="1"/>
  <c r="W699" i="1"/>
  <c r="Y699" i="1"/>
  <c r="Z699" i="1"/>
  <c r="AA699" i="1"/>
  <c r="AB699" i="1"/>
  <c r="V699" i="1" s="1"/>
  <c r="T700" i="1"/>
  <c r="U700" i="1"/>
  <c r="W700" i="1"/>
  <c r="X700" i="1" s="1"/>
  <c r="Y700" i="1"/>
  <c r="Z700" i="1"/>
  <c r="AA700" i="1"/>
  <c r="AB700" i="1"/>
  <c r="V700" i="1" s="1"/>
  <c r="T701" i="1"/>
  <c r="U701" i="1"/>
  <c r="W701" i="1"/>
  <c r="Y701" i="1"/>
  <c r="Z701" i="1"/>
  <c r="AA701" i="1"/>
  <c r="AB701" i="1"/>
  <c r="V701" i="1" s="1"/>
  <c r="T702" i="1"/>
  <c r="U702" i="1"/>
  <c r="W702" i="1"/>
  <c r="Y702" i="1"/>
  <c r="Z702" i="1"/>
  <c r="AA702" i="1"/>
  <c r="AB702" i="1"/>
  <c r="V702" i="1" s="1"/>
  <c r="T703" i="1"/>
  <c r="U703" i="1"/>
  <c r="W703" i="1"/>
  <c r="Y703" i="1"/>
  <c r="Z703" i="1"/>
  <c r="AA703" i="1"/>
  <c r="AB703" i="1"/>
  <c r="V703" i="1" s="1"/>
  <c r="T704" i="1"/>
  <c r="U704" i="1"/>
  <c r="W704" i="1"/>
  <c r="Y704" i="1"/>
  <c r="Z704" i="1"/>
  <c r="AA704" i="1"/>
  <c r="AB704" i="1"/>
  <c r="V704" i="1" s="1"/>
  <c r="T705" i="1"/>
  <c r="U705" i="1"/>
  <c r="W705" i="1"/>
  <c r="Y705" i="1"/>
  <c r="Z705" i="1"/>
  <c r="AA705" i="1"/>
  <c r="AB705" i="1"/>
  <c r="V705" i="1" s="1"/>
  <c r="T706" i="1"/>
  <c r="U706" i="1"/>
  <c r="W706" i="1"/>
  <c r="Y706" i="1"/>
  <c r="Z706" i="1"/>
  <c r="AA706" i="1"/>
  <c r="AB706" i="1"/>
  <c r="V706" i="1" s="1"/>
  <c r="T707" i="1"/>
  <c r="U707" i="1"/>
  <c r="W707" i="1"/>
  <c r="Y707" i="1"/>
  <c r="Z707" i="1"/>
  <c r="AA707" i="1"/>
  <c r="AB707" i="1"/>
  <c r="V707" i="1" s="1"/>
  <c r="T708" i="1"/>
  <c r="U708" i="1"/>
  <c r="W708" i="1"/>
  <c r="Y708" i="1"/>
  <c r="Z708" i="1"/>
  <c r="AA708" i="1"/>
  <c r="AB708" i="1"/>
  <c r="V708" i="1" s="1"/>
  <c r="T709" i="1"/>
  <c r="U709" i="1"/>
  <c r="W709" i="1"/>
  <c r="Y709" i="1"/>
  <c r="Z709" i="1"/>
  <c r="AA709" i="1"/>
  <c r="AB709" i="1"/>
  <c r="V709" i="1" s="1"/>
  <c r="T710" i="1"/>
  <c r="U710" i="1"/>
  <c r="W710" i="1"/>
  <c r="Y710" i="1"/>
  <c r="Z710" i="1"/>
  <c r="AA710" i="1"/>
  <c r="AB710" i="1"/>
  <c r="V710" i="1" s="1"/>
  <c r="T711" i="1"/>
  <c r="U711" i="1"/>
  <c r="W711" i="1"/>
  <c r="Y711" i="1"/>
  <c r="Z711" i="1"/>
  <c r="AA711" i="1"/>
  <c r="AB711" i="1"/>
  <c r="V711" i="1" s="1"/>
  <c r="T712" i="1"/>
  <c r="U712" i="1"/>
  <c r="W712" i="1"/>
  <c r="Y712" i="1"/>
  <c r="Z712" i="1"/>
  <c r="AA712" i="1"/>
  <c r="AB712" i="1"/>
  <c r="V712" i="1" s="1"/>
  <c r="T713" i="1"/>
  <c r="U713" i="1"/>
  <c r="W713" i="1"/>
  <c r="Y713" i="1"/>
  <c r="Z713" i="1"/>
  <c r="AA713" i="1"/>
  <c r="AB713" i="1"/>
  <c r="V713" i="1" s="1"/>
  <c r="T714" i="1"/>
  <c r="U714" i="1"/>
  <c r="W714" i="1"/>
  <c r="Y714" i="1"/>
  <c r="Z714" i="1"/>
  <c r="AA714" i="1"/>
  <c r="AB714" i="1"/>
  <c r="V714" i="1" s="1"/>
  <c r="T715" i="1"/>
  <c r="U715" i="1"/>
  <c r="W715" i="1"/>
  <c r="Y715" i="1"/>
  <c r="Z715" i="1"/>
  <c r="AA715" i="1"/>
  <c r="AB715" i="1"/>
  <c r="V715" i="1" s="1"/>
  <c r="T716" i="1"/>
  <c r="U716" i="1"/>
  <c r="W716" i="1"/>
  <c r="X716" i="1" s="1"/>
  <c r="Y716" i="1"/>
  <c r="Z716" i="1"/>
  <c r="AA716" i="1"/>
  <c r="AB716" i="1"/>
  <c r="V716" i="1" s="1"/>
  <c r="T717" i="1"/>
  <c r="U717" i="1"/>
  <c r="W717" i="1"/>
  <c r="Y717" i="1"/>
  <c r="Z717" i="1"/>
  <c r="AA717" i="1"/>
  <c r="AB717" i="1"/>
  <c r="V717" i="1" s="1"/>
  <c r="T718" i="1"/>
  <c r="U718" i="1"/>
  <c r="W718" i="1"/>
  <c r="Y718" i="1"/>
  <c r="Z718" i="1"/>
  <c r="AA718" i="1"/>
  <c r="AB718" i="1"/>
  <c r="V718" i="1" s="1"/>
  <c r="T719" i="1"/>
  <c r="U719" i="1"/>
  <c r="W719" i="1"/>
  <c r="Y719" i="1"/>
  <c r="Z719" i="1"/>
  <c r="AA719" i="1"/>
  <c r="AB719" i="1"/>
  <c r="V719" i="1" s="1"/>
  <c r="T720" i="1"/>
  <c r="U720" i="1"/>
  <c r="W720" i="1"/>
  <c r="Y720" i="1"/>
  <c r="Z720" i="1"/>
  <c r="AA720" i="1"/>
  <c r="AB720" i="1"/>
  <c r="V720" i="1" s="1"/>
  <c r="T721" i="1"/>
  <c r="U721" i="1"/>
  <c r="W721" i="1"/>
  <c r="Y721" i="1"/>
  <c r="Z721" i="1"/>
  <c r="AA721" i="1"/>
  <c r="AB721" i="1"/>
  <c r="V721" i="1" s="1"/>
  <c r="T722" i="1"/>
  <c r="U722" i="1"/>
  <c r="W722" i="1"/>
  <c r="Y722" i="1"/>
  <c r="Z722" i="1"/>
  <c r="AA722" i="1"/>
  <c r="AB722" i="1"/>
  <c r="V722" i="1" s="1"/>
  <c r="T723" i="1"/>
  <c r="U723" i="1"/>
  <c r="W723" i="1"/>
  <c r="Y723" i="1"/>
  <c r="Z723" i="1"/>
  <c r="AA723" i="1"/>
  <c r="AB723" i="1"/>
  <c r="V723" i="1" s="1"/>
  <c r="T724" i="1"/>
  <c r="U724" i="1"/>
  <c r="W724" i="1"/>
  <c r="Y724" i="1"/>
  <c r="Z724" i="1"/>
  <c r="AA724" i="1"/>
  <c r="AB724" i="1"/>
  <c r="V724" i="1" s="1"/>
  <c r="T725" i="1"/>
  <c r="U725" i="1"/>
  <c r="W725" i="1"/>
  <c r="Y725" i="1"/>
  <c r="Z725" i="1"/>
  <c r="AA725" i="1"/>
  <c r="AB725" i="1"/>
  <c r="V725" i="1" s="1"/>
  <c r="T726" i="1"/>
  <c r="U726" i="1"/>
  <c r="W726" i="1"/>
  <c r="X726" i="1" s="1"/>
  <c r="Y726" i="1"/>
  <c r="Z726" i="1"/>
  <c r="AA726" i="1"/>
  <c r="AB726" i="1"/>
  <c r="V726" i="1" s="1"/>
  <c r="T727" i="1"/>
  <c r="U727" i="1"/>
  <c r="W727" i="1"/>
  <c r="X727" i="1" s="1"/>
  <c r="Y727" i="1"/>
  <c r="Z727" i="1"/>
  <c r="AA727" i="1"/>
  <c r="AB727" i="1"/>
  <c r="V727" i="1" s="1"/>
  <c r="T728" i="1"/>
  <c r="U728" i="1"/>
  <c r="W728" i="1"/>
  <c r="X728" i="1" s="1"/>
  <c r="Y728" i="1"/>
  <c r="Z728" i="1"/>
  <c r="AA728" i="1"/>
  <c r="AB728" i="1"/>
  <c r="V728" i="1" s="1"/>
  <c r="T729" i="1"/>
  <c r="U729" i="1"/>
  <c r="W729" i="1"/>
  <c r="X729" i="1" s="1"/>
  <c r="Y729" i="1"/>
  <c r="Z729" i="1"/>
  <c r="AA729" i="1"/>
  <c r="AB729" i="1"/>
  <c r="V729" i="1" s="1"/>
  <c r="T730" i="1"/>
  <c r="U730" i="1"/>
  <c r="W730" i="1"/>
  <c r="X730" i="1" s="1"/>
  <c r="Y730" i="1"/>
  <c r="Z730" i="1"/>
  <c r="AA730" i="1"/>
  <c r="AB730" i="1"/>
  <c r="V730" i="1" s="1"/>
  <c r="T731" i="1"/>
  <c r="U731" i="1"/>
  <c r="W731" i="1"/>
  <c r="X731" i="1" s="1"/>
  <c r="Y731" i="1"/>
  <c r="Z731" i="1"/>
  <c r="AA731" i="1"/>
  <c r="AB731" i="1"/>
  <c r="V731" i="1" s="1"/>
  <c r="T732" i="1"/>
  <c r="U732" i="1"/>
  <c r="W732" i="1"/>
  <c r="Y732" i="1"/>
  <c r="Z732" i="1"/>
  <c r="AA732" i="1"/>
  <c r="AB732" i="1"/>
  <c r="V732" i="1" s="1"/>
  <c r="T733" i="1"/>
  <c r="U733" i="1"/>
  <c r="W733" i="1"/>
  <c r="X733" i="1" s="1"/>
  <c r="Y733" i="1"/>
  <c r="Z733" i="1"/>
  <c r="AA733" i="1"/>
  <c r="AB733" i="1"/>
  <c r="V733" i="1" s="1"/>
  <c r="T734" i="1"/>
  <c r="U734" i="1"/>
  <c r="V734" i="1"/>
  <c r="W734" i="1"/>
  <c r="X734" i="1" s="1"/>
  <c r="Y734" i="1"/>
  <c r="Z734" i="1"/>
  <c r="AA734" i="1"/>
  <c r="AB734" i="1"/>
  <c r="T735" i="1"/>
  <c r="U735" i="1"/>
  <c r="W735" i="1"/>
  <c r="X735" i="1" s="1"/>
  <c r="Y735" i="1"/>
  <c r="Z735" i="1"/>
  <c r="AA735" i="1"/>
  <c r="AB735" i="1"/>
  <c r="V735" i="1" s="1"/>
  <c r="T736" i="1"/>
  <c r="U736" i="1"/>
  <c r="W736" i="1"/>
  <c r="X736" i="1" s="1"/>
  <c r="Y736" i="1"/>
  <c r="Z736" i="1"/>
  <c r="AA736" i="1"/>
  <c r="AB736" i="1"/>
  <c r="V736" i="1" s="1"/>
  <c r="T737" i="1"/>
  <c r="U737" i="1"/>
  <c r="W737" i="1"/>
  <c r="X737" i="1" s="1"/>
  <c r="Y737" i="1"/>
  <c r="Z737" i="1"/>
  <c r="AA737" i="1"/>
  <c r="AB737" i="1"/>
  <c r="V737" i="1" s="1"/>
  <c r="T738" i="1"/>
  <c r="U738" i="1"/>
  <c r="W738" i="1"/>
  <c r="X738" i="1" s="1"/>
  <c r="Y738" i="1"/>
  <c r="Z738" i="1"/>
  <c r="AA738" i="1"/>
  <c r="AB738" i="1"/>
  <c r="V738" i="1" s="1"/>
  <c r="T739" i="1"/>
  <c r="U739" i="1"/>
  <c r="W739" i="1"/>
  <c r="X739" i="1" s="1"/>
  <c r="Y739" i="1"/>
  <c r="Z739" i="1"/>
  <c r="AA739" i="1"/>
  <c r="AB739" i="1"/>
  <c r="V739" i="1" s="1"/>
  <c r="T740" i="1"/>
  <c r="U740" i="1"/>
  <c r="W740" i="1"/>
  <c r="Y740" i="1"/>
  <c r="Z740" i="1"/>
  <c r="AA740" i="1"/>
  <c r="AB740" i="1"/>
  <c r="V740" i="1" s="1"/>
  <c r="T741" i="1"/>
  <c r="U741" i="1"/>
  <c r="W741" i="1"/>
  <c r="Y741" i="1"/>
  <c r="Z741" i="1"/>
  <c r="AA741" i="1"/>
  <c r="AB741" i="1"/>
  <c r="V741" i="1" s="1"/>
  <c r="T742" i="1"/>
  <c r="U742" i="1"/>
  <c r="W742" i="1"/>
  <c r="Y742" i="1"/>
  <c r="Z742" i="1"/>
  <c r="AA742" i="1"/>
  <c r="AB742" i="1"/>
  <c r="V742" i="1" s="1"/>
  <c r="T743" i="1"/>
  <c r="U743" i="1"/>
  <c r="W743" i="1"/>
  <c r="Y743" i="1"/>
  <c r="Z743" i="1"/>
  <c r="AA743" i="1"/>
  <c r="AB743" i="1"/>
  <c r="V743" i="1" s="1"/>
  <c r="T744" i="1"/>
  <c r="U744" i="1"/>
  <c r="W744" i="1"/>
  <c r="Y744" i="1"/>
  <c r="Z744" i="1"/>
  <c r="AA744" i="1"/>
  <c r="AB744" i="1"/>
  <c r="V744" i="1" s="1"/>
  <c r="T745" i="1"/>
  <c r="U745" i="1"/>
  <c r="W745" i="1"/>
  <c r="Y745" i="1"/>
  <c r="Z745" i="1"/>
  <c r="AA745" i="1"/>
  <c r="AB745" i="1"/>
  <c r="V745" i="1" s="1"/>
  <c r="T746" i="1"/>
  <c r="U746" i="1"/>
  <c r="W746" i="1"/>
  <c r="Y746" i="1"/>
  <c r="Z746" i="1"/>
  <c r="AA746" i="1"/>
  <c r="AB746" i="1"/>
  <c r="V746" i="1" s="1"/>
  <c r="T747" i="1"/>
  <c r="U747" i="1"/>
  <c r="W747" i="1"/>
  <c r="Y747" i="1"/>
  <c r="Z747" i="1"/>
  <c r="AA747" i="1"/>
  <c r="AB747" i="1"/>
  <c r="V747" i="1" s="1"/>
  <c r="T748" i="1"/>
  <c r="U748" i="1"/>
  <c r="W748" i="1"/>
  <c r="Y748" i="1"/>
  <c r="Z748" i="1"/>
  <c r="AA748" i="1"/>
  <c r="AB748" i="1"/>
  <c r="V748" i="1" s="1"/>
  <c r="T749" i="1"/>
  <c r="U749" i="1"/>
  <c r="W749" i="1"/>
  <c r="Y749" i="1"/>
  <c r="Z749" i="1"/>
  <c r="AA749" i="1"/>
  <c r="AB749" i="1"/>
  <c r="V749" i="1" s="1"/>
  <c r="T750" i="1"/>
  <c r="U750" i="1"/>
  <c r="W750" i="1"/>
  <c r="Y750" i="1"/>
  <c r="Z750" i="1"/>
  <c r="AA750" i="1"/>
  <c r="AB750" i="1"/>
  <c r="V750" i="1" s="1"/>
  <c r="T751" i="1"/>
  <c r="U751" i="1"/>
  <c r="W751" i="1"/>
  <c r="X751" i="1" s="1"/>
  <c r="Y751" i="1"/>
  <c r="Z751" i="1"/>
  <c r="AA751" i="1"/>
  <c r="AB751" i="1"/>
  <c r="V751" i="1" s="1"/>
  <c r="T752" i="1"/>
  <c r="U752" i="1"/>
  <c r="W752" i="1"/>
  <c r="X752" i="1" s="1"/>
  <c r="Y752" i="1"/>
  <c r="Z752" i="1"/>
  <c r="AA752" i="1"/>
  <c r="AB752" i="1"/>
  <c r="V752" i="1" s="1"/>
  <c r="T753" i="1"/>
  <c r="U753" i="1"/>
  <c r="W753" i="1"/>
  <c r="X753" i="1" s="1"/>
  <c r="Y753" i="1"/>
  <c r="Z753" i="1"/>
  <c r="AA753" i="1"/>
  <c r="AB753" i="1"/>
  <c r="V753" i="1" s="1"/>
  <c r="T754" i="1"/>
  <c r="U754" i="1"/>
  <c r="W754" i="1"/>
  <c r="X754" i="1" s="1"/>
  <c r="Y754" i="1"/>
  <c r="Z754" i="1"/>
  <c r="AA754" i="1"/>
  <c r="AB754" i="1"/>
  <c r="V754" i="1" s="1"/>
  <c r="T755" i="1"/>
  <c r="U755" i="1"/>
  <c r="W755" i="1"/>
  <c r="X755" i="1" s="1"/>
  <c r="Y755" i="1"/>
  <c r="Z755" i="1"/>
  <c r="AA755" i="1"/>
  <c r="AB755" i="1"/>
  <c r="V755" i="1" s="1"/>
  <c r="T756" i="1"/>
  <c r="U756" i="1"/>
  <c r="W756" i="1"/>
  <c r="X756" i="1" s="1"/>
  <c r="Y756" i="1"/>
  <c r="Z756" i="1"/>
  <c r="AA756" i="1"/>
  <c r="AB756" i="1"/>
  <c r="V756" i="1" s="1"/>
  <c r="T757" i="1"/>
  <c r="U757" i="1"/>
  <c r="W757" i="1"/>
  <c r="X757" i="1" s="1"/>
  <c r="Y757" i="1"/>
  <c r="Z757" i="1"/>
  <c r="AA757" i="1"/>
  <c r="AB757" i="1"/>
  <c r="V757" i="1" s="1"/>
  <c r="T758" i="1"/>
  <c r="U758" i="1"/>
  <c r="W758" i="1"/>
  <c r="X758" i="1" s="1"/>
  <c r="Y758" i="1"/>
  <c r="Z758" i="1"/>
  <c r="AA758" i="1"/>
  <c r="AB758" i="1"/>
  <c r="V758" i="1" s="1"/>
  <c r="T759" i="1"/>
  <c r="U759" i="1"/>
  <c r="W759" i="1"/>
  <c r="X759" i="1" s="1"/>
  <c r="Y759" i="1"/>
  <c r="Z759" i="1"/>
  <c r="AA759" i="1"/>
  <c r="AB759" i="1"/>
  <c r="V759" i="1" s="1"/>
  <c r="T760" i="1"/>
  <c r="U760" i="1"/>
  <c r="W760" i="1"/>
  <c r="X760" i="1" s="1"/>
  <c r="Y760" i="1"/>
  <c r="Z760" i="1"/>
  <c r="AA760" i="1"/>
  <c r="AB760" i="1"/>
  <c r="V760" i="1" s="1"/>
  <c r="T761" i="1"/>
  <c r="U761" i="1"/>
  <c r="W761" i="1"/>
  <c r="X761" i="1" s="1"/>
  <c r="Y761" i="1"/>
  <c r="Z761" i="1"/>
  <c r="AA761" i="1"/>
  <c r="AB761" i="1"/>
  <c r="V761" i="1" s="1"/>
  <c r="T762" i="1"/>
  <c r="U762" i="1"/>
  <c r="W762" i="1"/>
  <c r="X762" i="1" s="1"/>
  <c r="Y762" i="1"/>
  <c r="Z762" i="1"/>
  <c r="AA762" i="1"/>
  <c r="AB762" i="1"/>
  <c r="V762" i="1" s="1"/>
  <c r="T763" i="1"/>
  <c r="U763" i="1"/>
  <c r="W763" i="1"/>
  <c r="X763" i="1" s="1"/>
  <c r="Y763" i="1"/>
  <c r="Z763" i="1"/>
  <c r="AA763" i="1"/>
  <c r="AB763" i="1"/>
  <c r="V763" i="1" s="1"/>
  <c r="T764" i="1"/>
  <c r="U764" i="1"/>
  <c r="W764" i="1"/>
  <c r="X764" i="1" s="1"/>
  <c r="Y764" i="1"/>
  <c r="Z764" i="1"/>
  <c r="AA764" i="1"/>
  <c r="AB764" i="1"/>
  <c r="V764" i="1" s="1"/>
  <c r="T765" i="1"/>
  <c r="U765" i="1"/>
  <c r="W765" i="1"/>
  <c r="X765" i="1" s="1"/>
  <c r="Y765" i="1"/>
  <c r="Z765" i="1"/>
  <c r="AA765" i="1"/>
  <c r="AB765" i="1"/>
  <c r="V765" i="1" s="1"/>
  <c r="T766" i="1"/>
  <c r="U766" i="1"/>
  <c r="W766" i="1"/>
  <c r="X766" i="1" s="1"/>
  <c r="Y766" i="1"/>
  <c r="Z766" i="1"/>
  <c r="AA766" i="1"/>
  <c r="AB766" i="1"/>
  <c r="V766" i="1" s="1"/>
  <c r="T767" i="1"/>
  <c r="U767" i="1"/>
  <c r="W767" i="1"/>
  <c r="X767" i="1" s="1"/>
  <c r="Y767" i="1"/>
  <c r="Z767" i="1"/>
  <c r="AA767" i="1"/>
  <c r="AB767" i="1"/>
  <c r="V767" i="1" s="1"/>
  <c r="T768" i="1"/>
  <c r="U768" i="1"/>
  <c r="W768" i="1"/>
  <c r="X768" i="1" s="1"/>
  <c r="Y768" i="1"/>
  <c r="Z768" i="1"/>
  <c r="AA768" i="1"/>
  <c r="AB768" i="1"/>
  <c r="V768" i="1" s="1"/>
  <c r="T769" i="1"/>
  <c r="U769" i="1"/>
  <c r="W769" i="1"/>
  <c r="X769" i="1" s="1"/>
  <c r="Y769" i="1"/>
  <c r="Z769" i="1"/>
  <c r="AA769" i="1"/>
  <c r="AB769" i="1"/>
  <c r="V769" i="1" s="1"/>
  <c r="T770" i="1"/>
  <c r="U770" i="1"/>
  <c r="W770" i="1"/>
  <c r="X770" i="1" s="1"/>
  <c r="Y770" i="1"/>
  <c r="Z770" i="1"/>
  <c r="AA770" i="1"/>
  <c r="AB770" i="1"/>
  <c r="V770" i="1" s="1"/>
  <c r="T771" i="1"/>
  <c r="U771" i="1"/>
  <c r="W771" i="1"/>
  <c r="Y771" i="1"/>
  <c r="Z771" i="1"/>
  <c r="AA771" i="1"/>
  <c r="AB771" i="1"/>
  <c r="V771" i="1" s="1"/>
  <c r="T772" i="1"/>
  <c r="U772" i="1"/>
  <c r="W772" i="1"/>
  <c r="Y772" i="1"/>
  <c r="Z772" i="1"/>
  <c r="AA772" i="1"/>
  <c r="AB772" i="1"/>
  <c r="V772" i="1" s="1"/>
  <c r="T773" i="1"/>
  <c r="U773" i="1"/>
  <c r="W773" i="1"/>
  <c r="Y773" i="1"/>
  <c r="Z773" i="1"/>
  <c r="AA773" i="1"/>
  <c r="AB773" i="1"/>
  <c r="V773" i="1" s="1"/>
  <c r="T774" i="1"/>
  <c r="U774" i="1"/>
  <c r="W774" i="1"/>
  <c r="Y774" i="1"/>
  <c r="Z774" i="1"/>
  <c r="AA774" i="1"/>
  <c r="AB774" i="1"/>
  <c r="V774" i="1" s="1"/>
  <c r="T775" i="1"/>
  <c r="U775" i="1"/>
  <c r="W775" i="1"/>
  <c r="Y775" i="1"/>
  <c r="Z775" i="1"/>
  <c r="AA775" i="1"/>
  <c r="AB775" i="1"/>
  <c r="V775" i="1" s="1"/>
  <c r="T776" i="1"/>
  <c r="U776" i="1"/>
  <c r="W776" i="1"/>
  <c r="Y776" i="1"/>
  <c r="Z776" i="1"/>
  <c r="AA776" i="1"/>
  <c r="AB776" i="1"/>
  <c r="V776" i="1" s="1"/>
  <c r="T777" i="1"/>
  <c r="U777" i="1"/>
  <c r="W777" i="1"/>
  <c r="Y777" i="1"/>
  <c r="Z777" i="1"/>
  <c r="AA777" i="1"/>
  <c r="AB777" i="1"/>
  <c r="V777" i="1" s="1"/>
  <c r="T778" i="1"/>
  <c r="U778" i="1"/>
  <c r="W778" i="1"/>
  <c r="X778" i="1" s="1"/>
  <c r="Y778" i="1"/>
  <c r="Z778" i="1"/>
  <c r="AA778" i="1"/>
  <c r="AB778" i="1"/>
  <c r="V778" i="1" s="1"/>
  <c r="T779" i="1"/>
  <c r="U779" i="1"/>
  <c r="W779" i="1"/>
  <c r="X779" i="1" s="1"/>
  <c r="Y779" i="1"/>
  <c r="Z779" i="1"/>
  <c r="AA779" i="1"/>
  <c r="AB779" i="1"/>
  <c r="V779" i="1" s="1"/>
  <c r="T780" i="1"/>
  <c r="U780" i="1"/>
  <c r="W780" i="1"/>
  <c r="X780" i="1" s="1"/>
  <c r="Y780" i="1"/>
  <c r="Z780" i="1"/>
  <c r="AA780" i="1"/>
  <c r="AB780" i="1"/>
  <c r="V780" i="1" s="1"/>
  <c r="T781" i="1"/>
  <c r="U781" i="1"/>
  <c r="W781" i="1"/>
  <c r="Y781" i="1"/>
  <c r="Z781" i="1"/>
  <c r="AA781" i="1"/>
  <c r="AB781" i="1"/>
  <c r="V781" i="1" s="1"/>
  <c r="T782" i="1"/>
  <c r="U782" i="1"/>
  <c r="W782" i="1"/>
  <c r="Y782" i="1"/>
  <c r="Z782" i="1"/>
  <c r="AA782" i="1"/>
  <c r="AB782" i="1"/>
  <c r="V782" i="1" s="1"/>
  <c r="T783" i="1"/>
  <c r="U783" i="1"/>
  <c r="W783" i="1"/>
  <c r="Y783" i="1"/>
  <c r="Z783" i="1"/>
  <c r="AA783" i="1"/>
  <c r="AB783" i="1"/>
  <c r="V783" i="1" s="1"/>
  <c r="T784" i="1"/>
  <c r="U784" i="1"/>
  <c r="W784" i="1"/>
  <c r="Y784" i="1"/>
  <c r="Z784" i="1"/>
  <c r="AA784" i="1"/>
  <c r="AB784" i="1"/>
  <c r="V784" i="1" s="1"/>
  <c r="T785" i="1"/>
  <c r="U785" i="1"/>
  <c r="W785" i="1"/>
  <c r="Y785" i="1"/>
  <c r="Z785" i="1"/>
  <c r="AA785" i="1"/>
  <c r="AB785" i="1"/>
  <c r="V785" i="1" s="1"/>
  <c r="T786" i="1"/>
  <c r="U786" i="1"/>
  <c r="W786" i="1"/>
  <c r="Y786" i="1"/>
  <c r="Z786" i="1"/>
  <c r="AA786" i="1"/>
  <c r="AB786" i="1"/>
  <c r="V786" i="1" s="1"/>
  <c r="T787" i="1"/>
  <c r="U787" i="1"/>
  <c r="W787" i="1"/>
  <c r="Y787" i="1"/>
  <c r="Z787" i="1"/>
  <c r="AA787" i="1"/>
  <c r="AB787" i="1"/>
  <c r="V787" i="1" s="1"/>
  <c r="T788" i="1"/>
  <c r="U788" i="1"/>
  <c r="W788" i="1"/>
  <c r="Y788" i="1"/>
  <c r="Z788" i="1"/>
  <c r="AA788" i="1"/>
  <c r="AB788" i="1"/>
  <c r="V788" i="1" s="1"/>
  <c r="T789" i="1"/>
  <c r="U789" i="1"/>
  <c r="W789" i="1"/>
  <c r="X789" i="1" s="1"/>
  <c r="Y789" i="1"/>
  <c r="Z789" i="1"/>
  <c r="AA789" i="1"/>
  <c r="AB789" i="1"/>
  <c r="V789" i="1" s="1"/>
  <c r="T790" i="1"/>
  <c r="U790" i="1"/>
  <c r="W790" i="1"/>
  <c r="X790" i="1" s="1"/>
  <c r="Y790" i="1"/>
  <c r="Z790" i="1"/>
  <c r="AA790" i="1"/>
  <c r="AB790" i="1"/>
  <c r="V790" i="1" s="1"/>
  <c r="T791" i="1"/>
  <c r="U791" i="1"/>
  <c r="W791" i="1"/>
  <c r="X791" i="1" s="1"/>
  <c r="Y791" i="1"/>
  <c r="Z791" i="1"/>
  <c r="AA791" i="1"/>
  <c r="AB791" i="1"/>
  <c r="V791" i="1" s="1"/>
  <c r="T792" i="1"/>
  <c r="U792" i="1"/>
  <c r="W792" i="1"/>
  <c r="X792" i="1" s="1"/>
  <c r="Y792" i="1"/>
  <c r="Z792" i="1"/>
  <c r="AA792" i="1"/>
  <c r="AB792" i="1"/>
  <c r="V792" i="1" s="1"/>
  <c r="T793" i="1"/>
  <c r="U793" i="1"/>
  <c r="W793" i="1"/>
  <c r="X793" i="1" s="1"/>
  <c r="Y793" i="1"/>
  <c r="Z793" i="1"/>
  <c r="AA793" i="1"/>
  <c r="AB793" i="1"/>
  <c r="V793" i="1" s="1"/>
  <c r="T794" i="1"/>
  <c r="U794" i="1"/>
  <c r="W794" i="1"/>
  <c r="X794" i="1" s="1"/>
  <c r="Y794" i="1"/>
  <c r="Z794" i="1"/>
  <c r="AA794" i="1"/>
  <c r="AB794" i="1"/>
  <c r="V794" i="1" s="1"/>
  <c r="T795" i="1"/>
  <c r="U795" i="1"/>
  <c r="W795" i="1"/>
  <c r="X795" i="1" s="1"/>
  <c r="Y795" i="1"/>
  <c r="Z795" i="1"/>
  <c r="AA795" i="1"/>
  <c r="AB795" i="1"/>
  <c r="V795" i="1" s="1"/>
  <c r="T796" i="1"/>
  <c r="U796" i="1"/>
  <c r="W796" i="1"/>
  <c r="X796" i="1" s="1"/>
  <c r="Y796" i="1"/>
  <c r="Z796" i="1"/>
  <c r="AA796" i="1"/>
  <c r="AB796" i="1"/>
  <c r="V796" i="1" s="1"/>
  <c r="T797" i="1"/>
  <c r="U797" i="1"/>
  <c r="W797" i="1"/>
  <c r="X797" i="1"/>
  <c r="Y797" i="1"/>
  <c r="Z797" i="1"/>
  <c r="AA797" i="1"/>
  <c r="AB797" i="1"/>
  <c r="V797" i="1" s="1"/>
  <c r="T798" i="1"/>
  <c r="U798" i="1"/>
  <c r="W798" i="1"/>
  <c r="Y798" i="1"/>
  <c r="Z798" i="1"/>
  <c r="AA798" i="1"/>
  <c r="AB798" i="1"/>
  <c r="V798" i="1" s="1"/>
  <c r="T799" i="1"/>
  <c r="U799" i="1"/>
  <c r="W799" i="1"/>
  <c r="X799" i="1" s="1"/>
  <c r="Y799" i="1"/>
  <c r="Z799" i="1"/>
  <c r="AA799" i="1"/>
  <c r="AB799" i="1"/>
  <c r="V799" i="1" s="1"/>
  <c r="T800" i="1"/>
  <c r="U800" i="1"/>
  <c r="W800" i="1"/>
  <c r="Y800" i="1"/>
  <c r="Z800" i="1"/>
  <c r="AA800" i="1"/>
  <c r="AB800" i="1"/>
  <c r="V800" i="1" s="1"/>
  <c r="T801" i="1"/>
  <c r="U801" i="1"/>
  <c r="W801" i="1"/>
  <c r="X801" i="1" s="1"/>
  <c r="Y801" i="1"/>
  <c r="Z801" i="1"/>
  <c r="AA801" i="1"/>
  <c r="AB801" i="1"/>
  <c r="V801" i="1" s="1"/>
  <c r="T802" i="1"/>
  <c r="U802" i="1"/>
  <c r="W802" i="1"/>
  <c r="X802" i="1" s="1"/>
  <c r="Y802" i="1"/>
  <c r="Z802" i="1"/>
  <c r="AA802" i="1"/>
  <c r="AB802" i="1"/>
  <c r="V802" i="1" s="1"/>
  <c r="T803" i="1"/>
  <c r="U803" i="1"/>
  <c r="W803" i="1"/>
  <c r="X803" i="1" s="1"/>
  <c r="Y803" i="1"/>
  <c r="Z803" i="1"/>
  <c r="AA803" i="1"/>
  <c r="AB803" i="1"/>
  <c r="V803" i="1" s="1"/>
  <c r="T804" i="1"/>
  <c r="U804" i="1"/>
  <c r="W804" i="1"/>
  <c r="X804" i="1" s="1"/>
  <c r="Y804" i="1"/>
  <c r="Z804" i="1"/>
  <c r="AA804" i="1"/>
  <c r="AB804" i="1"/>
  <c r="V804" i="1" s="1"/>
  <c r="T805" i="1"/>
  <c r="U805" i="1"/>
  <c r="W805" i="1"/>
  <c r="X805" i="1" s="1"/>
  <c r="Y805" i="1"/>
  <c r="Z805" i="1"/>
  <c r="AA805" i="1"/>
  <c r="AB805" i="1"/>
  <c r="V805" i="1" s="1"/>
  <c r="T806" i="1"/>
  <c r="U806" i="1"/>
  <c r="W806" i="1"/>
  <c r="X806" i="1" s="1"/>
  <c r="Y806" i="1"/>
  <c r="Z806" i="1"/>
  <c r="AA806" i="1"/>
  <c r="AB806" i="1"/>
  <c r="V806" i="1" s="1"/>
  <c r="T807" i="1"/>
  <c r="U807" i="1"/>
  <c r="W807" i="1"/>
  <c r="Y807" i="1"/>
  <c r="Z807" i="1"/>
  <c r="AA807" i="1"/>
  <c r="AB807" i="1"/>
  <c r="V807" i="1" s="1"/>
  <c r="T808" i="1"/>
  <c r="U808" i="1"/>
  <c r="W808" i="1"/>
  <c r="Y808" i="1"/>
  <c r="Z808" i="1"/>
  <c r="AA808" i="1"/>
  <c r="AB808" i="1"/>
  <c r="V808" i="1" s="1"/>
  <c r="T809" i="1"/>
  <c r="U809" i="1"/>
  <c r="W809" i="1"/>
  <c r="X809" i="1" s="1"/>
  <c r="Y809" i="1"/>
  <c r="Z809" i="1"/>
  <c r="AA809" i="1"/>
  <c r="AB809" i="1"/>
  <c r="V809" i="1" s="1"/>
  <c r="T810" i="1"/>
  <c r="U810" i="1"/>
  <c r="W810" i="1"/>
  <c r="X810" i="1" s="1"/>
  <c r="Y810" i="1"/>
  <c r="Z810" i="1"/>
  <c r="AA810" i="1"/>
  <c r="AB810" i="1"/>
  <c r="V810" i="1" s="1"/>
  <c r="T811" i="1"/>
  <c r="U811" i="1"/>
  <c r="W811" i="1"/>
  <c r="X811" i="1" s="1"/>
  <c r="Y811" i="1"/>
  <c r="Z811" i="1"/>
  <c r="AA811" i="1"/>
  <c r="AB811" i="1"/>
  <c r="V811" i="1" s="1"/>
  <c r="T812" i="1"/>
  <c r="U812" i="1"/>
  <c r="W812" i="1"/>
  <c r="X812" i="1" s="1"/>
  <c r="Y812" i="1"/>
  <c r="Z812" i="1"/>
  <c r="AA812" i="1"/>
  <c r="AB812" i="1"/>
  <c r="V812" i="1" s="1"/>
  <c r="T813" i="1"/>
  <c r="U813" i="1"/>
  <c r="W813" i="1"/>
  <c r="X813" i="1" s="1"/>
  <c r="Y813" i="1"/>
  <c r="Z813" i="1"/>
  <c r="AA813" i="1"/>
  <c r="AB813" i="1"/>
  <c r="V813" i="1" s="1"/>
  <c r="T814" i="1"/>
  <c r="U814" i="1"/>
  <c r="W814" i="1"/>
  <c r="X814" i="1" s="1"/>
  <c r="Y814" i="1"/>
  <c r="Z814" i="1"/>
  <c r="AA814" i="1"/>
  <c r="AB814" i="1"/>
  <c r="V814" i="1" s="1"/>
  <c r="T815" i="1"/>
  <c r="U815" i="1"/>
  <c r="W815" i="1"/>
  <c r="X815" i="1" s="1"/>
  <c r="Y815" i="1"/>
  <c r="Z815" i="1"/>
  <c r="AA815" i="1"/>
  <c r="AB815" i="1"/>
  <c r="V815" i="1" s="1"/>
  <c r="T816" i="1"/>
  <c r="U816" i="1"/>
  <c r="W816" i="1"/>
  <c r="X816" i="1" s="1"/>
  <c r="Y816" i="1"/>
  <c r="Z816" i="1"/>
  <c r="AA816" i="1"/>
  <c r="AB816" i="1"/>
  <c r="V816" i="1" s="1"/>
  <c r="T817" i="1"/>
  <c r="U817" i="1"/>
  <c r="W817" i="1"/>
  <c r="X817" i="1" s="1"/>
  <c r="Y817" i="1"/>
  <c r="Z817" i="1"/>
  <c r="AA817" i="1"/>
  <c r="AB817" i="1"/>
  <c r="V817" i="1" s="1"/>
  <c r="T818" i="1"/>
  <c r="U818" i="1"/>
  <c r="W818" i="1"/>
  <c r="X818" i="1" s="1"/>
  <c r="Y818" i="1"/>
  <c r="Z818" i="1"/>
  <c r="AA818" i="1"/>
  <c r="AB818" i="1"/>
  <c r="V818" i="1" s="1"/>
  <c r="T819" i="1"/>
  <c r="U819" i="1"/>
  <c r="W819" i="1"/>
  <c r="X819" i="1" s="1"/>
  <c r="Y819" i="1"/>
  <c r="Z819" i="1"/>
  <c r="AA819" i="1"/>
  <c r="AB819" i="1"/>
  <c r="V819" i="1" s="1"/>
  <c r="T820" i="1"/>
  <c r="U820" i="1"/>
  <c r="W820" i="1"/>
  <c r="X820" i="1" s="1"/>
  <c r="Y820" i="1"/>
  <c r="Z820" i="1"/>
  <c r="AA820" i="1"/>
  <c r="AB820" i="1"/>
  <c r="V820" i="1" s="1"/>
  <c r="T821" i="1"/>
  <c r="U821" i="1"/>
  <c r="W821" i="1"/>
  <c r="Y821" i="1"/>
  <c r="Z821" i="1"/>
  <c r="AA821" i="1"/>
  <c r="AB821" i="1"/>
  <c r="V821" i="1" s="1"/>
  <c r="T822" i="1"/>
  <c r="U822" i="1"/>
  <c r="W822" i="1"/>
  <c r="Y822" i="1"/>
  <c r="Z822" i="1"/>
  <c r="AA822" i="1"/>
  <c r="AB822" i="1"/>
  <c r="V822" i="1" s="1"/>
  <c r="T823" i="1"/>
  <c r="U823" i="1"/>
  <c r="W823" i="1"/>
  <c r="Y823" i="1"/>
  <c r="Z823" i="1"/>
  <c r="AA823" i="1"/>
  <c r="AB823" i="1"/>
  <c r="V823" i="1" s="1"/>
  <c r="T824" i="1"/>
  <c r="U824" i="1"/>
  <c r="W824" i="1"/>
  <c r="Y824" i="1"/>
  <c r="Z824" i="1"/>
  <c r="AA824" i="1"/>
  <c r="AB824" i="1"/>
  <c r="V824" i="1" s="1"/>
  <c r="T825" i="1"/>
  <c r="U825" i="1"/>
  <c r="W825" i="1"/>
  <c r="Y825" i="1"/>
  <c r="Z825" i="1"/>
  <c r="AA825" i="1"/>
  <c r="AB825" i="1"/>
  <c r="V825" i="1" s="1"/>
  <c r="T826" i="1"/>
  <c r="U826" i="1"/>
  <c r="W826" i="1"/>
  <c r="Y826" i="1"/>
  <c r="Z826" i="1"/>
  <c r="AA826" i="1"/>
  <c r="AB826" i="1"/>
  <c r="V826" i="1" s="1"/>
  <c r="T827" i="1"/>
  <c r="U827" i="1"/>
  <c r="W827" i="1"/>
  <c r="X827" i="1" s="1"/>
  <c r="Y827" i="1"/>
  <c r="Z827" i="1"/>
  <c r="AA827" i="1"/>
  <c r="AB827" i="1"/>
  <c r="V827" i="1" s="1"/>
  <c r="T828" i="1"/>
  <c r="U828" i="1"/>
  <c r="W828" i="1"/>
  <c r="X828" i="1" s="1"/>
  <c r="Y828" i="1"/>
  <c r="Z828" i="1"/>
  <c r="AA828" i="1"/>
  <c r="AB828" i="1"/>
  <c r="V828" i="1" s="1"/>
  <c r="T829" i="1"/>
  <c r="U829" i="1"/>
  <c r="W829" i="1"/>
  <c r="Y829" i="1"/>
  <c r="Z829" i="1"/>
  <c r="AA829" i="1"/>
  <c r="AB829" i="1"/>
  <c r="V829" i="1" s="1"/>
  <c r="T830" i="1"/>
  <c r="U830" i="1"/>
  <c r="W830" i="1"/>
  <c r="Y830" i="1"/>
  <c r="Z830" i="1"/>
  <c r="AA830" i="1"/>
  <c r="AB830" i="1"/>
  <c r="V830" i="1" s="1"/>
  <c r="T831" i="1"/>
  <c r="U831" i="1"/>
  <c r="W831" i="1"/>
  <c r="Y831" i="1"/>
  <c r="Z831" i="1"/>
  <c r="AA831" i="1"/>
  <c r="AB831" i="1"/>
  <c r="V831" i="1" s="1"/>
  <c r="T832" i="1"/>
  <c r="U832" i="1"/>
  <c r="W832" i="1"/>
  <c r="Y832" i="1"/>
  <c r="Z832" i="1"/>
  <c r="AA832" i="1"/>
  <c r="AB832" i="1"/>
  <c r="V832" i="1" s="1"/>
  <c r="T833" i="1"/>
  <c r="U833" i="1"/>
  <c r="W833" i="1"/>
  <c r="X833" i="1" s="1"/>
  <c r="Y833" i="1"/>
  <c r="Z833" i="1"/>
  <c r="AA833" i="1"/>
  <c r="AB833" i="1"/>
  <c r="V833" i="1" s="1"/>
  <c r="T834" i="1"/>
  <c r="U834" i="1"/>
  <c r="W834" i="1"/>
  <c r="X834" i="1" s="1"/>
  <c r="Y834" i="1"/>
  <c r="Z834" i="1"/>
  <c r="AA834" i="1"/>
  <c r="AB834" i="1"/>
  <c r="V834" i="1" s="1"/>
  <c r="T835" i="1"/>
  <c r="U835" i="1"/>
  <c r="W835" i="1"/>
  <c r="X835" i="1" s="1"/>
  <c r="Y835" i="1"/>
  <c r="Z835" i="1"/>
  <c r="AA835" i="1"/>
  <c r="AB835" i="1"/>
  <c r="V835" i="1" s="1"/>
  <c r="T836" i="1"/>
  <c r="U836" i="1"/>
  <c r="W836" i="1"/>
  <c r="Y836" i="1"/>
  <c r="Z836" i="1"/>
  <c r="AA836" i="1"/>
  <c r="AB836" i="1"/>
  <c r="V836" i="1" s="1"/>
  <c r="T837" i="1"/>
  <c r="U837" i="1"/>
  <c r="W837" i="1"/>
  <c r="Y837" i="1"/>
  <c r="Z837" i="1"/>
  <c r="AA837" i="1"/>
  <c r="AB837" i="1"/>
  <c r="V837" i="1" s="1"/>
  <c r="T838" i="1"/>
  <c r="U838" i="1"/>
  <c r="W838" i="1"/>
  <c r="Y838" i="1"/>
  <c r="Z838" i="1"/>
  <c r="AA838" i="1"/>
  <c r="AB838" i="1"/>
  <c r="V838" i="1" s="1"/>
  <c r="T839" i="1"/>
  <c r="U839" i="1"/>
  <c r="W839" i="1"/>
  <c r="Y839" i="1"/>
  <c r="Z839" i="1"/>
  <c r="AA839" i="1"/>
  <c r="AB839" i="1"/>
  <c r="V839" i="1" s="1"/>
  <c r="T840" i="1"/>
  <c r="U840" i="1"/>
  <c r="W840" i="1"/>
  <c r="X840" i="1" s="1"/>
  <c r="Y840" i="1"/>
  <c r="Z840" i="1"/>
  <c r="AA840" i="1"/>
  <c r="AB840" i="1"/>
  <c r="V840" i="1" s="1"/>
  <c r="T841" i="1"/>
  <c r="U841" i="1"/>
  <c r="W841" i="1"/>
  <c r="X841" i="1" s="1"/>
  <c r="Y841" i="1"/>
  <c r="Z841" i="1"/>
  <c r="AA841" i="1"/>
  <c r="AB841" i="1"/>
  <c r="V841" i="1" s="1"/>
  <c r="T842" i="1"/>
  <c r="U842" i="1"/>
  <c r="W842" i="1"/>
  <c r="X842" i="1" s="1"/>
  <c r="Y842" i="1"/>
  <c r="Z842" i="1"/>
  <c r="AA842" i="1"/>
  <c r="AB842" i="1"/>
  <c r="V842" i="1" s="1"/>
  <c r="T843" i="1"/>
  <c r="U843" i="1"/>
  <c r="W843" i="1"/>
  <c r="X843" i="1" s="1"/>
  <c r="Y843" i="1"/>
  <c r="Z843" i="1"/>
  <c r="AA843" i="1"/>
  <c r="AB843" i="1"/>
  <c r="V843" i="1" s="1"/>
  <c r="T844" i="1"/>
  <c r="U844" i="1"/>
  <c r="W844" i="1"/>
  <c r="X844" i="1" s="1"/>
  <c r="Y844" i="1"/>
  <c r="Z844" i="1"/>
  <c r="AA844" i="1"/>
  <c r="AB844" i="1"/>
  <c r="V844" i="1" s="1"/>
  <c r="T845" i="1"/>
  <c r="U845" i="1"/>
  <c r="W845" i="1"/>
  <c r="X845" i="1" s="1"/>
  <c r="Y845" i="1"/>
  <c r="Z845" i="1"/>
  <c r="AA845" i="1"/>
  <c r="AB845" i="1"/>
  <c r="V845" i="1" s="1"/>
  <c r="T846" i="1"/>
  <c r="U846" i="1"/>
  <c r="W846" i="1"/>
  <c r="X846" i="1" s="1"/>
  <c r="Y846" i="1"/>
  <c r="Z846" i="1"/>
  <c r="AA846" i="1"/>
  <c r="AB846" i="1"/>
  <c r="V846" i="1" s="1"/>
  <c r="T847" i="1"/>
  <c r="U847" i="1"/>
  <c r="W847" i="1"/>
  <c r="X847" i="1" s="1"/>
  <c r="Y847" i="1"/>
  <c r="Z847" i="1"/>
  <c r="AA847" i="1"/>
  <c r="AB847" i="1"/>
  <c r="V847" i="1" s="1"/>
  <c r="T848" i="1"/>
  <c r="U848" i="1"/>
  <c r="W848" i="1"/>
  <c r="Y848" i="1"/>
  <c r="Z848" i="1"/>
  <c r="AA848" i="1"/>
  <c r="AB848" i="1"/>
  <c r="V848" i="1" s="1"/>
  <c r="T849" i="1"/>
  <c r="U849" i="1"/>
  <c r="W849" i="1"/>
  <c r="X849" i="1" s="1"/>
  <c r="Y849" i="1"/>
  <c r="Z849" i="1"/>
  <c r="AA849" i="1"/>
  <c r="AB849" i="1"/>
  <c r="V849" i="1" s="1"/>
  <c r="T850" i="1"/>
  <c r="U850" i="1"/>
  <c r="W850" i="1"/>
  <c r="X850" i="1" s="1"/>
  <c r="Y850" i="1"/>
  <c r="Z850" i="1"/>
  <c r="AA850" i="1"/>
  <c r="AB850" i="1"/>
  <c r="V850" i="1" s="1"/>
  <c r="T851" i="1"/>
  <c r="U851" i="1"/>
  <c r="W851" i="1"/>
  <c r="X851" i="1" s="1"/>
  <c r="Y851" i="1"/>
  <c r="Z851" i="1"/>
  <c r="AA851" i="1"/>
  <c r="AB851" i="1"/>
  <c r="V851" i="1" s="1"/>
  <c r="T852" i="1"/>
  <c r="U852" i="1"/>
  <c r="W852" i="1"/>
  <c r="Y852" i="1"/>
  <c r="Z852" i="1"/>
  <c r="AA852" i="1"/>
  <c r="AB852" i="1"/>
  <c r="V852" i="1" s="1"/>
  <c r="T853" i="1"/>
  <c r="U853" i="1"/>
  <c r="W853" i="1"/>
  <c r="Y853" i="1"/>
  <c r="Z853" i="1"/>
  <c r="AA853" i="1"/>
  <c r="AB853" i="1"/>
  <c r="V853" i="1" s="1"/>
  <c r="T854" i="1"/>
  <c r="U854" i="1"/>
  <c r="W854" i="1"/>
  <c r="Y854" i="1"/>
  <c r="Z854" i="1"/>
  <c r="AA854" i="1"/>
  <c r="AB854" i="1"/>
  <c r="V854" i="1" s="1"/>
  <c r="T855" i="1"/>
  <c r="U855" i="1"/>
  <c r="W855" i="1"/>
  <c r="Y855" i="1"/>
  <c r="Z855" i="1"/>
  <c r="AA855" i="1"/>
  <c r="AB855" i="1"/>
  <c r="V855" i="1" s="1"/>
  <c r="T856" i="1"/>
  <c r="U856" i="1"/>
  <c r="W856" i="1"/>
  <c r="Y856" i="1"/>
  <c r="Z856" i="1"/>
  <c r="AA856" i="1"/>
  <c r="AB856" i="1"/>
  <c r="V856" i="1" s="1"/>
  <c r="T857" i="1"/>
  <c r="U857" i="1"/>
  <c r="W857" i="1"/>
  <c r="Y857" i="1"/>
  <c r="Z857" i="1"/>
  <c r="AA857" i="1"/>
  <c r="AB857" i="1"/>
  <c r="V857" i="1" s="1"/>
  <c r="T858" i="1"/>
  <c r="U858" i="1"/>
  <c r="W858" i="1"/>
  <c r="Y858" i="1"/>
  <c r="Z858" i="1"/>
  <c r="AA858" i="1"/>
  <c r="AB858" i="1"/>
  <c r="V858" i="1" s="1"/>
  <c r="T859" i="1"/>
  <c r="U859" i="1"/>
  <c r="W859" i="1"/>
  <c r="X859" i="1" s="1"/>
  <c r="Y859" i="1"/>
  <c r="Z859" i="1"/>
  <c r="AA859" i="1"/>
  <c r="AB859" i="1"/>
  <c r="V859" i="1" s="1"/>
  <c r="T860" i="1"/>
  <c r="U860" i="1"/>
  <c r="W860" i="1"/>
  <c r="Y860" i="1"/>
  <c r="Z860" i="1"/>
  <c r="AA860" i="1"/>
  <c r="AB860" i="1"/>
  <c r="V860" i="1" s="1"/>
  <c r="T861" i="1"/>
  <c r="U861" i="1"/>
  <c r="W861" i="1"/>
  <c r="Y861" i="1"/>
  <c r="Z861" i="1"/>
  <c r="AA861" i="1"/>
  <c r="AB861" i="1"/>
  <c r="V861" i="1" s="1"/>
  <c r="T862" i="1"/>
  <c r="U862" i="1"/>
  <c r="W862" i="1"/>
  <c r="Y862" i="1"/>
  <c r="Z862" i="1"/>
  <c r="AA862" i="1"/>
  <c r="AB862" i="1"/>
  <c r="V862" i="1" s="1"/>
  <c r="T863" i="1"/>
  <c r="U863" i="1"/>
  <c r="W863" i="1"/>
  <c r="Y863" i="1"/>
  <c r="Z863" i="1"/>
  <c r="AA863" i="1"/>
  <c r="AB863" i="1"/>
  <c r="V863" i="1" s="1"/>
  <c r="T864" i="1"/>
  <c r="U864" i="1"/>
  <c r="W864" i="1"/>
  <c r="X864" i="1" s="1"/>
  <c r="Y864" i="1"/>
  <c r="Z864" i="1"/>
  <c r="AA864" i="1"/>
  <c r="AB864" i="1"/>
  <c r="V864" i="1" s="1"/>
  <c r="T865" i="1"/>
  <c r="U865" i="1"/>
  <c r="W865" i="1"/>
  <c r="X865" i="1" s="1"/>
  <c r="Y865" i="1"/>
  <c r="Z865" i="1"/>
  <c r="AA865" i="1"/>
  <c r="AB865" i="1"/>
  <c r="V865" i="1" s="1"/>
  <c r="T866" i="1"/>
  <c r="U866" i="1"/>
  <c r="W866" i="1"/>
  <c r="X866" i="1" s="1"/>
  <c r="Y866" i="1"/>
  <c r="Z866" i="1"/>
  <c r="AA866" i="1"/>
  <c r="AB866" i="1"/>
  <c r="V866" i="1" s="1"/>
  <c r="T867" i="1"/>
  <c r="U867" i="1"/>
  <c r="W867" i="1"/>
  <c r="X867" i="1" s="1"/>
  <c r="Y867" i="1"/>
  <c r="Z867" i="1"/>
  <c r="AA867" i="1"/>
  <c r="AB867" i="1"/>
  <c r="V867" i="1" s="1"/>
  <c r="T868" i="1"/>
  <c r="U868" i="1"/>
  <c r="W868" i="1"/>
  <c r="X868" i="1" s="1"/>
  <c r="Y868" i="1"/>
  <c r="Z868" i="1"/>
  <c r="AA868" i="1"/>
  <c r="AB868" i="1"/>
  <c r="V868" i="1" s="1"/>
  <c r="T869" i="1"/>
  <c r="U869" i="1"/>
  <c r="W869" i="1"/>
  <c r="X869" i="1" s="1"/>
  <c r="Y869" i="1"/>
  <c r="Z869" i="1"/>
  <c r="AA869" i="1"/>
  <c r="AB869" i="1"/>
  <c r="V869" i="1" s="1"/>
  <c r="T870" i="1"/>
  <c r="U870" i="1"/>
  <c r="W870" i="1"/>
  <c r="X870" i="1" s="1"/>
  <c r="Y870" i="1"/>
  <c r="Z870" i="1"/>
  <c r="AA870" i="1"/>
  <c r="AB870" i="1"/>
  <c r="V870" i="1" s="1"/>
  <c r="T871" i="1"/>
  <c r="U871" i="1"/>
  <c r="W871" i="1"/>
  <c r="Y871" i="1"/>
  <c r="Z871" i="1"/>
  <c r="AA871" i="1"/>
  <c r="AB871" i="1"/>
  <c r="V871" i="1" s="1"/>
  <c r="T872" i="1"/>
  <c r="U872" i="1"/>
  <c r="W872" i="1"/>
  <c r="X872" i="1" s="1"/>
  <c r="Y872" i="1"/>
  <c r="Z872" i="1"/>
  <c r="AA872" i="1"/>
  <c r="AB872" i="1"/>
  <c r="V872" i="1" s="1"/>
  <c r="T873" i="1"/>
  <c r="U873" i="1"/>
  <c r="W873" i="1"/>
  <c r="X873" i="1" s="1"/>
  <c r="Y873" i="1"/>
  <c r="Z873" i="1"/>
  <c r="AA873" i="1"/>
  <c r="AB873" i="1"/>
  <c r="V873" i="1" s="1"/>
  <c r="T874" i="1"/>
  <c r="U874" i="1"/>
  <c r="W874" i="1"/>
  <c r="X874" i="1" s="1"/>
  <c r="Y874" i="1"/>
  <c r="Z874" i="1"/>
  <c r="AA874" i="1"/>
  <c r="AB874" i="1"/>
  <c r="V874" i="1" s="1"/>
  <c r="T875" i="1"/>
  <c r="U875" i="1"/>
  <c r="W875" i="1"/>
  <c r="X875" i="1" s="1"/>
  <c r="Y875" i="1"/>
  <c r="Z875" i="1"/>
  <c r="AA875" i="1"/>
  <c r="AB875" i="1"/>
  <c r="V875" i="1" s="1"/>
  <c r="T876" i="1"/>
  <c r="U876" i="1"/>
  <c r="W876" i="1"/>
  <c r="Y876" i="1"/>
  <c r="Z876" i="1"/>
  <c r="AA876" i="1"/>
  <c r="AB876" i="1"/>
  <c r="V876" i="1" s="1"/>
  <c r="T877" i="1"/>
  <c r="U877" i="1"/>
  <c r="W877" i="1"/>
  <c r="Y877" i="1"/>
  <c r="Z877" i="1"/>
  <c r="AA877" i="1"/>
  <c r="AB877" i="1"/>
  <c r="V877" i="1" s="1"/>
  <c r="T878" i="1"/>
  <c r="U878" i="1"/>
  <c r="W878" i="1"/>
  <c r="Y878" i="1"/>
  <c r="Z878" i="1"/>
  <c r="AA878" i="1"/>
  <c r="AB878" i="1"/>
  <c r="V878" i="1" s="1"/>
  <c r="T879" i="1"/>
  <c r="U879" i="1"/>
  <c r="W879" i="1"/>
  <c r="Y879" i="1"/>
  <c r="Z879" i="1"/>
  <c r="AA879" i="1"/>
  <c r="AB879" i="1"/>
  <c r="V879" i="1" s="1"/>
  <c r="T880" i="1"/>
  <c r="U880" i="1"/>
  <c r="W880" i="1"/>
  <c r="Y880" i="1"/>
  <c r="Z880" i="1"/>
  <c r="AA880" i="1"/>
  <c r="AB880" i="1"/>
  <c r="V880" i="1" s="1"/>
  <c r="T881" i="1"/>
  <c r="U881" i="1"/>
  <c r="W881" i="1"/>
  <c r="Y881" i="1"/>
  <c r="Z881" i="1"/>
  <c r="AA881" i="1"/>
  <c r="AB881" i="1"/>
  <c r="V881" i="1" s="1"/>
  <c r="T882" i="1"/>
  <c r="U882" i="1"/>
  <c r="W882" i="1"/>
  <c r="Y882" i="1"/>
  <c r="Z882" i="1"/>
  <c r="AA882" i="1"/>
  <c r="AB882" i="1"/>
  <c r="V882" i="1" s="1"/>
  <c r="T883" i="1"/>
  <c r="U883" i="1"/>
  <c r="W883" i="1"/>
  <c r="Y883" i="1"/>
  <c r="Z883" i="1"/>
  <c r="AA883" i="1"/>
  <c r="AB883" i="1"/>
  <c r="V883" i="1" s="1"/>
  <c r="T884" i="1"/>
  <c r="U884" i="1"/>
  <c r="W884" i="1"/>
  <c r="Y884" i="1"/>
  <c r="Z884" i="1"/>
  <c r="AA884" i="1"/>
  <c r="AB884" i="1"/>
  <c r="V884" i="1" s="1"/>
  <c r="T885" i="1"/>
  <c r="U885" i="1"/>
  <c r="W885" i="1"/>
  <c r="X885" i="1" s="1"/>
  <c r="Y885" i="1"/>
  <c r="Z885" i="1"/>
  <c r="AA885" i="1"/>
  <c r="AB885" i="1"/>
  <c r="V885" i="1" s="1"/>
  <c r="T886" i="1"/>
  <c r="U886" i="1"/>
  <c r="W886" i="1"/>
  <c r="Y886" i="1"/>
  <c r="Z886" i="1"/>
  <c r="AA886" i="1"/>
  <c r="AB886" i="1"/>
  <c r="V886" i="1" s="1"/>
  <c r="T887" i="1"/>
  <c r="U887" i="1"/>
  <c r="W887" i="1"/>
  <c r="Y887" i="1"/>
  <c r="Z887" i="1"/>
  <c r="AA887" i="1"/>
  <c r="AB887" i="1"/>
  <c r="V887" i="1" s="1"/>
  <c r="T888" i="1"/>
  <c r="U888" i="1"/>
  <c r="W888" i="1"/>
  <c r="X888" i="1" s="1"/>
  <c r="Y888" i="1"/>
  <c r="Z888" i="1"/>
  <c r="AA888" i="1"/>
  <c r="AB888" i="1"/>
  <c r="V888" i="1" s="1"/>
  <c r="T889" i="1"/>
  <c r="U889" i="1"/>
  <c r="W889" i="1"/>
  <c r="Y889" i="1"/>
  <c r="Z889" i="1"/>
  <c r="AA889" i="1"/>
  <c r="AB889" i="1"/>
  <c r="V889" i="1" s="1"/>
  <c r="T890" i="1"/>
  <c r="U890" i="1"/>
  <c r="W890" i="1"/>
  <c r="Y890" i="1"/>
  <c r="Z890" i="1"/>
  <c r="AA890" i="1"/>
  <c r="AB890" i="1"/>
  <c r="V890" i="1" s="1"/>
  <c r="T891" i="1"/>
  <c r="U891" i="1"/>
  <c r="W891" i="1"/>
  <c r="Y891" i="1"/>
  <c r="Z891" i="1"/>
  <c r="AA891" i="1"/>
  <c r="AB891" i="1"/>
  <c r="V891" i="1" s="1"/>
  <c r="T892" i="1"/>
  <c r="U892" i="1"/>
  <c r="W892" i="1"/>
  <c r="Y892" i="1"/>
  <c r="Z892" i="1"/>
  <c r="AA892" i="1"/>
  <c r="AB892" i="1"/>
  <c r="V892" i="1" s="1"/>
  <c r="T893" i="1"/>
  <c r="U893" i="1"/>
  <c r="W893" i="1"/>
  <c r="Y893" i="1"/>
  <c r="Z893" i="1"/>
  <c r="AA893" i="1"/>
  <c r="AB893" i="1"/>
  <c r="V893" i="1" s="1"/>
  <c r="T894" i="1"/>
  <c r="U894" i="1"/>
  <c r="W894" i="1"/>
  <c r="X894" i="1" s="1"/>
  <c r="Y894" i="1"/>
  <c r="Z894" i="1"/>
  <c r="AA894" i="1"/>
  <c r="AB894" i="1"/>
  <c r="V894" i="1" s="1"/>
  <c r="T895" i="1"/>
  <c r="U895" i="1"/>
  <c r="W895" i="1"/>
  <c r="X895" i="1" s="1"/>
  <c r="Y895" i="1"/>
  <c r="Z895" i="1"/>
  <c r="AA895" i="1"/>
  <c r="AB895" i="1"/>
  <c r="V895" i="1" s="1"/>
  <c r="T896" i="1"/>
  <c r="U896" i="1"/>
  <c r="W896" i="1"/>
  <c r="X896" i="1" s="1"/>
  <c r="Y896" i="1"/>
  <c r="Z896" i="1"/>
  <c r="AA896" i="1"/>
  <c r="AB896" i="1"/>
  <c r="V896" i="1" s="1"/>
  <c r="T897" i="1"/>
  <c r="U897" i="1"/>
  <c r="W897" i="1"/>
  <c r="X897" i="1" s="1"/>
  <c r="Y897" i="1"/>
  <c r="Z897" i="1"/>
  <c r="AA897" i="1"/>
  <c r="AB897" i="1"/>
  <c r="V897" i="1" s="1"/>
  <c r="T898" i="1"/>
  <c r="U898" i="1"/>
  <c r="W898" i="1"/>
  <c r="X898" i="1" s="1"/>
  <c r="Y898" i="1"/>
  <c r="Z898" i="1"/>
  <c r="AA898" i="1"/>
  <c r="AB898" i="1"/>
  <c r="V898" i="1" s="1"/>
  <c r="T899" i="1"/>
  <c r="U899" i="1"/>
  <c r="W899" i="1"/>
  <c r="X899" i="1" s="1"/>
  <c r="Y899" i="1"/>
  <c r="Z899" i="1"/>
  <c r="AA899" i="1"/>
  <c r="AB899" i="1"/>
  <c r="V899" i="1" s="1"/>
  <c r="T900" i="1"/>
  <c r="U900" i="1"/>
  <c r="W900" i="1"/>
  <c r="X900" i="1" s="1"/>
  <c r="Y900" i="1"/>
  <c r="Z900" i="1"/>
  <c r="AA900" i="1"/>
  <c r="AB900" i="1"/>
  <c r="V900" i="1" s="1"/>
  <c r="T901" i="1"/>
  <c r="U901" i="1"/>
  <c r="W901" i="1"/>
  <c r="X901" i="1" s="1"/>
  <c r="Y901" i="1"/>
  <c r="Z901" i="1"/>
  <c r="AA901" i="1"/>
  <c r="AB901" i="1"/>
  <c r="V901" i="1" s="1"/>
  <c r="T902" i="1"/>
  <c r="U902" i="1"/>
  <c r="W902" i="1"/>
  <c r="X902" i="1" s="1"/>
  <c r="Y902" i="1"/>
  <c r="Z902" i="1"/>
  <c r="AA902" i="1"/>
  <c r="AB902" i="1"/>
  <c r="V902" i="1" s="1"/>
  <c r="T903" i="1"/>
  <c r="U903" i="1"/>
  <c r="W903" i="1"/>
  <c r="X903" i="1" s="1"/>
  <c r="Y903" i="1"/>
  <c r="Z903" i="1"/>
  <c r="AA903" i="1"/>
  <c r="AB903" i="1"/>
  <c r="V903" i="1" s="1"/>
  <c r="T904" i="1"/>
  <c r="U904" i="1"/>
  <c r="W904" i="1"/>
  <c r="X904" i="1" s="1"/>
  <c r="Y904" i="1"/>
  <c r="Z904" i="1"/>
  <c r="AA904" i="1"/>
  <c r="AB904" i="1"/>
  <c r="V904" i="1" s="1"/>
  <c r="T905" i="1"/>
  <c r="U905" i="1"/>
  <c r="W905" i="1"/>
  <c r="X905" i="1" s="1"/>
  <c r="Y905" i="1"/>
  <c r="Z905" i="1"/>
  <c r="AA905" i="1"/>
  <c r="AB905" i="1"/>
  <c r="V905" i="1" s="1"/>
  <c r="T906" i="1"/>
  <c r="U906" i="1"/>
  <c r="W906" i="1"/>
  <c r="X906" i="1" s="1"/>
  <c r="Y906" i="1"/>
  <c r="Z906" i="1"/>
  <c r="AA906" i="1"/>
  <c r="AB906" i="1"/>
  <c r="V906" i="1" s="1"/>
  <c r="T907" i="1"/>
  <c r="U907" i="1"/>
  <c r="W907" i="1"/>
  <c r="X907" i="1" s="1"/>
  <c r="Y907" i="1"/>
  <c r="Z907" i="1"/>
  <c r="AA907" i="1"/>
  <c r="AB907" i="1"/>
  <c r="V907" i="1" s="1"/>
  <c r="T908" i="1"/>
  <c r="U908" i="1"/>
  <c r="W908" i="1"/>
  <c r="X908" i="1" s="1"/>
  <c r="Y908" i="1"/>
  <c r="Z908" i="1"/>
  <c r="AA908" i="1"/>
  <c r="AB908" i="1"/>
  <c r="V908" i="1" s="1"/>
  <c r="T909" i="1"/>
  <c r="U909" i="1"/>
  <c r="W909" i="1"/>
  <c r="X909" i="1" s="1"/>
  <c r="Y909" i="1"/>
  <c r="Z909" i="1"/>
  <c r="AA909" i="1"/>
  <c r="AB909" i="1"/>
  <c r="V909" i="1" s="1"/>
  <c r="T910" i="1"/>
  <c r="U910" i="1"/>
  <c r="W910" i="1"/>
  <c r="X910" i="1" s="1"/>
  <c r="Y910" i="1"/>
  <c r="Z910" i="1"/>
  <c r="AA910" i="1"/>
  <c r="AB910" i="1"/>
  <c r="V910" i="1" s="1"/>
  <c r="T911" i="1"/>
  <c r="U911" i="1"/>
  <c r="W911" i="1"/>
  <c r="X911" i="1" s="1"/>
  <c r="Y911" i="1"/>
  <c r="Z911" i="1"/>
  <c r="AA911" i="1"/>
  <c r="AB911" i="1"/>
  <c r="V911" i="1" s="1"/>
  <c r="T912" i="1"/>
  <c r="U912" i="1"/>
  <c r="W912" i="1"/>
  <c r="X912" i="1" s="1"/>
  <c r="Y912" i="1"/>
  <c r="Z912" i="1"/>
  <c r="AA912" i="1"/>
  <c r="AB912" i="1"/>
  <c r="V912" i="1" s="1"/>
  <c r="T913" i="1"/>
  <c r="U913" i="1"/>
  <c r="W913" i="1"/>
  <c r="X913" i="1" s="1"/>
  <c r="Y913" i="1"/>
  <c r="Z913" i="1"/>
  <c r="AA913" i="1"/>
  <c r="AB913" i="1"/>
  <c r="V913" i="1" s="1"/>
  <c r="T914" i="1"/>
  <c r="U914" i="1"/>
  <c r="W914" i="1"/>
  <c r="X914" i="1" s="1"/>
  <c r="Y914" i="1"/>
  <c r="Z914" i="1"/>
  <c r="AA914" i="1"/>
  <c r="AB914" i="1"/>
  <c r="V914" i="1" s="1"/>
  <c r="T915" i="1"/>
  <c r="U915" i="1"/>
  <c r="W915" i="1"/>
  <c r="X915" i="1" s="1"/>
  <c r="Y915" i="1"/>
  <c r="Z915" i="1"/>
  <c r="AA915" i="1"/>
  <c r="AB915" i="1"/>
  <c r="V915" i="1" s="1"/>
  <c r="T916" i="1"/>
  <c r="U916" i="1"/>
  <c r="W916" i="1"/>
  <c r="X916" i="1" s="1"/>
  <c r="Y916" i="1"/>
  <c r="Z916" i="1"/>
  <c r="AA916" i="1"/>
  <c r="AB916" i="1"/>
  <c r="V916" i="1" s="1"/>
  <c r="T917" i="1"/>
  <c r="U917" i="1"/>
  <c r="W917" i="1"/>
  <c r="X917" i="1" s="1"/>
  <c r="Y917" i="1"/>
  <c r="Z917" i="1"/>
  <c r="AA917" i="1"/>
  <c r="AB917" i="1"/>
  <c r="V917" i="1" s="1"/>
  <c r="T918" i="1"/>
  <c r="U918" i="1"/>
  <c r="W918" i="1"/>
  <c r="X918" i="1" s="1"/>
  <c r="Y918" i="1"/>
  <c r="Z918" i="1"/>
  <c r="AA918" i="1"/>
  <c r="AB918" i="1"/>
  <c r="V918" i="1" s="1"/>
  <c r="T919" i="1"/>
  <c r="U919" i="1"/>
  <c r="W919" i="1"/>
  <c r="X919" i="1" s="1"/>
  <c r="Y919" i="1"/>
  <c r="Z919" i="1"/>
  <c r="AA919" i="1"/>
  <c r="AB919" i="1"/>
  <c r="V919" i="1" s="1"/>
  <c r="T920" i="1"/>
  <c r="U920" i="1"/>
  <c r="W920" i="1"/>
  <c r="X920" i="1" s="1"/>
  <c r="Y920" i="1"/>
  <c r="Z920" i="1"/>
  <c r="AA920" i="1"/>
  <c r="AB920" i="1"/>
  <c r="V920" i="1" s="1"/>
  <c r="T921" i="1"/>
  <c r="U921" i="1"/>
  <c r="W921" i="1"/>
  <c r="X921" i="1" s="1"/>
  <c r="Y921" i="1"/>
  <c r="Z921" i="1"/>
  <c r="AA921" i="1"/>
  <c r="AB921" i="1"/>
  <c r="V921" i="1" s="1"/>
  <c r="T922" i="1"/>
  <c r="U922" i="1"/>
  <c r="W922" i="1"/>
  <c r="X922" i="1" s="1"/>
  <c r="Y922" i="1"/>
  <c r="Z922" i="1"/>
  <c r="AA922" i="1"/>
  <c r="AB922" i="1"/>
  <c r="V922" i="1" s="1"/>
  <c r="T923" i="1"/>
  <c r="U923" i="1"/>
  <c r="W923" i="1"/>
  <c r="X923" i="1" s="1"/>
  <c r="Y923" i="1"/>
  <c r="Z923" i="1"/>
  <c r="AA923" i="1"/>
  <c r="AB923" i="1"/>
  <c r="V923" i="1" s="1"/>
  <c r="T924" i="1"/>
  <c r="U924" i="1"/>
  <c r="W924" i="1"/>
  <c r="X924" i="1" s="1"/>
  <c r="Y924" i="1"/>
  <c r="Z924" i="1"/>
  <c r="AA924" i="1"/>
  <c r="AB924" i="1"/>
  <c r="V924" i="1" s="1"/>
  <c r="T925" i="1"/>
  <c r="U925" i="1"/>
  <c r="W925" i="1"/>
  <c r="X925" i="1" s="1"/>
  <c r="Y925" i="1"/>
  <c r="Z925" i="1"/>
  <c r="AA925" i="1"/>
  <c r="AB925" i="1"/>
  <c r="V925" i="1" s="1"/>
  <c r="T926" i="1"/>
  <c r="U926" i="1"/>
  <c r="W926" i="1"/>
  <c r="X926" i="1" s="1"/>
  <c r="Y926" i="1"/>
  <c r="Z926" i="1"/>
  <c r="AA926" i="1"/>
  <c r="AB926" i="1"/>
  <c r="V926" i="1" s="1"/>
  <c r="T927" i="1"/>
  <c r="U927" i="1"/>
  <c r="W927" i="1"/>
  <c r="X927" i="1" s="1"/>
  <c r="Y927" i="1"/>
  <c r="Z927" i="1"/>
  <c r="AA927" i="1"/>
  <c r="AB927" i="1"/>
  <c r="V927" i="1" s="1"/>
  <c r="T928" i="1"/>
  <c r="U928" i="1"/>
  <c r="W928" i="1"/>
  <c r="X928" i="1" s="1"/>
  <c r="Y928" i="1"/>
  <c r="Z928" i="1"/>
  <c r="AA928" i="1"/>
  <c r="AB928" i="1"/>
  <c r="V928" i="1" s="1"/>
  <c r="T929" i="1"/>
  <c r="U929" i="1"/>
  <c r="W929" i="1"/>
  <c r="X929" i="1" s="1"/>
  <c r="Y929" i="1"/>
  <c r="Z929" i="1"/>
  <c r="AA929" i="1"/>
  <c r="AB929" i="1"/>
  <c r="V929" i="1" s="1"/>
  <c r="T930" i="1"/>
  <c r="U930" i="1"/>
  <c r="W930" i="1"/>
  <c r="X930" i="1" s="1"/>
  <c r="Y930" i="1"/>
  <c r="Z930" i="1"/>
  <c r="AA930" i="1"/>
  <c r="AB930" i="1"/>
  <c r="V930" i="1" s="1"/>
  <c r="T931" i="1"/>
  <c r="U931" i="1"/>
  <c r="W931" i="1"/>
  <c r="X931" i="1" s="1"/>
  <c r="Y931" i="1"/>
  <c r="Z931" i="1"/>
  <c r="AA931" i="1"/>
  <c r="AB931" i="1"/>
  <c r="V931" i="1" s="1"/>
  <c r="T932" i="1"/>
  <c r="U932" i="1"/>
  <c r="W932" i="1"/>
  <c r="X932" i="1" s="1"/>
  <c r="Y932" i="1"/>
  <c r="Z932" i="1"/>
  <c r="AA932" i="1"/>
  <c r="AB932" i="1"/>
  <c r="V932" i="1" s="1"/>
  <c r="T933" i="1"/>
  <c r="U933" i="1"/>
  <c r="W933" i="1"/>
  <c r="X933" i="1" s="1"/>
  <c r="Y933" i="1"/>
  <c r="Z933" i="1"/>
  <c r="AA933" i="1"/>
  <c r="AB933" i="1"/>
  <c r="V933" i="1" s="1"/>
  <c r="T934" i="1"/>
  <c r="U934" i="1"/>
  <c r="W934" i="1"/>
  <c r="X934" i="1" s="1"/>
  <c r="Y934" i="1"/>
  <c r="Z934" i="1"/>
  <c r="AA934" i="1"/>
  <c r="AB934" i="1"/>
  <c r="V934" i="1" s="1"/>
  <c r="T935" i="1"/>
  <c r="U935" i="1"/>
  <c r="W935" i="1"/>
  <c r="X935" i="1" s="1"/>
  <c r="Y935" i="1"/>
  <c r="Z935" i="1"/>
  <c r="AA935" i="1"/>
  <c r="AB935" i="1"/>
  <c r="V935" i="1" s="1"/>
  <c r="T936" i="1"/>
  <c r="U936" i="1"/>
  <c r="W936" i="1"/>
  <c r="X936" i="1" s="1"/>
  <c r="Y936" i="1"/>
  <c r="Z936" i="1"/>
  <c r="AA936" i="1"/>
  <c r="AB936" i="1"/>
  <c r="V936" i="1" s="1"/>
  <c r="T937" i="1"/>
  <c r="U937" i="1"/>
  <c r="W937" i="1"/>
  <c r="X937" i="1" s="1"/>
  <c r="Y937" i="1"/>
  <c r="Z937" i="1"/>
  <c r="AA937" i="1"/>
  <c r="AB937" i="1"/>
  <c r="V937" i="1" s="1"/>
  <c r="T938" i="1"/>
  <c r="U938" i="1"/>
  <c r="W938" i="1"/>
  <c r="X938" i="1" s="1"/>
  <c r="Y938" i="1"/>
  <c r="Z938" i="1"/>
  <c r="AA938" i="1"/>
  <c r="AB938" i="1"/>
  <c r="V938" i="1" s="1"/>
  <c r="T939" i="1"/>
  <c r="U939" i="1"/>
  <c r="W939" i="1"/>
  <c r="X939" i="1" s="1"/>
  <c r="Y939" i="1"/>
  <c r="Z939" i="1"/>
  <c r="AA939" i="1"/>
  <c r="AB939" i="1"/>
  <c r="V939" i="1" s="1"/>
  <c r="T940" i="1"/>
  <c r="U940" i="1"/>
  <c r="W940" i="1"/>
  <c r="X940" i="1" s="1"/>
  <c r="Y940" i="1"/>
  <c r="Z940" i="1"/>
  <c r="AA940" i="1"/>
  <c r="AB940" i="1"/>
  <c r="V940" i="1" s="1"/>
  <c r="T941" i="1"/>
  <c r="U941" i="1"/>
  <c r="W941" i="1"/>
  <c r="X941" i="1" s="1"/>
  <c r="Y941" i="1"/>
  <c r="Z941" i="1"/>
  <c r="AA941" i="1"/>
  <c r="AB941" i="1"/>
  <c r="V941" i="1" s="1"/>
  <c r="T942" i="1"/>
  <c r="U942" i="1"/>
  <c r="W942" i="1"/>
  <c r="X942" i="1" s="1"/>
  <c r="Y942" i="1"/>
  <c r="Z942" i="1"/>
  <c r="AA942" i="1"/>
  <c r="AB942" i="1"/>
  <c r="V942" i="1" s="1"/>
  <c r="T943" i="1"/>
  <c r="U943" i="1"/>
  <c r="W943" i="1"/>
  <c r="X943" i="1" s="1"/>
  <c r="Y943" i="1"/>
  <c r="Z943" i="1"/>
  <c r="AA943" i="1"/>
  <c r="AB943" i="1"/>
  <c r="V943" i="1" s="1"/>
  <c r="T944" i="1"/>
  <c r="U944" i="1"/>
  <c r="W944" i="1"/>
  <c r="X944" i="1" s="1"/>
  <c r="Y944" i="1"/>
  <c r="Z944" i="1"/>
  <c r="AA944" i="1"/>
  <c r="AB944" i="1"/>
  <c r="V944" i="1" s="1"/>
  <c r="T945" i="1"/>
  <c r="U945" i="1"/>
  <c r="W945" i="1"/>
  <c r="X945" i="1" s="1"/>
  <c r="Y945" i="1"/>
  <c r="Z945" i="1"/>
  <c r="AA945" i="1"/>
  <c r="AB945" i="1"/>
  <c r="V945" i="1" s="1"/>
  <c r="T946" i="1"/>
  <c r="U946" i="1"/>
  <c r="W946" i="1"/>
  <c r="X946" i="1" s="1"/>
  <c r="Y946" i="1"/>
  <c r="Z946" i="1"/>
  <c r="AA946" i="1"/>
  <c r="AB946" i="1"/>
  <c r="V946" i="1" s="1"/>
  <c r="T947" i="1"/>
  <c r="U947" i="1"/>
  <c r="W947" i="1"/>
  <c r="X947" i="1" s="1"/>
  <c r="Y947" i="1"/>
  <c r="Z947" i="1"/>
  <c r="AA947" i="1"/>
  <c r="AB947" i="1"/>
  <c r="V947" i="1" s="1"/>
  <c r="T948" i="1"/>
  <c r="U948" i="1"/>
  <c r="W948" i="1"/>
  <c r="X948" i="1" s="1"/>
  <c r="Y948" i="1"/>
  <c r="Z948" i="1"/>
  <c r="AA948" i="1"/>
  <c r="AB948" i="1"/>
  <c r="V948" i="1" s="1"/>
  <c r="T949" i="1"/>
  <c r="U949" i="1"/>
  <c r="W949" i="1"/>
  <c r="X949" i="1" s="1"/>
  <c r="Y949" i="1"/>
  <c r="Z949" i="1"/>
  <c r="AA949" i="1"/>
  <c r="AB949" i="1"/>
  <c r="V949" i="1" s="1"/>
  <c r="T950" i="1"/>
  <c r="U950" i="1"/>
  <c r="W950" i="1"/>
  <c r="X950" i="1" s="1"/>
  <c r="Y950" i="1"/>
  <c r="Z950" i="1"/>
  <c r="AA950" i="1"/>
  <c r="AB950" i="1"/>
  <c r="V950" i="1" s="1"/>
  <c r="T951" i="1"/>
  <c r="U951" i="1"/>
  <c r="W951" i="1"/>
  <c r="X951" i="1" s="1"/>
  <c r="Y951" i="1"/>
  <c r="Z951" i="1"/>
  <c r="AA951" i="1"/>
  <c r="AB951" i="1"/>
  <c r="V951" i="1" s="1"/>
  <c r="T952" i="1"/>
  <c r="U952" i="1"/>
  <c r="W952" i="1"/>
  <c r="X952" i="1" s="1"/>
  <c r="Y952" i="1"/>
  <c r="Z952" i="1"/>
  <c r="AA952" i="1"/>
  <c r="AB952" i="1"/>
  <c r="V952" i="1" s="1"/>
  <c r="T953" i="1"/>
  <c r="U953" i="1"/>
  <c r="W953" i="1"/>
  <c r="X953" i="1" s="1"/>
  <c r="Y953" i="1"/>
  <c r="Z953" i="1"/>
  <c r="AA953" i="1"/>
  <c r="AB953" i="1"/>
  <c r="V953" i="1" s="1"/>
  <c r="T954" i="1"/>
  <c r="U954" i="1"/>
  <c r="W954" i="1"/>
  <c r="X954" i="1" s="1"/>
  <c r="Y954" i="1"/>
  <c r="Z954" i="1"/>
  <c r="AA954" i="1"/>
  <c r="AB954" i="1"/>
  <c r="V954" i="1" s="1"/>
  <c r="T955" i="1"/>
  <c r="U955" i="1"/>
  <c r="W955" i="1"/>
  <c r="X955" i="1" s="1"/>
  <c r="Y955" i="1"/>
  <c r="Z955" i="1"/>
  <c r="AA955" i="1"/>
  <c r="AB955" i="1"/>
  <c r="V955" i="1" s="1"/>
  <c r="T956" i="1"/>
  <c r="U956" i="1"/>
  <c r="W956" i="1"/>
  <c r="X956" i="1" s="1"/>
  <c r="Y956" i="1"/>
  <c r="Z956" i="1"/>
  <c r="AA956" i="1"/>
  <c r="AB956" i="1"/>
  <c r="V956" i="1" s="1"/>
  <c r="T957" i="1"/>
  <c r="U957" i="1"/>
  <c r="W957" i="1"/>
  <c r="X957" i="1" s="1"/>
  <c r="Y957" i="1"/>
  <c r="Z957" i="1"/>
  <c r="AA957" i="1"/>
  <c r="AB957" i="1"/>
  <c r="V957" i="1" s="1"/>
  <c r="T958" i="1"/>
  <c r="U958" i="1"/>
  <c r="W958" i="1"/>
  <c r="X958" i="1" s="1"/>
  <c r="Y958" i="1"/>
  <c r="Z958" i="1"/>
  <c r="AA958" i="1"/>
  <c r="AB958" i="1"/>
  <c r="V958" i="1" s="1"/>
  <c r="T959" i="1"/>
  <c r="U959" i="1"/>
  <c r="W959" i="1"/>
  <c r="X959" i="1" s="1"/>
  <c r="Y959" i="1"/>
  <c r="Z959" i="1"/>
  <c r="AA959" i="1"/>
  <c r="AB959" i="1"/>
  <c r="V959" i="1" s="1"/>
  <c r="T960" i="1"/>
  <c r="U960" i="1"/>
  <c r="W960" i="1"/>
  <c r="X960" i="1" s="1"/>
  <c r="Y960" i="1"/>
  <c r="Z960" i="1"/>
  <c r="AA960" i="1"/>
  <c r="AB960" i="1"/>
  <c r="V960" i="1" s="1"/>
  <c r="T961" i="1"/>
  <c r="U961" i="1"/>
  <c r="W961" i="1"/>
  <c r="X961" i="1" s="1"/>
  <c r="Y961" i="1"/>
  <c r="Z961" i="1"/>
  <c r="AA961" i="1"/>
  <c r="AB961" i="1"/>
  <c r="V961" i="1" s="1"/>
  <c r="T962" i="1"/>
  <c r="U962" i="1"/>
  <c r="W962" i="1"/>
  <c r="X962" i="1" s="1"/>
  <c r="Y962" i="1"/>
  <c r="Z962" i="1"/>
  <c r="AA962" i="1"/>
  <c r="AB962" i="1"/>
  <c r="V962" i="1" s="1"/>
  <c r="T963" i="1"/>
  <c r="U963" i="1"/>
  <c r="W963" i="1"/>
  <c r="X963" i="1" s="1"/>
  <c r="Y963" i="1"/>
  <c r="Z963" i="1"/>
  <c r="AA963" i="1"/>
  <c r="AB963" i="1"/>
  <c r="V963" i="1" s="1"/>
  <c r="T964" i="1"/>
  <c r="U964" i="1"/>
  <c r="W964" i="1"/>
  <c r="X964" i="1" s="1"/>
  <c r="Y964" i="1"/>
  <c r="Z964" i="1"/>
  <c r="AA964" i="1"/>
  <c r="AB964" i="1"/>
  <c r="V964" i="1" s="1"/>
  <c r="T965" i="1"/>
  <c r="U965" i="1"/>
  <c r="W965" i="1"/>
  <c r="X965" i="1" s="1"/>
  <c r="Y965" i="1"/>
  <c r="Z965" i="1"/>
  <c r="AA965" i="1"/>
  <c r="AB965" i="1"/>
  <c r="V965" i="1" s="1"/>
  <c r="T966" i="1"/>
  <c r="U966" i="1"/>
  <c r="W966" i="1"/>
  <c r="X966" i="1" s="1"/>
  <c r="Y966" i="1"/>
  <c r="Z966" i="1"/>
  <c r="AA966" i="1"/>
  <c r="AB966" i="1"/>
  <c r="V966" i="1" s="1"/>
  <c r="T967" i="1"/>
  <c r="U967" i="1"/>
  <c r="W967" i="1"/>
  <c r="X967" i="1" s="1"/>
  <c r="Y967" i="1"/>
  <c r="Z967" i="1"/>
  <c r="AA967" i="1"/>
  <c r="AB967" i="1"/>
  <c r="V967" i="1" s="1"/>
  <c r="T968" i="1"/>
  <c r="U968" i="1"/>
  <c r="W968" i="1"/>
  <c r="Y968" i="1"/>
  <c r="Z968" i="1"/>
  <c r="AA968" i="1"/>
  <c r="AB968" i="1"/>
  <c r="V968" i="1" s="1"/>
  <c r="T969" i="1"/>
  <c r="U969" i="1"/>
  <c r="W969" i="1"/>
  <c r="Y969" i="1"/>
  <c r="Z969" i="1"/>
  <c r="AA969" i="1"/>
  <c r="AB969" i="1"/>
  <c r="V969" i="1" s="1"/>
  <c r="T970" i="1"/>
  <c r="U970" i="1"/>
  <c r="W970" i="1"/>
  <c r="Y970" i="1"/>
  <c r="Z970" i="1"/>
  <c r="AA970" i="1"/>
  <c r="AB970" i="1"/>
  <c r="V970" i="1" s="1"/>
  <c r="T971" i="1"/>
  <c r="U971" i="1"/>
  <c r="W971" i="1"/>
  <c r="Y971" i="1"/>
  <c r="Z971" i="1"/>
  <c r="AA971" i="1"/>
  <c r="AB971" i="1"/>
  <c r="V971" i="1" s="1"/>
  <c r="T972" i="1"/>
  <c r="U972" i="1"/>
  <c r="W972" i="1"/>
  <c r="Y972" i="1"/>
  <c r="Z972" i="1"/>
  <c r="AA972" i="1"/>
  <c r="AB972" i="1"/>
  <c r="V972" i="1" s="1"/>
  <c r="T973" i="1"/>
  <c r="U973" i="1"/>
  <c r="W973" i="1"/>
  <c r="X973" i="1" s="1"/>
  <c r="Y973" i="1"/>
  <c r="Z973" i="1"/>
  <c r="AA973" i="1"/>
  <c r="AB973" i="1"/>
  <c r="V973" i="1" s="1"/>
  <c r="T974" i="1"/>
  <c r="U974" i="1"/>
  <c r="W974" i="1"/>
  <c r="X974" i="1" s="1"/>
  <c r="Y974" i="1"/>
  <c r="Z974" i="1"/>
  <c r="AA974" i="1"/>
  <c r="AB974" i="1"/>
  <c r="V974" i="1" s="1"/>
  <c r="T975" i="1"/>
  <c r="U975" i="1"/>
  <c r="W975" i="1"/>
  <c r="X975" i="1" s="1"/>
  <c r="Y975" i="1"/>
  <c r="Z975" i="1"/>
  <c r="AA975" i="1"/>
  <c r="AB975" i="1"/>
  <c r="V975" i="1" s="1"/>
  <c r="T976" i="1"/>
  <c r="U976" i="1"/>
  <c r="W976" i="1"/>
  <c r="X976" i="1" s="1"/>
  <c r="Y976" i="1"/>
  <c r="Z976" i="1"/>
  <c r="AA976" i="1"/>
  <c r="AB976" i="1"/>
  <c r="V976" i="1" s="1"/>
  <c r="T977" i="1"/>
  <c r="U977" i="1"/>
  <c r="W977" i="1"/>
  <c r="X977" i="1" s="1"/>
  <c r="Y977" i="1"/>
  <c r="Z977" i="1"/>
  <c r="AA977" i="1"/>
  <c r="AB977" i="1"/>
  <c r="V977" i="1" s="1"/>
  <c r="T978" i="1"/>
  <c r="U978" i="1"/>
  <c r="W978" i="1"/>
  <c r="Y978" i="1"/>
  <c r="Z978" i="1"/>
  <c r="AA978" i="1"/>
  <c r="AB978" i="1"/>
  <c r="V978" i="1" s="1"/>
  <c r="T979" i="1"/>
  <c r="U979" i="1"/>
  <c r="W979" i="1"/>
  <c r="Y979" i="1"/>
  <c r="Z979" i="1"/>
  <c r="AA979" i="1"/>
  <c r="AB979" i="1"/>
  <c r="V979" i="1" s="1"/>
  <c r="T980" i="1"/>
  <c r="U980" i="1"/>
  <c r="W980" i="1"/>
  <c r="Y980" i="1"/>
  <c r="Z980" i="1"/>
  <c r="AA980" i="1"/>
  <c r="AB980" i="1"/>
  <c r="V980" i="1" s="1"/>
  <c r="T981" i="1"/>
  <c r="U981" i="1"/>
  <c r="W981" i="1"/>
  <c r="Y981" i="1"/>
  <c r="Z981" i="1"/>
  <c r="AA981" i="1"/>
  <c r="AB981" i="1"/>
  <c r="V981" i="1" s="1"/>
  <c r="T982" i="1"/>
  <c r="U982" i="1"/>
  <c r="W982" i="1"/>
  <c r="Y982" i="1"/>
  <c r="Z982" i="1"/>
  <c r="AA982" i="1"/>
  <c r="AB982" i="1"/>
  <c r="V982" i="1" s="1"/>
  <c r="T983" i="1"/>
  <c r="U983" i="1"/>
  <c r="W983" i="1"/>
  <c r="Y983" i="1"/>
  <c r="Z983" i="1"/>
  <c r="AA983" i="1"/>
  <c r="AB983" i="1"/>
  <c r="V983" i="1" s="1"/>
  <c r="T984" i="1"/>
  <c r="U984" i="1"/>
  <c r="W984" i="1"/>
  <c r="Y984" i="1"/>
  <c r="Z984" i="1"/>
  <c r="AA984" i="1"/>
  <c r="AB984" i="1"/>
  <c r="V984" i="1" s="1"/>
  <c r="T985" i="1"/>
  <c r="U985" i="1"/>
  <c r="W985" i="1"/>
  <c r="Y985" i="1"/>
  <c r="Z985" i="1"/>
  <c r="AA985" i="1"/>
  <c r="AB985" i="1"/>
  <c r="V985" i="1" s="1"/>
  <c r="T986" i="1"/>
  <c r="U986" i="1"/>
  <c r="W986" i="1"/>
  <c r="X986" i="1" s="1"/>
  <c r="Y986" i="1"/>
  <c r="Z986" i="1"/>
  <c r="AA986" i="1"/>
  <c r="AB986" i="1"/>
  <c r="V986" i="1" s="1"/>
  <c r="T987" i="1"/>
  <c r="U987" i="1"/>
  <c r="W987" i="1"/>
  <c r="Y987" i="1"/>
  <c r="Z987" i="1"/>
  <c r="AA987" i="1"/>
  <c r="AB987" i="1"/>
  <c r="V987" i="1" s="1"/>
  <c r="T988" i="1"/>
  <c r="U988" i="1"/>
  <c r="W988" i="1"/>
  <c r="Y988" i="1"/>
  <c r="Z988" i="1"/>
  <c r="AA988" i="1"/>
  <c r="AB988" i="1"/>
  <c r="V988" i="1" s="1"/>
  <c r="T989" i="1"/>
  <c r="U989" i="1"/>
  <c r="W989" i="1"/>
  <c r="Y989" i="1"/>
  <c r="Z989" i="1"/>
  <c r="AA989" i="1"/>
  <c r="AB989" i="1"/>
  <c r="V989" i="1" s="1"/>
  <c r="T990" i="1"/>
  <c r="U990" i="1"/>
  <c r="W990" i="1"/>
  <c r="Y990" i="1"/>
  <c r="Z990" i="1"/>
  <c r="AA990" i="1"/>
  <c r="AB990" i="1"/>
  <c r="V990" i="1" s="1"/>
  <c r="T991" i="1"/>
  <c r="U991" i="1"/>
  <c r="W991" i="1"/>
  <c r="X991" i="1" s="1"/>
  <c r="Y991" i="1"/>
  <c r="Z991" i="1"/>
  <c r="AA991" i="1"/>
  <c r="AB991" i="1"/>
  <c r="V991" i="1" s="1"/>
  <c r="T992" i="1"/>
  <c r="U992" i="1"/>
  <c r="W992" i="1"/>
  <c r="Y992" i="1"/>
  <c r="Z992" i="1"/>
  <c r="AA992" i="1"/>
  <c r="AB992" i="1"/>
  <c r="V992" i="1" s="1"/>
  <c r="T993" i="1"/>
  <c r="U993" i="1"/>
  <c r="W993" i="1"/>
  <c r="Y993" i="1"/>
  <c r="Z993" i="1"/>
  <c r="AA993" i="1"/>
  <c r="AB993" i="1"/>
  <c r="V993" i="1" s="1"/>
  <c r="T994" i="1"/>
  <c r="U994" i="1"/>
  <c r="W994" i="1"/>
  <c r="Y994" i="1"/>
  <c r="Z994" i="1"/>
  <c r="AA994" i="1"/>
  <c r="AB994" i="1"/>
  <c r="V994" i="1" s="1"/>
  <c r="T995" i="1"/>
  <c r="U995" i="1"/>
  <c r="W995" i="1"/>
  <c r="Y995" i="1"/>
  <c r="Z995" i="1"/>
  <c r="AA995" i="1"/>
  <c r="AB995" i="1"/>
  <c r="V995" i="1" s="1"/>
  <c r="T996" i="1"/>
  <c r="U996" i="1"/>
  <c r="W996" i="1"/>
  <c r="Y996" i="1"/>
  <c r="Z996" i="1"/>
  <c r="AA996" i="1"/>
  <c r="AB996" i="1"/>
  <c r="V996" i="1" s="1"/>
  <c r="T997" i="1"/>
  <c r="U997" i="1"/>
  <c r="W997" i="1"/>
  <c r="X997" i="1" s="1"/>
  <c r="Y997" i="1"/>
  <c r="Z997" i="1"/>
  <c r="AA997" i="1"/>
  <c r="AB997" i="1"/>
  <c r="V997" i="1" s="1"/>
  <c r="T998" i="1"/>
  <c r="U998" i="1"/>
  <c r="W998" i="1"/>
  <c r="X998" i="1" s="1"/>
  <c r="Y998" i="1"/>
  <c r="Z998" i="1"/>
  <c r="AA998" i="1"/>
  <c r="AB998" i="1"/>
  <c r="V998" i="1" s="1"/>
  <c r="T999" i="1"/>
  <c r="U999" i="1"/>
  <c r="W999" i="1"/>
  <c r="X999" i="1" s="1"/>
  <c r="Y999" i="1"/>
  <c r="Z999" i="1"/>
  <c r="AA999" i="1"/>
  <c r="AB999" i="1"/>
  <c r="V999" i="1" s="1"/>
  <c r="T1000" i="1"/>
  <c r="U1000" i="1"/>
  <c r="W1000" i="1"/>
  <c r="X1000" i="1" s="1"/>
  <c r="Y1000" i="1"/>
  <c r="Z1000" i="1"/>
  <c r="AA1000" i="1"/>
  <c r="AB1000" i="1"/>
  <c r="V1000" i="1" s="1"/>
  <c r="T1001" i="1"/>
  <c r="U1001" i="1"/>
  <c r="W1001" i="1"/>
  <c r="X1001" i="1" s="1"/>
  <c r="Y1001" i="1"/>
  <c r="Z1001" i="1"/>
  <c r="AA1001" i="1"/>
  <c r="AB1001" i="1"/>
  <c r="V1001" i="1" s="1"/>
  <c r="T1002" i="1"/>
  <c r="U1002" i="1"/>
  <c r="W1002" i="1"/>
  <c r="X1002" i="1" s="1"/>
  <c r="Y1002" i="1"/>
  <c r="Z1002" i="1"/>
  <c r="AA1002" i="1"/>
  <c r="AB1002" i="1"/>
  <c r="V1002" i="1" s="1"/>
  <c r="T1003" i="1"/>
  <c r="U1003" i="1"/>
  <c r="W1003" i="1"/>
  <c r="X1003" i="1" s="1"/>
  <c r="Y1003" i="1"/>
  <c r="Z1003" i="1"/>
  <c r="AA1003" i="1"/>
  <c r="AB1003" i="1"/>
  <c r="V1003" i="1" s="1"/>
  <c r="T1004" i="1"/>
  <c r="U1004" i="1"/>
  <c r="W1004" i="1"/>
  <c r="X1004" i="1" s="1"/>
  <c r="Y1004" i="1"/>
  <c r="Z1004" i="1"/>
  <c r="AA1004" i="1"/>
  <c r="AB1004" i="1"/>
  <c r="V1004" i="1" s="1"/>
  <c r="T1005" i="1"/>
  <c r="U1005" i="1"/>
  <c r="W1005" i="1"/>
  <c r="X1005" i="1" s="1"/>
  <c r="Y1005" i="1"/>
  <c r="Z1005" i="1"/>
  <c r="AA1005" i="1"/>
  <c r="AB1005" i="1"/>
  <c r="V1005" i="1" s="1"/>
  <c r="T1006" i="1"/>
  <c r="U1006" i="1"/>
  <c r="W1006" i="1"/>
  <c r="X1006" i="1" s="1"/>
  <c r="Y1006" i="1"/>
  <c r="Z1006" i="1"/>
  <c r="AA1006" i="1"/>
  <c r="AB1006" i="1"/>
  <c r="V1006" i="1" s="1"/>
  <c r="T1007" i="1"/>
  <c r="U1007" i="1"/>
  <c r="W1007" i="1"/>
  <c r="X1007" i="1" s="1"/>
  <c r="Y1007" i="1"/>
  <c r="Z1007" i="1"/>
  <c r="AA1007" i="1"/>
  <c r="AB1007" i="1"/>
  <c r="V1007" i="1" s="1"/>
  <c r="T1008" i="1"/>
  <c r="U1008" i="1"/>
  <c r="W1008" i="1"/>
  <c r="X1008" i="1" s="1"/>
  <c r="Y1008" i="1"/>
  <c r="Z1008" i="1"/>
  <c r="AA1008" i="1"/>
  <c r="AB1008" i="1"/>
  <c r="V1008" i="1" s="1"/>
  <c r="T1009" i="1"/>
  <c r="U1009" i="1"/>
  <c r="W1009" i="1"/>
  <c r="X1009" i="1" s="1"/>
  <c r="Y1009" i="1"/>
  <c r="Z1009" i="1"/>
  <c r="AA1009" i="1"/>
  <c r="AB1009" i="1"/>
  <c r="V1009" i="1" s="1"/>
  <c r="T1010" i="1"/>
  <c r="U1010" i="1"/>
  <c r="W1010" i="1"/>
  <c r="X1010" i="1" s="1"/>
  <c r="Y1010" i="1"/>
  <c r="Z1010" i="1"/>
  <c r="AA1010" i="1"/>
  <c r="AB1010" i="1"/>
  <c r="V1010" i="1" s="1"/>
  <c r="T1011" i="1"/>
  <c r="U1011" i="1"/>
  <c r="W1011" i="1"/>
  <c r="X1011" i="1" s="1"/>
  <c r="Y1011" i="1"/>
  <c r="Z1011" i="1"/>
  <c r="AA1011" i="1"/>
  <c r="AB1011" i="1"/>
  <c r="V1011" i="1" s="1"/>
  <c r="T1012" i="1"/>
  <c r="U1012" i="1"/>
  <c r="W1012" i="1"/>
  <c r="X1012" i="1" s="1"/>
  <c r="Y1012" i="1"/>
  <c r="Z1012" i="1"/>
  <c r="AA1012" i="1"/>
  <c r="AB1012" i="1"/>
  <c r="V1012" i="1" s="1"/>
  <c r="T1013" i="1"/>
  <c r="U1013" i="1"/>
  <c r="W1013" i="1"/>
  <c r="X1013" i="1" s="1"/>
  <c r="Y1013" i="1"/>
  <c r="Z1013" i="1"/>
  <c r="AA1013" i="1"/>
  <c r="AB1013" i="1"/>
  <c r="V1013" i="1" s="1"/>
  <c r="T1014" i="1"/>
  <c r="U1014" i="1"/>
  <c r="W1014" i="1"/>
  <c r="X1014" i="1" s="1"/>
  <c r="Y1014" i="1"/>
  <c r="Z1014" i="1"/>
  <c r="AA1014" i="1"/>
  <c r="AB1014" i="1"/>
  <c r="V1014" i="1" s="1"/>
  <c r="T1015" i="1"/>
  <c r="U1015" i="1"/>
  <c r="W1015" i="1"/>
  <c r="X1015" i="1" s="1"/>
  <c r="Y1015" i="1"/>
  <c r="Z1015" i="1"/>
  <c r="AA1015" i="1"/>
  <c r="AB1015" i="1"/>
  <c r="V1015" i="1" s="1"/>
  <c r="T1016" i="1"/>
  <c r="U1016" i="1"/>
  <c r="W1016" i="1"/>
  <c r="X1016" i="1" s="1"/>
  <c r="Y1016" i="1"/>
  <c r="Z1016" i="1"/>
  <c r="AA1016" i="1"/>
  <c r="AB1016" i="1"/>
  <c r="V1016" i="1" s="1"/>
  <c r="T1017" i="1"/>
  <c r="U1017" i="1"/>
  <c r="W1017" i="1"/>
  <c r="X1017" i="1" s="1"/>
  <c r="Y1017" i="1"/>
  <c r="Z1017" i="1"/>
  <c r="AA1017" i="1"/>
  <c r="AB1017" i="1"/>
  <c r="V1017" i="1" s="1"/>
  <c r="T1018" i="1"/>
  <c r="U1018" i="1"/>
  <c r="W1018" i="1"/>
  <c r="X1018" i="1" s="1"/>
  <c r="Y1018" i="1"/>
  <c r="Z1018" i="1"/>
  <c r="AA1018" i="1"/>
  <c r="AB1018" i="1"/>
  <c r="V1018" i="1" s="1"/>
  <c r="T1019" i="1"/>
  <c r="U1019" i="1"/>
  <c r="W1019" i="1"/>
  <c r="X1019" i="1" s="1"/>
  <c r="Y1019" i="1"/>
  <c r="Z1019" i="1"/>
  <c r="AA1019" i="1"/>
  <c r="AB1019" i="1"/>
  <c r="V1019" i="1" s="1"/>
  <c r="T1020" i="1"/>
  <c r="U1020" i="1"/>
  <c r="W1020" i="1"/>
  <c r="X1020" i="1" s="1"/>
  <c r="Y1020" i="1"/>
  <c r="Z1020" i="1"/>
  <c r="AA1020" i="1"/>
  <c r="AB1020" i="1"/>
  <c r="V1020" i="1" s="1"/>
  <c r="T1021" i="1"/>
  <c r="U1021" i="1"/>
  <c r="W1021" i="1"/>
  <c r="X1021" i="1" s="1"/>
  <c r="Y1021" i="1"/>
  <c r="Z1021" i="1"/>
  <c r="AA1021" i="1"/>
  <c r="AB1021" i="1"/>
  <c r="V1021" i="1" s="1"/>
  <c r="T1022" i="1"/>
  <c r="U1022" i="1"/>
  <c r="W1022" i="1"/>
  <c r="X1022" i="1" s="1"/>
  <c r="Y1022" i="1"/>
  <c r="Z1022" i="1"/>
  <c r="AA1022" i="1"/>
  <c r="AB1022" i="1"/>
  <c r="V1022" i="1" s="1"/>
  <c r="T1023" i="1"/>
  <c r="U1023" i="1"/>
  <c r="W1023" i="1"/>
  <c r="X1023" i="1" s="1"/>
  <c r="Y1023" i="1"/>
  <c r="Z1023" i="1"/>
  <c r="AA1023" i="1"/>
  <c r="AB1023" i="1"/>
  <c r="V1023" i="1" s="1"/>
  <c r="T1024" i="1"/>
  <c r="U1024" i="1"/>
  <c r="W1024" i="1"/>
  <c r="X1024" i="1" s="1"/>
  <c r="Y1024" i="1"/>
  <c r="Z1024" i="1"/>
  <c r="AA1024" i="1"/>
  <c r="AB1024" i="1"/>
  <c r="V1024" i="1" s="1"/>
  <c r="T1025" i="1"/>
  <c r="U1025" i="1"/>
  <c r="W1025" i="1"/>
  <c r="X1025" i="1" s="1"/>
  <c r="Y1025" i="1"/>
  <c r="Z1025" i="1"/>
  <c r="AA1025" i="1"/>
  <c r="AB1025" i="1"/>
  <c r="V1025" i="1" s="1"/>
  <c r="T1026" i="1"/>
  <c r="U1026" i="1"/>
  <c r="W1026" i="1"/>
  <c r="X1026" i="1" s="1"/>
  <c r="Y1026" i="1"/>
  <c r="Z1026" i="1"/>
  <c r="AA1026" i="1"/>
  <c r="AB1026" i="1"/>
  <c r="V1026" i="1" s="1"/>
  <c r="T1027" i="1"/>
  <c r="U1027" i="1"/>
  <c r="W1027" i="1"/>
  <c r="X1027" i="1" s="1"/>
  <c r="Y1027" i="1"/>
  <c r="Z1027" i="1"/>
  <c r="AA1027" i="1"/>
  <c r="AB1027" i="1"/>
  <c r="V1027" i="1" s="1"/>
  <c r="T1028" i="1"/>
  <c r="U1028" i="1"/>
  <c r="W1028" i="1"/>
  <c r="X1028" i="1" s="1"/>
  <c r="Y1028" i="1"/>
  <c r="Z1028" i="1"/>
  <c r="AA1028" i="1"/>
  <c r="AB1028" i="1"/>
  <c r="V1028" i="1" s="1"/>
  <c r="T1029" i="1"/>
  <c r="U1029" i="1"/>
  <c r="W1029" i="1"/>
  <c r="X1029" i="1" s="1"/>
  <c r="Y1029" i="1"/>
  <c r="Z1029" i="1"/>
  <c r="AA1029" i="1"/>
  <c r="AB1029" i="1"/>
  <c r="V1029" i="1" s="1"/>
  <c r="T1030" i="1"/>
  <c r="U1030" i="1"/>
  <c r="W1030" i="1"/>
  <c r="X1030" i="1" s="1"/>
  <c r="Y1030" i="1"/>
  <c r="Z1030" i="1"/>
  <c r="AA1030" i="1"/>
  <c r="AB1030" i="1"/>
  <c r="V1030" i="1" s="1"/>
  <c r="T1031" i="1"/>
  <c r="U1031" i="1"/>
  <c r="W1031" i="1"/>
  <c r="X1031" i="1" s="1"/>
  <c r="Y1031" i="1"/>
  <c r="Z1031" i="1"/>
  <c r="AA1031" i="1"/>
  <c r="AB1031" i="1"/>
  <c r="V1031" i="1" s="1"/>
  <c r="T1032" i="1"/>
  <c r="U1032" i="1"/>
  <c r="W1032" i="1"/>
  <c r="X1032" i="1" s="1"/>
  <c r="Y1032" i="1"/>
  <c r="Z1032" i="1"/>
  <c r="AA1032" i="1"/>
  <c r="AB1032" i="1"/>
  <c r="V1032" i="1" s="1"/>
  <c r="T1033" i="1"/>
  <c r="U1033" i="1"/>
  <c r="W1033" i="1"/>
  <c r="X1033" i="1" s="1"/>
  <c r="Y1033" i="1"/>
  <c r="Z1033" i="1"/>
  <c r="AA1033" i="1"/>
  <c r="AB1033" i="1"/>
  <c r="V1033" i="1" s="1"/>
  <c r="T1034" i="1"/>
  <c r="U1034" i="1"/>
  <c r="W1034" i="1"/>
  <c r="X1034" i="1" s="1"/>
  <c r="Y1034" i="1"/>
  <c r="Z1034" i="1"/>
  <c r="AA1034" i="1"/>
  <c r="AB1034" i="1"/>
  <c r="V1034" i="1" s="1"/>
  <c r="T1035" i="1"/>
  <c r="U1035" i="1"/>
  <c r="W1035" i="1"/>
  <c r="X1035" i="1" s="1"/>
  <c r="Y1035" i="1"/>
  <c r="Z1035" i="1"/>
  <c r="AA1035" i="1"/>
  <c r="AB1035" i="1"/>
  <c r="V1035" i="1" s="1"/>
  <c r="T1036" i="1"/>
  <c r="U1036" i="1"/>
  <c r="W1036" i="1"/>
  <c r="Y1036" i="1"/>
  <c r="Z1036" i="1"/>
  <c r="AA1036" i="1"/>
  <c r="AB1036" i="1"/>
  <c r="V1036" i="1" s="1"/>
  <c r="T1037" i="1"/>
  <c r="U1037" i="1"/>
  <c r="W1037" i="1"/>
  <c r="Y1037" i="1"/>
  <c r="Z1037" i="1"/>
  <c r="AA1037" i="1"/>
  <c r="AB1037" i="1"/>
  <c r="V1037" i="1" s="1"/>
  <c r="T1038" i="1"/>
  <c r="U1038" i="1"/>
  <c r="W1038" i="1"/>
  <c r="Y1038" i="1"/>
  <c r="Z1038" i="1"/>
  <c r="AA1038" i="1"/>
  <c r="AB1038" i="1"/>
  <c r="V1038" i="1" s="1"/>
  <c r="T1039" i="1"/>
  <c r="U1039" i="1"/>
  <c r="W1039" i="1"/>
  <c r="Y1039" i="1"/>
  <c r="Z1039" i="1"/>
  <c r="AA1039" i="1"/>
  <c r="AB1039" i="1"/>
  <c r="V1039" i="1" s="1"/>
  <c r="T1040" i="1"/>
  <c r="U1040" i="1"/>
  <c r="W1040" i="1"/>
  <c r="Y1040" i="1"/>
  <c r="Z1040" i="1"/>
  <c r="AA1040" i="1"/>
  <c r="AB1040" i="1"/>
  <c r="V1040" i="1" s="1"/>
  <c r="T1041" i="1"/>
  <c r="U1041" i="1"/>
  <c r="W1041" i="1"/>
  <c r="Y1041" i="1"/>
  <c r="Z1041" i="1"/>
  <c r="AA1041" i="1"/>
  <c r="AB1041" i="1"/>
  <c r="V1041" i="1" s="1"/>
  <c r="T1042" i="1"/>
  <c r="U1042" i="1"/>
  <c r="W1042" i="1"/>
  <c r="Y1042" i="1"/>
  <c r="Z1042" i="1"/>
  <c r="AA1042" i="1"/>
  <c r="AB1042" i="1"/>
  <c r="V1042" i="1" s="1"/>
  <c r="T1043" i="1"/>
  <c r="U1043" i="1"/>
  <c r="W1043" i="1"/>
  <c r="Y1043" i="1"/>
  <c r="Z1043" i="1"/>
  <c r="AA1043" i="1"/>
  <c r="AB1043" i="1"/>
  <c r="V1043" i="1" s="1"/>
  <c r="T1044" i="1"/>
  <c r="U1044" i="1"/>
  <c r="W1044" i="1"/>
  <c r="Y1044" i="1"/>
  <c r="Z1044" i="1"/>
  <c r="AA1044" i="1"/>
  <c r="AB1044" i="1"/>
  <c r="V1044" i="1" s="1"/>
  <c r="T1045" i="1"/>
  <c r="U1045" i="1"/>
  <c r="W1045" i="1"/>
  <c r="Y1045" i="1"/>
  <c r="Z1045" i="1"/>
  <c r="AA1045" i="1"/>
  <c r="AB1045" i="1"/>
  <c r="V1045" i="1" s="1"/>
  <c r="T1046" i="1"/>
  <c r="U1046" i="1"/>
  <c r="W1046" i="1"/>
  <c r="Y1046" i="1"/>
  <c r="Z1046" i="1"/>
  <c r="AA1046" i="1"/>
  <c r="AB1046" i="1"/>
  <c r="V1046" i="1" s="1"/>
  <c r="T1047" i="1"/>
  <c r="U1047" i="1"/>
  <c r="W1047" i="1"/>
  <c r="Y1047" i="1"/>
  <c r="Z1047" i="1"/>
  <c r="AA1047" i="1"/>
  <c r="AB1047" i="1"/>
  <c r="V1047" i="1" s="1"/>
  <c r="T1048" i="1"/>
  <c r="U1048" i="1"/>
  <c r="W1048" i="1"/>
  <c r="X1048" i="1" s="1"/>
  <c r="Y1048" i="1"/>
  <c r="Z1048" i="1"/>
  <c r="AA1048" i="1"/>
  <c r="AB1048" i="1"/>
  <c r="V1048" i="1" s="1"/>
  <c r="T1049" i="1"/>
  <c r="U1049" i="1"/>
  <c r="W1049" i="1"/>
  <c r="X1049" i="1" s="1"/>
  <c r="Y1049" i="1"/>
  <c r="Z1049" i="1"/>
  <c r="AA1049" i="1"/>
  <c r="AB1049" i="1"/>
  <c r="V1049" i="1" s="1"/>
  <c r="T1050" i="1"/>
  <c r="U1050" i="1"/>
  <c r="W1050" i="1"/>
  <c r="X1050" i="1" s="1"/>
  <c r="Y1050" i="1"/>
  <c r="Z1050" i="1"/>
  <c r="AA1050" i="1"/>
  <c r="AB1050" i="1"/>
  <c r="V1050" i="1" s="1"/>
  <c r="T1051" i="1"/>
  <c r="U1051" i="1"/>
  <c r="W1051" i="1"/>
  <c r="X1051" i="1" s="1"/>
  <c r="Y1051" i="1"/>
  <c r="Z1051" i="1"/>
  <c r="AA1051" i="1"/>
  <c r="AB1051" i="1"/>
  <c r="V1051" i="1" s="1"/>
  <c r="T1052" i="1"/>
  <c r="U1052" i="1"/>
  <c r="W1052" i="1"/>
  <c r="X1052" i="1" s="1"/>
  <c r="Y1052" i="1"/>
  <c r="Z1052" i="1"/>
  <c r="AA1052" i="1"/>
  <c r="AB1052" i="1"/>
  <c r="V1052" i="1" s="1"/>
  <c r="T1053" i="1"/>
  <c r="U1053" i="1"/>
  <c r="W1053" i="1"/>
  <c r="X1053" i="1" s="1"/>
  <c r="Y1053" i="1"/>
  <c r="Z1053" i="1"/>
  <c r="AA1053" i="1"/>
  <c r="AB1053" i="1"/>
  <c r="V1053" i="1" s="1"/>
  <c r="T1054" i="1"/>
  <c r="U1054" i="1"/>
  <c r="W1054" i="1"/>
  <c r="X1054" i="1" s="1"/>
  <c r="Y1054" i="1"/>
  <c r="Z1054" i="1"/>
  <c r="AA1054" i="1"/>
  <c r="AB1054" i="1"/>
  <c r="V1054" i="1" s="1"/>
  <c r="T1055" i="1"/>
  <c r="U1055" i="1"/>
  <c r="W1055" i="1"/>
  <c r="X1055" i="1" s="1"/>
  <c r="Y1055" i="1"/>
  <c r="Z1055" i="1"/>
  <c r="AA1055" i="1"/>
  <c r="AB1055" i="1"/>
  <c r="V1055" i="1" s="1"/>
  <c r="T1056" i="1"/>
  <c r="U1056" i="1"/>
  <c r="W1056" i="1"/>
  <c r="X1056" i="1" s="1"/>
  <c r="Y1056" i="1"/>
  <c r="Z1056" i="1"/>
  <c r="AA1056" i="1"/>
  <c r="AB1056" i="1"/>
  <c r="V1056" i="1" s="1"/>
  <c r="T1057" i="1"/>
  <c r="U1057" i="1"/>
  <c r="W1057" i="1"/>
  <c r="X1057" i="1" s="1"/>
  <c r="Y1057" i="1"/>
  <c r="Z1057" i="1"/>
  <c r="AA1057" i="1"/>
  <c r="AB1057" i="1"/>
  <c r="V1057" i="1" s="1"/>
  <c r="T1058" i="1"/>
  <c r="U1058" i="1"/>
  <c r="W1058" i="1"/>
  <c r="X1058" i="1" s="1"/>
  <c r="Y1058" i="1"/>
  <c r="Z1058" i="1"/>
  <c r="AA1058" i="1"/>
  <c r="AB1058" i="1"/>
  <c r="V1058" i="1" s="1"/>
  <c r="T1059" i="1"/>
  <c r="U1059" i="1"/>
  <c r="W1059" i="1"/>
  <c r="X1059" i="1" s="1"/>
  <c r="Y1059" i="1"/>
  <c r="Z1059" i="1"/>
  <c r="AA1059" i="1"/>
  <c r="AB1059" i="1"/>
  <c r="V1059" i="1" s="1"/>
  <c r="T1060" i="1"/>
  <c r="U1060" i="1"/>
  <c r="W1060" i="1"/>
  <c r="X1060" i="1" s="1"/>
  <c r="Y1060" i="1"/>
  <c r="Z1060" i="1"/>
  <c r="AA1060" i="1"/>
  <c r="AB1060" i="1"/>
  <c r="V1060" i="1" s="1"/>
  <c r="T1061" i="1"/>
  <c r="U1061" i="1"/>
  <c r="W1061" i="1"/>
  <c r="X1061" i="1" s="1"/>
  <c r="Y1061" i="1"/>
  <c r="Z1061" i="1"/>
  <c r="AA1061" i="1"/>
  <c r="AB1061" i="1"/>
  <c r="V1061" i="1" s="1"/>
  <c r="T1062" i="1"/>
  <c r="U1062" i="1"/>
  <c r="W1062" i="1"/>
  <c r="X1062" i="1" s="1"/>
  <c r="Y1062" i="1"/>
  <c r="Z1062" i="1"/>
  <c r="AA1062" i="1"/>
  <c r="AB1062" i="1"/>
  <c r="V1062" i="1" s="1"/>
  <c r="T1063" i="1"/>
  <c r="U1063" i="1"/>
  <c r="W1063" i="1"/>
  <c r="X1063" i="1" s="1"/>
  <c r="Y1063" i="1"/>
  <c r="Z1063" i="1"/>
  <c r="AA1063" i="1"/>
  <c r="AB1063" i="1"/>
  <c r="V1063" i="1" s="1"/>
  <c r="T1064" i="1"/>
  <c r="U1064" i="1"/>
  <c r="W1064" i="1"/>
  <c r="X1064" i="1" s="1"/>
  <c r="Y1064" i="1"/>
  <c r="Z1064" i="1"/>
  <c r="AA1064" i="1"/>
  <c r="AB1064" i="1"/>
  <c r="V1064" i="1" s="1"/>
  <c r="T1065" i="1"/>
  <c r="U1065" i="1"/>
  <c r="W1065" i="1"/>
  <c r="X1065" i="1" s="1"/>
  <c r="Y1065" i="1"/>
  <c r="Z1065" i="1"/>
  <c r="AA1065" i="1"/>
  <c r="AB1065" i="1"/>
  <c r="V1065" i="1" s="1"/>
  <c r="T1066" i="1"/>
  <c r="U1066" i="1"/>
  <c r="W1066" i="1"/>
  <c r="X1066" i="1" s="1"/>
  <c r="Y1066" i="1"/>
  <c r="Z1066" i="1"/>
  <c r="AA1066" i="1"/>
  <c r="AB1066" i="1"/>
  <c r="V1066" i="1" s="1"/>
  <c r="T1067" i="1"/>
  <c r="U1067" i="1"/>
  <c r="W1067" i="1"/>
  <c r="X1067" i="1" s="1"/>
  <c r="Y1067" i="1"/>
  <c r="Z1067" i="1"/>
  <c r="AA1067" i="1"/>
  <c r="AB1067" i="1"/>
  <c r="V1067" i="1" s="1"/>
  <c r="T1068" i="1"/>
  <c r="U1068" i="1"/>
  <c r="W1068" i="1"/>
  <c r="X1068" i="1" s="1"/>
  <c r="Y1068" i="1"/>
  <c r="Z1068" i="1"/>
  <c r="AA1068" i="1"/>
  <c r="AB1068" i="1"/>
  <c r="V1068" i="1" s="1"/>
  <c r="T1069" i="1"/>
  <c r="U1069" i="1"/>
  <c r="W1069" i="1"/>
  <c r="X1069" i="1" s="1"/>
  <c r="Y1069" i="1"/>
  <c r="Z1069" i="1"/>
  <c r="AA1069" i="1"/>
  <c r="AB1069" i="1"/>
  <c r="V1069" i="1" s="1"/>
  <c r="T1070" i="1"/>
  <c r="U1070" i="1"/>
  <c r="W1070" i="1"/>
  <c r="X1070" i="1" s="1"/>
  <c r="Y1070" i="1"/>
  <c r="Z1070" i="1"/>
  <c r="AA1070" i="1"/>
  <c r="AB1070" i="1"/>
  <c r="V1070" i="1" s="1"/>
  <c r="T1071" i="1"/>
  <c r="U1071" i="1"/>
  <c r="W1071" i="1"/>
  <c r="Y1071" i="1"/>
  <c r="Z1071" i="1"/>
  <c r="AA1071" i="1"/>
  <c r="AB1071" i="1"/>
  <c r="V1071" i="1" s="1"/>
  <c r="T1072" i="1"/>
  <c r="U1072" i="1"/>
  <c r="W1072" i="1"/>
  <c r="Y1072" i="1"/>
  <c r="Z1072" i="1"/>
  <c r="AA1072" i="1"/>
  <c r="AB1072" i="1"/>
  <c r="V1072" i="1" s="1"/>
  <c r="T1073" i="1"/>
  <c r="U1073" i="1"/>
  <c r="W1073" i="1"/>
  <c r="X1073" i="1" s="1"/>
  <c r="Y1073" i="1"/>
  <c r="Z1073" i="1"/>
  <c r="AA1073" i="1"/>
  <c r="AB1073" i="1"/>
  <c r="V1073" i="1" s="1"/>
  <c r="T1074" i="1"/>
  <c r="U1074" i="1"/>
  <c r="W1074" i="1"/>
  <c r="X1074" i="1" s="1"/>
  <c r="Y1074" i="1"/>
  <c r="Z1074" i="1"/>
  <c r="AA1074" i="1"/>
  <c r="AB1074" i="1"/>
  <c r="V1074" i="1" s="1"/>
  <c r="T1075" i="1"/>
  <c r="U1075" i="1"/>
  <c r="W1075" i="1"/>
  <c r="X1075" i="1" s="1"/>
  <c r="Y1075" i="1"/>
  <c r="Z1075" i="1"/>
  <c r="AA1075" i="1"/>
  <c r="AB1075" i="1"/>
  <c r="V1075" i="1" s="1"/>
  <c r="T1076" i="1"/>
  <c r="U1076" i="1"/>
  <c r="W1076" i="1"/>
  <c r="X1076" i="1" s="1"/>
  <c r="Y1076" i="1"/>
  <c r="Z1076" i="1"/>
  <c r="AA1076" i="1"/>
  <c r="AB1076" i="1"/>
  <c r="V1076" i="1" s="1"/>
  <c r="T1077" i="1"/>
  <c r="U1077" i="1"/>
  <c r="W1077" i="1"/>
  <c r="X1077" i="1" s="1"/>
  <c r="Y1077" i="1"/>
  <c r="Z1077" i="1"/>
  <c r="AA1077" i="1"/>
  <c r="AB1077" i="1"/>
  <c r="V1077" i="1" s="1"/>
  <c r="T1078" i="1"/>
  <c r="U1078" i="1"/>
  <c r="W1078" i="1"/>
  <c r="X1078" i="1" s="1"/>
  <c r="Y1078" i="1"/>
  <c r="Z1078" i="1"/>
  <c r="AA1078" i="1"/>
  <c r="AB1078" i="1"/>
  <c r="V1078" i="1" s="1"/>
  <c r="T1079" i="1"/>
  <c r="U1079" i="1"/>
  <c r="W1079" i="1"/>
  <c r="X1079" i="1" s="1"/>
  <c r="Y1079" i="1"/>
  <c r="Z1079" i="1"/>
  <c r="AA1079" i="1"/>
  <c r="AB1079" i="1"/>
  <c r="V1079" i="1" s="1"/>
  <c r="T1080" i="1"/>
  <c r="U1080" i="1"/>
  <c r="W1080" i="1"/>
  <c r="X1080" i="1" s="1"/>
  <c r="Y1080" i="1"/>
  <c r="Z1080" i="1"/>
  <c r="AA1080" i="1"/>
  <c r="AB1080" i="1"/>
  <c r="V1080" i="1" s="1"/>
  <c r="T1081" i="1"/>
  <c r="U1081" i="1"/>
  <c r="W1081" i="1"/>
  <c r="X1081" i="1" s="1"/>
  <c r="Y1081" i="1"/>
  <c r="Z1081" i="1"/>
  <c r="AA1081" i="1"/>
  <c r="AB1081" i="1"/>
  <c r="V1081" i="1" s="1"/>
  <c r="T1082" i="1"/>
  <c r="U1082" i="1"/>
  <c r="W1082" i="1"/>
  <c r="X1082" i="1" s="1"/>
  <c r="Y1082" i="1"/>
  <c r="Z1082" i="1"/>
  <c r="AA1082" i="1"/>
  <c r="AB1082" i="1"/>
  <c r="V1082" i="1" s="1"/>
  <c r="T1083" i="1"/>
  <c r="U1083" i="1"/>
  <c r="W1083" i="1"/>
  <c r="X1083" i="1" s="1"/>
  <c r="Y1083" i="1"/>
  <c r="Z1083" i="1"/>
  <c r="AA1083" i="1"/>
  <c r="AB1083" i="1"/>
  <c r="V1083" i="1" s="1"/>
  <c r="T1084" i="1"/>
  <c r="U1084" i="1"/>
  <c r="W1084" i="1"/>
  <c r="X1084" i="1" s="1"/>
  <c r="Y1084" i="1"/>
  <c r="Z1084" i="1"/>
  <c r="AA1084" i="1"/>
  <c r="AB1084" i="1"/>
  <c r="V1084" i="1" s="1"/>
  <c r="T1085" i="1"/>
  <c r="U1085" i="1"/>
  <c r="W1085" i="1"/>
  <c r="X1085" i="1" s="1"/>
  <c r="Y1085" i="1"/>
  <c r="Z1085" i="1"/>
  <c r="AA1085" i="1"/>
  <c r="AB1085" i="1"/>
  <c r="V1085" i="1" s="1"/>
  <c r="T1086" i="1"/>
  <c r="U1086" i="1"/>
  <c r="W1086" i="1"/>
  <c r="X1086" i="1" s="1"/>
  <c r="Y1086" i="1"/>
  <c r="Z1086" i="1"/>
  <c r="AA1086" i="1"/>
  <c r="AB1086" i="1"/>
  <c r="V1086" i="1" s="1"/>
  <c r="T1087" i="1"/>
  <c r="U1087" i="1"/>
  <c r="W1087" i="1"/>
  <c r="X1087" i="1" s="1"/>
  <c r="Y1087" i="1"/>
  <c r="Z1087" i="1"/>
  <c r="AA1087" i="1"/>
  <c r="AB1087" i="1"/>
  <c r="V1087" i="1" s="1"/>
  <c r="T1088" i="1"/>
  <c r="U1088" i="1"/>
  <c r="W1088" i="1"/>
  <c r="X1088" i="1" s="1"/>
  <c r="Y1088" i="1"/>
  <c r="Z1088" i="1"/>
  <c r="AA1088" i="1"/>
  <c r="AB1088" i="1"/>
  <c r="V1088" i="1" s="1"/>
  <c r="T1089" i="1"/>
  <c r="U1089" i="1"/>
  <c r="W1089" i="1"/>
  <c r="X1089" i="1" s="1"/>
  <c r="Y1089" i="1"/>
  <c r="Z1089" i="1"/>
  <c r="AA1089" i="1"/>
  <c r="AB1089" i="1"/>
  <c r="V1089" i="1" s="1"/>
  <c r="T1090" i="1"/>
  <c r="U1090" i="1"/>
  <c r="W1090" i="1"/>
  <c r="X1090" i="1" s="1"/>
  <c r="Y1090" i="1"/>
  <c r="Z1090" i="1"/>
  <c r="AA1090" i="1"/>
  <c r="AB1090" i="1"/>
  <c r="V1090" i="1" s="1"/>
  <c r="T1091" i="1"/>
  <c r="U1091" i="1"/>
  <c r="W1091" i="1"/>
  <c r="X1091" i="1" s="1"/>
  <c r="Y1091" i="1"/>
  <c r="Z1091" i="1"/>
  <c r="AA1091" i="1"/>
  <c r="AB1091" i="1"/>
  <c r="V1091" i="1" s="1"/>
  <c r="T1092" i="1"/>
  <c r="U1092" i="1"/>
  <c r="W1092" i="1"/>
  <c r="X1092" i="1" s="1"/>
  <c r="Y1092" i="1"/>
  <c r="Z1092" i="1"/>
  <c r="AA1092" i="1"/>
  <c r="AB1092" i="1"/>
  <c r="V1092" i="1" s="1"/>
  <c r="T1093" i="1"/>
  <c r="U1093" i="1"/>
  <c r="W1093" i="1"/>
  <c r="X1093" i="1" s="1"/>
  <c r="Y1093" i="1"/>
  <c r="Z1093" i="1"/>
  <c r="AA1093" i="1"/>
  <c r="AB1093" i="1"/>
  <c r="V1093" i="1" s="1"/>
  <c r="T1094" i="1"/>
  <c r="U1094" i="1"/>
  <c r="W1094" i="1"/>
  <c r="X1094" i="1" s="1"/>
  <c r="Y1094" i="1"/>
  <c r="Z1094" i="1"/>
  <c r="AA1094" i="1"/>
  <c r="AB1094" i="1"/>
  <c r="V1094" i="1" s="1"/>
  <c r="T1095" i="1"/>
  <c r="U1095" i="1"/>
  <c r="W1095" i="1"/>
  <c r="X1095" i="1" s="1"/>
  <c r="Y1095" i="1"/>
  <c r="Z1095" i="1"/>
  <c r="AA1095" i="1"/>
  <c r="AB1095" i="1"/>
  <c r="V1095" i="1" s="1"/>
  <c r="T1096" i="1"/>
  <c r="U1096" i="1"/>
  <c r="W1096" i="1"/>
  <c r="Y1096" i="1"/>
  <c r="Z1096" i="1"/>
  <c r="AA1096" i="1"/>
  <c r="AB1096" i="1"/>
  <c r="V1096" i="1" s="1"/>
  <c r="T1097" i="1"/>
  <c r="U1097" i="1"/>
  <c r="W1097" i="1"/>
  <c r="Y1097" i="1"/>
  <c r="Z1097" i="1"/>
  <c r="AA1097" i="1"/>
  <c r="AB1097" i="1"/>
  <c r="V1097" i="1" s="1"/>
  <c r="T1098" i="1"/>
  <c r="U1098" i="1"/>
  <c r="W1098" i="1"/>
  <c r="X1098" i="1" s="1"/>
  <c r="Y1098" i="1"/>
  <c r="Z1098" i="1"/>
  <c r="AA1098" i="1"/>
  <c r="AB1098" i="1"/>
  <c r="V1098" i="1" s="1"/>
  <c r="T1099" i="1"/>
  <c r="U1099" i="1"/>
  <c r="W1099" i="1"/>
  <c r="X1099" i="1" s="1"/>
  <c r="Y1099" i="1"/>
  <c r="Z1099" i="1"/>
  <c r="AA1099" i="1"/>
  <c r="AB1099" i="1"/>
  <c r="V1099" i="1" s="1"/>
  <c r="T1100" i="1"/>
  <c r="U1100" i="1"/>
  <c r="W1100" i="1"/>
  <c r="X1100" i="1" s="1"/>
  <c r="Y1100" i="1"/>
  <c r="Z1100" i="1"/>
  <c r="AA1100" i="1"/>
  <c r="AB1100" i="1"/>
  <c r="V1100" i="1" s="1"/>
  <c r="T1101" i="1"/>
  <c r="U1101" i="1"/>
  <c r="W1101" i="1"/>
  <c r="X1101" i="1" s="1"/>
  <c r="Y1101" i="1"/>
  <c r="Z1101" i="1"/>
  <c r="AA1101" i="1"/>
  <c r="AB1101" i="1"/>
  <c r="V1101" i="1" s="1"/>
  <c r="T1102" i="1"/>
  <c r="U1102" i="1"/>
  <c r="W1102" i="1"/>
  <c r="X1102" i="1" s="1"/>
  <c r="Y1102" i="1"/>
  <c r="Z1102" i="1"/>
  <c r="AA1102" i="1"/>
  <c r="AB1102" i="1"/>
  <c r="V1102" i="1" s="1"/>
  <c r="T1103" i="1"/>
  <c r="U1103" i="1"/>
  <c r="W1103" i="1"/>
  <c r="X1103" i="1" s="1"/>
  <c r="Y1103" i="1"/>
  <c r="Z1103" i="1"/>
  <c r="AA1103" i="1"/>
  <c r="AB1103" i="1"/>
  <c r="V1103" i="1" s="1"/>
  <c r="T1104" i="1"/>
  <c r="U1104" i="1"/>
  <c r="W1104" i="1"/>
  <c r="X1104" i="1" s="1"/>
  <c r="Y1104" i="1"/>
  <c r="Z1104" i="1"/>
  <c r="AA1104" i="1"/>
  <c r="AB1104" i="1"/>
  <c r="V1104" i="1" s="1"/>
  <c r="T1105" i="1"/>
  <c r="U1105" i="1"/>
  <c r="W1105" i="1"/>
  <c r="X1105" i="1" s="1"/>
  <c r="Y1105" i="1"/>
  <c r="Z1105" i="1"/>
  <c r="AA1105" i="1"/>
  <c r="AB1105" i="1"/>
  <c r="V1105" i="1" s="1"/>
  <c r="T1106" i="1"/>
  <c r="U1106" i="1"/>
  <c r="W1106" i="1"/>
  <c r="X1106" i="1" s="1"/>
  <c r="Y1106" i="1"/>
  <c r="Z1106" i="1"/>
  <c r="AA1106" i="1"/>
  <c r="AB1106" i="1"/>
  <c r="V1106" i="1" s="1"/>
  <c r="T1107" i="1"/>
  <c r="U1107" i="1"/>
  <c r="W1107" i="1"/>
  <c r="X1107" i="1" s="1"/>
  <c r="Y1107" i="1"/>
  <c r="Z1107" i="1"/>
  <c r="AA1107" i="1"/>
  <c r="AB1107" i="1"/>
  <c r="V1107" i="1" s="1"/>
  <c r="T1108" i="1"/>
  <c r="U1108" i="1"/>
  <c r="W1108" i="1"/>
  <c r="X1108" i="1" s="1"/>
  <c r="Y1108" i="1"/>
  <c r="Z1108" i="1"/>
  <c r="AA1108" i="1"/>
  <c r="AB1108" i="1"/>
  <c r="V1108" i="1" s="1"/>
  <c r="T1109" i="1"/>
  <c r="U1109" i="1"/>
  <c r="W1109" i="1"/>
  <c r="X1109" i="1" s="1"/>
  <c r="Y1109" i="1"/>
  <c r="Z1109" i="1"/>
  <c r="AA1109" i="1"/>
  <c r="AB1109" i="1"/>
  <c r="V1109" i="1" s="1"/>
  <c r="T1110" i="1"/>
  <c r="U1110" i="1"/>
  <c r="W1110" i="1"/>
  <c r="X1110" i="1" s="1"/>
  <c r="Y1110" i="1"/>
  <c r="Z1110" i="1"/>
  <c r="AA1110" i="1"/>
  <c r="AB1110" i="1"/>
  <c r="V1110" i="1" s="1"/>
  <c r="T1111" i="1"/>
  <c r="U1111" i="1"/>
  <c r="W1111" i="1"/>
  <c r="X1111" i="1" s="1"/>
  <c r="Y1111" i="1"/>
  <c r="Z1111" i="1"/>
  <c r="AA1111" i="1"/>
  <c r="AB1111" i="1"/>
  <c r="V1111" i="1" s="1"/>
  <c r="T1112" i="1"/>
  <c r="U1112" i="1"/>
  <c r="W1112" i="1"/>
  <c r="X1112" i="1" s="1"/>
  <c r="Y1112" i="1"/>
  <c r="Z1112" i="1"/>
  <c r="AA1112" i="1"/>
  <c r="AB1112" i="1"/>
  <c r="V1112" i="1" s="1"/>
  <c r="T1113" i="1"/>
  <c r="U1113" i="1"/>
  <c r="W1113" i="1"/>
  <c r="X1113" i="1" s="1"/>
  <c r="Y1113" i="1"/>
  <c r="Z1113" i="1"/>
  <c r="AA1113" i="1"/>
  <c r="AB1113" i="1"/>
  <c r="V1113" i="1" s="1"/>
  <c r="T1114" i="1"/>
  <c r="U1114" i="1"/>
  <c r="W1114" i="1"/>
  <c r="Y1114" i="1"/>
  <c r="Z1114" i="1"/>
  <c r="AA1114" i="1"/>
  <c r="AB1114" i="1"/>
  <c r="V1114" i="1" s="1"/>
  <c r="T1115" i="1"/>
  <c r="U1115" i="1"/>
  <c r="W1115" i="1"/>
  <c r="X1115" i="1" s="1"/>
  <c r="Y1115" i="1"/>
  <c r="Z1115" i="1"/>
  <c r="AA1115" i="1"/>
  <c r="AB1115" i="1"/>
  <c r="V1115" i="1" s="1"/>
  <c r="T1116" i="1"/>
  <c r="U1116" i="1"/>
  <c r="W1116" i="1"/>
  <c r="X1116" i="1" s="1"/>
  <c r="Y1116" i="1"/>
  <c r="Z1116" i="1"/>
  <c r="AA1116" i="1"/>
  <c r="AB1116" i="1"/>
  <c r="V1116" i="1" s="1"/>
  <c r="T1117" i="1"/>
  <c r="U1117" i="1"/>
  <c r="W1117" i="1"/>
  <c r="X1117" i="1" s="1"/>
  <c r="Y1117" i="1"/>
  <c r="Z1117" i="1"/>
  <c r="AA1117" i="1"/>
  <c r="AB1117" i="1"/>
  <c r="V1117" i="1" s="1"/>
  <c r="T1118" i="1"/>
  <c r="U1118" i="1"/>
  <c r="W1118" i="1"/>
  <c r="X1118" i="1" s="1"/>
  <c r="Y1118" i="1"/>
  <c r="Z1118" i="1"/>
  <c r="AA1118" i="1"/>
  <c r="AB1118" i="1"/>
  <c r="V1118" i="1" s="1"/>
  <c r="T1119" i="1"/>
  <c r="U1119" i="1"/>
  <c r="W1119" i="1"/>
  <c r="X1119" i="1" s="1"/>
  <c r="Y1119" i="1"/>
  <c r="Z1119" i="1"/>
  <c r="AA1119" i="1"/>
  <c r="AB1119" i="1"/>
  <c r="V1119" i="1" s="1"/>
  <c r="T1120" i="1"/>
  <c r="U1120" i="1"/>
  <c r="W1120" i="1"/>
  <c r="X1120" i="1" s="1"/>
  <c r="Y1120" i="1"/>
  <c r="Z1120" i="1"/>
  <c r="AA1120" i="1"/>
  <c r="AB1120" i="1"/>
  <c r="V1120" i="1" s="1"/>
  <c r="T1121" i="1"/>
  <c r="U1121" i="1"/>
  <c r="W1121" i="1"/>
  <c r="X1121" i="1" s="1"/>
  <c r="Y1121" i="1"/>
  <c r="Z1121" i="1"/>
  <c r="AA1121" i="1"/>
  <c r="AB1121" i="1"/>
  <c r="V1121" i="1" s="1"/>
  <c r="T1122" i="1"/>
  <c r="U1122" i="1"/>
  <c r="W1122" i="1"/>
  <c r="X1122" i="1" s="1"/>
  <c r="Y1122" i="1"/>
  <c r="Z1122" i="1"/>
  <c r="AA1122" i="1"/>
  <c r="AB1122" i="1"/>
  <c r="V1122" i="1" s="1"/>
  <c r="T1123" i="1"/>
  <c r="U1123" i="1"/>
  <c r="W1123" i="1"/>
  <c r="Y1123" i="1"/>
  <c r="Z1123" i="1"/>
  <c r="AA1123" i="1"/>
  <c r="AB1123" i="1"/>
  <c r="V1123" i="1" s="1"/>
  <c r="T1124" i="1"/>
  <c r="U1124" i="1"/>
  <c r="W1124" i="1"/>
  <c r="Y1124" i="1"/>
  <c r="Z1124" i="1"/>
  <c r="AA1124" i="1"/>
  <c r="AB1124" i="1"/>
  <c r="V1124" i="1" s="1"/>
  <c r="T1125" i="1"/>
  <c r="U1125" i="1"/>
  <c r="W1125" i="1"/>
  <c r="Y1125" i="1"/>
  <c r="Z1125" i="1"/>
  <c r="AA1125" i="1"/>
  <c r="AB1125" i="1"/>
  <c r="V1125" i="1" s="1"/>
  <c r="T1126" i="1"/>
  <c r="U1126" i="1"/>
  <c r="W1126" i="1"/>
  <c r="Y1126" i="1"/>
  <c r="Z1126" i="1"/>
  <c r="AA1126" i="1"/>
  <c r="AB1126" i="1"/>
  <c r="V1126" i="1" s="1"/>
  <c r="T1127" i="1"/>
  <c r="U1127" i="1"/>
  <c r="W1127" i="1"/>
  <c r="Y1127" i="1"/>
  <c r="Z1127" i="1"/>
  <c r="AA1127" i="1"/>
  <c r="AB1127" i="1"/>
  <c r="V1127" i="1" s="1"/>
  <c r="T1128" i="1"/>
  <c r="U1128" i="1"/>
  <c r="W1128" i="1"/>
  <c r="X1128" i="1" s="1"/>
  <c r="Y1128" i="1"/>
  <c r="Z1128" i="1"/>
  <c r="AA1128" i="1"/>
  <c r="AB1128" i="1"/>
  <c r="V1128" i="1" s="1"/>
  <c r="T1129" i="1"/>
  <c r="U1129" i="1"/>
  <c r="W1129" i="1"/>
  <c r="X1129" i="1" s="1"/>
  <c r="Y1129" i="1"/>
  <c r="Z1129" i="1"/>
  <c r="AA1129" i="1"/>
  <c r="AB1129" i="1"/>
  <c r="V1129" i="1" s="1"/>
  <c r="T1130" i="1"/>
  <c r="U1130" i="1"/>
  <c r="W1130" i="1"/>
  <c r="X1130" i="1" s="1"/>
  <c r="Y1130" i="1"/>
  <c r="Z1130" i="1"/>
  <c r="AA1130" i="1"/>
  <c r="AB1130" i="1"/>
  <c r="V1130" i="1" s="1"/>
  <c r="T1131" i="1"/>
  <c r="U1131" i="1"/>
  <c r="W1131" i="1"/>
  <c r="Y1131" i="1"/>
  <c r="Z1131" i="1"/>
  <c r="AA1131" i="1"/>
  <c r="AB1131" i="1"/>
  <c r="V1131" i="1" s="1"/>
  <c r="T1132" i="1"/>
  <c r="U1132" i="1"/>
  <c r="W1132" i="1"/>
  <c r="Y1132" i="1"/>
  <c r="Z1132" i="1"/>
  <c r="AA1132" i="1"/>
  <c r="AB1132" i="1"/>
  <c r="V1132" i="1" s="1"/>
  <c r="T1133" i="1"/>
  <c r="U1133" i="1"/>
  <c r="W1133" i="1"/>
  <c r="Y1133" i="1"/>
  <c r="Z1133" i="1"/>
  <c r="AA1133" i="1"/>
  <c r="AB1133" i="1"/>
  <c r="V1133" i="1" s="1"/>
  <c r="T1134" i="1"/>
  <c r="U1134" i="1"/>
  <c r="W1134" i="1"/>
  <c r="Y1134" i="1"/>
  <c r="Z1134" i="1"/>
  <c r="AA1134" i="1"/>
  <c r="AB1134" i="1"/>
  <c r="V1134" i="1" s="1"/>
  <c r="T1135" i="1"/>
  <c r="U1135" i="1"/>
  <c r="W1135" i="1"/>
  <c r="Y1135" i="1"/>
  <c r="Z1135" i="1"/>
  <c r="AA1135" i="1"/>
  <c r="AB1135" i="1"/>
  <c r="V1135" i="1" s="1"/>
  <c r="T1136" i="1"/>
  <c r="U1136" i="1"/>
  <c r="W1136" i="1"/>
  <c r="Y1136" i="1"/>
  <c r="Z1136" i="1"/>
  <c r="AA1136" i="1"/>
  <c r="AB1136" i="1"/>
  <c r="V1136" i="1" s="1"/>
  <c r="T1137" i="1"/>
  <c r="U1137" i="1"/>
  <c r="W1137" i="1"/>
  <c r="Y1137" i="1"/>
  <c r="Z1137" i="1"/>
  <c r="AA1137" i="1"/>
  <c r="AB1137" i="1"/>
  <c r="V1137" i="1" s="1"/>
  <c r="T1138" i="1"/>
  <c r="U1138" i="1"/>
  <c r="W1138" i="1"/>
  <c r="Y1138" i="1"/>
  <c r="Z1138" i="1"/>
  <c r="AA1138" i="1"/>
  <c r="AB1138" i="1"/>
  <c r="V1138" i="1" s="1"/>
  <c r="T1139" i="1"/>
  <c r="U1139" i="1"/>
  <c r="W1139" i="1"/>
  <c r="Y1139" i="1"/>
  <c r="Z1139" i="1"/>
  <c r="AA1139" i="1"/>
  <c r="AB1139" i="1"/>
  <c r="V1139" i="1" s="1"/>
  <c r="T1140" i="1"/>
  <c r="U1140" i="1"/>
  <c r="W1140" i="1"/>
  <c r="Y1140" i="1"/>
  <c r="Z1140" i="1"/>
  <c r="AA1140" i="1"/>
  <c r="AB1140" i="1"/>
  <c r="V1140" i="1" s="1"/>
  <c r="T1141" i="1"/>
  <c r="U1141" i="1"/>
  <c r="W1141" i="1"/>
  <c r="X1141" i="1" s="1"/>
  <c r="Y1141" i="1"/>
  <c r="Z1141" i="1"/>
  <c r="AA1141" i="1"/>
  <c r="AB1141" i="1"/>
  <c r="V1141" i="1" s="1"/>
  <c r="T1142" i="1"/>
  <c r="U1142" i="1"/>
  <c r="W1142" i="1"/>
  <c r="X1142" i="1" s="1"/>
  <c r="Y1142" i="1"/>
  <c r="Z1142" i="1"/>
  <c r="AA1142" i="1"/>
  <c r="AB1142" i="1"/>
  <c r="V1142" i="1" s="1"/>
  <c r="T1143" i="1"/>
  <c r="U1143" i="1"/>
  <c r="W1143" i="1"/>
  <c r="X1143" i="1" s="1"/>
  <c r="Y1143" i="1"/>
  <c r="Z1143" i="1"/>
  <c r="AA1143" i="1"/>
  <c r="AB1143" i="1"/>
  <c r="V1143" i="1" s="1"/>
  <c r="T1144" i="1"/>
  <c r="U1144" i="1"/>
  <c r="W1144" i="1"/>
  <c r="Y1144" i="1"/>
  <c r="Z1144" i="1"/>
  <c r="AA1144" i="1"/>
  <c r="AB1144" i="1"/>
  <c r="V1144" i="1" s="1"/>
  <c r="T1145" i="1"/>
  <c r="U1145" i="1"/>
  <c r="W1145" i="1"/>
  <c r="X1145" i="1" s="1"/>
  <c r="Y1145" i="1"/>
  <c r="Z1145" i="1"/>
  <c r="AA1145" i="1"/>
  <c r="AB1145" i="1"/>
  <c r="V1145" i="1" s="1"/>
  <c r="T1146" i="1"/>
  <c r="U1146" i="1"/>
  <c r="W1146" i="1"/>
  <c r="X1146" i="1" s="1"/>
  <c r="Y1146" i="1"/>
  <c r="Z1146" i="1"/>
  <c r="AA1146" i="1"/>
  <c r="AB1146" i="1"/>
  <c r="V1146" i="1" s="1"/>
  <c r="T1147" i="1"/>
  <c r="U1147" i="1"/>
  <c r="W1147" i="1"/>
  <c r="X1147" i="1" s="1"/>
  <c r="Y1147" i="1"/>
  <c r="Z1147" i="1"/>
  <c r="AA1147" i="1"/>
  <c r="AB1147" i="1"/>
  <c r="V1147" i="1" s="1"/>
  <c r="T1148" i="1"/>
  <c r="U1148" i="1"/>
  <c r="W1148" i="1"/>
  <c r="X1148" i="1" s="1"/>
  <c r="Y1148" i="1"/>
  <c r="Z1148" i="1"/>
  <c r="AA1148" i="1"/>
  <c r="AB1148" i="1"/>
  <c r="V1148" i="1" s="1"/>
  <c r="T1149" i="1"/>
  <c r="U1149" i="1"/>
  <c r="W1149" i="1"/>
  <c r="Y1149" i="1"/>
  <c r="Z1149" i="1"/>
  <c r="AA1149" i="1"/>
  <c r="AB1149" i="1"/>
  <c r="V1149" i="1" s="1"/>
  <c r="T1150" i="1"/>
  <c r="U1150" i="1"/>
  <c r="W1150" i="1"/>
  <c r="Y1150" i="1"/>
  <c r="Z1150" i="1"/>
  <c r="AA1150" i="1"/>
  <c r="AB1150" i="1"/>
  <c r="V1150" i="1" s="1"/>
  <c r="T1151" i="1"/>
  <c r="U1151" i="1"/>
  <c r="W1151" i="1"/>
  <c r="X1151" i="1" s="1"/>
  <c r="Y1151" i="1"/>
  <c r="Z1151" i="1"/>
  <c r="AA1151" i="1"/>
  <c r="AB1151" i="1"/>
  <c r="V1151" i="1" s="1"/>
  <c r="T1152" i="1"/>
  <c r="U1152" i="1"/>
  <c r="W1152" i="1"/>
  <c r="X1152" i="1" s="1"/>
  <c r="Y1152" i="1"/>
  <c r="Z1152" i="1"/>
  <c r="AA1152" i="1"/>
  <c r="AB1152" i="1"/>
  <c r="V1152" i="1" s="1"/>
  <c r="T1153" i="1"/>
  <c r="U1153" i="1"/>
  <c r="W1153" i="1"/>
  <c r="Y1153" i="1"/>
  <c r="Z1153" i="1"/>
  <c r="AA1153" i="1"/>
  <c r="AB1153" i="1"/>
  <c r="V1153" i="1" s="1"/>
  <c r="T1154" i="1"/>
  <c r="U1154" i="1"/>
  <c r="W1154" i="1"/>
  <c r="Y1154" i="1"/>
  <c r="Z1154" i="1"/>
  <c r="AA1154" i="1"/>
  <c r="AB1154" i="1"/>
  <c r="V1154" i="1" s="1"/>
  <c r="T1155" i="1"/>
  <c r="U1155" i="1"/>
  <c r="W1155" i="1"/>
  <c r="Y1155" i="1"/>
  <c r="Z1155" i="1"/>
  <c r="AA1155" i="1"/>
  <c r="AB1155" i="1"/>
  <c r="V1155" i="1" s="1"/>
  <c r="T1156" i="1"/>
  <c r="U1156" i="1"/>
  <c r="W1156" i="1"/>
  <c r="Y1156" i="1"/>
  <c r="Z1156" i="1"/>
  <c r="AA1156" i="1"/>
  <c r="AB1156" i="1"/>
  <c r="V1156" i="1" s="1"/>
  <c r="T1157" i="1"/>
  <c r="U1157" i="1"/>
  <c r="W1157" i="1"/>
  <c r="Y1157" i="1"/>
  <c r="Z1157" i="1"/>
  <c r="AA1157" i="1"/>
  <c r="AB1157" i="1"/>
  <c r="V1157" i="1" s="1"/>
  <c r="T1158" i="1"/>
  <c r="U1158" i="1"/>
  <c r="W1158" i="1"/>
  <c r="Y1158" i="1"/>
  <c r="Z1158" i="1"/>
  <c r="AA1158" i="1"/>
  <c r="AB1158" i="1"/>
  <c r="V1158" i="1" s="1"/>
  <c r="T1159" i="1"/>
  <c r="U1159" i="1"/>
  <c r="W1159" i="1"/>
  <c r="Y1159" i="1"/>
  <c r="Z1159" i="1"/>
  <c r="AA1159" i="1"/>
  <c r="AB1159" i="1"/>
  <c r="V1159" i="1" s="1"/>
  <c r="T1160" i="1"/>
  <c r="U1160" i="1"/>
  <c r="W1160" i="1"/>
  <c r="Y1160" i="1"/>
  <c r="Z1160" i="1"/>
  <c r="AA1160" i="1"/>
  <c r="AB1160" i="1"/>
  <c r="V1160" i="1" s="1"/>
  <c r="T1161" i="1"/>
  <c r="U1161" i="1"/>
  <c r="W1161" i="1"/>
  <c r="Y1161" i="1"/>
  <c r="Z1161" i="1"/>
  <c r="AA1161" i="1"/>
  <c r="AB1161" i="1"/>
  <c r="V1161" i="1" s="1"/>
  <c r="T1162" i="1"/>
  <c r="U1162" i="1"/>
  <c r="W1162" i="1"/>
  <c r="Y1162" i="1"/>
  <c r="Z1162" i="1"/>
  <c r="AA1162" i="1"/>
  <c r="AB1162" i="1"/>
  <c r="V1162" i="1" s="1"/>
  <c r="T1163" i="1"/>
  <c r="U1163" i="1"/>
  <c r="W1163" i="1"/>
  <c r="Y1163" i="1"/>
  <c r="Z1163" i="1"/>
  <c r="AA1163" i="1"/>
  <c r="AB1163" i="1"/>
  <c r="V1163" i="1" s="1"/>
  <c r="T1164" i="1"/>
  <c r="U1164" i="1"/>
  <c r="W1164" i="1"/>
  <c r="Y1164" i="1"/>
  <c r="Z1164" i="1"/>
  <c r="AA1164" i="1"/>
  <c r="AB1164" i="1"/>
  <c r="V1164" i="1" s="1"/>
  <c r="T1165" i="1"/>
  <c r="U1165" i="1"/>
  <c r="W1165" i="1"/>
  <c r="Y1165" i="1"/>
  <c r="Z1165" i="1"/>
  <c r="AA1165" i="1"/>
  <c r="AB1165" i="1"/>
  <c r="V1165" i="1" s="1"/>
  <c r="T1166" i="1"/>
  <c r="U1166" i="1"/>
  <c r="W1166" i="1"/>
  <c r="Y1166" i="1"/>
  <c r="Z1166" i="1"/>
  <c r="AA1166" i="1"/>
  <c r="AB1166" i="1"/>
  <c r="V1166" i="1" s="1"/>
  <c r="T1167" i="1"/>
  <c r="U1167" i="1"/>
  <c r="W1167" i="1"/>
  <c r="Y1167" i="1"/>
  <c r="Z1167" i="1"/>
  <c r="AA1167" i="1"/>
  <c r="AB1167" i="1"/>
  <c r="V1167" i="1" s="1"/>
  <c r="T1168" i="1"/>
  <c r="U1168" i="1"/>
  <c r="W1168" i="1"/>
  <c r="Y1168" i="1"/>
  <c r="Z1168" i="1"/>
  <c r="AA1168" i="1"/>
  <c r="AB1168" i="1"/>
  <c r="V1168" i="1" s="1"/>
  <c r="T1169" i="1"/>
  <c r="U1169" i="1"/>
  <c r="W1169" i="1"/>
  <c r="Y1169" i="1"/>
  <c r="Z1169" i="1"/>
  <c r="AA1169" i="1"/>
  <c r="AB1169" i="1"/>
  <c r="V1169" i="1" s="1"/>
  <c r="T1170" i="1"/>
  <c r="U1170" i="1"/>
  <c r="W1170" i="1"/>
  <c r="Y1170" i="1"/>
  <c r="Z1170" i="1"/>
  <c r="AA1170" i="1"/>
  <c r="AB1170" i="1"/>
  <c r="V1170" i="1" s="1"/>
  <c r="T1171" i="1"/>
  <c r="U1171" i="1"/>
  <c r="W1171" i="1"/>
  <c r="Y1171" i="1"/>
  <c r="Z1171" i="1"/>
  <c r="AA1171" i="1"/>
  <c r="AB1171" i="1"/>
  <c r="V1171" i="1" s="1"/>
  <c r="T1172" i="1"/>
  <c r="U1172" i="1"/>
  <c r="W1172" i="1"/>
  <c r="X1172" i="1" s="1"/>
  <c r="Y1172" i="1"/>
  <c r="Z1172" i="1"/>
  <c r="AA1172" i="1"/>
  <c r="AB1172" i="1"/>
  <c r="V1172" i="1" s="1"/>
  <c r="T1173" i="1"/>
  <c r="U1173" i="1"/>
  <c r="W1173" i="1"/>
  <c r="X1173" i="1" s="1"/>
  <c r="Y1173" i="1"/>
  <c r="Z1173" i="1"/>
  <c r="AA1173" i="1"/>
  <c r="AB1173" i="1"/>
  <c r="V1173" i="1" s="1"/>
  <c r="T1174" i="1"/>
  <c r="U1174" i="1"/>
  <c r="W1174" i="1"/>
  <c r="X1174" i="1" s="1"/>
  <c r="Y1174" i="1"/>
  <c r="Z1174" i="1"/>
  <c r="AA1174" i="1"/>
  <c r="AB1174" i="1"/>
  <c r="V1174" i="1" s="1"/>
  <c r="T1175" i="1"/>
  <c r="U1175" i="1"/>
  <c r="W1175" i="1"/>
  <c r="Y1175" i="1"/>
  <c r="Z1175" i="1"/>
  <c r="AA1175" i="1"/>
  <c r="AB1175" i="1"/>
  <c r="V1175" i="1" s="1"/>
  <c r="T1176" i="1"/>
  <c r="U1176" i="1"/>
  <c r="W1176" i="1"/>
  <c r="Y1176" i="1"/>
  <c r="Z1176" i="1"/>
  <c r="AA1176" i="1"/>
  <c r="AB1176" i="1"/>
  <c r="V1176" i="1" s="1"/>
  <c r="T1177" i="1"/>
  <c r="U1177" i="1"/>
  <c r="W1177" i="1"/>
  <c r="Y1177" i="1"/>
  <c r="Z1177" i="1"/>
  <c r="AA1177" i="1"/>
  <c r="AB1177" i="1"/>
  <c r="V1177" i="1" s="1"/>
  <c r="T1178" i="1"/>
  <c r="U1178" i="1"/>
  <c r="W1178" i="1"/>
  <c r="Y1178" i="1"/>
  <c r="Z1178" i="1"/>
  <c r="AA1178" i="1"/>
  <c r="AB1178" i="1"/>
  <c r="V1178" i="1" s="1"/>
  <c r="T1179" i="1"/>
  <c r="U1179" i="1"/>
  <c r="W1179" i="1"/>
  <c r="X1179" i="1" s="1"/>
  <c r="Y1179" i="1"/>
  <c r="Z1179" i="1"/>
  <c r="AA1179" i="1"/>
  <c r="AB1179" i="1"/>
  <c r="V1179" i="1" s="1"/>
  <c r="T1180" i="1"/>
  <c r="U1180" i="1"/>
  <c r="W1180" i="1"/>
  <c r="X1180" i="1" s="1"/>
  <c r="Y1180" i="1"/>
  <c r="Z1180" i="1"/>
  <c r="AA1180" i="1"/>
  <c r="AB1180" i="1"/>
  <c r="V1180" i="1" s="1"/>
  <c r="T1181" i="1"/>
  <c r="U1181" i="1"/>
  <c r="W1181" i="1"/>
  <c r="X1181" i="1" s="1"/>
  <c r="Y1181" i="1"/>
  <c r="Z1181" i="1"/>
  <c r="AA1181" i="1"/>
  <c r="AB1181" i="1"/>
  <c r="V1181" i="1" s="1"/>
  <c r="T1182" i="1"/>
  <c r="U1182" i="1"/>
  <c r="W1182" i="1"/>
  <c r="Y1182" i="1"/>
  <c r="Z1182" i="1"/>
  <c r="AA1182" i="1"/>
  <c r="AB1182" i="1"/>
  <c r="V1182" i="1" s="1"/>
  <c r="T1183" i="1"/>
  <c r="U1183" i="1"/>
  <c r="W1183" i="1"/>
  <c r="Y1183" i="1"/>
  <c r="Z1183" i="1"/>
  <c r="AA1183" i="1"/>
  <c r="AB1183" i="1"/>
  <c r="V1183" i="1" s="1"/>
  <c r="T1184" i="1"/>
  <c r="U1184" i="1"/>
  <c r="W1184" i="1"/>
  <c r="Y1184" i="1"/>
  <c r="Z1184" i="1"/>
  <c r="AA1184" i="1"/>
  <c r="AB1184" i="1"/>
  <c r="V1184" i="1" s="1"/>
  <c r="T1185" i="1"/>
  <c r="U1185" i="1"/>
  <c r="W1185" i="1"/>
  <c r="Y1185" i="1"/>
  <c r="Z1185" i="1"/>
  <c r="AA1185" i="1"/>
  <c r="AB1185" i="1"/>
  <c r="V1185" i="1" s="1"/>
  <c r="T1186" i="1"/>
  <c r="U1186" i="1"/>
  <c r="W1186" i="1"/>
  <c r="X1186" i="1" s="1"/>
  <c r="Y1186" i="1"/>
  <c r="Z1186" i="1"/>
  <c r="AA1186" i="1"/>
  <c r="AB1186" i="1"/>
  <c r="V1186" i="1" s="1"/>
  <c r="T1187" i="1"/>
  <c r="U1187" i="1"/>
  <c r="W1187" i="1"/>
  <c r="X1187" i="1" s="1"/>
  <c r="Y1187" i="1"/>
  <c r="Z1187" i="1"/>
  <c r="AA1187" i="1"/>
  <c r="AB1187" i="1"/>
  <c r="V1187" i="1" s="1"/>
  <c r="T1188" i="1"/>
  <c r="U1188" i="1"/>
  <c r="W1188" i="1"/>
  <c r="X1188" i="1" s="1"/>
  <c r="Y1188" i="1"/>
  <c r="Z1188" i="1"/>
  <c r="AA1188" i="1"/>
  <c r="AB1188" i="1"/>
  <c r="V1188" i="1" s="1"/>
  <c r="T1189" i="1"/>
  <c r="U1189" i="1"/>
  <c r="W1189" i="1"/>
  <c r="X1189" i="1" s="1"/>
  <c r="Y1189" i="1"/>
  <c r="Z1189" i="1"/>
  <c r="AA1189" i="1"/>
  <c r="AB1189" i="1"/>
  <c r="V1189" i="1" s="1"/>
  <c r="T1190" i="1"/>
  <c r="U1190" i="1"/>
  <c r="W1190" i="1"/>
  <c r="X1190" i="1" s="1"/>
  <c r="Y1190" i="1"/>
  <c r="Z1190" i="1"/>
  <c r="AA1190" i="1"/>
  <c r="AB1190" i="1"/>
  <c r="V1190" i="1" s="1"/>
  <c r="T1191" i="1"/>
  <c r="U1191" i="1"/>
  <c r="W1191" i="1"/>
  <c r="X1191" i="1" s="1"/>
  <c r="Y1191" i="1"/>
  <c r="Z1191" i="1"/>
  <c r="AA1191" i="1"/>
  <c r="AB1191" i="1"/>
  <c r="V1191" i="1" s="1"/>
  <c r="T1192" i="1"/>
  <c r="U1192" i="1"/>
  <c r="W1192" i="1"/>
  <c r="X1192" i="1" s="1"/>
  <c r="Y1192" i="1"/>
  <c r="Z1192" i="1"/>
  <c r="AA1192" i="1"/>
  <c r="AB1192" i="1"/>
  <c r="V1192" i="1" s="1"/>
  <c r="T1193" i="1"/>
  <c r="U1193" i="1"/>
  <c r="W1193" i="1"/>
  <c r="X1193" i="1" s="1"/>
  <c r="Y1193" i="1"/>
  <c r="Z1193" i="1"/>
  <c r="AA1193" i="1"/>
  <c r="AB1193" i="1"/>
  <c r="V1193" i="1" s="1"/>
  <c r="T1194" i="1"/>
  <c r="U1194" i="1"/>
  <c r="W1194" i="1"/>
  <c r="X1194" i="1" s="1"/>
  <c r="Y1194" i="1"/>
  <c r="Z1194" i="1"/>
  <c r="AA1194" i="1"/>
  <c r="AB1194" i="1"/>
  <c r="V1194" i="1" s="1"/>
  <c r="T1195" i="1"/>
  <c r="U1195" i="1"/>
  <c r="W1195" i="1"/>
  <c r="X1195" i="1" s="1"/>
  <c r="Y1195" i="1"/>
  <c r="Z1195" i="1"/>
  <c r="AA1195" i="1"/>
  <c r="AB1195" i="1"/>
  <c r="V1195" i="1" s="1"/>
  <c r="T1196" i="1"/>
  <c r="U1196" i="1"/>
  <c r="W1196" i="1"/>
  <c r="X1196" i="1" s="1"/>
  <c r="Y1196" i="1"/>
  <c r="Z1196" i="1"/>
  <c r="AA1196" i="1"/>
  <c r="AB1196" i="1"/>
  <c r="V1196" i="1" s="1"/>
  <c r="T1197" i="1"/>
  <c r="U1197" i="1"/>
  <c r="W1197" i="1"/>
  <c r="X1197" i="1" s="1"/>
  <c r="Y1197" i="1"/>
  <c r="Z1197" i="1"/>
  <c r="AA1197" i="1"/>
  <c r="AB1197" i="1"/>
  <c r="V1197" i="1" s="1"/>
  <c r="T1198" i="1"/>
  <c r="U1198" i="1"/>
  <c r="W1198" i="1"/>
  <c r="X1198" i="1" s="1"/>
  <c r="Y1198" i="1"/>
  <c r="Z1198" i="1"/>
  <c r="AA1198" i="1"/>
  <c r="AB1198" i="1"/>
  <c r="V1198" i="1" s="1"/>
  <c r="T1199" i="1"/>
  <c r="U1199" i="1"/>
  <c r="W1199" i="1"/>
  <c r="X1199" i="1" s="1"/>
  <c r="Y1199" i="1"/>
  <c r="Z1199" i="1"/>
  <c r="AA1199" i="1"/>
  <c r="AB1199" i="1"/>
  <c r="V1199" i="1" s="1"/>
  <c r="T1200" i="1"/>
  <c r="U1200" i="1"/>
  <c r="W1200" i="1"/>
  <c r="X1200" i="1" s="1"/>
  <c r="Y1200" i="1"/>
  <c r="Z1200" i="1"/>
  <c r="AA1200" i="1"/>
  <c r="AB1200" i="1"/>
  <c r="V1200" i="1" s="1"/>
  <c r="T1201" i="1"/>
  <c r="U1201" i="1"/>
  <c r="W1201" i="1"/>
  <c r="X1201" i="1" s="1"/>
  <c r="Y1201" i="1"/>
  <c r="Z1201" i="1"/>
  <c r="AA1201" i="1"/>
  <c r="AB1201" i="1"/>
  <c r="V1201" i="1" s="1"/>
  <c r="T1202" i="1"/>
  <c r="U1202" i="1"/>
  <c r="W1202" i="1"/>
  <c r="Y1202" i="1"/>
  <c r="Z1202" i="1"/>
  <c r="AA1202" i="1"/>
  <c r="AB1202" i="1"/>
  <c r="V1202" i="1" s="1"/>
  <c r="T1203" i="1"/>
  <c r="U1203" i="1"/>
  <c r="W1203" i="1"/>
  <c r="Y1203" i="1"/>
  <c r="Z1203" i="1"/>
  <c r="AA1203" i="1"/>
  <c r="AB1203" i="1"/>
  <c r="V1203" i="1" s="1"/>
  <c r="T1204" i="1"/>
  <c r="U1204" i="1"/>
  <c r="W1204" i="1"/>
  <c r="Y1204" i="1"/>
  <c r="Z1204" i="1"/>
  <c r="AA1204" i="1"/>
  <c r="AB1204" i="1"/>
  <c r="V1204" i="1" s="1"/>
  <c r="T1205" i="1"/>
  <c r="U1205" i="1"/>
  <c r="W1205" i="1"/>
  <c r="X1205" i="1" s="1"/>
  <c r="Y1205" i="1"/>
  <c r="Z1205" i="1"/>
  <c r="AA1205" i="1"/>
  <c r="AB1205" i="1"/>
  <c r="V1205" i="1" s="1"/>
  <c r="T1206" i="1"/>
  <c r="U1206" i="1"/>
  <c r="W1206" i="1"/>
  <c r="X1206" i="1" s="1"/>
  <c r="Y1206" i="1"/>
  <c r="Z1206" i="1"/>
  <c r="AA1206" i="1"/>
  <c r="AB1206" i="1"/>
  <c r="V1206" i="1" s="1"/>
  <c r="T1207" i="1"/>
  <c r="U1207" i="1"/>
  <c r="W1207" i="1"/>
  <c r="X1207" i="1" s="1"/>
  <c r="Y1207" i="1"/>
  <c r="Z1207" i="1"/>
  <c r="AA1207" i="1"/>
  <c r="AB1207" i="1"/>
  <c r="V1207" i="1" s="1"/>
  <c r="T1208" i="1"/>
  <c r="U1208" i="1"/>
  <c r="W1208" i="1"/>
  <c r="X1208" i="1" s="1"/>
  <c r="Y1208" i="1"/>
  <c r="Z1208" i="1"/>
  <c r="AA1208" i="1"/>
  <c r="AB1208" i="1"/>
  <c r="V1208" i="1" s="1"/>
  <c r="T1209" i="1"/>
  <c r="U1209" i="1"/>
  <c r="W1209" i="1"/>
  <c r="Y1209" i="1"/>
  <c r="Z1209" i="1"/>
  <c r="AA1209" i="1"/>
  <c r="AB1209" i="1"/>
  <c r="V1209" i="1" s="1"/>
  <c r="T1210" i="1"/>
  <c r="U1210" i="1"/>
  <c r="W1210" i="1"/>
  <c r="Y1210" i="1"/>
  <c r="Z1210" i="1"/>
  <c r="AA1210" i="1"/>
  <c r="AB1210" i="1"/>
  <c r="V1210" i="1" s="1"/>
  <c r="T1211" i="1"/>
  <c r="U1211" i="1"/>
  <c r="W1211" i="1"/>
  <c r="Y1211" i="1"/>
  <c r="Z1211" i="1"/>
  <c r="AA1211" i="1"/>
  <c r="AB1211" i="1"/>
  <c r="V1211" i="1" s="1"/>
  <c r="T1212" i="1"/>
  <c r="U1212" i="1"/>
  <c r="W1212" i="1"/>
  <c r="X1212" i="1" s="1"/>
  <c r="Y1212" i="1"/>
  <c r="Z1212" i="1"/>
  <c r="AA1212" i="1"/>
  <c r="AB1212" i="1"/>
  <c r="V1212" i="1" s="1"/>
  <c r="T1213" i="1"/>
  <c r="U1213" i="1"/>
  <c r="W1213" i="1"/>
  <c r="X1213" i="1" s="1"/>
  <c r="Y1213" i="1"/>
  <c r="Z1213" i="1"/>
  <c r="AA1213" i="1"/>
  <c r="AB1213" i="1"/>
  <c r="V1213" i="1" s="1"/>
  <c r="T1214" i="1"/>
  <c r="U1214" i="1"/>
  <c r="W1214" i="1"/>
  <c r="X1214" i="1" s="1"/>
  <c r="Y1214" i="1"/>
  <c r="Z1214" i="1"/>
  <c r="AA1214" i="1"/>
  <c r="AB1214" i="1"/>
  <c r="V1214" i="1" s="1"/>
  <c r="T1215" i="1"/>
  <c r="U1215" i="1"/>
  <c r="W1215" i="1"/>
  <c r="X1215" i="1" s="1"/>
  <c r="Y1215" i="1"/>
  <c r="Z1215" i="1"/>
  <c r="AA1215" i="1"/>
  <c r="AB1215" i="1"/>
  <c r="V1215" i="1" s="1"/>
  <c r="T1216" i="1"/>
  <c r="U1216" i="1"/>
  <c r="W1216" i="1"/>
  <c r="X1216" i="1" s="1"/>
  <c r="Y1216" i="1"/>
  <c r="Z1216" i="1"/>
  <c r="AA1216" i="1"/>
  <c r="AB1216" i="1"/>
  <c r="V1216" i="1" s="1"/>
  <c r="T1217" i="1"/>
  <c r="U1217" i="1"/>
  <c r="W1217" i="1"/>
  <c r="X1217" i="1" s="1"/>
  <c r="Y1217" i="1"/>
  <c r="Z1217" i="1"/>
  <c r="AA1217" i="1"/>
  <c r="AB1217" i="1"/>
  <c r="V1217" i="1" s="1"/>
  <c r="T1218" i="1"/>
  <c r="U1218" i="1"/>
  <c r="W1218" i="1"/>
  <c r="X1218" i="1" s="1"/>
  <c r="Y1218" i="1"/>
  <c r="Z1218" i="1"/>
  <c r="AA1218" i="1"/>
  <c r="AB1218" i="1"/>
  <c r="V1218" i="1" s="1"/>
  <c r="T1219" i="1"/>
  <c r="U1219" i="1"/>
  <c r="W1219" i="1"/>
  <c r="X1219" i="1" s="1"/>
  <c r="Y1219" i="1"/>
  <c r="Z1219" i="1"/>
  <c r="AA1219" i="1"/>
  <c r="AB1219" i="1"/>
  <c r="V1219" i="1" s="1"/>
  <c r="T1220" i="1"/>
  <c r="U1220" i="1"/>
  <c r="W1220" i="1"/>
  <c r="X1220" i="1" s="1"/>
  <c r="Y1220" i="1"/>
  <c r="Z1220" i="1"/>
  <c r="AA1220" i="1"/>
  <c r="AB1220" i="1"/>
  <c r="V1220" i="1" s="1"/>
  <c r="T1221" i="1"/>
  <c r="U1221" i="1"/>
  <c r="W1221" i="1"/>
  <c r="X1221" i="1" s="1"/>
  <c r="Y1221" i="1"/>
  <c r="Z1221" i="1"/>
  <c r="AA1221" i="1"/>
  <c r="AB1221" i="1"/>
  <c r="V1221" i="1" s="1"/>
  <c r="T1222" i="1"/>
  <c r="U1222" i="1"/>
  <c r="W1222" i="1"/>
  <c r="X1222" i="1" s="1"/>
  <c r="Y1222" i="1"/>
  <c r="Z1222" i="1"/>
  <c r="AA1222" i="1"/>
  <c r="AB1222" i="1"/>
  <c r="V1222" i="1" s="1"/>
  <c r="T1223" i="1"/>
  <c r="U1223" i="1"/>
  <c r="W1223" i="1"/>
  <c r="X1223" i="1" s="1"/>
  <c r="Y1223" i="1"/>
  <c r="Z1223" i="1"/>
  <c r="AA1223" i="1"/>
  <c r="AB1223" i="1"/>
  <c r="V1223" i="1" s="1"/>
  <c r="T1224" i="1"/>
  <c r="U1224" i="1"/>
  <c r="W1224" i="1"/>
  <c r="X1224" i="1" s="1"/>
  <c r="Y1224" i="1"/>
  <c r="Z1224" i="1"/>
  <c r="AA1224" i="1"/>
  <c r="AB1224" i="1"/>
  <c r="V1224" i="1" s="1"/>
  <c r="T1225" i="1"/>
  <c r="U1225" i="1"/>
  <c r="W1225" i="1"/>
  <c r="X1225" i="1" s="1"/>
  <c r="Y1225" i="1"/>
  <c r="Z1225" i="1"/>
  <c r="AA1225" i="1"/>
  <c r="AB1225" i="1"/>
  <c r="V1225" i="1" s="1"/>
  <c r="T1226" i="1"/>
  <c r="U1226" i="1"/>
  <c r="W1226" i="1"/>
  <c r="X1226" i="1" s="1"/>
  <c r="Y1226" i="1"/>
  <c r="Z1226" i="1"/>
  <c r="AA1226" i="1"/>
  <c r="AB1226" i="1"/>
  <c r="V1226" i="1" s="1"/>
  <c r="T1227" i="1"/>
  <c r="U1227" i="1"/>
  <c r="W1227" i="1"/>
  <c r="X1227" i="1" s="1"/>
  <c r="Y1227" i="1"/>
  <c r="Z1227" i="1"/>
  <c r="AA1227" i="1"/>
  <c r="AB1227" i="1"/>
  <c r="V1227" i="1" s="1"/>
  <c r="T1228" i="1"/>
  <c r="U1228" i="1"/>
  <c r="W1228" i="1"/>
  <c r="X1228" i="1" s="1"/>
  <c r="Y1228" i="1"/>
  <c r="Z1228" i="1"/>
  <c r="AA1228" i="1"/>
  <c r="AB1228" i="1"/>
  <c r="V1228" i="1" s="1"/>
  <c r="T1229" i="1"/>
  <c r="U1229" i="1"/>
  <c r="V1229" i="1"/>
  <c r="W1229" i="1"/>
  <c r="X1229" i="1" s="1"/>
  <c r="Y1229" i="1"/>
  <c r="Z1229" i="1"/>
  <c r="AA1229" i="1"/>
  <c r="AB1229" i="1"/>
  <c r="T1230" i="1"/>
  <c r="U1230" i="1"/>
  <c r="W1230" i="1"/>
  <c r="X1230" i="1" s="1"/>
  <c r="Y1230" i="1"/>
  <c r="Z1230" i="1"/>
  <c r="AA1230" i="1"/>
  <c r="AB1230" i="1"/>
  <c r="V1230" i="1" s="1"/>
  <c r="T1231" i="1"/>
  <c r="U1231" i="1"/>
  <c r="W1231" i="1"/>
  <c r="X1231" i="1" s="1"/>
  <c r="Y1231" i="1"/>
  <c r="Z1231" i="1"/>
  <c r="AA1231" i="1"/>
  <c r="AB1231" i="1"/>
  <c r="V1231" i="1" s="1"/>
  <c r="T1232" i="1"/>
  <c r="U1232" i="1"/>
  <c r="W1232" i="1"/>
  <c r="X1232" i="1" s="1"/>
  <c r="Y1232" i="1"/>
  <c r="Z1232" i="1"/>
  <c r="AA1232" i="1"/>
  <c r="AB1232" i="1"/>
  <c r="V1232" i="1" s="1"/>
  <c r="T1233" i="1"/>
  <c r="U1233" i="1"/>
  <c r="W1233" i="1"/>
  <c r="X1233" i="1" s="1"/>
  <c r="Y1233" i="1"/>
  <c r="Z1233" i="1"/>
  <c r="AA1233" i="1"/>
  <c r="AB1233" i="1"/>
  <c r="V1233" i="1" s="1"/>
  <c r="T1234" i="1"/>
  <c r="U1234" i="1"/>
  <c r="W1234" i="1"/>
  <c r="X1234" i="1" s="1"/>
  <c r="Y1234" i="1"/>
  <c r="Z1234" i="1"/>
  <c r="AA1234" i="1"/>
  <c r="AB1234" i="1"/>
  <c r="V1234" i="1" s="1"/>
  <c r="T1235" i="1"/>
  <c r="U1235" i="1"/>
  <c r="W1235" i="1"/>
  <c r="X1235" i="1" s="1"/>
  <c r="Y1235" i="1"/>
  <c r="Z1235" i="1"/>
  <c r="AA1235" i="1"/>
  <c r="AB1235" i="1"/>
  <c r="V1235" i="1" s="1"/>
  <c r="T1236" i="1"/>
  <c r="U1236" i="1"/>
  <c r="W1236" i="1"/>
  <c r="X1236" i="1" s="1"/>
  <c r="Y1236" i="1"/>
  <c r="Z1236" i="1"/>
  <c r="AA1236" i="1"/>
  <c r="AB1236" i="1"/>
  <c r="V1236" i="1" s="1"/>
  <c r="T1237" i="1"/>
  <c r="U1237" i="1"/>
  <c r="W1237" i="1"/>
  <c r="X1237" i="1" s="1"/>
  <c r="Y1237" i="1"/>
  <c r="Z1237" i="1"/>
  <c r="AA1237" i="1"/>
  <c r="AB1237" i="1"/>
  <c r="V1237" i="1" s="1"/>
  <c r="T1238" i="1"/>
  <c r="U1238" i="1"/>
  <c r="W1238" i="1"/>
  <c r="X1238" i="1" s="1"/>
  <c r="Y1238" i="1"/>
  <c r="Z1238" i="1"/>
  <c r="AA1238" i="1"/>
  <c r="AB1238" i="1"/>
  <c r="V1238" i="1" s="1"/>
  <c r="T1239" i="1"/>
  <c r="U1239" i="1"/>
  <c r="W1239" i="1"/>
  <c r="X1239" i="1" s="1"/>
  <c r="Y1239" i="1"/>
  <c r="Z1239" i="1"/>
  <c r="AA1239" i="1"/>
  <c r="AB1239" i="1"/>
  <c r="V1239" i="1" s="1"/>
  <c r="T1240" i="1"/>
  <c r="U1240" i="1"/>
  <c r="W1240" i="1"/>
  <c r="X1240" i="1" s="1"/>
  <c r="Y1240" i="1"/>
  <c r="Z1240" i="1"/>
  <c r="AA1240" i="1"/>
  <c r="AB1240" i="1"/>
  <c r="V1240" i="1" s="1"/>
  <c r="T1241" i="1"/>
  <c r="U1241" i="1"/>
  <c r="W1241" i="1"/>
  <c r="X1241" i="1" s="1"/>
  <c r="Y1241" i="1"/>
  <c r="Z1241" i="1"/>
  <c r="AA1241" i="1"/>
  <c r="AB1241" i="1"/>
  <c r="V1241" i="1" s="1"/>
  <c r="T1242" i="1"/>
  <c r="U1242" i="1"/>
  <c r="W1242" i="1"/>
  <c r="X1242" i="1" s="1"/>
  <c r="Y1242" i="1"/>
  <c r="Z1242" i="1"/>
  <c r="AA1242" i="1"/>
  <c r="AB1242" i="1"/>
  <c r="V1242" i="1" s="1"/>
  <c r="T1243" i="1"/>
  <c r="U1243" i="1"/>
  <c r="W1243" i="1"/>
  <c r="X1243" i="1" s="1"/>
  <c r="Y1243" i="1"/>
  <c r="Z1243" i="1"/>
  <c r="AA1243" i="1"/>
  <c r="AB1243" i="1"/>
  <c r="V1243" i="1" s="1"/>
  <c r="T1244" i="1"/>
  <c r="U1244" i="1"/>
  <c r="W1244" i="1"/>
  <c r="X1244" i="1" s="1"/>
  <c r="Y1244" i="1"/>
  <c r="Z1244" i="1"/>
  <c r="AA1244" i="1"/>
  <c r="AB1244" i="1"/>
  <c r="V1244" i="1" s="1"/>
  <c r="T1245" i="1"/>
  <c r="U1245" i="1"/>
  <c r="W1245" i="1"/>
  <c r="X1245" i="1" s="1"/>
  <c r="Y1245" i="1"/>
  <c r="Z1245" i="1"/>
  <c r="AA1245" i="1"/>
  <c r="AB1245" i="1"/>
  <c r="V1245" i="1" s="1"/>
  <c r="T1246" i="1"/>
  <c r="U1246" i="1"/>
  <c r="W1246" i="1"/>
  <c r="X1246" i="1" s="1"/>
  <c r="Y1246" i="1"/>
  <c r="Z1246" i="1"/>
  <c r="AA1246" i="1"/>
  <c r="AB1246" i="1"/>
  <c r="V1246" i="1" s="1"/>
  <c r="T1247" i="1"/>
  <c r="U1247" i="1"/>
  <c r="W1247" i="1"/>
  <c r="X1247" i="1" s="1"/>
  <c r="Y1247" i="1"/>
  <c r="Z1247" i="1"/>
  <c r="AA1247" i="1"/>
  <c r="AB1247" i="1"/>
  <c r="V1247" i="1" s="1"/>
  <c r="T1248" i="1"/>
  <c r="U1248" i="1"/>
  <c r="W1248" i="1"/>
  <c r="X1248" i="1" s="1"/>
  <c r="Y1248" i="1"/>
  <c r="Z1248" i="1"/>
  <c r="AA1248" i="1"/>
  <c r="AB1248" i="1"/>
  <c r="V1248" i="1" s="1"/>
  <c r="T1249" i="1"/>
  <c r="U1249" i="1"/>
  <c r="W1249" i="1"/>
  <c r="X1249" i="1" s="1"/>
  <c r="Y1249" i="1"/>
  <c r="Z1249" i="1"/>
  <c r="AA1249" i="1"/>
  <c r="AB1249" i="1"/>
  <c r="V1249" i="1" s="1"/>
  <c r="T1250" i="1"/>
  <c r="U1250" i="1"/>
  <c r="W1250" i="1"/>
  <c r="X1250" i="1" s="1"/>
  <c r="Y1250" i="1"/>
  <c r="Z1250" i="1"/>
  <c r="AA1250" i="1"/>
  <c r="AB1250" i="1"/>
  <c r="V1250" i="1" s="1"/>
  <c r="T1251" i="1"/>
  <c r="U1251" i="1"/>
  <c r="W1251" i="1"/>
  <c r="X1251" i="1" s="1"/>
  <c r="Y1251" i="1"/>
  <c r="Z1251" i="1"/>
  <c r="AA1251" i="1"/>
  <c r="AB1251" i="1"/>
  <c r="V1251" i="1" s="1"/>
  <c r="T1252" i="1"/>
  <c r="U1252" i="1"/>
  <c r="W1252" i="1"/>
  <c r="X1252" i="1" s="1"/>
  <c r="Y1252" i="1"/>
  <c r="Z1252" i="1"/>
  <c r="AA1252" i="1"/>
  <c r="AB1252" i="1"/>
  <c r="V1252" i="1" s="1"/>
  <c r="T1253" i="1"/>
  <c r="U1253" i="1"/>
  <c r="W1253" i="1"/>
  <c r="X1253" i="1" s="1"/>
  <c r="Y1253" i="1"/>
  <c r="Z1253" i="1"/>
  <c r="AA1253" i="1"/>
  <c r="AB1253" i="1"/>
  <c r="V1253" i="1" s="1"/>
  <c r="T1254" i="1"/>
  <c r="U1254" i="1"/>
  <c r="W1254" i="1"/>
  <c r="X1254" i="1" s="1"/>
  <c r="Y1254" i="1"/>
  <c r="Z1254" i="1"/>
  <c r="AA1254" i="1"/>
  <c r="AB1254" i="1"/>
  <c r="V1254" i="1" s="1"/>
  <c r="T1255" i="1"/>
  <c r="U1255" i="1"/>
  <c r="W1255" i="1"/>
  <c r="X1255" i="1" s="1"/>
  <c r="Y1255" i="1"/>
  <c r="Z1255" i="1"/>
  <c r="AA1255" i="1"/>
  <c r="AB1255" i="1"/>
  <c r="V1255" i="1" s="1"/>
  <c r="T1256" i="1"/>
  <c r="U1256" i="1"/>
  <c r="V1256" i="1"/>
  <c r="W1256" i="1"/>
  <c r="X1256" i="1" s="1"/>
  <c r="Y1256" i="1"/>
  <c r="Z1256" i="1"/>
  <c r="AA1256" i="1"/>
  <c r="AB1256" i="1"/>
  <c r="T1257" i="1"/>
  <c r="U1257" i="1"/>
  <c r="V1257" i="1"/>
  <c r="W1257" i="1"/>
  <c r="X1257" i="1" s="1"/>
  <c r="Y1257" i="1"/>
  <c r="Z1257" i="1"/>
  <c r="AA1257" i="1"/>
  <c r="AB1257" i="1"/>
  <c r="T1258" i="1"/>
  <c r="U1258" i="1"/>
  <c r="W1258" i="1"/>
  <c r="X1258" i="1" s="1"/>
  <c r="Y1258" i="1"/>
  <c r="Z1258" i="1"/>
  <c r="AA1258" i="1"/>
  <c r="AB1258" i="1"/>
  <c r="V1258" i="1" s="1"/>
  <c r="T1259" i="1"/>
  <c r="U1259" i="1"/>
  <c r="W1259" i="1"/>
  <c r="X1259" i="1" s="1"/>
  <c r="Y1259" i="1"/>
  <c r="Z1259" i="1"/>
  <c r="AA1259" i="1"/>
  <c r="AB1259" i="1"/>
  <c r="V1259" i="1" s="1"/>
  <c r="T1260" i="1"/>
  <c r="U1260" i="1"/>
  <c r="W1260" i="1"/>
  <c r="X1260" i="1" s="1"/>
  <c r="Y1260" i="1"/>
  <c r="Z1260" i="1"/>
  <c r="AA1260" i="1"/>
  <c r="AB1260" i="1"/>
  <c r="V1260" i="1" s="1"/>
  <c r="T1261" i="1"/>
  <c r="U1261" i="1"/>
  <c r="W1261" i="1"/>
  <c r="Y1261" i="1"/>
  <c r="Z1261" i="1"/>
  <c r="AA1261" i="1"/>
  <c r="AB1261" i="1"/>
  <c r="V1261" i="1" s="1"/>
  <c r="T1262" i="1"/>
  <c r="U1262" i="1"/>
  <c r="W1262" i="1"/>
  <c r="Y1262" i="1"/>
  <c r="Z1262" i="1"/>
  <c r="AA1262" i="1"/>
  <c r="AB1262" i="1"/>
  <c r="V1262" i="1" s="1"/>
  <c r="T1263" i="1"/>
  <c r="U1263" i="1"/>
  <c r="W1263" i="1"/>
  <c r="Y1263" i="1"/>
  <c r="Z1263" i="1"/>
  <c r="AA1263" i="1"/>
  <c r="AB1263" i="1"/>
  <c r="V1263" i="1" s="1"/>
  <c r="T1264" i="1"/>
  <c r="U1264" i="1"/>
  <c r="W1264" i="1"/>
  <c r="Y1264" i="1"/>
  <c r="Z1264" i="1"/>
  <c r="AA1264" i="1"/>
  <c r="AB1264" i="1"/>
  <c r="V1264" i="1" s="1"/>
  <c r="T1265" i="1"/>
  <c r="U1265" i="1"/>
  <c r="W1265" i="1"/>
  <c r="X1265" i="1" s="1"/>
  <c r="Y1265" i="1"/>
  <c r="Z1265" i="1"/>
  <c r="AA1265" i="1"/>
  <c r="AB1265" i="1"/>
  <c r="V1265" i="1" s="1"/>
  <c r="T1266" i="1"/>
  <c r="U1266" i="1"/>
  <c r="W1266" i="1"/>
  <c r="X1266" i="1" s="1"/>
  <c r="Y1266" i="1"/>
  <c r="Z1266" i="1"/>
  <c r="AA1266" i="1"/>
  <c r="AB1266" i="1"/>
  <c r="V1266" i="1" s="1"/>
  <c r="T1267" i="1"/>
  <c r="U1267" i="1"/>
  <c r="W1267" i="1"/>
  <c r="X1267" i="1" s="1"/>
  <c r="Y1267" i="1"/>
  <c r="Z1267" i="1"/>
  <c r="AA1267" i="1"/>
  <c r="AB1267" i="1"/>
  <c r="V1267" i="1" s="1"/>
  <c r="T1268" i="1"/>
  <c r="U1268" i="1"/>
  <c r="W1268" i="1"/>
  <c r="Y1268" i="1"/>
  <c r="Z1268" i="1"/>
  <c r="AA1268" i="1"/>
  <c r="AB1268" i="1"/>
  <c r="V1268" i="1" s="1"/>
  <c r="T1269" i="1"/>
  <c r="U1269" i="1"/>
  <c r="W1269" i="1"/>
  <c r="Y1269" i="1"/>
  <c r="Z1269" i="1"/>
  <c r="AA1269" i="1"/>
  <c r="AB1269" i="1"/>
  <c r="V1269" i="1" s="1"/>
  <c r="T1270" i="1"/>
  <c r="U1270" i="1"/>
  <c r="W1270" i="1"/>
  <c r="Y1270" i="1"/>
  <c r="Z1270" i="1"/>
  <c r="AA1270" i="1"/>
  <c r="AB1270" i="1"/>
  <c r="V1270" i="1" s="1"/>
  <c r="T1271" i="1"/>
  <c r="U1271" i="1"/>
  <c r="W1271" i="1"/>
  <c r="Y1271" i="1"/>
  <c r="Z1271" i="1"/>
  <c r="AA1271" i="1"/>
  <c r="AB1271" i="1"/>
  <c r="V1271" i="1" s="1"/>
  <c r="T1272" i="1"/>
  <c r="U1272" i="1"/>
  <c r="W1272" i="1"/>
  <c r="Y1272" i="1"/>
  <c r="Z1272" i="1"/>
  <c r="AA1272" i="1"/>
  <c r="AB1272" i="1"/>
  <c r="V1272" i="1" s="1"/>
  <c r="T1273" i="1"/>
  <c r="U1273" i="1"/>
  <c r="W1273" i="1"/>
  <c r="Y1273" i="1"/>
  <c r="Z1273" i="1"/>
  <c r="AA1273" i="1"/>
  <c r="AB1273" i="1"/>
  <c r="V1273" i="1" s="1"/>
  <c r="T1274" i="1"/>
  <c r="U1274" i="1"/>
  <c r="W1274" i="1"/>
  <c r="Y1274" i="1"/>
  <c r="Z1274" i="1"/>
  <c r="AA1274" i="1"/>
  <c r="AB1274" i="1"/>
  <c r="V1274" i="1" s="1"/>
  <c r="T1275" i="1"/>
  <c r="U1275" i="1"/>
  <c r="W1275" i="1"/>
  <c r="Y1275" i="1"/>
  <c r="Z1275" i="1"/>
  <c r="AA1275" i="1"/>
  <c r="AB1275" i="1"/>
  <c r="V1275" i="1" s="1"/>
  <c r="T1276" i="1"/>
  <c r="U1276" i="1"/>
  <c r="W1276" i="1"/>
  <c r="Y1276" i="1"/>
  <c r="Z1276" i="1"/>
  <c r="AA1276" i="1"/>
  <c r="AB1276" i="1"/>
  <c r="V1276" i="1" s="1"/>
  <c r="T1277" i="1"/>
  <c r="U1277" i="1"/>
  <c r="W1277" i="1"/>
  <c r="Y1277" i="1"/>
  <c r="Z1277" i="1"/>
  <c r="AA1277" i="1"/>
  <c r="AB1277" i="1"/>
  <c r="V1277" i="1" s="1"/>
  <c r="T1278" i="1"/>
  <c r="U1278" i="1"/>
  <c r="W1278" i="1"/>
  <c r="Y1278" i="1"/>
  <c r="Z1278" i="1"/>
  <c r="AA1278" i="1"/>
  <c r="AB1278" i="1"/>
  <c r="V1278" i="1" s="1"/>
  <c r="T1279" i="1"/>
  <c r="U1279" i="1"/>
  <c r="W1279" i="1"/>
  <c r="Y1279" i="1"/>
  <c r="Z1279" i="1"/>
  <c r="AA1279" i="1"/>
  <c r="AB1279" i="1"/>
  <c r="V1279" i="1" s="1"/>
  <c r="T1280" i="1"/>
  <c r="U1280" i="1"/>
  <c r="W1280" i="1"/>
  <c r="Y1280" i="1"/>
  <c r="Z1280" i="1"/>
  <c r="AA1280" i="1"/>
  <c r="AB1280" i="1"/>
  <c r="V1280" i="1" s="1"/>
  <c r="T1281" i="1"/>
  <c r="U1281" i="1"/>
  <c r="W1281" i="1"/>
  <c r="Y1281" i="1"/>
  <c r="Z1281" i="1"/>
  <c r="AA1281" i="1"/>
  <c r="AB1281" i="1"/>
  <c r="V1281" i="1" s="1"/>
  <c r="T1282" i="1"/>
  <c r="U1282" i="1"/>
  <c r="W1282" i="1"/>
  <c r="Y1282" i="1"/>
  <c r="Z1282" i="1"/>
  <c r="AA1282" i="1"/>
  <c r="AB1282" i="1"/>
  <c r="V1282" i="1" s="1"/>
  <c r="T1283" i="1"/>
  <c r="U1283" i="1"/>
  <c r="W1283" i="1"/>
  <c r="Y1283" i="1"/>
  <c r="Z1283" i="1"/>
  <c r="AA1283" i="1"/>
  <c r="AB1283" i="1"/>
  <c r="V1283" i="1" s="1"/>
  <c r="T1284" i="1"/>
  <c r="U1284" i="1"/>
  <c r="W1284" i="1"/>
  <c r="Y1284" i="1"/>
  <c r="Z1284" i="1"/>
  <c r="AA1284" i="1"/>
  <c r="AB1284" i="1"/>
  <c r="V1284" i="1" s="1"/>
  <c r="T1285" i="1"/>
  <c r="U1285" i="1"/>
  <c r="W1285" i="1"/>
  <c r="Y1285" i="1"/>
  <c r="Z1285" i="1"/>
  <c r="AA1285" i="1"/>
  <c r="AB1285" i="1"/>
  <c r="V1285" i="1" s="1"/>
  <c r="T1286" i="1"/>
  <c r="U1286" i="1"/>
  <c r="W1286" i="1"/>
  <c r="Y1286" i="1"/>
  <c r="Z1286" i="1"/>
  <c r="AA1286" i="1"/>
  <c r="AB1286" i="1"/>
  <c r="V1286" i="1" s="1"/>
  <c r="T1287" i="1"/>
  <c r="U1287" i="1"/>
  <c r="W1287" i="1"/>
  <c r="Y1287" i="1"/>
  <c r="Z1287" i="1"/>
  <c r="AA1287" i="1"/>
  <c r="AB1287" i="1"/>
  <c r="V1287" i="1" s="1"/>
  <c r="T1288" i="1"/>
  <c r="U1288" i="1"/>
  <c r="W1288" i="1"/>
  <c r="Y1288" i="1"/>
  <c r="Z1288" i="1"/>
  <c r="AA1288" i="1"/>
  <c r="AB1288" i="1"/>
  <c r="V1288" i="1" s="1"/>
  <c r="T1289" i="1"/>
  <c r="U1289" i="1"/>
  <c r="W1289" i="1"/>
  <c r="Y1289" i="1"/>
  <c r="Z1289" i="1"/>
  <c r="AA1289" i="1"/>
  <c r="AB1289" i="1"/>
  <c r="V1289" i="1" s="1"/>
  <c r="T1290" i="1"/>
  <c r="U1290" i="1"/>
  <c r="W1290" i="1"/>
  <c r="Y1290" i="1"/>
  <c r="Z1290" i="1"/>
  <c r="AA1290" i="1"/>
  <c r="AB1290" i="1"/>
  <c r="V1290" i="1" s="1"/>
  <c r="T1291" i="1"/>
  <c r="U1291" i="1"/>
  <c r="W1291" i="1"/>
  <c r="Y1291" i="1"/>
  <c r="Z1291" i="1"/>
  <c r="AA1291" i="1"/>
  <c r="AB1291" i="1"/>
  <c r="V1291" i="1" s="1"/>
  <c r="T1292" i="1"/>
  <c r="U1292" i="1"/>
  <c r="W1292" i="1"/>
  <c r="Y1292" i="1"/>
  <c r="Z1292" i="1"/>
  <c r="AA1292" i="1"/>
  <c r="AB1292" i="1"/>
  <c r="V1292" i="1" s="1"/>
  <c r="T1293" i="1"/>
  <c r="U1293" i="1"/>
  <c r="W1293" i="1"/>
  <c r="Y1293" i="1"/>
  <c r="Z1293" i="1"/>
  <c r="AA1293" i="1"/>
  <c r="AB1293" i="1"/>
  <c r="V1293" i="1" s="1"/>
  <c r="T1294" i="1"/>
  <c r="U1294" i="1"/>
  <c r="W1294" i="1"/>
  <c r="Y1294" i="1"/>
  <c r="Z1294" i="1"/>
  <c r="AA1294" i="1"/>
  <c r="AB1294" i="1"/>
  <c r="V1294" i="1" s="1"/>
  <c r="T1295" i="1"/>
  <c r="U1295" i="1"/>
  <c r="W1295" i="1"/>
  <c r="Y1295" i="1"/>
  <c r="Z1295" i="1"/>
  <c r="AA1295" i="1"/>
  <c r="AB1295" i="1"/>
  <c r="V1295" i="1" s="1"/>
  <c r="T1296" i="1"/>
  <c r="U1296" i="1"/>
  <c r="W1296" i="1"/>
  <c r="Y1296" i="1"/>
  <c r="Z1296" i="1"/>
  <c r="AA1296" i="1"/>
  <c r="AB1296" i="1"/>
  <c r="V1296" i="1" s="1"/>
  <c r="T1297" i="1"/>
  <c r="U1297" i="1"/>
  <c r="W1297" i="1"/>
  <c r="Y1297" i="1"/>
  <c r="Z1297" i="1"/>
  <c r="AA1297" i="1"/>
  <c r="AB1297" i="1"/>
  <c r="V1297" i="1" s="1"/>
  <c r="T1298" i="1"/>
  <c r="U1298" i="1"/>
  <c r="W1298" i="1"/>
  <c r="Y1298" i="1"/>
  <c r="Z1298" i="1"/>
  <c r="AA1298" i="1"/>
  <c r="AB1298" i="1"/>
  <c r="V1298" i="1" s="1"/>
  <c r="T1299" i="1"/>
  <c r="U1299" i="1"/>
  <c r="W1299" i="1"/>
  <c r="Y1299" i="1"/>
  <c r="Z1299" i="1"/>
  <c r="AA1299" i="1"/>
  <c r="AB1299" i="1"/>
  <c r="V1299" i="1" s="1"/>
  <c r="T1300" i="1"/>
  <c r="U1300" i="1"/>
  <c r="W1300" i="1"/>
  <c r="Y1300" i="1"/>
  <c r="Z1300" i="1"/>
  <c r="AA1300" i="1"/>
  <c r="AB1300" i="1"/>
  <c r="V1300" i="1" s="1"/>
  <c r="T1301" i="1"/>
  <c r="U1301" i="1"/>
  <c r="W1301" i="1"/>
  <c r="Y1301" i="1"/>
  <c r="Z1301" i="1"/>
  <c r="AA1301" i="1"/>
  <c r="AB1301" i="1"/>
  <c r="V1301" i="1" s="1"/>
  <c r="T1302" i="1"/>
  <c r="U1302" i="1"/>
  <c r="W1302" i="1"/>
  <c r="Y1302" i="1"/>
  <c r="Z1302" i="1"/>
  <c r="AA1302" i="1"/>
  <c r="AB1302" i="1"/>
  <c r="V1302" i="1" s="1"/>
  <c r="T1303" i="1"/>
  <c r="U1303" i="1"/>
  <c r="W1303" i="1"/>
  <c r="X1303" i="1" s="1"/>
  <c r="Y1303" i="1"/>
  <c r="Z1303" i="1"/>
  <c r="AA1303" i="1"/>
  <c r="AB1303" i="1"/>
  <c r="V1303" i="1" s="1"/>
  <c r="T1304" i="1"/>
  <c r="U1304" i="1"/>
  <c r="W1304" i="1"/>
  <c r="X1304" i="1" s="1"/>
  <c r="Y1304" i="1"/>
  <c r="Z1304" i="1"/>
  <c r="AA1304" i="1"/>
  <c r="AB1304" i="1"/>
  <c r="V1304" i="1" s="1"/>
  <c r="T1305" i="1"/>
  <c r="U1305" i="1"/>
  <c r="W1305" i="1"/>
  <c r="X1305" i="1" s="1"/>
  <c r="Y1305" i="1"/>
  <c r="Z1305" i="1"/>
  <c r="AA1305" i="1"/>
  <c r="AB1305" i="1"/>
  <c r="V1305" i="1" s="1"/>
  <c r="T1306" i="1"/>
  <c r="U1306" i="1"/>
  <c r="W1306" i="1"/>
  <c r="X1306" i="1" s="1"/>
  <c r="Y1306" i="1"/>
  <c r="Z1306" i="1"/>
  <c r="AA1306" i="1"/>
  <c r="AB1306" i="1"/>
  <c r="V1306" i="1" s="1"/>
  <c r="T1307" i="1"/>
  <c r="U1307" i="1"/>
  <c r="W1307" i="1"/>
  <c r="X1307" i="1" s="1"/>
  <c r="Y1307" i="1"/>
  <c r="Z1307" i="1"/>
  <c r="AA1307" i="1"/>
  <c r="AB1307" i="1"/>
  <c r="V1307" i="1" s="1"/>
  <c r="T1308" i="1"/>
  <c r="U1308" i="1"/>
  <c r="W1308" i="1"/>
  <c r="X1308" i="1" s="1"/>
  <c r="Y1308" i="1"/>
  <c r="Z1308" i="1"/>
  <c r="AA1308" i="1"/>
  <c r="AB1308" i="1"/>
  <c r="V1308" i="1" s="1"/>
  <c r="T1309" i="1"/>
  <c r="U1309" i="1"/>
  <c r="W1309" i="1"/>
  <c r="X1309" i="1" s="1"/>
  <c r="Y1309" i="1"/>
  <c r="Z1309" i="1"/>
  <c r="AA1309" i="1"/>
  <c r="AB1309" i="1"/>
  <c r="V1309" i="1" s="1"/>
  <c r="T1310" i="1"/>
  <c r="U1310" i="1"/>
  <c r="W1310" i="1"/>
  <c r="X1310" i="1" s="1"/>
  <c r="Y1310" i="1"/>
  <c r="Z1310" i="1"/>
  <c r="AA1310" i="1"/>
  <c r="AB1310" i="1"/>
  <c r="V1310" i="1" s="1"/>
  <c r="T1311" i="1"/>
  <c r="U1311" i="1"/>
  <c r="W1311" i="1"/>
  <c r="X1311" i="1" s="1"/>
  <c r="Y1311" i="1"/>
  <c r="Z1311" i="1"/>
  <c r="AA1311" i="1"/>
  <c r="AB1311" i="1"/>
  <c r="V1311" i="1" s="1"/>
  <c r="T1312" i="1"/>
  <c r="U1312" i="1"/>
  <c r="W1312" i="1"/>
  <c r="X1312" i="1" s="1"/>
  <c r="Y1312" i="1"/>
  <c r="Z1312" i="1"/>
  <c r="AA1312" i="1"/>
  <c r="AB1312" i="1"/>
  <c r="V1312" i="1" s="1"/>
  <c r="T1313" i="1"/>
  <c r="U1313" i="1"/>
  <c r="W1313" i="1"/>
  <c r="X1313" i="1" s="1"/>
  <c r="Y1313" i="1"/>
  <c r="Z1313" i="1"/>
  <c r="AA1313" i="1"/>
  <c r="AB1313" i="1"/>
  <c r="V1313" i="1" s="1"/>
  <c r="T1314" i="1"/>
  <c r="U1314" i="1"/>
  <c r="W1314" i="1"/>
  <c r="X1314" i="1" s="1"/>
  <c r="Y1314" i="1"/>
  <c r="Z1314" i="1"/>
  <c r="AA1314" i="1"/>
  <c r="AB1314" i="1"/>
  <c r="V1314" i="1" s="1"/>
  <c r="T1315" i="1"/>
  <c r="U1315" i="1"/>
  <c r="W1315" i="1"/>
  <c r="X1315" i="1" s="1"/>
  <c r="Y1315" i="1"/>
  <c r="Z1315" i="1"/>
  <c r="AA1315" i="1"/>
  <c r="AB1315" i="1"/>
  <c r="V1315" i="1" s="1"/>
  <c r="T1316" i="1"/>
  <c r="U1316" i="1"/>
  <c r="W1316" i="1"/>
  <c r="X1316" i="1" s="1"/>
  <c r="Y1316" i="1"/>
  <c r="Z1316" i="1"/>
  <c r="AA1316" i="1"/>
  <c r="AB1316" i="1"/>
  <c r="V1316" i="1" s="1"/>
  <c r="T1317" i="1"/>
  <c r="U1317" i="1"/>
  <c r="W1317" i="1"/>
  <c r="X1317" i="1" s="1"/>
  <c r="Y1317" i="1"/>
  <c r="Z1317" i="1"/>
  <c r="AA1317" i="1"/>
  <c r="AB1317" i="1"/>
  <c r="V1317" i="1" s="1"/>
  <c r="T1318" i="1"/>
  <c r="U1318" i="1"/>
  <c r="W1318" i="1"/>
  <c r="X1318" i="1" s="1"/>
  <c r="Y1318" i="1"/>
  <c r="Z1318" i="1"/>
  <c r="AA1318" i="1"/>
  <c r="AB1318" i="1"/>
  <c r="V1318" i="1" s="1"/>
  <c r="T1319" i="1"/>
  <c r="U1319" i="1"/>
  <c r="W1319" i="1"/>
  <c r="X1319" i="1" s="1"/>
  <c r="Y1319" i="1"/>
  <c r="Z1319" i="1"/>
  <c r="AA1319" i="1"/>
  <c r="AB1319" i="1"/>
  <c r="V1319" i="1" s="1"/>
  <c r="T1320" i="1"/>
  <c r="U1320" i="1"/>
  <c r="W1320" i="1"/>
  <c r="X1320" i="1" s="1"/>
  <c r="Y1320" i="1"/>
  <c r="Z1320" i="1"/>
  <c r="AA1320" i="1"/>
  <c r="AB1320" i="1"/>
  <c r="V1320" i="1" s="1"/>
  <c r="T1321" i="1"/>
  <c r="U1321" i="1"/>
  <c r="W1321" i="1"/>
  <c r="X1321" i="1" s="1"/>
  <c r="Y1321" i="1"/>
  <c r="Z1321" i="1"/>
  <c r="AA1321" i="1"/>
  <c r="AB1321" i="1"/>
  <c r="V1321" i="1" s="1"/>
  <c r="T1322" i="1"/>
  <c r="U1322" i="1"/>
  <c r="W1322" i="1"/>
  <c r="X1322" i="1" s="1"/>
  <c r="Y1322" i="1"/>
  <c r="Z1322" i="1"/>
  <c r="AA1322" i="1"/>
  <c r="AB1322" i="1"/>
  <c r="V1322" i="1" s="1"/>
  <c r="T1323" i="1"/>
  <c r="U1323" i="1"/>
  <c r="W1323" i="1"/>
  <c r="X1323" i="1" s="1"/>
  <c r="Y1323" i="1"/>
  <c r="Z1323" i="1"/>
  <c r="AA1323" i="1"/>
  <c r="AB1323" i="1"/>
  <c r="V1323" i="1" s="1"/>
  <c r="T1324" i="1"/>
  <c r="U1324" i="1"/>
  <c r="W1324" i="1"/>
  <c r="X1324" i="1" s="1"/>
  <c r="Y1324" i="1"/>
  <c r="Z1324" i="1"/>
  <c r="AA1324" i="1"/>
  <c r="AB1324" i="1"/>
  <c r="V1324" i="1" s="1"/>
  <c r="T1325" i="1"/>
  <c r="U1325" i="1"/>
  <c r="W1325" i="1"/>
  <c r="X1325" i="1" s="1"/>
  <c r="Y1325" i="1"/>
  <c r="Z1325" i="1"/>
  <c r="AA1325" i="1"/>
  <c r="AB1325" i="1"/>
  <c r="V1325" i="1" s="1"/>
  <c r="T1326" i="1"/>
  <c r="U1326" i="1"/>
  <c r="W1326" i="1"/>
  <c r="X1326" i="1" s="1"/>
  <c r="Y1326" i="1"/>
  <c r="Z1326" i="1"/>
  <c r="AA1326" i="1"/>
  <c r="AB1326" i="1"/>
  <c r="V1326" i="1" s="1"/>
  <c r="T1327" i="1"/>
  <c r="U1327" i="1"/>
  <c r="W1327" i="1"/>
  <c r="X1327" i="1" s="1"/>
  <c r="Y1327" i="1"/>
  <c r="Z1327" i="1"/>
  <c r="AA1327" i="1"/>
  <c r="AB1327" i="1"/>
  <c r="V1327" i="1" s="1"/>
  <c r="T1328" i="1"/>
  <c r="U1328" i="1"/>
  <c r="W1328" i="1"/>
  <c r="X1328" i="1" s="1"/>
  <c r="Y1328" i="1"/>
  <c r="Z1328" i="1"/>
  <c r="AA1328" i="1"/>
  <c r="AB1328" i="1"/>
  <c r="V1328" i="1" s="1"/>
  <c r="T1329" i="1"/>
  <c r="U1329" i="1"/>
  <c r="W1329" i="1"/>
  <c r="Y1329" i="1"/>
  <c r="Z1329" i="1"/>
  <c r="AA1329" i="1"/>
  <c r="AB1329" i="1"/>
  <c r="V1329" i="1" s="1"/>
  <c r="T1330" i="1"/>
  <c r="U1330" i="1"/>
  <c r="W1330" i="1"/>
  <c r="Y1330" i="1"/>
  <c r="Z1330" i="1"/>
  <c r="AA1330" i="1"/>
  <c r="AB1330" i="1"/>
  <c r="V1330" i="1" s="1"/>
  <c r="T1331" i="1"/>
  <c r="U1331" i="1"/>
  <c r="W1331" i="1"/>
  <c r="Y1331" i="1"/>
  <c r="Z1331" i="1"/>
  <c r="AA1331" i="1"/>
  <c r="AB1331" i="1"/>
  <c r="V1331" i="1" s="1"/>
  <c r="T1332" i="1"/>
  <c r="U1332" i="1"/>
  <c r="W1332" i="1"/>
  <c r="X1332" i="1" s="1"/>
  <c r="Y1332" i="1"/>
  <c r="Z1332" i="1"/>
  <c r="AA1332" i="1"/>
  <c r="AB1332" i="1"/>
  <c r="V1332" i="1" s="1"/>
  <c r="T1333" i="1"/>
  <c r="U1333" i="1"/>
  <c r="W1333" i="1"/>
  <c r="X1333" i="1" s="1"/>
  <c r="Y1333" i="1"/>
  <c r="Z1333" i="1"/>
  <c r="AA1333" i="1"/>
  <c r="AB1333" i="1"/>
  <c r="V1333" i="1" s="1"/>
  <c r="T1334" i="1"/>
  <c r="U1334" i="1"/>
  <c r="W1334" i="1"/>
  <c r="Y1334" i="1"/>
  <c r="Z1334" i="1"/>
  <c r="AA1334" i="1"/>
  <c r="AB1334" i="1"/>
  <c r="V1334" i="1" s="1"/>
  <c r="T1335" i="1"/>
  <c r="U1335" i="1"/>
  <c r="W1335" i="1"/>
  <c r="Y1335" i="1"/>
  <c r="Z1335" i="1"/>
  <c r="AA1335" i="1"/>
  <c r="AB1335" i="1"/>
  <c r="V1335" i="1" s="1"/>
  <c r="T1336" i="1"/>
  <c r="U1336" i="1"/>
  <c r="W1336" i="1"/>
  <c r="Y1336" i="1"/>
  <c r="Z1336" i="1"/>
  <c r="AA1336" i="1"/>
  <c r="AB1336" i="1"/>
  <c r="V1336" i="1" s="1"/>
  <c r="T1337" i="1"/>
  <c r="U1337" i="1"/>
  <c r="W1337" i="1"/>
  <c r="Y1337" i="1"/>
  <c r="Z1337" i="1"/>
  <c r="AA1337" i="1"/>
  <c r="AB1337" i="1"/>
  <c r="V1337" i="1" s="1"/>
  <c r="T1338" i="1"/>
  <c r="U1338" i="1"/>
  <c r="W1338" i="1"/>
  <c r="X1338" i="1" s="1"/>
  <c r="Y1338" i="1"/>
  <c r="Z1338" i="1"/>
  <c r="AA1338" i="1"/>
  <c r="AB1338" i="1"/>
  <c r="V1338" i="1" s="1"/>
  <c r="T1339" i="1"/>
  <c r="U1339" i="1"/>
  <c r="W1339" i="1"/>
  <c r="X1339" i="1" s="1"/>
  <c r="Y1339" i="1"/>
  <c r="Z1339" i="1"/>
  <c r="AA1339" i="1"/>
  <c r="AB1339" i="1"/>
  <c r="V1339" i="1" s="1"/>
  <c r="T1340" i="1"/>
  <c r="U1340" i="1"/>
  <c r="W1340" i="1"/>
  <c r="X1340" i="1" s="1"/>
  <c r="Y1340" i="1"/>
  <c r="Z1340" i="1"/>
  <c r="AA1340" i="1"/>
  <c r="AB1340" i="1"/>
  <c r="V1340" i="1" s="1"/>
  <c r="T1341" i="1"/>
  <c r="U1341" i="1"/>
  <c r="W1341" i="1"/>
  <c r="X1341" i="1" s="1"/>
  <c r="Y1341" i="1"/>
  <c r="Z1341" i="1"/>
  <c r="AA1341" i="1"/>
  <c r="AB1341" i="1"/>
  <c r="V1341" i="1" s="1"/>
  <c r="T1342" i="1"/>
  <c r="U1342" i="1"/>
  <c r="W1342" i="1"/>
  <c r="X1342" i="1" s="1"/>
  <c r="Y1342" i="1"/>
  <c r="Z1342" i="1"/>
  <c r="AA1342" i="1"/>
  <c r="AB1342" i="1"/>
  <c r="V1342" i="1" s="1"/>
  <c r="T1343" i="1"/>
  <c r="U1343" i="1"/>
  <c r="W1343" i="1"/>
  <c r="X1343" i="1" s="1"/>
  <c r="Y1343" i="1"/>
  <c r="Z1343" i="1"/>
  <c r="AA1343" i="1"/>
  <c r="AB1343" i="1"/>
  <c r="V1343" i="1" s="1"/>
  <c r="T1344" i="1"/>
  <c r="U1344" i="1"/>
  <c r="W1344" i="1"/>
  <c r="X1344" i="1" s="1"/>
  <c r="Y1344" i="1"/>
  <c r="Z1344" i="1"/>
  <c r="AA1344" i="1"/>
  <c r="AB1344" i="1"/>
  <c r="V1344" i="1" s="1"/>
  <c r="T1345" i="1"/>
  <c r="U1345" i="1"/>
  <c r="W1345" i="1"/>
  <c r="X1345" i="1" s="1"/>
  <c r="Y1345" i="1"/>
  <c r="Z1345" i="1"/>
  <c r="AA1345" i="1"/>
  <c r="AB1345" i="1"/>
  <c r="V1345" i="1" s="1"/>
  <c r="T1346" i="1"/>
  <c r="U1346" i="1"/>
  <c r="W1346" i="1"/>
  <c r="X1346" i="1" s="1"/>
  <c r="Y1346" i="1"/>
  <c r="Z1346" i="1"/>
  <c r="AA1346" i="1"/>
  <c r="AB1346" i="1"/>
  <c r="V1346" i="1" s="1"/>
  <c r="T1347" i="1"/>
  <c r="U1347" i="1"/>
  <c r="W1347" i="1"/>
  <c r="X1347" i="1" s="1"/>
  <c r="Y1347" i="1"/>
  <c r="Z1347" i="1"/>
  <c r="AA1347" i="1"/>
  <c r="AB1347" i="1"/>
  <c r="V1347" i="1" s="1"/>
  <c r="T1348" i="1"/>
  <c r="U1348" i="1"/>
  <c r="W1348" i="1"/>
  <c r="X1348" i="1" s="1"/>
  <c r="Y1348" i="1"/>
  <c r="Z1348" i="1"/>
  <c r="AA1348" i="1"/>
  <c r="AB1348" i="1"/>
  <c r="V1348" i="1" s="1"/>
  <c r="T1349" i="1"/>
  <c r="U1349" i="1"/>
  <c r="W1349" i="1"/>
  <c r="X1349" i="1" s="1"/>
  <c r="Y1349" i="1"/>
  <c r="Z1349" i="1"/>
  <c r="AA1349" i="1"/>
  <c r="AB1349" i="1"/>
  <c r="V1349" i="1" s="1"/>
  <c r="T1350" i="1"/>
  <c r="U1350" i="1"/>
  <c r="W1350" i="1"/>
  <c r="X1350" i="1" s="1"/>
  <c r="Y1350" i="1"/>
  <c r="Z1350" i="1"/>
  <c r="AA1350" i="1"/>
  <c r="AB1350" i="1"/>
  <c r="V1350" i="1" s="1"/>
  <c r="T1351" i="1"/>
  <c r="U1351" i="1"/>
  <c r="W1351" i="1"/>
  <c r="X1351" i="1" s="1"/>
  <c r="Y1351" i="1"/>
  <c r="Z1351" i="1"/>
  <c r="AA1351" i="1"/>
  <c r="AB1351" i="1"/>
  <c r="V1351" i="1" s="1"/>
  <c r="T1352" i="1"/>
  <c r="U1352" i="1"/>
  <c r="W1352" i="1"/>
  <c r="Y1352" i="1"/>
  <c r="Z1352" i="1"/>
  <c r="AA1352" i="1"/>
  <c r="AB1352" i="1"/>
  <c r="V1352" i="1" s="1"/>
  <c r="T1353" i="1"/>
  <c r="U1353" i="1"/>
  <c r="W1353" i="1"/>
  <c r="Y1353" i="1"/>
  <c r="Z1353" i="1"/>
  <c r="AA1353" i="1"/>
  <c r="AB1353" i="1"/>
  <c r="V1353" i="1" s="1"/>
  <c r="T1354" i="1"/>
  <c r="U1354" i="1"/>
  <c r="W1354" i="1"/>
  <c r="Y1354" i="1"/>
  <c r="Z1354" i="1"/>
  <c r="AA1354" i="1"/>
  <c r="AB1354" i="1"/>
  <c r="V1354" i="1" s="1"/>
  <c r="T1355" i="1"/>
  <c r="U1355" i="1"/>
  <c r="W1355" i="1"/>
  <c r="Y1355" i="1"/>
  <c r="Z1355" i="1"/>
  <c r="AA1355" i="1"/>
  <c r="AB1355" i="1"/>
  <c r="V1355" i="1" s="1"/>
  <c r="T1356" i="1"/>
  <c r="U1356" i="1"/>
  <c r="W1356" i="1"/>
  <c r="Y1356" i="1"/>
  <c r="Z1356" i="1"/>
  <c r="AA1356" i="1"/>
  <c r="AB1356" i="1"/>
  <c r="V1356" i="1" s="1"/>
  <c r="T1357" i="1"/>
  <c r="U1357" i="1"/>
  <c r="W1357" i="1"/>
  <c r="Y1357" i="1"/>
  <c r="Z1357" i="1"/>
  <c r="AA1357" i="1"/>
  <c r="AB1357" i="1"/>
  <c r="V1357" i="1" s="1"/>
  <c r="T1358" i="1"/>
  <c r="U1358" i="1"/>
  <c r="W1358" i="1"/>
  <c r="Y1358" i="1"/>
  <c r="Z1358" i="1"/>
  <c r="AA1358" i="1"/>
  <c r="AB1358" i="1"/>
  <c r="V1358" i="1" s="1"/>
  <c r="T1359" i="1"/>
  <c r="U1359" i="1"/>
  <c r="W1359" i="1"/>
  <c r="Y1359" i="1"/>
  <c r="Z1359" i="1"/>
  <c r="AA1359" i="1"/>
  <c r="AB1359" i="1"/>
  <c r="V1359" i="1" s="1"/>
  <c r="T1360" i="1"/>
  <c r="U1360" i="1"/>
  <c r="W1360" i="1"/>
  <c r="Y1360" i="1"/>
  <c r="Z1360" i="1"/>
  <c r="AA1360" i="1"/>
  <c r="AB1360" i="1"/>
  <c r="V1360" i="1" s="1"/>
  <c r="T1361" i="1"/>
  <c r="U1361" i="1"/>
  <c r="W1361" i="1"/>
  <c r="Y1361" i="1"/>
  <c r="Z1361" i="1"/>
  <c r="AA1361" i="1"/>
  <c r="AB1361" i="1"/>
  <c r="V1361" i="1" s="1"/>
  <c r="T1362" i="1"/>
  <c r="U1362" i="1"/>
  <c r="W1362" i="1"/>
  <c r="Y1362" i="1"/>
  <c r="Z1362" i="1"/>
  <c r="AA1362" i="1"/>
  <c r="AB1362" i="1"/>
  <c r="V1362" i="1" s="1"/>
  <c r="T1363" i="1"/>
  <c r="U1363" i="1"/>
  <c r="W1363" i="1"/>
  <c r="Y1363" i="1"/>
  <c r="Z1363" i="1"/>
  <c r="AA1363" i="1"/>
  <c r="AB1363" i="1"/>
  <c r="V1363" i="1" s="1"/>
  <c r="T1364" i="1"/>
  <c r="U1364" i="1"/>
  <c r="W1364" i="1"/>
  <c r="Y1364" i="1"/>
  <c r="Z1364" i="1"/>
  <c r="AA1364" i="1"/>
  <c r="AB1364" i="1"/>
  <c r="V1364" i="1" s="1"/>
  <c r="T1365" i="1"/>
  <c r="U1365" i="1"/>
  <c r="W1365" i="1"/>
  <c r="Y1365" i="1"/>
  <c r="Z1365" i="1"/>
  <c r="AA1365" i="1"/>
  <c r="AB1365" i="1"/>
  <c r="V1365" i="1" s="1"/>
  <c r="T1366" i="1"/>
  <c r="U1366" i="1"/>
  <c r="W1366" i="1"/>
  <c r="X1366" i="1" s="1"/>
  <c r="Y1366" i="1"/>
  <c r="Z1366" i="1"/>
  <c r="AA1366" i="1"/>
  <c r="AB1366" i="1"/>
  <c r="V1366" i="1" s="1"/>
  <c r="T1367" i="1"/>
  <c r="U1367" i="1"/>
  <c r="W1367" i="1"/>
  <c r="Y1367" i="1"/>
  <c r="Z1367" i="1"/>
  <c r="AA1367" i="1"/>
  <c r="AB1367" i="1"/>
  <c r="V1367" i="1" s="1"/>
  <c r="T1368" i="1"/>
  <c r="U1368" i="1"/>
  <c r="W1368" i="1"/>
  <c r="Y1368" i="1"/>
  <c r="Z1368" i="1"/>
  <c r="AA1368" i="1"/>
  <c r="AB1368" i="1"/>
  <c r="V1368" i="1" s="1"/>
  <c r="T1369" i="1"/>
  <c r="U1369" i="1"/>
  <c r="W1369" i="1"/>
  <c r="Y1369" i="1"/>
  <c r="Z1369" i="1"/>
  <c r="AA1369" i="1"/>
  <c r="AB1369" i="1"/>
  <c r="V1369" i="1" s="1"/>
  <c r="T1370" i="1"/>
  <c r="U1370" i="1"/>
  <c r="W1370" i="1"/>
  <c r="Y1370" i="1"/>
  <c r="Z1370" i="1"/>
  <c r="AA1370" i="1"/>
  <c r="AB1370" i="1"/>
  <c r="V1370" i="1" s="1"/>
  <c r="T1371" i="1"/>
  <c r="U1371" i="1"/>
  <c r="W1371" i="1"/>
  <c r="Y1371" i="1"/>
  <c r="Z1371" i="1"/>
  <c r="AA1371" i="1"/>
  <c r="AB1371" i="1"/>
  <c r="V1371" i="1" s="1"/>
  <c r="T1372" i="1"/>
  <c r="U1372" i="1"/>
  <c r="W1372" i="1"/>
  <c r="Y1372" i="1"/>
  <c r="Z1372" i="1"/>
  <c r="AA1372" i="1"/>
  <c r="AB1372" i="1"/>
  <c r="V1372" i="1" s="1"/>
  <c r="T1373" i="1"/>
  <c r="U1373" i="1"/>
  <c r="W1373" i="1"/>
  <c r="Y1373" i="1"/>
  <c r="Z1373" i="1"/>
  <c r="AA1373" i="1"/>
  <c r="AB1373" i="1"/>
  <c r="V1373" i="1" s="1"/>
  <c r="T1374" i="1"/>
  <c r="U1374" i="1"/>
  <c r="W1374" i="1"/>
  <c r="Y1374" i="1"/>
  <c r="Z1374" i="1"/>
  <c r="AA1374" i="1"/>
  <c r="AB1374" i="1"/>
  <c r="V1374" i="1" s="1"/>
  <c r="T1375" i="1"/>
  <c r="U1375" i="1"/>
  <c r="W1375" i="1"/>
  <c r="Y1375" i="1"/>
  <c r="Z1375" i="1"/>
  <c r="AA1375" i="1"/>
  <c r="AB1375" i="1"/>
  <c r="V1375" i="1" s="1"/>
  <c r="T1376" i="1"/>
  <c r="U1376" i="1"/>
  <c r="W1376" i="1"/>
  <c r="X1376" i="1" s="1"/>
  <c r="Y1376" i="1"/>
  <c r="Z1376" i="1"/>
  <c r="AA1376" i="1"/>
  <c r="AB1376" i="1"/>
  <c r="V1376" i="1" s="1"/>
  <c r="T1377" i="1"/>
  <c r="U1377" i="1"/>
  <c r="W1377" i="1"/>
  <c r="Y1377" i="1"/>
  <c r="Z1377" i="1"/>
  <c r="AA1377" i="1"/>
  <c r="AB1377" i="1"/>
  <c r="V1377" i="1" s="1"/>
  <c r="T1378" i="1"/>
  <c r="U1378" i="1"/>
  <c r="W1378" i="1"/>
  <c r="Y1378" i="1"/>
  <c r="Z1378" i="1"/>
  <c r="AA1378" i="1"/>
  <c r="AB1378" i="1"/>
  <c r="V1378" i="1" s="1"/>
  <c r="T1379" i="1"/>
  <c r="U1379" i="1"/>
  <c r="W1379" i="1"/>
  <c r="Y1379" i="1"/>
  <c r="Z1379" i="1"/>
  <c r="AA1379" i="1"/>
  <c r="AB1379" i="1"/>
  <c r="V1379" i="1" s="1"/>
  <c r="T1380" i="1"/>
  <c r="U1380" i="1"/>
  <c r="W1380" i="1"/>
  <c r="Y1380" i="1"/>
  <c r="Z1380" i="1"/>
  <c r="AA1380" i="1"/>
  <c r="AB1380" i="1"/>
  <c r="V1380" i="1" s="1"/>
  <c r="T1381" i="1"/>
  <c r="X1381" i="1" s="1"/>
  <c r="U1381" i="1"/>
  <c r="W1381" i="1"/>
  <c r="Y1381" i="1"/>
  <c r="Z1381" i="1"/>
  <c r="AA1381" i="1"/>
  <c r="AB1381" i="1"/>
  <c r="V1381" i="1" s="1"/>
  <c r="T1382" i="1"/>
  <c r="U1382" i="1"/>
  <c r="W1382" i="1"/>
  <c r="Y1382" i="1"/>
  <c r="Z1382" i="1"/>
  <c r="AA1382" i="1"/>
  <c r="AB1382" i="1"/>
  <c r="V1382" i="1" s="1"/>
  <c r="T1383" i="1"/>
  <c r="U1383" i="1"/>
  <c r="W1383" i="1"/>
  <c r="Y1383" i="1"/>
  <c r="Z1383" i="1"/>
  <c r="AA1383" i="1"/>
  <c r="AB1383" i="1"/>
  <c r="V1383" i="1" s="1"/>
  <c r="T1384" i="1"/>
  <c r="U1384" i="1"/>
  <c r="W1384" i="1"/>
  <c r="Y1384" i="1"/>
  <c r="Z1384" i="1"/>
  <c r="AA1384" i="1"/>
  <c r="AB1384" i="1"/>
  <c r="V1384" i="1" s="1"/>
  <c r="T1385" i="1"/>
  <c r="U1385" i="1"/>
  <c r="W1385" i="1"/>
  <c r="Y1385" i="1"/>
  <c r="Z1385" i="1"/>
  <c r="AA1385" i="1"/>
  <c r="AB1385" i="1"/>
  <c r="V1385" i="1" s="1"/>
  <c r="T1386" i="1"/>
  <c r="U1386" i="1"/>
  <c r="W1386" i="1"/>
  <c r="Y1386" i="1"/>
  <c r="Z1386" i="1"/>
  <c r="AA1386" i="1"/>
  <c r="AB1386" i="1"/>
  <c r="V1386" i="1" s="1"/>
  <c r="T1387" i="1"/>
  <c r="U1387" i="1"/>
  <c r="W1387" i="1"/>
  <c r="Y1387" i="1"/>
  <c r="Z1387" i="1"/>
  <c r="AA1387" i="1"/>
  <c r="AB1387" i="1"/>
  <c r="V1387" i="1" s="1"/>
  <c r="T1388" i="1"/>
  <c r="U1388" i="1"/>
  <c r="W1388" i="1"/>
  <c r="Y1388" i="1"/>
  <c r="Z1388" i="1"/>
  <c r="AA1388" i="1"/>
  <c r="AB1388" i="1"/>
  <c r="V1388" i="1" s="1"/>
  <c r="T1389" i="1"/>
  <c r="U1389" i="1"/>
  <c r="W1389" i="1"/>
  <c r="Y1389" i="1"/>
  <c r="Z1389" i="1"/>
  <c r="AA1389" i="1"/>
  <c r="AB1389" i="1"/>
  <c r="V1389" i="1" s="1"/>
  <c r="T1390" i="1"/>
  <c r="U1390" i="1"/>
  <c r="W1390" i="1"/>
  <c r="Y1390" i="1"/>
  <c r="Z1390" i="1"/>
  <c r="AA1390" i="1"/>
  <c r="AB1390" i="1"/>
  <c r="V1390" i="1" s="1"/>
  <c r="T1391" i="1"/>
  <c r="U1391" i="1"/>
  <c r="W1391" i="1"/>
  <c r="X1391" i="1" s="1"/>
  <c r="Y1391" i="1"/>
  <c r="Z1391" i="1"/>
  <c r="AA1391" i="1"/>
  <c r="AB1391" i="1"/>
  <c r="V1391" i="1" s="1"/>
  <c r="T1392" i="1"/>
  <c r="U1392" i="1"/>
  <c r="W1392" i="1"/>
  <c r="X1392" i="1" s="1"/>
  <c r="Y1392" i="1"/>
  <c r="Z1392" i="1"/>
  <c r="AA1392" i="1"/>
  <c r="AB1392" i="1"/>
  <c r="V1392" i="1" s="1"/>
  <c r="T1393" i="1"/>
  <c r="U1393" i="1"/>
  <c r="W1393" i="1"/>
  <c r="X1393" i="1" s="1"/>
  <c r="Y1393" i="1"/>
  <c r="Z1393" i="1"/>
  <c r="AA1393" i="1"/>
  <c r="AB1393" i="1"/>
  <c r="V1393" i="1" s="1"/>
  <c r="T1394" i="1"/>
  <c r="U1394" i="1"/>
  <c r="W1394" i="1"/>
  <c r="X1394" i="1" s="1"/>
  <c r="Y1394" i="1"/>
  <c r="Z1394" i="1"/>
  <c r="AA1394" i="1"/>
  <c r="AB1394" i="1"/>
  <c r="V1394" i="1" s="1"/>
  <c r="T1395" i="1"/>
  <c r="U1395" i="1"/>
  <c r="W1395" i="1"/>
  <c r="X1395" i="1" s="1"/>
  <c r="Y1395" i="1"/>
  <c r="Z1395" i="1"/>
  <c r="AA1395" i="1"/>
  <c r="AB1395" i="1"/>
  <c r="V1395" i="1" s="1"/>
  <c r="T1396" i="1"/>
  <c r="U1396" i="1"/>
  <c r="W1396" i="1"/>
  <c r="X1396" i="1" s="1"/>
  <c r="Y1396" i="1"/>
  <c r="Z1396" i="1"/>
  <c r="AA1396" i="1"/>
  <c r="AB1396" i="1"/>
  <c r="V1396" i="1" s="1"/>
  <c r="T1397" i="1"/>
  <c r="U1397" i="1"/>
  <c r="W1397" i="1"/>
  <c r="X1397" i="1" s="1"/>
  <c r="Y1397" i="1"/>
  <c r="Z1397" i="1"/>
  <c r="AA1397" i="1"/>
  <c r="AB1397" i="1"/>
  <c r="V1397" i="1" s="1"/>
  <c r="T1398" i="1"/>
  <c r="U1398" i="1"/>
  <c r="W1398" i="1"/>
  <c r="X1398" i="1" s="1"/>
  <c r="Y1398" i="1"/>
  <c r="Z1398" i="1"/>
  <c r="AA1398" i="1"/>
  <c r="AB1398" i="1"/>
  <c r="V1398" i="1" s="1"/>
  <c r="T1399" i="1"/>
  <c r="U1399" i="1"/>
  <c r="W1399" i="1"/>
  <c r="X1399" i="1" s="1"/>
  <c r="Y1399" i="1"/>
  <c r="Z1399" i="1"/>
  <c r="AA1399" i="1"/>
  <c r="AB1399" i="1"/>
  <c r="V1399" i="1" s="1"/>
  <c r="T1400" i="1"/>
  <c r="U1400" i="1"/>
  <c r="W1400" i="1"/>
  <c r="Y1400" i="1"/>
  <c r="Z1400" i="1"/>
  <c r="AA1400" i="1"/>
  <c r="AB1400" i="1"/>
  <c r="V1400" i="1" s="1"/>
  <c r="T1401" i="1"/>
  <c r="U1401" i="1"/>
  <c r="W1401" i="1"/>
  <c r="X1401" i="1" s="1"/>
  <c r="Y1401" i="1"/>
  <c r="Z1401" i="1"/>
  <c r="AA1401" i="1"/>
  <c r="AB1401" i="1"/>
  <c r="V1401" i="1" s="1"/>
  <c r="T1402" i="1"/>
  <c r="U1402" i="1"/>
  <c r="W1402" i="1"/>
  <c r="X1402" i="1" s="1"/>
  <c r="Y1402" i="1"/>
  <c r="Z1402" i="1"/>
  <c r="AA1402" i="1"/>
  <c r="AB1402" i="1"/>
  <c r="V1402" i="1" s="1"/>
  <c r="T1403" i="1"/>
  <c r="U1403" i="1"/>
  <c r="W1403" i="1"/>
  <c r="X1403" i="1" s="1"/>
  <c r="Y1403" i="1"/>
  <c r="Z1403" i="1"/>
  <c r="AA1403" i="1"/>
  <c r="AB1403" i="1"/>
  <c r="V1403" i="1" s="1"/>
  <c r="T1404" i="1"/>
  <c r="U1404" i="1"/>
  <c r="W1404" i="1"/>
  <c r="X1404" i="1" s="1"/>
  <c r="Y1404" i="1"/>
  <c r="Z1404" i="1"/>
  <c r="AA1404" i="1"/>
  <c r="AB1404" i="1"/>
  <c r="V1404" i="1" s="1"/>
  <c r="T1405" i="1"/>
  <c r="U1405" i="1"/>
  <c r="W1405" i="1"/>
  <c r="X1405" i="1" s="1"/>
  <c r="Y1405" i="1"/>
  <c r="Z1405" i="1"/>
  <c r="AA1405" i="1"/>
  <c r="AB1405" i="1"/>
  <c r="V1405" i="1" s="1"/>
  <c r="T1406" i="1"/>
  <c r="U1406" i="1"/>
  <c r="W1406" i="1"/>
  <c r="X1406" i="1" s="1"/>
  <c r="Y1406" i="1"/>
  <c r="Z1406" i="1"/>
  <c r="AA1406" i="1"/>
  <c r="AB1406" i="1"/>
  <c r="V1406" i="1" s="1"/>
  <c r="T1407" i="1"/>
  <c r="U1407" i="1"/>
  <c r="W1407" i="1"/>
  <c r="X1407" i="1" s="1"/>
  <c r="Y1407" i="1"/>
  <c r="Z1407" i="1"/>
  <c r="AA1407" i="1"/>
  <c r="AB1407" i="1"/>
  <c r="V1407" i="1" s="1"/>
  <c r="T1408" i="1"/>
  <c r="U1408" i="1"/>
  <c r="W1408" i="1"/>
  <c r="X1408" i="1" s="1"/>
  <c r="Y1408" i="1"/>
  <c r="Z1408" i="1"/>
  <c r="AA1408" i="1"/>
  <c r="AB1408" i="1"/>
  <c r="V1408" i="1" s="1"/>
  <c r="T1409" i="1"/>
  <c r="U1409" i="1"/>
  <c r="W1409" i="1"/>
  <c r="X1409" i="1" s="1"/>
  <c r="Y1409" i="1"/>
  <c r="Z1409" i="1"/>
  <c r="AA1409" i="1"/>
  <c r="AB1409" i="1"/>
  <c r="V1409" i="1" s="1"/>
  <c r="T1410" i="1"/>
  <c r="U1410" i="1"/>
  <c r="W1410" i="1"/>
  <c r="X1410" i="1" s="1"/>
  <c r="Y1410" i="1"/>
  <c r="Z1410" i="1"/>
  <c r="AA1410" i="1"/>
  <c r="AB1410" i="1"/>
  <c r="V1410" i="1" s="1"/>
  <c r="T1411" i="1"/>
  <c r="U1411" i="1"/>
  <c r="W1411" i="1"/>
  <c r="X1411" i="1" s="1"/>
  <c r="Y1411" i="1"/>
  <c r="Z1411" i="1"/>
  <c r="AA1411" i="1"/>
  <c r="AB1411" i="1"/>
  <c r="V1411" i="1" s="1"/>
  <c r="T1412" i="1"/>
  <c r="U1412" i="1"/>
  <c r="W1412" i="1"/>
  <c r="X1412" i="1" s="1"/>
  <c r="Y1412" i="1"/>
  <c r="Z1412" i="1"/>
  <c r="AA1412" i="1"/>
  <c r="AB1412" i="1"/>
  <c r="V1412" i="1" s="1"/>
  <c r="T1413" i="1"/>
  <c r="U1413" i="1"/>
  <c r="W1413" i="1"/>
  <c r="X1413" i="1" s="1"/>
  <c r="Y1413" i="1"/>
  <c r="Z1413" i="1"/>
  <c r="AA1413" i="1"/>
  <c r="AB1413" i="1"/>
  <c r="V1413" i="1" s="1"/>
  <c r="T1414" i="1"/>
  <c r="U1414" i="1"/>
  <c r="W1414" i="1"/>
  <c r="X1414" i="1" s="1"/>
  <c r="Y1414" i="1"/>
  <c r="Z1414" i="1"/>
  <c r="AA1414" i="1"/>
  <c r="AB1414" i="1"/>
  <c r="V1414" i="1" s="1"/>
  <c r="T1415" i="1"/>
  <c r="U1415" i="1"/>
  <c r="W1415" i="1"/>
  <c r="X1415" i="1" s="1"/>
  <c r="Y1415" i="1"/>
  <c r="Z1415" i="1"/>
  <c r="AA1415" i="1"/>
  <c r="AB1415" i="1"/>
  <c r="V1415" i="1" s="1"/>
  <c r="T1416" i="1"/>
  <c r="U1416" i="1"/>
  <c r="W1416" i="1"/>
  <c r="X1416" i="1" s="1"/>
  <c r="Y1416" i="1"/>
  <c r="Z1416" i="1"/>
  <c r="AA1416" i="1"/>
  <c r="AB1416" i="1"/>
  <c r="V1416" i="1" s="1"/>
  <c r="T1417" i="1"/>
  <c r="U1417" i="1"/>
  <c r="W1417" i="1"/>
  <c r="X1417" i="1" s="1"/>
  <c r="Y1417" i="1"/>
  <c r="Z1417" i="1"/>
  <c r="AA1417" i="1"/>
  <c r="AB1417" i="1"/>
  <c r="V1417" i="1" s="1"/>
  <c r="T1418" i="1"/>
  <c r="U1418" i="1"/>
  <c r="W1418" i="1"/>
  <c r="X1418" i="1" s="1"/>
  <c r="Y1418" i="1"/>
  <c r="Z1418" i="1"/>
  <c r="AA1418" i="1"/>
  <c r="AB1418" i="1"/>
  <c r="V1418" i="1" s="1"/>
  <c r="T1419" i="1"/>
  <c r="U1419" i="1"/>
  <c r="W1419" i="1"/>
  <c r="X1419" i="1" s="1"/>
  <c r="Y1419" i="1"/>
  <c r="Z1419" i="1"/>
  <c r="AA1419" i="1"/>
  <c r="AB1419" i="1"/>
  <c r="V1419" i="1" s="1"/>
  <c r="T1420" i="1"/>
  <c r="U1420" i="1"/>
  <c r="W1420" i="1"/>
  <c r="X1420" i="1" s="1"/>
  <c r="Y1420" i="1"/>
  <c r="Z1420" i="1"/>
  <c r="AA1420" i="1"/>
  <c r="AB1420" i="1"/>
  <c r="V1420" i="1" s="1"/>
  <c r="T1421" i="1"/>
  <c r="U1421" i="1"/>
  <c r="W1421" i="1"/>
  <c r="X1421" i="1" s="1"/>
  <c r="Y1421" i="1"/>
  <c r="Z1421" i="1"/>
  <c r="AA1421" i="1"/>
  <c r="AB1421" i="1"/>
  <c r="V1421" i="1" s="1"/>
  <c r="T1422" i="1"/>
  <c r="U1422" i="1"/>
  <c r="W1422" i="1"/>
  <c r="X1422" i="1" s="1"/>
  <c r="Y1422" i="1"/>
  <c r="Z1422" i="1"/>
  <c r="AA1422" i="1"/>
  <c r="AB1422" i="1"/>
  <c r="V1422" i="1" s="1"/>
  <c r="T1423" i="1"/>
  <c r="U1423" i="1"/>
  <c r="W1423" i="1"/>
  <c r="X1423" i="1" s="1"/>
  <c r="Y1423" i="1"/>
  <c r="Z1423" i="1"/>
  <c r="AA1423" i="1"/>
  <c r="AB1423" i="1"/>
  <c r="V1423" i="1" s="1"/>
  <c r="T1424" i="1"/>
  <c r="U1424" i="1"/>
  <c r="W1424" i="1"/>
  <c r="X1424" i="1" s="1"/>
  <c r="Y1424" i="1"/>
  <c r="Z1424" i="1"/>
  <c r="AA1424" i="1"/>
  <c r="AB1424" i="1"/>
  <c r="V1424" i="1" s="1"/>
  <c r="T1425" i="1"/>
  <c r="U1425" i="1"/>
  <c r="W1425" i="1"/>
  <c r="X1425" i="1" s="1"/>
  <c r="Y1425" i="1"/>
  <c r="Z1425" i="1"/>
  <c r="AA1425" i="1"/>
  <c r="AB1425" i="1"/>
  <c r="V1425" i="1" s="1"/>
  <c r="T1426" i="1"/>
  <c r="U1426" i="1"/>
  <c r="W1426" i="1"/>
  <c r="X1426" i="1" s="1"/>
  <c r="Y1426" i="1"/>
  <c r="Z1426" i="1"/>
  <c r="AA1426" i="1"/>
  <c r="AB1426" i="1"/>
  <c r="V1426" i="1" s="1"/>
  <c r="T1427" i="1"/>
  <c r="U1427" i="1"/>
  <c r="W1427" i="1"/>
  <c r="X1427" i="1" s="1"/>
  <c r="Y1427" i="1"/>
  <c r="Z1427" i="1"/>
  <c r="AA1427" i="1"/>
  <c r="AB1427" i="1"/>
  <c r="V1427" i="1" s="1"/>
  <c r="T1428" i="1"/>
  <c r="U1428" i="1"/>
  <c r="W1428" i="1"/>
  <c r="X1428" i="1" s="1"/>
  <c r="Y1428" i="1"/>
  <c r="Z1428" i="1"/>
  <c r="AA1428" i="1"/>
  <c r="AB1428" i="1"/>
  <c r="V1428" i="1" s="1"/>
  <c r="T1429" i="1"/>
  <c r="U1429" i="1"/>
  <c r="W1429" i="1"/>
  <c r="X1429" i="1" s="1"/>
  <c r="Y1429" i="1"/>
  <c r="Z1429" i="1"/>
  <c r="AA1429" i="1"/>
  <c r="AB1429" i="1"/>
  <c r="V1429" i="1" s="1"/>
  <c r="T1430" i="1"/>
  <c r="U1430" i="1"/>
  <c r="W1430" i="1"/>
  <c r="X1430" i="1" s="1"/>
  <c r="Y1430" i="1"/>
  <c r="Z1430" i="1"/>
  <c r="AA1430" i="1"/>
  <c r="AB1430" i="1"/>
  <c r="V1430" i="1" s="1"/>
  <c r="T1431" i="1"/>
  <c r="U1431" i="1"/>
  <c r="W1431" i="1"/>
  <c r="X1431" i="1" s="1"/>
  <c r="Y1431" i="1"/>
  <c r="Z1431" i="1"/>
  <c r="AA1431" i="1"/>
  <c r="AB1431" i="1"/>
  <c r="V1431" i="1" s="1"/>
  <c r="T1432" i="1"/>
  <c r="U1432" i="1"/>
  <c r="W1432" i="1"/>
  <c r="X1432" i="1" s="1"/>
  <c r="Y1432" i="1"/>
  <c r="Z1432" i="1"/>
  <c r="AA1432" i="1"/>
  <c r="AB1432" i="1"/>
  <c r="V1432" i="1" s="1"/>
  <c r="T1433" i="1"/>
  <c r="U1433" i="1"/>
  <c r="W1433" i="1"/>
  <c r="X1433" i="1" s="1"/>
  <c r="Y1433" i="1"/>
  <c r="Z1433" i="1"/>
  <c r="AA1433" i="1"/>
  <c r="AB1433" i="1"/>
  <c r="V1433" i="1" s="1"/>
  <c r="T1434" i="1"/>
  <c r="U1434" i="1"/>
  <c r="W1434" i="1"/>
  <c r="X1434" i="1" s="1"/>
  <c r="Y1434" i="1"/>
  <c r="Z1434" i="1"/>
  <c r="AA1434" i="1"/>
  <c r="AB1434" i="1"/>
  <c r="V1434" i="1" s="1"/>
  <c r="T1435" i="1"/>
  <c r="U1435" i="1"/>
  <c r="W1435" i="1"/>
  <c r="X1435" i="1" s="1"/>
  <c r="Y1435" i="1"/>
  <c r="Z1435" i="1"/>
  <c r="AA1435" i="1"/>
  <c r="AB1435" i="1"/>
  <c r="V1435" i="1" s="1"/>
  <c r="T1436" i="1"/>
  <c r="U1436" i="1"/>
  <c r="W1436" i="1"/>
  <c r="X1436" i="1" s="1"/>
  <c r="Y1436" i="1"/>
  <c r="Z1436" i="1"/>
  <c r="AA1436" i="1"/>
  <c r="AB1436" i="1"/>
  <c r="V1436" i="1" s="1"/>
  <c r="T1437" i="1"/>
  <c r="U1437" i="1"/>
  <c r="W1437" i="1"/>
  <c r="X1437" i="1" s="1"/>
  <c r="Y1437" i="1"/>
  <c r="Z1437" i="1"/>
  <c r="AA1437" i="1"/>
  <c r="AB1437" i="1"/>
  <c r="V1437" i="1" s="1"/>
  <c r="T1438" i="1"/>
  <c r="U1438" i="1"/>
  <c r="W1438" i="1"/>
  <c r="X1438" i="1" s="1"/>
  <c r="Y1438" i="1"/>
  <c r="Z1438" i="1"/>
  <c r="AA1438" i="1"/>
  <c r="AB1438" i="1"/>
  <c r="V1438" i="1" s="1"/>
  <c r="T1439" i="1"/>
  <c r="U1439" i="1"/>
  <c r="W1439" i="1"/>
  <c r="X1439" i="1" s="1"/>
  <c r="Y1439" i="1"/>
  <c r="Z1439" i="1"/>
  <c r="AA1439" i="1"/>
  <c r="AB1439" i="1"/>
  <c r="V1439" i="1" s="1"/>
  <c r="T1440" i="1"/>
  <c r="U1440" i="1"/>
  <c r="W1440" i="1"/>
  <c r="X1440" i="1" s="1"/>
  <c r="Y1440" i="1"/>
  <c r="Z1440" i="1"/>
  <c r="AA1440" i="1"/>
  <c r="AB1440" i="1"/>
  <c r="V1440" i="1" s="1"/>
  <c r="T1441" i="1"/>
  <c r="U1441" i="1"/>
  <c r="W1441" i="1"/>
  <c r="X1441" i="1" s="1"/>
  <c r="Y1441" i="1"/>
  <c r="Z1441" i="1"/>
  <c r="AA1441" i="1"/>
  <c r="AB1441" i="1"/>
  <c r="V1441" i="1" s="1"/>
  <c r="T1442" i="1"/>
  <c r="U1442" i="1"/>
  <c r="W1442" i="1"/>
  <c r="X1442" i="1" s="1"/>
  <c r="Y1442" i="1"/>
  <c r="Z1442" i="1"/>
  <c r="AA1442" i="1"/>
  <c r="AB1442" i="1"/>
  <c r="V1442" i="1" s="1"/>
  <c r="T1443" i="1"/>
  <c r="U1443" i="1"/>
  <c r="W1443" i="1"/>
  <c r="X1443" i="1" s="1"/>
  <c r="Y1443" i="1"/>
  <c r="Z1443" i="1"/>
  <c r="AA1443" i="1"/>
  <c r="AB1443" i="1"/>
  <c r="V1443" i="1" s="1"/>
  <c r="T1444" i="1"/>
  <c r="U1444" i="1"/>
  <c r="W1444" i="1"/>
  <c r="X1444" i="1" s="1"/>
  <c r="Y1444" i="1"/>
  <c r="Z1444" i="1"/>
  <c r="AA1444" i="1"/>
  <c r="AB1444" i="1"/>
  <c r="V1444" i="1" s="1"/>
  <c r="T1445" i="1"/>
  <c r="U1445" i="1"/>
  <c r="W1445" i="1"/>
  <c r="X1445" i="1" s="1"/>
  <c r="Y1445" i="1"/>
  <c r="Z1445" i="1"/>
  <c r="AA1445" i="1"/>
  <c r="AB1445" i="1"/>
  <c r="V1445" i="1" s="1"/>
  <c r="T1446" i="1"/>
  <c r="U1446" i="1"/>
  <c r="W1446" i="1"/>
  <c r="X1446" i="1" s="1"/>
  <c r="Y1446" i="1"/>
  <c r="Z1446" i="1"/>
  <c r="AA1446" i="1"/>
  <c r="AB1446" i="1"/>
  <c r="V1446" i="1" s="1"/>
  <c r="T1447" i="1"/>
  <c r="U1447" i="1"/>
  <c r="W1447" i="1"/>
  <c r="X1447" i="1" s="1"/>
  <c r="Y1447" i="1"/>
  <c r="Z1447" i="1"/>
  <c r="AA1447" i="1"/>
  <c r="AB1447" i="1"/>
  <c r="V1447" i="1" s="1"/>
  <c r="T1448" i="1"/>
  <c r="U1448" i="1"/>
  <c r="W1448" i="1"/>
  <c r="X1448" i="1" s="1"/>
  <c r="Y1448" i="1"/>
  <c r="Z1448" i="1"/>
  <c r="AA1448" i="1"/>
  <c r="AB1448" i="1"/>
  <c r="V1448" i="1" s="1"/>
  <c r="T1449" i="1"/>
  <c r="U1449" i="1"/>
  <c r="W1449" i="1"/>
  <c r="X1449" i="1" s="1"/>
  <c r="Y1449" i="1"/>
  <c r="Z1449" i="1"/>
  <c r="AA1449" i="1"/>
  <c r="AB1449" i="1"/>
  <c r="V1449" i="1" s="1"/>
  <c r="T1450" i="1"/>
  <c r="U1450" i="1"/>
  <c r="W1450" i="1"/>
  <c r="X1450" i="1" s="1"/>
  <c r="Y1450" i="1"/>
  <c r="Z1450" i="1"/>
  <c r="AA1450" i="1"/>
  <c r="AB1450" i="1"/>
  <c r="V1450" i="1" s="1"/>
  <c r="T1451" i="1"/>
  <c r="U1451" i="1"/>
  <c r="W1451" i="1"/>
  <c r="Y1451" i="1"/>
  <c r="Z1451" i="1"/>
  <c r="AA1451" i="1"/>
  <c r="AB1451" i="1"/>
  <c r="V1451" i="1" s="1"/>
  <c r="T1452" i="1"/>
  <c r="U1452" i="1"/>
  <c r="W1452" i="1"/>
  <c r="Y1452" i="1"/>
  <c r="Z1452" i="1"/>
  <c r="AA1452" i="1"/>
  <c r="AB1452" i="1"/>
  <c r="V1452" i="1" s="1"/>
  <c r="T1453" i="1"/>
  <c r="U1453" i="1"/>
  <c r="W1453" i="1"/>
  <c r="Y1453" i="1"/>
  <c r="Z1453" i="1"/>
  <c r="AA1453" i="1"/>
  <c r="AB1453" i="1"/>
  <c r="V1453" i="1" s="1"/>
  <c r="T1454" i="1"/>
  <c r="U1454" i="1"/>
  <c r="W1454" i="1"/>
  <c r="Y1454" i="1"/>
  <c r="Z1454" i="1"/>
  <c r="AA1454" i="1"/>
  <c r="AB1454" i="1"/>
  <c r="V1454" i="1" s="1"/>
  <c r="T1455" i="1"/>
  <c r="U1455" i="1"/>
  <c r="W1455" i="1"/>
  <c r="Y1455" i="1"/>
  <c r="Z1455" i="1"/>
  <c r="AA1455" i="1"/>
  <c r="AB1455" i="1"/>
  <c r="V1455" i="1" s="1"/>
  <c r="T1456" i="1"/>
  <c r="U1456" i="1"/>
  <c r="W1456" i="1"/>
  <c r="Y1456" i="1"/>
  <c r="Z1456" i="1"/>
  <c r="AA1456" i="1"/>
  <c r="AB1456" i="1"/>
  <c r="V1456" i="1" s="1"/>
  <c r="T1457" i="1"/>
  <c r="U1457" i="1"/>
  <c r="W1457" i="1"/>
  <c r="Y1457" i="1"/>
  <c r="Z1457" i="1"/>
  <c r="AA1457" i="1"/>
  <c r="AB1457" i="1"/>
  <c r="V1457" i="1" s="1"/>
  <c r="T1458" i="1"/>
  <c r="U1458" i="1"/>
  <c r="W1458" i="1"/>
  <c r="X1458" i="1" s="1"/>
  <c r="Y1458" i="1"/>
  <c r="Z1458" i="1"/>
  <c r="AA1458" i="1"/>
  <c r="AB1458" i="1"/>
  <c r="V1458" i="1" s="1"/>
  <c r="T1459" i="1"/>
  <c r="U1459" i="1"/>
  <c r="W1459" i="1"/>
  <c r="X1459" i="1" s="1"/>
  <c r="Y1459" i="1"/>
  <c r="Z1459" i="1"/>
  <c r="AA1459" i="1"/>
  <c r="AB1459" i="1"/>
  <c r="V1459" i="1" s="1"/>
  <c r="T1460" i="1"/>
  <c r="U1460" i="1"/>
  <c r="W1460" i="1"/>
  <c r="X1460" i="1" s="1"/>
  <c r="Y1460" i="1"/>
  <c r="Z1460" i="1"/>
  <c r="AA1460" i="1"/>
  <c r="AB1460" i="1"/>
  <c r="V1460" i="1" s="1"/>
  <c r="T1461" i="1"/>
  <c r="U1461" i="1"/>
  <c r="W1461" i="1"/>
  <c r="X1461" i="1" s="1"/>
  <c r="Y1461" i="1"/>
  <c r="Z1461" i="1"/>
  <c r="AA1461" i="1"/>
  <c r="AB1461" i="1"/>
  <c r="V1461" i="1" s="1"/>
  <c r="T1462" i="1"/>
  <c r="U1462" i="1"/>
  <c r="W1462" i="1"/>
  <c r="X1462" i="1" s="1"/>
  <c r="Y1462" i="1"/>
  <c r="Z1462" i="1"/>
  <c r="AA1462" i="1"/>
  <c r="AB1462" i="1"/>
  <c r="V1462" i="1" s="1"/>
  <c r="T1463" i="1"/>
  <c r="U1463" i="1"/>
  <c r="W1463" i="1"/>
  <c r="X1463" i="1" s="1"/>
  <c r="Y1463" i="1"/>
  <c r="Z1463" i="1"/>
  <c r="AA1463" i="1"/>
  <c r="AB1463" i="1"/>
  <c r="V1463" i="1" s="1"/>
  <c r="T1464" i="1"/>
  <c r="U1464" i="1"/>
  <c r="W1464" i="1"/>
  <c r="X1464" i="1" s="1"/>
  <c r="Y1464" i="1"/>
  <c r="Z1464" i="1"/>
  <c r="AA1464" i="1"/>
  <c r="AB1464" i="1"/>
  <c r="V1464" i="1" s="1"/>
  <c r="T1465" i="1"/>
  <c r="U1465" i="1"/>
  <c r="W1465" i="1"/>
  <c r="X1465" i="1" s="1"/>
  <c r="Y1465" i="1"/>
  <c r="Z1465" i="1"/>
  <c r="AA1465" i="1"/>
  <c r="AB1465" i="1"/>
  <c r="V1465" i="1" s="1"/>
  <c r="T1466" i="1"/>
  <c r="U1466" i="1"/>
  <c r="W1466" i="1"/>
  <c r="X1466" i="1" s="1"/>
  <c r="Y1466" i="1"/>
  <c r="Z1466" i="1"/>
  <c r="AA1466" i="1"/>
  <c r="AB1466" i="1"/>
  <c r="V1466" i="1" s="1"/>
  <c r="T1467" i="1"/>
  <c r="U1467" i="1"/>
  <c r="W1467" i="1"/>
  <c r="X1467" i="1" s="1"/>
  <c r="Y1467" i="1"/>
  <c r="Z1467" i="1"/>
  <c r="AA1467" i="1"/>
  <c r="AB1467" i="1"/>
  <c r="V1467" i="1" s="1"/>
  <c r="T1468" i="1"/>
  <c r="U1468" i="1"/>
  <c r="W1468" i="1"/>
  <c r="X1468" i="1" s="1"/>
  <c r="Y1468" i="1"/>
  <c r="Z1468" i="1"/>
  <c r="AA1468" i="1"/>
  <c r="AB1468" i="1"/>
  <c r="V1468" i="1" s="1"/>
  <c r="T1469" i="1"/>
  <c r="U1469" i="1"/>
  <c r="W1469" i="1"/>
  <c r="X1469" i="1" s="1"/>
  <c r="Y1469" i="1"/>
  <c r="Z1469" i="1"/>
  <c r="AA1469" i="1"/>
  <c r="AB1469" i="1"/>
  <c r="V1469" i="1" s="1"/>
  <c r="T1470" i="1"/>
  <c r="U1470" i="1"/>
  <c r="W1470" i="1"/>
  <c r="X1470" i="1" s="1"/>
  <c r="Y1470" i="1"/>
  <c r="Z1470" i="1"/>
  <c r="AA1470" i="1"/>
  <c r="AB1470" i="1"/>
  <c r="V1470" i="1" s="1"/>
  <c r="T1471" i="1"/>
  <c r="U1471" i="1"/>
  <c r="W1471" i="1"/>
  <c r="Y1471" i="1"/>
  <c r="Z1471" i="1"/>
  <c r="AA1471" i="1"/>
  <c r="AB1471" i="1"/>
  <c r="V1471" i="1" s="1"/>
  <c r="T1472" i="1"/>
  <c r="U1472" i="1"/>
  <c r="W1472" i="1"/>
  <c r="Y1472" i="1"/>
  <c r="Z1472" i="1"/>
  <c r="AA1472" i="1"/>
  <c r="AB1472" i="1"/>
  <c r="V1472" i="1" s="1"/>
  <c r="T1473" i="1"/>
  <c r="U1473" i="1"/>
  <c r="W1473" i="1"/>
  <c r="Y1473" i="1"/>
  <c r="Z1473" i="1"/>
  <c r="AA1473" i="1"/>
  <c r="AB1473" i="1"/>
  <c r="V1473" i="1" s="1"/>
  <c r="T1474" i="1"/>
  <c r="U1474" i="1"/>
  <c r="W1474" i="1"/>
  <c r="Y1474" i="1"/>
  <c r="Z1474" i="1"/>
  <c r="AA1474" i="1"/>
  <c r="AB1474" i="1"/>
  <c r="V1474" i="1" s="1"/>
  <c r="T1475" i="1"/>
  <c r="U1475" i="1"/>
  <c r="W1475" i="1"/>
  <c r="Y1475" i="1"/>
  <c r="Z1475" i="1"/>
  <c r="AA1475" i="1"/>
  <c r="AB1475" i="1"/>
  <c r="V1475" i="1" s="1"/>
  <c r="T1476" i="1"/>
  <c r="U1476" i="1"/>
  <c r="W1476" i="1"/>
  <c r="Y1476" i="1"/>
  <c r="Z1476" i="1"/>
  <c r="AA1476" i="1"/>
  <c r="AB1476" i="1"/>
  <c r="V1476" i="1" s="1"/>
  <c r="T1477" i="1"/>
  <c r="U1477" i="1"/>
  <c r="W1477" i="1"/>
  <c r="X1477" i="1" s="1"/>
  <c r="Y1477" i="1"/>
  <c r="Z1477" i="1"/>
  <c r="AA1477" i="1"/>
  <c r="AB1477" i="1"/>
  <c r="V1477" i="1" s="1"/>
  <c r="T1478" i="1"/>
  <c r="U1478" i="1"/>
  <c r="W1478" i="1"/>
  <c r="X1478" i="1" s="1"/>
  <c r="Y1478" i="1"/>
  <c r="Z1478" i="1"/>
  <c r="AA1478" i="1"/>
  <c r="AB1478" i="1"/>
  <c r="V1478" i="1" s="1"/>
  <c r="T1479" i="1"/>
  <c r="U1479" i="1"/>
  <c r="W1479" i="1"/>
  <c r="Y1479" i="1"/>
  <c r="Z1479" i="1"/>
  <c r="AA1479" i="1"/>
  <c r="AB1479" i="1"/>
  <c r="V1479" i="1" s="1"/>
  <c r="T1480" i="1"/>
  <c r="U1480" i="1"/>
  <c r="W1480" i="1"/>
  <c r="Y1480" i="1"/>
  <c r="Z1480" i="1"/>
  <c r="AA1480" i="1"/>
  <c r="AB1480" i="1"/>
  <c r="V1480" i="1" s="1"/>
  <c r="T1481" i="1"/>
  <c r="U1481" i="1"/>
  <c r="W1481" i="1"/>
  <c r="Y1481" i="1"/>
  <c r="Z1481" i="1"/>
  <c r="AA1481" i="1"/>
  <c r="AB1481" i="1"/>
  <c r="V1481" i="1" s="1"/>
  <c r="T1482" i="1"/>
  <c r="U1482" i="1"/>
  <c r="W1482" i="1"/>
  <c r="Y1482" i="1"/>
  <c r="Z1482" i="1"/>
  <c r="AA1482" i="1"/>
  <c r="AB1482" i="1"/>
  <c r="V1482" i="1" s="1"/>
  <c r="T1483" i="1"/>
  <c r="U1483" i="1"/>
  <c r="W1483" i="1"/>
  <c r="Y1483" i="1"/>
  <c r="Z1483" i="1"/>
  <c r="AA1483" i="1"/>
  <c r="AB1483" i="1"/>
  <c r="V1483" i="1" s="1"/>
  <c r="T1484" i="1"/>
  <c r="U1484" i="1"/>
  <c r="W1484" i="1"/>
  <c r="X1484" i="1" s="1"/>
  <c r="Y1484" i="1"/>
  <c r="Z1484" i="1"/>
  <c r="AA1484" i="1"/>
  <c r="AB1484" i="1"/>
  <c r="V1484" i="1" s="1"/>
  <c r="T1485" i="1"/>
  <c r="U1485" i="1"/>
  <c r="W1485" i="1"/>
  <c r="X1485" i="1" s="1"/>
  <c r="Y1485" i="1"/>
  <c r="Z1485" i="1"/>
  <c r="AA1485" i="1"/>
  <c r="AB1485" i="1"/>
  <c r="V1485" i="1" s="1"/>
  <c r="T1486" i="1"/>
  <c r="U1486" i="1"/>
  <c r="W1486" i="1"/>
  <c r="X1486" i="1" s="1"/>
  <c r="Y1486" i="1"/>
  <c r="Z1486" i="1"/>
  <c r="AA1486" i="1"/>
  <c r="AB1486" i="1"/>
  <c r="V1486" i="1" s="1"/>
  <c r="T1487" i="1"/>
  <c r="U1487" i="1"/>
  <c r="W1487" i="1"/>
  <c r="X1487" i="1" s="1"/>
  <c r="Y1487" i="1"/>
  <c r="Z1487" i="1"/>
  <c r="AA1487" i="1"/>
  <c r="AB1487" i="1"/>
  <c r="V1487" i="1" s="1"/>
  <c r="T1488" i="1"/>
  <c r="U1488" i="1"/>
  <c r="W1488" i="1"/>
  <c r="X1488" i="1" s="1"/>
  <c r="Y1488" i="1"/>
  <c r="Z1488" i="1"/>
  <c r="AA1488" i="1"/>
  <c r="AB1488" i="1"/>
  <c r="V1488" i="1" s="1"/>
  <c r="T1489" i="1"/>
  <c r="U1489" i="1"/>
  <c r="W1489" i="1"/>
  <c r="X1489" i="1" s="1"/>
  <c r="Y1489" i="1"/>
  <c r="Z1489" i="1"/>
  <c r="AA1489" i="1"/>
  <c r="AB1489" i="1"/>
  <c r="V1489" i="1" s="1"/>
  <c r="T1490" i="1"/>
  <c r="U1490" i="1"/>
  <c r="W1490" i="1"/>
  <c r="X1490" i="1" s="1"/>
  <c r="Y1490" i="1"/>
  <c r="Z1490" i="1"/>
  <c r="AA1490" i="1"/>
  <c r="AB1490" i="1"/>
  <c r="V1490" i="1" s="1"/>
  <c r="T1491" i="1"/>
  <c r="U1491" i="1"/>
  <c r="W1491" i="1"/>
  <c r="X1491" i="1" s="1"/>
  <c r="Y1491" i="1"/>
  <c r="Z1491" i="1"/>
  <c r="AA1491" i="1"/>
  <c r="AB1491" i="1"/>
  <c r="V1491" i="1" s="1"/>
  <c r="T1492" i="1"/>
  <c r="U1492" i="1"/>
  <c r="W1492" i="1"/>
  <c r="X1492" i="1" s="1"/>
  <c r="Y1492" i="1"/>
  <c r="Z1492" i="1"/>
  <c r="AA1492" i="1"/>
  <c r="AB1492" i="1"/>
  <c r="V1492" i="1" s="1"/>
  <c r="T1493" i="1"/>
  <c r="U1493" i="1"/>
  <c r="W1493" i="1"/>
  <c r="X1493" i="1" s="1"/>
  <c r="Y1493" i="1"/>
  <c r="Z1493" i="1"/>
  <c r="AA1493" i="1"/>
  <c r="AB1493" i="1"/>
  <c r="V1493" i="1" s="1"/>
  <c r="T1494" i="1"/>
  <c r="U1494" i="1"/>
  <c r="W1494" i="1"/>
  <c r="X1494" i="1" s="1"/>
  <c r="Y1494" i="1"/>
  <c r="Z1494" i="1"/>
  <c r="AA1494" i="1"/>
  <c r="AB1494" i="1"/>
  <c r="V1494" i="1" s="1"/>
  <c r="T1495" i="1"/>
  <c r="U1495" i="1"/>
  <c r="W1495" i="1"/>
  <c r="X1495" i="1" s="1"/>
  <c r="Y1495" i="1"/>
  <c r="Z1495" i="1"/>
  <c r="AA1495" i="1"/>
  <c r="AB1495" i="1"/>
  <c r="V1495" i="1" s="1"/>
  <c r="T1496" i="1"/>
  <c r="U1496" i="1"/>
  <c r="W1496" i="1"/>
  <c r="X1496" i="1" s="1"/>
  <c r="Y1496" i="1"/>
  <c r="Z1496" i="1"/>
  <c r="AA1496" i="1"/>
  <c r="AB1496" i="1"/>
  <c r="V1496" i="1" s="1"/>
  <c r="T1497" i="1"/>
  <c r="U1497" i="1"/>
  <c r="W1497" i="1"/>
  <c r="X1497" i="1" s="1"/>
  <c r="Y1497" i="1"/>
  <c r="Z1497" i="1"/>
  <c r="AA1497" i="1"/>
  <c r="AB1497" i="1"/>
  <c r="V1497" i="1" s="1"/>
  <c r="T1498" i="1"/>
  <c r="U1498" i="1"/>
  <c r="W1498" i="1"/>
  <c r="X1498" i="1" s="1"/>
  <c r="Y1498" i="1"/>
  <c r="Z1498" i="1"/>
  <c r="AA1498" i="1"/>
  <c r="AB1498" i="1"/>
  <c r="V1498" i="1" s="1"/>
  <c r="T1499" i="1"/>
  <c r="U1499" i="1"/>
  <c r="W1499" i="1"/>
  <c r="X1499" i="1" s="1"/>
  <c r="Y1499" i="1"/>
  <c r="Z1499" i="1"/>
  <c r="AA1499" i="1"/>
  <c r="AB1499" i="1"/>
  <c r="V1499" i="1" s="1"/>
  <c r="T1500" i="1"/>
  <c r="U1500" i="1"/>
  <c r="W1500" i="1"/>
  <c r="X1500" i="1" s="1"/>
  <c r="Y1500" i="1"/>
  <c r="Z1500" i="1"/>
  <c r="AA1500" i="1"/>
  <c r="AB1500" i="1"/>
  <c r="V1500" i="1" s="1"/>
  <c r="T1501" i="1"/>
  <c r="U1501" i="1"/>
  <c r="W1501" i="1"/>
  <c r="X1501" i="1" s="1"/>
  <c r="Y1501" i="1"/>
  <c r="Z1501" i="1"/>
  <c r="AA1501" i="1"/>
  <c r="AB1501" i="1"/>
  <c r="V1501" i="1" s="1"/>
  <c r="T1502" i="1"/>
  <c r="U1502" i="1"/>
  <c r="W1502" i="1"/>
  <c r="X1502" i="1" s="1"/>
  <c r="Y1502" i="1"/>
  <c r="Z1502" i="1"/>
  <c r="AA1502" i="1"/>
  <c r="AB1502" i="1"/>
  <c r="V1502" i="1" s="1"/>
  <c r="T1503" i="1"/>
  <c r="U1503" i="1"/>
  <c r="W1503" i="1"/>
  <c r="X1503" i="1" s="1"/>
  <c r="Y1503" i="1"/>
  <c r="Z1503" i="1"/>
  <c r="AA1503" i="1"/>
  <c r="AB1503" i="1"/>
  <c r="V1503" i="1" s="1"/>
  <c r="T1504" i="1"/>
  <c r="U1504" i="1"/>
  <c r="W1504" i="1"/>
  <c r="X1504" i="1" s="1"/>
  <c r="Y1504" i="1"/>
  <c r="Z1504" i="1"/>
  <c r="AA1504" i="1"/>
  <c r="AB1504" i="1"/>
  <c r="V1504" i="1" s="1"/>
  <c r="T1505" i="1"/>
  <c r="U1505" i="1"/>
  <c r="W1505" i="1"/>
  <c r="X1505" i="1" s="1"/>
  <c r="Y1505" i="1"/>
  <c r="Z1505" i="1"/>
  <c r="AA1505" i="1"/>
  <c r="AB1505" i="1"/>
  <c r="V1505" i="1" s="1"/>
  <c r="T1506" i="1"/>
  <c r="U1506" i="1"/>
  <c r="W1506" i="1"/>
  <c r="X1506" i="1" s="1"/>
  <c r="Y1506" i="1"/>
  <c r="Z1506" i="1"/>
  <c r="AA1506" i="1"/>
  <c r="AB1506" i="1"/>
  <c r="V1506" i="1" s="1"/>
  <c r="T1507" i="1"/>
  <c r="U1507" i="1"/>
  <c r="W1507" i="1"/>
  <c r="Y1507" i="1"/>
  <c r="Z1507" i="1"/>
  <c r="AA1507" i="1"/>
  <c r="AB1507" i="1"/>
  <c r="V1507" i="1" s="1"/>
  <c r="T1508" i="1"/>
  <c r="U1508" i="1"/>
  <c r="W1508" i="1"/>
  <c r="Y1508" i="1"/>
  <c r="Z1508" i="1"/>
  <c r="AA1508" i="1"/>
  <c r="AB1508" i="1"/>
  <c r="V1508" i="1" s="1"/>
  <c r="T1509" i="1"/>
  <c r="U1509" i="1"/>
  <c r="W1509" i="1"/>
  <c r="Y1509" i="1"/>
  <c r="Z1509" i="1"/>
  <c r="AA1509" i="1"/>
  <c r="AB1509" i="1"/>
  <c r="V1509" i="1" s="1"/>
  <c r="T1510" i="1"/>
  <c r="U1510" i="1"/>
  <c r="W1510" i="1"/>
  <c r="X1510" i="1" s="1"/>
  <c r="Y1510" i="1"/>
  <c r="Z1510" i="1"/>
  <c r="AA1510" i="1"/>
  <c r="AB1510" i="1"/>
  <c r="V1510" i="1" s="1"/>
  <c r="T1511" i="1"/>
  <c r="U1511" i="1"/>
  <c r="W1511" i="1"/>
  <c r="X1511" i="1" s="1"/>
  <c r="Y1511" i="1"/>
  <c r="Z1511" i="1"/>
  <c r="AA1511" i="1"/>
  <c r="AB1511" i="1"/>
  <c r="V1511" i="1" s="1"/>
  <c r="T1512" i="1"/>
  <c r="U1512" i="1"/>
  <c r="W1512" i="1"/>
  <c r="X1512" i="1" s="1"/>
  <c r="Y1512" i="1"/>
  <c r="Z1512" i="1"/>
  <c r="AA1512" i="1"/>
  <c r="AB1512" i="1"/>
  <c r="V1512" i="1" s="1"/>
  <c r="T1513" i="1"/>
  <c r="U1513" i="1"/>
  <c r="W1513" i="1"/>
  <c r="X1513" i="1" s="1"/>
  <c r="Y1513" i="1"/>
  <c r="Z1513" i="1"/>
  <c r="AA1513" i="1"/>
  <c r="AB1513" i="1"/>
  <c r="V1513" i="1" s="1"/>
  <c r="T1514" i="1"/>
  <c r="U1514" i="1"/>
  <c r="W1514" i="1"/>
  <c r="X1514" i="1" s="1"/>
  <c r="Y1514" i="1"/>
  <c r="Z1514" i="1"/>
  <c r="AA1514" i="1"/>
  <c r="AB1514" i="1"/>
  <c r="V1514" i="1" s="1"/>
  <c r="T1515" i="1"/>
  <c r="U1515" i="1"/>
  <c r="W1515" i="1"/>
  <c r="X1515" i="1" s="1"/>
  <c r="Y1515" i="1"/>
  <c r="Z1515" i="1"/>
  <c r="AA1515" i="1"/>
  <c r="AB1515" i="1"/>
  <c r="V1515" i="1" s="1"/>
  <c r="T1516" i="1"/>
  <c r="U1516" i="1"/>
  <c r="W1516" i="1"/>
  <c r="Y1516" i="1"/>
  <c r="Z1516" i="1"/>
  <c r="AA1516" i="1"/>
  <c r="AB1516" i="1"/>
  <c r="V1516" i="1" s="1"/>
  <c r="T1517" i="1"/>
  <c r="U1517" i="1"/>
  <c r="W1517" i="1"/>
  <c r="Y1517" i="1"/>
  <c r="Z1517" i="1"/>
  <c r="AA1517" i="1"/>
  <c r="AB1517" i="1"/>
  <c r="V1517" i="1" s="1"/>
  <c r="T1518" i="1"/>
  <c r="U1518" i="1"/>
  <c r="W1518" i="1"/>
  <c r="Y1518" i="1"/>
  <c r="Z1518" i="1"/>
  <c r="AA1518" i="1"/>
  <c r="AB1518" i="1"/>
  <c r="V1518" i="1" s="1"/>
  <c r="T1519" i="1"/>
  <c r="U1519" i="1"/>
  <c r="W1519" i="1"/>
  <c r="Y1519" i="1"/>
  <c r="Z1519" i="1"/>
  <c r="AA1519" i="1"/>
  <c r="AB1519" i="1"/>
  <c r="V1519" i="1" s="1"/>
  <c r="T1520" i="1"/>
  <c r="U1520" i="1"/>
  <c r="W1520" i="1"/>
  <c r="Y1520" i="1"/>
  <c r="Z1520" i="1"/>
  <c r="AA1520" i="1"/>
  <c r="AB1520" i="1"/>
  <c r="V1520" i="1" s="1"/>
  <c r="T1521" i="1"/>
  <c r="U1521" i="1"/>
  <c r="W1521" i="1"/>
  <c r="Y1521" i="1"/>
  <c r="Z1521" i="1"/>
  <c r="AA1521" i="1"/>
  <c r="AB1521" i="1"/>
  <c r="V1521" i="1" s="1"/>
  <c r="T1522" i="1"/>
  <c r="U1522" i="1"/>
  <c r="W1522" i="1"/>
  <c r="Y1522" i="1"/>
  <c r="Z1522" i="1"/>
  <c r="AA1522" i="1"/>
  <c r="AB1522" i="1"/>
  <c r="V1522" i="1" s="1"/>
  <c r="T1523" i="1"/>
  <c r="U1523" i="1"/>
  <c r="W1523" i="1"/>
  <c r="Y1523" i="1"/>
  <c r="Z1523" i="1"/>
  <c r="AA1523" i="1"/>
  <c r="AB1523" i="1"/>
  <c r="V1523" i="1" s="1"/>
  <c r="T1524" i="1"/>
  <c r="U1524" i="1"/>
  <c r="W1524" i="1"/>
  <c r="Y1524" i="1"/>
  <c r="Z1524" i="1"/>
  <c r="AA1524" i="1"/>
  <c r="AB1524" i="1"/>
  <c r="V1524" i="1" s="1"/>
  <c r="T1525" i="1"/>
  <c r="U1525" i="1"/>
  <c r="W1525" i="1"/>
  <c r="X1525" i="1" s="1"/>
  <c r="Y1525" i="1"/>
  <c r="Z1525" i="1"/>
  <c r="AA1525" i="1"/>
  <c r="AB1525" i="1"/>
  <c r="V1525" i="1" s="1"/>
  <c r="T1526" i="1"/>
  <c r="U1526" i="1"/>
  <c r="W1526" i="1"/>
  <c r="X1526" i="1" s="1"/>
  <c r="Y1526" i="1"/>
  <c r="Z1526" i="1"/>
  <c r="AA1526" i="1"/>
  <c r="AB1526" i="1"/>
  <c r="V1526" i="1" s="1"/>
  <c r="T1527" i="1"/>
  <c r="U1527" i="1"/>
  <c r="W1527" i="1"/>
  <c r="X1527" i="1" s="1"/>
  <c r="Y1527" i="1"/>
  <c r="Z1527" i="1"/>
  <c r="AA1527" i="1"/>
  <c r="AB1527" i="1"/>
  <c r="V1527" i="1" s="1"/>
  <c r="T1528" i="1"/>
  <c r="U1528" i="1"/>
  <c r="W1528" i="1"/>
  <c r="Y1528" i="1"/>
  <c r="Z1528" i="1"/>
  <c r="AA1528" i="1"/>
  <c r="AB1528" i="1"/>
  <c r="V1528" i="1" s="1"/>
  <c r="T1529" i="1"/>
  <c r="U1529" i="1"/>
  <c r="W1529" i="1"/>
  <c r="Y1529" i="1"/>
  <c r="Z1529" i="1"/>
  <c r="AA1529" i="1"/>
  <c r="AB1529" i="1"/>
  <c r="V1529" i="1" s="1"/>
  <c r="T1530" i="1"/>
  <c r="U1530" i="1"/>
  <c r="W1530" i="1"/>
  <c r="Y1530" i="1"/>
  <c r="Z1530" i="1"/>
  <c r="AA1530" i="1"/>
  <c r="AB1530" i="1"/>
  <c r="V1530" i="1" s="1"/>
  <c r="T1531" i="1"/>
  <c r="U1531" i="1"/>
  <c r="W1531" i="1"/>
  <c r="Y1531" i="1"/>
  <c r="Z1531" i="1"/>
  <c r="AA1531" i="1"/>
  <c r="AB1531" i="1"/>
  <c r="V1531" i="1" s="1"/>
  <c r="T1532" i="1"/>
  <c r="U1532" i="1"/>
  <c r="W1532" i="1"/>
  <c r="Y1532" i="1"/>
  <c r="Z1532" i="1"/>
  <c r="AA1532" i="1"/>
  <c r="AB1532" i="1"/>
  <c r="V1532" i="1" s="1"/>
  <c r="T1533" i="1"/>
  <c r="U1533" i="1"/>
  <c r="W1533" i="1"/>
  <c r="Y1533" i="1"/>
  <c r="Z1533" i="1"/>
  <c r="AA1533" i="1"/>
  <c r="AB1533" i="1"/>
  <c r="V1533" i="1" s="1"/>
  <c r="T1534" i="1"/>
  <c r="U1534" i="1"/>
  <c r="W1534" i="1"/>
  <c r="Y1534" i="1"/>
  <c r="Z1534" i="1"/>
  <c r="AA1534" i="1"/>
  <c r="AB1534" i="1"/>
  <c r="V1534" i="1" s="1"/>
  <c r="T1535" i="1"/>
  <c r="U1535" i="1"/>
  <c r="W1535" i="1"/>
  <c r="Y1535" i="1"/>
  <c r="Z1535" i="1"/>
  <c r="AA1535" i="1"/>
  <c r="AB1535" i="1"/>
  <c r="V1535" i="1" s="1"/>
  <c r="T1536" i="1"/>
  <c r="U1536" i="1"/>
  <c r="W1536" i="1"/>
  <c r="Y1536" i="1"/>
  <c r="Z1536" i="1"/>
  <c r="AA1536" i="1"/>
  <c r="AB1536" i="1"/>
  <c r="V1536" i="1" s="1"/>
  <c r="T1537" i="1"/>
  <c r="U1537" i="1"/>
  <c r="W1537" i="1"/>
  <c r="Y1537" i="1"/>
  <c r="Z1537" i="1"/>
  <c r="AA1537" i="1"/>
  <c r="AB1537" i="1"/>
  <c r="V1537" i="1" s="1"/>
  <c r="T1538" i="1"/>
  <c r="U1538" i="1"/>
  <c r="W1538" i="1"/>
  <c r="X1538" i="1" s="1"/>
  <c r="Y1538" i="1"/>
  <c r="Z1538" i="1"/>
  <c r="AA1538" i="1"/>
  <c r="AB1538" i="1"/>
  <c r="V1538" i="1" s="1"/>
  <c r="T1539" i="1"/>
  <c r="U1539" i="1"/>
  <c r="W1539" i="1"/>
  <c r="X1539" i="1" s="1"/>
  <c r="Y1539" i="1"/>
  <c r="Z1539" i="1"/>
  <c r="AA1539" i="1"/>
  <c r="AB1539" i="1"/>
  <c r="V1539" i="1" s="1"/>
  <c r="T1540" i="1"/>
  <c r="U1540" i="1"/>
  <c r="W1540" i="1"/>
  <c r="X1540" i="1" s="1"/>
  <c r="Y1540" i="1"/>
  <c r="Z1540" i="1"/>
  <c r="AA1540" i="1"/>
  <c r="AB1540" i="1"/>
  <c r="V1540" i="1" s="1"/>
  <c r="T1541" i="1"/>
  <c r="U1541" i="1"/>
  <c r="W1541" i="1"/>
  <c r="X1541" i="1" s="1"/>
  <c r="Y1541" i="1"/>
  <c r="Z1541" i="1"/>
  <c r="AA1541" i="1"/>
  <c r="AB1541" i="1"/>
  <c r="V1541" i="1" s="1"/>
  <c r="T1542" i="1"/>
  <c r="U1542" i="1"/>
  <c r="W1542" i="1"/>
  <c r="X1542" i="1" s="1"/>
  <c r="Y1542" i="1"/>
  <c r="Z1542" i="1"/>
  <c r="AA1542" i="1"/>
  <c r="AB1542" i="1"/>
  <c r="V1542" i="1" s="1"/>
  <c r="T1543" i="1"/>
  <c r="U1543" i="1"/>
  <c r="W1543" i="1"/>
  <c r="X1543" i="1" s="1"/>
  <c r="Y1543" i="1"/>
  <c r="Z1543" i="1"/>
  <c r="AA1543" i="1"/>
  <c r="AB1543" i="1"/>
  <c r="V1543" i="1" s="1"/>
  <c r="T1544" i="1"/>
  <c r="U1544" i="1"/>
  <c r="W1544" i="1"/>
  <c r="X1544" i="1" s="1"/>
  <c r="Y1544" i="1"/>
  <c r="Z1544" i="1"/>
  <c r="AA1544" i="1"/>
  <c r="AB1544" i="1"/>
  <c r="V1544" i="1" s="1"/>
  <c r="T1545" i="1"/>
  <c r="U1545" i="1"/>
  <c r="W1545" i="1"/>
  <c r="X1545" i="1" s="1"/>
  <c r="Y1545" i="1"/>
  <c r="Z1545" i="1"/>
  <c r="AA1545" i="1"/>
  <c r="AB1545" i="1"/>
  <c r="V1545" i="1" s="1"/>
  <c r="T1546" i="1"/>
  <c r="U1546" i="1"/>
  <c r="W1546" i="1"/>
  <c r="X1546" i="1" s="1"/>
  <c r="Y1546" i="1"/>
  <c r="Z1546" i="1"/>
  <c r="AA1546" i="1"/>
  <c r="AB1546" i="1"/>
  <c r="V1546" i="1" s="1"/>
  <c r="T1547" i="1"/>
  <c r="U1547" i="1"/>
  <c r="W1547" i="1"/>
  <c r="X1547" i="1" s="1"/>
  <c r="Y1547" i="1"/>
  <c r="Z1547" i="1"/>
  <c r="AA1547" i="1"/>
  <c r="AB1547" i="1"/>
  <c r="V1547" i="1" s="1"/>
  <c r="T1548" i="1"/>
  <c r="U1548" i="1"/>
  <c r="W1548" i="1"/>
  <c r="X1548" i="1" s="1"/>
  <c r="Y1548" i="1"/>
  <c r="Z1548" i="1"/>
  <c r="AA1548" i="1"/>
  <c r="AB1548" i="1"/>
  <c r="V1548" i="1" s="1"/>
  <c r="T1549" i="1"/>
  <c r="U1549" i="1"/>
  <c r="W1549" i="1"/>
  <c r="X1549" i="1" s="1"/>
  <c r="Y1549" i="1"/>
  <c r="Z1549" i="1"/>
  <c r="AA1549" i="1"/>
  <c r="AB1549" i="1"/>
  <c r="V1549" i="1" s="1"/>
  <c r="T1550" i="1"/>
  <c r="U1550" i="1"/>
  <c r="W1550" i="1"/>
  <c r="X1550" i="1" s="1"/>
  <c r="Y1550" i="1"/>
  <c r="Z1550" i="1"/>
  <c r="AA1550" i="1"/>
  <c r="AB1550" i="1"/>
  <c r="V1550" i="1" s="1"/>
  <c r="T1551" i="1"/>
  <c r="U1551" i="1"/>
  <c r="W1551" i="1"/>
  <c r="X1551" i="1" s="1"/>
  <c r="Y1551" i="1"/>
  <c r="Z1551" i="1"/>
  <c r="AA1551" i="1"/>
  <c r="AB1551" i="1"/>
  <c r="V1551" i="1" s="1"/>
  <c r="T1552" i="1"/>
  <c r="U1552" i="1"/>
  <c r="W1552" i="1"/>
  <c r="X1552" i="1" s="1"/>
  <c r="Y1552" i="1"/>
  <c r="Z1552" i="1"/>
  <c r="AA1552" i="1"/>
  <c r="AB1552" i="1"/>
  <c r="V1552" i="1" s="1"/>
  <c r="T1553" i="1"/>
  <c r="U1553" i="1"/>
  <c r="W1553" i="1"/>
  <c r="X1553" i="1" s="1"/>
  <c r="Y1553" i="1"/>
  <c r="Z1553" i="1"/>
  <c r="AA1553" i="1"/>
  <c r="AB1553" i="1"/>
  <c r="V1553" i="1" s="1"/>
  <c r="T1554" i="1"/>
  <c r="U1554" i="1"/>
  <c r="W1554" i="1"/>
  <c r="X1554" i="1" s="1"/>
  <c r="Y1554" i="1"/>
  <c r="Z1554" i="1"/>
  <c r="AA1554" i="1"/>
  <c r="AB1554" i="1"/>
  <c r="V1554" i="1" s="1"/>
  <c r="T1555" i="1"/>
  <c r="U1555" i="1"/>
  <c r="W1555" i="1"/>
  <c r="X1555" i="1" s="1"/>
  <c r="Y1555" i="1"/>
  <c r="Z1555" i="1"/>
  <c r="AA1555" i="1"/>
  <c r="AB1555" i="1"/>
  <c r="V1555" i="1" s="1"/>
  <c r="T1556" i="1"/>
  <c r="U1556" i="1"/>
  <c r="W1556" i="1"/>
  <c r="X1556" i="1" s="1"/>
  <c r="Y1556" i="1"/>
  <c r="Z1556" i="1"/>
  <c r="AA1556" i="1"/>
  <c r="AB1556" i="1"/>
  <c r="V1556" i="1" s="1"/>
  <c r="T1557" i="1"/>
  <c r="U1557" i="1"/>
  <c r="W1557" i="1"/>
  <c r="X1557" i="1" s="1"/>
  <c r="Y1557" i="1"/>
  <c r="Z1557" i="1"/>
  <c r="AA1557" i="1"/>
  <c r="AB1557" i="1"/>
  <c r="V1557" i="1" s="1"/>
  <c r="T1558" i="1"/>
  <c r="U1558" i="1"/>
  <c r="W1558" i="1"/>
  <c r="X1558" i="1" s="1"/>
  <c r="Y1558" i="1"/>
  <c r="Z1558" i="1"/>
  <c r="AA1558" i="1"/>
  <c r="AB1558" i="1"/>
  <c r="V1558" i="1" s="1"/>
  <c r="T1559" i="1"/>
  <c r="U1559" i="1"/>
  <c r="W1559" i="1"/>
  <c r="X1559" i="1" s="1"/>
  <c r="Y1559" i="1"/>
  <c r="Z1559" i="1"/>
  <c r="AA1559" i="1"/>
  <c r="AB1559" i="1"/>
  <c r="V1559" i="1" s="1"/>
  <c r="T1560" i="1"/>
  <c r="U1560" i="1"/>
  <c r="W1560" i="1"/>
  <c r="X1560" i="1" s="1"/>
  <c r="Y1560" i="1"/>
  <c r="Z1560" i="1"/>
  <c r="AA1560" i="1"/>
  <c r="AB1560" i="1"/>
  <c r="V1560" i="1" s="1"/>
  <c r="T1561" i="1"/>
  <c r="U1561" i="1"/>
  <c r="W1561" i="1"/>
  <c r="X1561" i="1" s="1"/>
  <c r="Y1561" i="1"/>
  <c r="Z1561" i="1"/>
  <c r="AA1561" i="1"/>
  <c r="AB1561" i="1"/>
  <c r="V1561" i="1" s="1"/>
  <c r="T1562" i="1"/>
  <c r="U1562" i="1"/>
  <c r="W1562" i="1"/>
  <c r="X1562" i="1" s="1"/>
  <c r="Y1562" i="1"/>
  <c r="Z1562" i="1"/>
  <c r="AA1562" i="1"/>
  <c r="AB1562" i="1"/>
  <c r="V1562" i="1" s="1"/>
  <c r="T1563" i="1"/>
  <c r="U1563" i="1"/>
  <c r="W1563" i="1"/>
  <c r="X1563" i="1" s="1"/>
  <c r="Y1563" i="1"/>
  <c r="Z1563" i="1"/>
  <c r="AA1563" i="1"/>
  <c r="AB1563" i="1"/>
  <c r="V1563" i="1" s="1"/>
  <c r="T1564" i="1"/>
  <c r="U1564" i="1"/>
  <c r="W1564" i="1"/>
  <c r="X1564" i="1" s="1"/>
  <c r="Y1564" i="1"/>
  <c r="Z1564" i="1"/>
  <c r="AA1564" i="1"/>
  <c r="AB1564" i="1"/>
  <c r="V1564" i="1" s="1"/>
  <c r="T1565" i="1"/>
  <c r="U1565" i="1"/>
  <c r="W1565" i="1"/>
  <c r="X1565" i="1" s="1"/>
  <c r="Y1565" i="1"/>
  <c r="Z1565" i="1"/>
  <c r="AA1565" i="1"/>
  <c r="AB1565" i="1"/>
  <c r="V1565" i="1" s="1"/>
  <c r="T1566" i="1"/>
  <c r="U1566" i="1"/>
  <c r="W1566" i="1"/>
  <c r="Y1566" i="1"/>
  <c r="Z1566" i="1"/>
  <c r="AA1566" i="1"/>
  <c r="AB1566" i="1"/>
  <c r="V1566" i="1" s="1"/>
  <c r="T1567" i="1"/>
  <c r="U1567" i="1"/>
  <c r="W1567" i="1"/>
  <c r="Y1567" i="1"/>
  <c r="Z1567" i="1"/>
  <c r="AA1567" i="1"/>
  <c r="AB1567" i="1"/>
  <c r="V1567" i="1" s="1"/>
  <c r="T1568" i="1"/>
  <c r="U1568" i="1"/>
  <c r="W1568" i="1"/>
  <c r="Y1568" i="1"/>
  <c r="Z1568" i="1"/>
  <c r="AA1568" i="1"/>
  <c r="AB1568" i="1"/>
  <c r="V1568" i="1" s="1"/>
  <c r="T1569" i="1"/>
  <c r="U1569" i="1"/>
  <c r="W1569" i="1"/>
  <c r="Y1569" i="1"/>
  <c r="Z1569" i="1"/>
  <c r="AA1569" i="1"/>
  <c r="AB1569" i="1"/>
  <c r="V1569" i="1" s="1"/>
  <c r="T1570" i="1"/>
  <c r="U1570" i="1"/>
  <c r="W1570" i="1"/>
  <c r="Y1570" i="1"/>
  <c r="Z1570" i="1"/>
  <c r="AA1570" i="1"/>
  <c r="AB1570" i="1"/>
  <c r="V1570" i="1" s="1"/>
  <c r="T1571" i="1"/>
  <c r="U1571" i="1"/>
  <c r="W1571" i="1"/>
  <c r="Y1571" i="1"/>
  <c r="Z1571" i="1"/>
  <c r="AA1571" i="1"/>
  <c r="AB1571" i="1"/>
  <c r="V1571" i="1" s="1"/>
  <c r="T1572" i="1"/>
  <c r="U1572" i="1"/>
  <c r="W1572" i="1"/>
  <c r="Y1572" i="1"/>
  <c r="Z1572" i="1"/>
  <c r="AA1572" i="1"/>
  <c r="AB1572" i="1"/>
  <c r="V1572" i="1" s="1"/>
  <c r="T1573" i="1"/>
  <c r="U1573" i="1"/>
  <c r="W1573" i="1"/>
  <c r="Y1573" i="1"/>
  <c r="Z1573" i="1"/>
  <c r="AA1573" i="1"/>
  <c r="AB1573" i="1"/>
  <c r="V1573" i="1" s="1"/>
  <c r="T1574" i="1"/>
  <c r="U1574" i="1"/>
  <c r="W1574" i="1"/>
  <c r="Y1574" i="1"/>
  <c r="Z1574" i="1"/>
  <c r="AA1574" i="1"/>
  <c r="AB1574" i="1"/>
  <c r="V1574" i="1" s="1"/>
  <c r="T1575" i="1"/>
  <c r="U1575" i="1"/>
  <c r="W1575" i="1"/>
  <c r="Y1575" i="1"/>
  <c r="Z1575" i="1"/>
  <c r="AA1575" i="1"/>
  <c r="AB1575" i="1"/>
  <c r="V1575" i="1" s="1"/>
  <c r="T1576" i="1"/>
  <c r="U1576" i="1"/>
  <c r="W1576" i="1"/>
  <c r="Y1576" i="1"/>
  <c r="Z1576" i="1"/>
  <c r="AA1576" i="1"/>
  <c r="AB1576" i="1"/>
  <c r="V1576" i="1" s="1"/>
  <c r="T1577" i="1"/>
  <c r="U1577" i="1"/>
  <c r="W1577" i="1"/>
  <c r="Y1577" i="1"/>
  <c r="Z1577" i="1"/>
  <c r="AA1577" i="1"/>
  <c r="AB1577" i="1"/>
  <c r="V1577" i="1" s="1"/>
  <c r="T1578" i="1"/>
  <c r="U1578" i="1"/>
  <c r="W1578" i="1"/>
  <c r="Y1578" i="1"/>
  <c r="Z1578" i="1"/>
  <c r="AA1578" i="1"/>
  <c r="AB1578" i="1"/>
  <c r="V1578" i="1" s="1"/>
  <c r="T1579" i="1"/>
  <c r="U1579" i="1"/>
  <c r="W1579" i="1"/>
  <c r="Y1579" i="1"/>
  <c r="Z1579" i="1"/>
  <c r="AA1579" i="1"/>
  <c r="AB1579" i="1"/>
  <c r="V1579" i="1" s="1"/>
  <c r="T1580" i="1"/>
  <c r="U1580" i="1"/>
  <c r="W1580" i="1"/>
  <c r="Y1580" i="1"/>
  <c r="Z1580" i="1"/>
  <c r="AA1580" i="1"/>
  <c r="AB1580" i="1"/>
  <c r="V1580" i="1" s="1"/>
  <c r="T1581" i="1"/>
  <c r="U1581" i="1"/>
  <c r="W1581" i="1"/>
  <c r="Y1581" i="1"/>
  <c r="Z1581" i="1"/>
  <c r="AA1581" i="1"/>
  <c r="AB1581" i="1"/>
  <c r="V1581" i="1" s="1"/>
  <c r="T1582" i="1"/>
  <c r="U1582" i="1"/>
  <c r="W1582" i="1"/>
  <c r="Y1582" i="1"/>
  <c r="Z1582" i="1"/>
  <c r="AA1582" i="1"/>
  <c r="AB1582" i="1"/>
  <c r="V1582" i="1" s="1"/>
  <c r="T1583" i="1"/>
  <c r="U1583" i="1"/>
  <c r="W1583" i="1"/>
  <c r="Y1583" i="1"/>
  <c r="Z1583" i="1"/>
  <c r="AA1583" i="1"/>
  <c r="AB1583" i="1"/>
  <c r="V1583" i="1" s="1"/>
  <c r="T1584" i="1"/>
  <c r="U1584" i="1"/>
  <c r="W1584" i="1"/>
  <c r="Y1584" i="1"/>
  <c r="Z1584" i="1"/>
  <c r="AA1584" i="1"/>
  <c r="AB1584" i="1"/>
  <c r="V1584" i="1" s="1"/>
  <c r="T1585" i="1"/>
  <c r="U1585" i="1"/>
  <c r="W1585" i="1"/>
  <c r="X1585" i="1" s="1"/>
  <c r="Y1585" i="1"/>
  <c r="Z1585" i="1"/>
  <c r="AA1585" i="1"/>
  <c r="AB1585" i="1"/>
  <c r="V1585" i="1" s="1"/>
  <c r="T1586" i="1"/>
  <c r="U1586" i="1"/>
  <c r="W1586" i="1"/>
  <c r="X1586" i="1" s="1"/>
  <c r="Y1586" i="1"/>
  <c r="Z1586" i="1"/>
  <c r="AA1586" i="1"/>
  <c r="AB1586" i="1"/>
  <c r="V1586" i="1" s="1"/>
  <c r="T1587" i="1"/>
  <c r="U1587" i="1"/>
  <c r="W1587" i="1"/>
  <c r="X1587" i="1" s="1"/>
  <c r="Y1587" i="1"/>
  <c r="Z1587" i="1"/>
  <c r="AA1587" i="1"/>
  <c r="AB1587" i="1"/>
  <c r="V1587" i="1" s="1"/>
  <c r="T1588" i="1"/>
  <c r="U1588" i="1"/>
  <c r="W1588" i="1"/>
  <c r="Y1588" i="1"/>
  <c r="Z1588" i="1"/>
  <c r="AA1588" i="1"/>
  <c r="AB1588" i="1"/>
  <c r="V1588" i="1" s="1"/>
  <c r="T1589" i="1"/>
  <c r="U1589" i="1"/>
  <c r="W1589" i="1"/>
  <c r="Y1589" i="1"/>
  <c r="Z1589" i="1"/>
  <c r="AA1589" i="1"/>
  <c r="AB1589" i="1"/>
  <c r="V1589" i="1" s="1"/>
  <c r="T1590" i="1"/>
  <c r="U1590" i="1"/>
  <c r="W1590" i="1"/>
  <c r="Y1590" i="1"/>
  <c r="Z1590" i="1"/>
  <c r="AA1590" i="1"/>
  <c r="AB1590" i="1"/>
  <c r="V1590" i="1" s="1"/>
  <c r="T1591" i="1"/>
  <c r="U1591" i="1"/>
  <c r="W1591" i="1"/>
  <c r="Y1591" i="1"/>
  <c r="Z1591" i="1"/>
  <c r="AA1591" i="1"/>
  <c r="AB1591" i="1"/>
  <c r="V1591" i="1" s="1"/>
  <c r="T1592" i="1"/>
  <c r="U1592" i="1"/>
  <c r="W1592" i="1"/>
  <c r="Y1592" i="1"/>
  <c r="Z1592" i="1"/>
  <c r="AA1592" i="1"/>
  <c r="AB1592" i="1"/>
  <c r="V1592" i="1" s="1"/>
  <c r="T1593" i="1"/>
  <c r="U1593" i="1"/>
  <c r="W1593" i="1"/>
  <c r="X1593" i="1" s="1"/>
  <c r="Y1593" i="1"/>
  <c r="Z1593" i="1"/>
  <c r="AA1593" i="1"/>
  <c r="AB1593" i="1"/>
  <c r="V1593" i="1" s="1"/>
  <c r="T1594" i="1"/>
  <c r="U1594" i="1"/>
  <c r="W1594" i="1"/>
  <c r="X1594" i="1" s="1"/>
  <c r="Y1594" i="1"/>
  <c r="Z1594" i="1"/>
  <c r="AA1594" i="1"/>
  <c r="AB1594" i="1"/>
  <c r="V1594" i="1" s="1"/>
  <c r="T1595" i="1"/>
  <c r="U1595" i="1"/>
  <c r="W1595" i="1"/>
  <c r="X1595" i="1" s="1"/>
  <c r="Y1595" i="1"/>
  <c r="Z1595" i="1"/>
  <c r="AA1595" i="1"/>
  <c r="AB1595" i="1"/>
  <c r="V1595" i="1" s="1"/>
  <c r="T1596" i="1"/>
  <c r="U1596" i="1"/>
  <c r="W1596" i="1"/>
  <c r="X1596" i="1" s="1"/>
  <c r="Y1596" i="1"/>
  <c r="Z1596" i="1"/>
  <c r="AA1596" i="1"/>
  <c r="AB1596" i="1"/>
  <c r="V1596" i="1" s="1"/>
  <c r="T1597" i="1"/>
  <c r="U1597" i="1"/>
  <c r="W1597" i="1"/>
  <c r="X1597" i="1" s="1"/>
  <c r="Y1597" i="1"/>
  <c r="Z1597" i="1"/>
  <c r="AA1597" i="1"/>
  <c r="AB1597" i="1"/>
  <c r="V1597" i="1" s="1"/>
  <c r="T1598" i="1"/>
  <c r="U1598" i="1"/>
  <c r="W1598" i="1"/>
  <c r="X1598" i="1" s="1"/>
  <c r="Y1598" i="1"/>
  <c r="Z1598" i="1"/>
  <c r="AA1598" i="1"/>
  <c r="AB1598" i="1"/>
  <c r="V1598" i="1" s="1"/>
  <c r="T1599" i="1"/>
  <c r="U1599" i="1"/>
  <c r="W1599" i="1"/>
  <c r="X1599" i="1" s="1"/>
  <c r="Y1599" i="1"/>
  <c r="Z1599" i="1"/>
  <c r="AA1599" i="1"/>
  <c r="AB1599" i="1"/>
  <c r="V1599" i="1" s="1"/>
  <c r="T1600" i="1"/>
  <c r="U1600" i="1"/>
  <c r="W1600" i="1"/>
  <c r="X1600" i="1" s="1"/>
  <c r="Y1600" i="1"/>
  <c r="Z1600" i="1"/>
  <c r="AA1600" i="1"/>
  <c r="AB1600" i="1"/>
  <c r="V1600" i="1" s="1"/>
  <c r="T1601" i="1"/>
  <c r="U1601" i="1"/>
  <c r="W1601" i="1"/>
  <c r="X1601" i="1" s="1"/>
  <c r="Y1601" i="1"/>
  <c r="Z1601" i="1"/>
  <c r="AA1601" i="1"/>
  <c r="AB1601" i="1"/>
  <c r="V1601" i="1" s="1"/>
  <c r="T1602" i="1"/>
  <c r="U1602" i="1"/>
  <c r="W1602" i="1"/>
  <c r="X1602" i="1" s="1"/>
  <c r="Y1602" i="1"/>
  <c r="Z1602" i="1"/>
  <c r="AA1602" i="1"/>
  <c r="AB1602" i="1"/>
  <c r="V1602" i="1" s="1"/>
  <c r="T1603" i="1"/>
  <c r="U1603" i="1"/>
  <c r="W1603" i="1"/>
  <c r="X1603" i="1" s="1"/>
  <c r="Y1603" i="1"/>
  <c r="Z1603" i="1"/>
  <c r="AA1603" i="1"/>
  <c r="AB1603" i="1"/>
  <c r="V1603" i="1" s="1"/>
  <c r="T1604" i="1"/>
  <c r="U1604" i="1"/>
  <c r="W1604" i="1"/>
  <c r="X1604" i="1" s="1"/>
  <c r="Y1604" i="1"/>
  <c r="Z1604" i="1"/>
  <c r="AA1604" i="1"/>
  <c r="AB1604" i="1"/>
  <c r="V1604" i="1" s="1"/>
  <c r="T1605" i="1"/>
  <c r="U1605" i="1"/>
  <c r="W1605" i="1"/>
  <c r="X1605" i="1" s="1"/>
  <c r="Y1605" i="1"/>
  <c r="Z1605" i="1"/>
  <c r="AA1605" i="1"/>
  <c r="AB1605" i="1"/>
  <c r="V1605" i="1" s="1"/>
  <c r="T1606" i="1"/>
  <c r="U1606" i="1"/>
  <c r="W1606" i="1"/>
  <c r="X1606" i="1" s="1"/>
  <c r="Y1606" i="1"/>
  <c r="Z1606" i="1"/>
  <c r="AA1606" i="1"/>
  <c r="AB1606" i="1"/>
  <c r="V1606" i="1" s="1"/>
  <c r="T1607" i="1"/>
  <c r="U1607" i="1"/>
  <c r="W1607" i="1"/>
  <c r="X1607" i="1" s="1"/>
  <c r="Y1607" i="1"/>
  <c r="Z1607" i="1"/>
  <c r="AA1607" i="1"/>
  <c r="AB1607" i="1"/>
  <c r="V1607" i="1" s="1"/>
  <c r="T1608" i="1"/>
  <c r="U1608" i="1"/>
  <c r="W1608" i="1"/>
  <c r="X1608" i="1" s="1"/>
  <c r="Y1608" i="1"/>
  <c r="Z1608" i="1"/>
  <c r="AA1608" i="1"/>
  <c r="AB1608" i="1"/>
  <c r="V1608" i="1" s="1"/>
  <c r="T1609" i="1"/>
  <c r="U1609" i="1"/>
  <c r="W1609" i="1"/>
  <c r="X1609" i="1" s="1"/>
  <c r="Y1609" i="1"/>
  <c r="Z1609" i="1"/>
  <c r="AA1609" i="1"/>
  <c r="AB1609" i="1"/>
  <c r="V1609" i="1" s="1"/>
  <c r="T1610" i="1"/>
  <c r="U1610" i="1"/>
  <c r="W1610" i="1"/>
  <c r="X1610" i="1" s="1"/>
  <c r="Y1610" i="1"/>
  <c r="Z1610" i="1"/>
  <c r="AA1610" i="1"/>
  <c r="AB1610" i="1"/>
  <c r="V1610" i="1" s="1"/>
  <c r="T1611" i="1"/>
  <c r="U1611" i="1"/>
  <c r="W1611" i="1"/>
  <c r="X1611" i="1" s="1"/>
  <c r="Y1611" i="1"/>
  <c r="Z1611" i="1"/>
  <c r="AA1611" i="1"/>
  <c r="AB1611" i="1"/>
  <c r="V1611" i="1" s="1"/>
  <c r="T1612" i="1"/>
  <c r="U1612" i="1"/>
  <c r="W1612" i="1"/>
  <c r="X1612" i="1" s="1"/>
  <c r="Y1612" i="1"/>
  <c r="Z1612" i="1"/>
  <c r="AA1612" i="1"/>
  <c r="AB1612" i="1"/>
  <c r="V1612" i="1" s="1"/>
  <c r="T1613" i="1"/>
  <c r="U1613" i="1"/>
  <c r="W1613" i="1"/>
  <c r="X1613" i="1"/>
  <c r="Y1613" i="1"/>
  <c r="Z1613" i="1"/>
  <c r="AA1613" i="1"/>
  <c r="AB1613" i="1"/>
  <c r="V1613" i="1" s="1"/>
  <c r="T1614" i="1"/>
  <c r="U1614" i="1"/>
  <c r="W1614" i="1"/>
  <c r="X1614" i="1"/>
  <c r="Y1614" i="1"/>
  <c r="Z1614" i="1"/>
  <c r="AA1614" i="1"/>
  <c r="AB1614" i="1"/>
  <c r="V1614" i="1" s="1"/>
  <c r="T1615" i="1"/>
  <c r="U1615" i="1"/>
  <c r="W1615" i="1"/>
  <c r="X1615" i="1" s="1"/>
  <c r="Y1615" i="1"/>
  <c r="Z1615" i="1"/>
  <c r="AA1615" i="1"/>
  <c r="AB1615" i="1"/>
  <c r="V1615" i="1" s="1"/>
  <c r="T1616" i="1"/>
  <c r="U1616" i="1"/>
  <c r="W1616" i="1"/>
  <c r="X1616" i="1" s="1"/>
  <c r="Y1616" i="1"/>
  <c r="Z1616" i="1"/>
  <c r="AA1616" i="1"/>
  <c r="AB1616" i="1"/>
  <c r="V1616" i="1" s="1"/>
  <c r="T1617" i="1"/>
  <c r="U1617" i="1"/>
  <c r="W1617" i="1"/>
  <c r="X1617" i="1" s="1"/>
  <c r="Y1617" i="1"/>
  <c r="Z1617" i="1"/>
  <c r="AA1617" i="1"/>
  <c r="AB1617" i="1"/>
  <c r="V1617" i="1" s="1"/>
  <c r="T1618" i="1"/>
  <c r="U1618" i="1"/>
  <c r="W1618" i="1"/>
  <c r="X1618" i="1" s="1"/>
  <c r="Y1618" i="1"/>
  <c r="Z1618" i="1"/>
  <c r="AA1618" i="1"/>
  <c r="AB1618" i="1"/>
  <c r="V1618" i="1" s="1"/>
  <c r="T1619" i="1"/>
  <c r="U1619" i="1"/>
  <c r="W1619" i="1"/>
  <c r="X1619" i="1" s="1"/>
  <c r="Y1619" i="1"/>
  <c r="Z1619" i="1"/>
  <c r="AA1619" i="1"/>
  <c r="AB1619" i="1"/>
  <c r="V1619" i="1" s="1"/>
  <c r="T1620" i="1"/>
  <c r="U1620" i="1"/>
  <c r="W1620" i="1"/>
  <c r="X1620" i="1" s="1"/>
  <c r="Y1620" i="1"/>
  <c r="Z1620" i="1"/>
  <c r="AA1620" i="1"/>
  <c r="AB1620" i="1"/>
  <c r="V1620" i="1" s="1"/>
  <c r="T1621" i="1"/>
  <c r="U1621" i="1"/>
  <c r="W1621" i="1"/>
  <c r="X1621" i="1" s="1"/>
  <c r="Y1621" i="1"/>
  <c r="Z1621" i="1"/>
  <c r="AA1621" i="1"/>
  <c r="AB1621" i="1"/>
  <c r="V1621" i="1" s="1"/>
  <c r="T1622" i="1"/>
  <c r="U1622" i="1"/>
  <c r="W1622" i="1"/>
  <c r="X1622" i="1" s="1"/>
  <c r="Y1622" i="1"/>
  <c r="Z1622" i="1"/>
  <c r="AA1622" i="1"/>
  <c r="AB1622" i="1"/>
  <c r="V1622" i="1" s="1"/>
  <c r="T1623" i="1"/>
  <c r="U1623" i="1"/>
  <c r="W1623" i="1"/>
  <c r="X1623" i="1" s="1"/>
  <c r="Y1623" i="1"/>
  <c r="Z1623" i="1"/>
  <c r="AA1623" i="1"/>
  <c r="AB1623" i="1"/>
  <c r="V1623" i="1" s="1"/>
  <c r="T1624" i="1"/>
  <c r="U1624" i="1"/>
  <c r="W1624" i="1"/>
  <c r="X1624" i="1" s="1"/>
  <c r="Y1624" i="1"/>
  <c r="Z1624" i="1"/>
  <c r="AA1624" i="1"/>
  <c r="AB1624" i="1"/>
  <c r="V1624" i="1" s="1"/>
  <c r="T1625" i="1"/>
  <c r="U1625" i="1"/>
  <c r="W1625" i="1"/>
  <c r="X1625" i="1" s="1"/>
  <c r="Y1625" i="1"/>
  <c r="Z1625" i="1"/>
  <c r="AA1625" i="1"/>
  <c r="AB1625" i="1"/>
  <c r="V1625" i="1" s="1"/>
  <c r="T1626" i="1"/>
  <c r="U1626" i="1"/>
  <c r="W1626" i="1"/>
  <c r="X1626" i="1" s="1"/>
  <c r="Y1626" i="1"/>
  <c r="Z1626" i="1"/>
  <c r="AA1626" i="1"/>
  <c r="AB1626" i="1"/>
  <c r="V1626" i="1" s="1"/>
  <c r="T1627" i="1"/>
  <c r="U1627" i="1"/>
  <c r="W1627" i="1"/>
  <c r="X1627" i="1" s="1"/>
  <c r="Y1627" i="1"/>
  <c r="Z1627" i="1"/>
  <c r="AA1627" i="1"/>
  <c r="AB1627" i="1"/>
  <c r="V1627" i="1" s="1"/>
  <c r="T1628" i="1"/>
  <c r="U1628" i="1"/>
  <c r="W1628" i="1"/>
  <c r="X1628" i="1" s="1"/>
  <c r="Y1628" i="1"/>
  <c r="Z1628" i="1"/>
  <c r="AA1628" i="1"/>
  <c r="AB1628" i="1"/>
  <c r="V1628" i="1" s="1"/>
  <c r="T1629" i="1"/>
  <c r="U1629" i="1"/>
  <c r="W1629" i="1"/>
  <c r="X1629" i="1" s="1"/>
  <c r="Y1629" i="1"/>
  <c r="Z1629" i="1"/>
  <c r="AA1629" i="1"/>
  <c r="AB1629" i="1"/>
  <c r="V1629" i="1" s="1"/>
  <c r="T1630" i="1"/>
  <c r="U1630" i="1"/>
  <c r="W1630" i="1"/>
  <c r="X1630" i="1" s="1"/>
  <c r="Y1630" i="1"/>
  <c r="Z1630" i="1"/>
  <c r="AA1630" i="1"/>
  <c r="AB1630" i="1"/>
  <c r="V1630" i="1" s="1"/>
  <c r="T1631" i="1"/>
  <c r="U1631" i="1"/>
  <c r="W1631" i="1"/>
  <c r="X1631" i="1" s="1"/>
  <c r="Y1631" i="1"/>
  <c r="Z1631" i="1"/>
  <c r="AA1631" i="1"/>
  <c r="AB1631" i="1"/>
  <c r="V1631" i="1" s="1"/>
  <c r="T1632" i="1"/>
  <c r="U1632" i="1"/>
  <c r="W1632" i="1"/>
  <c r="X1632" i="1" s="1"/>
  <c r="Y1632" i="1"/>
  <c r="Z1632" i="1"/>
  <c r="AA1632" i="1"/>
  <c r="AB1632" i="1"/>
  <c r="V1632" i="1" s="1"/>
  <c r="T1633" i="1"/>
  <c r="U1633" i="1"/>
  <c r="W1633" i="1"/>
  <c r="X1633" i="1" s="1"/>
  <c r="Y1633" i="1"/>
  <c r="Z1633" i="1"/>
  <c r="AA1633" i="1"/>
  <c r="AB1633" i="1"/>
  <c r="V1633" i="1" s="1"/>
  <c r="T1634" i="1"/>
  <c r="U1634" i="1"/>
  <c r="W1634" i="1"/>
  <c r="X1634" i="1" s="1"/>
  <c r="Y1634" i="1"/>
  <c r="Z1634" i="1"/>
  <c r="AA1634" i="1"/>
  <c r="AB1634" i="1"/>
  <c r="V1634" i="1" s="1"/>
  <c r="T1635" i="1"/>
  <c r="U1635" i="1"/>
  <c r="W1635" i="1"/>
  <c r="X1635" i="1" s="1"/>
  <c r="Y1635" i="1"/>
  <c r="Z1635" i="1"/>
  <c r="AA1635" i="1"/>
  <c r="AB1635" i="1"/>
  <c r="V1635" i="1" s="1"/>
  <c r="T1636" i="1"/>
  <c r="U1636" i="1"/>
  <c r="W1636" i="1"/>
  <c r="X1636" i="1" s="1"/>
  <c r="Y1636" i="1"/>
  <c r="Z1636" i="1"/>
  <c r="AA1636" i="1"/>
  <c r="AB1636" i="1"/>
  <c r="V1636" i="1" s="1"/>
  <c r="T1637" i="1"/>
  <c r="U1637" i="1"/>
  <c r="W1637" i="1"/>
  <c r="X1637" i="1" s="1"/>
  <c r="Y1637" i="1"/>
  <c r="Z1637" i="1"/>
  <c r="AA1637" i="1"/>
  <c r="AB1637" i="1"/>
  <c r="V1637" i="1" s="1"/>
  <c r="T1638" i="1"/>
  <c r="U1638" i="1"/>
  <c r="W1638" i="1"/>
  <c r="X1638" i="1" s="1"/>
  <c r="Y1638" i="1"/>
  <c r="Z1638" i="1"/>
  <c r="AA1638" i="1"/>
  <c r="AB1638" i="1"/>
  <c r="V1638" i="1" s="1"/>
  <c r="T1639" i="1"/>
  <c r="U1639" i="1"/>
  <c r="W1639" i="1"/>
  <c r="X1639" i="1" s="1"/>
  <c r="Y1639" i="1"/>
  <c r="Z1639" i="1"/>
  <c r="AA1639" i="1"/>
  <c r="AB1639" i="1"/>
  <c r="V1639" i="1" s="1"/>
  <c r="T1640" i="1"/>
  <c r="U1640" i="1"/>
  <c r="W1640" i="1"/>
  <c r="X1640" i="1" s="1"/>
  <c r="Y1640" i="1"/>
  <c r="Z1640" i="1"/>
  <c r="AA1640" i="1"/>
  <c r="AB1640" i="1"/>
  <c r="V1640" i="1" s="1"/>
  <c r="T1641" i="1"/>
  <c r="U1641" i="1"/>
  <c r="W1641" i="1"/>
  <c r="X1641" i="1" s="1"/>
  <c r="Y1641" i="1"/>
  <c r="Z1641" i="1"/>
  <c r="AA1641" i="1"/>
  <c r="AB1641" i="1"/>
  <c r="V1641" i="1" s="1"/>
  <c r="T1642" i="1"/>
  <c r="U1642" i="1"/>
  <c r="W1642" i="1"/>
  <c r="X1642" i="1" s="1"/>
  <c r="Y1642" i="1"/>
  <c r="Z1642" i="1"/>
  <c r="AA1642" i="1"/>
  <c r="AB1642" i="1"/>
  <c r="V1642" i="1" s="1"/>
  <c r="T1643" i="1"/>
  <c r="U1643" i="1"/>
  <c r="W1643" i="1"/>
  <c r="X1643" i="1" s="1"/>
  <c r="Y1643" i="1"/>
  <c r="Z1643" i="1"/>
  <c r="AA1643" i="1"/>
  <c r="AB1643" i="1"/>
  <c r="V1643" i="1" s="1"/>
  <c r="T1644" i="1"/>
  <c r="U1644" i="1"/>
  <c r="W1644" i="1"/>
  <c r="X1644" i="1" s="1"/>
  <c r="Y1644" i="1"/>
  <c r="Z1644" i="1"/>
  <c r="AA1644" i="1"/>
  <c r="AB1644" i="1"/>
  <c r="V1644" i="1" s="1"/>
  <c r="T1645" i="1"/>
  <c r="U1645" i="1"/>
  <c r="W1645" i="1"/>
  <c r="X1645" i="1" s="1"/>
  <c r="Y1645" i="1"/>
  <c r="Z1645" i="1"/>
  <c r="AA1645" i="1"/>
  <c r="AB1645" i="1"/>
  <c r="V1645" i="1" s="1"/>
  <c r="T1646" i="1"/>
  <c r="U1646" i="1"/>
  <c r="W1646" i="1"/>
  <c r="X1646" i="1" s="1"/>
  <c r="Y1646" i="1"/>
  <c r="Z1646" i="1"/>
  <c r="AA1646" i="1"/>
  <c r="AB1646" i="1"/>
  <c r="V1646" i="1" s="1"/>
  <c r="T1647" i="1"/>
  <c r="U1647" i="1"/>
  <c r="W1647" i="1"/>
  <c r="X1647" i="1" s="1"/>
  <c r="Y1647" i="1"/>
  <c r="Z1647" i="1"/>
  <c r="AA1647" i="1"/>
  <c r="AB1647" i="1"/>
  <c r="V1647" i="1" s="1"/>
  <c r="T1648" i="1"/>
  <c r="U1648" i="1"/>
  <c r="W1648" i="1"/>
  <c r="X1648" i="1" s="1"/>
  <c r="Y1648" i="1"/>
  <c r="Z1648" i="1"/>
  <c r="AA1648" i="1"/>
  <c r="AB1648" i="1"/>
  <c r="V1648" i="1" s="1"/>
  <c r="T1649" i="1"/>
  <c r="U1649" i="1"/>
  <c r="W1649" i="1"/>
  <c r="X1649" i="1" s="1"/>
  <c r="Y1649" i="1"/>
  <c r="Z1649" i="1"/>
  <c r="AA1649" i="1"/>
  <c r="AB1649" i="1"/>
  <c r="V1649" i="1" s="1"/>
  <c r="T1650" i="1"/>
  <c r="U1650" i="1"/>
  <c r="W1650" i="1"/>
  <c r="X1650" i="1" s="1"/>
  <c r="Y1650" i="1"/>
  <c r="Z1650" i="1"/>
  <c r="AA1650" i="1"/>
  <c r="AB1650" i="1"/>
  <c r="V1650" i="1" s="1"/>
  <c r="T1651" i="1"/>
  <c r="U1651" i="1"/>
  <c r="W1651" i="1"/>
  <c r="X1651" i="1" s="1"/>
  <c r="Y1651" i="1"/>
  <c r="Z1651" i="1"/>
  <c r="AA1651" i="1"/>
  <c r="AB1651" i="1"/>
  <c r="V1651" i="1" s="1"/>
  <c r="T1652" i="1"/>
  <c r="U1652" i="1"/>
  <c r="W1652" i="1"/>
  <c r="X1652" i="1" s="1"/>
  <c r="Y1652" i="1"/>
  <c r="Z1652" i="1"/>
  <c r="AA1652" i="1"/>
  <c r="AB1652" i="1"/>
  <c r="V1652" i="1" s="1"/>
  <c r="T1653" i="1"/>
  <c r="U1653" i="1"/>
  <c r="W1653" i="1"/>
  <c r="Y1653" i="1"/>
  <c r="Z1653" i="1"/>
  <c r="AA1653" i="1"/>
  <c r="AB1653" i="1"/>
  <c r="V1653" i="1" s="1"/>
  <c r="T1654" i="1"/>
  <c r="U1654" i="1"/>
  <c r="W1654" i="1"/>
  <c r="Y1654" i="1"/>
  <c r="Z1654" i="1"/>
  <c r="AA1654" i="1"/>
  <c r="AB1654" i="1"/>
  <c r="V1654" i="1" s="1"/>
  <c r="T1655" i="1"/>
  <c r="U1655" i="1"/>
  <c r="W1655" i="1"/>
  <c r="Y1655" i="1"/>
  <c r="Z1655" i="1"/>
  <c r="AA1655" i="1"/>
  <c r="AB1655" i="1"/>
  <c r="V1655" i="1" s="1"/>
  <c r="T1656" i="1"/>
  <c r="U1656" i="1"/>
  <c r="W1656" i="1"/>
  <c r="Y1656" i="1"/>
  <c r="Z1656" i="1"/>
  <c r="AA1656" i="1"/>
  <c r="AB1656" i="1"/>
  <c r="V1656" i="1" s="1"/>
  <c r="T1657" i="1"/>
  <c r="U1657" i="1"/>
  <c r="W1657" i="1"/>
  <c r="Y1657" i="1"/>
  <c r="Z1657" i="1"/>
  <c r="AA1657" i="1"/>
  <c r="AB1657" i="1"/>
  <c r="V1657" i="1" s="1"/>
  <c r="T1658" i="1"/>
  <c r="U1658" i="1"/>
  <c r="W1658" i="1"/>
  <c r="Y1658" i="1"/>
  <c r="Z1658" i="1"/>
  <c r="AA1658" i="1"/>
  <c r="AB1658" i="1"/>
  <c r="V1658" i="1" s="1"/>
  <c r="T1659" i="1"/>
  <c r="U1659" i="1"/>
  <c r="W1659" i="1"/>
  <c r="Y1659" i="1"/>
  <c r="Z1659" i="1"/>
  <c r="AA1659" i="1"/>
  <c r="AB1659" i="1"/>
  <c r="V1659" i="1" s="1"/>
  <c r="T1660" i="1"/>
  <c r="U1660" i="1"/>
  <c r="W1660" i="1"/>
  <c r="Y1660" i="1"/>
  <c r="Z1660" i="1"/>
  <c r="AA1660" i="1"/>
  <c r="AB1660" i="1"/>
  <c r="V1660" i="1" s="1"/>
  <c r="T1661" i="1"/>
  <c r="U1661" i="1"/>
  <c r="W1661" i="1"/>
  <c r="Y1661" i="1"/>
  <c r="Z1661" i="1"/>
  <c r="AA1661" i="1"/>
  <c r="AB1661" i="1"/>
  <c r="V1661" i="1" s="1"/>
  <c r="T1662" i="1"/>
  <c r="U1662" i="1"/>
  <c r="W1662" i="1"/>
  <c r="Y1662" i="1"/>
  <c r="Z1662" i="1"/>
  <c r="AA1662" i="1"/>
  <c r="AB1662" i="1"/>
  <c r="V1662" i="1" s="1"/>
  <c r="T1663" i="1"/>
  <c r="U1663" i="1"/>
  <c r="W1663" i="1"/>
  <c r="Y1663" i="1"/>
  <c r="Z1663" i="1"/>
  <c r="AA1663" i="1"/>
  <c r="AB1663" i="1"/>
  <c r="V1663" i="1" s="1"/>
  <c r="T1664" i="1"/>
  <c r="U1664" i="1"/>
  <c r="W1664" i="1"/>
  <c r="Y1664" i="1"/>
  <c r="Z1664" i="1"/>
  <c r="AA1664" i="1"/>
  <c r="AB1664" i="1"/>
  <c r="V1664" i="1" s="1"/>
  <c r="T1665" i="1"/>
  <c r="U1665" i="1"/>
  <c r="W1665" i="1"/>
  <c r="X1665" i="1" s="1"/>
  <c r="Y1665" i="1"/>
  <c r="Z1665" i="1"/>
  <c r="AA1665" i="1"/>
  <c r="AB1665" i="1"/>
  <c r="V1665" i="1" s="1"/>
  <c r="T1666" i="1"/>
  <c r="U1666" i="1"/>
  <c r="W1666" i="1"/>
  <c r="X1666" i="1" s="1"/>
  <c r="Y1666" i="1"/>
  <c r="Z1666" i="1"/>
  <c r="AA1666" i="1"/>
  <c r="AB1666" i="1"/>
  <c r="V1666" i="1" s="1"/>
  <c r="T1667" i="1"/>
  <c r="U1667" i="1"/>
  <c r="W1667" i="1"/>
  <c r="X1667" i="1" s="1"/>
  <c r="Y1667" i="1"/>
  <c r="Z1667" i="1"/>
  <c r="AA1667" i="1"/>
  <c r="AB1667" i="1"/>
  <c r="V1667" i="1" s="1"/>
  <c r="T1668" i="1"/>
  <c r="U1668" i="1"/>
  <c r="W1668" i="1"/>
  <c r="X1668" i="1" s="1"/>
  <c r="Y1668" i="1"/>
  <c r="Z1668" i="1"/>
  <c r="AA1668" i="1"/>
  <c r="AB1668" i="1"/>
  <c r="V1668" i="1" s="1"/>
  <c r="T1669" i="1"/>
  <c r="U1669" i="1"/>
  <c r="W1669" i="1"/>
  <c r="X1669" i="1" s="1"/>
  <c r="Y1669" i="1"/>
  <c r="Z1669" i="1"/>
  <c r="AA1669" i="1"/>
  <c r="AB1669" i="1"/>
  <c r="V1669" i="1" s="1"/>
  <c r="T1670" i="1"/>
  <c r="U1670" i="1"/>
  <c r="W1670" i="1"/>
  <c r="X1670" i="1" s="1"/>
  <c r="Y1670" i="1"/>
  <c r="Z1670" i="1"/>
  <c r="AA1670" i="1"/>
  <c r="AB1670" i="1"/>
  <c r="V1670" i="1" s="1"/>
  <c r="T1671" i="1"/>
  <c r="U1671" i="1"/>
  <c r="W1671" i="1"/>
  <c r="X1671" i="1" s="1"/>
  <c r="Y1671" i="1"/>
  <c r="Z1671" i="1"/>
  <c r="AA1671" i="1"/>
  <c r="AB1671" i="1"/>
  <c r="V1671" i="1" s="1"/>
  <c r="T1672" i="1"/>
  <c r="U1672" i="1"/>
  <c r="W1672" i="1"/>
  <c r="X1672" i="1" s="1"/>
  <c r="Y1672" i="1"/>
  <c r="Z1672" i="1"/>
  <c r="AA1672" i="1"/>
  <c r="AB1672" i="1"/>
  <c r="V1672" i="1" s="1"/>
  <c r="T1673" i="1"/>
  <c r="U1673" i="1"/>
  <c r="W1673" i="1"/>
  <c r="X1673" i="1" s="1"/>
  <c r="Y1673" i="1"/>
  <c r="Z1673" i="1"/>
  <c r="AA1673" i="1"/>
  <c r="AB1673" i="1"/>
  <c r="V1673" i="1" s="1"/>
  <c r="T1674" i="1"/>
  <c r="U1674" i="1"/>
  <c r="W1674" i="1"/>
  <c r="X1674" i="1" s="1"/>
  <c r="Y1674" i="1"/>
  <c r="Z1674" i="1"/>
  <c r="AA1674" i="1"/>
  <c r="AB1674" i="1"/>
  <c r="V1674" i="1" s="1"/>
  <c r="T1675" i="1"/>
  <c r="U1675" i="1"/>
  <c r="W1675" i="1"/>
  <c r="X1675" i="1" s="1"/>
  <c r="Y1675" i="1"/>
  <c r="Z1675" i="1"/>
  <c r="AA1675" i="1"/>
  <c r="AB1675" i="1"/>
  <c r="V1675" i="1" s="1"/>
  <c r="T1676" i="1"/>
  <c r="U1676" i="1"/>
  <c r="W1676" i="1"/>
  <c r="X1676" i="1" s="1"/>
  <c r="Y1676" i="1"/>
  <c r="Z1676" i="1"/>
  <c r="AA1676" i="1"/>
  <c r="AB1676" i="1"/>
  <c r="V1676" i="1" s="1"/>
  <c r="T1677" i="1"/>
  <c r="U1677" i="1"/>
  <c r="W1677" i="1"/>
  <c r="X1677" i="1" s="1"/>
  <c r="Y1677" i="1"/>
  <c r="Z1677" i="1"/>
  <c r="AA1677" i="1"/>
  <c r="AB1677" i="1"/>
  <c r="V1677" i="1" s="1"/>
  <c r="T1678" i="1"/>
  <c r="U1678" i="1"/>
  <c r="W1678" i="1"/>
  <c r="X1678" i="1" s="1"/>
  <c r="Y1678" i="1"/>
  <c r="Z1678" i="1"/>
  <c r="AA1678" i="1"/>
  <c r="AB1678" i="1"/>
  <c r="V1678" i="1" s="1"/>
  <c r="T1679" i="1"/>
  <c r="U1679" i="1"/>
  <c r="W1679" i="1"/>
  <c r="X1679" i="1" s="1"/>
  <c r="Y1679" i="1"/>
  <c r="Z1679" i="1"/>
  <c r="AA1679" i="1"/>
  <c r="AB1679" i="1"/>
  <c r="V1679" i="1" s="1"/>
  <c r="T1680" i="1"/>
  <c r="U1680" i="1"/>
  <c r="W1680" i="1"/>
  <c r="Y1680" i="1"/>
  <c r="Z1680" i="1"/>
  <c r="AA1680" i="1"/>
  <c r="AB1680" i="1"/>
  <c r="V1680" i="1" s="1"/>
  <c r="T1681" i="1"/>
  <c r="U1681" i="1"/>
  <c r="W1681" i="1"/>
  <c r="X1681" i="1" s="1"/>
  <c r="Y1681" i="1"/>
  <c r="Z1681" i="1"/>
  <c r="AA1681" i="1"/>
  <c r="AB1681" i="1"/>
  <c r="V1681" i="1" s="1"/>
  <c r="T1682" i="1"/>
  <c r="U1682" i="1"/>
  <c r="W1682" i="1"/>
  <c r="X1682" i="1" s="1"/>
  <c r="Y1682" i="1"/>
  <c r="Z1682" i="1"/>
  <c r="AA1682" i="1"/>
  <c r="AB1682" i="1"/>
  <c r="V1682" i="1" s="1"/>
  <c r="T1683" i="1"/>
  <c r="U1683" i="1"/>
  <c r="W1683" i="1"/>
  <c r="X1683" i="1" s="1"/>
  <c r="Y1683" i="1"/>
  <c r="Z1683" i="1"/>
  <c r="AA1683" i="1"/>
  <c r="AB1683" i="1"/>
  <c r="V1683" i="1" s="1"/>
  <c r="T1684" i="1"/>
  <c r="U1684" i="1"/>
  <c r="W1684" i="1"/>
  <c r="X1684" i="1" s="1"/>
  <c r="Y1684" i="1"/>
  <c r="Z1684" i="1"/>
  <c r="AA1684" i="1"/>
  <c r="AB1684" i="1"/>
  <c r="V1684" i="1" s="1"/>
  <c r="T1685" i="1"/>
  <c r="U1685" i="1"/>
  <c r="W1685" i="1"/>
  <c r="Y1685" i="1"/>
  <c r="Z1685" i="1"/>
  <c r="AA1685" i="1"/>
  <c r="AB1685" i="1"/>
  <c r="V1685" i="1" s="1"/>
  <c r="T1686" i="1"/>
  <c r="U1686" i="1"/>
  <c r="W1686" i="1"/>
  <c r="Y1686" i="1"/>
  <c r="Z1686" i="1"/>
  <c r="AA1686" i="1"/>
  <c r="AB1686" i="1"/>
  <c r="V1686" i="1" s="1"/>
  <c r="T1687" i="1"/>
  <c r="U1687" i="1"/>
  <c r="W1687" i="1"/>
  <c r="Y1687" i="1"/>
  <c r="Z1687" i="1"/>
  <c r="AA1687" i="1"/>
  <c r="AB1687" i="1"/>
  <c r="V1687" i="1" s="1"/>
  <c r="T1688" i="1"/>
  <c r="U1688" i="1"/>
  <c r="W1688" i="1"/>
  <c r="Y1688" i="1"/>
  <c r="Z1688" i="1"/>
  <c r="AA1688" i="1"/>
  <c r="AB1688" i="1"/>
  <c r="V1688" i="1" s="1"/>
  <c r="T1689" i="1"/>
  <c r="U1689" i="1"/>
  <c r="W1689" i="1"/>
  <c r="X1689" i="1" s="1"/>
  <c r="Y1689" i="1"/>
  <c r="Z1689" i="1"/>
  <c r="AA1689" i="1"/>
  <c r="AB1689" i="1"/>
  <c r="V1689" i="1" s="1"/>
  <c r="T1690" i="1"/>
  <c r="U1690" i="1"/>
  <c r="W1690" i="1"/>
  <c r="X1690" i="1" s="1"/>
  <c r="Y1690" i="1"/>
  <c r="Z1690" i="1"/>
  <c r="AA1690" i="1"/>
  <c r="AB1690" i="1"/>
  <c r="V1690" i="1" s="1"/>
  <c r="T1691" i="1"/>
  <c r="U1691" i="1"/>
  <c r="W1691" i="1"/>
  <c r="X1691" i="1" s="1"/>
  <c r="Y1691" i="1"/>
  <c r="Z1691" i="1"/>
  <c r="AA1691" i="1"/>
  <c r="AB1691" i="1"/>
  <c r="V1691" i="1" s="1"/>
  <c r="T1692" i="1"/>
  <c r="U1692" i="1"/>
  <c r="W1692" i="1"/>
  <c r="X1692" i="1" s="1"/>
  <c r="Y1692" i="1"/>
  <c r="Z1692" i="1"/>
  <c r="AA1692" i="1"/>
  <c r="AB1692" i="1"/>
  <c r="V1692" i="1" s="1"/>
  <c r="T1693" i="1"/>
  <c r="U1693" i="1"/>
  <c r="W1693" i="1"/>
  <c r="X1693" i="1" s="1"/>
  <c r="Y1693" i="1"/>
  <c r="Z1693" i="1"/>
  <c r="AA1693" i="1"/>
  <c r="AB1693" i="1"/>
  <c r="V1693" i="1" s="1"/>
  <c r="T1694" i="1"/>
  <c r="U1694" i="1"/>
  <c r="W1694" i="1"/>
  <c r="X1694" i="1" s="1"/>
  <c r="Y1694" i="1"/>
  <c r="Z1694" i="1"/>
  <c r="AA1694" i="1"/>
  <c r="AB1694" i="1"/>
  <c r="V1694" i="1" s="1"/>
  <c r="T1695" i="1"/>
  <c r="U1695" i="1"/>
  <c r="W1695" i="1"/>
  <c r="X1695" i="1"/>
  <c r="Y1695" i="1"/>
  <c r="Z1695" i="1"/>
  <c r="AA1695" i="1"/>
  <c r="AB1695" i="1"/>
  <c r="V1695" i="1" s="1"/>
  <c r="T1696" i="1"/>
  <c r="U1696" i="1"/>
  <c r="W1696" i="1"/>
  <c r="Y1696" i="1"/>
  <c r="Z1696" i="1"/>
  <c r="AA1696" i="1"/>
  <c r="AB1696" i="1"/>
  <c r="V1696" i="1" s="1"/>
  <c r="T1697" i="1"/>
  <c r="U1697" i="1"/>
  <c r="W1697" i="1"/>
  <c r="Y1697" i="1"/>
  <c r="Z1697" i="1"/>
  <c r="AA1697" i="1"/>
  <c r="AB1697" i="1"/>
  <c r="V1697" i="1" s="1"/>
  <c r="T1698" i="1"/>
  <c r="U1698" i="1"/>
  <c r="W1698" i="1"/>
  <c r="Y1698" i="1"/>
  <c r="Z1698" i="1"/>
  <c r="AA1698" i="1"/>
  <c r="AB1698" i="1"/>
  <c r="V1698" i="1" s="1"/>
  <c r="T1699" i="1"/>
  <c r="U1699" i="1"/>
  <c r="W1699" i="1"/>
  <c r="Y1699" i="1"/>
  <c r="Z1699" i="1"/>
  <c r="AA1699" i="1"/>
  <c r="AB1699" i="1"/>
  <c r="V1699" i="1" s="1"/>
  <c r="T1700" i="1"/>
  <c r="U1700" i="1"/>
  <c r="W1700" i="1"/>
  <c r="X1700" i="1" s="1"/>
  <c r="Y1700" i="1"/>
  <c r="Z1700" i="1"/>
  <c r="AA1700" i="1"/>
  <c r="AB1700" i="1"/>
  <c r="V1700" i="1" s="1"/>
  <c r="T1701" i="1"/>
  <c r="U1701" i="1"/>
  <c r="W1701" i="1"/>
  <c r="Y1701" i="1"/>
  <c r="Z1701" i="1"/>
  <c r="AA1701" i="1"/>
  <c r="AB1701" i="1"/>
  <c r="V1701" i="1" s="1"/>
  <c r="T1702" i="1"/>
  <c r="U1702" i="1"/>
  <c r="W1702" i="1"/>
  <c r="Y1702" i="1"/>
  <c r="Z1702" i="1"/>
  <c r="AA1702" i="1"/>
  <c r="AB1702" i="1"/>
  <c r="V1702" i="1" s="1"/>
  <c r="T1703" i="1"/>
  <c r="U1703" i="1"/>
  <c r="W1703" i="1"/>
  <c r="Y1703" i="1"/>
  <c r="Z1703" i="1"/>
  <c r="AA1703" i="1"/>
  <c r="AB1703" i="1"/>
  <c r="V1703" i="1" s="1"/>
  <c r="T1704" i="1"/>
  <c r="U1704" i="1"/>
  <c r="W1704" i="1"/>
  <c r="Y1704" i="1"/>
  <c r="Z1704" i="1"/>
  <c r="AA1704" i="1"/>
  <c r="AB1704" i="1"/>
  <c r="V1704" i="1" s="1"/>
  <c r="T1705" i="1"/>
  <c r="U1705" i="1"/>
  <c r="W1705" i="1"/>
  <c r="Y1705" i="1"/>
  <c r="Z1705" i="1"/>
  <c r="AA1705" i="1"/>
  <c r="AB1705" i="1"/>
  <c r="V1705" i="1" s="1"/>
  <c r="T1706" i="1"/>
  <c r="U1706" i="1"/>
  <c r="W1706" i="1"/>
  <c r="X1706" i="1" s="1"/>
  <c r="Y1706" i="1"/>
  <c r="Z1706" i="1"/>
  <c r="AA1706" i="1"/>
  <c r="AB1706" i="1"/>
  <c r="V1706" i="1" s="1"/>
  <c r="T1707" i="1"/>
  <c r="U1707" i="1"/>
  <c r="W1707" i="1"/>
  <c r="Y1707" i="1"/>
  <c r="Z1707" i="1"/>
  <c r="AA1707" i="1"/>
  <c r="AB1707" i="1"/>
  <c r="V1707" i="1" s="1"/>
  <c r="T1708" i="1"/>
  <c r="U1708" i="1"/>
  <c r="W1708" i="1"/>
  <c r="Y1708" i="1"/>
  <c r="Z1708" i="1"/>
  <c r="AA1708" i="1"/>
  <c r="AB1708" i="1"/>
  <c r="V1708" i="1" s="1"/>
  <c r="T1709" i="1"/>
  <c r="U1709" i="1"/>
  <c r="W1709" i="1"/>
  <c r="Y1709" i="1"/>
  <c r="Z1709" i="1"/>
  <c r="AA1709" i="1"/>
  <c r="AB1709" i="1"/>
  <c r="V1709" i="1" s="1"/>
  <c r="T1710" i="1"/>
  <c r="U1710" i="1"/>
  <c r="W1710" i="1"/>
  <c r="X1710" i="1" s="1"/>
  <c r="Y1710" i="1"/>
  <c r="Z1710" i="1"/>
  <c r="AA1710" i="1"/>
  <c r="AB1710" i="1"/>
  <c r="V1710" i="1" s="1"/>
  <c r="T1711" i="1"/>
  <c r="U1711" i="1"/>
  <c r="W1711" i="1"/>
  <c r="X1711" i="1" s="1"/>
  <c r="Y1711" i="1"/>
  <c r="Z1711" i="1"/>
  <c r="AA1711" i="1"/>
  <c r="AB1711" i="1"/>
  <c r="V1711" i="1" s="1"/>
  <c r="T1712" i="1"/>
  <c r="U1712" i="1"/>
  <c r="W1712" i="1"/>
  <c r="X1712" i="1" s="1"/>
  <c r="Y1712" i="1"/>
  <c r="Z1712" i="1"/>
  <c r="AA1712" i="1"/>
  <c r="AB1712" i="1"/>
  <c r="V1712" i="1" s="1"/>
  <c r="T1713" i="1"/>
  <c r="U1713" i="1"/>
  <c r="W1713" i="1"/>
  <c r="X1713" i="1" s="1"/>
  <c r="Y1713" i="1"/>
  <c r="Z1713" i="1"/>
  <c r="AA1713" i="1"/>
  <c r="AB1713" i="1"/>
  <c r="V1713" i="1" s="1"/>
  <c r="T1714" i="1"/>
  <c r="U1714" i="1"/>
  <c r="W1714" i="1"/>
  <c r="Y1714" i="1"/>
  <c r="Z1714" i="1"/>
  <c r="AA1714" i="1"/>
  <c r="AB1714" i="1"/>
  <c r="V1714" i="1" s="1"/>
  <c r="T1715" i="1"/>
  <c r="U1715" i="1"/>
  <c r="W1715" i="1"/>
  <c r="Y1715" i="1"/>
  <c r="Z1715" i="1"/>
  <c r="AA1715" i="1"/>
  <c r="AB1715" i="1"/>
  <c r="V1715" i="1" s="1"/>
  <c r="T1716" i="1"/>
  <c r="U1716" i="1"/>
  <c r="W1716" i="1"/>
  <c r="Y1716" i="1"/>
  <c r="Z1716" i="1"/>
  <c r="AA1716" i="1"/>
  <c r="AB1716" i="1"/>
  <c r="V1716" i="1" s="1"/>
  <c r="T1717" i="1"/>
  <c r="U1717" i="1"/>
  <c r="W1717" i="1"/>
  <c r="X1717" i="1" s="1"/>
  <c r="Y1717" i="1"/>
  <c r="Z1717" i="1"/>
  <c r="AA1717" i="1"/>
  <c r="AB1717" i="1"/>
  <c r="V1717" i="1" s="1"/>
  <c r="T1718" i="1"/>
  <c r="U1718" i="1"/>
  <c r="W1718" i="1"/>
  <c r="Y1718" i="1"/>
  <c r="Z1718" i="1"/>
  <c r="AA1718" i="1"/>
  <c r="AB1718" i="1"/>
  <c r="V1718" i="1" s="1"/>
  <c r="T1719" i="1"/>
  <c r="U1719" i="1"/>
  <c r="W1719" i="1"/>
  <c r="Y1719" i="1"/>
  <c r="Z1719" i="1"/>
  <c r="AA1719" i="1"/>
  <c r="AB1719" i="1"/>
  <c r="V1719" i="1" s="1"/>
  <c r="T1720" i="1"/>
  <c r="U1720" i="1"/>
  <c r="W1720" i="1"/>
  <c r="Y1720" i="1"/>
  <c r="Z1720" i="1"/>
  <c r="AA1720" i="1"/>
  <c r="AB1720" i="1"/>
  <c r="V1720" i="1" s="1"/>
  <c r="T1721" i="1"/>
  <c r="U1721" i="1"/>
  <c r="W1721" i="1"/>
  <c r="Y1721" i="1"/>
  <c r="Z1721" i="1"/>
  <c r="AA1721" i="1"/>
  <c r="AB1721" i="1"/>
  <c r="V1721" i="1" s="1"/>
  <c r="T1722" i="1"/>
  <c r="U1722" i="1"/>
  <c r="W1722" i="1"/>
  <c r="Y1722" i="1"/>
  <c r="Z1722" i="1"/>
  <c r="AA1722" i="1"/>
  <c r="AB1722" i="1"/>
  <c r="V1722" i="1" s="1"/>
  <c r="T1723" i="1"/>
  <c r="U1723" i="1"/>
  <c r="W1723" i="1"/>
  <c r="Y1723" i="1"/>
  <c r="Z1723" i="1"/>
  <c r="AA1723" i="1"/>
  <c r="AB1723" i="1"/>
  <c r="V1723" i="1" s="1"/>
  <c r="T1724" i="1"/>
  <c r="U1724" i="1"/>
  <c r="W1724" i="1"/>
  <c r="Y1724" i="1"/>
  <c r="Z1724" i="1"/>
  <c r="AA1724" i="1"/>
  <c r="AB1724" i="1"/>
  <c r="V1724" i="1" s="1"/>
  <c r="T1725" i="1"/>
  <c r="U1725" i="1"/>
  <c r="W1725" i="1"/>
  <c r="Y1725" i="1"/>
  <c r="Z1725" i="1"/>
  <c r="AA1725" i="1"/>
  <c r="AB1725" i="1"/>
  <c r="V1725" i="1" s="1"/>
  <c r="T1726" i="1"/>
  <c r="U1726" i="1"/>
  <c r="W1726" i="1"/>
  <c r="Y1726" i="1"/>
  <c r="Z1726" i="1"/>
  <c r="AA1726" i="1"/>
  <c r="AB1726" i="1"/>
  <c r="V1726" i="1" s="1"/>
  <c r="T1727" i="1"/>
  <c r="U1727" i="1"/>
  <c r="W1727" i="1"/>
  <c r="Y1727" i="1"/>
  <c r="Z1727" i="1"/>
  <c r="AA1727" i="1"/>
  <c r="AB1727" i="1"/>
  <c r="V1727" i="1" s="1"/>
  <c r="T1728" i="1"/>
  <c r="U1728" i="1"/>
  <c r="W1728" i="1"/>
  <c r="Y1728" i="1"/>
  <c r="Z1728" i="1"/>
  <c r="AA1728" i="1"/>
  <c r="AB1728" i="1"/>
  <c r="V1728" i="1" s="1"/>
  <c r="T1729" i="1"/>
  <c r="U1729" i="1"/>
  <c r="W1729" i="1"/>
  <c r="Y1729" i="1"/>
  <c r="Z1729" i="1"/>
  <c r="AA1729" i="1"/>
  <c r="AB1729" i="1"/>
  <c r="V1729" i="1" s="1"/>
  <c r="T1730" i="1"/>
  <c r="U1730" i="1"/>
  <c r="W1730" i="1"/>
  <c r="Y1730" i="1"/>
  <c r="Z1730" i="1"/>
  <c r="AA1730" i="1"/>
  <c r="AB1730" i="1"/>
  <c r="V1730" i="1" s="1"/>
  <c r="T1731" i="1"/>
  <c r="U1731" i="1"/>
  <c r="W1731" i="1"/>
  <c r="Y1731" i="1"/>
  <c r="Z1731" i="1"/>
  <c r="AA1731" i="1"/>
  <c r="AB1731" i="1"/>
  <c r="V1731" i="1" s="1"/>
  <c r="T1732" i="1"/>
  <c r="U1732" i="1"/>
  <c r="W1732" i="1"/>
  <c r="Y1732" i="1"/>
  <c r="Z1732" i="1"/>
  <c r="AA1732" i="1"/>
  <c r="AB1732" i="1"/>
  <c r="V1732" i="1" s="1"/>
  <c r="T1733" i="1"/>
  <c r="U1733" i="1"/>
  <c r="W1733" i="1"/>
  <c r="Y1733" i="1"/>
  <c r="Z1733" i="1"/>
  <c r="AA1733" i="1"/>
  <c r="AB1733" i="1"/>
  <c r="V1733" i="1" s="1"/>
  <c r="T1734" i="1"/>
  <c r="U1734" i="1"/>
  <c r="W1734" i="1"/>
  <c r="Y1734" i="1"/>
  <c r="Z1734" i="1"/>
  <c r="AA1734" i="1"/>
  <c r="AB1734" i="1"/>
  <c r="V1734" i="1" s="1"/>
  <c r="T1735" i="1"/>
  <c r="U1735" i="1"/>
  <c r="W1735" i="1"/>
  <c r="X1735" i="1" s="1"/>
  <c r="Y1735" i="1"/>
  <c r="Z1735" i="1"/>
  <c r="AA1735" i="1"/>
  <c r="AB1735" i="1"/>
  <c r="V1735" i="1" s="1"/>
  <c r="T1736" i="1"/>
  <c r="U1736" i="1"/>
  <c r="W1736" i="1"/>
  <c r="X1736" i="1" s="1"/>
  <c r="Y1736" i="1"/>
  <c r="Z1736" i="1"/>
  <c r="AA1736" i="1"/>
  <c r="AB1736" i="1"/>
  <c r="V1736" i="1" s="1"/>
  <c r="T1737" i="1"/>
  <c r="U1737" i="1"/>
  <c r="W1737" i="1"/>
  <c r="X1737" i="1" s="1"/>
  <c r="Y1737" i="1"/>
  <c r="Z1737" i="1"/>
  <c r="AA1737" i="1"/>
  <c r="AB1737" i="1"/>
  <c r="V1737" i="1" s="1"/>
  <c r="T1738" i="1"/>
  <c r="U1738" i="1"/>
  <c r="W1738" i="1"/>
  <c r="X1738" i="1" s="1"/>
  <c r="Y1738" i="1"/>
  <c r="Z1738" i="1"/>
  <c r="AA1738" i="1"/>
  <c r="AB1738" i="1"/>
  <c r="V1738" i="1" s="1"/>
  <c r="T1739" i="1"/>
  <c r="U1739" i="1"/>
  <c r="W1739" i="1"/>
  <c r="X1739" i="1" s="1"/>
  <c r="Y1739" i="1"/>
  <c r="Z1739" i="1"/>
  <c r="AA1739" i="1"/>
  <c r="AB1739" i="1"/>
  <c r="V1739" i="1" s="1"/>
  <c r="T1740" i="1"/>
  <c r="U1740" i="1"/>
  <c r="W1740" i="1"/>
  <c r="X1740" i="1" s="1"/>
  <c r="Y1740" i="1"/>
  <c r="Z1740" i="1"/>
  <c r="AA1740" i="1"/>
  <c r="AB1740" i="1"/>
  <c r="V1740" i="1" s="1"/>
  <c r="T1741" i="1"/>
  <c r="U1741" i="1"/>
  <c r="W1741" i="1"/>
  <c r="X1741" i="1" s="1"/>
  <c r="Y1741" i="1"/>
  <c r="Z1741" i="1"/>
  <c r="AA1741" i="1"/>
  <c r="AB1741" i="1"/>
  <c r="V1741" i="1" s="1"/>
  <c r="T1742" i="1"/>
  <c r="U1742" i="1"/>
  <c r="W1742" i="1"/>
  <c r="X1742" i="1" s="1"/>
  <c r="Y1742" i="1"/>
  <c r="Z1742" i="1"/>
  <c r="AA1742" i="1"/>
  <c r="AB1742" i="1"/>
  <c r="V1742" i="1" s="1"/>
  <c r="T1743" i="1"/>
  <c r="U1743" i="1"/>
  <c r="W1743" i="1"/>
  <c r="Y1743" i="1"/>
  <c r="Z1743" i="1"/>
  <c r="AA1743" i="1"/>
  <c r="AB1743" i="1"/>
  <c r="V1743" i="1" s="1"/>
  <c r="T1744" i="1"/>
  <c r="U1744" i="1"/>
  <c r="W1744" i="1"/>
  <c r="Y1744" i="1"/>
  <c r="Z1744" i="1"/>
  <c r="AA1744" i="1"/>
  <c r="AB1744" i="1"/>
  <c r="V1744" i="1" s="1"/>
  <c r="T1745" i="1"/>
  <c r="U1745" i="1"/>
  <c r="W1745" i="1"/>
  <c r="Y1745" i="1"/>
  <c r="Z1745" i="1"/>
  <c r="AA1745" i="1"/>
  <c r="AB1745" i="1"/>
  <c r="V1745" i="1" s="1"/>
  <c r="T1746" i="1"/>
  <c r="U1746" i="1"/>
  <c r="W1746" i="1"/>
  <c r="Y1746" i="1"/>
  <c r="Z1746" i="1"/>
  <c r="AA1746" i="1"/>
  <c r="AB1746" i="1"/>
  <c r="V1746" i="1" s="1"/>
  <c r="T1747" i="1"/>
  <c r="U1747" i="1"/>
  <c r="W1747" i="1"/>
  <c r="Y1747" i="1"/>
  <c r="Z1747" i="1"/>
  <c r="AA1747" i="1"/>
  <c r="AB1747" i="1"/>
  <c r="V1747" i="1" s="1"/>
  <c r="T1748" i="1"/>
  <c r="U1748" i="1"/>
  <c r="W1748" i="1"/>
  <c r="Y1748" i="1"/>
  <c r="Z1748" i="1"/>
  <c r="AA1748" i="1"/>
  <c r="AB1748" i="1"/>
  <c r="V1748" i="1" s="1"/>
  <c r="T1749" i="1"/>
  <c r="U1749" i="1"/>
  <c r="W1749" i="1"/>
  <c r="Y1749" i="1"/>
  <c r="Z1749" i="1"/>
  <c r="AA1749" i="1"/>
  <c r="AB1749" i="1"/>
  <c r="V1749" i="1" s="1"/>
  <c r="T1750" i="1"/>
  <c r="U1750" i="1"/>
  <c r="W1750" i="1"/>
  <c r="Y1750" i="1"/>
  <c r="Z1750" i="1"/>
  <c r="AA1750" i="1"/>
  <c r="AB1750" i="1"/>
  <c r="V1750" i="1" s="1"/>
  <c r="T1751" i="1"/>
  <c r="U1751" i="1"/>
  <c r="W1751" i="1"/>
  <c r="Y1751" i="1"/>
  <c r="Z1751" i="1"/>
  <c r="AA1751" i="1"/>
  <c r="AB1751" i="1"/>
  <c r="V1751" i="1" s="1"/>
  <c r="T1752" i="1"/>
  <c r="U1752" i="1"/>
  <c r="W1752" i="1"/>
  <c r="Y1752" i="1"/>
  <c r="Z1752" i="1"/>
  <c r="AA1752" i="1"/>
  <c r="AB1752" i="1"/>
  <c r="V1752" i="1" s="1"/>
  <c r="T1753" i="1"/>
  <c r="U1753" i="1"/>
  <c r="W1753" i="1"/>
  <c r="X1753" i="1" s="1"/>
  <c r="Y1753" i="1"/>
  <c r="Z1753" i="1"/>
  <c r="AA1753" i="1"/>
  <c r="AB1753" i="1"/>
  <c r="V1753" i="1" s="1"/>
  <c r="T1754" i="1"/>
  <c r="U1754" i="1"/>
  <c r="W1754" i="1"/>
  <c r="X1754" i="1" s="1"/>
  <c r="Y1754" i="1"/>
  <c r="Z1754" i="1"/>
  <c r="AA1754" i="1"/>
  <c r="AB1754" i="1"/>
  <c r="V1754" i="1" s="1"/>
  <c r="T1755" i="1"/>
  <c r="U1755" i="1"/>
  <c r="W1755" i="1"/>
  <c r="X1755" i="1" s="1"/>
  <c r="Y1755" i="1"/>
  <c r="Z1755" i="1"/>
  <c r="AA1755" i="1"/>
  <c r="AB1755" i="1"/>
  <c r="V1755" i="1" s="1"/>
  <c r="T1756" i="1"/>
  <c r="U1756" i="1"/>
  <c r="W1756" i="1"/>
  <c r="X1756" i="1" s="1"/>
  <c r="Y1756" i="1"/>
  <c r="Z1756" i="1"/>
  <c r="AA1756" i="1"/>
  <c r="AB1756" i="1"/>
  <c r="V1756" i="1" s="1"/>
  <c r="T1757" i="1"/>
  <c r="U1757" i="1"/>
  <c r="W1757" i="1"/>
  <c r="X1757" i="1" s="1"/>
  <c r="Y1757" i="1"/>
  <c r="Z1757" i="1"/>
  <c r="AA1757" i="1"/>
  <c r="AB1757" i="1"/>
  <c r="V1757" i="1" s="1"/>
  <c r="T1758" i="1"/>
  <c r="U1758" i="1"/>
  <c r="W1758" i="1"/>
  <c r="X1758" i="1" s="1"/>
  <c r="Y1758" i="1"/>
  <c r="Z1758" i="1"/>
  <c r="AA1758" i="1"/>
  <c r="AB1758" i="1"/>
  <c r="V1758" i="1" s="1"/>
  <c r="T1759" i="1"/>
  <c r="U1759" i="1"/>
  <c r="W1759" i="1"/>
  <c r="Y1759" i="1"/>
  <c r="Z1759" i="1"/>
  <c r="AA1759" i="1"/>
  <c r="AB1759" i="1"/>
  <c r="V1759" i="1" s="1"/>
  <c r="T1760" i="1"/>
  <c r="U1760" i="1"/>
  <c r="W1760" i="1"/>
  <c r="Y1760" i="1"/>
  <c r="Z1760" i="1"/>
  <c r="AA1760" i="1"/>
  <c r="AB1760" i="1"/>
  <c r="V1760" i="1" s="1"/>
  <c r="T1761" i="1"/>
  <c r="U1761" i="1"/>
  <c r="W1761" i="1"/>
  <c r="Y1761" i="1"/>
  <c r="Z1761" i="1"/>
  <c r="AA1761" i="1"/>
  <c r="AB1761" i="1"/>
  <c r="V1761" i="1" s="1"/>
  <c r="T1762" i="1"/>
  <c r="U1762" i="1"/>
  <c r="W1762" i="1"/>
  <c r="Y1762" i="1"/>
  <c r="Z1762" i="1"/>
  <c r="AA1762" i="1"/>
  <c r="AB1762" i="1"/>
  <c r="V1762" i="1" s="1"/>
  <c r="T1763" i="1"/>
  <c r="U1763" i="1"/>
  <c r="W1763" i="1"/>
  <c r="Y1763" i="1"/>
  <c r="Z1763" i="1"/>
  <c r="AA1763" i="1"/>
  <c r="AB1763" i="1"/>
  <c r="V1763" i="1" s="1"/>
  <c r="T1764" i="1"/>
  <c r="U1764" i="1"/>
  <c r="W1764" i="1"/>
  <c r="Y1764" i="1"/>
  <c r="Z1764" i="1"/>
  <c r="AA1764" i="1"/>
  <c r="AB1764" i="1"/>
  <c r="V1764" i="1" s="1"/>
  <c r="T1765" i="1"/>
  <c r="U1765" i="1"/>
  <c r="W1765" i="1"/>
  <c r="Y1765" i="1"/>
  <c r="Z1765" i="1"/>
  <c r="AA1765" i="1"/>
  <c r="AB1765" i="1"/>
  <c r="V1765" i="1" s="1"/>
  <c r="T1766" i="1"/>
  <c r="U1766" i="1"/>
  <c r="W1766" i="1"/>
  <c r="Y1766" i="1"/>
  <c r="Z1766" i="1"/>
  <c r="AA1766" i="1"/>
  <c r="AB1766" i="1"/>
  <c r="V1766" i="1" s="1"/>
  <c r="T1767" i="1"/>
  <c r="U1767" i="1"/>
  <c r="W1767" i="1"/>
  <c r="Y1767" i="1"/>
  <c r="Z1767" i="1"/>
  <c r="AA1767" i="1"/>
  <c r="AB1767" i="1"/>
  <c r="V1767" i="1" s="1"/>
  <c r="T1768" i="1"/>
  <c r="U1768" i="1"/>
  <c r="W1768" i="1"/>
  <c r="Y1768" i="1"/>
  <c r="Z1768" i="1"/>
  <c r="AA1768" i="1"/>
  <c r="AB1768" i="1"/>
  <c r="V1768" i="1" s="1"/>
  <c r="T1769" i="1"/>
  <c r="U1769" i="1"/>
  <c r="W1769" i="1"/>
  <c r="Y1769" i="1"/>
  <c r="Z1769" i="1"/>
  <c r="AA1769" i="1"/>
  <c r="AB1769" i="1"/>
  <c r="V1769" i="1" s="1"/>
  <c r="T1770" i="1"/>
  <c r="U1770" i="1"/>
  <c r="W1770" i="1"/>
  <c r="Y1770" i="1"/>
  <c r="Z1770" i="1"/>
  <c r="AA1770" i="1"/>
  <c r="AB1770" i="1"/>
  <c r="V1770" i="1" s="1"/>
  <c r="T1771" i="1"/>
  <c r="U1771" i="1"/>
  <c r="W1771" i="1"/>
  <c r="Y1771" i="1"/>
  <c r="Z1771" i="1"/>
  <c r="AA1771" i="1"/>
  <c r="AB1771" i="1"/>
  <c r="V1771" i="1" s="1"/>
  <c r="T1772" i="1"/>
  <c r="U1772" i="1"/>
  <c r="W1772" i="1"/>
  <c r="Y1772" i="1"/>
  <c r="Z1772" i="1"/>
  <c r="AA1772" i="1"/>
  <c r="AB1772" i="1"/>
  <c r="V1772" i="1" s="1"/>
  <c r="T1773" i="1"/>
  <c r="U1773" i="1"/>
  <c r="W1773" i="1"/>
  <c r="Y1773" i="1"/>
  <c r="Z1773" i="1"/>
  <c r="AA1773" i="1"/>
  <c r="AB1773" i="1"/>
  <c r="V1773" i="1" s="1"/>
  <c r="T1774" i="1"/>
  <c r="U1774" i="1"/>
  <c r="W1774" i="1"/>
  <c r="Y1774" i="1"/>
  <c r="Z1774" i="1"/>
  <c r="AA1774" i="1"/>
  <c r="AB1774" i="1"/>
  <c r="V1774" i="1" s="1"/>
  <c r="T1775" i="1"/>
  <c r="U1775" i="1"/>
  <c r="W1775" i="1"/>
  <c r="Y1775" i="1"/>
  <c r="Z1775" i="1"/>
  <c r="AA1775" i="1"/>
  <c r="AB1775" i="1"/>
  <c r="V1775" i="1" s="1"/>
  <c r="T1776" i="1"/>
  <c r="U1776" i="1"/>
  <c r="W1776" i="1"/>
  <c r="Y1776" i="1"/>
  <c r="Z1776" i="1"/>
  <c r="AA1776" i="1"/>
  <c r="AB1776" i="1"/>
  <c r="V1776" i="1" s="1"/>
  <c r="T1777" i="1"/>
  <c r="U1777" i="1"/>
  <c r="W1777" i="1"/>
  <c r="Y1777" i="1"/>
  <c r="Z1777" i="1"/>
  <c r="AA1777" i="1"/>
  <c r="AB1777" i="1"/>
  <c r="V1777" i="1" s="1"/>
  <c r="T1778" i="1"/>
  <c r="U1778" i="1"/>
  <c r="W1778" i="1"/>
  <c r="Y1778" i="1"/>
  <c r="Z1778" i="1"/>
  <c r="AA1778" i="1"/>
  <c r="AB1778" i="1"/>
  <c r="V1778" i="1" s="1"/>
  <c r="T1779" i="1"/>
  <c r="U1779" i="1"/>
  <c r="W1779" i="1"/>
  <c r="Y1779" i="1"/>
  <c r="Z1779" i="1"/>
  <c r="AA1779" i="1"/>
  <c r="AB1779" i="1"/>
  <c r="V1779" i="1" s="1"/>
  <c r="T1780" i="1"/>
  <c r="U1780" i="1"/>
  <c r="W1780" i="1"/>
  <c r="Y1780" i="1"/>
  <c r="Z1780" i="1"/>
  <c r="AA1780" i="1"/>
  <c r="AB1780" i="1"/>
  <c r="V1780" i="1" s="1"/>
  <c r="T1781" i="1"/>
  <c r="U1781" i="1"/>
  <c r="W1781" i="1"/>
  <c r="Y1781" i="1"/>
  <c r="Z1781" i="1"/>
  <c r="AA1781" i="1"/>
  <c r="AB1781" i="1"/>
  <c r="V1781" i="1" s="1"/>
  <c r="T1782" i="1"/>
  <c r="U1782" i="1"/>
  <c r="W1782" i="1"/>
  <c r="Y1782" i="1"/>
  <c r="Z1782" i="1"/>
  <c r="AA1782" i="1"/>
  <c r="AB1782" i="1"/>
  <c r="V1782" i="1" s="1"/>
  <c r="T1783" i="1"/>
  <c r="U1783" i="1"/>
  <c r="W1783" i="1"/>
  <c r="Y1783" i="1"/>
  <c r="Z1783" i="1"/>
  <c r="AA1783" i="1"/>
  <c r="AB1783" i="1"/>
  <c r="V1783" i="1" s="1"/>
  <c r="T1784" i="1"/>
  <c r="U1784" i="1"/>
  <c r="W1784" i="1"/>
  <c r="Y1784" i="1"/>
  <c r="Z1784" i="1"/>
  <c r="AA1784" i="1"/>
  <c r="AB1784" i="1"/>
  <c r="V1784" i="1" s="1"/>
  <c r="T1785" i="1"/>
  <c r="U1785" i="1"/>
  <c r="W1785" i="1"/>
  <c r="X1785" i="1" s="1"/>
  <c r="Y1785" i="1"/>
  <c r="Z1785" i="1"/>
  <c r="AA1785" i="1"/>
  <c r="AB1785" i="1"/>
  <c r="V1785" i="1" s="1"/>
  <c r="T1786" i="1"/>
  <c r="U1786" i="1"/>
  <c r="W1786" i="1"/>
  <c r="X1786" i="1" s="1"/>
  <c r="Y1786" i="1"/>
  <c r="Z1786" i="1"/>
  <c r="AA1786" i="1"/>
  <c r="AB1786" i="1"/>
  <c r="V1786" i="1" s="1"/>
  <c r="T1787" i="1"/>
  <c r="U1787" i="1"/>
  <c r="W1787" i="1"/>
  <c r="Y1787" i="1"/>
  <c r="Z1787" i="1"/>
  <c r="AA1787" i="1"/>
  <c r="AB1787" i="1"/>
  <c r="V1787" i="1" s="1"/>
  <c r="T1788" i="1"/>
  <c r="U1788" i="1"/>
  <c r="W1788" i="1"/>
  <c r="Y1788" i="1"/>
  <c r="Z1788" i="1"/>
  <c r="AA1788" i="1"/>
  <c r="AB1788" i="1"/>
  <c r="V1788" i="1" s="1"/>
  <c r="T1789" i="1"/>
  <c r="U1789" i="1"/>
  <c r="W1789" i="1"/>
  <c r="Y1789" i="1"/>
  <c r="Z1789" i="1"/>
  <c r="AA1789" i="1"/>
  <c r="AB1789" i="1"/>
  <c r="V1789" i="1" s="1"/>
  <c r="T1790" i="1"/>
  <c r="U1790" i="1"/>
  <c r="W1790" i="1"/>
  <c r="Y1790" i="1"/>
  <c r="Z1790" i="1"/>
  <c r="AA1790" i="1"/>
  <c r="AB1790" i="1"/>
  <c r="V1790" i="1" s="1"/>
  <c r="T1791" i="1"/>
  <c r="U1791" i="1"/>
  <c r="W1791" i="1"/>
  <c r="Y1791" i="1"/>
  <c r="Z1791" i="1"/>
  <c r="AA1791" i="1"/>
  <c r="AB1791" i="1"/>
  <c r="V1791" i="1" s="1"/>
  <c r="T1792" i="1"/>
  <c r="U1792" i="1"/>
  <c r="W1792" i="1"/>
  <c r="Y1792" i="1"/>
  <c r="Z1792" i="1"/>
  <c r="AA1792" i="1"/>
  <c r="AB1792" i="1"/>
  <c r="V1792" i="1" s="1"/>
  <c r="T1793" i="1"/>
  <c r="U1793" i="1"/>
  <c r="W1793" i="1"/>
  <c r="Y1793" i="1"/>
  <c r="Z1793" i="1"/>
  <c r="AA1793" i="1"/>
  <c r="AB1793" i="1"/>
  <c r="V1793" i="1" s="1"/>
  <c r="T1794" i="1"/>
  <c r="U1794" i="1"/>
  <c r="W1794" i="1"/>
  <c r="Y1794" i="1"/>
  <c r="Z1794" i="1"/>
  <c r="AA1794" i="1"/>
  <c r="AB1794" i="1"/>
  <c r="V1794" i="1" s="1"/>
  <c r="T1795" i="1"/>
  <c r="U1795" i="1"/>
  <c r="W1795" i="1"/>
  <c r="Y1795" i="1"/>
  <c r="Z1795" i="1"/>
  <c r="AA1795" i="1"/>
  <c r="AB1795" i="1"/>
  <c r="V1795" i="1" s="1"/>
  <c r="T1796" i="1"/>
  <c r="U1796" i="1"/>
  <c r="W1796" i="1"/>
  <c r="Y1796" i="1"/>
  <c r="Z1796" i="1"/>
  <c r="AA1796" i="1"/>
  <c r="AB1796" i="1"/>
  <c r="V1796" i="1" s="1"/>
  <c r="T1797" i="1"/>
  <c r="U1797" i="1"/>
  <c r="W1797" i="1"/>
  <c r="Y1797" i="1"/>
  <c r="Z1797" i="1"/>
  <c r="AA1797" i="1"/>
  <c r="AB1797" i="1"/>
  <c r="V1797" i="1" s="1"/>
  <c r="T1798" i="1"/>
  <c r="U1798" i="1"/>
  <c r="W1798" i="1"/>
  <c r="X1798" i="1" s="1"/>
  <c r="Y1798" i="1"/>
  <c r="Z1798" i="1"/>
  <c r="AA1798" i="1"/>
  <c r="AB1798" i="1"/>
  <c r="V1798" i="1" s="1"/>
  <c r="T1799" i="1"/>
  <c r="U1799" i="1"/>
  <c r="W1799" i="1"/>
  <c r="Y1799" i="1"/>
  <c r="Z1799" i="1"/>
  <c r="AA1799" i="1"/>
  <c r="AB1799" i="1"/>
  <c r="V1799" i="1" s="1"/>
  <c r="T1800" i="1"/>
  <c r="U1800" i="1"/>
  <c r="W1800" i="1"/>
  <c r="Y1800" i="1"/>
  <c r="Z1800" i="1"/>
  <c r="AA1800" i="1"/>
  <c r="AB1800" i="1"/>
  <c r="V1800" i="1" s="1"/>
  <c r="T1801" i="1"/>
  <c r="U1801" i="1"/>
  <c r="W1801" i="1"/>
  <c r="Y1801" i="1"/>
  <c r="Z1801" i="1"/>
  <c r="AA1801" i="1"/>
  <c r="AB1801" i="1"/>
  <c r="V1801" i="1" s="1"/>
  <c r="T1802" i="1"/>
  <c r="U1802" i="1"/>
  <c r="W1802" i="1"/>
  <c r="X1802" i="1" s="1"/>
  <c r="Y1802" i="1"/>
  <c r="Z1802" i="1"/>
  <c r="AA1802" i="1"/>
  <c r="AB1802" i="1"/>
  <c r="V1802" i="1" s="1"/>
  <c r="T1803" i="1"/>
  <c r="U1803" i="1"/>
  <c r="W1803" i="1"/>
  <c r="Y1803" i="1"/>
  <c r="Z1803" i="1"/>
  <c r="AA1803" i="1"/>
  <c r="AB1803" i="1"/>
  <c r="V1803" i="1" s="1"/>
  <c r="T1804" i="1"/>
  <c r="U1804" i="1"/>
  <c r="W1804" i="1"/>
  <c r="Y1804" i="1"/>
  <c r="Z1804" i="1"/>
  <c r="AA1804" i="1"/>
  <c r="AB1804" i="1"/>
  <c r="V1804" i="1" s="1"/>
  <c r="T1805" i="1"/>
  <c r="U1805" i="1"/>
  <c r="W1805" i="1"/>
  <c r="X1805" i="1" s="1"/>
  <c r="Y1805" i="1"/>
  <c r="Z1805" i="1"/>
  <c r="AA1805" i="1"/>
  <c r="AB1805" i="1"/>
  <c r="V1805" i="1" s="1"/>
  <c r="T1806" i="1"/>
  <c r="U1806" i="1"/>
  <c r="W1806" i="1"/>
  <c r="X1806" i="1" s="1"/>
  <c r="Y1806" i="1"/>
  <c r="Z1806" i="1"/>
  <c r="AA1806" i="1"/>
  <c r="AB1806" i="1"/>
  <c r="V1806" i="1" s="1"/>
  <c r="T1807" i="1"/>
  <c r="U1807" i="1"/>
  <c r="W1807" i="1"/>
  <c r="X1807" i="1" s="1"/>
  <c r="Y1807" i="1"/>
  <c r="Z1807" i="1"/>
  <c r="AA1807" i="1"/>
  <c r="AB1807" i="1"/>
  <c r="V1807" i="1" s="1"/>
  <c r="T1808" i="1"/>
  <c r="U1808" i="1"/>
  <c r="W1808" i="1"/>
  <c r="X1808" i="1" s="1"/>
  <c r="Y1808" i="1"/>
  <c r="Z1808" i="1"/>
  <c r="AA1808" i="1"/>
  <c r="AB1808" i="1"/>
  <c r="V1808" i="1" s="1"/>
  <c r="T1809" i="1"/>
  <c r="U1809" i="1"/>
  <c r="W1809" i="1"/>
  <c r="X1809" i="1" s="1"/>
  <c r="Y1809" i="1"/>
  <c r="Z1809" i="1"/>
  <c r="AA1809" i="1"/>
  <c r="AB1809" i="1"/>
  <c r="V1809" i="1" s="1"/>
  <c r="T1810" i="1"/>
  <c r="U1810" i="1"/>
  <c r="W1810" i="1"/>
  <c r="X1810" i="1" s="1"/>
  <c r="Y1810" i="1"/>
  <c r="Z1810" i="1"/>
  <c r="AA1810" i="1"/>
  <c r="AB1810" i="1"/>
  <c r="V1810" i="1" s="1"/>
  <c r="T1811" i="1"/>
  <c r="U1811" i="1"/>
  <c r="W1811" i="1"/>
  <c r="X1811" i="1" s="1"/>
  <c r="Y1811" i="1"/>
  <c r="Z1811" i="1"/>
  <c r="AA1811" i="1"/>
  <c r="AB1811" i="1"/>
  <c r="V1811" i="1" s="1"/>
  <c r="T1812" i="1"/>
  <c r="U1812" i="1"/>
  <c r="W1812" i="1"/>
  <c r="X1812" i="1" s="1"/>
  <c r="Y1812" i="1"/>
  <c r="Z1812" i="1"/>
  <c r="AA1812" i="1"/>
  <c r="AB1812" i="1"/>
  <c r="V1812" i="1" s="1"/>
  <c r="T1813" i="1"/>
  <c r="U1813" i="1"/>
  <c r="W1813" i="1"/>
  <c r="X1813" i="1" s="1"/>
  <c r="Y1813" i="1"/>
  <c r="Z1813" i="1"/>
  <c r="AA1813" i="1"/>
  <c r="AB1813" i="1"/>
  <c r="V1813" i="1" s="1"/>
  <c r="T1814" i="1"/>
  <c r="U1814" i="1"/>
  <c r="W1814" i="1"/>
  <c r="X1814" i="1" s="1"/>
  <c r="Y1814" i="1"/>
  <c r="Z1814" i="1"/>
  <c r="AA1814" i="1"/>
  <c r="AB1814" i="1"/>
  <c r="V1814" i="1" s="1"/>
  <c r="T1815" i="1"/>
  <c r="U1815" i="1"/>
  <c r="W1815" i="1"/>
  <c r="X1815" i="1" s="1"/>
  <c r="Y1815" i="1"/>
  <c r="Z1815" i="1"/>
  <c r="AA1815" i="1"/>
  <c r="AB1815" i="1"/>
  <c r="V1815" i="1" s="1"/>
  <c r="T1816" i="1"/>
  <c r="U1816" i="1"/>
  <c r="W1816" i="1"/>
  <c r="Y1816" i="1"/>
  <c r="Z1816" i="1"/>
  <c r="AA1816" i="1"/>
  <c r="AB1816" i="1"/>
  <c r="V1816" i="1" s="1"/>
  <c r="T1817" i="1"/>
  <c r="U1817" i="1"/>
  <c r="W1817" i="1"/>
  <c r="Y1817" i="1"/>
  <c r="Z1817" i="1"/>
  <c r="AA1817" i="1"/>
  <c r="AB1817" i="1"/>
  <c r="V1817" i="1" s="1"/>
  <c r="T1818" i="1"/>
  <c r="U1818" i="1"/>
  <c r="W1818" i="1"/>
  <c r="Y1818" i="1"/>
  <c r="Z1818" i="1"/>
  <c r="AA1818" i="1"/>
  <c r="AB1818" i="1"/>
  <c r="V1818" i="1" s="1"/>
  <c r="T1819" i="1"/>
  <c r="U1819" i="1"/>
  <c r="W1819" i="1"/>
  <c r="Y1819" i="1"/>
  <c r="Z1819" i="1"/>
  <c r="AA1819" i="1"/>
  <c r="AB1819" i="1"/>
  <c r="V1819" i="1" s="1"/>
  <c r="T1820" i="1"/>
  <c r="U1820" i="1"/>
  <c r="W1820" i="1"/>
  <c r="Y1820" i="1"/>
  <c r="Z1820" i="1"/>
  <c r="AA1820" i="1"/>
  <c r="AB1820" i="1"/>
  <c r="V1820" i="1" s="1"/>
  <c r="T1821" i="1"/>
  <c r="U1821" i="1"/>
  <c r="W1821" i="1"/>
  <c r="Y1821" i="1"/>
  <c r="Z1821" i="1"/>
  <c r="AA1821" i="1"/>
  <c r="AB1821" i="1"/>
  <c r="V1821" i="1" s="1"/>
  <c r="T1822" i="1"/>
  <c r="U1822" i="1"/>
  <c r="W1822" i="1"/>
  <c r="Y1822" i="1"/>
  <c r="Z1822" i="1"/>
  <c r="AA1822" i="1"/>
  <c r="AB1822" i="1"/>
  <c r="V1822" i="1" s="1"/>
  <c r="T1823" i="1"/>
  <c r="U1823" i="1"/>
  <c r="W1823" i="1"/>
  <c r="X1823" i="1" s="1"/>
  <c r="Y1823" i="1"/>
  <c r="Z1823" i="1"/>
  <c r="AA1823" i="1"/>
  <c r="AB1823" i="1"/>
  <c r="V1823" i="1" s="1"/>
  <c r="T1824" i="1"/>
  <c r="U1824" i="1"/>
  <c r="W1824" i="1"/>
  <c r="X1824" i="1" s="1"/>
  <c r="Y1824" i="1"/>
  <c r="Z1824" i="1"/>
  <c r="AA1824" i="1"/>
  <c r="AB1824" i="1"/>
  <c r="V1824" i="1" s="1"/>
  <c r="T1825" i="1"/>
  <c r="U1825" i="1"/>
  <c r="W1825" i="1"/>
  <c r="X1825" i="1" s="1"/>
  <c r="Y1825" i="1"/>
  <c r="Z1825" i="1"/>
  <c r="AA1825" i="1"/>
  <c r="AB1825" i="1"/>
  <c r="V1825" i="1" s="1"/>
  <c r="T1826" i="1"/>
  <c r="U1826" i="1"/>
  <c r="W1826" i="1"/>
  <c r="X1826" i="1" s="1"/>
  <c r="Y1826" i="1"/>
  <c r="Z1826" i="1"/>
  <c r="AA1826" i="1"/>
  <c r="AB1826" i="1"/>
  <c r="V1826" i="1" s="1"/>
  <c r="T1827" i="1"/>
  <c r="U1827" i="1"/>
  <c r="W1827" i="1"/>
  <c r="X1827" i="1" s="1"/>
  <c r="Y1827" i="1"/>
  <c r="Z1827" i="1"/>
  <c r="AA1827" i="1"/>
  <c r="AB1827" i="1"/>
  <c r="V1827" i="1" s="1"/>
  <c r="T1828" i="1"/>
  <c r="U1828" i="1"/>
  <c r="W1828" i="1"/>
  <c r="X1828" i="1" s="1"/>
  <c r="Y1828" i="1"/>
  <c r="Z1828" i="1"/>
  <c r="AA1828" i="1"/>
  <c r="AB1828" i="1"/>
  <c r="V1828" i="1" s="1"/>
  <c r="T1829" i="1"/>
  <c r="U1829" i="1"/>
  <c r="W1829" i="1"/>
  <c r="Y1829" i="1"/>
  <c r="Z1829" i="1"/>
  <c r="AA1829" i="1"/>
  <c r="AB1829" i="1"/>
  <c r="V1829" i="1" s="1"/>
  <c r="T1830" i="1"/>
  <c r="U1830" i="1"/>
  <c r="W1830" i="1"/>
  <c r="Y1830" i="1"/>
  <c r="Z1830" i="1"/>
  <c r="AA1830" i="1"/>
  <c r="AB1830" i="1"/>
  <c r="V1830" i="1" s="1"/>
  <c r="T1831" i="1"/>
  <c r="U1831" i="1"/>
  <c r="W1831" i="1"/>
  <c r="X1831" i="1" s="1"/>
  <c r="Y1831" i="1"/>
  <c r="Z1831" i="1"/>
  <c r="AA1831" i="1"/>
  <c r="AB1831" i="1"/>
  <c r="V1831" i="1" s="1"/>
  <c r="T1832" i="1"/>
  <c r="U1832" i="1"/>
  <c r="W1832" i="1"/>
  <c r="X1832" i="1" s="1"/>
  <c r="Y1832" i="1"/>
  <c r="Z1832" i="1"/>
  <c r="AA1832" i="1"/>
  <c r="AB1832" i="1"/>
  <c r="V1832" i="1" s="1"/>
  <c r="T1833" i="1"/>
  <c r="U1833" i="1"/>
  <c r="W1833" i="1"/>
  <c r="X1833" i="1" s="1"/>
  <c r="Y1833" i="1"/>
  <c r="Z1833" i="1"/>
  <c r="AA1833" i="1"/>
  <c r="AB1833" i="1"/>
  <c r="V1833" i="1" s="1"/>
  <c r="T1834" i="1"/>
  <c r="U1834" i="1"/>
  <c r="W1834" i="1"/>
  <c r="X1834" i="1" s="1"/>
  <c r="Y1834" i="1"/>
  <c r="Z1834" i="1"/>
  <c r="AA1834" i="1"/>
  <c r="AB1834" i="1"/>
  <c r="V1834" i="1" s="1"/>
  <c r="T1835" i="1"/>
  <c r="U1835" i="1"/>
  <c r="W1835" i="1"/>
  <c r="X1835" i="1" s="1"/>
  <c r="Y1835" i="1"/>
  <c r="Z1835" i="1"/>
  <c r="AA1835" i="1"/>
  <c r="AB1835" i="1"/>
  <c r="V1835" i="1" s="1"/>
  <c r="T1836" i="1"/>
  <c r="U1836" i="1"/>
  <c r="W1836" i="1"/>
  <c r="X1836" i="1" s="1"/>
  <c r="Y1836" i="1"/>
  <c r="Z1836" i="1"/>
  <c r="AA1836" i="1"/>
  <c r="AB1836" i="1"/>
  <c r="V1836" i="1" s="1"/>
  <c r="T1837" i="1"/>
  <c r="U1837" i="1"/>
  <c r="W1837" i="1"/>
  <c r="X1837" i="1" s="1"/>
  <c r="Y1837" i="1"/>
  <c r="Z1837" i="1"/>
  <c r="AA1837" i="1"/>
  <c r="AB1837" i="1"/>
  <c r="V1837" i="1" s="1"/>
  <c r="T1838" i="1"/>
  <c r="U1838" i="1"/>
  <c r="W1838" i="1"/>
  <c r="X1838" i="1" s="1"/>
  <c r="Y1838" i="1"/>
  <c r="Z1838" i="1"/>
  <c r="AA1838" i="1"/>
  <c r="AB1838" i="1"/>
  <c r="V1838" i="1" s="1"/>
  <c r="T1839" i="1"/>
  <c r="U1839" i="1"/>
  <c r="W1839" i="1"/>
  <c r="X1839" i="1" s="1"/>
  <c r="Y1839" i="1"/>
  <c r="Z1839" i="1"/>
  <c r="AA1839" i="1"/>
  <c r="AB1839" i="1"/>
  <c r="V1839" i="1" s="1"/>
  <c r="T1840" i="1"/>
  <c r="U1840" i="1"/>
  <c r="W1840" i="1"/>
  <c r="Y1840" i="1"/>
  <c r="Z1840" i="1"/>
  <c r="AA1840" i="1"/>
  <c r="AB1840" i="1"/>
  <c r="V1840" i="1" s="1"/>
  <c r="T1841" i="1"/>
  <c r="U1841" i="1"/>
  <c r="W1841" i="1"/>
  <c r="Y1841" i="1"/>
  <c r="Z1841" i="1"/>
  <c r="AA1841" i="1"/>
  <c r="AB1841" i="1"/>
  <c r="V1841" i="1" s="1"/>
  <c r="T1842" i="1"/>
  <c r="U1842" i="1"/>
  <c r="W1842" i="1"/>
  <c r="Y1842" i="1"/>
  <c r="Z1842" i="1"/>
  <c r="AA1842" i="1"/>
  <c r="AB1842" i="1"/>
  <c r="V1842" i="1" s="1"/>
  <c r="T1843" i="1"/>
  <c r="U1843" i="1"/>
  <c r="W1843" i="1"/>
  <c r="X1843" i="1" s="1"/>
  <c r="Y1843" i="1"/>
  <c r="Z1843" i="1"/>
  <c r="AA1843" i="1"/>
  <c r="AB1843" i="1"/>
  <c r="V1843" i="1" s="1"/>
  <c r="T1844" i="1"/>
  <c r="U1844" i="1"/>
  <c r="W1844" i="1"/>
  <c r="X1844" i="1" s="1"/>
  <c r="Y1844" i="1"/>
  <c r="Z1844" i="1"/>
  <c r="AA1844" i="1"/>
  <c r="AB1844" i="1"/>
  <c r="V1844" i="1" s="1"/>
  <c r="T1845" i="1"/>
  <c r="U1845" i="1"/>
  <c r="W1845" i="1"/>
  <c r="X1845" i="1" s="1"/>
  <c r="Y1845" i="1"/>
  <c r="Z1845" i="1"/>
  <c r="AA1845" i="1"/>
  <c r="AB1845" i="1"/>
  <c r="V1845" i="1" s="1"/>
  <c r="T1846" i="1"/>
  <c r="U1846" i="1"/>
  <c r="W1846" i="1"/>
  <c r="X1846" i="1" s="1"/>
  <c r="Y1846" i="1"/>
  <c r="Z1846" i="1"/>
  <c r="AA1846" i="1"/>
  <c r="AB1846" i="1"/>
  <c r="V1846" i="1" s="1"/>
  <c r="T1847" i="1"/>
  <c r="U1847" i="1"/>
  <c r="W1847" i="1"/>
  <c r="X1847" i="1" s="1"/>
  <c r="Y1847" i="1"/>
  <c r="Z1847" i="1"/>
  <c r="AA1847" i="1"/>
  <c r="AB1847" i="1"/>
  <c r="V1847" i="1" s="1"/>
  <c r="T1848" i="1"/>
  <c r="U1848" i="1"/>
  <c r="W1848" i="1"/>
  <c r="X1848" i="1" s="1"/>
  <c r="Y1848" i="1"/>
  <c r="Z1848" i="1"/>
  <c r="AA1848" i="1"/>
  <c r="AB1848" i="1"/>
  <c r="V1848" i="1" s="1"/>
  <c r="T1849" i="1"/>
  <c r="U1849" i="1"/>
  <c r="W1849" i="1"/>
  <c r="X1849" i="1" s="1"/>
  <c r="Y1849" i="1"/>
  <c r="Z1849" i="1"/>
  <c r="AA1849" i="1"/>
  <c r="AB1849" i="1"/>
  <c r="V1849" i="1" s="1"/>
  <c r="T1850" i="1"/>
  <c r="U1850" i="1"/>
  <c r="W1850" i="1"/>
  <c r="X1850" i="1" s="1"/>
  <c r="Y1850" i="1"/>
  <c r="Z1850" i="1"/>
  <c r="AA1850" i="1"/>
  <c r="AB1850" i="1"/>
  <c r="V1850" i="1" s="1"/>
  <c r="T1851" i="1"/>
  <c r="U1851" i="1"/>
  <c r="W1851" i="1"/>
  <c r="X1851" i="1" s="1"/>
  <c r="Y1851" i="1"/>
  <c r="Z1851" i="1"/>
  <c r="AA1851" i="1"/>
  <c r="AB1851" i="1"/>
  <c r="V1851" i="1" s="1"/>
  <c r="T1852" i="1"/>
  <c r="U1852" i="1"/>
  <c r="W1852" i="1"/>
  <c r="X1852" i="1" s="1"/>
  <c r="Y1852" i="1"/>
  <c r="Z1852" i="1"/>
  <c r="AA1852" i="1"/>
  <c r="AB1852" i="1"/>
  <c r="V1852" i="1" s="1"/>
  <c r="T1853" i="1"/>
  <c r="U1853" i="1"/>
  <c r="W1853" i="1"/>
  <c r="X1853" i="1" s="1"/>
  <c r="Y1853" i="1"/>
  <c r="Z1853" i="1"/>
  <c r="AA1853" i="1"/>
  <c r="AB1853" i="1"/>
  <c r="V1853" i="1" s="1"/>
  <c r="T1854" i="1"/>
  <c r="U1854" i="1"/>
  <c r="W1854" i="1"/>
  <c r="X1854" i="1" s="1"/>
  <c r="Y1854" i="1"/>
  <c r="Z1854" i="1"/>
  <c r="AA1854" i="1"/>
  <c r="AB1854" i="1"/>
  <c r="V1854" i="1" s="1"/>
  <c r="T1855" i="1"/>
  <c r="U1855" i="1"/>
  <c r="W1855" i="1"/>
  <c r="X1855" i="1" s="1"/>
  <c r="Y1855" i="1"/>
  <c r="Z1855" i="1"/>
  <c r="AA1855" i="1"/>
  <c r="AB1855" i="1"/>
  <c r="V1855" i="1" s="1"/>
  <c r="T1856" i="1"/>
  <c r="U1856" i="1"/>
  <c r="W1856" i="1"/>
  <c r="X1856" i="1" s="1"/>
  <c r="Y1856" i="1"/>
  <c r="Z1856" i="1"/>
  <c r="AA1856" i="1"/>
  <c r="AB1856" i="1"/>
  <c r="V1856" i="1" s="1"/>
  <c r="T1857" i="1"/>
  <c r="U1857" i="1"/>
  <c r="W1857" i="1"/>
  <c r="X1857" i="1" s="1"/>
  <c r="Y1857" i="1"/>
  <c r="Z1857" i="1"/>
  <c r="AA1857" i="1"/>
  <c r="AB1857" i="1"/>
  <c r="V1857" i="1" s="1"/>
  <c r="T1858" i="1"/>
  <c r="U1858" i="1"/>
  <c r="W1858" i="1"/>
  <c r="X1858" i="1" s="1"/>
  <c r="Y1858" i="1"/>
  <c r="Z1858" i="1"/>
  <c r="AA1858" i="1"/>
  <c r="AB1858" i="1"/>
  <c r="V1858" i="1" s="1"/>
  <c r="T1859" i="1"/>
  <c r="U1859" i="1"/>
  <c r="W1859" i="1"/>
  <c r="X1859" i="1" s="1"/>
  <c r="Y1859" i="1"/>
  <c r="Z1859" i="1"/>
  <c r="AA1859" i="1"/>
  <c r="AB1859" i="1"/>
  <c r="V1859" i="1" s="1"/>
  <c r="T1860" i="1"/>
  <c r="U1860" i="1"/>
  <c r="W1860" i="1"/>
  <c r="X1860" i="1" s="1"/>
  <c r="Y1860" i="1"/>
  <c r="Z1860" i="1"/>
  <c r="AA1860" i="1"/>
  <c r="AB1860" i="1"/>
  <c r="V1860" i="1" s="1"/>
  <c r="T1861" i="1"/>
  <c r="U1861" i="1"/>
  <c r="W1861" i="1"/>
  <c r="Y1861" i="1"/>
  <c r="Z1861" i="1"/>
  <c r="AA1861" i="1"/>
  <c r="AB1861" i="1"/>
  <c r="V1861" i="1" s="1"/>
  <c r="T1862" i="1"/>
  <c r="U1862" i="1"/>
  <c r="W1862" i="1"/>
  <c r="Y1862" i="1"/>
  <c r="Z1862" i="1"/>
  <c r="AA1862" i="1"/>
  <c r="AB1862" i="1"/>
  <c r="V1862" i="1" s="1"/>
  <c r="T1863" i="1"/>
  <c r="U1863" i="1"/>
  <c r="W1863" i="1"/>
  <c r="Y1863" i="1"/>
  <c r="Z1863" i="1"/>
  <c r="AA1863" i="1"/>
  <c r="AB1863" i="1"/>
  <c r="V1863" i="1" s="1"/>
  <c r="T1864" i="1"/>
  <c r="U1864" i="1"/>
  <c r="W1864" i="1"/>
  <c r="X1864" i="1" s="1"/>
  <c r="Y1864" i="1"/>
  <c r="Z1864" i="1"/>
  <c r="AA1864" i="1"/>
  <c r="AB1864" i="1"/>
  <c r="V1864" i="1" s="1"/>
  <c r="T1865" i="1"/>
  <c r="U1865" i="1"/>
  <c r="W1865" i="1"/>
  <c r="X1865" i="1" s="1"/>
  <c r="Y1865" i="1"/>
  <c r="Z1865" i="1"/>
  <c r="AA1865" i="1"/>
  <c r="AB1865" i="1"/>
  <c r="V1865" i="1" s="1"/>
  <c r="T1866" i="1"/>
  <c r="U1866" i="1"/>
  <c r="W1866" i="1"/>
  <c r="X1866" i="1" s="1"/>
  <c r="Y1866" i="1"/>
  <c r="Z1866" i="1"/>
  <c r="AA1866" i="1"/>
  <c r="AB1866" i="1"/>
  <c r="V1866" i="1" s="1"/>
  <c r="T1867" i="1"/>
  <c r="U1867" i="1"/>
  <c r="W1867" i="1"/>
  <c r="Y1867" i="1"/>
  <c r="Z1867" i="1"/>
  <c r="AA1867" i="1"/>
  <c r="AB1867" i="1"/>
  <c r="V1867" i="1" s="1"/>
  <c r="T1868" i="1"/>
  <c r="U1868" i="1"/>
  <c r="W1868" i="1"/>
  <c r="Y1868" i="1"/>
  <c r="Z1868" i="1"/>
  <c r="AA1868" i="1"/>
  <c r="AB1868" i="1"/>
  <c r="V1868" i="1" s="1"/>
  <c r="T1869" i="1"/>
  <c r="U1869" i="1"/>
  <c r="W1869" i="1"/>
  <c r="Y1869" i="1"/>
  <c r="Z1869" i="1"/>
  <c r="AA1869" i="1"/>
  <c r="AB1869" i="1"/>
  <c r="V1869" i="1" s="1"/>
  <c r="T1870" i="1"/>
  <c r="U1870" i="1"/>
  <c r="W1870" i="1"/>
  <c r="Y1870" i="1"/>
  <c r="Z1870" i="1"/>
  <c r="AA1870" i="1"/>
  <c r="AB1870" i="1"/>
  <c r="V1870" i="1" s="1"/>
  <c r="T1871" i="1"/>
  <c r="U1871" i="1"/>
  <c r="W1871" i="1"/>
  <c r="Y1871" i="1"/>
  <c r="Z1871" i="1"/>
  <c r="AA1871" i="1"/>
  <c r="AB1871" i="1"/>
  <c r="V1871" i="1" s="1"/>
  <c r="T1872" i="1"/>
  <c r="U1872" i="1"/>
  <c r="W1872" i="1"/>
  <c r="Y1872" i="1"/>
  <c r="Z1872" i="1"/>
  <c r="AA1872" i="1"/>
  <c r="AB1872" i="1"/>
  <c r="V1872" i="1" s="1"/>
  <c r="T1873" i="1"/>
  <c r="U1873" i="1"/>
  <c r="W1873" i="1"/>
  <c r="Y1873" i="1"/>
  <c r="Z1873" i="1"/>
  <c r="AA1873" i="1"/>
  <c r="AB1873" i="1"/>
  <c r="V1873" i="1" s="1"/>
  <c r="T1874" i="1"/>
  <c r="U1874" i="1"/>
  <c r="W1874" i="1"/>
  <c r="Y1874" i="1"/>
  <c r="Z1874" i="1"/>
  <c r="AA1874" i="1"/>
  <c r="AB1874" i="1"/>
  <c r="V1874" i="1" s="1"/>
  <c r="T1875" i="1"/>
  <c r="U1875" i="1"/>
  <c r="W1875" i="1"/>
  <c r="Y1875" i="1"/>
  <c r="Z1875" i="1"/>
  <c r="AA1875" i="1"/>
  <c r="AB1875" i="1"/>
  <c r="V1875" i="1" s="1"/>
  <c r="T1876" i="1"/>
  <c r="U1876" i="1"/>
  <c r="W1876" i="1"/>
  <c r="Y1876" i="1"/>
  <c r="Z1876" i="1"/>
  <c r="AA1876" i="1"/>
  <c r="AB1876" i="1"/>
  <c r="V1876" i="1" s="1"/>
  <c r="T1877" i="1"/>
  <c r="U1877" i="1"/>
  <c r="W1877" i="1"/>
  <c r="Y1877" i="1"/>
  <c r="Z1877" i="1"/>
  <c r="AA1877" i="1"/>
  <c r="AB1877" i="1"/>
  <c r="V1877" i="1" s="1"/>
  <c r="T1878" i="1"/>
  <c r="U1878" i="1"/>
  <c r="W1878" i="1"/>
  <c r="X1878" i="1" s="1"/>
  <c r="Y1878" i="1"/>
  <c r="Z1878" i="1"/>
  <c r="AA1878" i="1"/>
  <c r="AB1878" i="1"/>
  <c r="V1878" i="1" s="1"/>
  <c r="T1879" i="1"/>
  <c r="U1879" i="1"/>
  <c r="W1879" i="1"/>
  <c r="Y1879" i="1"/>
  <c r="Z1879" i="1"/>
  <c r="AA1879" i="1"/>
  <c r="AB1879" i="1"/>
  <c r="V1879" i="1" s="1"/>
  <c r="T1880" i="1"/>
  <c r="U1880" i="1"/>
  <c r="W1880" i="1"/>
  <c r="Y1880" i="1"/>
  <c r="Z1880" i="1"/>
  <c r="AA1880" i="1"/>
  <c r="AB1880" i="1"/>
  <c r="V1880" i="1" s="1"/>
  <c r="T1881" i="1"/>
  <c r="U1881" i="1"/>
  <c r="W1881" i="1"/>
  <c r="Y1881" i="1"/>
  <c r="Z1881" i="1"/>
  <c r="AA1881" i="1"/>
  <c r="AB1881" i="1"/>
  <c r="V1881" i="1" s="1"/>
  <c r="T1882" i="1"/>
  <c r="U1882" i="1"/>
  <c r="W1882" i="1"/>
  <c r="Y1882" i="1"/>
  <c r="Z1882" i="1"/>
  <c r="AA1882" i="1"/>
  <c r="AB1882" i="1"/>
  <c r="V1882" i="1" s="1"/>
  <c r="T1883" i="1"/>
  <c r="U1883" i="1"/>
  <c r="W1883" i="1"/>
  <c r="Y1883" i="1"/>
  <c r="Z1883" i="1"/>
  <c r="AA1883" i="1"/>
  <c r="AB1883" i="1"/>
  <c r="V1883" i="1" s="1"/>
  <c r="T1884" i="1"/>
  <c r="U1884" i="1"/>
  <c r="W1884" i="1"/>
  <c r="Y1884" i="1"/>
  <c r="Z1884" i="1"/>
  <c r="AA1884" i="1"/>
  <c r="AB1884" i="1"/>
  <c r="V1884" i="1" s="1"/>
  <c r="T1885" i="1"/>
  <c r="U1885" i="1"/>
  <c r="W1885" i="1"/>
  <c r="Y1885" i="1"/>
  <c r="Z1885" i="1"/>
  <c r="AA1885" i="1"/>
  <c r="AB1885" i="1"/>
  <c r="V1885" i="1" s="1"/>
  <c r="T1886" i="1"/>
  <c r="U1886" i="1"/>
  <c r="W1886" i="1"/>
  <c r="Y1886" i="1"/>
  <c r="Z1886" i="1"/>
  <c r="AA1886" i="1"/>
  <c r="AB1886" i="1"/>
  <c r="V1886" i="1" s="1"/>
  <c r="T1887" i="1"/>
  <c r="U1887" i="1"/>
  <c r="W1887" i="1"/>
  <c r="Y1887" i="1"/>
  <c r="Z1887" i="1"/>
  <c r="AA1887" i="1"/>
  <c r="AB1887" i="1"/>
  <c r="V1887" i="1" s="1"/>
  <c r="T1888" i="1"/>
  <c r="U1888" i="1"/>
  <c r="W1888" i="1"/>
  <c r="Y1888" i="1"/>
  <c r="Z1888" i="1"/>
  <c r="AA1888" i="1"/>
  <c r="AB1888" i="1"/>
  <c r="V1888" i="1" s="1"/>
  <c r="T1889" i="1"/>
  <c r="U1889" i="1"/>
  <c r="W1889" i="1"/>
  <c r="Y1889" i="1"/>
  <c r="Z1889" i="1"/>
  <c r="AA1889" i="1"/>
  <c r="AB1889" i="1"/>
  <c r="V1889" i="1" s="1"/>
  <c r="T1890" i="1"/>
  <c r="U1890" i="1"/>
  <c r="W1890" i="1"/>
  <c r="Y1890" i="1"/>
  <c r="Z1890" i="1"/>
  <c r="AA1890" i="1"/>
  <c r="AB1890" i="1"/>
  <c r="V1890" i="1" s="1"/>
  <c r="T1891" i="1"/>
  <c r="U1891" i="1"/>
  <c r="W1891" i="1"/>
  <c r="Y1891" i="1"/>
  <c r="Z1891" i="1"/>
  <c r="AA1891" i="1"/>
  <c r="AB1891" i="1"/>
  <c r="V1891" i="1" s="1"/>
  <c r="T1892" i="1"/>
  <c r="U1892" i="1"/>
  <c r="W1892" i="1"/>
  <c r="Y1892" i="1"/>
  <c r="Z1892" i="1"/>
  <c r="AA1892" i="1"/>
  <c r="AB1892" i="1"/>
  <c r="V1892" i="1" s="1"/>
  <c r="T1893" i="1"/>
  <c r="U1893" i="1"/>
  <c r="W1893" i="1"/>
  <c r="Y1893" i="1"/>
  <c r="Z1893" i="1"/>
  <c r="AA1893" i="1"/>
  <c r="AB1893" i="1"/>
  <c r="V1893" i="1" s="1"/>
  <c r="T1894" i="1"/>
  <c r="U1894" i="1"/>
  <c r="W1894" i="1"/>
  <c r="Y1894" i="1"/>
  <c r="Z1894" i="1"/>
  <c r="AA1894" i="1"/>
  <c r="AB1894" i="1"/>
  <c r="V1894" i="1" s="1"/>
  <c r="T1895" i="1"/>
  <c r="U1895" i="1"/>
  <c r="W1895" i="1"/>
  <c r="Y1895" i="1"/>
  <c r="Z1895" i="1"/>
  <c r="AA1895" i="1"/>
  <c r="AB1895" i="1"/>
  <c r="V1895" i="1" s="1"/>
  <c r="T1896" i="1"/>
  <c r="U1896" i="1"/>
  <c r="W1896" i="1"/>
  <c r="Y1896" i="1"/>
  <c r="Z1896" i="1"/>
  <c r="AA1896" i="1"/>
  <c r="AB1896" i="1"/>
  <c r="V1896" i="1" s="1"/>
  <c r="T1897" i="1"/>
  <c r="U1897" i="1"/>
  <c r="W1897" i="1"/>
  <c r="Y1897" i="1"/>
  <c r="Z1897" i="1"/>
  <c r="AA1897" i="1"/>
  <c r="AB1897" i="1"/>
  <c r="V1897" i="1" s="1"/>
  <c r="T1898" i="1"/>
  <c r="U1898" i="1"/>
  <c r="W1898" i="1"/>
  <c r="Y1898" i="1"/>
  <c r="Z1898" i="1"/>
  <c r="AA1898" i="1"/>
  <c r="AB1898" i="1"/>
  <c r="V1898" i="1" s="1"/>
  <c r="T1899" i="1"/>
  <c r="U1899" i="1"/>
  <c r="W1899" i="1"/>
  <c r="Y1899" i="1"/>
  <c r="Z1899" i="1"/>
  <c r="AA1899" i="1"/>
  <c r="AB1899" i="1"/>
  <c r="V1899" i="1" s="1"/>
  <c r="T1900" i="1"/>
  <c r="U1900" i="1"/>
  <c r="W1900" i="1"/>
  <c r="Y1900" i="1"/>
  <c r="Z1900" i="1"/>
  <c r="AA1900" i="1"/>
  <c r="AB1900" i="1"/>
  <c r="V1900" i="1" s="1"/>
  <c r="T1901" i="1"/>
  <c r="U1901" i="1"/>
  <c r="W1901" i="1"/>
  <c r="X1901" i="1" s="1"/>
  <c r="Y1901" i="1"/>
  <c r="Z1901" i="1"/>
  <c r="AA1901" i="1"/>
  <c r="AB1901" i="1"/>
  <c r="V1901" i="1" s="1"/>
  <c r="T1902" i="1"/>
  <c r="U1902" i="1"/>
  <c r="W1902" i="1"/>
  <c r="X1902" i="1" s="1"/>
  <c r="Y1902" i="1"/>
  <c r="Z1902" i="1"/>
  <c r="AA1902" i="1"/>
  <c r="AB1902" i="1"/>
  <c r="V1902" i="1" s="1"/>
  <c r="T1903" i="1"/>
  <c r="U1903" i="1"/>
  <c r="W1903" i="1"/>
  <c r="X1903" i="1" s="1"/>
  <c r="Y1903" i="1"/>
  <c r="Z1903" i="1"/>
  <c r="AA1903" i="1"/>
  <c r="AB1903" i="1"/>
  <c r="V1903" i="1" s="1"/>
  <c r="T1904" i="1"/>
  <c r="U1904" i="1"/>
  <c r="W1904" i="1"/>
  <c r="X1904" i="1" s="1"/>
  <c r="Y1904" i="1"/>
  <c r="Z1904" i="1"/>
  <c r="AA1904" i="1"/>
  <c r="AB1904" i="1"/>
  <c r="V1904" i="1" s="1"/>
  <c r="T1905" i="1"/>
  <c r="U1905" i="1"/>
  <c r="W1905" i="1"/>
  <c r="Y1905" i="1"/>
  <c r="Z1905" i="1"/>
  <c r="AA1905" i="1"/>
  <c r="AB1905" i="1"/>
  <c r="V1905" i="1" s="1"/>
  <c r="T2260" i="1"/>
  <c r="U2260" i="1"/>
  <c r="W2260" i="1"/>
  <c r="X2260" i="1" s="1"/>
  <c r="Y2260" i="1"/>
  <c r="Z2260" i="1"/>
  <c r="AA2260" i="1"/>
  <c r="AB2260" i="1"/>
  <c r="V2260" i="1" s="1"/>
  <c r="T2261" i="1"/>
  <c r="U2261" i="1"/>
  <c r="W2261" i="1"/>
  <c r="X2261" i="1" s="1"/>
  <c r="Y2261" i="1"/>
  <c r="Z2261" i="1"/>
  <c r="AA2261" i="1"/>
  <c r="AB2261" i="1"/>
  <c r="V2261" i="1" s="1"/>
  <c r="T2262" i="1"/>
  <c r="U2262" i="1"/>
  <c r="W2262" i="1"/>
  <c r="X2262" i="1" s="1"/>
  <c r="Y2262" i="1"/>
  <c r="Z2262" i="1"/>
  <c r="AA2262" i="1"/>
  <c r="AB2262" i="1"/>
  <c r="V2262" i="1" s="1"/>
  <c r="T2263" i="1"/>
  <c r="U2263" i="1"/>
  <c r="W2263" i="1"/>
  <c r="X2263" i="1" s="1"/>
  <c r="Y2263" i="1"/>
  <c r="Z2263" i="1"/>
  <c r="AA2263" i="1"/>
  <c r="AB2263" i="1"/>
  <c r="V2263" i="1" s="1"/>
  <c r="T2264" i="1"/>
  <c r="U2264" i="1"/>
  <c r="W2264" i="1"/>
  <c r="X2264" i="1" s="1"/>
  <c r="Y2264" i="1"/>
  <c r="Z2264" i="1"/>
  <c r="AA2264" i="1"/>
  <c r="AB2264" i="1"/>
  <c r="V2264" i="1" s="1"/>
  <c r="T2265" i="1"/>
  <c r="U2265" i="1"/>
  <c r="W2265" i="1"/>
  <c r="X2265" i="1" s="1"/>
  <c r="Y2265" i="1"/>
  <c r="Z2265" i="1"/>
  <c r="AA2265" i="1"/>
  <c r="AB2265" i="1"/>
  <c r="V2265" i="1" s="1"/>
  <c r="T2266" i="1"/>
  <c r="U2266" i="1"/>
  <c r="W2266" i="1"/>
  <c r="X2266" i="1" s="1"/>
  <c r="Y2266" i="1"/>
  <c r="Z2266" i="1"/>
  <c r="AA2266" i="1"/>
  <c r="AB2266" i="1"/>
  <c r="V2266" i="1" s="1"/>
  <c r="T2267" i="1"/>
  <c r="U2267" i="1"/>
  <c r="W2267" i="1"/>
  <c r="X2267" i="1" s="1"/>
  <c r="Y2267" i="1"/>
  <c r="Z2267" i="1"/>
  <c r="AA2267" i="1"/>
  <c r="AB2267" i="1"/>
  <c r="V2267" i="1" s="1"/>
  <c r="T2268" i="1"/>
  <c r="U2268" i="1"/>
  <c r="W2268" i="1"/>
  <c r="X2268" i="1" s="1"/>
  <c r="Y2268" i="1"/>
  <c r="Z2268" i="1"/>
  <c r="AA2268" i="1"/>
  <c r="AB2268" i="1"/>
  <c r="V2268" i="1" s="1"/>
  <c r="T2269" i="1"/>
  <c r="U2269" i="1"/>
  <c r="W2269" i="1"/>
  <c r="X2269" i="1" s="1"/>
  <c r="Y2269" i="1"/>
  <c r="Z2269" i="1"/>
  <c r="AA2269" i="1"/>
  <c r="AB2269" i="1"/>
  <c r="V2269" i="1" s="1"/>
  <c r="T2270" i="1"/>
  <c r="U2270" i="1"/>
  <c r="W2270" i="1"/>
  <c r="X2270" i="1" s="1"/>
  <c r="Y2270" i="1"/>
  <c r="Z2270" i="1"/>
  <c r="AA2270" i="1"/>
  <c r="AB2270" i="1"/>
  <c r="V2270" i="1" s="1"/>
  <c r="T2271" i="1"/>
  <c r="U2271" i="1"/>
  <c r="W2271" i="1"/>
  <c r="X2271" i="1" s="1"/>
  <c r="Y2271" i="1"/>
  <c r="Z2271" i="1"/>
  <c r="AA2271" i="1"/>
  <c r="AB2271" i="1"/>
  <c r="V2271" i="1" s="1"/>
  <c r="T2272" i="1"/>
  <c r="U2272" i="1"/>
  <c r="W2272" i="1"/>
  <c r="X2272" i="1" s="1"/>
  <c r="Y2272" i="1"/>
  <c r="Z2272" i="1"/>
  <c r="AA2272" i="1"/>
  <c r="AB2272" i="1"/>
  <c r="V2272" i="1" s="1"/>
  <c r="T2273" i="1"/>
  <c r="U2273" i="1"/>
  <c r="W2273" i="1"/>
  <c r="X2273" i="1" s="1"/>
  <c r="Y2273" i="1"/>
  <c r="Z2273" i="1"/>
  <c r="AA2273" i="1"/>
  <c r="AB2273" i="1"/>
  <c r="V2273" i="1" s="1"/>
  <c r="T2274" i="1"/>
  <c r="U2274" i="1"/>
  <c r="W2274" i="1"/>
  <c r="X2274" i="1" s="1"/>
  <c r="Y2274" i="1"/>
  <c r="Z2274" i="1"/>
  <c r="AA2274" i="1"/>
  <c r="AB2274" i="1"/>
  <c r="V2274" i="1" s="1"/>
  <c r="T2275" i="1"/>
  <c r="U2275" i="1"/>
  <c r="W2275" i="1"/>
  <c r="X2275" i="1" s="1"/>
  <c r="Y2275" i="1"/>
  <c r="Z2275" i="1"/>
  <c r="AA2275" i="1"/>
  <c r="AB2275" i="1"/>
  <c r="V2275" i="1" s="1"/>
  <c r="T2276" i="1"/>
  <c r="U2276" i="1"/>
  <c r="W2276" i="1"/>
  <c r="X2276" i="1" s="1"/>
  <c r="Y2276" i="1"/>
  <c r="Z2276" i="1"/>
  <c r="AA2276" i="1"/>
  <c r="AB2276" i="1"/>
  <c r="V2276" i="1" s="1"/>
  <c r="T2277" i="1"/>
  <c r="U2277" i="1"/>
  <c r="W2277" i="1"/>
  <c r="X2277" i="1" s="1"/>
  <c r="Y2277" i="1"/>
  <c r="Z2277" i="1"/>
  <c r="AA2277" i="1"/>
  <c r="AB2277" i="1"/>
  <c r="V2277" i="1" s="1"/>
  <c r="T2278" i="1"/>
  <c r="U2278" i="1"/>
  <c r="W2278" i="1"/>
  <c r="X2278" i="1" s="1"/>
  <c r="Y2278" i="1"/>
  <c r="Z2278" i="1"/>
  <c r="AA2278" i="1"/>
  <c r="AB2278" i="1"/>
  <c r="V2278" i="1" s="1"/>
  <c r="T2279" i="1"/>
  <c r="U2279" i="1"/>
  <c r="W2279" i="1"/>
  <c r="X2279" i="1" s="1"/>
  <c r="Y2279" i="1"/>
  <c r="Z2279" i="1"/>
  <c r="AA2279" i="1"/>
  <c r="AB2279" i="1"/>
  <c r="V2279" i="1" s="1"/>
  <c r="T2280" i="1"/>
  <c r="U2280" i="1"/>
  <c r="W2280" i="1"/>
  <c r="X2280" i="1" s="1"/>
  <c r="Y2280" i="1"/>
  <c r="Z2280" i="1"/>
  <c r="AA2280" i="1"/>
  <c r="AB2280" i="1"/>
  <c r="V2280" i="1" s="1"/>
  <c r="T2281" i="1"/>
  <c r="U2281" i="1"/>
  <c r="W2281" i="1"/>
  <c r="X2281" i="1" s="1"/>
  <c r="Y2281" i="1"/>
  <c r="Z2281" i="1"/>
  <c r="AA2281" i="1"/>
  <c r="AB2281" i="1"/>
  <c r="V2281" i="1" s="1"/>
  <c r="T2282" i="1"/>
  <c r="U2282" i="1"/>
  <c r="W2282" i="1"/>
  <c r="X2282" i="1" s="1"/>
  <c r="Y2282" i="1"/>
  <c r="Z2282" i="1"/>
  <c r="AA2282" i="1"/>
  <c r="AB2282" i="1"/>
  <c r="V2282" i="1" s="1"/>
  <c r="T2283" i="1"/>
  <c r="U2283" i="1"/>
  <c r="W2283" i="1"/>
  <c r="X2283" i="1" s="1"/>
  <c r="Y2283" i="1"/>
  <c r="Z2283" i="1"/>
  <c r="AA2283" i="1"/>
  <c r="AB2283" i="1"/>
  <c r="V2283" i="1" s="1"/>
  <c r="T2284" i="1"/>
  <c r="U2284" i="1"/>
  <c r="W2284" i="1"/>
  <c r="X2284" i="1" s="1"/>
  <c r="Y2284" i="1"/>
  <c r="Z2284" i="1"/>
  <c r="AA2284" i="1"/>
  <c r="AB2284" i="1"/>
  <c r="V2284" i="1" s="1"/>
  <c r="T2285" i="1"/>
  <c r="U2285" i="1"/>
  <c r="W2285" i="1"/>
  <c r="X2285" i="1" s="1"/>
  <c r="Y2285" i="1"/>
  <c r="Z2285" i="1"/>
  <c r="AA2285" i="1"/>
  <c r="AB2285" i="1"/>
  <c r="V2285" i="1" s="1"/>
  <c r="T2286" i="1"/>
  <c r="U2286" i="1"/>
  <c r="W2286" i="1"/>
  <c r="X2286" i="1" s="1"/>
  <c r="Y2286" i="1"/>
  <c r="Z2286" i="1"/>
  <c r="AA2286" i="1"/>
  <c r="AB2286" i="1"/>
  <c r="V2286" i="1" s="1"/>
  <c r="T2287" i="1"/>
  <c r="U2287" i="1"/>
  <c r="W2287" i="1"/>
  <c r="X2287" i="1" s="1"/>
  <c r="Y2287" i="1"/>
  <c r="Z2287" i="1"/>
  <c r="AA2287" i="1"/>
  <c r="AB2287" i="1"/>
  <c r="V2287" i="1" s="1"/>
  <c r="T2288" i="1"/>
  <c r="U2288" i="1"/>
  <c r="W2288" i="1"/>
  <c r="X2288" i="1" s="1"/>
  <c r="Y2288" i="1"/>
  <c r="Z2288" i="1"/>
  <c r="AA2288" i="1"/>
  <c r="AB2288" i="1"/>
  <c r="V2288" i="1" s="1"/>
  <c r="T2289" i="1"/>
  <c r="U2289" i="1"/>
  <c r="W2289" i="1"/>
  <c r="X2289" i="1" s="1"/>
  <c r="Y2289" i="1"/>
  <c r="Z2289" i="1"/>
  <c r="AA2289" i="1"/>
  <c r="AB2289" i="1"/>
  <c r="V2289" i="1" s="1"/>
  <c r="T2290" i="1"/>
  <c r="U2290" i="1"/>
  <c r="W2290" i="1"/>
  <c r="X2290" i="1" s="1"/>
  <c r="Y2290" i="1"/>
  <c r="Z2290" i="1"/>
  <c r="AA2290" i="1"/>
  <c r="AB2290" i="1"/>
  <c r="V2290" i="1" s="1"/>
  <c r="T2291" i="1"/>
  <c r="U2291" i="1"/>
  <c r="W2291" i="1"/>
  <c r="X2291" i="1" s="1"/>
  <c r="Y2291" i="1"/>
  <c r="Z2291" i="1"/>
  <c r="AA2291" i="1"/>
  <c r="AB2291" i="1"/>
  <c r="V2291" i="1" s="1"/>
  <c r="T2292" i="1"/>
  <c r="U2292" i="1"/>
  <c r="W2292" i="1"/>
  <c r="X2292" i="1" s="1"/>
  <c r="Y2292" i="1"/>
  <c r="Z2292" i="1"/>
  <c r="AA2292" i="1"/>
  <c r="AB2292" i="1"/>
  <c r="V2292" i="1" s="1"/>
  <c r="T2293" i="1"/>
  <c r="U2293" i="1"/>
  <c r="W2293" i="1"/>
  <c r="X2293" i="1" s="1"/>
  <c r="Y2293" i="1"/>
  <c r="Z2293" i="1"/>
  <c r="AA2293" i="1"/>
  <c r="AB2293" i="1"/>
  <c r="V2293" i="1" s="1"/>
  <c r="T2294" i="1"/>
  <c r="U2294" i="1"/>
  <c r="W2294" i="1"/>
  <c r="X2294" i="1" s="1"/>
  <c r="Y2294" i="1"/>
  <c r="Z2294" i="1"/>
  <c r="AA2294" i="1"/>
  <c r="AB2294" i="1"/>
  <c r="V2294" i="1" s="1"/>
  <c r="T2295" i="1"/>
  <c r="U2295" i="1"/>
  <c r="W2295" i="1"/>
  <c r="X2295" i="1" s="1"/>
  <c r="Y2295" i="1"/>
  <c r="Z2295" i="1"/>
  <c r="AA2295" i="1"/>
  <c r="AB2295" i="1"/>
  <c r="V2295" i="1" s="1"/>
  <c r="T2296" i="1"/>
  <c r="U2296" i="1"/>
  <c r="W2296" i="1"/>
  <c r="X2296" i="1" s="1"/>
  <c r="Y2296" i="1"/>
  <c r="Z2296" i="1"/>
  <c r="AA2296" i="1"/>
  <c r="AB2296" i="1"/>
  <c r="V2296" i="1" s="1"/>
  <c r="T2297" i="1"/>
  <c r="U2297" i="1"/>
  <c r="W2297" i="1"/>
  <c r="X2297" i="1" s="1"/>
  <c r="Y2297" i="1"/>
  <c r="Z2297" i="1"/>
  <c r="AA2297" i="1"/>
  <c r="AB2297" i="1"/>
  <c r="V2297" i="1" s="1"/>
  <c r="T2298" i="1"/>
  <c r="U2298" i="1"/>
  <c r="W2298" i="1"/>
  <c r="X2298" i="1" s="1"/>
  <c r="Y2298" i="1"/>
  <c r="Z2298" i="1"/>
  <c r="AA2298" i="1"/>
  <c r="AB2298" i="1"/>
  <c r="V2298" i="1" s="1"/>
  <c r="T2299" i="1"/>
  <c r="U2299" i="1"/>
  <c r="W2299" i="1"/>
  <c r="X2299" i="1" s="1"/>
  <c r="Y2299" i="1"/>
  <c r="Z2299" i="1"/>
  <c r="AA2299" i="1"/>
  <c r="AB2299" i="1"/>
  <c r="V2299" i="1" s="1"/>
  <c r="T2300" i="1"/>
  <c r="U2300" i="1"/>
  <c r="W2300" i="1"/>
  <c r="X2300" i="1" s="1"/>
  <c r="Y2300" i="1"/>
  <c r="Z2300" i="1"/>
  <c r="AA2300" i="1"/>
  <c r="AB2300" i="1"/>
  <c r="V2300" i="1" s="1"/>
  <c r="T2301" i="1"/>
  <c r="U2301" i="1"/>
  <c r="W2301" i="1"/>
  <c r="X2301" i="1" s="1"/>
  <c r="Y2301" i="1"/>
  <c r="Z2301" i="1"/>
  <c r="AA2301" i="1"/>
  <c r="AB2301" i="1"/>
  <c r="V2301" i="1" s="1"/>
  <c r="T2302" i="1"/>
  <c r="U2302" i="1"/>
  <c r="W2302" i="1"/>
  <c r="X2302" i="1" s="1"/>
  <c r="Y2302" i="1"/>
  <c r="Z2302" i="1"/>
  <c r="AA2302" i="1"/>
  <c r="AB2302" i="1"/>
  <c r="V2302" i="1" s="1"/>
  <c r="T2303" i="1"/>
  <c r="U2303" i="1"/>
  <c r="W2303" i="1"/>
  <c r="X2303" i="1" s="1"/>
  <c r="Y2303" i="1"/>
  <c r="Z2303" i="1"/>
  <c r="AA2303" i="1"/>
  <c r="AB2303" i="1"/>
  <c r="V2303" i="1" s="1"/>
  <c r="T2304" i="1"/>
  <c r="U2304" i="1"/>
  <c r="W2304" i="1"/>
  <c r="X2304" i="1" s="1"/>
  <c r="Y2304" i="1"/>
  <c r="Z2304" i="1"/>
  <c r="AA2304" i="1"/>
  <c r="AB2304" i="1"/>
  <c r="V2304" i="1" s="1"/>
  <c r="T2305" i="1"/>
  <c r="U2305" i="1"/>
  <c r="W2305" i="1"/>
  <c r="X2305" i="1" s="1"/>
  <c r="Y2305" i="1"/>
  <c r="Z2305" i="1"/>
  <c r="AA2305" i="1"/>
  <c r="AB2305" i="1"/>
  <c r="V2305" i="1" s="1"/>
  <c r="T2306" i="1"/>
  <c r="U2306" i="1"/>
  <c r="W2306" i="1"/>
  <c r="X2306" i="1" s="1"/>
  <c r="Y2306" i="1"/>
  <c r="Z2306" i="1"/>
  <c r="AA2306" i="1"/>
  <c r="AB2306" i="1"/>
  <c r="V2306" i="1" s="1"/>
  <c r="T2307" i="1"/>
  <c r="U2307" i="1"/>
  <c r="W2307" i="1"/>
  <c r="X2307" i="1" s="1"/>
  <c r="Y2307" i="1"/>
  <c r="Z2307" i="1"/>
  <c r="AA2307" i="1"/>
  <c r="AB2307" i="1"/>
  <c r="V2307" i="1" s="1"/>
  <c r="T2308" i="1"/>
  <c r="U2308" i="1"/>
  <c r="W2308" i="1"/>
  <c r="X2308" i="1" s="1"/>
  <c r="Y2308" i="1"/>
  <c r="Z2308" i="1"/>
  <c r="AA2308" i="1"/>
  <c r="AB2308" i="1"/>
  <c r="V2308" i="1" s="1"/>
  <c r="T2309" i="1"/>
  <c r="U2309" i="1"/>
  <c r="W2309" i="1"/>
  <c r="X2309" i="1" s="1"/>
  <c r="Y2309" i="1"/>
  <c r="Z2309" i="1"/>
  <c r="AA2309" i="1"/>
  <c r="AB2309" i="1"/>
  <c r="V2309" i="1" s="1"/>
  <c r="T2310" i="1"/>
  <c r="U2310" i="1"/>
  <c r="W2310" i="1"/>
  <c r="X2310" i="1" s="1"/>
  <c r="Y2310" i="1"/>
  <c r="Z2310" i="1"/>
  <c r="AA2310" i="1"/>
  <c r="AB2310" i="1"/>
  <c r="V2310" i="1" s="1"/>
  <c r="T2311" i="1"/>
  <c r="U2311" i="1"/>
  <c r="W2311" i="1"/>
  <c r="X2311" i="1" s="1"/>
  <c r="Y2311" i="1"/>
  <c r="Z2311" i="1"/>
  <c r="AA2311" i="1"/>
  <c r="AB2311" i="1"/>
  <c r="V2311" i="1" s="1"/>
  <c r="T2312" i="1"/>
  <c r="U2312" i="1"/>
  <c r="W2312" i="1"/>
  <c r="X2312" i="1" s="1"/>
  <c r="Y2312" i="1"/>
  <c r="Z2312" i="1"/>
  <c r="AA2312" i="1"/>
  <c r="AB2312" i="1"/>
  <c r="V2312" i="1" s="1"/>
  <c r="T2313" i="1"/>
  <c r="U2313" i="1"/>
  <c r="W2313" i="1"/>
  <c r="X2313" i="1" s="1"/>
  <c r="Y2313" i="1"/>
  <c r="Z2313" i="1"/>
  <c r="AA2313" i="1"/>
  <c r="AB2313" i="1"/>
  <c r="V2313" i="1" s="1"/>
  <c r="T2314" i="1"/>
  <c r="U2314" i="1"/>
  <c r="W2314" i="1"/>
  <c r="X2314" i="1" s="1"/>
  <c r="Y2314" i="1"/>
  <c r="Z2314" i="1"/>
  <c r="AA2314" i="1"/>
  <c r="AB2314" i="1"/>
  <c r="V2314" i="1" s="1"/>
  <c r="T2315" i="1"/>
  <c r="U2315" i="1"/>
  <c r="W2315" i="1"/>
  <c r="X2315" i="1" s="1"/>
  <c r="Y2315" i="1"/>
  <c r="Z2315" i="1"/>
  <c r="AA2315" i="1"/>
  <c r="AB2315" i="1"/>
  <c r="V2315" i="1" s="1"/>
  <c r="T2316" i="1"/>
  <c r="U2316" i="1"/>
  <c r="W2316" i="1"/>
  <c r="X2316" i="1" s="1"/>
  <c r="Y2316" i="1"/>
  <c r="Z2316" i="1"/>
  <c r="AA2316" i="1"/>
  <c r="AB2316" i="1"/>
  <c r="V2316" i="1" s="1"/>
  <c r="T2317" i="1"/>
  <c r="U2317" i="1"/>
  <c r="W2317" i="1"/>
  <c r="X2317" i="1" s="1"/>
  <c r="Y2317" i="1"/>
  <c r="Z2317" i="1"/>
  <c r="AA2317" i="1"/>
  <c r="AB2317" i="1"/>
  <c r="V2317" i="1" s="1"/>
  <c r="T2318" i="1"/>
  <c r="U2318" i="1"/>
  <c r="W2318" i="1"/>
  <c r="X2318" i="1" s="1"/>
  <c r="Y2318" i="1"/>
  <c r="Z2318" i="1"/>
  <c r="AA2318" i="1"/>
  <c r="AB2318" i="1"/>
  <c r="V2318" i="1" s="1"/>
  <c r="T2319" i="1"/>
  <c r="U2319" i="1"/>
  <c r="W2319" i="1"/>
  <c r="X2319" i="1" s="1"/>
  <c r="Y2319" i="1"/>
  <c r="Z2319" i="1"/>
  <c r="AA2319" i="1"/>
  <c r="AB2319" i="1"/>
  <c r="V2319" i="1" s="1"/>
  <c r="T2320" i="1"/>
  <c r="U2320" i="1"/>
  <c r="W2320" i="1"/>
  <c r="X2320" i="1" s="1"/>
  <c r="Y2320" i="1"/>
  <c r="Z2320" i="1"/>
  <c r="AA2320" i="1"/>
  <c r="AB2320" i="1"/>
  <c r="V2320" i="1" s="1"/>
  <c r="T2321" i="1"/>
  <c r="U2321" i="1"/>
  <c r="W2321" i="1"/>
  <c r="X2321" i="1" s="1"/>
  <c r="Y2321" i="1"/>
  <c r="Z2321" i="1"/>
  <c r="AA2321" i="1"/>
  <c r="AB2321" i="1"/>
  <c r="V2321" i="1" s="1"/>
  <c r="T2322" i="1"/>
  <c r="U2322" i="1"/>
  <c r="W2322" i="1"/>
  <c r="X2322" i="1" s="1"/>
  <c r="Y2322" i="1"/>
  <c r="Z2322" i="1"/>
  <c r="AA2322" i="1"/>
  <c r="AB2322" i="1"/>
  <c r="V2322" i="1" s="1"/>
  <c r="T2323" i="1"/>
  <c r="U2323" i="1"/>
  <c r="W2323" i="1"/>
  <c r="X2323" i="1" s="1"/>
  <c r="Y2323" i="1"/>
  <c r="Z2323" i="1"/>
  <c r="AA2323" i="1"/>
  <c r="AB2323" i="1"/>
  <c r="V2323" i="1" s="1"/>
  <c r="T2324" i="1"/>
  <c r="U2324" i="1"/>
  <c r="W2324" i="1"/>
  <c r="X2324" i="1" s="1"/>
  <c r="Y2324" i="1"/>
  <c r="Z2324" i="1"/>
  <c r="AA2324" i="1"/>
  <c r="AB2324" i="1"/>
  <c r="V2324" i="1" s="1"/>
  <c r="T2325" i="1"/>
  <c r="U2325" i="1"/>
  <c r="W2325" i="1"/>
  <c r="X2325" i="1" s="1"/>
  <c r="Y2325" i="1"/>
  <c r="Z2325" i="1"/>
  <c r="AA2325" i="1"/>
  <c r="AB2325" i="1"/>
  <c r="V2325" i="1" s="1"/>
  <c r="T2326" i="1"/>
  <c r="U2326" i="1"/>
  <c r="W2326" i="1"/>
  <c r="X2326" i="1" s="1"/>
  <c r="Y2326" i="1"/>
  <c r="Z2326" i="1"/>
  <c r="AA2326" i="1"/>
  <c r="AB2326" i="1"/>
  <c r="V2326" i="1" s="1"/>
  <c r="T2327" i="1"/>
  <c r="U2327" i="1"/>
  <c r="W2327" i="1"/>
  <c r="X2327" i="1" s="1"/>
  <c r="Y2327" i="1"/>
  <c r="Z2327" i="1"/>
  <c r="AA2327" i="1"/>
  <c r="AB2327" i="1"/>
  <c r="V2327" i="1" s="1"/>
  <c r="T2328" i="1"/>
  <c r="U2328" i="1"/>
  <c r="W2328" i="1"/>
  <c r="X2328" i="1" s="1"/>
  <c r="Y2328" i="1"/>
  <c r="Z2328" i="1"/>
  <c r="AA2328" i="1"/>
  <c r="AB2328" i="1"/>
  <c r="V2328" i="1" s="1"/>
  <c r="T2329" i="1"/>
  <c r="U2329" i="1"/>
  <c r="W2329" i="1"/>
  <c r="X2329" i="1" s="1"/>
  <c r="Y2329" i="1"/>
  <c r="Z2329" i="1"/>
  <c r="AA2329" i="1"/>
  <c r="AB2329" i="1"/>
  <c r="V2329" i="1" s="1"/>
  <c r="T2330" i="1"/>
  <c r="U2330" i="1"/>
  <c r="W2330" i="1"/>
  <c r="X2330" i="1" s="1"/>
  <c r="Y2330" i="1"/>
  <c r="Z2330" i="1"/>
  <c r="AA2330" i="1"/>
  <c r="AB2330" i="1"/>
  <c r="V2330" i="1" s="1"/>
  <c r="T2331" i="1"/>
  <c r="U2331" i="1"/>
  <c r="W2331" i="1"/>
  <c r="X2331" i="1" s="1"/>
  <c r="Y2331" i="1"/>
  <c r="Z2331" i="1"/>
  <c r="AA2331" i="1"/>
  <c r="AB2331" i="1"/>
  <c r="V2331" i="1" s="1"/>
  <c r="T2332" i="1"/>
  <c r="U2332" i="1"/>
  <c r="W2332" i="1"/>
  <c r="X2332" i="1" s="1"/>
  <c r="Y2332" i="1"/>
  <c r="Z2332" i="1"/>
  <c r="AA2332" i="1"/>
  <c r="AB2332" i="1"/>
  <c r="V2332" i="1" s="1"/>
  <c r="T2333" i="1"/>
  <c r="U2333" i="1"/>
  <c r="W2333" i="1"/>
  <c r="X2333" i="1" s="1"/>
  <c r="Y2333" i="1"/>
  <c r="Z2333" i="1"/>
  <c r="AA2333" i="1"/>
  <c r="AB2333" i="1"/>
  <c r="V2333" i="1" s="1"/>
  <c r="T2334" i="1"/>
  <c r="U2334" i="1"/>
  <c r="W2334" i="1"/>
  <c r="X2334" i="1" s="1"/>
  <c r="Y2334" i="1"/>
  <c r="Z2334" i="1"/>
  <c r="AA2334" i="1"/>
  <c r="AB2334" i="1"/>
  <c r="V2334" i="1" s="1"/>
  <c r="T2335" i="1"/>
  <c r="U2335" i="1"/>
  <c r="W2335" i="1"/>
  <c r="X2335" i="1" s="1"/>
  <c r="Y2335" i="1"/>
  <c r="Z2335" i="1"/>
  <c r="AA2335" i="1"/>
  <c r="AB2335" i="1"/>
  <c r="V2335" i="1" s="1"/>
  <c r="T2336" i="1"/>
  <c r="U2336" i="1"/>
  <c r="W2336" i="1"/>
  <c r="X2336" i="1" s="1"/>
  <c r="Y2336" i="1"/>
  <c r="Z2336" i="1"/>
  <c r="AA2336" i="1"/>
  <c r="AB2336" i="1"/>
  <c r="V2336" i="1" s="1"/>
  <c r="T2337" i="1"/>
  <c r="U2337" i="1"/>
  <c r="W2337" i="1"/>
  <c r="X2337" i="1" s="1"/>
  <c r="Y2337" i="1"/>
  <c r="Z2337" i="1"/>
  <c r="AA2337" i="1"/>
  <c r="AB2337" i="1"/>
  <c r="V2337" i="1" s="1"/>
  <c r="T2338" i="1"/>
  <c r="U2338" i="1"/>
  <c r="W2338" i="1"/>
  <c r="X2338" i="1" s="1"/>
  <c r="Y2338" i="1"/>
  <c r="Z2338" i="1"/>
  <c r="AA2338" i="1"/>
  <c r="AB2338" i="1"/>
  <c r="V2338" i="1" s="1"/>
  <c r="T2339" i="1"/>
  <c r="U2339" i="1"/>
  <c r="W2339" i="1"/>
  <c r="X2339" i="1" s="1"/>
  <c r="Y2339" i="1"/>
  <c r="Z2339" i="1"/>
  <c r="AA2339" i="1"/>
  <c r="AB2339" i="1"/>
  <c r="V2339" i="1" s="1"/>
  <c r="T2340" i="1"/>
  <c r="U2340" i="1"/>
  <c r="W2340" i="1"/>
  <c r="X2340" i="1" s="1"/>
  <c r="Y2340" i="1"/>
  <c r="Z2340" i="1"/>
  <c r="AA2340" i="1"/>
  <c r="AB2340" i="1"/>
  <c r="V2340" i="1" s="1"/>
  <c r="T2341" i="1"/>
  <c r="U2341" i="1"/>
  <c r="W2341" i="1"/>
  <c r="X2341" i="1" s="1"/>
  <c r="Y2341" i="1"/>
  <c r="Z2341" i="1"/>
  <c r="AA2341" i="1"/>
  <c r="AB2341" i="1"/>
  <c r="V2341" i="1" s="1"/>
  <c r="T2342" i="1"/>
  <c r="U2342" i="1"/>
  <c r="W2342" i="1"/>
  <c r="X2342" i="1" s="1"/>
  <c r="Y2342" i="1"/>
  <c r="Z2342" i="1"/>
  <c r="AA2342" i="1"/>
  <c r="AB2342" i="1"/>
  <c r="V2342" i="1" s="1"/>
  <c r="T2343" i="1"/>
  <c r="U2343" i="1"/>
  <c r="W2343" i="1"/>
  <c r="X2343" i="1" s="1"/>
  <c r="Y2343" i="1"/>
  <c r="Z2343" i="1"/>
  <c r="AA2343" i="1"/>
  <c r="AB2343" i="1"/>
  <c r="V2343" i="1" s="1"/>
  <c r="T2344" i="1"/>
  <c r="U2344" i="1"/>
  <c r="W2344" i="1"/>
  <c r="X2344" i="1" s="1"/>
  <c r="Y2344" i="1"/>
  <c r="Z2344" i="1"/>
  <c r="AA2344" i="1"/>
  <c r="AB2344" i="1"/>
  <c r="V2344" i="1" s="1"/>
  <c r="T2345" i="1"/>
  <c r="U2345" i="1"/>
  <c r="W2345" i="1"/>
  <c r="X2345" i="1" s="1"/>
  <c r="Y2345" i="1"/>
  <c r="Z2345" i="1"/>
  <c r="AA2345" i="1"/>
  <c r="AB2345" i="1"/>
  <c r="V2345" i="1" s="1"/>
  <c r="T2346" i="1"/>
  <c r="U2346" i="1"/>
  <c r="W2346" i="1"/>
  <c r="X2346" i="1" s="1"/>
  <c r="Y2346" i="1"/>
  <c r="Z2346" i="1"/>
  <c r="AA2346" i="1"/>
  <c r="AB2346" i="1"/>
  <c r="V2346" i="1" s="1"/>
  <c r="T2347" i="1"/>
  <c r="U2347" i="1"/>
  <c r="W2347" i="1"/>
  <c r="X2347" i="1" s="1"/>
  <c r="Y2347" i="1"/>
  <c r="Z2347" i="1"/>
  <c r="AA2347" i="1"/>
  <c r="AB2347" i="1"/>
  <c r="V2347" i="1" s="1"/>
  <c r="T2348" i="1"/>
  <c r="U2348" i="1"/>
  <c r="W2348" i="1"/>
  <c r="X2348" i="1" s="1"/>
  <c r="Y2348" i="1"/>
  <c r="Z2348" i="1"/>
  <c r="AA2348" i="1"/>
  <c r="AB2348" i="1"/>
  <c r="V2348" i="1" s="1"/>
  <c r="T2349" i="1"/>
  <c r="U2349" i="1"/>
  <c r="W2349" i="1"/>
  <c r="X2349" i="1" s="1"/>
  <c r="Y2349" i="1"/>
  <c r="Z2349" i="1"/>
  <c r="AA2349" i="1"/>
  <c r="AB2349" i="1"/>
  <c r="V2349" i="1" s="1"/>
  <c r="T2350" i="1"/>
  <c r="U2350" i="1"/>
  <c r="W2350" i="1"/>
  <c r="X2350" i="1" s="1"/>
  <c r="Y2350" i="1"/>
  <c r="Z2350" i="1"/>
  <c r="AA2350" i="1"/>
  <c r="AB2350" i="1"/>
  <c r="V2350" i="1" s="1"/>
  <c r="T2351" i="1"/>
  <c r="U2351" i="1"/>
  <c r="W2351" i="1"/>
  <c r="X2351" i="1" s="1"/>
  <c r="Y2351" i="1"/>
  <c r="Z2351" i="1"/>
  <c r="AA2351" i="1"/>
  <c r="AB2351" i="1"/>
  <c r="V2351" i="1" s="1"/>
  <c r="T2352" i="1"/>
  <c r="U2352" i="1"/>
  <c r="W2352" i="1"/>
  <c r="X2352" i="1" s="1"/>
  <c r="Y2352" i="1"/>
  <c r="Z2352" i="1"/>
  <c r="AA2352" i="1"/>
  <c r="AB2352" i="1"/>
  <c r="V2352" i="1" s="1"/>
  <c r="T2353" i="1"/>
  <c r="U2353" i="1"/>
  <c r="W2353" i="1"/>
  <c r="X2353" i="1" s="1"/>
  <c r="Y2353" i="1"/>
  <c r="Z2353" i="1"/>
  <c r="AA2353" i="1"/>
  <c r="AB2353" i="1"/>
  <c r="V2353" i="1" s="1"/>
  <c r="T2354" i="1"/>
  <c r="U2354" i="1"/>
  <c r="W2354" i="1"/>
  <c r="X2354" i="1" s="1"/>
  <c r="Y2354" i="1"/>
  <c r="Z2354" i="1"/>
  <c r="AA2354" i="1"/>
  <c r="AB2354" i="1"/>
  <c r="V2354" i="1" s="1"/>
  <c r="T2355" i="1"/>
  <c r="U2355" i="1"/>
  <c r="W2355" i="1"/>
  <c r="X2355" i="1" s="1"/>
  <c r="Y2355" i="1"/>
  <c r="Z2355" i="1"/>
  <c r="AA2355" i="1"/>
  <c r="AB2355" i="1"/>
  <c r="V2355" i="1" s="1"/>
  <c r="T2356" i="1"/>
  <c r="U2356" i="1"/>
  <c r="W2356" i="1"/>
  <c r="X2356" i="1" s="1"/>
  <c r="Y2356" i="1"/>
  <c r="Z2356" i="1"/>
  <c r="AA2356" i="1"/>
  <c r="AB2356" i="1"/>
  <c r="V2356" i="1" s="1"/>
  <c r="T2357" i="1"/>
  <c r="U2357" i="1"/>
  <c r="W2357" i="1"/>
  <c r="X2357" i="1" s="1"/>
  <c r="Y2357" i="1"/>
  <c r="Z2357" i="1"/>
  <c r="AA2357" i="1"/>
  <c r="AB2357" i="1"/>
  <c r="V2357" i="1" s="1"/>
  <c r="T2358" i="1"/>
  <c r="U2358" i="1"/>
  <c r="W2358" i="1"/>
  <c r="X2358" i="1" s="1"/>
  <c r="Y2358" i="1"/>
  <c r="Z2358" i="1"/>
  <c r="AA2358" i="1"/>
  <c r="AB2358" i="1"/>
  <c r="V2358" i="1" s="1"/>
  <c r="T2359" i="1"/>
  <c r="U2359" i="1"/>
  <c r="W2359" i="1"/>
  <c r="X2359" i="1" s="1"/>
  <c r="Y2359" i="1"/>
  <c r="Z2359" i="1"/>
  <c r="AA2359" i="1"/>
  <c r="AB2359" i="1"/>
  <c r="V2359" i="1" s="1"/>
  <c r="T2360" i="1"/>
  <c r="U2360" i="1"/>
  <c r="W2360" i="1"/>
  <c r="X2360" i="1" s="1"/>
  <c r="Y2360" i="1"/>
  <c r="Z2360" i="1"/>
  <c r="AA2360" i="1"/>
  <c r="AB2360" i="1"/>
  <c r="V2360" i="1" s="1"/>
  <c r="T2361" i="1"/>
  <c r="U2361" i="1"/>
  <c r="W2361" i="1"/>
  <c r="X2361" i="1" s="1"/>
  <c r="Y2361" i="1"/>
  <c r="Z2361" i="1"/>
  <c r="AA2361" i="1"/>
  <c r="AB2361" i="1"/>
  <c r="V2361" i="1" s="1"/>
  <c r="T2362" i="1"/>
  <c r="U2362" i="1"/>
  <c r="W2362" i="1"/>
  <c r="X2362" i="1" s="1"/>
  <c r="Y2362" i="1"/>
  <c r="Z2362" i="1"/>
  <c r="AA2362" i="1"/>
  <c r="AB2362" i="1"/>
  <c r="V2362" i="1" s="1"/>
  <c r="T2363" i="1"/>
  <c r="U2363" i="1"/>
  <c r="W2363" i="1"/>
  <c r="X2363" i="1" s="1"/>
  <c r="Y2363" i="1"/>
  <c r="Z2363" i="1"/>
  <c r="AA2363" i="1"/>
  <c r="AB2363" i="1"/>
  <c r="V2363" i="1" s="1"/>
  <c r="T2364" i="1"/>
  <c r="U2364" i="1"/>
  <c r="W2364" i="1"/>
  <c r="X2364" i="1" s="1"/>
  <c r="Y2364" i="1"/>
  <c r="Z2364" i="1"/>
  <c r="AA2364" i="1"/>
  <c r="AB2364" i="1"/>
  <c r="V2364" i="1" s="1"/>
  <c r="T2365" i="1"/>
  <c r="U2365" i="1"/>
  <c r="W2365" i="1"/>
  <c r="X2365" i="1" s="1"/>
  <c r="Y2365" i="1"/>
  <c r="Z2365" i="1"/>
  <c r="AA2365" i="1"/>
  <c r="AB2365" i="1"/>
  <c r="V2365" i="1" s="1"/>
  <c r="T2366" i="1"/>
  <c r="U2366" i="1"/>
  <c r="W2366" i="1"/>
  <c r="X2366" i="1" s="1"/>
  <c r="Y2366" i="1"/>
  <c r="Z2366" i="1"/>
  <c r="AA2366" i="1"/>
  <c r="AB2366" i="1"/>
  <c r="V2366" i="1" s="1"/>
  <c r="T2367" i="1"/>
  <c r="U2367" i="1"/>
  <c r="W2367" i="1"/>
  <c r="X2367" i="1" s="1"/>
  <c r="Y2367" i="1"/>
  <c r="Z2367" i="1"/>
  <c r="AA2367" i="1"/>
  <c r="AB2367" i="1"/>
  <c r="V2367" i="1" s="1"/>
  <c r="T2368" i="1"/>
  <c r="U2368" i="1"/>
  <c r="W2368" i="1"/>
  <c r="X2368" i="1" s="1"/>
  <c r="Y2368" i="1"/>
  <c r="Z2368" i="1"/>
  <c r="AA2368" i="1"/>
  <c r="AB2368" i="1"/>
  <c r="V2368" i="1" s="1"/>
  <c r="T2369" i="1"/>
  <c r="U2369" i="1"/>
  <c r="W2369" i="1"/>
  <c r="X2369" i="1" s="1"/>
  <c r="Y2369" i="1"/>
  <c r="Z2369" i="1"/>
  <c r="AA2369" i="1"/>
  <c r="AB2369" i="1"/>
  <c r="V2369" i="1" s="1"/>
  <c r="T2370" i="1"/>
  <c r="U2370" i="1"/>
  <c r="W2370" i="1"/>
  <c r="X2370" i="1" s="1"/>
  <c r="Y2370" i="1"/>
  <c r="Z2370" i="1"/>
  <c r="AA2370" i="1"/>
  <c r="AB2370" i="1"/>
  <c r="V2370" i="1" s="1"/>
  <c r="T2371" i="1"/>
  <c r="U2371" i="1"/>
  <c r="W2371" i="1"/>
  <c r="X2371" i="1" s="1"/>
  <c r="Y2371" i="1"/>
  <c r="Z2371" i="1"/>
  <c r="AA2371" i="1"/>
  <c r="AB2371" i="1"/>
  <c r="V2371" i="1" s="1"/>
  <c r="T2372" i="1"/>
  <c r="U2372" i="1"/>
  <c r="W2372" i="1"/>
  <c r="X2372" i="1" s="1"/>
  <c r="Y2372" i="1"/>
  <c r="Z2372" i="1"/>
  <c r="AA2372" i="1"/>
  <c r="AB2372" i="1"/>
  <c r="V2372" i="1" s="1"/>
  <c r="T2373" i="1"/>
  <c r="U2373" i="1"/>
  <c r="W2373" i="1"/>
  <c r="X2373" i="1" s="1"/>
  <c r="Y2373" i="1"/>
  <c r="Z2373" i="1"/>
  <c r="AA2373" i="1"/>
  <c r="AB2373" i="1"/>
  <c r="V2373" i="1" s="1"/>
  <c r="T2374" i="1"/>
  <c r="U2374" i="1"/>
  <c r="W2374" i="1"/>
  <c r="X2374" i="1" s="1"/>
  <c r="Y2374" i="1"/>
  <c r="Z2374" i="1"/>
  <c r="AA2374" i="1"/>
  <c r="AB2374" i="1"/>
  <c r="V2374" i="1" s="1"/>
  <c r="T2375" i="1"/>
  <c r="U2375" i="1"/>
  <c r="W2375" i="1"/>
  <c r="X2375" i="1" s="1"/>
  <c r="Y2375" i="1"/>
  <c r="Z2375" i="1"/>
  <c r="AA2375" i="1"/>
  <c r="AB2375" i="1"/>
  <c r="V2375" i="1" s="1"/>
  <c r="T2376" i="1"/>
  <c r="U2376" i="1"/>
  <c r="W2376" i="1"/>
  <c r="X2376" i="1" s="1"/>
  <c r="Y2376" i="1"/>
  <c r="Z2376" i="1"/>
  <c r="AA2376" i="1"/>
  <c r="AB2376" i="1"/>
  <c r="V2376" i="1" s="1"/>
  <c r="T2377" i="1"/>
  <c r="U2377" i="1"/>
  <c r="W2377" i="1"/>
  <c r="X2377" i="1" s="1"/>
  <c r="Y2377" i="1"/>
  <c r="Z2377" i="1"/>
  <c r="AA2377" i="1"/>
  <c r="AB2377" i="1"/>
  <c r="V2377" i="1" s="1"/>
  <c r="T2378" i="1"/>
  <c r="U2378" i="1"/>
  <c r="W2378" i="1"/>
  <c r="X2378" i="1" s="1"/>
  <c r="Y2378" i="1"/>
  <c r="Z2378" i="1"/>
  <c r="AA2378" i="1"/>
  <c r="AB2378" i="1"/>
  <c r="V2378" i="1" s="1"/>
  <c r="T2379" i="1"/>
  <c r="U2379" i="1"/>
  <c r="W2379" i="1"/>
  <c r="X2379" i="1" s="1"/>
  <c r="Y2379" i="1"/>
  <c r="Z2379" i="1"/>
  <c r="AA2379" i="1"/>
  <c r="AB2379" i="1"/>
  <c r="V2379" i="1" s="1"/>
  <c r="T2380" i="1"/>
  <c r="U2380" i="1"/>
  <c r="W2380" i="1"/>
  <c r="X2380" i="1" s="1"/>
  <c r="Y2380" i="1"/>
  <c r="Z2380" i="1"/>
  <c r="AA2380" i="1"/>
  <c r="AB2380" i="1"/>
  <c r="V2380" i="1" s="1"/>
  <c r="T2381" i="1"/>
  <c r="U2381" i="1"/>
  <c r="W2381" i="1"/>
  <c r="X2381" i="1" s="1"/>
  <c r="Y2381" i="1"/>
  <c r="Z2381" i="1"/>
  <c r="AA2381" i="1"/>
  <c r="AB2381" i="1"/>
  <c r="V2381" i="1" s="1"/>
  <c r="T2382" i="1"/>
  <c r="U2382" i="1"/>
  <c r="W2382" i="1"/>
  <c r="X2382" i="1" s="1"/>
  <c r="Y2382" i="1"/>
  <c r="Z2382" i="1"/>
  <c r="AA2382" i="1"/>
  <c r="AB2382" i="1"/>
  <c r="V2382" i="1" s="1"/>
  <c r="T2383" i="1"/>
  <c r="U2383" i="1"/>
  <c r="W2383" i="1"/>
  <c r="X2383" i="1" s="1"/>
  <c r="Y2383" i="1"/>
  <c r="Z2383" i="1"/>
  <c r="AA2383" i="1"/>
  <c r="AB2383" i="1"/>
  <c r="V2383" i="1" s="1"/>
  <c r="T2384" i="1"/>
  <c r="U2384" i="1"/>
  <c r="W2384" i="1"/>
  <c r="X2384" i="1" s="1"/>
  <c r="Y2384" i="1"/>
  <c r="Z2384" i="1"/>
  <c r="AA2384" i="1"/>
  <c r="AB2384" i="1"/>
  <c r="V2384" i="1" s="1"/>
  <c r="T2385" i="1"/>
  <c r="U2385" i="1"/>
  <c r="W2385" i="1"/>
  <c r="X2385" i="1" s="1"/>
  <c r="Y2385" i="1"/>
  <c r="Z2385" i="1"/>
  <c r="AA2385" i="1"/>
  <c r="AB2385" i="1"/>
  <c r="V2385" i="1" s="1"/>
  <c r="T2386" i="1"/>
  <c r="U2386" i="1"/>
  <c r="W2386" i="1"/>
  <c r="X2386" i="1" s="1"/>
  <c r="Y2386" i="1"/>
  <c r="Z2386" i="1"/>
  <c r="AA2386" i="1"/>
  <c r="AB2386" i="1"/>
  <c r="V2386" i="1" s="1"/>
  <c r="T2387" i="1"/>
  <c r="U2387" i="1"/>
  <c r="W2387" i="1"/>
  <c r="X2387" i="1" s="1"/>
  <c r="Y2387" i="1"/>
  <c r="Z2387" i="1"/>
  <c r="AA2387" i="1"/>
  <c r="AB2387" i="1"/>
  <c r="V2387" i="1" s="1"/>
  <c r="T2388" i="1"/>
  <c r="U2388" i="1"/>
  <c r="W2388" i="1"/>
  <c r="X2388" i="1" s="1"/>
  <c r="Y2388" i="1"/>
  <c r="Z2388" i="1"/>
  <c r="AA2388" i="1"/>
  <c r="AB2388" i="1"/>
  <c r="V2388" i="1" s="1"/>
  <c r="T2389" i="1"/>
  <c r="U2389" i="1"/>
  <c r="W2389" i="1"/>
  <c r="X2389" i="1" s="1"/>
  <c r="Y2389" i="1"/>
  <c r="Z2389" i="1"/>
  <c r="AA2389" i="1"/>
  <c r="AB2389" i="1"/>
  <c r="V2389" i="1" s="1"/>
  <c r="T2390" i="1"/>
  <c r="U2390" i="1"/>
  <c r="W2390" i="1"/>
  <c r="X2390" i="1" s="1"/>
  <c r="Y2390" i="1"/>
  <c r="Z2390" i="1"/>
  <c r="AA2390" i="1"/>
  <c r="AB2390" i="1"/>
  <c r="V2390" i="1" s="1"/>
  <c r="T2391" i="1"/>
  <c r="U2391" i="1"/>
  <c r="W2391" i="1"/>
  <c r="X2391" i="1" s="1"/>
  <c r="Y2391" i="1"/>
  <c r="Z2391" i="1"/>
  <c r="AA2391" i="1"/>
  <c r="AB2391" i="1"/>
  <c r="V2391" i="1" s="1"/>
  <c r="T2392" i="1"/>
  <c r="U2392" i="1"/>
  <c r="W2392" i="1"/>
  <c r="X2392" i="1" s="1"/>
  <c r="Y2392" i="1"/>
  <c r="Z2392" i="1"/>
  <c r="AA2392" i="1"/>
  <c r="AB2392" i="1"/>
  <c r="V2392" i="1" s="1"/>
  <c r="T2393" i="1"/>
  <c r="U2393" i="1"/>
  <c r="W2393" i="1"/>
  <c r="X2393" i="1" s="1"/>
  <c r="Y2393" i="1"/>
  <c r="Z2393" i="1"/>
  <c r="AA2393" i="1"/>
  <c r="AB2393" i="1"/>
  <c r="V2393" i="1" s="1"/>
  <c r="T2394" i="1"/>
  <c r="U2394" i="1"/>
  <c r="W2394" i="1"/>
  <c r="X2394" i="1" s="1"/>
  <c r="Y2394" i="1"/>
  <c r="Z2394" i="1"/>
  <c r="AA2394" i="1"/>
  <c r="AB2394" i="1"/>
  <c r="V2394" i="1" s="1"/>
  <c r="T2395" i="1"/>
  <c r="U2395" i="1"/>
  <c r="W2395" i="1"/>
  <c r="X2395" i="1" s="1"/>
  <c r="Y2395" i="1"/>
  <c r="Z2395" i="1"/>
  <c r="AA2395" i="1"/>
  <c r="AB2395" i="1"/>
  <c r="V2395" i="1" s="1"/>
  <c r="T2396" i="1"/>
  <c r="U2396" i="1"/>
  <c r="W2396" i="1"/>
  <c r="X2396" i="1" s="1"/>
  <c r="Y2396" i="1"/>
  <c r="Z2396" i="1"/>
  <c r="AA2396" i="1"/>
  <c r="AB2396" i="1"/>
  <c r="V2396" i="1" s="1"/>
  <c r="T2397" i="1"/>
  <c r="U2397" i="1"/>
  <c r="W2397" i="1"/>
  <c r="X2397" i="1" s="1"/>
  <c r="Y2397" i="1"/>
  <c r="Z2397" i="1"/>
  <c r="AA2397" i="1"/>
  <c r="AB2397" i="1"/>
  <c r="V2397" i="1" s="1"/>
  <c r="T2398" i="1"/>
  <c r="U2398" i="1"/>
  <c r="W2398" i="1"/>
  <c r="X2398" i="1" s="1"/>
  <c r="Y2398" i="1"/>
  <c r="Z2398" i="1"/>
  <c r="AA2398" i="1"/>
  <c r="AB2398" i="1"/>
  <c r="V2398" i="1" s="1"/>
  <c r="T2399" i="1"/>
  <c r="U2399" i="1"/>
  <c r="W2399" i="1"/>
  <c r="X2399" i="1" s="1"/>
  <c r="Y2399" i="1"/>
  <c r="Z2399" i="1"/>
  <c r="AA2399" i="1"/>
  <c r="AB2399" i="1"/>
  <c r="V2399" i="1" s="1"/>
  <c r="T2400" i="1"/>
  <c r="U2400" i="1"/>
  <c r="W2400" i="1"/>
  <c r="X2400" i="1" s="1"/>
  <c r="Y2400" i="1"/>
  <c r="Z2400" i="1"/>
  <c r="AA2400" i="1"/>
  <c r="AB2400" i="1"/>
  <c r="V2400" i="1" s="1"/>
  <c r="T2401" i="1"/>
  <c r="U2401" i="1"/>
  <c r="W2401" i="1"/>
  <c r="X2401" i="1" s="1"/>
  <c r="Y2401" i="1"/>
  <c r="Z2401" i="1"/>
  <c r="AA2401" i="1"/>
  <c r="AB2401" i="1"/>
  <c r="V2401" i="1" s="1"/>
  <c r="T2402" i="1"/>
  <c r="U2402" i="1"/>
  <c r="W2402" i="1"/>
  <c r="X2402" i="1" s="1"/>
  <c r="Y2402" i="1"/>
  <c r="Z2402" i="1"/>
  <c r="AA2402" i="1"/>
  <c r="AB2402" i="1"/>
  <c r="V2402" i="1" s="1"/>
  <c r="T2403" i="1"/>
  <c r="U2403" i="1"/>
  <c r="W2403" i="1"/>
  <c r="X2403" i="1" s="1"/>
  <c r="Y2403" i="1"/>
  <c r="Z2403" i="1"/>
  <c r="AA2403" i="1"/>
  <c r="AB2403" i="1"/>
  <c r="V2403" i="1" s="1"/>
  <c r="T2404" i="1"/>
  <c r="U2404" i="1"/>
  <c r="W2404" i="1"/>
  <c r="X2404" i="1" s="1"/>
  <c r="Y2404" i="1"/>
  <c r="Z2404" i="1"/>
  <c r="AA2404" i="1"/>
  <c r="AB2404" i="1"/>
  <c r="V2404" i="1" s="1"/>
  <c r="T2405" i="1"/>
  <c r="U2405" i="1"/>
  <c r="W2405" i="1"/>
  <c r="X2405" i="1" s="1"/>
  <c r="Y2405" i="1"/>
  <c r="Z2405" i="1"/>
  <c r="AA2405" i="1"/>
  <c r="AB2405" i="1"/>
  <c r="V2405" i="1" s="1"/>
  <c r="T2406" i="1"/>
  <c r="U2406" i="1"/>
  <c r="W2406" i="1"/>
  <c r="X2406" i="1" s="1"/>
  <c r="Y2406" i="1"/>
  <c r="Z2406" i="1"/>
  <c r="AA2406" i="1"/>
  <c r="AB2406" i="1"/>
  <c r="V2406" i="1" s="1"/>
  <c r="T2407" i="1"/>
  <c r="U2407" i="1"/>
  <c r="W2407" i="1"/>
  <c r="X2407" i="1" s="1"/>
  <c r="Y2407" i="1"/>
  <c r="Z2407" i="1"/>
  <c r="AA2407" i="1"/>
  <c r="AB2407" i="1"/>
  <c r="V2407" i="1" s="1"/>
  <c r="T2408" i="1"/>
  <c r="U2408" i="1"/>
  <c r="W2408" i="1"/>
  <c r="X2408" i="1" s="1"/>
  <c r="Y2408" i="1"/>
  <c r="Z2408" i="1"/>
  <c r="AA2408" i="1"/>
  <c r="AB2408" i="1"/>
  <c r="V2408" i="1" s="1"/>
  <c r="T2409" i="1"/>
  <c r="U2409" i="1"/>
  <c r="W2409" i="1"/>
  <c r="X2409" i="1" s="1"/>
  <c r="Y2409" i="1"/>
  <c r="Z2409" i="1"/>
  <c r="AA2409" i="1"/>
  <c r="AB2409" i="1"/>
  <c r="V2409" i="1" s="1"/>
  <c r="T2410" i="1"/>
  <c r="U2410" i="1"/>
  <c r="W2410" i="1"/>
  <c r="X2410" i="1" s="1"/>
  <c r="Y2410" i="1"/>
  <c r="Z2410" i="1"/>
  <c r="AA2410" i="1"/>
  <c r="AB2410" i="1"/>
  <c r="V2410" i="1" s="1"/>
  <c r="T2411" i="1"/>
  <c r="U2411" i="1"/>
  <c r="W2411" i="1"/>
  <c r="X2411" i="1" s="1"/>
  <c r="Y2411" i="1"/>
  <c r="Z2411" i="1"/>
  <c r="AA2411" i="1"/>
  <c r="AB2411" i="1"/>
  <c r="V2411" i="1" s="1"/>
  <c r="T2412" i="1"/>
  <c r="U2412" i="1"/>
  <c r="W2412" i="1"/>
  <c r="X2412" i="1" s="1"/>
  <c r="Y2412" i="1"/>
  <c r="Z2412" i="1"/>
  <c r="AA2412" i="1"/>
  <c r="AB2412" i="1"/>
  <c r="V2412" i="1" s="1"/>
  <c r="T2413" i="1"/>
  <c r="U2413" i="1"/>
  <c r="W2413" i="1"/>
  <c r="X2413" i="1" s="1"/>
  <c r="Y2413" i="1"/>
  <c r="Z2413" i="1"/>
  <c r="AA2413" i="1"/>
  <c r="AB2413" i="1"/>
  <c r="V2413" i="1" s="1"/>
  <c r="T2414" i="1"/>
  <c r="U2414" i="1"/>
  <c r="W2414" i="1"/>
  <c r="X2414" i="1" s="1"/>
  <c r="Y2414" i="1"/>
  <c r="Z2414" i="1"/>
  <c r="AA2414" i="1"/>
  <c r="AB2414" i="1"/>
  <c r="V2414" i="1" s="1"/>
  <c r="T2415" i="1"/>
  <c r="U2415" i="1"/>
  <c r="W2415" i="1"/>
  <c r="X2415" i="1" s="1"/>
  <c r="Y2415" i="1"/>
  <c r="Z2415" i="1"/>
  <c r="AA2415" i="1"/>
  <c r="AB2415" i="1"/>
  <c r="V2415" i="1" s="1"/>
  <c r="T2416" i="1"/>
  <c r="U2416" i="1"/>
  <c r="W2416" i="1"/>
  <c r="X2416" i="1" s="1"/>
  <c r="Y2416" i="1"/>
  <c r="Z2416" i="1"/>
  <c r="AA2416" i="1"/>
  <c r="AB2416" i="1"/>
  <c r="V2416" i="1" s="1"/>
  <c r="T2417" i="1"/>
  <c r="U2417" i="1"/>
  <c r="W2417" i="1"/>
  <c r="X2417" i="1" s="1"/>
  <c r="Y2417" i="1"/>
  <c r="Z2417" i="1"/>
  <c r="AA2417" i="1"/>
  <c r="AB2417" i="1"/>
  <c r="V2417" i="1" s="1"/>
  <c r="T2418" i="1"/>
  <c r="U2418" i="1"/>
  <c r="W2418" i="1"/>
  <c r="X2418" i="1" s="1"/>
  <c r="Y2418" i="1"/>
  <c r="Z2418" i="1"/>
  <c r="AA2418" i="1"/>
  <c r="AB2418" i="1"/>
  <c r="V2418" i="1" s="1"/>
  <c r="T2419" i="1"/>
  <c r="U2419" i="1"/>
  <c r="W2419" i="1"/>
  <c r="X2419" i="1" s="1"/>
  <c r="Y2419" i="1"/>
  <c r="Z2419" i="1"/>
  <c r="AA2419" i="1"/>
  <c r="AB2419" i="1"/>
  <c r="V2419" i="1" s="1"/>
  <c r="T2420" i="1"/>
  <c r="U2420" i="1"/>
  <c r="W2420" i="1"/>
  <c r="X2420" i="1" s="1"/>
  <c r="Y2420" i="1"/>
  <c r="Z2420" i="1"/>
  <c r="AA2420" i="1"/>
  <c r="AB2420" i="1"/>
  <c r="V2420" i="1" s="1"/>
  <c r="T2421" i="1"/>
  <c r="U2421" i="1"/>
  <c r="W2421" i="1"/>
  <c r="X2421" i="1" s="1"/>
  <c r="Y2421" i="1"/>
  <c r="Z2421" i="1"/>
  <c r="AA2421" i="1"/>
  <c r="AB2421" i="1"/>
  <c r="V2421" i="1" s="1"/>
  <c r="T2422" i="1"/>
  <c r="U2422" i="1"/>
  <c r="W2422" i="1"/>
  <c r="X2422" i="1" s="1"/>
  <c r="Y2422" i="1"/>
  <c r="Z2422" i="1"/>
  <c r="AA2422" i="1"/>
  <c r="AB2422" i="1"/>
  <c r="V2422" i="1" s="1"/>
  <c r="T2423" i="1"/>
  <c r="U2423" i="1"/>
  <c r="W2423" i="1"/>
  <c r="X2423" i="1" s="1"/>
  <c r="Y2423" i="1"/>
  <c r="Z2423" i="1"/>
  <c r="AA2423" i="1"/>
  <c r="AB2423" i="1"/>
  <c r="V2423" i="1" s="1"/>
  <c r="T2424" i="1"/>
  <c r="U2424" i="1"/>
  <c r="W2424" i="1"/>
  <c r="X2424" i="1" s="1"/>
  <c r="Y2424" i="1"/>
  <c r="Z2424" i="1"/>
  <c r="AA2424" i="1"/>
  <c r="AB2424" i="1"/>
  <c r="V2424" i="1" s="1"/>
  <c r="T2425" i="1"/>
  <c r="U2425" i="1"/>
  <c r="W2425" i="1"/>
  <c r="X2425" i="1" s="1"/>
  <c r="Y2425" i="1"/>
  <c r="Z2425" i="1"/>
  <c r="AA2425" i="1"/>
  <c r="AB2425" i="1"/>
  <c r="V2425" i="1" s="1"/>
  <c r="T2426" i="1"/>
  <c r="U2426" i="1"/>
  <c r="W2426" i="1"/>
  <c r="X2426" i="1" s="1"/>
  <c r="Y2426" i="1"/>
  <c r="Z2426" i="1"/>
  <c r="AA2426" i="1"/>
  <c r="AB2426" i="1"/>
  <c r="V2426" i="1" s="1"/>
  <c r="T2427" i="1"/>
  <c r="U2427" i="1"/>
  <c r="W2427" i="1"/>
  <c r="X2427" i="1" s="1"/>
  <c r="Y2427" i="1"/>
  <c r="Z2427" i="1"/>
  <c r="AA2427" i="1"/>
  <c r="AB2427" i="1"/>
  <c r="V2427" i="1" s="1"/>
  <c r="T2428" i="1"/>
  <c r="U2428" i="1"/>
  <c r="W2428" i="1"/>
  <c r="X2428" i="1" s="1"/>
  <c r="Y2428" i="1"/>
  <c r="Z2428" i="1"/>
  <c r="AA2428" i="1"/>
  <c r="AB2428" i="1"/>
  <c r="V2428" i="1" s="1"/>
  <c r="T2429" i="1"/>
  <c r="U2429" i="1"/>
  <c r="W2429" i="1"/>
  <c r="X2429" i="1" s="1"/>
  <c r="Y2429" i="1"/>
  <c r="Z2429" i="1"/>
  <c r="AA2429" i="1"/>
  <c r="AB2429" i="1"/>
  <c r="V2429" i="1" s="1"/>
  <c r="T2430" i="1"/>
  <c r="U2430" i="1"/>
  <c r="W2430" i="1"/>
  <c r="X2430" i="1" s="1"/>
  <c r="Y2430" i="1"/>
  <c r="Z2430" i="1"/>
  <c r="AA2430" i="1"/>
  <c r="AB2430" i="1"/>
  <c r="V2430" i="1" s="1"/>
  <c r="T2431" i="1"/>
  <c r="U2431" i="1"/>
  <c r="W2431" i="1"/>
  <c r="X2431" i="1" s="1"/>
  <c r="Y2431" i="1"/>
  <c r="Z2431" i="1"/>
  <c r="AA2431" i="1"/>
  <c r="AB2431" i="1"/>
  <c r="V2431" i="1" s="1"/>
  <c r="T2432" i="1"/>
  <c r="U2432" i="1"/>
  <c r="W2432" i="1"/>
  <c r="X2432" i="1" s="1"/>
  <c r="Y2432" i="1"/>
  <c r="Z2432" i="1"/>
  <c r="AA2432" i="1"/>
  <c r="AB2432" i="1"/>
  <c r="V2432" i="1" s="1"/>
  <c r="T2433" i="1"/>
  <c r="U2433" i="1"/>
  <c r="W2433" i="1"/>
  <c r="X2433" i="1" s="1"/>
  <c r="Y2433" i="1"/>
  <c r="Z2433" i="1"/>
  <c r="AA2433" i="1"/>
  <c r="AB2433" i="1"/>
  <c r="V2433" i="1" s="1"/>
  <c r="T2434" i="1"/>
  <c r="U2434" i="1"/>
  <c r="W2434" i="1"/>
  <c r="X2434" i="1" s="1"/>
  <c r="Y2434" i="1"/>
  <c r="Z2434" i="1"/>
  <c r="AA2434" i="1"/>
  <c r="AB2434" i="1"/>
  <c r="V2434" i="1" s="1"/>
  <c r="T2435" i="1"/>
  <c r="U2435" i="1"/>
  <c r="W2435" i="1"/>
  <c r="X2435" i="1" s="1"/>
  <c r="Y2435" i="1"/>
  <c r="Z2435" i="1"/>
  <c r="AA2435" i="1"/>
  <c r="AB2435" i="1"/>
  <c r="V2435" i="1" s="1"/>
  <c r="T2436" i="1"/>
  <c r="U2436" i="1"/>
  <c r="W2436" i="1"/>
  <c r="X2436" i="1" s="1"/>
  <c r="Y2436" i="1"/>
  <c r="Z2436" i="1"/>
  <c r="AA2436" i="1"/>
  <c r="AB2436" i="1"/>
  <c r="V2436" i="1" s="1"/>
  <c r="T2437" i="1"/>
  <c r="U2437" i="1"/>
  <c r="W2437" i="1"/>
  <c r="X2437" i="1" s="1"/>
  <c r="Y2437" i="1"/>
  <c r="Z2437" i="1"/>
  <c r="AA2437" i="1"/>
  <c r="AB2437" i="1"/>
  <c r="V2437" i="1" s="1"/>
  <c r="T2438" i="1"/>
  <c r="U2438" i="1"/>
  <c r="W2438" i="1"/>
  <c r="X2438" i="1" s="1"/>
  <c r="Y2438" i="1"/>
  <c r="Z2438" i="1"/>
  <c r="AA2438" i="1"/>
  <c r="AB2438" i="1"/>
  <c r="V2438" i="1" s="1"/>
  <c r="T2439" i="1"/>
  <c r="U2439" i="1"/>
  <c r="W2439" i="1"/>
  <c r="X2439" i="1" s="1"/>
  <c r="Y2439" i="1"/>
  <c r="Z2439" i="1"/>
  <c r="AA2439" i="1"/>
  <c r="AB2439" i="1"/>
  <c r="V2439" i="1" s="1"/>
  <c r="T2440" i="1"/>
  <c r="U2440" i="1"/>
  <c r="W2440" i="1"/>
  <c r="X2440" i="1" s="1"/>
  <c r="Y2440" i="1"/>
  <c r="Z2440" i="1"/>
  <c r="AA2440" i="1"/>
  <c r="AB2440" i="1"/>
  <c r="V2440" i="1" s="1"/>
  <c r="T2441" i="1"/>
  <c r="U2441" i="1"/>
  <c r="W2441" i="1"/>
  <c r="X2441" i="1" s="1"/>
  <c r="Y2441" i="1"/>
  <c r="Z2441" i="1"/>
  <c r="AA2441" i="1"/>
  <c r="AB2441" i="1"/>
  <c r="V2441" i="1" s="1"/>
  <c r="T2442" i="1"/>
  <c r="U2442" i="1"/>
  <c r="W2442" i="1"/>
  <c r="X2442" i="1" s="1"/>
  <c r="Y2442" i="1"/>
  <c r="Z2442" i="1"/>
  <c r="AA2442" i="1"/>
  <c r="AB2442" i="1"/>
  <c r="V2442" i="1" s="1"/>
  <c r="T2443" i="1"/>
  <c r="U2443" i="1"/>
  <c r="W2443" i="1"/>
  <c r="X2443" i="1" s="1"/>
  <c r="Y2443" i="1"/>
  <c r="Z2443" i="1"/>
  <c r="AA2443" i="1"/>
  <c r="AB2443" i="1"/>
  <c r="V2443" i="1" s="1"/>
  <c r="T2444" i="1"/>
  <c r="U2444" i="1"/>
  <c r="W2444" i="1"/>
  <c r="X2444" i="1" s="1"/>
  <c r="Y2444" i="1"/>
  <c r="Z2444" i="1"/>
  <c r="AA2444" i="1"/>
  <c r="AB2444" i="1"/>
  <c r="V2444" i="1" s="1"/>
  <c r="T2445" i="1"/>
  <c r="U2445" i="1"/>
  <c r="W2445" i="1"/>
  <c r="X2445" i="1" s="1"/>
  <c r="Y2445" i="1"/>
  <c r="Z2445" i="1"/>
  <c r="AA2445" i="1"/>
  <c r="AB2445" i="1"/>
  <c r="V2445" i="1" s="1"/>
  <c r="T2446" i="1"/>
  <c r="U2446" i="1"/>
  <c r="W2446" i="1"/>
  <c r="X2446" i="1" s="1"/>
  <c r="Y2446" i="1"/>
  <c r="Z2446" i="1"/>
  <c r="AA2446" i="1"/>
  <c r="AB2446" i="1"/>
  <c r="V2446" i="1" s="1"/>
  <c r="T2447" i="1"/>
  <c r="U2447" i="1"/>
  <c r="W2447" i="1"/>
  <c r="X2447" i="1" s="1"/>
  <c r="Y2447" i="1"/>
  <c r="Z2447" i="1"/>
  <c r="AA2447" i="1"/>
  <c r="AB2447" i="1"/>
  <c r="V2447" i="1" s="1"/>
  <c r="T2448" i="1"/>
  <c r="U2448" i="1"/>
  <c r="W2448" i="1"/>
  <c r="X2448" i="1" s="1"/>
  <c r="Y2448" i="1"/>
  <c r="Z2448" i="1"/>
  <c r="AA2448" i="1"/>
  <c r="AB2448" i="1"/>
  <c r="V2448" i="1" s="1"/>
  <c r="T2449" i="1"/>
  <c r="U2449" i="1"/>
  <c r="W2449" i="1"/>
  <c r="X2449" i="1" s="1"/>
  <c r="Y2449" i="1"/>
  <c r="Z2449" i="1"/>
  <c r="AA2449" i="1"/>
  <c r="AB2449" i="1"/>
  <c r="V2449" i="1" s="1"/>
  <c r="T2450" i="1"/>
  <c r="U2450" i="1"/>
  <c r="W2450" i="1"/>
  <c r="X2450" i="1" s="1"/>
  <c r="Y2450" i="1"/>
  <c r="Z2450" i="1"/>
  <c r="AA2450" i="1"/>
  <c r="AB2450" i="1"/>
  <c r="V2450" i="1" s="1"/>
  <c r="T2451" i="1"/>
  <c r="U2451" i="1"/>
  <c r="W2451" i="1"/>
  <c r="X2451" i="1" s="1"/>
  <c r="Y2451" i="1"/>
  <c r="Z2451" i="1"/>
  <c r="AA2451" i="1"/>
  <c r="AB2451" i="1"/>
  <c r="V2451" i="1" s="1"/>
  <c r="T2452" i="1"/>
  <c r="U2452" i="1"/>
  <c r="W2452" i="1"/>
  <c r="X2452" i="1" s="1"/>
  <c r="Y2452" i="1"/>
  <c r="Z2452" i="1"/>
  <c r="AA2452" i="1"/>
  <c r="AB2452" i="1"/>
  <c r="V2452" i="1" s="1"/>
  <c r="T2453" i="1"/>
  <c r="U2453" i="1"/>
  <c r="W2453" i="1"/>
  <c r="X2453" i="1" s="1"/>
  <c r="Y2453" i="1"/>
  <c r="Z2453" i="1"/>
  <c r="AA2453" i="1"/>
  <c r="AB2453" i="1"/>
  <c r="V2453" i="1" s="1"/>
  <c r="T2454" i="1"/>
  <c r="U2454" i="1"/>
  <c r="W2454" i="1"/>
  <c r="X2454" i="1" s="1"/>
  <c r="Y2454" i="1"/>
  <c r="Z2454" i="1"/>
  <c r="AA2454" i="1"/>
  <c r="AB2454" i="1"/>
  <c r="V2454" i="1" s="1"/>
  <c r="T2455" i="1"/>
  <c r="U2455" i="1"/>
  <c r="W2455" i="1"/>
  <c r="X2455" i="1" s="1"/>
  <c r="Y2455" i="1"/>
  <c r="Z2455" i="1"/>
  <c r="AA2455" i="1"/>
  <c r="AB2455" i="1"/>
  <c r="V2455" i="1" s="1"/>
  <c r="T2456" i="1"/>
  <c r="U2456" i="1"/>
  <c r="W2456" i="1"/>
  <c r="X2456" i="1" s="1"/>
  <c r="Y2456" i="1"/>
  <c r="Z2456" i="1"/>
  <c r="AA2456" i="1"/>
  <c r="AB2456" i="1"/>
  <c r="V2456" i="1" s="1"/>
  <c r="T2457" i="1"/>
  <c r="U2457" i="1"/>
  <c r="W2457" i="1"/>
  <c r="X2457" i="1" s="1"/>
  <c r="Y2457" i="1"/>
  <c r="Z2457" i="1"/>
  <c r="AA2457" i="1"/>
  <c r="AB2457" i="1"/>
  <c r="V2457" i="1" s="1"/>
  <c r="T2458" i="1"/>
  <c r="U2458" i="1"/>
  <c r="W2458" i="1"/>
  <c r="X2458" i="1" s="1"/>
  <c r="Y2458" i="1"/>
  <c r="Z2458" i="1"/>
  <c r="AA2458" i="1"/>
  <c r="AB2458" i="1"/>
  <c r="V2458" i="1" s="1"/>
  <c r="T2459" i="1"/>
  <c r="U2459" i="1"/>
  <c r="W2459" i="1"/>
  <c r="X2459" i="1" s="1"/>
  <c r="Y2459" i="1"/>
  <c r="Z2459" i="1"/>
  <c r="AA2459" i="1"/>
  <c r="AB2459" i="1"/>
  <c r="V2459" i="1" s="1"/>
  <c r="T2460" i="1"/>
  <c r="U2460" i="1"/>
  <c r="W2460" i="1"/>
  <c r="X2460" i="1" s="1"/>
  <c r="Y2460" i="1"/>
  <c r="Z2460" i="1"/>
  <c r="AA2460" i="1"/>
  <c r="AB2460" i="1"/>
  <c r="V2460" i="1" s="1"/>
  <c r="T2461" i="1"/>
  <c r="U2461" i="1"/>
  <c r="W2461" i="1"/>
  <c r="X2461" i="1" s="1"/>
  <c r="Y2461" i="1"/>
  <c r="Z2461" i="1"/>
  <c r="AA2461" i="1"/>
  <c r="AB2461" i="1"/>
  <c r="V2461" i="1" s="1"/>
  <c r="T2462" i="1"/>
  <c r="U2462" i="1"/>
  <c r="W2462" i="1"/>
  <c r="X2462" i="1" s="1"/>
  <c r="Y2462" i="1"/>
  <c r="Z2462" i="1"/>
  <c r="AA2462" i="1"/>
  <c r="AB2462" i="1"/>
  <c r="V2462" i="1" s="1"/>
  <c r="T2463" i="1"/>
  <c r="U2463" i="1"/>
  <c r="W2463" i="1"/>
  <c r="X2463" i="1" s="1"/>
  <c r="Y2463" i="1"/>
  <c r="Z2463" i="1"/>
  <c r="AA2463" i="1"/>
  <c r="AB2463" i="1"/>
  <c r="V2463" i="1" s="1"/>
  <c r="T2464" i="1"/>
  <c r="U2464" i="1"/>
  <c r="W2464" i="1"/>
  <c r="X2464" i="1" s="1"/>
  <c r="Y2464" i="1"/>
  <c r="Z2464" i="1"/>
  <c r="AA2464" i="1"/>
  <c r="AB2464" i="1"/>
  <c r="V2464" i="1" s="1"/>
  <c r="T2465" i="1"/>
  <c r="U2465" i="1"/>
  <c r="W2465" i="1"/>
  <c r="X2465" i="1" s="1"/>
  <c r="Y2465" i="1"/>
  <c r="Z2465" i="1"/>
  <c r="AA2465" i="1"/>
  <c r="AB2465" i="1"/>
  <c r="V2465" i="1" s="1"/>
  <c r="T2466" i="1"/>
  <c r="U2466" i="1"/>
  <c r="W2466" i="1"/>
  <c r="X2466" i="1" s="1"/>
  <c r="Y2466" i="1"/>
  <c r="Z2466" i="1"/>
  <c r="AA2466" i="1"/>
  <c r="AB2466" i="1"/>
  <c r="V2466" i="1" s="1"/>
  <c r="T2467" i="1"/>
  <c r="U2467" i="1"/>
  <c r="W2467" i="1"/>
  <c r="X2467" i="1" s="1"/>
  <c r="Y2467" i="1"/>
  <c r="Z2467" i="1"/>
  <c r="AA2467" i="1"/>
  <c r="AB2467" i="1"/>
  <c r="V2467" i="1" s="1"/>
  <c r="T2468" i="1"/>
  <c r="U2468" i="1"/>
  <c r="W2468" i="1"/>
  <c r="X2468" i="1" s="1"/>
  <c r="Y2468" i="1"/>
  <c r="Z2468" i="1"/>
  <c r="AA2468" i="1"/>
  <c r="AB2468" i="1"/>
  <c r="V2468" i="1" s="1"/>
  <c r="T2469" i="1"/>
  <c r="U2469" i="1"/>
  <c r="W2469" i="1"/>
  <c r="X2469" i="1" s="1"/>
  <c r="Y2469" i="1"/>
  <c r="Z2469" i="1"/>
  <c r="AA2469" i="1"/>
  <c r="AB2469" i="1"/>
  <c r="V2469" i="1" s="1"/>
  <c r="T2470" i="1"/>
  <c r="U2470" i="1"/>
  <c r="W2470" i="1"/>
  <c r="X2470" i="1" s="1"/>
  <c r="Y2470" i="1"/>
  <c r="Z2470" i="1"/>
  <c r="AA2470" i="1"/>
  <c r="AB2470" i="1"/>
  <c r="V2470" i="1" s="1"/>
  <c r="T2471" i="1"/>
  <c r="U2471" i="1"/>
  <c r="V2471" i="1"/>
  <c r="W2471" i="1"/>
  <c r="X2471" i="1" s="1"/>
  <c r="Y2471" i="1"/>
  <c r="Z2471" i="1"/>
  <c r="AA2471" i="1"/>
  <c r="AB2471" i="1"/>
  <c r="T2472" i="1"/>
  <c r="U2472" i="1"/>
  <c r="W2472" i="1"/>
  <c r="X2472" i="1" s="1"/>
  <c r="Y2472" i="1"/>
  <c r="Z2472" i="1"/>
  <c r="AA2472" i="1"/>
  <c r="AB2472" i="1"/>
  <c r="V2472" i="1" s="1"/>
  <c r="T2473" i="1"/>
  <c r="U2473" i="1"/>
  <c r="W2473" i="1"/>
  <c r="X2473" i="1" s="1"/>
  <c r="Y2473" i="1"/>
  <c r="Z2473" i="1"/>
  <c r="AA2473" i="1"/>
  <c r="AB2473" i="1"/>
  <c r="V2473" i="1" s="1"/>
  <c r="T2474" i="1"/>
  <c r="U2474" i="1"/>
  <c r="W2474" i="1"/>
  <c r="X2474" i="1" s="1"/>
  <c r="Y2474" i="1"/>
  <c r="Z2474" i="1"/>
  <c r="AA2474" i="1"/>
  <c r="AB2474" i="1"/>
  <c r="V2474" i="1" s="1"/>
  <c r="T2475" i="1"/>
  <c r="U2475" i="1"/>
  <c r="W2475" i="1"/>
  <c r="X2475" i="1" s="1"/>
  <c r="Y2475" i="1"/>
  <c r="Z2475" i="1"/>
  <c r="AA2475" i="1"/>
  <c r="AB2475" i="1"/>
  <c r="V2475" i="1" s="1"/>
  <c r="T2476" i="1"/>
  <c r="U2476" i="1"/>
  <c r="W2476" i="1"/>
  <c r="X2476" i="1" s="1"/>
  <c r="Y2476" i="1"/>
  <c r="Z2476" i="1"/>
  <c r="AA2476" i="1"/>
  <c r="AB2476" i="1"/>
  <c r="V2476" i="1" s="1"/>
  <c r="T2477" i="1"/>
  <c r="U2477" i="1"/>
  <c r="W2477" i="1"/>
  <c r="X2477" i="1" s="1"/>
  <c r="Y2477" i="1"/>
  <c r="Z2477" i="1"/>
  <c r="AA2477" i="1"/>
  <c r="AB2477" i="1"/>
  <c r="V2477" i="1" s="1"/>
  <c r="T2478" i="1"/>
  <c r="U2478" i="1"/>
  <c r="W2478" i="1"/>
  <c r="X2478" i="1" s="1"/>
  <c r="Y2478" i="1"/>
  <c r="Z2478" i="1"/>
  <c r="AA2478" i="1"/>
  <c r="AB2478" i="1"/>
  <c r="V2478" i="1" s="1"/>
  <c r="T2479" i="1"/>
  <c r="U2479" i="1"/>
  <c r="W2479" i="1"/>
  <c r="X2479" i="1" s="1"/>
  <c r="Y2479" i="1"/>
  <c r="Z2479" i="1"/>
  <c r="AA2479" i="1"/>
  <c r="AB2479" i="1"/>
  <c r="V2479" i="1" s="1"/>
  <c r="T2480" i="1"/>
  <c r="U2480" i="1"/>
  <c r="W2480" i="1"/>
  <c r="X2480" i="1" s="1"/>
  <c r="Y2480" i="1"/>
  <c r="Z2480" i="1"/>
  <c r="AA2480" i="1"/>
  <c r="AB2480" i="1"/>
  <c r="V2480" i="1" s="1"/>
  <c r="T2481" i="1"/>
  <c r="U2481" i="1"/>
  <c r="W2481" i="1"/>
  <c r="X2481" i="1" s="1"/>
  <c r="Y2481" i="1"/>
  <c r="Z2481" i="1"/>
  <c r="AA2481" i="1"/>
  <c r="AB2481" i="1"/>
  <c r="V2481" i="1" s="1"/>
  <c r="T2482" i="1"/>
  <c r="U2482" i="1"/>
  <c r="W2482" i="1"/>
  <c r="X2482" i="1" s="1"/>
  <c r="Y2482" i="1"/>
  <c r="Z2482" i="1"/>
  <c r="AA2482" i="1"/>
  <c r="AB2482" i="1"/>
  <c r="V2482" i="1" s="1"/>
  <c r="T2483" i="1"/>
  <c r="U2483" i="1"/>
  <c r="W2483" i="1"/>
  <c r="X2483" i="1" s="1"/>
  <c r="Y2483" i="1"/>
  <c r="Z2483" i="1"/>
  <c r="AA2483" i="1"/>
  <c r="AB2483" i="1"/>
  <c r="V2483" i="1" s="1"/>
  <c r="T2484" i="1"/>
  <c r="U2484" i="1"/>
  <c r="W2484" i="1"/>
  <c r="X2484" i="1" s="1"/>
  <c r="Y2484" i="1"/>
  <c r="Z2484" i="1"/>
  <c r="AA2484" i="1"/>
  <c r="AB2484" i="1"/>
  <c r="V2484" i="1" s="1"/>
  <c r="T2485" i="1"/>
  <c r="U2485" i="1"/>
  <c r="W2485" i="1"/>
  <c r="X2485" i="1" s="1"/>
  <c r="Y2485" i="1"/>
  <c r="Z2485" i="1"/>
  <c r="AA2485" i="1"/>
  <c r="AB2485" i="1"/>
  <c r="V2485" i="1" s="1"/>
  <c r="T2486" i="1"/>
  <c r="U2486" i="1"/>
  <c r="W2486" i="1"/>
  <c r="X2486" i="1" s="1"/>
  <c r="Y2486" i="1"/>
  <c r="Z2486" i="1"/>
  <c r="AA2486" i="1"/>
  <c r="AB2486" i="1"/>
  <c r="V2486" i="1" s="1"/>
  <c r="T2487" i="1"/>
  <c r="U2487" i="1"/>
  <c r="W2487" i="1"/>
  <c r="X2487" i="1" s="1"/>
  <c r="Y2487" i="1"/>
  <c r="Z2487" i="1"/>
  <c r="AA2487" i="1"/>
  <c r="AB2487" i="1"/>
  <c r="V2487" i="1" s="1"/>
  <c r="T2488" i="1"/>
  <c r="U2488" i="1"/>
  <c r="W2488" i="1"/>
  <c r="X2488" i="1" s="1"/>
  <c r="Y2488" i="1"/>
  <c r="Z2488" i="1"/>
  <c r="AA2488" i="1"/>
  <c r="AB2488" i="1"/>
  <c r="V2488" i="1" s="1"/>
  <c r="T2489" i="1"/>
  <c r="U2489" i="1"/>
  <c r="W2489" i="1"/>
  <c r="X2489" i="1" s="1"/>
  <c r="Y2489" i="1"/>
  <c r="Z2489" i="1"/>
  <c r="AA2489" i="1"/>
  <c r="AB2489" i="1"/>
  <c r="V2489" i="1" s="1"/>
  <c r="T2490" i="1"/>
  <c r="U2490" i="1"/>
  <c r="W2490" i="1"/>
  <c r="X2490" i="1" s="1"/>
  <c r="Y2490" i="1"/>
  <c r="Z2490" i="1"/>
  <c r="AA2490" i="1"/>
  <c r="AB2490" i="1"/>
  <c r="V2490" i="1" s="1"/>
  <c r="T2491" i="1"/>
  <c r="U2491" i="1"/>
  <c r="W2491" i="1"/>
  <c r="X2491" i="1" s="1"/>
  <c r="Y2491" i="1"/>
  <c r="Z2491" i="1"/>
  <c r="AA2491" i="1"/>
  <c r="AB2491" i="1"/>
  <c r="V2491" i="1" s="1"/>
  <c r="T2492" i="1"/>
  <c r="U2492" i="1"/>
  <c r="W2492" i="1"/>
  <c r="X2492" i="1" s="1"/>
  <c r="Y2492" i="1"/>
  <c r="Z2492" i="1"/>
  <c r="AA2492" i="1"/>
  <c r="AB2492" i="1"/>
  <c r="V2492" i="1" s="1"/>
  <c r="T2493" i="1"/>
  <c r="U2493" i="1"/>
  <c r="W2493" i="1"/>
  <c r="X2493" i="1" s="1"/>
  <c r="Y2493" i="1"/>
  <c r="Z2493" i="1"/>
  <c r="AA2493" i="1"/>
  <c r="AB2493" i="1"/>
  <c r="V2493" i="1" s="1"/>
  <c r="T2494" i="1"/>
  <c r="U2494" i="1"/>
  <c r="W2494" i="1"/>
  <c r="X2494" i="1" s="1"/>
  <c r="Y2494" i="1"/>
  <c r="Z2494" i="1"/>
  <c r="AA2494" i="1"/>
  <c r="AB2494" i="1"/>
  <c r="V2494" i="1" s="1"/>
  <c r="T2495" i="1"/>
  <c r="U2495" i="1"/>
  <c r="W2495" i="1"/>
  <c r="X2495" i="1" s="1"/>
  <c r="Y2495" i="1"/>
  <c r="Z2495" i="1"/>
  <c r="AA2495" i="1"/>
  <c r="AB2495" i="1"/>
  <c r="V2495" i="1" s="1"/>
  <c r="T2496" i="1"/>
  <c r="U2496" i="1"/>
  <c r="W2496" i="1"/>
  <c r="X2496" i="1" s="1"/>
  <c r="Y2496" i="1"/>
  <c r="Z2496" i="1"/>
  <c r="AA2496" i="1"/>
  <c r="AB2496" i="1"/>
  <c r="V2496" i="1" s="1"/>
  <c r="T2497" i="1"/>
  <c r="U2497" i="1"/>
  <c r="W2497" i="1"/>
  <c r="X2497" i="1" s="1"/>
  <c r="Y2497" i="1"/>
  <c r="Z2497" i="1"/>
  <c r="AA2497" i="1"/>
  <c r="AB2497" i="1"/>
  <c r="V2497" i="1" s="1"/>
  <c r="T2498" i="1"/>
  <c r="U2498" i="1"/>
  <c r="W2498" i="1"/>
  <c r="X2498" i="1" s="1"/>
  <c r="Y2498" i="1"/>
  <c r="Z2498" i="1"/>
  <c r="AA2498" i="1"/>
  <c r="AB2498" i="1"/>
  <c r="V2498" i="1" s="1"/>
  <c r="T2499" i="1"/>
  <c r="U2499" i="1"/>
  <c r="W2499" i="1"/>
  <c r="X2499" i="1" s="1"/>
  <c r="Y2499" i="1"/>
  <c r="Z2499" i="1"/>
  <c r="AA2499" i="1"/>
  <c r="AB2499" i="1"/>
  <c r="V2499" i="1" s="1"/>
  <c r="T2500" i="1"/>
  <c r="U2500" i="1"/>
  <c r="W2500" i="1"/>
  <c r="X2500" i="1" s="1"/>
  <c r="Y2500" i="1"/>
  <c r="Z2500" i="1"/>
  <c r="AA2500" i="1"/>
  <c r="AB2500" i="1"/>
  <c r="V2500" i="1" s="1"/>
  <c r="T2501" i="1"/>
  <c r="U2501" i="1"/>
  <c r="W2501" i="1"/>
  <c r="X2501" i="1" s="1"/>
  <c r="Y2501" i="1"/>
  <c r="Z2501" i="1"/>
  <c r="AA2501" i="1"/>
  <c r="AB2501" i="1"/>
  <c r="V2501" i="1" s="1"/>
  <c r="T2502" i="1"/>
  <c r="U2502" i="1"/>
  <c r="W2502" i="1"/>
  <c r="X2502" i="1" s="1"/>
  <c r="Y2502" i="1"/>
  <c r="Z2502" i="1"/>
  <c r="AA2502" i="1"/>
  <c r="AB2502" i="1"/>
  <c r="V2502" i="1" s="1"/>
  <c r="T2503" i="1"/>
  <c r="U2503" i="1"/>
  <c r="W2503" i="1"/>
  <c r="X2503" i="1" s="1"/>
  <c r="Y2503" i="1"/>
  <c r="Z2503" i="1"/>
  <c r="AA2503" i="1"/>
  <c r="AB2503" i="1"/>
  <c r="V2503" i="1" s="1"/>
  <c r="T2504" i="1"/>
  <c r="U2504" i="1"/>
  <c r="W2504" i="1"/>
  <c r="X2504" i="1" s="1"/>
  <c r="Y2504" i="1"/>
  <c r="Z2504" i="1"/>
  <c r="AA2504" i="1"/>
  <c r="AB2504" i="1"/>
  <c r="V2504" i="1" s="1"/>
  <c r="T2505" i="1"/>
  <c r="U2505" i="1"/>
  <c r="W2505" i="1"/>
  <c r="X2505" i="1" s="1"/>
  <c r="Y2505" i="1"/>
  <c r="Z2505" i="1"/>
  <c r="AA2505" i="1"/>
  <c r="AB2505" i="1"/>
  <c r="V2505" i="1" s="1"/>
  <c r="T2506" i="1"/>
  <c r="U2506" i="1"/>
  <c r="W2506" i="1"/>
  <c r="X2506" i="1" s="1"/>
  <c r="Y2506" i="1"/>
  <c r="Z2506" i="1"/>
  <c r="AA2506" i="1"/>
  <c r="AB2506" i="1"/>
  <c r="V2506" i="1" s="1"/>
  <c r="T2507" i="1"/>
  <c r="U2507" i="1"/>
  <c r="W2507" i="1"/>
  <c r="X2507" i="1" s="1"/>
  <c r="Y2507" i="1"/>
  <c r="Z2507" i="1"/>
  <c r="AA2507" i="1"/>
  <c r="AB2507" i="1"/>
  <c r="V2507" i="1" s="1"/>
  <c r="T2508" i="1"/>
  <c r="U2508" i="1"/>
  <c r="W2508" i="1"/>
  <c r="X2508" i="1" s="1"/>
  <c r="Y2508" i="1"/>
  <c r="Z2508" i="1"/>
  <c r="AA2508" i="1"/>
  <c r="AB2508" i="1"/>
  <c r="V2508" i="1" s="1"/>
  <c r="T2509" i="1"/>
  <c r="U2509" i="1"/>
  <c r="W2509" i="1"/>
  <c r="X2509" i="1" s="1"/>
  <c r="Y2509" i="1"/>
  <c r="Z2509" i="1"/>
  <c r="AA2509" i="1"/>
  <c r="AB2509" i="1"/>
  <c r="V2509" i="1" s="1"/>
  <c r="T2510" i="1"/>
  <c r="U2510" i="1"/>
  <c r="W2510" i="1"/>
  <c r="X2510" i="1" s="1"/>
  <c r="Y2510" i="1"/>
  <c r="Z2510" i="1"/>
  <c r="AA2510" i="1"/>
  <c r="AB2510" i="1"/>
  <c r="V2510" i="1" s="1"/>
  <c r="T2511" i="1"/>
  <c r="U2511" i="1"/>
  <c r="W2511" i="1"/>
  <c r="X2511" i="1" s="1"/>
  <c r="Y2511" i="1"/>
  <c r="Z2511" i="1"/>
  <c r="AA2511" i="1"/>
  <c r="AB2511" i="1"/>
  <c r="V2511" i="1" s="1"/>
  <c r="T2512" i="1"/>
  <c r="U2512" i="1"/>
  <c r="W2512" i="1"/>
  <c r="X2512" i="1" s="1"/>
  <c r="Y2512" i="1"/>
  <c r="Z2512" i="1"/>
  <c r="AA2512" i="1"/>
  <c r="AB2512" i="1"/>
  <c r="V2512" i="1" s="1"/>
  <c r="T2513" i="1"/>
  <c r="U2513" i="1"/>
  <c r="W2513" i="1"/>
  <c r="X2513" i="1" s="1"/>
  <c r="Y2513" i="1"/>
  <c r="Z2513" i="1"/>
  <c r="AA2513" i="1"/>
  <c r="AB2513" i="1"/>
  <c r="V2513" i="1" s="1"/>
  <c r="T2514" i="1"/>
  <c r="U2514" i="1"/>
  <c r="V2514" i="1"/>
  <c r="W2514" i="1"/>
  <c r="X2514" i="1" s="1"/>
  <c r="Y2514" i="1"/>
  <c r="Z2514" i="1"/>
  <c r="AA2514" i="1"/>
  <c r="AB2514" i="1"/>
  <c r="T2515" i="1"/>
  <c r="U2515" i="1"/>
  <c r="V2515" i="1"/>
  <c r="W2515" i="1"/>
  <c r="X2515" i="1" s="1"/>
  <c r="Y2515" i="1"/>
  <c r="Z2515" i="1"/>
  <c r="AA2515" i="1"/>
  <c r="AB2515" i="1"/>
  <c r="T2516" i="1"/>
  <c r="U2516" i="1"/>
  <c r="W2516" i="1"/>
  <c r="X2516" i="1" s="1"/>
  <c r="Y2516" i="1"/>
  <c r="Z2516" i="1"/>
  <c r="AA2516" i="1"/>
  <c r="AB2516" i="1"/>
  <c r="V2516" i="1" s="1"/>
  <c r="T2517" i="1"/>
  <c r="U2517" i="1"/>
  <c r="W2517" i="1"/>
  <c r="X2517" i="1" s="1"/>
  <c r="Y2517" i="1"/>
  <c r="Z2517" i="1"/>
  <c r="AA2517" i="1"/>
  <c r="AB2517" i="1"/>
  <c r="V2517" i="1" s="1"/>
  <c r="T2518" i="1"/>
  <c r="U2518" i="1"/>
  <c r="W2518" i="1"/>
  <c r="X2518" i="1" s="1"/>
  <c r="Y2518" i="1"/>
  <c r="Z2518" i="1"/>
  <c r="AA2518" i="1"/>
  <c r="AB2518" i="1"/>
  <c r="V2518" i="1" s="1"/>
  <c r="T2519" i="1"/>
  <c r="U2519" i="1"/>
  <c r="W2519" i="1"/>
  <c r="X2519" i="1" s="1"/>
  <c r="Y2519" i="1"/>
  <c r="Z2519" i="1"/>
  <c r="AA2519" i="1"/>
  <c r="AB2519" i="1"/>
  <c r="V2519" i="1" s="1"/>
  <c r="T2520" i="1"/>
  <c r="U2520" i="1"/>
  <c r="W2520" i="1"/>
  <c r="X2520" i="1" s="1"/>
  <c r="Y2520" i="1"/>
  <c r="Z2520" i="1"/>
  <c r="AA2520" i="1"/>
  <c r="AB2520" i="1"/>
  <c r="V2520" i="1" s="1"/>
  <c r="T2521" i="1"/>
  <c r="U2521" i="1"/>
  <c r="W2521" i="1"/>
  <c r="X2521" i="1" s="1"/>
  <c r="Y2521" i="1"/>
  <c r="Z2521" i="1"/>
  <c r="AA2521" i="1"/>
  <c r="AB2521" i="1"/>
  <c r="V2521" i="1" s="1"/>
  <c r="T2522" i="1"/>
  <c r="U2522" i="1"/>
  <c r="W2522" i="1"/>
  <c r="X2522" i="1" s="1"/>
  <c r="Y2522" i="1"/>
  <c r="Z2522" i="1"/>
  <c r="AA2522" i="1"/>
  <c r="AB2522" i="1"/>
  <c r="V2522" i="1" s="1"/>
  <c r="T2523" i="1"/>
  <c r="U2523" i="1"/>
  <c r="W2523" i="1"/>
  <c r="X2523" i="1" s="1"/>
  <c r="Y2523" i="1"/>
  <c r="Z2523" i="1"/>
  <c r="AA2523" i="1"/>
  <c r="AB2523" i="1"/>
  <c r="V2523" i="1" s="1"/>
  <c r="T2524" i="1"/>
  <c r="U2524" i="1"/>
  <c r="W2524" i="1"/>
  <c r="X2524" i="1" s="1"/>
  <c r="Y2524" i="1"/>
  <c r="Z2524" i="1"/>
  <c r="AA2524" i="1"/>
  <c r="AB2524" i="1"/>
  <c r="V2524" i="1" s="1"/>
  <c r="T2525" i="1"/>
  <c r="U2525" i="1"/>
  <c r="W2525" i="1"/>
  <c r="X2525" i="1" s="1"/>
  <c r="Y2525" i="1"/>
  <c r="Z2525" i="1"/>
  <c r="AA2525" i="1"/>
  <c r="AB2525" i="1"/>
  <c r="V2525" i="1" s="1"/>
  <c r="T2526" i="1"/>
  <c r="U2526" i="1"/>
  <c r="W2526" i="1"/>
  <c r="X2526" i="1" s="1"/>
  <c r="Y2526" i="1"/>
  <c r="Z2526" i="1"/>
  <c r="AA2526" i="1"/>
  <c r="AB2526" i="1"/>
  <c r="V2526" i="1" s="1"/>
  <c r="T2527" i="1"/>
  <c r="U2527" i="1"/>
  <c r="W2527" i="1"/>
  <c r="X2527" i="1" s="1"/>
  <c r="Y2527" i="1"/>
  <c r="Z2527" i="1"/>
  <c r="AA2527" i="1"/>
  <c r="AB2527" i="1"/>
  <c r="V2527" i="1" s="1"/>
  <c r="T2528" i="1"/>
  <c r="U2528" i="1"/>
  <c r="W2528" i="1"/>
  <c r="X2528" i="1" s="1"/>
  <c r="Y2528" i="1"/>
  <c r="Z2528" i="1"/>
  <c r="AA2528" i="1"/>
  <c r="AB2528" i="1"/>
  <c r="V2528" i="1" s="1"/>
  <c r="T2529" i="1"/>
  <c r="U2529" i="1"/>
  <c r="W2529" i="1"/>
  <c r="X2529" i="1" s="1"/>
  <c r="Y2529" i="1"/>
  <c r="Z2529" i="1"/>
  <c r="AA2529" i="1"/>
  <c r="AB2529" i="1"/>
  <c r="V2529" i="1" s="1"/>
  <c r="T2530" i="1"/>
  <c r="U2530" i="1"/>
  <c r="W2530" i="1"/>
  <c r="X2530" i="1" s="1"/>
  <c r="Y2530" i="1"/>
  <c r="Z2530" i="1"/>
  <c r="AA2530" i="1"/>
  <c r="AB2530" i="1"/>
  <c r="V2530" i="1" s="1"/>
  <c r="T2531" i="1"/>
  <c r="U2531" i="1"/>
  <c r="W2531" i="1"/>
  <c r="X2531" i="1" s="1"/>
  <c r="Y2531" i="1"/>
  <c r="Z2531" i="1"/>
  <c r="AA2531" i="1"/>
  <c r="AB2531" i="1"/>
  <c r="V2531" i="1" s="1"/>
  <c r="T2532" i="1"/>
  <c r="U2532" i="1"/>
  <c r="W2532" i="1"/>
  <c r="X2532" i="1" s="1"/>
  <c r="Y2532" i="1"/>
  <c r="Z2532" i="1"/>
  <c r="AA2532" i="1"/>
  <c r="AB2532" i="1"/>
  <c r="V2532" i="1" s="1"/>
  <c r="T2533" i="1"/>
  <c r="U2533" i="1"/>
  <c r="W2533" i="1"/>
  <c r="X2533" i="1" s="1"/>
  <c r="Y2533" i="1"/>
  <c r="Z2533" i="1"/>
  <c r="AA2533" i="1"/>
  <c r="AB2533" i="1"/>
  <c r="V2533" i="1" s="1"/>
  <c r="T2534" i="1"/>
  <c r="U2534" i="1"/>
  <c r="W2534" i="1"/>
  <c r="X2534" i="1" s="1"/>
  <c r="Y2534" i="1"/>
  <c r="Z2534" i="1"/>
  <c r="AA2534" i="1"/>
  <c r="AB2534" i="1"/>
  <c r="V2534" i="1" s="1"/>
  <c r="T2535" i="1"/>
  <c r="U2535" i="1"/>
  <c r="W2535" i="1"/>
  <c r="X2535" i="1" s="1"/>
  <c r="Y2535" i="1"/>
  <c r="Z2535" i="1"/>
  <c r="AA2535" i="1"/>
  <c r="AB2535" i="1"/>
  <c r="V2535" i="1" s="1"/>
  <c r="T2536" i="1"/>
  <c r="U2536" i="1"/>
  <c r="W2536" i="1"/>
  <c r="X2536" i="1" s="1"/>
  <c r="Y2536" i="1"/>
  <c r="Z2536" i="1"/>
  <c r="AA2536" i="1"/>
  <c r="AB2536" i="1"/>
  <c r="V2536" i="1" s="1"/>
  <c r="T2537" i="1"/>
  <c r="U2537" i="1"/>
  <c r="W2537" i="1"/>
  <c r="X2537" i="1" s="1"/>
  <c r="Y2537" i="1"/>
  <c r="Z2537" i="1"/>
  <c r="AA2537" i="1"/>
  <c r="AB2537" i="1"/>
  <c r="V2537" i="1" s="1"/>
  <c r="T2538" i="1"/>
  <c r="U2538" i="1"/>
  <c r="W2538" i="1"/>
  <c r="X2538" i="1" s="1"/>
  <c r="Y2538" i="1"/>
  <c r="Z2538" i="1"/>
  <c r="AA2538" i="1"/>
  <c r="AB2538" i="1"/>
  <c r="V2538" i="1" s="1"/>
  <c r="T2539" i="1"/>
  <c r="U2539" i="1"/>
  <c r="W2539" i="1"/>
  <c r="X2539" i="1" s="1"/>
  <c r="Y2539" i="1"/>
  <c r="Z2539" i="1"/>
  <c r="AA2539" i="1"/>
  <c r="AB2539" i="1"/>
  <c r="V2539" i="1" s="1"/>
  <c r="T2540" i="1"/>
  <c r="U2540" i="1"/>
  <c r="W2540" i="1"/>
  <c r="X2540" i="1" s="1"/>
  <c r="Y2540" i="1"/>
  <c r="Z2540" i="1"/>
  <c r="AA2540" i="1"/>
  <c r="AB2540" i="1"/>
  <c r="V2540" i="1" s="1"/>
  <c r="T2541" i="1"/>
  <c r="U2541" i="1"/>
  <c r="W2541" i="1"/>
  <c r="X2541" i="1" s="1"/>
  <c r="Y2541" i="1"/>
  <c r="Z2541" i="1"/>
  <c r="AA2541" i="1"/>
  <c r="AB2541" i="1"/>
  <c r="V2541" i="1" s="1"/>
  <c r="T2542" i="1"/>
  <c r="U2542" i="1"/>
  <c r="W2542" i="1"/>
  <c r="X2542" i="1" s="1"/>
  <c r="Y2542" i="1"/>
  <c r="Z2542" i="1"/>
  <c r="AA2542" i="1"/>
  <c r="AB2542" i="1"/>
  <c r="V2542" i="1" s="1"/>
  <c r="T2543" i="1"/>
  <c r="U2543" i="1"/>
  <c r="W2543" i="1"/>
  <c r="X2543" i="1" s="1"/>
  <c r="Y2543" i="1"/>
  <c r="Z2543" i="1"/>
  <c r="AA2543" i="1"/>
  <c r="AB2543" i="1"/>
  <c r="V2543" i="1" s="1"/>
  <c r="T2544" i="1"/>
  <c r="U2544" i="1"/>
  <c r="W2544" i="1"/>
  <c r="X2544" i="1" s="1"/>
  <c r="Y2544" i="1"/>
  <c r="Z2544" i="1"/>
  <c r="AA2544" i="1"/>
  <c r="AB2544" i="1"/>
  <c r="V2544" i="1" s="1"/>
  <c r="T2545" i="1"/>
  <c r="U2545" i="1"/>
  <c r="W2545" i="1"/>
  <c r="X2545" i="1" s="1"/>
  <c r="Y2545" i="1"/>
  <c r="Z2545" i="1"/>
  <c r="AA2545" i="1"/>
  <c r="AB2545" i="1"/>
  <c r="V2545" i="1" s="1"/>
  <c r="T2546" i="1"/>
  <c r="U2546" i="1"/>
  <c r="W2546" i="1"/>
  <c r="X2546" i="1" s="1"/>
  <c r="Y2546" i="1"/>
  <c r="Z2546" i="1"/>
  <c r="AA2546" i="1"/>
  <c r="AB2546" i="1"/>
  <c r="V2546" i="1" s="1"/>
  <c r="T2547" i="1"/>
  <c r="U2547" i="1"/>
  <c r="W2547" i="1"/>
  <c r="X2547" i="1" s="1"/>
  <c r="Y2547" i="1"/>
  <c r="Z2547" i="1"/>
  <c r="AA2547" i="1"/>
  <c r="AB2547" i="1"/>
  <c r="V2547" i="1" s="1"/>
  <c r="T2548" i="1"/>
  <c r="U2548" i="1"/>
  <c r="W2548" i="1"/>
  <c r="X2548" i="1" s="1"/>
  <c r="Y2548" i="1"/>
  <c r="Z2548" i="1"/>
  <c r="AA2548" i="1"/>
  <c r="AB2548" i="1"/>
  <c r="V2548" i="1" s="1"/>
  <c r="T2549" i="1"/>
  <c r="U2549" i="1"/>
  <c r="W2549" i="1"/>
  <c r="X2549" i="1" s="1"/>
  <c r="Y2549" i="1"/>
  <c r="Z2549" i="1"/>
  <c r="AA2549" i="1"/>
  <c r="AB2549" i="1"/>
  <c r="V2549" i="1" s="1"/>
  <c r="T2550" i="1"/>
  <c r="U2550" i="1"/>
  <c r="W2550" i="1"/>
  <c r="X2550" i="1" s="1"/>
  <c r="Y2550" i="1"/>
  <c r="Z2550" i="1"/>
  <c r="AA2550" i="1"/>
  <c r="AB2550" i="1"/>
  <c r="V2550" i="1" s="1"/>
  <c r="T2551" i="1"/>
  <c r="U2551" i="1"/>
  <c r="W2551" i="1"/>
  <c r="X2551" i="1" s="1"/>
  <c r="Y2551" i="1"/>
  <c r="Z2551" i="1"/>
  <c r="AA2551" i="1"/>
  <c r="AB2551" i="1"/>
  <c r="V2551" i="1" s="1"/>
  <c r="T2552" i="1"/>
  <c r="U2552" i="1"/>
  <c r="W2552" i="1"/>
  <c r="X2552" i="1" s="1"/>
  <c r="Y2552" i="1"/>
  <c r="Z2552" i="1"/>
  <c r="AA2552" i="1"/>
  <c r="AB2552" i="1"/>
  <c r="V2552" i="1" s="1"/>
  <c r="T2553" i="1"/>
  <c r="U2553" i="1"/>
  <c r="W2553" i="1"/>
  <c r="X2553" i="1" s="1"/>
  <c r="Y2553" i="1"/>
  <c r="Z2553" i="1"/>
  <c r="AA2553" i="1"/>
  <c r="AB2553" i="1"/>
  <c r="V2553" i="1" s="1"/>
  <c r="T2554" i="1"/>
  <c r="U2554" i="1"/>
  <c r="W2554" i="1"/>
  <c r="X2554" i="1" s="1"/>
  <c r="Y2554" i="1"/>
  <c r="Z2554" i="1"/>
  <c r="AA2554" i="1"/>
  <c r="AB2554" i="1"/>
  <c r="V2554" i="1" s="1"/>
  <c r="T2555" i="1"/>
  <c r="U2555" i="1"/>
  <c r="W2555" i="1"/>
  <c r="X2555" i="1" s="1"/>
  <c r="Y2555" i="1"/>
  <c r="Z2555" i="1"/>
  <c r="AA2555" i="1"/>
  <c r="AB2555" i="1"/>
  <c r="V2555" i="1" s="1"/>
  <c r="T2556" i="1"/>
  <c r="U2556" i="1"/>
  <c r="W2556" i="1"/>
  <c r="X2556" i="1" s="1"/>
  <c r="Y2556" i="1"/>
  <c r="Z2556" i="1"/>
  <c r="AA2556" i="1"/>
  <c r="AB2556" i="1"/>
  <c r="V2556" i="1" s="1"/>
  <c r="T2557" i="1"/>
  <c r="U2557" i="1"/>
  <c r="W2557" i="1"/>
  <c r="X2557" i="1" s="1"/>
  <c r="Y2557" i="1"/>
  <c r="Z2557" i="1"/>
  <c r="AA2557" i="1"/>
  <c r="AB2557" i="1"/>
  <c r="V2557" i="1" s="1"/>
  <c r="T2558" i="1"/>
  <c r="U2558" i="1"/>
  <c r="W2558" i="1"/>
  <c r="X2558" i="1" s="1"/>
  <c r="Y2558" i="1"/>
  <c r="Z2558" i="1"/>
  <c r="AA2558" i="1"/>
  <c r="AB2558" i="1"/>
  <c r="V2558" i="1" s="1"/>
  <c r="T2559" i="1"/>
  <c r="U2559" i="1"/>
  <c r="W2559" i="1"/>
  <c r="X2559" i="1" s="1"/>
  <c r="Y2559" i="1"/>
  <c r="Z2559" i="1"/>
  <c r="AA2559" i="1"/>
  <c r="AB2559" i="1"/>
  <c r="V2559" i="1" s="1"/>
  <c r="T2560" i="1"/>
  <c r="U2560" i="1"/>
  <c r="W2560" i="1"/>
  <c r="X2560" i="1" s="1"/>
  <c r="Y2560" i="1"/>
  <c r="Z2560" i="1"/>
  <c r="AA2560" i="1"/>
  <c r="AB2560" i="1"/>
  <c r="V2560" i="1" s="1"/>
  <c r="T2561" i="1"/>
  <c r="U2561" i="1"/>
  <c r="W2561" i="1"/>
  <c r="X2561" i="1" s="1"/>
  <c r="Y2561" i="1"/>
  <c r="Z2561" i="1"/>
  <c r="AA2561" i="1"/>
  <c r="AB2561" i="1"/>
  <c r="V2561" i="1" s="1"/>
  <c r="T2562" i="1"/>
  <c r="U2562" i="1"/>
  <c r="W2562" i="1"/>
  <c r="X2562" i="1" s="1"/>
  <c r="Y2562" i="1"/>
  <c r="Z2562" i="1"/>
  <c r="AA2562" i="1"/>
  <c r="AB2562" i="1"/>
  <c r="V2562" i="1" s="1"/>
  <c r="T2563" i="1"/>
  <c r="U2563" i="1"/>
  <c r="W2563" i="1"/>
  <c r="X2563" i="1" s="1"/>
  <c r="Y2563" i="1"/>
  <c r="Z2563" i="1"/>
  <c r="AA2563" i="1"/>
  <c r="AB2563" i="1"/>
  <c r="V2563" i="1" s="1"/>
  <c r="T2564" i="1"/>
  <c r="U2564" i="1"/>
  <c r="W2564" i="1"/>
  <c r="X2564" i="1" s="1"/>
  <c r="Y2564" i="1"/>
  <c r="Z2564" i="1"/>
  <c r="AA2564" i="1"/>
  <c r="AB2564" i="1"/>
  <c r="V2564" i="1" s="1"/>
  <c r="T2565" i="1"/>
  <c r="U2565" i="1"/>
  <c r="W2565" i="1"/>
  <c r="X2565" i="1" s="1"/>
  <c r="Y2565" i="1"/>
  <c r="Z2565" i="1"/>
  <c r="AA2565" i="1"/>
  <c r="AB2565" i="1"/>
  <c r="V2565" i="1" s="1"/>
  <c r="T2566" i="1"/>
  <c r="U2566" i="1"/>
  <c r="W2566" i="1"/>
  <c r="X2566" i="1" s="1"/>
  <c r="Y2566" i="1"/>
  <c r="Z2566" i="1"/>
  <c r="AA2566" i="1"/>
  <c r="AB2566" i="1"/>
  <c r="V2566" i="1" s="1"/>
  <c r="T2567" i="1"/>
  <c r="U2567" i="1"/>
  <c r="W2567" i="1"/>
  <c r="X2567" i="1" s="1"/>
  <c r="Y2567" i="1"/>
  <c r="Z2567" i="1"/>
  <c r="AA2567" i="1"/>
  <c r="AB2567" i="1"/>
  <c r="V2567" i="1" s="1"/>
  <c r="T2568" i="1"/>
  <c r="U2568" i="1"/>
  <c r="W2568" i="1"/>
  <c r="X2568" i="1" s="1"/>
  <c r="Y2568" i="1"/>
  <c r="Z2568" i="1"/>
  <c r="AA2568" i="1"/>
  <c r="AB2568" i="1"/>
  <c r="V2568" i="1" s="1"/>
  <c r="T2569" i="1"/>
  <c r="U2569" i="1"/>
  <c r="W2569" i="1"/>
  <c r="X2569" i="1" s="1"/>
  <c r="Y2569" i="1"/>
  <c r="Z2569" i="1"/>
  <c r="AA2569" i="1"/>
  <c r="AB2569" i="1"/>
  <c r="V2569" i="1" s="1"/>
  <c r="T2570" i="1"/>
  <c r="U2570" i="1"/>
  <c r="W2570" i="1"/>
  <c r="X2570" i="1" s="1"/>
  <c r="Y2570" i="1"/>
  <c r="Z2570" i="1"/>
  <c r="AA2570" i="1"/>
  <c r="AB2570" i="1"/>
  <c r="V2570" i="1" s="1"/>
  <c r="T2571" i="1"/>
  <c r="U2571" i="1"/>
  <c r="W2571" i="1"/>
  <c r="X2571" i="1" s="1"/>
  <c r="Y2571" i="1"/>
  <c r="Z2571" i="1"/>
  <c r="AA2571" i="1"/>
  <c r="AB2571" i="1"/>
  <c r="V2571" i="1" s="1"/>
  <c r="T2572" i="1"/>
  <c r="U2572" i="1"/>
  <c r="W2572" i="1"/>
  <c r="X2572" i="1" s="1"/>
  <c r="Y2572" i="1"/>
  <c r="Z2572" i="1"/>
  <c r="AA2572" i="1"/>
  <c r="AB2572" i="1"/>
  <c r="V2572" i="1" s="1"/>
  <c r="T2573" i="1"/>
  <c r="U2573" i="1"/>
  <c r="W2573" i="1"/>
  <c r="X2573" i="1" s="1"/>
  <c r="Y2573" i="1"/>
  <c r="Z2573" i="1"/>
  <c r="AA2573" i="1"/>
  <c r="AB2573" i="1"/>
  <c r="V2573" i="1" s="1"/>
  <c r="T2574" i="1"/>
  <c r="U2574" i="1"/>
  <c r="W2574" i="1"/>
  <c r="X2574" i="1" s="1"/>
  <c r="Y2574" i="1"/>
  <c r="Z2574" i="1"/>
  <c r="AA2574" i="1"/>
  <c r="AB2574" i="1"/>
  <c r="V2574" i="1" s="1"/>
  <c r="T2575" i="1"/>
  <c r="U2575" i="1"/>
  <c r="W2575" i="1"/>
  <c r="X2575" i="1" s="1"/>
  <c r="Y2575" i="1"/>
  <c r="Z2575" i="1"/>
  <c r="AA2575" i="1"/>
  <c r="AB2575" i="1"/>
  <c r="V2575" i="1" s="1"/>
  <c r="T2576" i="1"/>
  <c r="U2576" i="1"/>
  <c r="W2576" i="1"/>
  <c r="X2576" i="1" s="1"/>
  <c r="Y2576" i="1"/>
  <c r="Z2576" i="1"/>
  <c r="AA2576" i="1"/>
  <c r="AB2576" i="1"/>
  <c r="V2576" i="1" s="1"/>
  <c r="T2577" i="1"/>
  <c r="U2577" i="1"/>
  <c r="W2577" i="1"/>
  <c r="X2577" i="1" s="1"/>
  <c r="Y2577" i="1"/>
  <c r="Z2577" i="1"/>
  <c r="AA2577" i="1"/>
  <c r="AB2577" i="1"/>
  <c r="V2577" i="1" s="1"/>
  <c r="T2578" i="1"/>
  <c r="U2578" i="1"/>
  <c r="W2578" i="1"/>
  <c r="X2578" i="1" s="1"/>
  <c r="Y2578" i="1"/>
  <c r="Z2578" i="1"/>
  <c r="AA2578" i="1"/>
  <c r="AB2578" i="1"/>
  <c r="V2578" i="1" s="1"/>
  <c r="T2579" i="1"/>
  <c r="U2579" i="1"/>
  <c r="W2579" i="1"/>
  <c r="X2579" i="1" s="1"/>
  <c r="Y2579" i="1"/>
  <c r="Z2579" i="1"/>
  <c r="AA2579" i="1"/>
  <c r="AB2579" i="1"/>
  <c r="V2579" i="1" s="1"/>
  <c r="T2580" i="1"/>
  <c r="U2580" i="1"/>
  <c r="W2580" i="1"/>
  <c r="X2580" i="1" s="1"/>
  <c r="Y2580" i="1"/>
  <c r="Z2580" i="1"/>
  <c r="AA2580" i="1"/>
  <c r="AB2580" i="1"/>
  <c r="V2580" i="1" s="1"/>
  <c r="T2581" i="1"/>
  <c r="U2581" i="1"/>
  <c r="W2581" i="1"/>
  <c r="X2581" i="1" s="1"/>
  <c r="Y2581" i="1"/>
  <c r="Z2581" i="1"/>
  <c r="AA2581" i="1"/>
  <c r="AB2581" i="1"/>
  <c r="V2581" i="1" s="1"/>
  <c r="T2582" i="1"/>
  <c r="U2582" i="1"/>
  <c r="W2582" i="1"/>
  <c r="X2582" i="1" s="1"/>
  <c r="Y2582" i="1"/>
  <c r="Z2582" i="1"/>
  <c r="AA2582" i="1"/>
  <c r="AB2582" i="1"/>
  <c r="V2582" i="1" s="1"/>
  <c r="T2583" i="1"/>
  <c r="U2583" i="1"/>
  <c r="W2583" i="1"/>
  <c r="X2583" i="1" s="1"/>
  <c r="Y2583" i="1"/>
  <c r="Z2583" i="1"/>
  <c r="AA2583" i="1"/>
  <c r="AB2583" i="1"/>
  <c r="V2583" i="1" s="1"/>
  <c r="T2584" i="1"/>
  <c r="U2584" i="1"/>
  <c r="W2584" i="1"/>
  <c r="X2584" i="1" s="1"/>
  <c r="Y2584" i="1"/>
  <c r="Z2584" i="1"/>
  <c r="AA2584" i="1"/>
  <c r="AB2584" i="1"/>
  <c r="V2584" i="1" s="1"/>
  <c r="T2585" i="1"/>
  <c r="U2585" i="1"/>
  <c r="W2585" i="1"/>
  <c r="X2585" i="1" s="1"/>
  <c r="Y2585" i="1"/>
  <c r="Z2585" i="1"/>
  <c r="AA2585" i="1"/>
  <c r="AB2585" i="1"/>
  <c r="V2585" i="1" s="1"/>
  <c r="T2586" i="1"/>
  <c r="U2586" i="1"/>
  <c r="W2586" i="1"/>
  <c r="X2586" i="1" s="1"/>
  <c r="Y2586" i="1"/>
  <c r="Z2586" i="1"/>
  <c r="AA2586" i="1"/>
  <c r="AB2586" i="1"/>
  <c r="V2586" i="1" s="1"/>
  <c r="T2587" i="1"/>
  <c r="U2587" i="1"/>
  <c r="W2587" i="1"/>
  <c r="X2587" i="1" s="1"/>
  <c r="Y2587" i="1"/>
  <c r="Z2587" i="1"/>
  <c r="AA2587" i="1"/>
  <c r="AB2587" i="1"/>
  <c r="V2587" i="1" s="1"/>
  <c r="T2588" i="1"/>
  <c r="U2588" i="1"/>
  <c r="W2588" i="1"/>
  <c r="X2588" i="1" s="1"/>
  <c r="Y2588" i="1"/>
  <c r="Z2588" i="1"/>
  <c r="AA2588" i="1"/>
  <c r="AB2588" i="1"/>
  <c r="V2588" i="1" s="1"/>
  <c r="T2589" i="1"/>
  <c r="U2589" i="1"/>
  <c r="W2589" i="1"/>
  <c r="X2589" i="1" s="1"/>
  <c r="Y2589" i="1"/>
  <c r="Z2589" i="1"/>
  <c r="AA2589" i="1"/>
  <c r="AB2589" i="1"/>
  <c r="V2589" i="1" s="1"/>
  <c r="T2590" i="1"/>
  <c r="U2590" i="1"/>
  <c r="W2590" i="1"/>
  <c r="X2590" i="1" s="1"/>
  <c r="Y2590" i="1"/>
  <c r="Z2590" i="1"/>
  <c r="AA2590" i="1"/>
  <c r="AB2590" i="1"/>
  <c r="V2590" i="1" s="1"/>
  <c r="T2591" i="1"/>
  <c r="U2591" i="1"/>
  <c r="W2591" i="1"/>
  <c r="X2591" i="1" s="1"/>
  <c r="Y2591" i="1"/>
  <c r="Z2591" i="1"/>
  <c r="AA2591" i="1"/>
  <c r="AB2591" i="1"/>
  <c r="V2591" i="1" s="1"/>
  <c r="T2592" i="1"/>
  <c r="U2592" i="1"/>
  <c r="W2592" i="1"/>
  <c r="X2592" i="1" s="1"/>
  <c r="Y2592" i="1"/>
  <c r="Z2592" i="1"/>
  <c r="AA2592" i="1"/>
  <c r="AB2592" i="1"/>
  <c r="V2592" i="1" s="1"/>
  <c r="T2593" i="1"/>
  <c r="U2593" i="1"/>
  <c r="W2593" i="1"/>
  <c r="X2593" i="1" s="1"/>
  <c r="Y2593" i="1"/>
  <c r="Z2593" i="1"/>
  <c r="AA2593" i="1"/>
  <c r="AB2593" i="1"/>
  <c r="V2593" i="1" s="1"/>
  <c r="T2594" i="1"/>
  <c r="U2594" i="1"/>
  <c r="W2594" i="1"/>
  <c r="X2594" i="1" s="1"/>
  <c r="Y2594" i="1"/>
  <c r="Z2594" i="1"/>
  <c r="AA2594" i="1"/>
  <c r="AB2594" i="1"/>
  <c r="V2594" i="1" s="1"/>
  <c r="T2595" i="1"/>
  <c r="U2595" i="1"/>
  <c r="W2595" i="1"/>
  <c r="X2595" i="1" s="1"/>
  <c r="Y2595" i="1"/>
  <c r="Z2595" i="1"/>
  <c r="AA2595" i="1"/>
  <c r="AB2595" i="1"/>
  <c r="V2595" i="1" s="1"/>
  <c r="T2596" i="1"/>
  <c r="U2596" i="1"/>
  <c r="W2596" i="1"/>
  <c r="X2596" i="1" s="1"/>
  <c r="Y2596" i="1"/>
  <c r="Z2596" i="1"/>
  <c r="AA2596" i="1"/>
  <c r="AB2596" i="1"/>
  <c r="V2596" i="1" s="1"/>
  <c r="T2597" i="1"/>
  <c r="U2597" i="1"/>
  <c r="W2597" i="1"/>
  <c r="X2597" i="1" s="1"/>
  <c r="Y2597" i="1"/>
  <c r="Z2597" i="1"/>
  <c r="AA2597" i="1"/>
  <c r="AB2597" i="1"/>
  <c r="V2597" i="1" s="1"/>
  <c r="T2598" i="1"/>
  <c r="U2598" i="1"/>
  <c r="W2598" i="1"/>
  <c r="X2598" i="1" s="1"/>
  <c r="Y2598" i="1"/>
  <c r="Z2598" i="1"/>
  <c r="AA2598" i="1"/>
  <c r="AB2598" i="1"/>
  <c r="V2598" i="1" s="1"/>
  <c r="T2599" i="1"/>
  <c r="U2599" i="1"/>
  <c r="W2599" i="1"/>
  <c r="X2599" i="1" s="1"/>
  <c r="Y2599" i="1"/>
  <c r="Z2599" i="1"/>
  <c r="AA2599" i="1"/>
  <c r="AB2599" i="1"/>
  <c r="V2599" i="1" s="1"/>
  <c r="T2600" i="1"/>
  <c r="U2600" i="1"/>
  <c r="W2600" i="1"/>
  <c r="X2600" i="1" s="1"/>
  <c r="Y2600" i="1"/>
  <c r="Z2600" i="1"/>
  <c r="AA2600" i="1"/>
  <c r="AB2600" i="1"/>
  <c r="V2600" i="1" s="1"/>
  <c r="T2601" i="1"/>
  <c r="U2601" i="1"/>
  <c r="W2601" i="1"/>
  <c r="X2601" i="1" s="1"/>
  <c r="Y2601" i="1"/>
  <c r="Z2601" i="1"/>
  <c r="AA2601" i="1"/>
  <c r="AB2601" i="1"/>
  <c r="V2601" i="1" s="1"/>
  <c r="T2602" i="1"/>
  <c r="U2602" i="1"/>
  <c r="W2602" i="1"/>
  <c r="X2602" i="1" s="1"/>
  <c r="Y2602" i="1"/>
  <c r="Z2602" i="1"/>
  <c r="AA2602" i="1"/>
  <c r="AB2602" i="1"/>
  <c r="V2602" i="1" s="1"/>
  <c r="T2603" i="1"/>
  <c r="U2603" i="1"/>
  <c r="W2603" i="1"/>
  <c r="X2603" i="1" s="1"/>
  <c r="Y2603" i="1"/>
  <c r="Z2603" i="1"/>
  <c r="AA2603" i="1"/>
  <c r="AB2603" i="1"/>
  <c r="V2603" i="1" s="1"/>
  <c r="T2604" i="1"/>
  <c r="U2604" i="1"/>
  <c r="W2604" i="1"/>
  <c r="X2604" i="1" s="1"/>
  <c r="Y2604" i="1"/>
  <c r="Z2604" i="1"/>
  <c r="AA2604" i="1"/>
  <c r="AB2604" i="1"/>
  <c r="V2604" i="1" s="1"/>
  <c r="T2605" i="1"/>
  <c r="U2605" i="1"/>
  <c r="W2605" i="1"/>
  <c r="X2605" i="1" s="1"/>
  <c r="Y2605" i="1"/>
  <c r="Z2605" i="1"/>
  <c r="AA2605" i="1"/>
  <c r="AB2605" i="1"/>
  <c r="V2605" i="1" s="1"/>
  <c r="T2606" i="1"/>
  <c r="U2606" i="1"/>
  <c r="W2606" i="1"/>
  <c r="X2606" i="1" s="1"/>
  <c r="Y2606" i="1"/>
  <c r="Z2606" i="1"/>
  <c r="AA2606" i="1"/>
  <c r="AB2606" i="1"/>
  <c r="V2606" i="1" s="1"/>
  <c r="T2607" i="1"/>
  <c r="U2607" i="1"/>
  <c r="W2607" i="1"/>
  <c r="X2607" i="1" s="1"/>
  <c r="Y2607" i="1"/>
  <c r="Z2607" i="1"/>
  <c r="AA2607" i="1"/>
  <c r="AB2607" i="1"/>
  <c r="V2607" i="1" s="1"/>
  <c r="T2608" i="1"/>
  <c r="U2608" i="1"/>
  <c r="W2608" i="1"/>
  <c r="X2608" i="1"/>
  <c r="Y2608" i="1"/>
  <c r="Z2608" i="1"/>
  <c r="AA2608" i="1"/>
  <c r="AB2608" i="1"/>
  <c r="V2608" i="1" s="1"/>
  <c r="T2609" i="1"/>
  <c r="U2609" i="1"/>
  <c r="W2609" i="1"/>
  <c r="X2609" i="1" s="1"/>
  <c r="Y2609" i="1"/>
  <c r="Z2609" i="1"/>
  <c r="AA2609" i="1"/>
  <c r="AB2609" i="1"/>
  <c r="V2609" i="1" s="1"/>
  <c r="T2610" i="1"/>
  <c r="U2610" i="1"/>
  <c r="W2610" i="1"/>
  <c r="X2610" i="1" s="1"/>
  <c r="Y2610" i="1"/>
  <c r="Z2610" i="1"/>
  <c r="AA2610" i="1"/>
  <c r="AB2610" i="1"/>
  <c r="V2610" i="1" s="1"/>
  <c r="T2611" i="1"/>
  <c r="U2611" i="1"/>
  <c r="W2611" i="1"/>
  <c r="X2611" i="1" s="1"/>
  <c r="Y2611" i="1"/>
  <c r="Z2611" i="1"/>
  <c r="AA2611" i="1"/>
  <c r="AB2611" i="1"/>
  <c r="V2611" i="1" s="1"/>
  <c r="T2612" i="1"/>
  <c r="U2612" i="1"/>
  <c r="W2612" i="1"/>
  <c r="X2612" i="1" s="1"/>
  <c r="Y2612" i="1"/>
  <c r="Z2612" i="1"/>
  <c r="AA2612" i="1"/>
  <c r="AB2612" i="1"/>
  <c r="V2612" i="1" s="1"/>
  <c r="T2613" i="1"/>
  <c r="U2613" i="1"/>
  <c r="W2613" i="1"/>
  <c r="X2613" i="1" s="1"/>
  <c r="Y2613" i="1"/>
  <c r="Z2613" i="1"/>
  <c r="AA2613" i="1"/>
  <c r="AB2613" i="1"/>
  <c r="V2613" i="1" s="1"/>
  <c r="T2614" i="1"/>
  <c r="U2614" i="1"/>
  <c r="W2614" i="1"/>
  <c r="X2614" i="1" s="1"/>
  <c r="Y2614" i="1"/>
  <c r="Z2614" i="1"/>
  <c r="AA2614" i="1"/>
  <c r="AB2614" i="1"/>
  <c r="V2614" i="1" s="1"/>
  <c r="T2615" i="1"/>
  <c r="U2615" i="1"/>
  <c r="W2615" i="1"/>
  <c r="X2615" i="1" s="1"/>
  <c r="Y2615" i="1"/>
  <c r="Z2615" i="1"/>
  <c r="AA2615" i="1"/>
  <c r="AB2615" i="1"/>
  <c r="V2615" i="1" s="1"/>
  <c r="T2616" i="1"/>
  <c r="U2616" i="1"/>
  <c r="W2616" i="1"/>
  <c r="X2616" i="1" s="1"/>
  <c r="Y2616" i="1"/>
  <c r="Z2616" i="1"/>
  <c r="AA2616" i="1"/>
  <c r="AB2616" i="1"/>
  <c r="V2616" i="1" s="1"/>
  <c r="T2617" i="1"/>
  <c r="U2617" i="1"/>
  <c r="W2617" i="1"/>
  <c r="X2617" i="1" s="1"/>
  <c r="Y2617" i="1"/>
  <c r="Z2617" i="1"/>
  <c r="AA2617" i="1"/>
  <c r="AB2617" i="1"/>
  <c r="V2617" i="1" s="1"/>
  <c r="T2618" i="1"/>
  <c r="U2618" i="1"/>
  <c r="W2618" i="1"/>
  <c r="X2618" i="1" s="1"/>
  <c r="Y2618" i="1"/>
  <c r="Z2618" i="1"/>
  <c r="AA2618" i="1"/>
  <c r="AB2618" i="1"/>
  <c r="V2618" i="1" s="1"/>
  <c r="T2619" i="1"/>
  <c r="U2619" i="1"/>
  <c r="W2619" i="1"/>
  <c r="X2619" i="1" s="1"/>
  <c r="Y2619" i="1"/>
  <c r="Z2619" i="1"/>
  <c r="AA2619" i="1"/>
  <c r="AB2619" i="1"/>
  <c r="V2619" i="1" s="1"/>
  <c r="T2620" i="1"/>
  <c r="U2620" i="1"/>
  <c r="W2620" i="1"/>
  <c r="X2620" i="1" s="1"/>
  <c r="Y2620" i="1"/>
  <c r="Z2620" i="1"/>
  <c r="AA2620" i="1"/>
  <c r="AB2620" i="1"/>
  <c r="V2620" i="1" s="1"/>
  <c r="T2621" i="1"/>
  <c r="U2621" i="1"/>
  <c r="W2621" i="1"/>
  <c r="X2621" i="1" s="1"/>
  <c r="Y2621" i="1"/>
  <c r="Z2621" i="1"/>
  <c r="AA2621" i="1"/>
  <c r="AB2621" i="1"/>
  <c r="V2621" i="1" s="1"/>
  <c r="T2622" i="1"/>
  <c r="U2622" i="1"/>
  <c r="W2622" i="1"/>
  <c r="X2622" i="1" s="1"/>
  <c r="Y2622" i="1"/>
  <c r="Z2622" i="1"/>
  <c r="AA2622" i="1"/>
  <c r="AB2622" i="1"/>
  <c r="V2622" i="1" s="1"/>
  <c r="T2623" i="1"/>
  <c r="U2623" i="1"/>
  <c r="W2623" i="1"/>
  <c r="X2623" i="1" s="1"/>
  <c r="Y2623" i="1"/>
  <c r="Z2623" i="1"/>
  <c r="AA2623" i="1"/>
  <c r="AB2623" i="1"/>
  <c r="V2623" i="1" s="1"/>
  <c r="T2624" i="1"/>
  <c r="U2624" i="1"/>
  <c r="W2624" i="1"/>
  <c r="X2624" i="1" s="1"/>
  <c r="Y2624" i="1"/>
  <c r="Z2624" i="1"/>
  <c r="AA2624" i="1"/>
  <c r="AB2624" i="1"/>
  <c r="V2624" i="1" s="1"/>
  <c r="T2625" i="1"/>
  <c r="U2625" i="1"/>
  <c r="W2625" i="1"/>
  <c r="X2625" i="1" s="1"/>
  <c r="Y2625" i="1"/>
  <c r="Z2625" i="1"/>
  <c r="AA2625" i="1"/>
  <c r="AB2625" i="1"/>
  <c r="V2625" i="1" s="1"/>
  <c r="T2626" i="1"/>
  <c r="U2626" i="1"/>
  <c r="W2626" i="1"/>
  <c r="X2626" i="1" s="1"/>
  <c r="Y2626" i="1"/>
  <c r="Z2626" i="1"/>
  <c r="AA2626" i="1"/>
  <c r="AB2626" i="1"/>
  <c r="V2626" i="1" s="1"/>
  <c r="T2627" i="1"/>
  <c r="U2627" i="1"/>
  <c r="W2627" i="1"/>
  <c r="X2627" i="1" s="1"/>
  <c r="Y2627" i="1"/>
  <c r="Z2627" i="1"/>
  <c r="AA2627" i="1"/>
  <c r="AB2627" i="1"/>
  <c r="V2627" i="1" s="1"/>
  <c r="T2628" i="1"/>
  <c r="U2628" i="1"/>
  <c r="W2628" i="1"/>
  <c r="X2628" i="1" s="1"/>
  <c r="Y2628" i="1"/>
  <c r="Z2628" i="1"/>
  <c r="AA2628" i="1"/>
  <c r="AB2628" i="1"/>
  <c r="V2628" i="1" s="1"/>
  <c r="T2629" i="1"/>
  <c r="U2629" i="1"/>
  <c r="W2629" i="1"/>
  <c r="X2629" i="1" s="1"/>
  <c r="Y2629" i="1"/>
  <c r="Z2629" i="1"/>
  <c r="AA2629" i="1"/>
  <c r="AB2629" i="1"/>
  <c r="V2629" i="1" s="1"/>
  <c r="T2630" i="1"/>
  <c r="U2630" i="1"/>
  <c r="W2630" i="1"/>
  <c r="X2630" i="1" s="1"/>
  <c r="Y2630" i="1"/>
  <c r="Z2630" i="1"/>
  <c r="AA2630" i="1"/>
  <c r="AB2630" i="1"/>
  <c r="V2630" i="1" s="1"/>
  <c r="T2631" i="1"/>
  <c r="U2631" i="1"/>
  <c r="W2631" i="1"/>
  <c r="X2631" i="1" s="1"/>
  <c r="Y2631" i="1"/>
  <c r="Z2631" i="1"/>
  <c r="AA2631" i="1"/>
  <c r="AB2631" i="1"/>
  <c r="V2631" i="1" s="1"/>
  <c r="T2632" i="1"/>
  <c r="U2632" i="1"/>
  <c r="W2632" i="1"/>
  <c r="X2632" i="1" s="1"/>
  <c r="Y2632" i="1"/>
  <c r="Z2632" i="1"/>
  <c r="AA2632" i="1"/>
  <c r="AB2632" i="1"/>
  <c r="V2632" i="1" s="1"/>
  <c r="T2633" i="1"/>
  <c r="U2633" i="1"/>
  <c r="W2633" i="1"/>
  <c r="X2633" i="1" s="1"/>
  <c r="Y2633" i="1"/>
  <c r="Z2633" i="1"/>
  <c r="AA2633" i="1"/>
  <c r="AB2633" i="1"/>
  <c r="V2633" i="1" s="1"/>
  <c r="T2634" i="1"/>
  <c r="U2634" i="1"/>
  <c r="W2634" i="1"/>
  <c r="X2634" i="1" s="1"/>
  <c r="Y2634" i="1"/>
  <c r="Z2634" i="1"/>
  <c r="AA2634" i="1"/>
  <c r="AB2634" i="1"/>
  <c r="V2634" i="1" s="1"/>
  <c r="T2635" i="1"/>
  <c r="U2635" i="1"/>
  <c r="W2635" i="1"/>
  <c r="X2635" i="1" s="1"/>
  <c r="Y2635" i="1"/>
  <c r="Z2635" i="1"/>
  <c r="AA2635" i="1"/>
  <c r="AB2635" i="1"/>
  <c r="V2635" i="1" s="1"/>
  <c r="T2636" i="1"/>
  <c r="U2636" i="1"/>
  <c r="W2636" i="1"/>
  <c r="X2636" i="1" s="1"/>
  <c r="Y2636" i="1"/>
  <c r="Z2636" i="1"/>
  <c r="AA2636" i="1"/>
  <c r="AB2636" i="1"/>
  <c r="V2636" i="1" s="1"/>
  <c r="T2637" i="1"/>
  <c r="U2637" i="1"/>
  <c r="W2637" i="1"/>
  <c r="X2637" i="1" s="1"/>
  <c r="Y2637" i="1"/>
  <c r="Z2637" i="1"/>
  <c r="AA2637" i="1"/>
  <c r="AB2637" i="1"/>
  <c r="V2637" i="1" s="1"/>
  <c r="T2638" i="1"/>
  <c r="U2638" i="1"/>
  <c r="W2638" i="1"/>
  <c r="X2638" i="1" s="1"/>
  <c r="Y2638" i="1"/>
  <c r="Z2638" i="1"/>
  <c r="AA2638" i="1"/>
  <c r="AB2638" i="1"/>
  <c r="V2638" i="1" s="1"/>
  <c r="T2639" i="1"/>
  <c r="U2639" i="1"/>
  <c r="W2639" i="1"/>
  <c r="X2639" i="1" s="1"/>
  <c r="Y2639" i="1"/>
  <c r="Z2639" i="1"/>
  <c r="AA2639" i="1"/>
  <c r="AB2639" i="1"/>
  <c r="V2639" i="1" s="1"/>
  <c r="T2640" i="1"/>
  <c r="U2640" i="1"/>
  <c r="W2640" i="1"/>
  <c r="X2640" i="1" s="1"/>
  <c r="Y2640" i="1"/>
  <c r="Z2640" i="1"/>
  <c r="AA2640" i="1"/>
  <c r="AB2640" i="1"/>
  <c r="V2640" i="1" s="1"/>
  <c r="T2641" i="1"/>
  <c r="U2641" i="1"/>
  <c r="W2641" i="1"/>
  <c r="X2641" i="1" s="1"/>
  <c r="Y2641" i="1"/>
  <c r="Z2641" i="1"/>
  <c r="AA2641" i="1"/>
  <c r="AB2641" i="1"/>
  <c r="V2641" i="1" s="1"/>
  <c r="T2642" i="1"/>
  <c r="U2642" i="1"/>
  <c r="W2642" i="1"/>
  <c r="X2642" i="1" s="1"/>
  <c r="Y2642" i="1"/>
  <c r="Z2642" i="1"/>
  <c r="AA2642" i="1"/>
  <c r="AB2642" i="1"/>
  <c r="V2642" i="1" s="1"/>
  <c r="T2643" i="1"/>
  <c r="U2643" i="1"/>
  <c r="W2643" i="1"/>
  <c r="X2643" i="1" s="1"/>
  <c r="Y2643" i="1"/>
  <c r="Z2643" i="1"/>
  <c r="AA2643" i="1"/>
  <c r="AB2643" i="1"/>
  <c r="V2643" i="1" s="1"/>
  <c r="T2644" i="1"/>
  <c r="U2644" i="1"/>
  <c r="W2644" i="1"/>
  <c r="X2644" i="1" s="1"/>
  <c r="Y2644" i="1"/>
  <c r="Z2644" i="1"/>
  <c r="AA2644" i="1"/>
  <c r="AB2644" i="1"/>
  <c r="V2644" i="1" s="1"/>
  <c r="T2645" i="1"/>
  <c r="U2645" i="1"/>
  <c r="W2645" i="1"/>
  <c r="X2645" i="1" s="1"/>
  <c r="Y2645" i="1"/>
  <c r="Z2645" i="1"/>
  <c r="AA2645" i="1"/>
  <c r="AB2645" i="1"/>
  <c r="V2645" i="1" s="1"/>
  <c r="T2646" i="1"/>
  <c r="U2646" i="1"/>
  <c r="W2646" i="1"/>
  <c r="X2646" i="1" s="1"/>
  <c r="Y2646" i="1"/>
  <c r="Z2646" i="1"/>
  <c r="AA2646" i="1"/>
  <c r="AB2646" i="1"/>
  <c r="V2646" i="1" s="1"/>
  <c r="T2647" i="1"/>
  <c r="U2647" i="1"/>
  <c r="W2647" i="1"/>
  <c r="X2647" i="1" s="1"/>
  <c r="Y2647" i="1"/>
  <c r="Z2647" i="1"/>
  <c r="AA2647" i="1"/>
  <c r="AB2647" i="1"/>
  <c r="V2647" i="1" s="1"/>
  <c r="T2648" i="1"/>
  <c r="U2648" i="1"/>
  <c r="W2648" i="1"/>
  <c r="X2648" i="1" s="1"/>
  <c r="Y2648" i="1"/>
  <c r="Z2648" i="1"/>
  <c r="AA2648" i="1"/>
  <c r="AB2648" i="1"/>
  <c r="V2648" i="1" s="1"/>
  <c r="T2649" i="1"/>
  <c r="U2649" i="1"/>
  <c r="W2649" i="1"/>
  <c r="X2649" i="1" s="1"/>
  <c r="Y2649" i="1"/>
  <c r="Z2649" i="1"/>
  <c r="AA2649" i="1"/>
  <c r="AB2649" i="1"/>
  <c r="V2649" i="1" s="1"/>
  <c r="T2650" i="1"/>
  <c r="U2650" i="1"/>
  <c r="W2650" i="1"/>
  <c r="X2650" i="1" s="1"/>
  <c r="Y2650" i="1"/>
  <c r="Z2650" i="1"/>
  <c r="AA2650" i="1"/>
  <c r="AB2650" i="1"/>
  <c r="V2650" i="1" s="1"/>
  <c r="T2651" i="1"/>
  <c r="U2651" i="1"/>
  <c r="W2651" i="1"/>
  <c r="X2651" i="1" s="1"/>
  <c r="Y2651" i="1"/>
  <c r="Z2651" i="1"/>
  <c r="AA2651" i="1"/>
  <c r="AB2651" i="1"/>
  <c r="V2651" i="1" s="1"/>
  <c r="T2652" i="1"/>
  <c r="U2652" i="1"/>
  <c r="W2652" i="1"/>
  <c r="X2652" i="1" s="1"/>
  <c r="Y2652" i="1"/>
  <c r="Z2652" i="1"/>
  <c r="AA2652" i="1"/>
  <c r="AB2652" i="1"/>
  <c r="V2652" i="1" s="1"/>
  <c r="T2653" i="1"/>
  <c r="U2653" i="1"/>
  <c r="W2653" i="1"/>
  <c r="X2653" i="1" s="1"/>
  <c r="Y2653" i="1"/>
  <c r="Z2653" i="1"/>
  <c r="AA2653" i="1"/>
  <c r="AB2653" i="1"/>
  <c r="V2653" i="1" s="1"/>
  <c r="T2654" i="1"/>
  <c r="U2654" i="1"/>
  <c r="W2654" i="1"/>
  <c r="X2654" i="1" s="1"/>
  <c r="Y2654" i="1"/>
  <c r="Z2654" i="1"/>
  <c r="AA2654" i="1"/>
  <c r="AB2654" i="1"/>
  <c r="V2654" i="1" s="1"/>
  <c r="T2655" i="1"/>
  <c r="U2655" i="1"/>
  <c r="W2655" i="1"/>
  <c r="X2655" i="1" s="1"/>
  <c r="Y2655" i="1"/>
  <c r="Z2655" i="1"/>
  <c r="AA2655" i="1"/>
  <c r="AB2655" i="1"/>
  <c r="V2655" i="1" s="1"/>
  <c r="T2656" i="1"/>
  <c r="U2656" i="1"/>
  <c r="W2656" i="1"/>
  <c r="X2656" i="1" s="1"/>
  <c r="Y2656" i="1"/>
  <c r="Z2656" i="1"/>
  <c r="AA2656" i="1"/>
  <c r="AB2656" i="1"/>
  <c r="V2656" i="1" s="1"/>
  <c r="T2657" i="1"/>
  <c r="U2657" i="1"/>
  <c r="W2657" i="1"/>
  <c r="X2657" i="1" s="1"/>
  <c r="Y2657" i="1"/>
  <c r="Z2657" i="1"/>
  <c r="AA2657" i="1"/>
  <c r="AB2657" i="1"/>
  <c r="V2657" i="1" s="1"/>
  <c r="T2658" i="1"/>
  <c r="U2658" i="1"/>
  <c r="W2658" i="1"/>
  <c r="X2658" i="1" s="1"/>
  <c r="Y2658" i="1"/>
  <c r="Z2658" i="1"/>
  <c r="AA2658" i="1"/>
  <c r="AB2658" i="1"/>
  <c r="V2658" i="1" s="1"/>
  <c r="T2659" i="1"/>
  <c r="U2659" i="1"/>
  <c r="W2659" i="1"/>
  <c r="X2659" i="1" s="1"/>
  <c r="Y2659" i="1"/>
  <c r="Z2659" i="1"/>
  <c r="AA2659" i="1"/>
  <c r="AB2659" i="1"/>
  <c r="V2659" i="1" s="1"/>
  <c r="T2660" i="1"/>
  <c r="U2660" i="1"/>
  <c r="W2660" i="1"/>
  <c r="X2660" i="1" s="1"/>
  <c r="Y2660" i="1"/>
  <c r="Z2660" i="1"/>
  <c r="AA2660" i="1"/>
  <c r="AB2660" i="1"/>
  <c r="V2660" i="1" s="1"/>
  <c r="T2661" i="1"/>
  <c r="U2661" i="1"/>
  <c r="W2661" i="1"/>
  <c r="X2661" i="1" s="1"/>
  <c r="Y2661" i="1"/>
  <c r="Z2661" i="1"/>
  <c r="AA2661" i="1"/>
  <c r="AB2661" i="1"/>
  <c r="V2661" i="1" s="1"/>
  <c r="T2662" i="1"/>
  <c r="U2662" i="1"/>
  <c r="W2662" i="1"/>
  <c r="X2662" i="1" s="1"/>
  <c r="Y2662" i="1"/>
  <c r="Z2662" i="1"/>
  <c r="AA2662" i="1"/>
  <c r="AB2662" i="1"/>
  <c r="V2662" i="1" s="1"/>
  <c r="T2663" i="1"/>
  <c r="U2663" i="1"/>
  <c r="W2663" i="1"/>
  <c r="X2663" i="1" s="1"/>
  <c r="Y2663" i="1"/>
  <c r="Z2663" i="1"/>
  <c r="AA2663" i="1"/>
  <c r="AB2663" i="1"/>
  <c r="V2663" i="1" s="1"/>
  <c r="T2664" i="1"/>
  <c r="U2664" i="1"/>
  <c r="W2664" i="1"/>
  <c r="X2664" i="1" s="1"/>
  <c r="Y2664" i="1"/>
  <c r="Z2664" i="1"/>
  <c r="AA2664" i="1"/>
  <c r="AB2664" i="1"/>
  <c r="V2664" i="1" s="1"/>
  <c r="T2665" i="1"/>
  <c r="U2665" i="1"/>
  <c r="W2665" i="1"/>
  <c r="X2665" i="1" s="1"/>
  <c r="Y2665" i="1"/>
  <c r="Z2665" i="1"/>
  <c r="AA2665" i="1"/>
  <c r="AB2665" i="1"/>
  <c r="V2665" i="1" s="1"/>
  <c r="T2666" i="1"/>
  <c r="U2666" i="1"/>
  <c r="W2666" i="1"/>
  <c r="X2666" i="1" s="1"/>
  <c r="Y2666" i="1"/>
  <c r="Z2666" i="1"/>
  <c r="AA2666" i="1"/>
  <c r="AB2666" i="1"/>
  <c r="V2666" i="1" s="1"/>
  <c r="T2667" i="1"/>
  <c r="U2667" i="1"/>
  <c r="W2667" i="1"/>
  <c r="X2667" i="1" s="1"/>
  <c r="Y2667" i="1"/>
  <c r="Z2667" i="1"/>
  <c r="AA2667" i="1"/>
  <c r="AB2667" i="1"/>
  <c r="V2667" i="1" s="1"/>
  <c r="T2668" i="1"/>
  <c r="U2668" i="1"/>
  <c r="W2668" i="1"/>
  <c r="X2668" i="1" s="1"/>
  <c r="Y2668" i="1"/>
  <c r="Z2668" i="1"/>
  <c r="AA2668" i="1"/>
  <c r="AB2668" i="1"/>
  <c r="V2668" i="1" s="1"/>
  <c r="T2669" i="1"/>
  <c r="U2669" i="1"/>
  <c r="W2669" i="1"/>
  <c r="X2669" i="1" s="1"/>
  <c r="Y2669" i="1"/>
  <c r="Z2669" i="1"/>
  <c r="AA2669" i="1"/>
  <c r="AB2669" i="1"/>
  <c r="V2669" i="1" s="1"/>
  <c r="T2670" i="1"/>
  <c r="U2670" i="1"/>
  <c r="W2670" i="1"/>
  <c r="X2670" i="1" s="1"/>
  <c r="Y2670" i="1"/>
  <c r="Z2670" i="1"/>
  <c r="AA2670" i="1"/>
  <c r="AB2670" i="1"/>
  <c r="V2670" i="1" s="1"/>
  <c r="T2671" i="1"/>
  <c r="U2671" i="1"/>
  <c r="W2671" i="1"/>
  <c r="X2671" i="1" s="1"/>
  <c r="Y2671" i="1"/>
  <c r="Z2671" i="1"/>
  <c r="AA2671" i="1"/>
  <c r="AB2671" i="1"/>
  <c r="V2671" i="1" s="1"/>
  <c r="T2672" i="1"/>
  <c r="U2672" i="1"/>
  <c r="W2672" i="1"/>
  <c r="X2672" i="1" s="1"/>
  <c r="Y2672" i="1"/>
  <c r="Z2672" i="1"/>
  <c r="AA2672" i="1"/>
  <c r="AB2672" i="1"/>
  <c r="V2672" i="1" s="1"/>
  <c r="T2673" i="1"/>
  <c r="U2673" i="1"/>
  <c r="W2673" i="1"/>
  <c r="X2673" i="1" s="1"/>
  <c r="Y2673" i="1"/>
  <c r="Z2673" i="1"/>
  <c r="AA2673" i="1"/>
  <c r="AB2673" i="1"/>
  <c r="V2673" i="1" s="1"/>
  <c r="T2674" i="1"/>
  <c r="U2674" i="1"/>
  <c r="W2674" i="1"/>
  <c r="X2674" i="1" s="1"/>
  <c r="Y2674" i="1"/>
  <c r="Z2674" i="1"/>
  <c r="AA2674" i="1"/>
  <c r="AB2674" i="1"/>
  <c r="V2674" i="1" s="1"/>
  <c r="T2675" i="1"/>
  <c r="U2675" i="1"/>
  <c r="W2675" i="1"/>
  <c r="X2675" i="1" s="1"/>
  <c r="Y2675" i="1"/>
  <c r="Z2675" i="1"/>
  <c r="AA2675" i="1"/>
  <c r="AB2675" i="1"/>
  <c r="V2675" i="1" s="1"/>
  <c r="T2676" i="1"/>
  <c r="U2676" i="1"/>
  <c r="W2676" i="1"/>
  <c r="X2676" i="1" s="1"/>
  <c r="Y2676" i="1"/>
  <c r="Z2676" i="1"/>
  <c r="AA2676" i="1"/>
  <c r="AB2676" i="1"/>
  <c r="V2676" i="1" s="1"/>
  <c r="T2677" i="1"/>
  <c r="U2677" i="1"/>
  <c r="W2677" i="1"/>
  <c r="X2677" i="1" s="1"/>
  <c r="Y2677" i="1"/>
  <c r="Z2677" i="1"/>
  <c r="AA2677" i="1"/>
  <c r="AB2677" i="1"/>
  <c r="V2677" i="1" s="1"/>
  <c r="T2678" i="1"/>
  <c r="U2678" i="1"/>
  <c r="W2678" i="1"/>
  <c r="X2678" i="1" s="1"/>
  <c r="Y2678" i="1"/>
  <c r="Z2678" i="1"/>
  <c r="AA2678" i="1"/>
  <c r="AB2678" i="1"/>
  <c r="V2678" i="1" s="1"/>
  <c r="T2679" i="1"/>
  <c r="U2679" i="1"/>
  <c r="W2679" i="1"/>
  <c r="X2679" i="1" s="1"/>
  <c r="Y2679" i="1"/>
  <c r="Z2679" i="1"/>
  <c r="AA2679" i="1"/>
  <c r="AB2679" i="1"/>
  <c r="V2679" i="1" s="1"/>
  <c r="T2680" i="1"/>
  <c r="U2680" i="1"/>
  <c r="W2680" i="1"/>
  <c r="X2680" i="1" s="1"/>
  <c r="Y2680" i="1"/>
  <c r="Z2680" i="1"/>
  <c r="AA2680" i="1"/>
  <c r="AB2680" i="1"/>
  <c r="V2680" i="1" s="1"/>
  <c r="T2681" i="1"/>
  <c r="U2681" i="1"/>
  <c r="W2681" i="1"/>
  <c r="X2681" i="1" s="1"/>
  <c r="Y2681" i="1"/>
  <c r="Z2681" i="1"/>
  <c r="AA2681" i="1"/>
  <c r="AB2681" i="1"/>
  <c r="V2681" i="1" s="1"/>
  <c r="T2682" i="1"/>
  <c r="U2682" i="1"/>
  <c r="W2682" i="1"/>
  <c r="X2682" i="1" s="1"/>
  <c r="Y2682" i="1"/>
  <c r="Z2682" i="1"/>
  <c r="AA2682" i="1"/>
  <c r="AB2682" i="1"/>
  <c r="V2682" i="1" s="1"/>
  <c r="T2683" i="1"/>
  <c r="U2683" i="1"/>
  <c r="W2683" i="1"/>
  <c r="X2683" i="1" s="1"/>
  <c r="Y2683" i="1"/>
  <c r="Z2683" i="1"/>
  <c r="AA2683" i="1"/>
  <c r="AB2683" i="1"/>
  <c r="V2683" i="1" s="1"/>
  <c r="T2684" i="1"/>
  <c r="U2684" i="1"/>
  <c r="W2684" i="1"/>
  <c r="X2684" i="1" s="1"/>
  <c r="Y2684" i="1"/>
  <c r="Z2684" i="1"/>
  <c r="AA2684" i="1"/>
  <c r="AB2684" i="1"/>
  <c r="V2684" i="1" s="1"/>
  <c r="T2685" i="1"/>
  <c r="U2685" i="1"/>
  <c r="W2685" i="1"/>
  <c r="X2685" i="1" s="1"/>
  <c r="Y2685" i="1"/>
  <c r="Z2685" i="1"/>
  <c r="AA2685" i="1"/>
  <c r="AB2685" i="1"/>
  <c r="V2685" i="1" s="1"/>
  <c r="T2686" i="1"/>
  <c r="U2686" i="1"/>
  <c r="W2686" i="1"/>
  <c r="X2686" i="1" s="1"/>
  <c r="Y2686" i="1"/>
  <c r="Z2686" i="1"/>
  <c r="AA2686" i="1"/>
  <c r="AB2686" i="1"/>
  <c r="V2686" i="1" s="1"/>
  <c r="T2687" i="1"/>
  <c r="U2687" i="1"/>
  <c r="W2687" i="1"/>
  <c r="X2687" i="1" s="1"/>
  <c r="Y2687" i="1"/>
  <c r="Z2687" i="1"/>
  <c r="AA2687" i="1"/>
  <c r="AB2687" i="1"/>
  <c r="V2687" i="1" s="1"/>
  <c r="T2688" i="1"/>
  <c r="U2688" i="1"/>
  <c r="W2688" i="1"/>
  <c r="X2688" i="1" s="1"/>
  <c r="Y2688" i="1"/>
  <c r="Z2688" i="1"/>
  <c r="AA2688" i="1"/>
  <c r="AB2688" i="1"/>
  <c r="V2688" i="1" s="1"/>
  <c r="T2689" i="1"/>
  <c r="U2689" i="1"/>
  <c r="W2689" i="1"/>
  <c r="X2689" i="1" s="1"/>
  <c r="Y2689" i="1"/>
  <c r="Z2689" i="1"/>
  <c r="AA2689" i="1"/>
  <c r="AB2689" i="1"/>
  <c r="V2689" i="1" s="1"/>
  <c r="T2690" i="1"/>
  <c r="U2690" i="1"/>
  <c r="W2690" i="1"/>
  <c r="X2690" i="1" s="1"/>
  <c r="Y2690" i="1"/>
  <c r="Z2690" i="1"/>
  <c r="AA2690" i="1"/>
  <c r="AB2690" i="1"/>
  <c r="V2690" i="1" s="1"/>
  <c r="T2691" i="1"/>
  <c r="U2691" i="1"/>
  <c r="W2691" i="1"/>
  <c r="X2691" i="1" s="1"/>
  <c r="Y2691" i="1"/>
  <c r="Z2691" i="1"/>
  <c r="AA2691" i="1"/>
  <c r="AB2691" i="1"/>
  <c r="V2691" i="1" s="1"/>
  <c r="T2692" i="1"/>
  <c r="U2692" i="1"/>
  <c r="W2692" i="1"/>
  <c r="X2692" i="1" s="1"/>
  <c r="Y2692" i="1"/>
  <c r="Z2692" i="1"/>
  <c r="AA2692" i="1"/>
  <c r="AB2692" i="1"/>
  <c r="V2692" i="1" s="1"/>
  <c r="T2693" i="1"/>
  <c r="U2693" i="1"/>
  <c r="W2693" i="1"/>
  <c r="X2693" i="1" s="1"/>
  <c r="Y2693" i="1"/>
  <c r="Z2693" i="1"/>
  <c r="AA2693" i="1"/>
  <c r="AB2693" i="1"/>
  <c r="V2693" i="1" s="1"/>
  <c r="T2694" i="1"/>
  <c r="U2694" i="1"/>
  <c r="W2694" i="1"/>
  <c r="X2694" i="1" s="1"/>
  <c r="Y2694" i="1"/>
  <c r="Z2694" i="1"/>
  <c r="AA2694" i="1"/>
  <c r="AB2694" i="1"/>
  <c r="V2694" i="1" s="1"/>
  <c r="T2695" i="1"/>
  <c r="U2695" i="1"/>
  <c r="W2695" i="1"/>
  <c r="X2695" i="1" s="1"/>
  <c r="Y2695" i="1"/>
  <c r="Z2695" i="1"/>
  <c r="AA2695" i="1"/>
  <c r="AB2695" i="1"/>
  <c r="V2695" i="1" s="1"/>
  <c r="T2696" i="1"/>
  <c r="U2696" i="1"/>
  <c r="W2696" i="1"/>
  <c r="X2696" i="1" s="1"/>
  <c r="Y2696" i="1"/>
  <c r="Z2696" i="1"/>
  <c r="AA2696" i="1"/>
  <c r="AB2696" i="1"/>
  <c r="V2696" i="1" s="1"/>
  <c r="T2697" i="1"/>
  <c r="U2697" i="1"/>
  <c r="W2697" i="1"/>
  <c r="X2697" i="1" s="1"/>
  <c r="Y2697" i="1"/>
  <c r="Z2697" i="1"/>
  <c r="AA2697" i="1"/>
  <c r="AB2697" i="1"/>
  <c r="V2697" i="1" s="1"/>
  <c r="T2698" i="1"/>
  <c r="U2698" i="1"/>
  <c r="W2698" i="1"/>
  <c r="X2698" i="1" s="1"/>
  <c r="Y2698" i="1"/>
  <c r="Z2698" i="1"/>
  <c r="AA2698" i="1"/>
  <c r="AB2698" i="1"/>
  <c r="V2698" i="1" s="1"/>
  <c r="T2699" i="1"/>
  <c r="U2699" i="1"/>
  <c r="W2699" i="1"/>
  <c r="X2699" i="1" s="1"/>
  <c r="Y2699" i="1"/>
  <c r="Z2699" i="1"/>
  <c r="AA2699" i="1"/>
  <c r="AB2699" i="1"/>
  <c r="V2699" i="1" s="1"/>
  <c r="T2700" i="1"/>
  <c r="U2700" i="1"/>
  <c r="W2700" i="1"/>
  <c r="X2700" i="1" s="1"/>
  <c r="Y2700" i="1"/>
  <c r="Z2700" i="1"/>
  <c r="AA2700" i="1"/>
  <c r="AB2700" i="1"/>
  <c r="V2700" i="1" s="1"/>
  <c r="T2701" i="1"/>
  <c r="U2701" i="1"/>
  <c r="W2701" i="1"/>
  <c r="X2701" i="1" s="1"/>
  <c r="Y2701" i="1"/>
  <c r="Z2701" i="1"/>
  <c r="AA2701" i="1"/>
  <c r="AB2701" i="1"/>
  <c r="V2701" i="1" s="1"/>
  <c r="T2702" i="1"/>
  <c r="U2702" i="1"/>
  <c r="W2702" i="1"/>
  <c r="X2702" i="1" s="1"/>
  <c r="Y2702" i="1"/>
  <c r="Z2702" i="1"/>
  <c r="AA2702" i="1"/>
  <c r="AB2702" i="1"/>
  <c r="V2702" i="1" s="1"/>
  <c r="T2703" i="1"/>
  <c r="U2703" i="1"/>
  <c r="W2703" i="1"/>
  <c r="X2703" i="1" s="1"/>
  <c r="Y2703" i="1"/>
  <c r="Z2703" i="1"/>
  <c r="AA2703" i="1"/>
  <c r="AB2703" i="1"/>
  <c r="V2703" i="1" s="1"/>
  <c r="T2704" i="1"/>
  <c r="U2704" i="1"/>
  <c r="W2704" i="1"/>
  <c r="X2704" i="1" s="1"/>
  <c r="Y2704" i="1"/>
  <c r="Z2704" i="1"/>
  <c r="AA2704" i="1"/>
  <c r="AB2704" i="1"/>
  <c r="V2704" i="1" s="1"/>
  <c r="T2705" i="1"/>
  <c r="U2705" i="1"/>
  <c r="W2705" i="1"/>
  <c r="X2705" i="1" s="1"/>
  <c r="Y2705" i="1"/>
  <c r="Z2705" i="1"/>
  <c r="AA2705" i="1"/>
  <c r="AB2705" i="1"/>
  <c r="V2705" i="1" s="1"/>
  <c r="T2706" i="1"/>
  <c r="U2706" i="1"/>
  <c r="W2706" i="1"/>
  <c r="X2706" i="1" s="1"/>
  <c r="Y2706" i="1"/>
  <c r="Z2706" i="1"/>
  <c r="AA2706" i="1"/>
  <c r="AB2706" i="1"/>
  <c r="V2706" i="1" s="1"/>
  <c r="T2707" i="1"/>
  <c r="U2707" i="1"/>
  <c r="W2707" i="1"/>
  <c r="X2707" i="1" s="1"/>
  <c r="Y2707" i="1"/>
  <c r="Z2707" i="1"/>
  <c r="AA2707" i="1"/>
  <c r="AB2707" i="1"/>
  <c r="V2707" i="1" s="1"/>
  <c r="T2708" i="1"/>
  <c r="U2708" i="1"/>
  <c r="W2708" i="1"/>
  <c r="X2708" i="1" s="1"/>
  <c r="Y2708" i="1"/>
  <c r="Z2708" i="1"/>
  <c r="AA2708" i="1"/>
  <c r="AB2708" i="1"/>
  <c r="V2708" i="1" s="1"/>
  <c r="T2709" i="1"/>
  <c r="U2709" i="1"/>
  <c r="W2709" i="1"/>
  <c r="X2709" i="1" s="1"/>
  <c r="Y2709" i="1"/>
  <c r="Z2709" i="1"/>
  <c r="AA2709" i="1"/>
  <c r="AB2709" i="1"/>
  <c r="V2709" i="1" s="1"/>
  <c r="T2710" i="1"/>
  <c r="U2710" i="1"/>
  <c r="W2710" i="1"/>
  <c r="X2710" i="1" s="1"/>
  <c r="Y2710" i="1"/>
  <c r="Z2710" i="1"/>
  <c r="AA2710" i="1"/>
  <c r="AB2710" i="1"/>
  <c r="V2710" i="1" s="1"/>
  <c r="T2711" i="1"/>
  <c r="U2711" i="1"/>
  <c r="W2711" i="1"/>
  <c r="X2711" i="1" s="1"/>
  <c r="Y2711" i="1"/>
  <c r="Z2711" i="1"/>
  <c r="AA2711" i="1"/>
  <c r="AB2711" i="1"/>
  <c r="V2711" i="1" s="1"/>
  <c r="T2712" i="1"/>
  <c r="U2712" i="1"/>
  <c r="W2712" i="1"/>
  <c r="X2712" i="1" s="1"/>
  <c r="Y2712" i="1"/>
  <c r="Z2712" i="1"/>
  <c r="AA2712" i="1"/>
  <c r="AB2712" i="1"/>
  <c r="V2712" i="1" s="1"/>
  <c r="T2713" i="1"/>
  <c r="U2713" i="1"/>
  <c r="W2713" i="1"/>
  <c r="X2713" i="1" s="1"/>
  <c r="Y2713" i="1"/>
  <c r="Z2713" i="1"/>
  <c r="AA2713" i="1"/>
  <c r="AB2713" i="1"/>
  <c r="V2713" i="1" s="1"/>
  <c r="T2714" i="1"/>
  <c r="U2714" i="1"/>
  <c r="W2714" i="1"/>
  <c r="X2714" i="1" s="1"/>
  <c r="Y2714" i="1"/>
  <c r="Z2714" i="1"/>
  <c r="AA2714" i="1"/>
  <c r="AB2714" i="1"/>
  <c r="V2714" i="1" s="1"/>
  <c r="T2715" i="1"/>
  <c r="U2715" i="1"/>
  <c r="W2715" i="1"/>
  <c r="X2715" i="1" s="1"/>
  <c r="Y2715" i="1"/>
  <c r="Z2715" i="1"/>
  <c r="AA2715" i="1"/>
  <c r="AB2715" i="1"/>
  <c r="V2715" i="1" s="1"/>
  <c r="T2716" i="1"/>
  <c r="U2716" i="1"/>
  <c r="W2716" i="1"/>
  <c r="X2716" i="1" s="1"/>
  <c r="Y2716" i="1"/>
  <c r="Z2716" i="1"/>
  <c r="AA2716" i="1"/>
  <c r="AB2716" i="1"/>
  <c r="V2716" i="1" s="1"/>
  <c r="T2717" i="1"/>
  <c r="U2717" i="1"/>
  <c r="W2717" i="1"/>
  <c r="X2717" i="1" s="1"/>
  <c r="Y2717" i="1"/>
  <c r="Z2717" i="1"/>
  <c r="AA2717" i="1"/>
  <c r="AB2717" i="1"/>
  <c r="V2717" i="1" s="1"/>
  <c r="T2718" i="1"/>
  <c r="U2718" i="1"/>
  <c r="W2718" i="1"/>
  <c r="X2718" i="1" s="1"/>
  <c r="Y2718" i="1"/>
  <c r="Z2718" i="1"/>
  <c r="AA2718" i="1"/>
  <c r="AB2718" i="1"/>
  <c r="V2718" i="1" s="1"/>
  <c r="T2719" i="1"/>
  <c r="U2719" i="1"/>
  <c r="W2719" i="1"/>
  <c r="X2719" i="1" s="1"/>
  <c r="Y2719" i="1"/>
  <c r="Z2719" i="1"/>
  <c r="AA2719" i="1"/>
  <c r="AB2719" i="1"/>
  <c r="V2719" i="1" s="1"/>
  <c r="T2720" i="1"/>
  <c r="U2720" i="1"/>
  <c r="W2720" i="1"/>
  <c r="X2720" i="1" s="1"/>
  <c r="Y2720" i="1"/>
  <c r="Z2720" i="1"/>
  <c r="AA2720" i="1"/>
  <c r="AB2720" i="1"/>
  <c r="V2720" i="1" s="1"/>
  <c r="T2721" i="1"/>
  <c r="U2721" i="1"/>
  <c r="W2721" i="1"/>
  <c r="X2721" i="1" s="1"/>
  <c r="Y2721" i="1"/>
  <c r="Z2721" i="1"/>
  <c r="AA2721" i="1"/>
  <c r="AB2721" i="1"/>
  <c r="V2721" i="1" s="1"/>
  <c r="T2722" i="1"/>
  <c r="U2722" i="1"/>
  <c r="W2722" i="1"/>
  <c r="X2722" i="1" s="1"/>
  <c r="Y2722" i="1"/>
  <c r="Z2722" i="1"/>
  <c r="AA2722" i="1"/>
  <c r="AB2722" i="1"/>
  <c r="V2722" i="1" s="1"/>
  <c r="T2723" i="1"/>
  <c r="U2723" i="1"/>
  <c r="W2723" i="1"/>
  <c r="X2723" i="1" s="1"/>
  <c r="Y2723" i="1"/>
  <c r="Z2723" i="1"/>
  <c r="AA2723" i="1"/>
  <c r="AB2723" i="1"/>
  <c r="V2723" i="1" s="1"/>
  <c r="T2724" i="1"/>
  <c r="U2724" i="1"/>
  <c r="W2724" i="1"/>
  <c r="X2724" i="1" s="1"/>
  <c r="Y2724" i="1"/>
  <c r="Z2724" i="1"/>
  <c r="AA2724" i="1"/>
  <c r="AB2724" i="1"/>
  <c r="V2724" i="1" s="1"/>
  <c r="T2725" i="1"/>
  <c r="U2725" i="1"/>
  <c r="W2725" i="1"/>
  <c r="X2725" i="1" s="1"/>
  <c r="Y2725" i="1"/>
  <c r="Z2725" i="1"/>
  <c r="AA2725" i="1"/>
  <c r="AB2725" i="1"/>
  <c r="V2725" i="1" s="1"/>
  <c r="T2726" i="1"/>
  <c r="U2726" i="1"/>
  <c r="W2726" i="1"/>
  <c r="X2726" i="1" s="1"/>
  <c r="Y2726" i="1"/>
  <c r="Z2726" i="1"/>
  <c r="AA2726" i="1"/>
  <c r="AB2726" i="1"/>
  <c r="V2726" i="1" s="1"/>
  <c r="T2727" i="1"/>
  <c r="U2727" i="1"/>
  <c r="W2727" i="1"/>
  <c r="X2727" i="1" s="1"/>
  <c r="Y2727" i="1"/>
  <c r="Z2727" i="1"/>
  <c r="AA2727" i="1"/>
  <c r="AB2727" i="1"/>
  <c r="V2727" i="1" s="1"/>
  <c r="T2728" i="1"/>
  <c r="U2728" i="1"/>
  <c r="W2728" i="1"/>
  <c r="X2728" i="1" s="1"/>
  <c r="Y2728" i="1"/>
  <c r="Z2728" i="1"/>
  <c r="AA2728" i="1"/>
  <c r="AB2728" i="1"/>
  <c r="V2728" i="1" s="1"/>
  <c r="T2729" i="1"/>
  <c r="U2729" i="1"/>
  <c r="W2729" i="1"/>
  <c r="X2729" i="1" s="1"/>
  <c r="Y2729" i="1"/>
  <c r="Z2729" i="1"/>
  <c r="AA2729" i="1"/>
  <c r="AB2729" i="1"/>
  <c r="V2729" i="1" s="1"/>
  <c r="T2730" i="1"/>
  <c r="U2730" i="1"/>
  <c r="W2730" i="1"/>
  <c r="X2730" i="1" s="1"/>
  <c r="Y2730" i="1"/>
  <c r="Z2730" i="1"/>
  <c r="AA2730" i="1"/>
  <c r="AB2730" i="1"/>
  <c r="V2730" i="1" s="1"/>
  <c r="T2731" i="1"/>
  <c r="U2731" i="1"/>
  <c r="W2731" i="1"/>
  <c r="X2731" i="1" s="1"/>
  <c r="Y2731" i="1"/>
  <c r="Z2731" i="1"/>
  <c r="AA2731" i="1"/>
  <c r="AB2731" i="1"/>
  <c r="V2731" i="1" s="1"/>
  <c r="T2732" i="1"/>
  <c r="U2732" i="1"/>
  <c r="W2732" i="1"/>
  <c r="X2732" i="1" s="1"/>
  <c r="Y2732" i="1"/>
  <c r="Z2732" i="1"/>
  <c r="AA2732" i="1"/>
  <c r="AB2732" i="1"/>
  <c r="V2732" i="1" s="1"/>
  <c r="T2733" i="1"/>
  <c r="U2733" i="1"/>
  <c r="W2733" i="1"/>
  <c r="X2733" i="1" s="1"/>
  <c r="Y2733" i="1"/>
  <c r="Z2733" i="1"/>
  <c r="AA2733" i="1"/>
  <c r="AB2733" i="1"/>
  <c r="V2733" i="1" s="1"/>
  <c r="T2734" i="1"/>
  <c r="U2734" i="1"/>
  <c r="W2734" i="1"/>
  <c r="X2734" i="1" s="1"/>
  <c r="Y2734" i="1"/>
  <c r="Z2734" i="1"/>
  <c r="AA2734" i="1"/>
  <c r="AB2734" i="1"/>
  <c r="V2734" i="1" s="1"/>
  <c r="T2735" i="1"/>
  <c r="U2735" i="1"/>
  <c r="W2735" i="1"/>
  <c r="X2735" i="1" s="1"/>
  <c r="Y2735" i="1"/>
  <c r="Z2735" i="1"/>
  <c r="AA2735" i="1"/>
  <c r="AB2735" i="1"/>
  <c r="V2735" i="1" s="1"/>
  <c r="T2736" i="1"/>
  <c r="U2736" i="1"/>
  <c r="W2736" i="1"/>
  <c r="X2736" i="1" s="1"/>
  <c r="Y2736" i="1"/>
  <c r="Z2736" i="1"/>
  <c r="AA2736" i="1"/>
  <c r="AB2736" i="1"/>
  <c r="V2736" i="1" s="1"/>
  <c r="T2737" i="1"/>
  <c r="U2737" i="1"/>
  <c r="W2737" i="1"/>
  <c r="X2737" i="1" s="1"/>
  <c r="Y2737" i="1"/>
  <c r="Z2737" i="1"/>
  <c r="AA2737" i="1"/>
  <c r="AB2737" i="1"/>
  <c r="V2737" i="1" s="1"/>
  <c r="T2738" i="1"/>
  <c r="U2738" i="1"/>
  <c r="W2738" i="1"/>
  <c r="X2738" i="1" s="1"/>
  <c r="Y2738" i="1"/>
  <c r="Z2738" i="1"/>
  <c r="AA2738" i="1"/>
  <c r="AB2738" i="1"/>
  <c r="V2738" i="1" s="1"/>
  <c r="T2739" i="1"/>
  <c r="U2739" i="1"/>
  <c r="W2739" i="1"/>
  <c r="X2739" i="1" s="1"/>
  <c r="Y2739" i="1"/>
  <c r="Z2739" i="1"/>
  <c r="AA2739" i="1"/>
  <c r="AB2739" i="1"/>
  <c r="V2739" i="1" s="1"/>
  <c r="T2740" i="1"/>
  <c r="U2740" i="1"/>
  <c r="W2740" i="1"/>
  <c r="X2740" i="1" s="1"/>
  <c r="Y2740" i="1"/>
  <c r="Z2740" i="1"/>
  <c r="AA2740" i="1"/>
  <c r="AB2740" i="1"/>
  <c r="V2740" i="1" s="1"/>
  <c r="T2741" i="1"/>
  <c r="U2741" i="1"/>
  <c r="W2741" i="1"/>
  <c r="X2741" i="1" s="1"/>
  <c r="Y2741" i="1"/>
  <c r="Z2741" i="1"/>
  <c r="AA2741" i="1"/>
  <c r="AB2741" i="1"/>
  <c r="V2741" i="1" s="1"/>
  <c r="T2742" i="1"/>
  <c r="U2742" i="1"/>
  <c r="W2742" i="1"/>
  <c r="X2742" i="1" s="1"/>
  <c r="Y2742" i="1"/>
  <c r="Z2742" i="1"/>
  <c r="AA2742" i="1"/>
  <c r="AB2742" i="1"/>
  <c r="V2742" i="1" s="1"/>
  <c r="T2743" i="1"/>
  <c r="U2743" i="1"/>
  <c r="W2743" i="1"/>
  <c r="X2743" i="1" s="1"/>
  <c r="Y2743" i="1"/>
  <c r="Z2743" i="1"/>
  <c r="AA2743" i="1"/>
  <c r="AB2743" i="1"/>
  <c r="V2743" i="1" s="1"/>
  <c r="T2744" i="1"/>
  <c r="U2744" i="1"/>
  <c r="W2744" i="1"/>
  <c r="X2744" i="1" s="1"/>
  <c r="Y2744" i="1"/>
  <c r="Z2744" i="1"/>
  <c r="AA2744" i="1"/>
  <c r="AB2744" i="1"/>
  <c r="V2744" i="1" s="1"/>
  <c r="T2745" i="1"/>
  <c r="U2745" i="1"/>
  <c r="W2745" i="1"/>
  <c r="X2745" i="1" s="1"/>
  <c r="Y2745" i="1"/>
  <c r="Z2745" i="1"/>
  <c r="AA2745" i="1"/>
  <c r="AB2745" i="1"/>
  <c r="V2745" i="1" s="1"/>
  <c r="T2746" i="1"/>
  <c r="U2746" i="1"/>
  <c r="W2746" i="1"/>
  <c r="X2746" i="1" s="1"/>
  <c r="Y2746" i="1"/>
  <c r="Z2746" i="1"/>
  <c r="AA2746" i="1"/>
  <c r="AB2746" i="1"/>
  <c r="V2746" i="1" s="1"/>
  <c r="T2747" i="1"/>
  <c r="U2747" i="1"/>
  <c r="W2747" i="1"/>
  <c r="X2747" i="1" s="1"/>
  <c r="Y2747" i="1"/>
  <c r="Z2747" i="1"/>
  <c r="AA2747" i="1"/>
  <c r="AB2747" i="1"/>
  <c r="V2747" i="1" s="1"/>
  <c r="T2748" i="1"/>
  <c r="U2748" i="1"/>
  <c r="W2748" i="1"/>
  <c r="X2748" i="1" s="1"/>
  <c r="Y2748" i="1"/>
  <c r="Z2748" i="1"/>
  <c r="AA2748" i="1"/>
  <c r="AB2748" i="1"/>
  <c r="V2748" i="1" s="1"/>
  <c r="T2749" i="1"/>
  <c r="U2749" i="1"/>
  <c r="W2749" i="1"/>
  <c r="X2749" i="1" s="1"/>
  <c r="Y2749" i="1"/>
  <c r="Z2749" i="1"/>
  <c r="AA2749" i="1"/>
  <c r="AB2749" i="1"/>
  <c r="V2749" i="1" s="1"/>
  <c r="T2750" i="1"/>
  <c r="U2750" i="1"/>
  <c r="W2750" i="1"/>
  <c r="X2750" i="1" s="1"/>
  <c r="Y2750" i="1"/>
  <c r="Z2750" i="1"/>
  <c r="AA2750" i="1"/>
  <c r="AB2750" i="1"/>
  <c r="V2750" i="1" s="1"/>
  <c r="T2751" i="1"/>
  <c r="U2751" i="1"/>
  <c r="W2751" i="1"/>
  <c r="X2751" i="1" s="1"/>
  <c r="Y2751" i="1"/>
  <c r="Z2751" i="1"/>
  <c r="AA2751" i="1"/>
  <c r="AB2751" i="1"/>
  <c r="V2751" i="1" s="1"/>
  <c r="T2752" i="1"/>
  <c r="U2752" i="1"/>
  <c r="W2752" i="1"/>
  <c r="X2752" i="1" s="1"/>
  <c r="Y2752" i="1"/>
  <c r="Z2752" i="1"/>
  <c r="AA2752" i="1"/>
  <c r="AB2752" i="1"/>
  <c r="V2752" i="1" s="1"/>
  <c r="T2753" i="1"/>
  <c r="U2753" i="1"/>
  <c r="W2753" i="1"/>
  <c r="X2753" i="1" s="1"/>
  <c r="Y2753" i="1"/>
  <c r="Z2753" i="1"/>
  <c r="AA2753" i="1"/>
  <c r="AB2753" i="1"/>
  <c r="V2753" i="1" s="1"/>
  <c r="T2754" i="1"/>
  <c r="U2754" i="1"/>
  <c r="W2754" i="1"/>
  <c r="X2754" i="1" s="1"/>
  <c r="Y2754" i="1"/>
  <c r="Z2754" i="1"/>
  <c r="AA2754" i="1"/>
  <c r="AB2754" i="1"/>
  <c r="V2754" i="1" s="1"/>
  <c r="T2755" i="1"/>
  <c r="U2755" i="1"/>
  <c r="W2755" i="1"/>
  <c r="X2755" i="1" s="1"/>
  <c r="Y2755" i="1"/>
  <c r="Z2755" i="1"/>
  <c r="AA2755" i="1"/>
  <c r="AB2755" i="1"/>
  <c r="V2755" i="1" s="1"/>
  <c r="T2756" i="1"/>
  <c r="U2756" i="1"/>
  <c r="W2756" i="1"/>
  <c r="X2756" i="1" s="1"/>
  <c r="Y2756" i="1"/>
  <c r="Z2756" i="1"/>
  <c r="AA2756" i="1"/>
  <c r="AB2756" i="1"/>
  <c r="V2756" i="1" s="1"/>
  <c r="T2757" i="1"/>
  <c r="U2757" i="1"/>
  <c r="W2757" i="1"/>
  <c r="X2757" i="1" s="1"/>
  <c r="Y2757" i="1"/>
  <c r="Z2757" i="1"/>
  <c r="AA2757" i="1"/>
  <c r="AB2757" i="1"/>
  <c r="V2757" i="1" s="1"/>
  <c r="T2758" i="1"/>
  <c r="U2758" i="1"/>
  <c r="W2758" i="1"/>
  <c r="X2758" i="1" s="1"/>
  <c r="Y2758" i="1"/>
  <c r="Z2758" i="1"/>
  <c r="AA2758" i="1"/>
  <c r="AB2758" i="1"/>
  <c r="V2758" i="1" s="1"/>
  <c r="T2759" i="1"/>
  <c r="U2759" i="1"/>
  <c r="W2759" i="1"/>
  <c r="X2759" i="1" s="1"/>
  <c r="Y2759" i="1"/>
  <c r="Z2759" i="1"/>
  <c r="AA2759" i="1"/>
  <c r="AB2759" i="1"/>
  <c r="V2759" i="1" s="1"/>
  <c r="T2760" i="1"/>
  <c r="U2760" i="1"/>
  <c r="W2760" i="1"/>
  <c r="X2760" i="1" s="1"/>
  <c r="Y2760" i="1"/>
  <c r="Z2760" i="1"/>
  <c r="AA2760" i="1"/>
  <c r="AB2760" i="1"/>
  <c r="V2760" i="1" s="1"/>
  <c r="T2761" i="1"/>
  <c r="U2761" i="1"/>
  <c r="W2761" i="1"/>
  <c r="X2761" i="1" s="1"/>
  <c r="Y2761" i="1"/>
  <c r="Z2761" i="1"/>
  <c r="AA2761" i="1"/>
  <c r="AB2761" i="1"/>
  <c r="V2761" i="1" s="1"/>
  <c r="T2762" i="1"/>
  <c r="U2762" i="1"/>
  <c r="W2762" i="1"/>
  <c r="X2762" i="1" s="1"/>
  <c r="Y2762" i="1"/>
  <c r="Z2762" i="1"/>
  <c r="AA2762" i="1"/>
  <c r="AB2762" i="1"/>
  <c r="V2762" i="1" s="1"/>
  <c r="T2763" i="1"/>
  <c r="U2763" i="1"/>
  <c r="W2763" i="1"/>
  <c r="X2763" i="1" s="1"/>
  <c r="Y2763" i="1"/>
  <c r="Z2763" i="1"/>
  <c r="AA2763" i="1"/>
  <c r="AB2763" i="1"/>
  <c r="V2763" i="1" s="1"/>
  <c r="T2764" i="1"/>
  <c r="U2764" i="1"/>
  <c r="W2764" i="1"/>
  <c r="X2764" i="1" s="1"/>
  <c r="Y2764" i="1"/>
  <c r="Z2764" i="1"/>
  <c r="AA2764" i="1"/>
  <c r="AB2764" i="1"/>
  <c r="V2764" i="1" s="1"/>
  <c r="T2765" i="1"/>
  <c r="U2765" i="1"/>
  <c r="W2765" i="1"/>
  <c r="X2765" i="1" s="1"/>
  <c r="Y2765" i="1"/>
  <c r="Z2765" i="1"/>
  <c r="AA2765" i="1"/>
  <c r="AB2765" i="1"/>
  <c r="V2765" i="1" s="1"/>
  <c r="T2766" i="1"/>
  <c r="U2766" i="1"/>
  <c r="W2766" i="1"/>
  <c r="X2766" i="1" s="1"/>
  <c r="Y2766" i="1"/>
  <c r="Z2766" i="1"/>
  <c r="AA2766" i="1"/>
  <c r="AB2766" i="1"/>
  <c r="V2766" i="1" s="1"/>
  <c r="T2767" i="1"/>
  <c r="U2767" i="1"/>
  <c r="W2767" i="1"/>
  <c r="X2767" i="1" s="1"/>
  <c r="Y2767" i="1"/>
  <c r="Z2767" i="1"/>
  <c r="AA2767" i="1"/>
  <c r="AB2767" i="1"/>
  <c r="V2767" i="1" s="1"/>
  <c r="T2768" i="1"/>
  <c r="U2768" i="1"/>
  <c r="W2768" i="1"/>
  <c r="X2768" i="1" s="1"/>
  <c r="Y2768" i="1"/>
  <c r="Z2768" i="1"/>
  <c r="AA2768" i="1"/>
  <c r="AB2768" i="1"/>
  <c r="V2768" i="1" s="1"/>
  <c r="T2769" i="1"/>
  <c r="U2769" i="1"/>
  <c r="W2769" i="1"/>
  <c r="X2769" i="1" s="1"/>
  <c r="Y2769" i="1"/>
  <c r="Z2769" i="1"/>
  <c r="AA2769" i="1"/>
  <c r="AB2769" i="1"/>
  <c r="V2769" i="1" s="1"/>
  <c r="T2770" i="1"/>
  <c r="U2770" i="1"/>
  <c r="W2770" i="1"/>
  <c r="X2770" i="1" s="1"/>
  <c r="Y2770" i="1"/>
  <c r="Z2770" i="1"/>
  <c r="AA2770" i="1"/>
  <c r="AB2770" i="1"/>
  <c r="V2770" i="1" s="1"/>
  <c r="T2771" i="1"/>
  <c r="U2771" i="1"/>
  <c r="W2771" i="1"/>
  <c r="X2771" i="1" s="1"/>
  <c r="Y2771" i="1"/>
  <c r="Z2771" i="1"/>
  <c r="AA2771" i="1"/>
  <c r="AB2771" i="1"/>
  <c r="V2771" i="1" s="1"/>
  <c r="T2772" i="1"/>
  <c r="U2772" i="1"/>
  <c r="W2772" i="1"/>
  <c r="X2772" i="1" s="1"/>
  <c r="Y2772" i="1"/>
  <c r="Z2772" i="1"/>
  <c r="AA2772" i="1"/>
  <c r="AB2772" i="1"/>
  <c r="V2772" i="1" s="1"/>
  <c r="T2773" i="1"/>
  <c r="U2773" i="1"/>
  <c r="W2773" i="1"/>
  <c r="X2773" i="1" s="1"/>
  <c r="Y2773" i="1"/>
  <c r="Z2773" i="1"/>
  <c r="AA2773" i="1"/>
  <c r="AB2773" i="1"/>
  <c r="V2773" i="1" s="1"/>
  <c r="T2774" i="1"/>
  <c r="U2774" i="1"/>
  <c r="W2774" i="1"/>
  <c r="X2774" i="1" s="1"/>
  <c r="Y2774" i="1"/>
  <c r="Z2774" i="1"/>
  <c r="AA2774" i="1"/>
  <c r="AB2774" i="1"/>
  <c r="V2774" i="1" s="1"/>
  <c r="T2775" i="1"/>
  <c r="U2775" i="1"/>
  <c r="W2775" i="1"/>
  <c r="X2775" i="1" s="1"/>
  <c r="Y2775" i="1"/>
  <c r="Z2775" i="1"/>
  <c r="AA2775" i="1"/>
  <c r="AB2775" i="1"/>
  <c r="V2775" i="1" s="1"/>
  <c r="T2776" i="1"/>
  <c r="U2776" i="1"/>
  <c r="W2776" i="1"/>
  <c r="X2776" i="1" s="1"/>
  <c r="Y2776" i="1"/>
  <c r="Z2776" i="1"/>
  <c r="AA2776" i="1"/>
  <c r="AB2776" i="1"/>
  <c r="V2776" i="1" s="1"/>
  <c r="T2777" i="1"/>
  <c r="U2777" i="1"/>
  <c r="W2777" i="1"/>
  <c r="X2777" i="1" s="1"/>
  <c r="Y2777" i="1"/>
  <c r="Z2777" i="1"/>
  <c r="AA2777" i="1"/>
  <c r="AB2777" i="1"/>
  <c r="V2777" i="1" s="1"/>
  <c r="T2778" i="1"/>
  <c r="U2778" i="1"/>
  <c r="W2778" i="1"/>
  <c r="X2778" i="1" s="1"/>
  <c r="Y2778" i="1"/>
  <c r="Z2778" i="1"/>
  <c r="AA2778" i="1"/>
  <c r="AB2778" i="1"/>
  <c r="V2778" i="1" s="1"/>
  <c r="T2779" i="1"/>
  <c r="U2779" i="1"/>
  <c r="W2779" i="1"/>
  <c r="X2779" i="1" s="1"/>
  <c r="Y2779" i="1"/>
  <c r="Z2779" i="1"/>
  <c r="AA2779" i="1"/>
  <c r="AB2779" i="1"/>
  <c r="V2779" i="1" s="1"/>
  <c r="T2780" i="1"/>
  <c r="U2780" i="1"/>
  <c r="W2780" i="1"/>
  <c r="X2780" i="1" s="1"/>
  <c r="Y2780" i="1"/>
  <c r="Z2780" i="1"/>
  <c r="AA2780" i="1"/>
  <c r="AB2780" i="1"/>
  <c r="V2780" i="1" s="1"/>
  <c r="T2781" i="1"/>
  <c r="U2781" i="1"/>
  <c r="W2781" i="1"/>
  <c r="X2781" i="1" s="1"/>
  <c r="Y2781" i="1"/>
  <c r="Z2781" i="1"/>
  <c r="AA2781" i="1"/>
  <c r="AB2781" i="1"/>
  <c r="V2781" i="1" s="1"/>
  <c r="T2782" i="1"/>
  <c r="U2782" i="1"/>
  <c r="W2782" i="1"/>
  <c r="X2782" i="1" s="1"/>
  <c r="Y2782" i="1"/>
  <c r="Z2782" i="1"/>
  <c r="AA2782" i="1"/>
  <c r="AB2782" i="1"/>
  <c r="V2782" i="1" s="1"/>
  <c r="T2783" i="1"/>
  <c r="U2783" i="1"/>
  <c r="W2783" i="1"/>
  <c r="X2783" i="1" s="1"/>
  <c r="Y2783" i="1"/>
  <c r="Z2783" i="1"/>
  <c r="AA2783" i="1"/>
  <c r="AB2783" i="1"/>
  <c r="V2783" i="1" s="1"/>
  <c r="T2784" i="1"/>
  <c r="U2784" i="1"/>
  <c r="W2784" i="1"/>
  <c r="X2784" i="1" s="1"/>
  <c r="Y2784" i="1"/>
  <c r="Z2784" i="1"/>
  <c r="AA2784" i="1"/>
  <c r="AB2784" i="1"/>
  <c r="V2784" i="1" s="1"/>
  <c r="T2785" i="1"/>
  <c r="U2785" i="1"/>
  <c r="W2785" i="1"/>
  <c r="X2785" i="1" s="1"/>
  <c r="Y2785" i="1"/>
  <c r="Z2785" i="1"/>
  <c r="AA2785" i="1"/>
  <c r="AB2785" i="1"/>
  <c r="V2785" i="1" s="1"/>
  <c r="T2786" i="1"/>
  <c r="U2786" i="1"/>
  <c r="W2786" i="1"/>
  <c r="X2786" i="1" s="1"/>
  <c r="Y2786" i="1"/>
  <c r="Z2786" i="1"/>
  <c r="AA2786" i="1"/>
  <c r="AB2786" i="1"/>
  <c r="V2786" i="1" s="1"/>
  <c r="T2787" i="1"/>
  <c r="U2787" i="1"/>
  <c r="W2787" i="1"/>
  <c r="X2787" i="1" s="1"/>
  <c r="Y2787" i="1"/>
  <c r="Z2787" i="1"/>
  <c r="AA2787" i="1"/>
  <c r="AB2787" i="1"/>
  <c r="V2787" i="1" s="1"/>
  <c r="T2788" i="1"/>
  <c r="U2788" i="1"/>
  <c r="W2788" i="1"/>
  <c r="X2788" i="1" s="1"/>
  <c r="Y2788" i="1"/>
  <c r="Z2788" i="1"/>
  <c r="AA2788" i="1"/>
  <c r="AB2788" i="1"/>
  <c r="V2788" i="1" s="1"/>
  <c r="T2789" i="1"/>
  <c r="U2789" i="1"/>
  <c r="W2789" i="1"/>
  <c r="X2789" i="1" s="1"/>
  <c r="Y2789" i="1"/>
  <c r="Z2789" i="1"/>
  <c r="AA2789" i="1"/>
  <c r="AB2789" i="1"/>
  <c r="V2789" i="1" s="1"/>
  <c r="T2790" i="1"/>
  <c r="U2790" i="1"/>
  <c r="W2790" i="1"/>
  <c r="X2790" i="1" s="1"/>
  <c r="Y2790" i="1"/>
  <c r="Z2790" i="1"/>
  <c r="AA2790" i="1"/>
  <c r="AB2790" i="1"/>
  <c r="V2790" i="1" s="1"/>
  <c r="T2791" i="1"/>
  <c r="U2791" i="1"/>
  <c r="W2791" i="1"/>
  <c r="X2791" i="1" s="1"/>
  <c r="Y2791" i="1"/>
  <c r="Z2791" i="1"/>
  <c r="AA2791" i="1"/>
  <c r="AB2791" i="1"/>
  <c r="V2791" i="1" s="1"/>
  <c r="T2792" i="1"/>
  <c r="U2792" i="1"/>
  <c r="W2792" i="1"/>
  <c r="X2792" i="1" s="1"/>
  <c r="Y2792" i="1"/>
  <c r="Z2792" i="1"/>
  <c r="AA2792" i="1"/>
  <c r="AB2792" i="1"/>
  <c r="V2792" i="1" s="1"/>
  <c r="T2793" i="1"/>
  <c r="U2793" i="1"/>
  <c r="W2793" i="1"/>
  <c r="X2793" i="1" s="1"/>
  <c r="Y2793" i="1"/>
  <c r="Z2793" i="1"/>
  <c r="AA2793" i="1"/>
  <c r="AB2793" i="1"/>
  <c r="V2793" i="1" s="1"/>
  <c r="T2794" i="1"/>
  <c r="U2794" i="1"/>
  <c r="W2794" i="1"/>
  <c r="X2794" i="1" s="1"/>
  <c r="Y2794" i="1"/>
  <c r="Z2794" i="1"/>
  <c r="AA2794" i="1"/>
  <c r="AB2794" i="1"/>
  <c r="V2794" i="1" s="1"/>
  <c r="T2795" i="1"/>
  <c r="U2795" i="1"/>
  <c r="W2795" i="1"/>
  <c r="X2795" i="1" s="1"/>
  <c r="Y2795" i="1"/>
  <c r="Z2795" i="1"/>
  <c r="AA2795" i="1"/>
  <c r="AB2795" i="1"/>
  <c r="V2795" i="1" s="1"/>
  <c r="T2796" i="1"/>
  <c r="U2796" i="1"/>
  <c r="W2796" i="1"/>
  <c r="X2796" i="1" s="1"/>
  <c r="Y2796" i="1"/>
  <c r="Z2796" i="1"/>
  <c r="AA2796" i="1"/>
  <c r="AB2796" i="1"/>
  <c r="V2796" i="1" s="1"/>
  <c r="T2797" i="1"/>
  <c r="U2797" i="1"/>
  <c r="W2797" i="1"/>
  <c r="X2797" i="1" s="1"/>
  <c r="Y2797" i="1"/>
  <c r="Z2797" i="1"/>
  <c r="AA2797" i="1"/>
  <c r="AB2797" i="1"/>
  <c r="V2797" i="1" s="1"/>
  <c r="T2798" i="1"/>
  <c r="U2798" i="1"/>
  <c r="W2798" i="1"/>
  <c r="X2798" i="1" s="1"/>
  <c r="Y2798" i="1"/>
  <c r="Z2798" i="1"/>
  <c r="AA2798" i="1"/>
  <c r="AB2798" i="1"/>
  <c r="V2798" i="1" s="1"/>
  <c r="T2799" i="1"/>
  <c r="U2799" i="1"/>
  <c r="W2799" i="1"/>
  <c r="X2799" i="1" s="1"/>
  <c r="Y2799" i="1"/>
  <c r="Z2799" i="1"/>
  <c r="AA2799" i="1"/>
  <c r="AB2799" i="1"/>
  <c r="V2799" i="1" s="1"/>
  <c r="T2800" i="1"/>
  <c r="U2800" i="1"/>
  <c r="W2800" i="1"/>
  <c r="X2800" i="1" s="1"/>
  <c r="Y2800" i="1"/>
  <c r="Z2800" i="1"/>
  <c r="AA2800" i="1"/>
  <c r="AB2800" i="1"/>
  <c r="V2800" i="1" s="1"/>
  <c r="T2801" i="1"/>
  <c r="U2801" i="1"/>
  <c r="W2801" i="1"/>
  <c r="X2801" i="1" s="1"/>
  <c r="Y2801" i="1"/>
  <c r="Z2801" i="1"/>
  <c r="AA2801" i="1"/>
  <c r="AB2801" i="1"/>
  <c r="V2801" i="1" s="1"/>
  <c r="T2802" i="1"/>
  <c r="U2802" i="1"/>
  <c r="W2802" i="1"/>
  <c r="X2802" i="1" s="1"/>
  <c r="Y2802" i="1"/>
  <c r="Z2802" i="1"/>
  <c r="AA2802" i="1"/>
  <c r="AB2802" i="1"/>
  <c r="V2802" i="1" s="1"/>
  <c r="T2803" i="1"/>
  <c r="U2803" i="1"/>
  <c r="W2803" i="1"/>
  <c r="X2803" i="1" s="1"/>
  <c r="Y2803" i="1"/>
  <c r="Z2803" i="1"/>
  <c r="AA2803" i="1"/>
  <c r="AB2803" i="1"/>
  <c r="V2803" i="1" s="1"/>
  <c r="T2804" i="1"/>
  <c r="U2804" i="1"/>
  <c r="W2804" i="1"/>
  <c r="X2804" i="1" s="1"/>
  <c r="Y2804" i="1"/>
  <c r="Z2804" i="1"/>
  <c r="AA2804" i="1"/>
  <c r="AB2804" i="1"/>
  <c r="V2804" i="1" s="1"/>
  <c r="T2805" i="1"/>
  <c r="U2805" i="1"/>
  <c r="W2805" i="1"/>
  <c r="X2805" i="1" s="1"/>
  <c r="Y2805" i="1"/>
  <c r="Z2805" i="1"/>
  <c r="AA2805" i="1"/>
  <c r="AB2805" i="1"/>
  <c r="V2805" i="1" s="1"/>
  <c r="T2806" i="1"/>
  <c r="U2806" i="1"/>
  <c r="W2806" i="1"/>
  <c r="X2806" i="1" s="1"/>
  <c r="Y2806" i="1"/>
  <c r="Z2806" i="1"/>
  <c r="AA2806" i="1"/>
  <c r="AB2806" i="1"/>
  <c r="V2806" i="1" s="1"/>
  <c r="T2807" i="1"/>
  <c r="U2807" i="1"/>
  <c r="W2807" i="1"/>
  <c r="X2807" i="1" s="1"/>
  <c r="Y2807" i="1"/>
  <c r="Z2807" i="1"/>
  <c r="AA2807" i="1"/>
  <c r="AB2807" i="1"/>
  <c r="V2807" i="1" s="1"/>
  <c r="T2808" i="1"/>
  <c r="U2808" i="1"/>
  <c r="W2808" i="1"/>
  <c r="X2808" i="1" s="1"/>
  <c r="Y2808" i="1"/>
  <c r="Z2808" i="1"/>
  <c r="AA2808" i="1"/>
  <c r="AB2808" i="1"/>
  <c r="V2808" i="1" s="1"/>
  <c r="T2809" i="1"/>
  <c r="U2809" i="1"/>
  <c r="W2809" i="1"/>
  <c r="X2809" i="1" s="1"/>
  <c r="Y2809" i="1"/>
  <c r="Z2809" i="1"/>
  <c r="AA2809" i="1"/>
  <c r="AB2809" i="1"/>
  <c r="V2809" i="1" s="1"/>
  <c r="T2810" i="1"/>
  <c r="U2810" i="1"/>
  <c r="W2810" i="1"/>
  <c r="X2810" i="1" s="1"/>
  <c r="Y2810" i="1"/>
  <c r="Z2810" i="1"/>
  <c r="AA2810" i="1"/>
  <c r="AB2810" i="1"/>
  <c r="V2810" i="1" s="1"/>
  <c r="T2811" i="1"/>
  <c r="U2811" i="1"/>
  <c r="W2811" i="1"/>
  <c r="X2811" i="1" s="1"/>
  <c r="Y2811" i="1"/>
  <c r="Z2811" i="1"/>
  <c r="AA2811" i="1"/>
  <c r="AB2811" i="1"/>
  <c r="V2811" i="1" s="1"/>
  <c r="T2812" i="1"/>
  <c r="U2812" i="1"/>
  <c r="W2812" i="1"/>
  <c r="X2812" i="1" s="1"/>
  <c r="Y2812" i="1"/>
  <c r="Z2812" i="1"/>
  <c r="AA2812" i="1"/>
  <c r="AB2812" i="1"/>
  <c r="V2812" i="1" s="1"/>
  <c r="T2813" i="1"/>
  <c r="U2813" i="1"/>
  <c r="W2813" i="1"/>
  <c r="X2813" i="1" s="1"/>
  <c r="Y2813" i="1"/>
  <c r="Z2813" i="1"/>
  <c r="AA2813" i="1"/>
  <c r="AB2813" i="1"/>
  <c r="V2813" i="1" s="1"/>
  <c r="T2814" i="1"/>
  <c r="U2814" i="1"/>
  <c r="W2814" i="1"/>
  <c r="X2814" i="1" s="1"/>
  <c r="Y2814" i="1"/>
  <c r="Z2814" i="1"/>
  <c r="AA2814" i="1"/>
  <c r="AB2814" i="1"/>
  <c r="V2814" i="1" s="1"/>
  <c r="T2815" i="1"/>
  <c r="U2815" i="1"/>
  <c r="W2815" i="1"/>
  <c r="X2815" i="1" s="1"/>
  <c r="Y2815" i="1"/>
  <c r="Z2815" i="1"/>
  <c r="AA2815" i="1"/>
  <c r="AB2815" i="1"/>
  <c r="V2815" i="1" s="1"/>
  <c r="T2816" i="1"/>
  <c r="U2816" i="1"/>
  <c r="W2816" i="1"/>
  <c r="X2816" i="1" s="1"/>
  <c r="Y2816" i="1"/>
  <c r="Z2816" i="1"/>
  <c r="AA2816" i="1"/>
  <c r="AB2816" i="1"/>
  <c r="V2816" i="1" s="1"/>
  <c r="T2817" i="1"/>
  <c r="U2817" i="1"/>
  <c r="W2817" i="1"/>
  <c r="X2817" i="1" s="1"/>
  <c r="Y2817" i="1"/>
  <c r="Z2817" i="1"/>
  <c r="AA2817" i="1"/>
  <c r="AB2817" i="1"/>
  <c r="V2817" i="1" s="1"/>
  <c r="T2818" i="1"/>
  <c r="U2818" i="1"/>
  <c r="W2818" i="1"/>
  <c r="X2818" i="1" s="1"/>
  <c r="Y2818" i="1"/>
  <c r="Z2818" i="1"/>
  <c r="AA2818" i="1"/>
  <c r="AB2818" i="1"/>
  <c r="V2818" i="1" s="1"/>
  <c r="T2819" i="1"/>
  <c r="U2819" i="1"/>
  <c r="W2819" i="1"/>
  <c r="X2819" i="1" s="1"/>
  <c r="Y2819" i="1"/>
  <c r="Z2819" i="1"/>
  <c r="AA2819" i="1"/>
  <c r="AB2819" i="1"/>
  <c r="V2819" i="1" s="1"/>
  <c r="T2820" i="1"/>
  <c r="U2820" i="1"/>
  <c r="W2820" i="1"/>
  <c r="X2820" i="1" s="1"/>
  <c r="Y2820" i="1"/>
  <c r="Z2820" i="1"/>
  <c r="AA2820" i="1"/>
  <c r="AB2820" i="1"/>
  <c r="V2820" i="1" s="1"/>
  <c r="T2821" i="1"/>
  <c r="U2821" i="1"/>
  <c r="W2821" i="1"/>
  <c r="X2821" i="1" s="1"/>
  <c r="Y2821" i="1"/>
  <c r="Z2821" i="1"/>
  <c r="AA2821" i="1"/>
  <c r="AB2821" i="1"/>
  <c r="V2821" i="1" s="1"/>
  <c r="T2822" i="1"/>
  <c r="U2822" i="1"/>
  <c r="W2822" i="1"/>
  <c r="X2822" i="1" s="1"/>
  <c r="Y2822" i="1"/>
  <c r="Z2822" i="1"/>
  <c r="AA2822" i="1"/>
  <c r="AB2822" i="1"/>
  <c r="V2822" i="1" s="1"/>
  <c r="T2823" i="1"/>
  <c r="U2823" i="1"/>
  <c r="W2823" i="1"/>
  <c r="X2823" i="1" s="1"/>
  <c r="Y2823" i="1"/>
  <c r="Z2823" i="1"/>
  <c r="AA2823" i="1"/>
  <c r="AB2823" i="1"/>
  <c r="V2823" i="1" s="1"/>
  <c r="T2824" i="1"/>
  <c r="U2824" i="1"/>
  <c r="W2824" i="1"/>
  <c r="X2824" i="1" s="1"/>
  <c r="Y2824" i="1"/>
  <c r="Z2824" i="1"/>
  <c r="AA2824" i="1"/>
  <c r="AB2824" i="1"/>
  <c r="V2824" i="1" s="1"/>
  <c r="T2825" i="1"/>
  <c r="U2825" i="1"/>
  <c r="W2825" i="1"/>
  <c r="X2825" i="1" s="1"/>
  <c r="Y2825" i="1"/>
  <c r="Z2825" i="1"/>
  <c r="AA2825" i="1"/>
  <c r="AB2825" i="1"/>
  <c r="V2825" i="1" s="1"/>
  <c r="T2826" i="1"/>
  <c r="U2826" i="1"/>
  <c r="W2826" i="1"/>
  <c r="X2826" i="1" s="1"/>
  <c r="Y2826" i="1"/>
  <c r="Z2826" i="1"/>
  <c r="AA2826" i="1"/>
  <c r="AB2826" i="1"/>
  <c r="V2826" i="1" s="1"/>
  <c r="T2827" i="1"/>
  <c r="U2827" i="1"/>
  <c r="W2827" i="1"/>
  <c r="X2827" i="1" s="1"/>
  <c r="Y2827" i="1"/>
  <c r="Z2827" i="1"/>
  <c r="AA2827" i="1"/>
  <c r="AB2827" i="1"/>
  <c r="V2827" i="1" s="1"/>
  <c r="T2828" i="1"/>
  <c r="U2828" i="1"/>
  <c r="W2828" i="1"/>
  <c r="X2828" i="1" s="1"/>
  <c r="Y2828" i="1"/>
  <c r="Z2828" i="1"/>
  <c r="AA2828" i="1"/>
  <c r="AB2828" i="1"/>
  <c r="V2828" i="1" s="1"/>
  <c r="T2829" i="1"/>
  <c r="U2829" i="1"/>
  <c r="W2829" i="1"/>
  <c r="X2829" i="1" s="1"/>
  <c r="Y2829" i="1"/>
  <c r="Z2829" i="1"/>
  <c r="AA2829" i="1"/>
  <c r="AB2829" i="1"/>
  <c r="V2829" i="1" s="1"/>
  <c r="T2830" i="1"/>
  <c r="U2830" i="1"/>
  <c r="W2830" i="1"/>
  <c r="X2830" i="1" s="1"/>
  <c r="Y2830" i="1"/>
  <c r="Z2830" i="1"/>
  <c r="AA2830" i="1"/>
  <c r="AB2830" i="1"/>
  <c r="V2830" i="1" s="1"/>
  <c r="T2831" i="1"/>
  <c r="U2831" i="1"/>
  <c r="W2831" i="1"/>
  <c r="X2831" i="1" s="1"/>
  <c r="Y2831" i="1"/>
  <c r="Z2831" i="1"/>
  <c r="AA2831" i="1"/>
  <c r="AB2831" i="1"/>
  <c r="V2831" i="1" s="1"/>
  <c r="T2832" i="1"/>
  <c r="U2832" i="1"/>
  <c r="W2832" i="1"/>
  <c r="X2832" i="1" s="1"/>
  <c r="Y2832" i="1"/>
  <c r="Z2832" i="1"/>
  <c r="AA2832" i="1"/>
  <c r="AB2832" i="1"/>
  <c r="V2832" i="1" s="1"/>
  <c r="T2833" i="1"/>
  <c r="U2833" i="1"/>
  <c r="W2833" i="1"/>
  <c r="X2833" i="1" s="1"/>
  <c r="Y2833" i="1"/>
  <c r="Z2833" i="1"/>
  <c r="AA2833" i="1"/>
  <c r="AB2833" i="1"/>
  <c r="V2833" i="1" s="1"/>
  <c r="T2834" i="1"/>
  <c r="U2834" i="1"/>
  <c r="W2834" i="1"/>
  <c r="X2834" i="1" s="1"/>
  <c r="Y2834" i="1"/>
  <c r="Z2834" i="1"/>
  <c r="AA2834" i="1"/>
  <c r="AB2834" i="1"/>
  <c r="V2834" i="1" s="1"/>
  <c r="T2835" i="1"/>
  <c r="U2835" i="1"/>
  <c r="W2835" i="1"/>
  <c r="X2835" i="1" s="1"/>
  <c r="Y2835" i="1"/>
  <c r="Z2835" i="1"/>
  <c r="AA2835" i="1"/>
  <c r="AB2835" i="1"/>
  <c r="V2835" i="1" s="1"/>
  <c r="T2836" i="1"/>
  <c r="U2836" i="1"/>
  <c r="W2836" i="1"/>
  <c r="X2836" i="1" s="1"/>
  <c r="Y2836" i="1"/>
  <c r="Z2836" i="1"/>
  <c r="AA2836" i="1"/>
  <c r="AB2836" i="1"/>
  <c r="V2836" i="1" s="1"/>
  <c r="T2837" i="1"/>
  <c r="U2837" i="1"/>
  <c r="W2837" i="1"/>
  <c r="X2837" i="1" s="1"/>
  <c r="Y2837" i="1"/>
  <c r="Z2837" i="1"/>
  <c r="AA2837" i="1"/>
  <c r="AB2837" i="1"/>
  <c r="V2837" i="1" s="1"/>
  <c r="T2838" i="1"/>
  <c r="U2838" i="1"/>
  <c r="W2838" i="1"/>
  <c r="X2838" i="1" s="1"/>
  <c r="Y2838" i="1"/>
  <c r="Z2838" i="1"/>
  <c r="AA2838" i="1"/>
  <c r="AB2838" i="1"/>
  <c r="V2838" i="1" s="1"/>
  <c r="T2839" i="1"/>
  <c r="U2839" i="1"/>
  <c r="W2839" i="1"/>
  <c r="X2839" i="1" s="1"/>
  <c r="Y2839" i="1"/>
  <c r="Z2839" i="1"/>
  <c r="AA2839" i="1"/>
  <c r="AB2839" i="1"/>
  <c r="V2839" i="1" s="1"/>
  <c r="T2840" i="1"/>
  <c r="U2840" i="1"/>
  <c r="W2840" i="1"/>
  <c r="X2840" i="1"/>
  <c r="Y2840" i="1"/>
  <c r="Z2840" i="1"/>
  <c r="AA2840" i="1"/>
  <c r="AB2840" i="1"/>
  <c r="V2840" i="1" s="1"/>
  <c r="T2841" i="1"/>
  <c r="U2841" i="1"/>
  <c r="W2841" i="1"/>
  <c r="X2841" i="1" s="1"/>
  <c r="Y2841" i="1"/>
  <c r="Z2841" i="1"/>
  <c r="AA2841" i="1"/>
  <c r="AB2841" i="1"/>
  <c r="V2841" i="1" s="1"/>
  <c r="T2842" i="1"/>
  <c r="U2842" i="1"/>
  <c r="W2842" i="1"/>
  <c r="X2842" i="1" s="1"/>
  <c r="Y2842" i="1"/>
  <c r="Z2842" i="1"/>
  <c r="AA2842" i="1"/>
  <c r="AB2842" i="1"/>
  <c r="V2842" i="1" s="1"/>
  <c r="T2843" i="1"/>
  <c r="U2843" i="1"/>
  <c r="W2843" i="1"/>
  <c r="X2843" i="1" s="1"/>
  <c r="Y2843" i="1"/>
  <c r="Z2843" i="1"/>
  <c r="AA2843" i="1"/>
  <c r="AB2843" i="1"/>
  <c r="V2843" i="1" s="1"/>
  <c r="T2844" i="1"/>
  <c r="U2844" i="1"/>
  <c r="W2844" i="1"/>
  <c r="X2844" i="1" s="1"/>
  <c r="Y2844" i="1"/>
  <c r="Z2844" i="1"/>
  <c r="AA2844" i="1"/>
  <c r="AB2844" i="1"/>
  <c r="V2844" i="1" s="1"/>
  <c r="T2845" i="1"/>
  <c r="U2845" i="1"/>
  <c r="W2845" i="1"/>
  <c r="X2845" i="1" s="1"/>
  <c r="Y2845" i="1"/>
  <c r="Z2845" i="1"/>
  <c r="AA2845" i="1"/>
  <c r="AB2845" i="1"/>
  <c r="V2845" i="1" s="1"/>
  <c r="T2846" i="1"/>
  <c r="U2846" i="1"/>
  <c r="W2846" i="1"/>
  <c r="X2846" i="1" s="1"/>
  <c r="Y2846" i="1"/>
  <c r="Z2846" i="1"/>
  <c r="AA2846" i="1"/>
  <c r="AB2846" i="1"/>
  <c r="V2846" i="1" s="1"/>
  <c r="T2847" i="1"/>
  <c r="U2847" i="1"/>
  <c r="W2847" i="1"/>
  <c r="X2847" i="1" s="1"/>
  <c r="Y2847" i="1"/>
  <c r="Z2847" i="1"/>
  <c r="AA2847" i="1"/>
  <c r="AB2847" i="1"/>
  <c r="V2847" i="1" s="1"/>
  <c r="T2848" i="1"/>
  <c r="U2848" i="1"/>
  <c r="W2848" i="1"/>
  <c r="X2848" i="1" s="1"/>
  <c r="Y2848" i="1"/>
  <c r="Z2848" i="1"/>
  <c r="AA2848" i="1"/>
  <c r="AB2848" i="1"/>
  <c r="V2848" i="1" s="1"/>
  <c r="T2849" i="1"/>
  <c r="U2849" i="1"/>
  <c r="W2849" i="1"/>
  <c r="X2849" i="1" s="1"/>
  <c r="Y2849" i="1"/>
  <c r="Z2849" i="1"/>
  <c r="AA2849" i="1"/>
  <c r="AB2849" i="1"/>
  <c r="V2849" i="1" s="1"/>
  <c r="T2850" i="1"/>
  <c r="U2850" i="1"/>
  <c r="W2850" i="1"/>
  <c r="X2850" i="1" s="1"/>
  <c r="Y2850" i="1"/>
  <c r="Z2850" i="1"/>
  <c r="AA2850" i="1"/>
  <c r="AB2850" i="1"/>
  <c r="V2850" i="1" s="1"/>
  <c r="T2851" i="1"/>
  <c r="U2851" i="1"/>
  <c r="W2851" i="1"/>
  <c r="X2851" i="1" s="1"/>
  <c r="Y2851" i="1"/>
  <c r="Z2851" i="1"/>
  <c r="AA2851" i="1"/>
  <c r="AB2851" i="1"/>
  <c r="V2851" i="1" s="1"/>
  <c r="T2852" i="1"/>
  <c r="U2852" i="1"/>
  <c r="W2852" i="1"/>
  <c r="X2852" i="1" s="1"/>
  <c r="Y2852" i="1"/>
  <c r="Z2852" i="1"/>
  <c r="AA2852" i="1"/>
  <c r="AB2852" i="1"/>
  <c r="V2852" i="1" s="1"/>
  <c r="T2853" i="1"/>
  <c r="U2853" i="1"/>
  <c r="W2853" i="1"/>
  <c r="X2853" i="1" s="1"/>
  <c r="Y2853" i="1"/>
  <c r="Z2853" i="1"/>
  <c r="AA2853" i="1"/>
  <c r="AB2853" i="1"/>
  <c r="V2853" i="1" s="1"/>
  <c r="T2854" i="1"/>
  <c r="U2854" i="1"/>
  <c r="W2854" i="1"/>
  <c r="X2854" i="1" s="1"/>
  <c r="Y2854" i="1"/>
  <c r="Z2854" i="1"/>
  <c r="AA2854" i="1"/>
  <c r="AB2854" i="1"/>
  <c r="V2854" i="1" s="1"/>
  <c r="T2855" i="1"/>
  <c r="U2855" i="1"/>
  <c r="W2855" i="1"/>
  <c r="X2855" i="1" s="1"/>
  <c r="Y2855" i="1"/>
  <c r="Z2855" i="1"/>
  <c r="AA2855" i="1"/>
  <c r="AB2855" i="1"/>
  <c r="V2855" i="1" s="1"/>
  <c r="T2856" i="1"/>
  <c r="U2856" i="1"/>
  <c r="W2856" i="1"/>
  <c r="X2856" i="1" s="1"/>
  <c r="Y2856" i="1"/>
  <c r="Z2856" i="1"/>
  <c r="AA2856" i="1"/>
  <c r="AB2856" i="1"/>
  <c r="V2856" i="1" s="1"/>
  <c r="T2857" i="1"/>
  <c r="U2857" i="1"/>
  <c r="W2857" i="1"/>
  <c r="X2857" i="1" s="1"/>
  <c r="Y2857" i="1"/>
  <c r="Z2857" i="1"/>
  <c r="AA2857" i="1"/>
  <c r="AB2857" i="1"/>
  <c r="V2857" i="1" s="1"/>
  <c r="T2858" i="1"/>
  <c r="U2858" i="1"/>
  <c r="W2858" i="1"/>
  <c r="X2858" i="1" s="1"/>
  <c r="Y2858" i="1"/>
  <c r="Z2858" i="1"/>
  <c r="AA2858" i="1"/>
  <c r="AB2858" i="1"/>
  <c r="V2858" i="1" s="1"/>
  <c r="T2859" i="1"/>
  <c r="U2859" i="1"/>
  <c r="W2859" i="1"/>
  <c r="X2859" i="1" s="1"/>
  <c r="Y2859" i="1"/>
  <c r="Z2859" i="1"/>
  <c r="AA2859" i="1"/>
  <c r="AB2859" i="1"/>
  <c r="V2859" i="1" s="1"/>
  <c r="T2860" i="1"/>
  <c r="U2860" i="1"/>
  <c r="W2860" i="1"/>
  <c r="X2860" i="1" s="1"/>
  <c r="Y2860" i="1"/>
  <c r="Z2860" i="1"/>
  <c r="AA2860" i="1"/>
  <c r="AB2860" i="1"/>
  <c r="V2860" i="1" s="1"/>
  <c r="T2861" i="1"/>
  <c r="U2861" i="1"/>
  <c r="W2861" i="1"/>
  <c r="X2861" i="1" s="1"/>
  <c r="Y2861" i="1"/>
  <c r="Z2861" i="1"/>
  <c r="AA2861" i="1"/>
  <c r="AB2861" i="1"/>
  <c r="V2861" i="1" s="1"/>
  <c r="T2862" i="1"/>
  <c r="U2862" i="1"/>
  <c r="W2862" i="1"/>
  <c r="X2862" i="1" s="1"/>
  <c r="Y2862" i="1"/>
  <c r="Z2862" i="1"/>
  <c r="AA2862" i="1"/>
  <c r="AB2862" i="1"/>
  <c r="V2862" i="1" s="1"/>
  <c r="T2863" i="1"/>
  <c r="U2863" i="1"/>
  <c r="W2863" i="1"/>
  <c r="X2863" i="1" s="1"/>
  <c r="Y2863" i="1"/>
  <c r="Z2863" i="1"/>
  <c r="AA2863" i="1"/>
  <c r="AB2863" i="1"/>
  <c r="V2863" i="1" s="1"/>
  <c r="T2864" i="1"/>
  <c r="U2864" i="1"/>
  <c r="W2864" i="1"/>
  <c r="X2864" i="1" s="1"/>
  <c r="Y2864" i="1"/>
  <c r="Z2864" i="1"/>
  <c r="AA2864" i="1"/>
  <c r="AB2864" i="1"/>
  <c r="V2864" i="1" s="1"/>
  <c r="T2865" i="1"/>
  <c r="U2865" i="1"/>
  <c r="W2865" i="1"/>
  <c r="X2865" i="1" s="1"/>
  <c r="Y2865" i="1"/>
  <c r="Z2865" i="1"/>
  <c r="AA2865" i="1"/>
  <c r="AB2865" i="1"/>
  <c r="V2865" i="1" s="1"/>
  <c r="T2866" i="1"/>
  <c r="U2866" i="1"/>
  <c r="W2866" i="1"/>
  <c r="X2866" i="1" s="1"/>
  <c r="Y2866" i="1"/>
  <c r="Z2866" i="1"/>
  <c r="AA2866" i="1"/>
  <c r="AB2866" i="1"/>
  <c r="V2866" i="1" s="1"/>
  <c r="T2867" i="1"/>
  <c r="U2867" i="1"/>
  <c r="W2867" i="1"/>
  <c r="X2867" i="1" s="1"/>
  <c r="Y2867" i="1"/>
  <c r="Z2867" i="1"/>
  <c r="AA2867" i="1"/>
  <c r="AB2867" i="1"/>
  <c r="V2867" i="1" s="1"/>
  <c r="T2868" i="1"/>
  <c r="U2868" i="1"/>
  <c r="W2868" i="1"/>
  <c r="X2868" i="1" s="1"/>
  <c r="Y2868" i="1"/>
  <c r="Z2868" i="1"/>
  <c r="AA2868" i="1"/>
  <c r="AB2868" i="1"/>
  <c r="V2868" i="1" s="1"/>
  <c r="T2869" i="1"/>
  <c r="U2869" i="1"/>
  <c r="W2869" i="1"/>
  <c r="X2869" i="1" s="1"/>
  <c r="Y2869" i="1"/>
  <c r="Z2869" i="1"/>
  <c r="AA2869" i="1"/>
  <c r="AB2869" i="1"/>
  <c r="V2869" i="1" s="1"/>
  <c r="T2870" i="1"/>
  <c r="U2870" i="1"/>
  <c r="W2870" i="1"/>
  <c r="X2870" i="1" s="1"/>
  <c r="Y2870" i="1"/>
  <c r="Z2870" i="1"/>
  <c r="AA2870" i="1"/>
  <c r="AB2870" i="1"/>
  <c r="V2870" i="1" s="1"/>
  <c r="T2871" i="1"/>
  <c r="U2871" i="1"/>
  <c r="W2871" i="1"/>
  <c r="X2871" i="1" s="1"/>
  <c r="Y2871" i="1"/>
  <c r="Z2871" i="1"/>
  <c r="AA2871" i="1"/>
  <c r="AB2871" i="1"/>
  <c r="V2871" i="1" s="1"/>
  <c r="T2872" i="1"/>
  <c r="U2872" i="1"/>
  <c r="W2872" i="1"/>
  <c r="X2872" i="1" s="1"/>
  <c r="Y2872" i="1"/>
  <c r="Z2872" i="1"/>
  <c r="AA2872" i="1"/>
  <c r="AB2872" i="1"/>
  <c r="V2872" i="1" s="1"/>
  <c r="T2873" i="1"/>
  <c r="U2873" i="1"/>
  <c r="W2873" i="1"/>
  <c r="X2873" i="1" s="1"/>
  <c r="Y2873" i="1"/>
  <c r="Z2873" i="1"/>
  <c r="AA2873" i="1"/>
  <c r="AB2873" i="1"/>
  <c r="V2873" i="1" s="1"/>
  <c r="T2874" i="1"/>
  <c r="U2874" i="1"/>
  <c r="W2874" i="1"/>
  <c r="X2874" i="1" s="1"/>
  <c r="Y2874" i="1"/>
  <c r="Z2874" i="1"/>
  <c r="AA2874" i="1"/>
  <c r="AB2874" i="1"/>
  <c r="V2874" i="1" s="1"/>
  <c r="T2875" i="1"/>
  <c r="U2875" i="1"/>
  <c r="W2875" i="1"/>
  <c r="X2875" i="1" s="1"/>
  <c r="Y2875" i="1"/>
  <c r="Z2875" i="1"/>
  <c r="AA2875" i="1"/>
  <c r="AB2875" i="1"/>
  <c r="V2875" i="1" s="1"/>
  <c r="T2876" i="1"/>
  <c r="U2876" i="1"/>
  <c r="W2876" i="1"/>
  <c r="X2876" i="1" s="1"/>
  <c r="Y2876" i="1"/>
  <c r="Z2876" i="1"/>
  <c r="AA2876" i="1"/>
  <c r="AB2876" i="1"/>
  <c r="V2876" i="1" s="1"/>
  <c r="T2877" i="1"/>
  <c r="U2877" i="1"/>
  <c r="W2877" i="1"/>
  <c r="X2877" i="1" s="1"/>
  <c r="Y2877" i="1"/>
  <c r="Z2877" i="1"/>
  <c r="AA2877" i="1"/>
  <c r="AB2877" i="1"/>
  <c r="V2877" i="1" s="1"/>
  <c r="T2878" i="1"/>
  <c r="U2878" i="1"/>
  <c r="W2878" i="1"/>
  <c r="X2878" i="1" s="1"/>
  <c r="Y2878" i="1"/>
  <c r="Z2878" i="1"/>
  <c r="AA2878" i="1"/>
  <c r="AB2878" i="1"/>
  <c r="V2878" i="1" s="1"/>
  <c r="T2879" i="1"/>
  <c r="U2879" i="1"/>
  <c r="W2879" i="1"/>
  <c r="X2879" i="1" s="1"/>
  <c r="Y2879" i="1"/>
  <c r="Z2879" i="1"/>
  <c r="AA2879" i="1"/>
  <c r="AB2879" i="1"/>
  <c r="V2879" i="1" s="1"/>
  <c r="T2880" i="1"/>
  <c r="U2880" i="1"/>
  <c r="W2880" i="1"/>
  <c r="X2880" i="1" s="1"/>
  <c r="Y2880" i="1"/>
  <c r="Z2880" i="1"/>
  <c r="AA2880" i="1"/>
  <c r="AB2880" i="1"/>
  <c r="V2880" i="1" s="1"/>
  <c r="T2881" i="1"/>
  <c r="U2881" i="1"/>
  <c r="W2881" i="1"/>
  <c r="X2881" i="1" s="1"/>
  <c r="Y2881" i="1"/>
  <c r="Z2881" i="1"/>
  <c r="AA2881" i="1"/>
  <c r="AB2881" i="1"/>
  <c r="V2881" i="1" s="1"/>
  <c r="T2882" i="1"/>
  <c r="U2882" i="1"/>
  <c r="W2882" i="1"/>
  <c r="X2882" i="1" s="1"/>
  <c r="Y2882" i="1"/>
  <c r="Z2882" i="1"/>
  <c r="AA2882" i="1"/>
  <c r="AB2882" i="1"/>
  <c r="V2882" i="1" s="1"/>
  <c r="T2883" i="1"/>
  <c r="U2883" i="1"/>
  <c r="W2883" i="1"/>
  <c r="X2883" i="1" s="1"/>
  <c r="Y2883" i="1"/>
  <c r="Z2883" i="1"/>
  <c r="AA2883" i="1"/>
  <c r="AB2883" i="1"/>
  <c r="V2883" i="1" s="1"/>
  <c r="T2884" i="1"/>
  <c r="U2884" i="1"/>
  <c r="W2884" i="1"/>
  <c r="X2884" i="1" s="1"/>
  <c r="Y2884" i="1"/>
  <c r="Z2884" i="1"/>
  <c r="AA2884" i="1"/>
  <c r="AB2884" i="1"/>
  <c r="V2884" i="1" s="1"/>
  <c r="T2885" i="1"/>
  <c r="U2885" i="1"/>
  <c r="W2885" i="1"/>
  <c r="X2885" i="1" s="1"/>
  <c r="Y2885" i="1"/>
  <c r="Z2885" i="1"/>
  <c r="AA2885" i="1"/>
  <c r="AB2885" i="1"/>
  <c r="V2885" i="1" s="1"/>
  <c r="T2886" i="1"/>
  <c r="U2886" i="1"/>
  <c r="W2886" i="1"/>
  <c r="X2886" i="1" s="1"/>
  <c r="Y2886" i="1"/>
  <c r="Z2886" i="1"/>
  <c r="AA2886" i="1"/>
  <c r="AB2886" i="1"/>
  <c r="V2886" i="1" s="1"/>
  <c r="T2887" i="1"/>
  <c r="U2887" i="1"/>
  <c r="W2887" i="1"/>
  <c r="X2887" i="1" s="1"/>
  <c r="Y2887" i="1"/>
  <c r="Z2887" i="1"/>
  <c r="AA2887" i="1"/>
  <c r="AB2887" i="1"/>
  <c r="V2887" i="1" s="1"/>
  <c r="T2888" i="1"/>
  <c r="U2888" i="1"/>
  <c r="W2888" i="1"/>
  <c r="X2888" i="1"/>
  <c r="Y2888" i="1"/>
  <c r="Z2888" i="1"/>
  <c r="AA2888" i="1"/>
  <c r="AB2888" i="1"/>
  <c r="V2888" i="1" s="1"/>
  <c r="T2889" i="1"/>
  <c r="U2889" i="1"/>
  <c r="W2889" i="1"/>
  <c r="X2889" i="1" s="1"/>
  <c r="Y2889" i="1"/>
  <c r="Z2889" i="1"/>
  <c r="AA2889" i="1"/>
  <c r="AB2889" i="1"/>
  <c r="V2889" i="1" s="1"/>
  <c r="T2890" i="1"/>
  <c r="U2890" i="1"/>
  <c r="W2890" i="1"/>
  <c r="X2890" i="1" s="1"/>
  <c r="Y2890" i="1"/>
  <c r="Z2890" i="1"/>
  <c r="AA2890" i="1"/>
  <c r="AB2890" i="1"/>
  <c r="V2890" i="1" s="1"/>
  <c r="T2891" i="1"/>
  <c r="U2891" i="1"/>
  <c r="W2891" i="1"/>
  <c r="X2891" i="1" s="1"/>
  <c r="Y2891" i="1"/>
  <c r="Z2891" i="1"/>
  <c r="AA2891" i="1"/>
  <c r="AB2891" i="1"/>
  <c r="V2891" i="1" s="1"/>
  <c r="T2892" i="1"/>
  <c r="U2892" i="1"/>
  <c r="W2892" i="1"/>
  <c r="X2892" i="1" s="1"/>
  <c r="Y2892" i="1"/>
  <c r="Z2892" i="1"/>
  <c r="AA2892" i="1"/>
  <c r="AB2892" i="1"/>
  <c r="V2892" i="1" s="1"/>
  <c r="T2893" i="1"/>
  <c r="U2893" i="1"/>
  <c r="W2893" i="1"/>
  <c r="X2893" i="1" s="1"/>
  <c r="Y2893" i="1"/>
  <c r="Z2893" i="1"/>
  <c r="AA2893" i="1"/>
  <c r="AB2893" i="1"/>
  <c r="V2893" i="1" s="1"/>
  <c r="T2894" i="1"/>
  <c r="U2894" i="1"/>
  <c r="W2894" i="1"/>
  <c r="X2894" i="1" s="1"/>
  <c r="Y2894" i="1"/>
  <c r="Z2894" i="1"/>
  <c r="AA2894" i="1"/>
  <c r="AB2894" i="1"/>
  <c r="V2894" i="1" s="1"/>
  <c r="T2895" i="1"/>
  <c r="U2895" i="1"/>
  <c r="W2895" i="1"/>
  <c r="X2895" i="1" s="1"/>
  <c r="Y2895" i="1"/>
  <c r="Z2895" i="1"/>
  <c r="AA2895" i="1"/>
  <c r="AB2895" i="1"/>
  <c r="V2895" i="1" s="1"/>
  <c r="T2896" i="1"/>
  <c r="U2896" i="1"/>
  <c r="W2896" i="1"/>
  <c r="X2896" i="1" s="1"/>
  <c r="Y2896" i="1"/>
  <c r="Z2896" i="1"/>
  <c r="AA2896" i="1"/>
  <c r="AB2896" i="1"/>
  <c r="V2896" i="1" s="1"/>
  <c r="T2897" i="1"/>
  <c r="U2897" i="1"/>
  <c r="W2897" i="1"/>
  <c r="X2897" i="1" s="1"/>
  <c r="Y2897" i="1"/>
  <c r="Z2897" i="1"/>
  <c r="AA2897" i="1"/>
  <c r="AB2897" i="1"/>
  <c r="V2897" i="1" s="1"/>
  <c r="T2898" i="1"/>
  <c r="U2898" i="1"/>
  <c r="W2898" i="1"/>
  <c r="X2898" i="1" s="1"/>
  <c r="Y2898" i="1"/>
  <c r="Z2898" i="1"/>
  <c r="AA2898" i="1"/>
  <c r="AB2898" i="1"/>
  <c r="V2898" i="1" s="1"/>
  <c r="T2899" i="1"/>
  <c r="U2899" i="1"/>
  <c r="W2899" i="1"/>
  <c r="X2899" i="1" s="1"/>
  <c r="Y2899" i="1"/>
  <c r="Z2899" i="1"/>
  <c r="AA2899" i="1"/>
  <c r="AB2899" i="1"/>
  <c r="V2899" i="1" s="1"/>
  <c r="T2900" i="1"/>
  <c r="U2900" i="1"/>
  <c r="W2900" i="1"/>
  <c r="X2900" i="1" s="1"/>
  <c r="Y2900" i="1"/>
  <c r="Z2900" i="1"/>
  <c r="AA2900" i="1"/>
  <c r="AB2900" i="1"/>
  <c r="V2900" i="1" s="1"/>
  <c r="T2901" i="1"/>
  <c r="U2901" i="1"/>
  <c r="W2901" i="1"/>
  <c r="X2901" i="1" s="1"/>
  <c r="Y2901" i="1"/>
  <c r="Z2901" i="1"/>
  <c r="AA2901" i="1"/>
  <c r="AB2901" i="1"/>
  <c r="V2901" i="1" s="1"/>
  <c r="T2902" i="1"/>
  <c r="U2902" i="1"/>
  <c r="W2902" i="1"/>
  <c r="X2902" i="1" s="1"/>
  <c r="Y2902" i="1"/>
  <c r="Z2902" i="1"/>
  <c r="AA2902" i="1"/>
  <c r="AB2902" i="1"/>
  <c r="V2902" i="1" s="1"/>
  <c r="T2903" i="1"/>
  <c r="U2903" i="1"/>
  <c r="W2903" i="1"/>
  <c r="X2903" i="1" s="1"/>
  <c r="Y2903" i="1"/>
  <c r="Z2903" i="1"/>
  <c r="AA2903" i="1"/>
  <c r="AB2903" i="1"/>
  <c r="V2903" i="1" s="1"/>
  <c r="T2904" i="1"/>
  <c r="U2904" i="1"/>
  <c r="W2904" i="1"/>
  <c r="X2904" i="1" s="1"/>
  <c r="Y2904" i="1"/>
  <c r="Z2904" i="1"/>
  <c r="AA2904" i="1"/>
  <c r="AB2904" i="1"/>
  <c r="V2904" i="1" s="1"/>
  <c r="T2905" i="1"/>
  <c r="U2905" i="1"/>
  <c r="W2905" i="1"/>
  <c r="X2905" i="1" s="1"/>
  <c r="Y2905" i="1"/>
  <c r="Z2905" i="1"/>
  <c r="AA2905" i="1"/>
  <c r="AB2905" i="1"/>
  <c r="V2905" i="1" s="1"/>
  <c r="T2906" i="1"/>
  <c r="U2906" i="1"/>
  <c r="W2906" i="1"/>
  <c r="X2906" i="1" s="1"/>
  <c r="Y2906" i="1"/>
  <c r="Z2906" i="1"/>
  <c r="AA2906" i="1"/>
  <c r="AB2906" i="1"/>
  <c r="V2906" i="1" s="1"/>
  <c r="T2907" i="1"/>
  <c r="U2907" i="1"/>
  <c r="W2907" i="1"/>
  <c r="X2907" i="1" s="1"/>
  <c r="Y2907" i="1"/>
  <c r="Z2907" i="1"/>
  <c r="AA2907" i="1"/>
  <c r="AB2907" i="1"/>
  <c r="V2907" i="1" s="1"/>
  <c r="T2908" i="1"/>
  <c r="U2908" i="1"/>
  <c r="W2908" i="1"/>
  <c r="X2908" i="1" s="1"/>
  <c r="Y2908" i="1"/>
  <c r="Z2908" i="1"/>
  <c r="AA2908" i="1"/>
  <c r="AB2908" i="1"/>
  <c r="V2908" i="1" s="1"/>
  <c r="T2909" i="1"/>
  <c r="U2909" i="1"/>
  <c r="W2909" i="1"/>
  <c r="X2909" i="1" s="1"/>
  <c r="Y2909" i="1"/>
  <c r="Z2909" i="1"/>
  <c r="AA2909" i="1"/>
  <c r="AB2909" i="1"/>
  <c r="V2909" i="1" s="1"/>
  <c r="T2910" i="1"/>
  <c r="U2910" i="1"/>
  <c r="W2910" i="1"/>
  <c r="X2910" i="1" s="1"/>
  <c r="Y2910" i="1"/>
  <c r="Z2910" i="1"/>
  <c r="AA2910" i="1"/>
  <c r="AB2910" i="1"/>
  <c r="V2910" i="1" s="1"/>
  <c r="T2911" i="1"/>
  <c r="U2911" i="1"/>
  <c r="W2911" i="1"/>
  <c r="X2911" i="1" s="1"/>
  <c r="Y2911" i="1"/>
  <c r="Z2911" i="1"/>
  <c r="AA2911" i="1"/>
  <c r="AB2911" i="1"/>
  <c r="V2911" i="1" s="1"/>
  <c r="T2912" i="1"/>
  <c r="U2912" i="1"/>
  <c r="W2912" i="1"/>
  <c r="X2912" i="1" s="1"/>
  <c r="Y2912" i="1"/>
  <c r="Z2912" i="1"/>
  <c r="AA2912" i="1"/>
  <c r="AB2912" i="1"/>
  <c r="V2912" i="1" s="1"/>
  <c r="T2913" i="1"/>
  <c r="U2913" i="1"/>
  <c r="W2913" i="1"/>
  <c r="X2913" i="1" s="1"/>
  <c r="Y2913" i="1"/>
  <c r="Z2913" i="1"/>
  <c r="AA2913" i="1"/>
  <c r="AB2913" i="1"/>
  <c r="V2913" i="1" s="1"/>
  <c r="T2914" i="1"/>
  <c r="U2914" i="1"/>
  <c r="W2914" i="1"/>
  <c r="X2914" i="1" s="1"/>
  <c r="Y2914" i="1"/>
  <c r="Z2914" i="1"/>
  <c r="AA2914" i="1"/>
  <c r="AB2914" i="1"/>
  <c r="V2914" i="1" s="1"/>
  <c r="T2915" i="1"/>
  <c r="U2915" i="1"/>
  <c r="W2915" i="1"/>
  <c r="X2915" i="1" s="1"/>
  <c r="Y2915" i="1"/>
  <c r="Z2915" i="1"/>
  <c r="AA2915" i="1"/>
  <c r="AB2915" i="1"/>
  <c r="V2915" i="1" s="1"/>
  <c r="T2916" i="1"/>
  <c r="U2916" i="1"/>
  <c r="W2916" i="1"/>
  <c r="X2916" i="1" s="1"/>
  <c r="Y2916" i="1"/>
  <c r="Z2916" i="1"/>
  <c r="AA2916" i="1"/>
  <c r="AB2916" i="1"/>
  <c r="V2916" i="1" s="1"/>
  <c r="T2917" i="1"/>
  <c r="U2917" i="1"/>
  <c r="W2917" i="1"/>
  <c r="X2917" i="1" s="1"/>
  <c r="Y2917" i="1"/>
  <c r="Z2917" i="1"/>
  <c r="AA2917" i="1"/>
  <c r="AB2917" i="1"/>
  <c r="V2917" i="1" s="1"/>
  <c r="T2918" i="1"/>
  <c r="U2918" i="1"/>
  <c r="W2918" i="1"/>
  <c r="X2918" i="1" s="1"/>
  <c r="Y2918" i="1"/>
  <c r="Z2918" i="1"/>
  <c r="AA2918" i="1"/>
  <c r="AB2918" i="1"/>
  <c r="V2918" i="1" s="1"/>
  <c r="T2919" i="1"/>
  <c r="U2919" i="1"/>
  <c r="W2919" i="1"/>
  <c r="X2919" i="1" s="1"/>
  <c r="Y2919" i="1"/>
  <c r="Z2919" i="1"/>
  <c r="AA2919" i="1"/>
  <c r="AB2919" i="1"/>
  <c r="V2919" i="1" s="1"/>
  <c r="T2920" i="1"/>
  <c r="U2920" i="1"/>
  <c r="W2920" i="1"/>
  <c r="X2920" i="1" s="1"/>
  <c r="Y2920" i="1"/>
  <c r="Z2920" i="1"/>
  <c r="AA2920" i="1"/>
  <c r="AB2920" i="1"/>
  <c r="V2920" i="1" s="1"/>
  <c r="T2921" i="1"/>
  <c r="U2921" i="1"/>
  <c r="W2921" i="1"/>
  <c r="X2921" i="1" s="1"/>
  <c r="Y2921" i="1"/>
  <c r="Z2921" i="1"/>
  <c r="AA2921" i="1"/>
  <c r="AB2921" i="1"/>
  <c r="V2921" i="1" s="1"/>
  <c r="T2922" i="1"/>
  <c r="U2922" i="1"/>
  <c r="W2922" i="1"/>
  <c r="X2922" i="1" s="1"/>
  <c r="Y2922" i="1"/>
  <c r="Z2922" i="1"/>
  <c r="AA2922" i="1"/>
  <c r="AB2922" i="1"/>
  <c r="V2922" i="1" s="1"/>
  <c r="T2923" i="1"/>
  <c r="U2923" i="1"/>
  <c r="W2923" i="1"/>
  <c r="X2923" i="1" s="1"/>
  <c r="Y2923" i="1"/>
  <c r="Z2923" i="1"/>
  <c r="AA2923" i="1"/>
  <c r="AB2923" i="1"/>
  <c r="V2923" i="1" s="1"/>
  <c r="T2924" i="1"/>
  <c r="U2924" i="1"/>
  <c r="W2924" i="1"/>
  <c r="X2924" i="1" s="1"/>
  <c r="Y2924" i="1"/>
  <c r="Z2924" i="1"/>
  <c r="AA2924" i="1"/>
  <c r="AB2924" i="1"/>
  <c r="V2924" i="1" s="1"/>
  <c r="T2925" i="1"/>
  <c r="U2925" i="1"/>
  <c r="W2925" i="1"/>
  <c r="X2925" i="1" s="1"/>
  <c r="Y2925" i="1"/>
  <c r="Z2925" i="1"/>
  <c r="AA2925" i="1"/>
  <c r="AB2925" i="1"/>
  <c r="V2925" i="1" s="1"/>
  <c r="T2926" i="1"/>
  <c r="U2926" i="1"/>
  <c r="W2926" i="1"/>
  <c r="X2926" i="1" s="1"/>
  <c r="Y2926" i="1"/>
  <c r="Z2926" i="1"/>
  <c r="AA2926" i="1"/>
  <c r="AB2926" i="1"/>
  <c r="V2926" i="1" s="1"/>
  <c r="T2927" i="1"/>
  <c r="U2927" i="1"/>
  <c r="W2927" i="1"/>
  <c r="X2927" i="1" s="1"/>
  <c r="Y2927" i="1"/>
  <c r="Z2927" i="1"/>
  <c r="AA2927" i="1"/>
  <c r="AB2927" i="1"/>
  <c r="V2927" i="1" s="1"/>
  <c r="T2928" i="1"/>
  <c r="U2928" i="1"/>
  <c r="W2928" i="1"/>
  <c r="X2928" i="1" s="1"/>
  <c r="Y2928" i="1"/>
  <c r="Z2928" i="1"/>
  <c r="AA2928" i="1"/>
  <c r="AB2928" i="1"/>
  <c r="V2928" i="1" s="1"/>
  <c r="T2929" i="1"/>
  <c r="U2929" i="1"/>
  <c r="W2929" i="1"/>
  <c r="X2929" i="1" s="1"/>
  <c r="Y2929" i="1"/>
  <c r="Z2929" i="1"/>
  <c r="AA2929" i="1"/>
  <c r="AB2929" i="1"/>
  <c r="V2929" i="1" s="1"/>
  <c r="T2930" i="1"/>
  <c r="U2930" i="1"/>
  <c r="W2930" i="1"/>
  <c r="X2930" i="1" s="1"/>
  <c r="Y2930" i="1"/>
  <c r="Z2930" i="1"/>
  <c r="AA2930" i="1"/>
  <c r="AB2930" i="1"/>
  <c r="V2930" i="1" s="1"/>
  <c r="T2931" i="1"/>
  <c r="U2931" i="1"/>
  <c r="W2931" i="1"/>
  <c r="X2931" i="1" s="1"/>
  <c r="Y2931" i="1"/>
  <c r="Z2931" i="1"/>
  <c r="AA2931" i="1"/>
  <c r="AB2931" i="1"/>
  <c r="V2931" i="1" s="1"/>
  <c r="T2932" i="1"/>
  <c r="U2932" i="1"/>
  <c r="W2932" i="1"/>
  <c r="X2932" i="1" s="1"/>
  <c r="Y2932" i="1"/>
  <c r="Z2932" i="1"/>
  <c r="AA2932" i="1"/>
  <c r="AB2932" i="1"/>
  <c r="V2932" i="1" s="1"/>
  <c r="T2933" i="1"/>
  <c r="U2933" i="1"/>
  <c r="W2933" i="1"/>
  <c r="X2933" i="1" s="1"/>
  <c r="Y2933" i="1"/>
  <c r="Z2933" i="1"/>
  <c r="AA2933" i="1"/>
  <c r="AB2933" i="1"/>
  <c r="V2933" i="1" s="1"/>
  <c r="T2934" i="1"/>
  <c r="U2934" i="1"/>
  <c r="W2934" i="1"/>
  <c r="X2934" i="1" s="1"/>
  <c r="Y2934" i="1"/>
  <c r="Z2934" i="1"/>
  <c r="AA2934" i="1"/>
  <c r="AB2934" i="1"/>
  <c r="V2934" i="1" s="1"/>
  <c r="T2935" i="1"/>
  <c r="U2935" i="1"/>
  <c r="W2935" i="1"/>
  <c r="X2935" i="1" s="1"/>
  <c r="Y2935" i="1"/>
  <c r="Z2935" i="1"/>
  <c r="AA2935" i="1"/>
  <c r="AB2935" i="1"/>
  <c r="V2935" i="1" s="1"/>
  <c r="T2936" i="1"/>
  <c r="U2936" i="1"/>
  <c r="W2936" i="1"/>
  <c r="X2936" i="1" s="1"/>
  <c r="Y2936" i="1"/>
  <c r="Z2936" i="1"/>
  <c r="AA2936" i="1"/>
  <c r="AB2936" i="1"/>
  <c r="V2936" i="1" s="1"/>
  <c r="T2937" i="1"/>
  <c r="U2937" i="1"/>
  <c r="W2937" i="1"/>
  <c r="X2937" i="1" s="1"/>
  <c r="Y2937" i="1"/>
  <c r="Z2937" i="1"/>
  <c r="AA2937" i="1"/>
  <c r="AB2937" i="1"/>
  <c r="V2937" i="1" s="1"/>
  <c r="T2938" i="1"/>
  <c r="U2938" i="1"/>
  <c r="W2938" i="1"/>
  <c r="X2938" i="1" s="1"/>
  <c r="Y2938" i="1"/>
  <c r="Z2938" i="1"/>
  <c r="AA2938" i="1"/>
  <c r="AB2938" i="1"/>
  <c r="V2938" i="1" s="1"/>
  <c r="T2939" i="1"/>
  <c r="U2939" i="1"/>
  <c r="W2939" i="1"/>
  <c r="X2939" i="1" s="1"/>
  <c r="Y2939" i="1"/>
  <c r="Z2939" i="1"/>
  <c r="AA2939" i="1"/>
  <c r="AB2939" i="1"/>
  <c r="V2939" i="1" s="1"/>
  <c r="T2940" i="1"/>
  <c r="U2940" i="1"/>
  <c r="W2940" i="1"/>
  <c r="X2940" i="1" s="1"/>
  <c r="Y2940" i="1"/>
  <c r="Z2940" i="1"/>
  <c r="AA2940" i="1"/>
  <c r="AB2940" i="1"/>
  <c r="V2940" i="1" s="1"/>
  <c r="T2941" i="1"/>
  <c r="U2941" i="1"/>
  <c r="W2941" i="1"/>
  <c r="X2941" i="1" s="1"/>
  <c r="Y2941" i="1"/>
  <c r="Z2941" i="1"/>
  <c r="AA2941" i="1"/>
  <c r="AB2941" i="1"/>
  <c r="V2941" i="1" s="1"/>
  <c r="T2942" i="1"/>
  <c r="U2942" i="1"/>
  <c r="W2942" i="1"/>
  <c r="X2942" i="1" s="1"/>
  <c r="Y2942" i="1"/>
  <c r="Z2942" i="1"/>
  <c r="AA2942" i="1"/>
  <c r="AB2942" i="1"/>
  <c r="V2942" i="1" s="1"/>
  <c r="T2943" i="1"/>
  <c r="U2943" i="1"/>
  <c r="W2943" i="1"/>
  <c r="X2943" i="1" s="1"/>
  <c r="Y2943" i="1"/>
  <c r="Z2943" i="1"/>
  <c r="AA2943" i="1"/>
  <c r="AB2943" i="1"/>
  <c r="V2943" i="1" s="1"/>
  <c r="T2944" i="1"/>
  <c r="U2944" i="1"/>
  <c r="W2944" i="1"/>
  <c r="X2944" i="1" s="1"/>
  <c r="Y2944" i="1"/>
  <c r="Z2944" i="1"/>
  <c r="AA2944" i="1"/>
  <c r="AB2944" i="1"/>
  <c r="V2944" i="1" s="1"/>
  <c r="T2945" i="1"/>
  <c r="U2945" i="1"/>
  <c r="W2945" i="1"/>
  <c r="X2945" i="1" s="1"/>
  <c r="Y2945" i="1"/>
  <c r="Z2945" i="1"/>
  <c r="AA2945" i="1"/>
  <c r="AB2945" i="1"/>
  <c r="V2945" i="1" s="1"/>
  <c r="T2946" i="1"/>
  <c r="U2946" i="1"/>
  <c r="W2946" i="1"/>
  <c r="X2946" i="1" s="1"/>
  <c r="Y2946" i="1"/>
  <c r="Z2946" i="1"/>
  <c r="AA2946" i="1"/>
  <c r="AB2946" i="1"/>
  <c r="V2946" i="1" s="1"/>
  <c r="T2947" i="1"/>
  <c r="U2947" i="1"/>
  <c r="W2947" i="1"/>
  <c r="X2947" i="1" s="1"/>
  <c r="Y2947" i="1"/>
  <c r="Z2947" i="1"/>
  <c r="AA2947" i="1"/>
  <c r="AB2947" i="1"/>
  <c r="V2947" i="1" s="1"/>
  <c r="T2948" i="1"/>
  <c r="U2948" i="1"/>
  <c r="W2948" i="1"/>
  <c r="X2948" i="1" s="1"/>
  <c r="Y2948" i="1"/>
  <c r="Z2948" i="1"/>
  <c r="AA2948" i="1"/>
  <c r="AB2948" i="1"/>
  <c r="V2948" i="1" s="1"/>
  <c r="T2949" i="1"/>
  <c r="U2949" i="1"/>
  <c r="W2949" i="1"/>
  <c r="X2949" i="1" s="1"/>
  <c r="Y2949" i="1"/>
  <c r="Z2949" i="1"/>
  <c r="AA2949" i="1"/>
  <c r="AB2949" i="1"/>
  <c r="V2949" i="1" s="1"/>
  <c r="T2950" i="1"/>
  <c r="U2950" i="1"/>
  <c r="W2950" i="1"/>
  <c r="X2950" i="1" s="1"/>
  <c r="Y2950" i="1"/>
  <c r="Z2950" i="1"/>
  <c r="AA2950" i="1"/>
  <c r="AB2950" i="1"/>
  <c r="V2950" i="1" s="1"/>
  <c r="T2951" i="1"/>
  <c r="U2951" i="1"/>
  <c r="W2951" i="1"/>
  <c r="X2951" i="1" s="1"/>
  <c r="Y2951" i="1"/>
  <c r="Z2951" i="1"/>
  <c r="AA2951" i="1"/>
  <c r="AB2951" i="1"/>
  <c r="V2951" i="1" s="1"/>
  <c r="T2952" i="1"/>
  <c r="U2952" i="1"/>
  <c r="W2952" i="1"/>
  <c r="X2952" i="1" s="1"/>
  <c r="Y2952" i="1"/>
  <c r="Z2952" i="1"/>
  <c r="AA2952" i="1"/>
  <c r="AB2952" i="1"/>
  <c r="V2952" i="1" s="1"/>
  <c r="T2953" i="1"/>
  <c r="U2953" i="1"/>
  <c r="W2953" i="1"/>
  <c r="X2953" i="1" s="1"/>
  <c r="Y2953" i="1"/>
  <c r="Z2953" i="1"/>
  <c r="AA2953" i="1"/>
  <c r="AB2953" i="1"/>
  <c r="V2953" i="1" s="1"/>
  <c r="T2954" i="1"/>
  <c r="U2954" i="1"/>
  <c r="W2954" i="1"/>
  <c r="X2954" i="1" s="1"/>
  <c r="Y2954" i="1"/>
  <c r="Z2954" i="1"/>
  <c r="AA2954" i="1"/>
  <c r="AB2954" i="1"/>
  <c r="V2954" i="1" s="1"/>
  <c r="T2955" i="1"/>
  <c r="U2955" i="1"/>
  <c r="W2955" i="1"/>
  <c r="X2955" i="1" s="1"/>
  <c r="Y2955" i="1"/>
  <c r="Z2955" i="1"/>
  <c r="AA2955" i="1"/>
  <c r="AB2955" i="1"/>
  <c r="V2955" i="1" s="1"/>
  <c r="T2956" i="1"/>
  <c r="U2956" i="1"/>
  <c r="W2956" i="1"/>
  <c r="X2956" i="1" s="1"/>
  <c r="Y2956" i="1"/>
  <c r="Z2956" i="1"/>
  <c r="AA2956" i="1"/>
  <c r="AB2956" i="1"/>
  <c r="V2956" i="1" s="1"/>
  <c r="T2957" i="1"/>
  <c r="U2957" i="1"/>
  <c r="W2957" i="1"/>
  <c r="X2957" i="1" s="1"/>
  <c r="Y2957" i="1"/>
  <c r="Z2957" i="1"/>
  <c r="AA2957" i="1"/>
  <c r="AB2957" i="1"/>
  <c r="V2957" i="1" s="1"/>
  <c r="T2958" i="1"/>
  <c r="U2958" i="1"/>
  <c r="W2958" i="1"/>
  <c r="X2958" i="1" s="1"/>
  <c r="Y2958" i="1"/>
  <c r="Z2958" i="1"/>
  <c r="AA2958" i="1"/>
  <c r="AB2958" i="1"/>
  <c r="V2958" i="1" s="1"/>
  <c r="T2959" i="1"/>
  <c r="U2959" i="1"/>
  <c r="W2959" i="1"/>
  <c r="X2959" i="1" s="1"/>
  <c r="Y2959" i="1"/>
  <c r="Z2959" i="1"/>
  <c r="AA2959" i="1"/>
  <c r="AB2959" i="1"/>
  <c r="V2959" i="1" s="1"/>
  <c r="T2960" i="1"/>
  <c r="U2960" i="1"/>
  <c r="W2960" i="1"/>
  <c r="X2960" i="1" s="1"/>
  <c r="Y2960" i="1"/>
  <c r="Z2960" i="1"/>
  <c r="AA2960" i="1"/>
  <c r="AB2960" i="1"/>
  <c r="V2960" i="1" s="1"/>
  <c r="T2961" i="1"/>
  <c r="U2961" i="1"/>
  <c r="W2961" i="1"/>
  <c r="X2961" i="1" s="1"/>
  <c r="Y2961" i="1"/>
  <c r="Z2961" i="1"/>
  <c r="AA2961" i="1"/>
  <c r="AB2961" i="1"/>
  <c r="V2961" i="1" s="1"/>
  <c r="T2962" i="1"/>
  <c r="U2962" i="1"/>
  <c r="W2962" i="1"/>
  <c r="X2962" i="1" s="1"/>
  <c r="Y2962" i="1"/>
  <c r="Z2962" i="1"/>
  <c r="AA2962" i="1"/>
  <c r="AB2962" i="1"/>
  <c r="V2962" i="1" s="1"/>
  <c r="T2963" i="1"/>
  <c r="U2963" i="1"/>
  <c r="W2963" i="1"/>
  <c r="X2963" i="1" s="1"/>
  <c r="Y2963" i="1"/>
  <c r="Z2963" i="1"/>
  <c r="AA2963" i="1"/>
  <c r="AB2963" i="1"/>
  <c r="V2963" i="1" s="1"/>
  <c r="T2964" i="1"/>
  <c r="U2964" i="1"/>
  <c r="W2964" i="1"/>
  <c r="X2964" i="1" s="1"/>
  <c r="Y2964" i="1"/>
  <c r="Z2964" i="1"/>
  <c r="AA2964" i="1"/>
  <c r="AB2964" i="1"/>
  <c r="V2964" i="1" s="1"/>
  <c r="T2965" i="1"/>
  <c r="U2965" i="1"/>
  <c r="W2965" i="1"/>
  <c r="X2965" i="1" s="1"/>
  <c r="Y2965" i="1"/>
  <c r="Z2965" i="1"/>
  <c r="AA2965" i="1"/>
  <c r="AB2965" i="1"/>
  <c r="V2965" i="1" s="1"/>
  <c r="T2966" i="1"/>
  <c r="U2966" i="1"/>
  <c r="W2966" i="1"/>
  <c r="X2966" i="1" s="1"/>
  <c r="Y2966" i="1"/>
  <c r="Z2966" i="1"/>
  <c r="AA2966" i="1"/>
  <c r="AB2966" i="1"/>
  <c r="V2966" i="1" s="1"/>
  <c r="T2967" i="1"/>
  <c r="U2967" i="1"/>
  <c r="W2967" i="1"/>
  <c r="X2967" i="1" s="1"/>
  <c r="Y2967" i="1"/>
  <c r="Z2967" i="1"/>
  <c r="AA2967" i="1"/>
  <c r="AB2967" i="1"/>
  <c r="V2967" i="1" s="1"/>
  <c r="T2968" i="1"/>
  <c r="U2968" i="1"/>
  <c r="W2968" i="1"/>
  <c r="X2968" i="1" s="1"/>
  <c r="Y2968" i="1"/>
  <c r="Z2968" i="1"/>
  <c r="AA2968" i="1"/>
  <c r="AB2968" i="1"/>
  <c r="V2968" i="1" s="1"/>
  <c r="T2969" i="1"/>
  <c r="U2969" i="1"/>
  <c r="W2969" i="1"/>
  <c r="X2969" i="1" s="1"/>
  <c r="Y2969" i="1"/>
  <c r="Z2969" i="1"/>
  <c r="AA2969" i="1"/>
  <c r="AB2969" i="1"/>
  <c r="V2969" i="1" s="1"/>
  <c r="T2970" i="1"/>
  <c r="U2970" i="1"/>
  <c r="W2970" i="1"/>
  <c r="X2970" i="1" s="1"/>
  <c r="Y2970" i="1"/>
  <c r="Z2970" i="1"/>
  <c r="AA2970" i="1"/>
  <c r="AB2970" i="1"/>
  <c r="V2970" i="1" s="1"/>
  <c r="T2971" i="1"/>
  <c r="U2971" i="1"/>
  <c r="W2971" i="1"/>
  <c r="X2971" i="1" s="1"/>
  <c r="Y2971" i="1"/>
  <c r="Z2971" i="1"/>
  <c r="AA2971" i="1"/>
  <c r="AB2971" i="1"/>
  <c r="V2971" i="1" s="1"/>
  <c r="T2972" i="1"/>
  <c r="U2972" i="1"/>
  <c r="W2972" i="1"/>
  <c r="X2972" i="1" s="1"/>
  <c r="Y2972" i="1"/>
  <c r="Z2972" i="1"/>
  <c r="AA2972" i="1"/>
  <c r="AB2972" i="1"/>
  <c r="V2972" i="1" s="1"/>
  <c r="T2973" i="1"/>
  <c r="U2973" i="1"/>
  <c r="W2973" i="1"/>
  <c r="X2973" i="1" s="1"/>
  <c r="Y2973" i="1"/>
  <c r="Z2973" i="1"/>
  <c r="AA2973" i="1"/>
  <c r="AB2973" i="1"/>
  <c r="V2973" i="1" s="1"/>
  <c r="T2974" i="1"/>
  <c r="U2974" i="1"/>
  <c r="W2974" i="1"/>
  <c r="X2974" i="1" s="1"/>
  <c r="Y2974" i="1"/>
  <c r="Z2974" i="1"/>
  <c r="AA2974" i="1"/>
  <c r="AB2974" i="1"/>
  <c r="V2974" i="1" s="1"/>
  <c r="T2975" i="1"/>
  <c r="U2975" i="1"/>
  <c r="W2975" i="1"/>
  <c r="X2975" i="1" s="1"/>
  <c r="Y2975" i="1"/>
  <c r="Z2975" i="1"/>
  <c r="AA2975" i="1"/>
  <c r="AB2975" i="1"/>
  <c r="V2975" i="1" s="1"/>
  <c r="T2976" i="1"/>
  <c r="U2976" i="1"/>
  <c r="W2976" i="1"/>
  <c r="X2976" i="1" s="1"/>
  <c r="Y2976" i="1"/>
  <c r="Z2976" i="1"/>
  <c r="AA2976" i="1"/>
  <c r="AB2976" i="1"/>
  <c r="V2976" i="1" s="1"/>
  <c r="T2977" i="1"/>
  <c r="U2977" i="1"/>
  <c r="W2977" i="1"/>
  <c r="X2977" i="1" s="1"/>
  <c r="Y2977" i="1"/>
  <c r="Z2977" i="1"/>
  <c r="AA2977" i="1"/>
  <c r="AB2977" i="1"/>
  <c r="V2977" i="1" s="1"/>
  <c r="T2978" i="1"/>
  <c r="U2978" i="1"/>
  <c r="W2978" i="1"/>
  <c r="X2978" i="1" s="1"/>
  <c r="Y2978" i="1"/>
  <c r="Z2978" i="1"/>
  <c r="AA2978" i="1"/>
  <c r="AB2978" i="1"/>
  <c r="V2978" i="1" s="1"/>
  <c r="T2979" i="1"/>
  <c r="U2979" i="1"/>
  <c r="W2979" i="1"/>
  <c r="X2979" i="1" s="1"/>
  <c r="Y2979" i="1"/>
  <c r="Z2979" i="1"/>
  <c r="AA2979" i="1"/>
  <c r="AB2979" i="1"/>
  <c r="V2979" i="1" s="1"/>
  <c r="T2980" i="1"/>
  <c r="U2980" i="1"/>
  <c r="W2980" i="1"/>
  <c r="X2980" i="1" s="1"/>
  <c r="Y2980" i="1"/>
  <c r="Z2980" i="1"/>
  <c r="AA2980" i="1"/>
  <c r="AB2980" i="1"/>
  <c r="V2980" i="1" s="1"/>
  <c r="T2981" i="1"/>
  <c r="U2981" i="1"/>
  <c r="W2981" i="1"/>
  <c r="X2981" i="1" s="1"/>
  <c r="Y2981" i="1"/>
  <c r="Z2981" i="1"/>
  <c r="AA2981" i="1"/>
  <c r="AB2981" i="1"/>
  <c r="V2981" i="1" s="1"/>
  <c r="T2982" i="1"/>
  <c r="U2982" i="1"/>
  <c r="W2982" i="1"/>
  <c r="X2982" i="1" s="1"/>
  <c r="Y2982" i="1"/>
  <c r="Z2982" i="1"/>
  <c r="AA2982" i="1"/>
  <c r="AB2982" i="1"/>
  <c r="V2982" i="1" s="1"/>
  <c r="T2983" i="1"/>
  <c r="U2983" i="1"/>
  <c r="W2983" i="1"/>
  <c r="X2983" i="1" s="1"/>
  <c r="Y2983" i="1"/>
  <c r="Z2983" i="1"/>
  <c r="AA2983" i="1"/>
  <c r="AB2983" i="1"/>
  <c r="V2983" i="1" s="1"/>
  <c r="T2984" i="1"/>
  <c r="U2984" i="1"/>
  <c r="W2984" i="1"/>
  <c r="X2984" i="1" s="1"/>
  <c r="Y2984" i="1"/>
  <c r="Z2984" i="1"/>
  <c r="AA2984" i="1"/>
  <c r="AB2984" i="1"/>
  <c r="V2984" i="1" s="1"/>
  <c r="T2985" i="1"/>
  <c r="U2985" i="1"/>
  <c r="W2985" i="1"/>
  <c r="X2985" i="1" s="1"/>
  <c r="Y2985" i="1"/>
  <c r="Z2985" i="1"/>
  <c r="AA2985" i="1"/>
  <c r="AB2985" i="1"/>
  <c r="V2985" i="1" s="1"/>
  <c r="T2986" i="1"/>
  <c r="U2986" i="1"/>
  <c r="W2986" i="1"/>
  <c r="X2986" i="1" s="1"/>
  <c r="Y2986" i="1"/>
  <c r="Z2986" i="1"/>
  <c r="AA2986" i="1"/>
  <c r="AB2986" i="1"/>
  <c r="V2986" i="1" s="1"/>
  <c r="T2987" i="1"/>
  <c r="U2987" i="1"/>
  <c r="W2987" i="1"/>
  <c r="X2987" i="1" s="1"/>
  <c r="Y2987" i="1"/>
  <c r="Z2987" i="1"/>
  <c r="AA2987" i="1"/>
  <c r="AB2987" i="1"/>
  <c r="V2987" i="1" s="1"/>
  <c r="T2988" i="1"/>
  <c r="U2988" i="1"/>
  <c r="W2988" i="1"/>
  <c r="X2988" i="1" s="1"/>
  <c r="Y2988" i="1"/>
  <c r="Z2988" i="1"/>
  <c r="AA2988" i="1"/>
  <c r="AB2988" i="1"/>
  <c r="V2988" i="1" s="1"/>
  <c r="T2989" i="1"/>
  <c r="U2989" i="1"/>
  <c r="W2989" i="1"/>
  <c r="X2989" i="1" s="1"/>
  <c r="Y2989" i="1"/>
  <c r="Z2989" i="1"/>
  <c r="AA2989" i="1"/>
  <c r="AB2989" i="1"/>
  <c r="V2989" i="1" s="1"/>
  <c r="T2990" i="1"/>
  <c r="U2990" i="1"/>
  <c r="W2990" i="1"/>
  <c r="X2990" i="1" s="1"/>
  <c r="Y2990" i="1"/>
  <c r="Z2990" i="1"/>
  <c r="AA2990" i="1"/>
  <c r="AB2990" i="1"/>
  <c r="V2990" i="1" s="1"/>
  <c r="T2991" i="1"/>
  <c r="U2991" i="1"/>
  <c r="W2991" i="1"/>
  <c r="X2991" i="1" s="1"/>
  <c r="Y2991" i="1"/>
  <c r="Z2991" i="1"/>
  <c r="AA2991" i="1"/>
  <c r="AB2991" i="1"/>
  <c r="V2991" i="1" s="1"/>
  <c r="T2992" i="1"/>
  <c r="U2992" i="1"/>
  <c r="W2992" i="1"/>
  <c r="X2992" i="1" s="1"/>
  <c r="Y2992" i="1"/>
  <c r="Z2992" i="1"/>
  <c r="AA2992" i="1"/>
  <c r="AB2992" i="1"/>
  <c r="V2992" i="1" s="1"/>
  <c r="T2993" i="1"/>
  <c r="U2993" i="1"/>
  <c r="W2993" i="1"/>
  <c r="X2993" i="1" s="1"/>
  <c r="Y2993" i="1"/>
  <c r="Z2993" i="1"/>
  <c r="AA2993" i="1"/>
  <c r="AB2993" i="1"/>
  <c r="V2993" i="1" s="1"/>
  <c r="T2994" i="1"/>
  <c r="U2994" i="1"/>
  <c r="W2994" i="1"/>
  <c r="X2994" i="1" s="1"/>
  <c r="Y2994" i="1"/>
  <c r="Z2994" i="1"/>
  <c r="AA2994" i="1"/>
  <c r="AB2994" i="1"/>
  <c r="V2994" i="1" s="1"/>
  <c r="T2995" i="1"/>
  <c r="U2995" i="1"/>
  <c r="W2995" i="1"/>
  <c r="X2995" i="1" s="1"/>
  <c r="Y2995" i="1"/>
  <c r="Z2995" i="1"/>
  <c r="AA2995" i="1"/>
  <c r="AB2995" i="1"/>
  <c r="V2995" i="1" s="1"/>
  <c r="T2996" i="1"/>
  <c r="U2996" i="1"/>
  <c r="W2996" i="1"/>
  <c r="X2996" i="1" s="1"/>
  <c r="Y2996" i="1"/>
  <c r="Z2996" i="1"/>
  <c r="AA2996" i="1"/>
  <c r="AB2996" i="1"/>
  <c r="V2996" i="1" s="1"/>
  <c r="T2997" i="1"/>
  <c r="U2997" i="1"/>
  <c r="W2997" i="1"/>
  <c r="X2997" i="1" s="1"/>
  <c r="Y2997" i="1"/>
  <c r="Z2997" i="1"/>
  <c r="AA2997" i="1"/>
  <c r="AB2997" i="1"/>
  <c r="V2997" i="1" s="1"/>
  <c r="T2998" i="1"/>
  <c r="U2998" i="1"/>
  <c r="W2998" i="1"/>
  <c r="X2998" i="1" s="1"/>
  <c r="Y2998" i="1"/>
  <c r="Z2998" i="1"/>
  <c r="AA2998" i="1"/>
  <c r="AB2998" i="1"/>
  <c r="V2998" i="1" s="1"/>
  <c r="T2999" i="1"/>
  <c r="U2999" i="1"/>
  <c r="W2999" i="1"/>
  <c r="X2999" i="1" s="1"/>
  <c r="Y2999" i="1"/>
  <c r="Z2999" i="1"/>
  <c r="AA2999" i="1"/>
  <c r="AB2999" i="1"/>
  <c r="V2999" i="1" s="1"/>
  <c r="T3000" i="1"/>
  <c r="U3000" i="1"/>
  <c r="W3000" i="1"/>
  <c r="X3000" i="1" s="1"/>
  <c r="Y3000" i="1"/>
  <c r="Z3000" i="1"/>
  <c r="AA3000" i="1"/>
  <c r="AB3000" i="1"/>
  <c r="V3000" i="1" s="1"/>
  <c r="T3001" i="1"/>
  <c r="U3001" i="1"/>
  <c r="W3001" i="1"/>
  <c r="X3001" i="1" s="1"/>
  <c r="Y3001" i="1"/>
  <c r="Z3001" i="1"/>
  <c r="AA3001" i="1"/>
  <c r="AB3001" i="1"/>
  <c r="V3001" i="1" s="1"/>
  <c r="T3002" i="1"/>
  <c r="U3002" i="1"/>
  <c r="W3002" i="1"/>
  <c r="X3002" i="1" s="1"/>
  <c r="Y3002" i="1"/>
  <c r="Z3002" i="1"/>
  <c r="AA3002" i="1"/>
  <c r="AB3002" i="1"/>
  <c r="V3002" i="1" s="1"/>
  <c r="T3003" i="1"/>
  <c r="U3003" i="1"/>
  <c r="W3003" i="1"/>
  <c r="X3003" i="1" s="1"/>
  <c r="Y3003" i="1"/>
  <c r="Z3003" i="1"/>
  <c r="AA3003" i="1"/>
  <c r="AB3003" i="1"/>
  <c r="V3003" i="1" s="1"/>
  <c r="T3004" i="1"/>
  <c r="U3004" i="1"/>
  <c r="W3004" i="1"/>
  <c r="X3004" i="1" s="1"/>
  <c r="Y3004" i="1"/>
  <c r="Z3004" i="1"/>
  <c r="AA3004" i="1"/>
  <c r="AB3004" i="1"/>
  <c r="V3004" i="1" s="1"/>
  <c r="T3005" i="1"/>
  <c r="U3005" i="1"/>
  <c r="W3005" i="1"/>
  <c r="X3005" i="1" s="1"/>
  <c r="Y3005" i="1"/>
  <c r="Z3005" i="1"/>
  <c r="AA3005" i="1"/>
  <c r="AB3005" i="1"/>
  <c r="V3005" i="1" s="1"/>
  <c r="T3006" i="1"/>
  <c r="U3006" i="1"/>
  <c r="W3006" i="1"/>
  <c r="X3006" i="1" s="1"/>
  <c r="Y3006" i="1"/>
  <c r="Z3006" i="1"/>
  <c r="AA3006" i="1"/>
  <c r="AB3006" i="1"/>
  <c r="V3006" i="1" s="1"/>
  <c r="T3007" i="1"/>
  <c r="U3007" i="1"/>
  <c r="W3007" i="1"/>
  <c r="X3007" i="1" s="1"/>
  <c r="Y3007" i="1"/>
  <c r="Z3007" i="1"/>
  <c r="AA3007" i="1"/>
  <c r="AB3007" i="1"/>
  <c r="V3007" i="1" s="1"/>
  <c r="T3008" i="1"/>
  <c r="U3008" i="1"/>
  <c r="W3008" i="1"/>
  <c r="X3008" i="1" s="1"/>
  <c r="Y3008" i="1"/>
  <c r="Z3008" i="1"/>
  <c r="AA3008" i="1"/>
  <c r="AB3008" i="1"/>
  <c r="V3008" i="1" s="1"/>
  <c r="T3009" i="1"/>
  <c r="U3009" i="1"/>
  <c r="W3009" i="1"/>
  <c r="X3009" i="1" s="1"/>
  <c r="Y3009" i="1"/>
  <c r="Z3009" i="1"/>
  <c r="AA3009" i="1"/>
  <c r="AB3009" i="1"/>
  <c r="V3009" i="1" s="1"/>
  <c r="T3010" i="1"/>
  <c r="U3010" i="1"/>
  <c r="W3010" i="1"/>
  <c r="X3010" i="1" s="1"/>
  <c r="Y3010" i="1"/>
  <c r="Z3010" i="1"/>
  <c r="AA3010" i="1"/>
  <c r="AB3010" i="1"/>
  <c r="V3010" i="1" s="1"/>
  <c r="T3011" i="1"/>
  <c r="U3011" i="1"/>
  <c r="W3011" i="1"/>
  <c r="X3011" i="1" s="1"/>
  <c r="Y3011" i="1"/>
  <c r="Z3011" i="1"/>
  <c r="AA3011" i="1"/>
  <c r="AB3011" i="1"/>
  <c r="V3011" i="1" s="1"/>
  <c r="T3012" i="1"/>
  <c r="U3012" i="1"/>
  <c r="W3012" i="1"/>
  <c r="X3012" i="1" s="1"/>
  <c r="Y3012" i="1"/>
  <c r="Z3012" i="1"/>
  <c r="AA3012" i="1"/>
  <c r="AB3012" i="1"/>
  <c r="V3012" i="1" s="1"/>
  <c r="T3013" i="1"/>
  <c r="U3013" i="1"/>
  <c r="W3013" i="1"/>
  <c r="X3013" i="1" s="1"/>
  <c r="Y3013" i="1"/>
  <c r="Z3013" i="1"/>
  <c r="AA3013" i="1"/>
  <c r="AB3013" i="1"/>
  <c r="V3013" i="1" s="1"/>
  <c r="T3014" i="1"/>
  <c r="U3014" i="1"/>
  <c r="W3014" i="1"/>
  <c r="X3014" i="1" s="1"/>
  <c r="Y3014" i="1"/>
  <c r="Z3014" i="1"/>
  <c r="AA3014" i="1"/>
  <c r="AB3014" i="1"/>
  <c r="V3014" i="1" s="1"/>
  <c r="T3015" i="1"/>
  <c r="U3015" i="1"/>
  <c r="W3015" i="1"/>
  <c r="X3015" i="1" s="1"/>
  <c r="Y3015" i="1"/>
  <c r="Z3015" i="1"/>
  <c r="AA3015" i="1"/>
  <c r="AB3015" i="1"/>
  <c r="V3015" i="1" s="1"/>
  <c r="T3016" i="1"/>
  <c r="U3016" i="1"/>
  <c r="W3016" i="1"/>
  <c r="X3016" i="1" s="1"/>
  <c r="Y3016" i="1"/>
  <c r="Z3016" i="1"/>
  <c r="AA3016" i="1"/>
  <c r="AB3016" i="1"/>
  <c r="V3016" i="1" s="1"/>
  <c r="T3017" i="1"/>
  <c r="U3017" i="1"/>
  <c r="W3017" i="1"/>
  <c r="X3017" i="1" s="1"/>
  <c r="Y3017" i="1"/>
  <c r="Z3017" i="1"/>
  <c r="AA3017" i="1"/>
  <c r="AB3017" i="1"/>
  <c r="V3017" i="1" s="1"/>
  <c r="T3018" i="1"/>
  <c r="U3018" i="1"/>
  <c r="W3018" i="1"/>
  <c r="X3018" i="1" s="1"/>
  <c r="Y3018" i="1"/>
  <c r="Z3018" i="1"/>
  <c r="AA3018" i="1"/>
  <c r="AB3018" i="1"/>
  <c r="V3018" i="1" s="1"/>
  <c r="T3019" i="1"/>
  <c r="U3019" i="1"/>
  <c r="W3019" i="1"/>
  <c r="X3019" i="1" s="1"/>
  <c r="Y3019" i="1"/>
  <c r="Z3019" i="1"/>
  <c r="AA3019" i="1"/>
  <c r="AB3019" i="1"/>
  <c r="V3019" i="1" s="1"/>
  <c r="T3020" i="1"/>
  <c r="U3020" i="1"/>
  <c r="W3020" i="1"/>
  <c r="X3020" i="1" s="1"/>
  <c r="Y3020" i="1"/>
  <c r="Z3020" i="1"/>
  <c r="AA3020" i="1"/>
  <c r="AB3020" i="1"/>
  <c r="V3020" i="1" s="1"/>
  <c r="T3021" i="1"/>
  <c r="U3021" i="1"/>
  <c r="W3021" i="1"/>
  <c r="X3021" i="1" s="1"/>
  <c r="Y3021" i="1"/>
  <c r="Z3021" i="1"/>
  <c r="AA3021" i="1"/>
  <c r="AB3021" i="1"/>
  <c r="V3021" i="1" s="1"/>
  <c r="T3022" i="1"/>
  <c r="U3022" i="1"/>
  <c r="W3022" i="1"/>
  <c r="X3022" i="1" s="1"/>
  <c r="Y3022" i="1"/>
  <c r="Z3022" i="1"/>
  <c r="AA3022" i="1"/>
  <c r="AB3022" i="1"/>
  <c r="V3022" i="1" s="1"/>
  <c r="T3023" i="1"/>
  <c r="U3023" i="1"/>
  <c r="W3023" i="1"/>
  <c r="X3023" i="1" s="1"/>
  <c r="Y3023" i="1"/>
  <c r="Z3023" i="1"/>
  <c r="AA3023" i="1"/>
  <c r="AB3023" i="1"/>
  <c r="V3023" i="1" s="1"/>
  <c r="T3024" i="1"/>
  <c r="U3024" i="1"/>
  <c r="W3024" i="1"/>
  <c r="X3024" i="1" s="1"/>
  <c r="Y3024" i="1"/>
  <c r="Z3024" i="1"/>
  <c r="AA3024" i="1"/>
  <c r="AB3024" i="1"/>
  <c r="V3024" i="1" s="1"/>
  <c r="T3025" i="1"/>
  <c r="U3025" i="1"/>
  <c r="W3025" i="1"/>
  <c r="X3025" i="1" s="1"/>
  <c r="Y3025" i="1"/>
  <c r="Z3025" i="1"/>
  <c r="AA3025" i="1"/>
  <c r="AB3025" i="1"/>
  <c r="V3025" i="1" s="1"/>
  <c r="T3026" i="1"/>
  <c r="U3026" i="1"/>
  <c r="W3026" i="1"/>
  <c r="X3026" i="1" s="1"/>
  <c r="Y3026" i="1"/>
  <c r="Z3026" i="1"/>
  <c r="AA3026" i="1"/>
  <c r="AB3026" i="1"/>
  <c r="V3026" i="1" s="1"/>
  <c r="T3027" i="1"/>
  <c r="U3027" i="1"/>
  <c r="W3027" i="1"/>
  <c r="X3027" i="1" s="1"/>
  <c r="Y3027" i="1"/>
  <c r="Z3027" i="1"/>
  <c r="AA3027" i="1"/>
  <c r="AB3027" i="1"/>
  <c r="V3027" i="1" s="1"/>
  <c r="T3028" i="1"/>
  <c r="U3028" i="1"/>
  <c r="W3028" i="1"/>
  <c r="X3028" i="1" s="1"/>
  <c r="Y3028" i="1"/>
  <c r="Z3028" i="1"/>
  <c r="AA3028" i="1"/>
  <c r="AB3028" i="1"/>
  <c r="V3028" i="1" s="1"/>
  <c r="T3029" i="1"/>
  <c r="U3029" i="1"/>
  <c r="W3029" i="1"/>
  <c r="X3029" i="1" s="1"/>
  <c r="Y3029" i="1"/>
  <c r="Z3029" i="1"/>
  <c r="AA3029" i="1"/>
  <c r="AB3029" i="1"/>
  <c r="V3029" i="1" s="1"/>
  <c r="T3030" i="1"/>
  <c r="U3030" i="1"/>
  <c r="W3030" i="1"/>
  <c r="X3030" i="1" s="1"/>
  <c r="Y3030" i="1"/>
  <c r="Z3030" i="1"/>
  <c r="AA3030" i="1"/>
  <c r="AB3030" i="1"/>
  <c r="V3030" i="1" s="1"/>
  <c r="T3031" i="1"/>
  <c r="U3031" i="1"/>
  <c r="W3031" i="1"/>
  <c r="X3031" i="1" s="1"/>
  <c r="Y3031" i="1"/>
  <c r="Z3031" i="1"/>
  <c r="AA3031" i="1"/>
  <c r="AB3031" i="1"/>
  <c r="V3031" i="1" s="1"/>
  <c r="T3032" i="1"/>
  <c r="U3032" i="1"/>
  <c r="W3032" i="1"/>
  <c r="X3032" i="1" s="1"/>
  <c r="Y3032" i="1"/>
  <c r="Z3032" i="1"/>
  <c r="AA3032" i="1"/>
  <c r="AB3032" i="1"/>
  <c r="V3032" i="1" s="1"/>
  <c r="T3033" i="1"/>
  <c r="U3033" i="1"/>
  <c r="W3033" i="1"/>
  <c r="X3033" i="1" s="1"/>
  <c r="Y3033" i="1"/>
  <c r="Z3033" i="1"/>
  <c r="AA3033" i="1"/>
  <c r="AB3033" i="1"/>
  <c r="V3033" i="1" s="1"/>
  <c r="T3034" i="1"/>
  <c r="U3034" i="1"/>
  <c r="W3034" i="1"/>
  <c r="X3034" i="1" s="1"/>
  <c r="Y3034" i="1"/>
  <c r="Z3034" i="1"/>
  <c r="AA3034" i="1"/>
  <c r="AB3034" i="1"/>
  <c r="V3034" i="1" s="1"/>
  <c r="T3035" i="1"/>
  <c r="U3035" i="1"/>
  <c r="W3035" i="1"/>
  <c r="X3035" i="1" s="1"/>
  <c r="Y3035" i="1"/>
  <c r="Z3035" i="1"/>
  <c r="AA3035" i="1"/>
  <c r="AB3035" i="1"/>
  <c r="V3035" i="1" s="1"/>
  <c r="T3036" i="1"/>
  <c r="U3036" i="1"/>
  <c r="W3036" i="1"/>
  <c r="X3036" i="1" s="1"/>
  <c r="Y3036" i="1"/>
  <c r="Z3036" i="1"/>
  <c r="AA3036" i="1"/>
  <c r="AB3036" i="1"/>
  <c r="V3036" i="1" s="1"/>
  <c r="T3037" i="1"/>
  <c r="U3037" i="1"/>
  <c r="W3037" i="1"/>
  <c r="X3037" i="1" s="1"/>
  <c r="Y3037" i="1"/>
  <c r="Z3037" i="1"/>
  <c r="AA3037" i="1"/>
  <c r="AB3037" i="1"/>
  <c r="V3037" i="1" s="1"/>
  <c r="T3038" i="1"/>
  <c r="U3038" i="1"/>
  <c r="W3038" i="1"/>
  <c r="X3038" i="1" s="1"/>
  <c r="Y3038" i="1"/>
  <c r="Z3038" i="1"/>
  <c r="AA3038" i="1"/>
  <c r="AB3038" i="1"/>
  <c r="V3038" i="1" s="1"/>
  <c r="T3039" i="1"/>
  <c r="U3039" i="1"/>
  <c r="W3039" i="1"/>
  <c r="X3039" i="1" s="1"/>
  <c r="Y3039" i="1"/>
  <c r="Z3039" i="1"/>
  <c r="AA3039" i="1"/>
  <c r="AB3039" i="1"/>
  <c r="V3039" i="1" s="1"/>
  <c r="T3040" i="1"/>
  <c r="U3040" i="1"/>
  <c r="W3040" i="1"/>
  <c r="X3040" i="1" s="1"/>
  <c r="Y3040" i="1"/>
  <c r="Z3040" i="1"/>
  <c r="AA3040" i="1"/>
  <c r="AB3040" i="1"/>
  <c r="V3040" i="1" s="1"/>
  <c r="T3041" i="1"/>
  <c r="U3041" i="1"/>
  <c r="W3041" i="1"/>
  <c r="X3041" i="1" s="1"/>
  <c r="Y3041" i="1"/>
  <c r="Z3041" i="1"/>
  <c r="AA3041" i="1"/>
  <c r="AB3041" i="1"/>
  <c r="V3041" i="1" s="1"/>
  <c r="T3042" i="1"/>
  <c r="U3042" i="1"/>
  <c r="W3042" i="1"/>
  <c r="X3042" i="1" s="1"/>
  <c r="Y3042" i="1"/>
  <c r="Z3042" i="1"/>
  <c r="AA3042" i="1"/>
  <c r="AB3042" i="1"/>
  <c r="V3042" i="1" s="1"/>
  <c r="T3043" i="1"/>
  <c r="U3043" i="1"/>
  <c r="W3043" i="1"/>
  <c r="X3043" i="1" s="1"/>
  <c r="Y3043" i="1"/>
  <c r="Z3043" i="1"/>
  <c r="AA3043" i="1"/>
  <c r="AB3043" i="1"/>
  <c r="V3043" i="1" s="1"/>
  <c r="T3044" i="1"/>
  <c r="U3044" i="1"/>
  <c r="W3044" i="1"/>
  <c r="X3044" i="1" s="1"/>
  <c r="Y3044" i="1"/>
  <c r="Z3044" i="1"/>
  <c r="AA3044" i="1"/>
  <c r="AB3044" i="1"/>
  <c r="V3044" i="1" s="1"/>
  <c r="T3045" i="1"/>
  <c r="U3045" i="1"/>
  <c r="W3045" i="1"/>
  <c r="X3045" i="1" s="1"/>
  <c r="Y3045" i="1"/>
  <c r="Z3045" i="1"/>
  <c r="AA3045" i="1"/>
  <c r="AB3045" i="1"/>
  <c r="V3045" i="1" s="1"/>
  <c r="T3046" i="1"/>
  <c r="U3046" i="1"/>
  <c r="W3046" i="1"/>
  <c r="X3046" i="1" s="1"/>
  <c r="Y3046" i="1"/>
  <c r="Z3046" i="1"/>
  <c r="AA3046" i="1"/>
  <c r="AB3046" i="1"/>
  <c r="V3046" i="1" s="1"/>
  <c r="T3047" i="1"/>
  <c r="U3047" i="1"/>
  <c r="W3047" i="1"/>
  <c r="X3047" i="1" s="1"/>
  <c r="Y3047" i="1"/>
  <c r="Z3047" i="1"/>
  <c r="AA3047" i="1"/>
  <c r="AB3047" i="1"/>
  <c r="V3047" i="1" s="1"/>
  <c r="T3048" i="1"/>
  <c r="U3048" i="1"/>
  <c r="W3048" i="1"/>
  <c r="X3048" i="1" s="1"/>
  <c r="Y3048" i="1"/>
  <c r="Z3048" i="1"/>
  <c r="AA3048" i="1"/>
  <c r="AB3048" i="1"/>
  <c r="V3048" i="1" s="1"/>
  <c r="T3049" i="1"/>
  <c r="U3049" i="1"/>
  <c r="W3049" i="1"/>
  <c r="X3049" i="1" s="1"/>
  <c r="Y3049" i="1"/>
  <c r="Z3049" i="1"/>
  <c r="AA3049" i="1"/>
  <c r="AB3049" i="1"/>
  <c r="V3049" i="1" s="1"/>
  <c r="T3050" i="1"/>
  <c r="U3050" i="1"/>
  <c r="W3050" i="1"/>
  <c r="X3050" i="1" s="1"/>
  <c r="Y3050" i="1"/>
  <c r="Z3050" i="1"/>
  <c r="AA3050" i="1"/>
  <c r="AB3050" i="1"/>
  <c r="V3050" i="1" s="1"/>
  <c r="T3051" i="1"/>
  <c r="U3051" i="1"/>
  <c r="W3051" i="1"/>
  <c r="X3051" i="1" s="1"/>
  <c r="Y3051" i="1"/>
  <c r="Z3051" i="1"/>
  <c r="AA3051" i="1"/>
  <c r="AB3051" i="1"/>
  <c r="V3051" i="1" s="1"/>
  <c r="T3052" i="1"/>
  <c r="U3052" i="1"/>
  <c r="W3052" i="1"/>
  <c r="X3052" i="1" s="1"/>
  <c r="Y3052" i="1"/>
  <c r="Z3052" i="1"/>
  <c r="AA3052" i="1"/>
  <c r="AB3052" i="1"/>
  <c r="V3052" i="1" s="1"/>
  <c r="T3053" i="1"/>
  <c r="U3053" i="1"/>
  <c r="W3053" i="1"/>
  <c r="X3053" i="1" s="1"/>
  <c r="Y3053" i="1"/>
  <c r="Z3053" i="1"/>
  <c r="AA3053" i="1"/>
  <c r="AB3053" i="1"/>
  <c r="V3053" i="1" s="1"/>
  <c r="T3054" i="1"/>
  <c r="U3054" i="1"/>
  <c r="W3054" i="1"/>
  <c r="X3054" i="1" s="1"/>
  <c r="Y3054" i="1"/>
  <c r="Z3054" i="1"/>
  <c r="AA3054" i="1"/>
  <c r="AB3054" i="1"/>
  <c r="V3054" i="1" s="1"/>
  <c r="T3055" i="1"/>
  <c r="U3055" i="1"/>
  <c r="W3055" i="1"/>
  <c r="X3055" i="1" s="1"/>
  <c r="Y3055" i="1"/>
  <c r="Z3055" i="1"/>
  <c r="AA3055" i="1"/>
  <c r="AB3055" i="1"/>
  <c r="V3055" i="1" s="1"/>
  <c r="T3056" i="1"/>
  <c r="U3056" i="1"/>
  <c r="W3056" i="1"/>
  <c r="X3056" i="1" s="1"/>
  <c r="Y3056" i="1"/>
  <c r="Z3056" i="1"/>
  <c r="AA3056" i="1"/>
  <c r="AB3056" i="1"/>
  <c r="V3056" i="1" s="1"/>
  <c r="T3057" i="1"/>
  <c r="U3057" i="1"/>
  <c r="W3057" i="1"/>
  <c r="X3057" i="1" s="1"/>
  <c r="Y3057" i="1"/>
  <c r="Z3057" i="1"/>
  <c r="AA3057" i="1"/>
  <c r="AB3057" i="1"/>
  <c r="V3057" i="1" s="1"/>
  <c r="T3058" i="1"/>
  <c r="U3058" i="1"/>
  <c r="W3058" i="1"/>
  <c r="X3058" i="1" s="1"/>
  <c r="Y3058" i="1"/>
  <c r="Z3058" i="1"/>
  <c r="AA3058" i="1"/>
  <c r="AB3058" i="1"/>
  <c r="V3058" i="1" s="1"/>
  <c r="T3059" i="1"/>
  <c r="U3059" i="1"/>
  <c r="W3059" i="1"/>
  <c r="X3059" i="1" s="1"/>
  <c r="Y3059" i="1"/>
  <c r="Z3059" i="1"/>
  <c r="AA3059" i="1"/>
  <c r="AB3059" i="1"/>
  <c r="V3059" i="1" s="1"/>
  <c r="T3060" i="1"/>
  <c r="U3060" i="1"/>
  <c r="W3060" i="1"/>
  <c r="X3060" i="1" s="1"/>
  <c r="Y3060" i="1"/>
  <c r="Z3060" i="1"/>
  <c r="AA3060" i="1"/>
  <c r="AB3060" i="1"/>
  <c r="V3060" i="1" s="1"/>
  <c r="T3061" i="1"/>
  <c r="U3061" i="1"/>
  <c r="W3061" i="1"/>
  <c r="X3061" i="1" s="1"/>
  <c r="Y3061" i="1"/>
  <c r="Z3061" i="1"/>
  <c r="AA3061" i="1"/>
  <c r="AB3061" i="1"/>
  <c r="V3061" i="1" s="1"/>
  <c r="T3062" i="1"/>
  <c r="U3062" i="1"/>
  <c r="W3062" i="1"/>
  <c r="X3062" i="1" s="1"/>
  <c r="Y3062" i="1"/>
  <c r="Z3062" i="1"/>
  <c r="AA3062" i="1"/>
  <c r="AB3062" i="1"/>
  <c r="V3062" i="1" s="1"/>
  <c r="T3063" i="1"/>
  <c r="U3063" i="1"/>
  <c r="W3063" i="1"/>
  <c r="X3063" i="1" s="1"/>
  <c r="Y3063" i="1"/>
  <c r="Z3063" i="1"/>
  <c r="AA3063" i="1"/>
  <c r="AB3063" i="1"/>
  <c r="V3063" i="1" s="1"/>
  <c r="T3064" i="1"/>
  <c r="U3064" i="1"/>
  <c r="W3064" i="1"/>
  <c r="X3064" i="1" s="1"/>
  <c r="Y3064" i="1"/>
  <c r="Z3064" i="1"/>
  <c r="AA3064" i="1"/>
  <c r="AB3064" i="1"/>
  <c r="V3064" i="1" s="1"/>
  <c r="T3065" i="1"/>
  <c r="U3065" i="1"/>
  <c r="W3065" i="1"/>
  <c r="X3065" i="1" s="1"/>
  <c r="Y3065" i="1"/>
  <c r="Z3065" i="1"/>
  <c r="AA3065" i="1"/>
  <c r="AB3065" i="1"/>
  <c r="V3065" i="1" s="1"/>
  <c r="T3066" i="1"/>
  <c r="U3066" i="1"/>
  <c r="W3066" i="1"/>
  <c r="X3066" i="1" s="1"/>
  <c r="Y3066" i="1"/>
  <c r="Z3066" i="1"/>
  <c r="AA3066" i="1"/>
  <c r="AB3066" i="1"/>
  <c r="V3066" i="1" s="1"/>
  <c r="T3067" i="1"/>
  <c r="U3067" i="1"/>
  <c r="W3067" i="1"/>
  <c r="X3067" i="1" s="1"/>
  <c r="Y3067" i="1"/>
  <c r="Z3067" i="1"/>
  <c r="AA3067" i="1"/>
  <c r="AB3067" i="1"/>
  <c r="V3067" i="1" s="1"/>
  <c r="T3068" i="1"/>
  <c r="U3068" i="1"/>
  <c r="W3068" i="1"/>
  <c r="X3068" i="1" s="1"/>
  <c r="Y3068" i="1"/>
  <c r="Z3068" i="1"/>
  <c r="AA3068" i="1"/>
  <c r="AB3068" i="1"/>
  <c r="V3068" i="1" s="1"/>
  <c r="T3069" i="1"/>
  <c r="U3069" i="1"/>
  <c r="W3069" i="1"/>
  <c r="X3069" i="1" s="1"/>
  <c r="Y3069" i="1"/>
  <c r="Z3069" i="1"/>
  <c r="AA3069" i="1"/>
  <c r="AB3069" i="1"/>
  <c r="V3069" i="1" s="1"/>
  <c r="T3070" i="1"/>
  <c r="U3070" i="1"/>
  <c r="W3070" i="1"/>
  <c r="X3070" i="1" s="1"/>
  <c r="Y3070" i="1"/>
  <c r="Z3070" i="1"/>
  <c r="AA3070" i="1"/>
  <c r="AB3070" i="1"/>
  <c r="V3070" i="1" s="1"/>
  <c r="T3071" i="1"/>
  <c r="U3071" i="1"/>
  <c r="W3071" i="1"/>
  <c r="X3071" i="1" s="1"/>
  <c r="Y3071" i="1"/>
  <c r="Z3071" i="1"/>
  <c r="AA3071" i="1"/>
  <c r="AB3071" i="1"/>
  <c r="V3071" i="1" s="1"/>
  <c r="T3072" i="1"/>
  <c r="U3072" i="1"/>
  <c r="W3072" i="1"/>
  <c r="X3072" i="1" s="1"/>
  <c r="Y3072" i="1"/>
  <c r="Z3072" i="1"/>
  <c r="AA3072" i="1"/>
  <c r="AB3072" i="1"/>
  <c r="V3072" i="1" s="1"/>
  <c r="T3073" i="1"/>
  <c r="U3073" i="1"/>
  <c r="W3073" i="1"/>
  <c r="X3073" i="1" s="1"/>
  <c r="Y3073" i="1"/>
  <c r="Z3073" i="1"/>
  <c r="AA3073" i="1"/>
  <c r="AB3073" i="1"/>
  <c r="V3073" i="1" s="1"/>
  <c r="T3074" i="1"/>
  <c r="U3074" i="1"/>
  <c r="W3074" i="1"/>
  <c r="X3074" i="1" s="1"/>
  <c r="Y3074" i="1"/>
  <c r="Z3074" i="1"/>
  <c r="AA3074" i="1"/>
  <c r="AB3074" i="1"/>
  <c r="V3074" i="1" s="1"/>
  <c r="T3075" i="1"/>
  <c r="U3075" i="1"/>
  <c r="W3075" i="1"/>
  <c r="X3075" i="1" s="1"/>
  <c r="Y3075" i="1"/>
  <c r="Z3075" i="1"/>
  <c r="AA3075" i="1"/>
  <c r="AB3075" i="1"/>
  <c r="V3075" i="1" s="1"/>
  <c r="T3076" i="1"/>
  <c r="U3076" i="1"/>
  <c r="W3076" i="1"/>
  <c r="X3076" i="1" s="1"/>
  <c r="Y3076" i="1"/>
  <c r="Z3076" i="1"/>
  <c r="AA3076" i="1"/>
  <c r="AB3076" i="1"/>
  <c r="V3076" i="1" s="1"/>
  <c r="T3077" i="1"/>
  <c r="U3077" i="1"/>
  <c r="W3077" i="1"/>
  <c r="X3077" i="1"/>
  <c r="Y3077" i="1"/>
  <c r="Z3077" i="1"/>
  <c r="AA3077" i="1"/>
  <c r="AB3077" i="1"/>
  <c r="V3077" i="1" s="1"/>
  <c r="T3078" i="1"/>
  <c r="U3078" i="1"/>
  <c r="W3078" i="1"/>
  <c r="X3078" i="1"/>
  <c r="Y3078" i="1"/>
  <c r="Z3078" i="1"/>
  <c r="AA3078" i="1"/>
  <c r="AB3078" i="1"/>
  <c r="V3078" i="1" s="1"/>
  <c r="T3079" i="1"/>
  <c r="U3079" i="1"/>
  <c r="W3079" i="1"/>
  <c r="X3079" i="1" s="1"/>
  <c r="Y3079" i="1"/>
  <c r="Z3079" i="1"/>
  <c r="AA3079" i="1"/>
  <c r="AB3079" i="1"/>
  <c r="V3079" i="1" s="1"/>
  <c r="T3080" i="1"/>
  <c r="U3080" i="1"/>
  <c r="W3080" i="1"/>
  <c r="X3080" i="1" s="1"/>
  <c r="Y3080" i="1"/>
  <c r="Z3080" i="1"/>
  <c r="AA3080" i="1"/>
  <c r="AB3080" i="1"/>
  <c r="V3080" i="1" s="1"/>
  <c r="T3081" i="1"/>
  <c r="U3081" i="1"/>
  <c r="W3081" i="1"/>
  <c r="X3081" i="1" s="1"/>
  <c r="Y3081" i="1"/>
  <c r="Z3081" i="1"/>
  <c r="AA3081" i="1"/>
  <c r="AB3081" i="1"/>
  <c r="V3081" i="1" s="1"/>
  <c r="T3082" i="1"/>
  <c r="U3082" i="1"/>
  <c r="W3082" i="1"/>
  <c r="X3082" i="1" s="1"/>
  <c r="Y3082" i="1"/>
  <c r="Z3082" i="1"/>
  <c r="AA3082" i="1"/>
  <c r="AB3082" i="1"/>
  <c r="V3082" i="1" s="1"/>
  <c r="T3083" i="1"/>
  <c r="U3083" i="1"/>
  <c r="W3083" i="1"/>
  <c r="X3083" i="1" s="1"/>
  <c r="Y3083" i="1"/>
  <c r="Z3083" i="1"/>
  <c r="AA3083" i="1"/>
  <c r="AB3083" i="1"/>
  <c r="V3083" i="1" s="1"/>
  <c r="T3084" i="1"/>
  <c r="U3084" i="1"/>
  <c r="W3084" i="1"/>
  <c r="X3084" i="1" s="1"/>
  <c r="Y3084" i="1"/>
  <c r="Z3084" i="1"/>
  <c r="AA3084" i="1"/>
  <c r="AB3084" i="1"/>
  <c r="V3084" i="1" s="1"/>
  <c r="T3085" i="1"/>
  <c r="U3085" i="1"/>
  <c r="W3085" i="1"/>
  <c r="X3085" i="1" s="1"/>
  <c r="Y3085" i="1"/>
  <c r="Z3085" i="1"/>
  <c r="AA3085" i="1"/>
  <c r="AB3085" i="1"/>
  <c r="V3085" i="1" s="1"/>
  <c r="T3086" i="1"/>
  <c r="U3086" i="1"/>
  <c r="W3086" i="1"/>
  <c r="X3086" i="1" s="1"/>
  <c r="Y3086" i="1"/>
  <c r="Z3086" i="1"/>
  <c r="AA3086" i="1"/>
  <c r="AB3086" i="1"/>
  <c r="V3086" i="1" s="1"/>
  <c r="T3087" i="1"/>
  <c r="U3087" i="1"/>
  <c r="W3087" i="1"/>
  <c r="X3087" i="1" s="1"/>
  <c r="Y3087" i="1"/>
  <c r="Z3087" i="1"/>
  <c r="AA3087" i="1"/>
  <c r="AB3087" i="1"/>
  <c r="V3087" i="1" s="1"/>
  <c r="T3088" i="1"/>
  <c r="U3088" i="1"/>
  <c r="W3088" i="1"/>
  <c r="X3088" i="1" s="1"/>
  <c r="Y3088" i="1"/>
  <c r="Z3088" i="1"/>
  <c r="AA3088" i="1"/>
  <c r="AB3088" i="1"/>
  <c r="V3088" i="1" s="1"/>
  <c r="T3089" i="1"/>
  <c r="U3089" i="1"/>
  <c r="W3089" i="1"/>
  <c r="X3089" i="1" s="1"/>
  <c r="Y3089" i="1"/>
  <c r="Z3089" i="1"/>
  <c r="AA3089" i="1"/>
  <c r="AB3089" i="1"/>
  <c r="V3089" i="1" s="1"/>
  <c r="T3090" i="1"/>
  <c r="U3090" i="1"/>
  <c r="W3090" i="1"/>
  <c r="X3090" i="1" s="1"/>
  <c r="Y3090" i="1"/>
  <c r="Z3090" i="1"/>
  <c r="AA3090" i="1"/>
  <c r="AB3090" i="1"/>
  <c r="V3090" i="1" s="1"/>
  <c r="T3091" i="1"/>
  <c r="U3091" i="1"/>
  <c r="W3091" i="1"/>
  <c r="X3091" i="1" s="1"/>
  <c r="Y3091" i="1"/>
  <c r="Z3091" i="1"/>
  <c r="AA3091" i="1"/>
  <c r="AB3091" i="1"/>
  <c r="V3091" i="1" s="1"/>
  <c r="T3092" i="1"/>
  <c r="U3092" i="1"/>
  <c r="W3092" i="1"/>
  <c r="X3092" i="1" s="1"/>
  <c r="Y3092" i="1"/>
  <c r="Z3092" i="1"/>
  <c r="AA3092" i="1"/>
  <c r="AB3092" i="1"/>
  <c r="V3092" i="1" s="1"/>
  <c r="T3093" i="1"/>
  <c r="U3093" i="1"/>
  <c r="W3093" i="1"/>
  <c r="X3093" i="1" s="1"/>
  <c r="Y3093" i="1"/>
  <c r="Z3093" i="1"/>
  <c r="AA3093" i="1"/>
  <c r="AB3093" i="1"/>
  <c r="V3093" i="1" s="1"/>
  <c r="T3094" i="1"/>
  <c r="U3094" i="1"/>
  <c r="W3094" i="1"/>
  <c r="X3094" i="1" s="1"/>
  <c r="Y3094" i="1"/>
  <c r="Z3094" i="1"/>
  <c r="AA3094" i="1"/>
  <c r="AB3094" i="1"/>
  <c r="V3094" i="1" s="1"/>
  <c r="T3095" i="1"/>
  <c r="U3095" i="1"/>
  <c r="W3095" i="1"/>
  <c r="X3095" i="1" s="1"/>
  <c r="Y3095" i="1"/>
  <c r="Z3095" i="1"/>
  <c r="AA3095" i="1"/>
  <c r="AB3095" i="1"/>
  <c r="V3095" i="1" s="1"/>
  <c r="T3096" i="1"/>
  <c r="U3096" i="1"/>
  <c r="W3096" i="1"/>
  <c r="X3096" i="1" s="1"/>
  <c r="Y3096" i="1"/>
  <c r="Z3096" i="1"/>
  <c r="AA3096" i="1"/>
  <c r="AB3096" i="1"/>
  <c r="V3096" i="1" s="1"/>
  <c r="T3097" i="1"/>
  <c r="U3097" i="1"/>
  <c r="W3097" i="1"/>
  <c r="X3097" i="1" s="1"/>
  <c r="Y3097" i="1"/>
  <c r="Z3097" i="1"/>
  <c r="AA3097" i="1"/>
  <c r="AB3097" i="1"/>
  <c r="V3097" i="1" s="1"/>
  <c r="T3098" i="1"/>
  <c r="U3098" i="1"/>
  <c r="W3098" i="1"/>
  <c r="X3098" i="1" s="1"/>
  <c r="Y3098" i="1"/>
  <c r="Z3098" i="1"/>
  <c r="AA3098" i="1"/>
  <c r="AB3098" i="1"/>
  <c r="V3098" i="1" s="1"/>
  <c r="T3099" i="1"/>
  <c r="U3099" i="1"/>
  <c r="W3099" i="1"/>
  <c r="X3099" i="1" s="1"/>
  <c r="Y3099" i="1"/>
  <c r="Z3099" i="1"/>
  <c r="AA3099" i="1"/>
  <c r="AB3099" i="1"/>
  <c r="V3099" i="1" s="1"/>
  <c r="T3100" i="1"/>
  <c r="U3100" i="1"/>
  <c r="W3100" i="1"/>
  <c r="X3100" i="1" s="1"/>
  <c r="Y3100" i="1"/>
  <c r="Z3100" i="1"/>
  <c r="AA3100" i="1"/>
  <c r="AB3100" i="1"/>
  <c r="V3100" i="1" s="1"/>
  <c r="T3101" i="1"/>
  <c r="U3101" i="1"/>
  <c r="W3101" i="1"/>
  <c r="X3101" i="1" s="1"/>
  <c r="Y3101" i="1"/>
  <c r="Z3101" i="1"/>
  <c r="AA3101" i="1"/>
  <c r="AB3101" i="1"/>
  <c r="V3101" i="1" s="1"/>
  <c r="T3102" i="1"/>
  <c r="U3102" i="1"/>
  <c r="W3102" i="1"/>
  <c r="X3102" i="1" s="1"/>
  <c r="Y3102" i="1"/>
  <c r="Z3102" i="1"/>
  <c r="AA3102" i="1"/>
  <c r="AB3102" i="1"/>
  <c r="V3102" i="1" s="1"/>
  <c r="T3103" i="1"/>
  <c r="U3103" i="1"/>
  <c r="W3103" i="1"/>
  <c r="X3103" i="1" s="1"/>
  <c r="Y3103" i="1"/>
  <c r="Z3103" i="1"/>
  <c r="AA3103" i="1"/>
  <c r="AB3103" i="1"/>
  <c r="V3103" i="1" s="1"/>
  <c r="T3104" i="1"/>
  <c r="U3104" i="1"/>
  <c r="W3104" i="1"/>
  <c r="X3104" i="1" s="1"/>
  <c r="Y3104" i="1"/>
  <c r="Z3104" i="1"/>
  <c r="AA3104" i="1"/>
  <c r="AB3104" i="1"/>
  <c r="V3104" i="1" s="1"/>
  <c r="T3105" i="1"/>
  <c r="U3105" i="1"/>
  <c r="W3105" i="1"/>
  <c r="X3105" i="1" s="1"/>
  <c r="Y3105" i="1"/>
  <c r="Z3105" i="1"/>
  <c r="AA3105" i="1"/>
  <c r="AB3105" i="1"/>
  <c r="V3105" i="1" s="1"/>
  <c r="T3106" i="1"/>
  <c r="U3106" i="1"/>
  <c r="W3106" i="1"/>
  <c r="X3106" i="1" s="1"/>
  <c r="Y3106" i="1"/>
  <c r="Z3106" i="1"/>
  <c r="AA3106" i="1"/>
  <c r="AB3106" i="1"/>
  <c r="V3106" i="1" s="1"/>
  <c r="T3107" i="1"/>
  <c r="U3107" i="1"/>
  <c r="W3107" i="1"/>
  <c r="X3107" i="1" s="1"/>
  <c r="Y3107" i="1"/>
  <c r="Z3107" i="1"/>
  <c r="AA3107" i="1"/>
  <c r="AB3107" i="1"/>
  <c r="V3107" i="1" s="1"/>
  <c r="T3108" i="1"/>
  <c r="U3108" i="1"/>
  <c r="W3108" i="1"/>
  <c r="X3108" i="1" s="1"/>
  <c r="Y3108" i="1"/>
  <c r="Z3108" i="1"/>
  <c r="AA3108" i="1"/>
  <c r="AB3108" i="1"/>
  <c r="V3108" i="1" s="1"/>
  <c r="T3109" i="1"/>
  <c r="U3109" i="1"/>
  <c r="W3109" i="1"/>
  <c r="X3109" i="1" s="1"/>
  <c r="Y3109" i="1"/>
  <c r="Z3109" i="1"/>
  <c r="AA3109" i="1"/>
  <c r="AB3109" i="1"/>
  <c r="V3109" i="1" s="1"/>
  <c r="T3110" i="1"/>
  <c r="U3110" i="1"/>
  <c r="W3110" i="1"/>
  <c r="X3110" i="1" s="1"/>
  <c r="Y3110" i="1"/>
  <c r="Z3110" i="1"/>
  <c r="AA3110" i="1"/>
  <c r="AB3110" i="1"/>
  <c r="V3110" i="1" s="1"/>
  <c r="T3111" i="1"/>
  <c r="U3111" i="1"/>
  <c r="W3111" i="1"/>
  <c r="X3111" i="1" s="1"/>
  <c r="Y3111" i="1"/>
  <c r="Z3111" i="1"/>
  <c r="AA3111" i="1"/>
  <c r="AB3111" i="1"/>
  <c r="V3111" i="1" s="1"/>
  <c r="T3112" i="1"/>
  <c r="U3112" i="1"/>
  <c r="W3112" i="1"/>
  <c r="X3112" i="1" s="1"/>
  <c r="Y3112" i="1"/>
  <c r="Z3112" i="1"/>
  <c r="AA3112" i="1"/>
  <c r="AB3112" i="1"/>
  <c r="V3112" i="1" s="1"/>
  <c r="T3113" i="1"/>
  <c r="U3113" i="1"/>
  <c r="W3113" i="1"/>
  <c r="X3113" i="1" s="1"/>
  <c r="Y3113" i="1"/>
  <c r="Z3113" i="1"/>
  <c r="AA3113" i="1"/>
  <c r="AB3113" i="1"/>
  <c r="V3113" i="1" s="1"/>
  <c r="T3114" i="1"/>
  <c r="U3114" i="1"/>
  <c r="W3114" i="1"/>
  <c r="X3114" i="1" s="1"/>
  <c r="Y3114" i="1"/>
  <c r="Z3114" i="1"/>
  <c r="AA3114" i="1"/>
  <c r="AB3114" i="1"/>
  <c r="V3114" i="1" s="1"/>
  <c r="T3115" i="1"/>
  <c r="U3115" i="1"/>
  <c r="W3115" i="1"/>
  <c r="X3115" i="1" s="1"/>
  <c r="Y3115" i="1"/>
  <c r="Z3115" i="1"/>
  <c r="AA3115" i="1"/>
  <c r="AB3115" i="1"/>
  <c r="V3115" i="1" s="1"/>
  <c r="T3116" i="1"/>
  <c r="U3116" i="1"/>
  <c r="W3116" i="1"/>
  <c r="X3116" i="1" s="1"/>
  <c r="Y3116" i="1"/>
  <c r="Z3116" i="1"/>
  <c r="AA3116" i="1"/>
  <c r="AB3116" i="1"/>
  <c r="V3116" i="1" s="1"/>
  <c r="T3117" i="1"/>
  <c r="U3117" i="1"/>
  <c r="W3117" i="1"/>
  <c r="X3117" i="1" s="1"/>
  <c r="Y3117" i="1"/>
  <c r="Z3117" i="1"/>
  <c r="AA3117" i="1"/>
  <c r="AB3117" i="1"/>
  <c r="V3117" i="1" s="1"/>
  <c r="T3118" i="1"/>
  <c r="U3118" i="1"/>
  <c r="W3118" i="1"/>
  <c r="X3118" i="1" s="1"/>
  <c r="Y3118" i="1"/>
  <c r="Z3118" i="1"/>
  <c r="AA3118" i="1"/>
  <c r="AB3118" i="1"/>
  <c r="V3118" i="1" s="1"/>
  <c r="T3119" i="1"/>
  <c r="U3119" i="1"/>
  <c r="W3119" i="1"/>
  <c r="X3119" i="1" s="1"/>
  <c r="Y3119" i="1"/>
  <c r="Z3119" i="1"/>
  <c r="AA3119" i="1"/>
  <c r="AB3119" i="1"/>
  <c r="V3119" i="1" s="1"/>
  <c r="T3120" i="1"/>
  <c r="U3120" i="1"/>
  <c r="W3120" i="1"/>
  <c r="X3120" i="1" s="1"/>
  <c r="Y3120" i="1"/>
  <c r="Z3120" i="1"/>
  <c r="AA3120" i="1"/>
  <c r="AB3120" i="1"/>
  <c r="V3120" i="1" s="1"/>
  <c r="T3121" i="1"/>
  <c r="U3121" i="1"/>
  <c r="W3121" i="1"/>
  <c r="X3121" i="1" s="1"/>
  <c r="Y3121" i="1"/>
  <c r="Z3121" i="1"/>
  <c r="AA3121" i="1"/>
  <c r="AB3121" i="1"/>
  <c r="V3121" i="1" s="1"/>
  <c r="T3122" i="1"/>
  <c r="U3122" i="1"/>
  <c r="W3122" i="1"/>
  <c r="X3122" i="1" s="1"/>
  <c r="Y3122" i="1"/>
  <c r="Z3122" i="1"/>
  <c r="AA3122" i="1"/>
  <c r="AB3122" i="1"/>
  <c r="V3122" i="1" s="1"/>
  <c r="T3123" i="1"/>
  <c r="U3123" i="1"/>
  <c r="W3123" i="1"/>
  <c r="X3123" i="1" s="1"/>
  <c r="Y3123" i="1"/>
  <c r="Z3123" i="1"/>
  <c r="AA3123" i="1"/>
  <c r="AB3123" i="1"/>
  <c r="V3123" i="1" s="1"/>
  <c r="T3124" i="1"/>
  <c r="U3124" i="1"/>
  <c r="W3124" i="1"/>
  <c r="X3124" i="1" s="1"/>
  <c r="Y3124" i="1"/>
  <c r="Z3124" i="1"/>
  <c r="AA3124" i="1"/>
  <c r="AB3124" i="1"/>
  <c r="V3124" i="1" s="1"/>
  <c r="T3125" i="1"/>
  <c r="U3125" i="1"/>
  <c r="W3125" i="1"/>
  <c r="X3125" i="1" s="1"/>
  <c r="Y3125" i="1"/>
  <c r="Z3125" i="1"/>
  <c r="AA3125" i="1"/>
  <c r="AB3125" i="1"/>
  <c r="V3125" i="1" s="1"/>
  <c r="T3126" i="1"/>
  <c r="U3126" i="1"/>
  <c r="W3126" i="1"/>
  <c r="X3126" i="1" s="1"/>
  <c r="Y3126" i="1"/>
  <c r="Z3126" i="1"/>
  <c r="AA3126" i="1"/>
  <c r="AB3126" i="1"/>
  <c r="V3126" i="1" s="1"/>
  <c r="T3127" i="1"/>
  <c r="U3127" i="1"/>
  <c r="W3127" i="1"/>
  <c r="X3127" i="1" s="1"/>
  <c r="Y3127" i="1"/>
  <c r="Z3127" i="1"/>
  <c r="AA3127" i="1"/>
  <c r="AB3127" i="1"/>
  <c r="V3127" i="1" s="1"/>
  <c r="T3128" i="1"/>
  <c r="U3128" i="1"/>
  <c r="W3128" i="1"/>
  <c r="X3128" i="1" s="1"/>
  <c r="Y3128" i="1"/>
  <c r="Z3128" i="1"/>
  <c r="AA3128" i="1"/>
  <c r="AB3128" i="1"/>
  <c r="V3128" i="1" s="1"/>
  <c r="T3129" i="1"/>
  <c r="U3129" i="1"/>
  <c r="W3129" i="1"/>
  <c r="X3129" i="1" s="1"/>
  <c r="Y3129" i="1"/>
  <c r="Z3129" i="1"/>
  <c r="AA3129" i="1"/>
  <c r="AB3129" i="1"/>
  <c r="V3129" i="1" s="1"/>
  <c r="T3130" i="1"/>
  <c r="U3130" i="1"/>
  <c r="W3130" i="1"/>
  <c r="X3130" i="1" s="1"/>
  <c r="Y3130" i="1"/>
  <c r="Z3130" i="1"/>
  <c r="AA3130" i="1"/>
  <c r="AB3130" i="1"/>
  <c r="V3130" i="1" s="1"/>
  <c r="T3131" i="1"/>
  <c r="U3131" i="1"/>
  <c r="W3131" i="1"/>
  <c r="X3131" i="1" s="1"/>
  <c r="Y3131" i="1"/>
  <c r="Z3131" i="1"/>
  <c r="AA3131" i="1"/>
  <c r="AB3131" i="1"/>
  <c r="V3131" i="1" s="1"/>
  <c r="T3132" i="1"/>
  <c r="U3132" i="1"/>
  <c r="W3132" i="1"/>
  <c r="X3132" i="1" s="1"/>
  <c r="Y3132" i="1"/>
  <c r="Z3132" i="1"/>
  <c r="AA3132" i="1"/>
  <c r="AB3132" i="1"/>
  <c r="V3132" i="1" s="1"/>
  <c r="T3133" i="1"/>
  <c r="U3133" i="1"/>
  <c r="W3133" i="1"/>
  <c r="X3133" i="1" s="1"/>
  <c r="Y3133" i="1"/>
  <c r="Z3133" i="1"/>
  <c r="AA3133" i="1"/>
  <c r="AB3133" i="1"/>
  <c r="V3133" i="1" s="1"/>
  <c r="T3134" i="1"/>
  <c r="U3134" i="1"/>
  <c r="W3134" i="1"/>
  <c r="X3134" i="1" s="1"/>
  <c r="Y3134" i="1"/>
  <c r="Z3134" i="1"/>
  <c r="AA3134" i="1"/>
  <c r="AB3134" i="1"/>
  <c r="V3134" i="1" s="1"/>
  <c r="T3135" i="1"/>
  <c r="U3135" i="1"/>
  <c r="W3135" i="1"/>
  <c r="X3135" i="1" s="1"/>
  <c r="Y3135" i="1"/>
  <c r="Z3135" i="1"/>
  <c r="AA3135" i="1"/>
  <c r="AB3135" i="1"/>
  <c r="V3135" i="1" s="1"/>
  <c r="T3136" i="1"/>
  <c r="U3136" i="1"/>
  <c r="W3136" i="1"/>
  <c r="X3136" i="1" s="1"/>
  <c r="Y3136" i="1"/>
  <c r="Z3136" i="1"/>
  <c r="AA3136" i="1"/>
  <c r="AB3136" i="1"/>
  <c r="V3136" i="1" s="1"/>
  <c r="T3137" i="1"/>
  <c r="U3137" i="1"/>
  <c r="W3137" i="1"/>
  <c r="X3137" i="1" s="1"/>
  <c r="Y3137" i="1"/>
  <c r="Z3137" i="1"/>
  <c r="AA3137" i="1"/>
  <c r="AB3137" i="1"/>
  <c r="V3137" i="1" s="1"/>
  <c r="T3138" i="1"/>
  <c r="U3138" i="1"/>
  <c r="W3138" i="1"/>
  <c r="X3138" i="1" s="1"/>
  <c r="Y3138" i="1"/>
  <c r="Z3138" i="1"/>
  <c r="AA3138" i="1"/>
  <c r="AB3138" i="1"/>
  <c r="V3138" i="1" s="1"/>
  <c r="T3139" i="1"/>
  <c r="U3139" i="1"/>
  <c r="W3139" i="1"/>
  <c r="X3139" i="1" s="1"/>
  <c r="Y3139" i="1"/>
  <c r="Z3139" i="1"/>
  <c r="AA3139" i="1"/>
  <c r="AB3139" i="1"/>
  <c r="V3139" i="1" s="1"/>
  <c r="T3140" i="1"/>
  <c r="U3140" i="1"/>
  <c r="W3140" i="1"/>
  <c r="X3140" i="1" s="1"/>
  <c r="Y3140" i="1"/>
  <c r="Z3140" i="1"/>
  <c r="AA3140" i="1"/>
  <c r="AB3140" i="1"/>
  <c r="V3140" i="1" s="1"/>
  <c r="T3141" i="1"/>
  <c r="U3141" i="1"/>
  <c r="W3141" i="1"/>
  <c r="X3141" i="1" s="1"/>
  <c r="Y3141" i="1"/>
  <c r="Z3141" i="1"/>
  <c r="AA3141" i="1"/>
  <c r="AB3141" i="1"/>
  <c r="V3141" i="1" s="1"/>
  <c r="T3142" i="1"/>
  <c r="U3142" i="1"/>
  <c r="W3142" i="1"/>
  <c r="X3142" i="1" s="1"/>
  <c r="Y3142" i="1"/>
  <c r="Z3142" i="1"/>
  <c r="AA3142" i="1"/>
  <c r="AB3142" i="1"/>
  <c r="V3142" i="1" s="1"/>
  <c r="T3143" i="1"/>
  <c r="U3143" i="1"/>
  <c r="W3143" i="1"/>
  <c r="X3143" i="1" s="1"/>
  <c r="Y3143" i="1"/>
  <c r="Z3143" i="1"/>
  <c r="AA3143" i="1"/>
  <c r="AB3143" i="1"/>
  <c r="V3143" i="1" s="1"/>
  <c r="T3144" i="1"/>
  <c r="U3144" i="1"/>
  <c r="W3144" i="1"/>
  <c r="X3144" i="1" s="1"/>
  <c r="Y3144" i="1"/>
  <c r="Z3144" i="1"/>
  <c r="AA3144" i="1"/>
  <c r="AB3144" i="1"/>
  <c r="V3144" i="1" s="1"/>
  <c r="T3145" i="1"/>
  <c r="U3145" i="1"/>
  <c r="W3145" i="1"/>
  <c r="X3145" i="1" s="1"/>
  <c r="Y3145" i="1"/>
  <c r="Z3145" i="1"/>
  <c r="AA3145" i="1"/>
  <c r="AB3145" i="1"/>
  <c r="V3145" i="1" s="1"/>
  <c r="T3146" i="1"/>
  <c r="U3146" i="1"/>
  <c r="W3146" i="1"/>
  <c r="X3146" i="1" s="1"/>
  <c r="Y3146" i="1"/>
  <c r="Z3146" i="1"/>
  <c r="AA3146" i="1"/>
  <c r="AB3146" i="1"/>
  <c r="V3146" i="1" s="1"/>
  <c r="T3147" i="1"/>
  <c r="U3147" i="1"/>
  <c r="W3147" i="1"/>
  <c r="X3147" i="1" s="1"/>
  <c r="Y3147" i="1"/>
  <c r="Z3147" i="1"/>
  <c r="AA3147" i="1"/>
  <c r="AB3147" i="1"/>
  <c r="V3147" i="1" s="1"/>
  <c r="T3148" i="1"/>
  <c r="U3148" i="1"/>
  <c r="W3148" i="1"/>
  <c r="X3148" i="1" s="1"/>
  <c r="Y3148" i="1"/>
  <c r="Z3148" i="1"/>
  <c r="AA3148" i="1"/>
  <c r="AB3148" i="1"/>
  <c r="V3148" i="1" s="1"/>
  <c r="T3149" i="1"/>
  <c r="U3149" i="1"/>
  <c r="W3149" i="1"/>
  <c r="X3149" i="1" s="1"/>
  <c r="Y3149" i="1"/>
  <c r="Z3149" i="1"/>
  <c r="AA3149" i="1"/>
  <c r="AB3149" i="1"/>
  <c r="V3149" i="1" s="1"/>
  <c r="T3150" i="1"/>
  <c r="U3150" i="1"/>
  <c r="W3150" i="1"/>
  <c r="X3150" i="1" s="1"/>
  <c r="Y3150" i="1"/>
  <c r="Z3150" i="1"/>
  <c r="AA3150" i="1"/>
  <c r="AB3150" i="1"/>
  <c r="V3150" i="1" s="1"/>
  <c r="T3151" i="1"/>
  <c r="U3151" i="1"/>
  <c r="W3151" i="1"/>
  <c r="X3151" i="1" s="1"/>
  <c r="Y3151" i="1"/>
  <c r="Z3151" i="1"/>
  <c r="AA3151" i="1"/>
  <c r="AB3151" i="1"/>
  <c r="V3151" i="1" s="1"/>
  <c r="T3152" i="1"/>
  <c r="U3152" i="1"/>
  <c r="W3152" i="1"/>
  <c r="X3152" i="1" s="1"/>
  <c r="Y3152" i="1"/>
  <c r="Z3152" i="1"/>
  <c r="AA3152" i="1"/>
  <c r="AB3152" i="1"/>
  <c r="V3152" i="1" s="1"/>
  <c r="T3153" i="1"/>
  <c r="U3153" i="1"/>
  <c r="W3153" i="1"/>
  <c r="X3153" i="1" s="1"/>
  <c r="Y3153" i="1"/>
  <c r="Z3153" i="1"/>
  <c r="AA3153" i="1"/>
  <c r="AB3153" i="1"/>
  <c r="V3153" i="1" s="1"/>
  <c r="T3154" i="1"/>
  <c r="U3154" i="1"/>
  <c r="W3154" i="1"/>
  <c r="X3154" i="1" s="1"/>
  <c r="Y3154" i="1"/>
  <c r="Z3154" i="1"/>
  <c r="AA3154" i="1"/>
  <c r="AB3154" i="1"/>
  <c r="V3154" i="1" s="1"/>
  <c r="T3155" i="1"/>
  <c r="U3155" i="1"/>
  <c r="W3155" i="1"/>
  <c r="X3155" i="1" s="1"/>
  <c r="Y3155" i="1"/>
  <c r="Z3155" i="1"/>
  <c r="AA3155" i="1"/>
  <c r="AB3155" i="1"/>
  <c r="V3155" i="1" s="1"/>
  <c r="T3156" i="1"/>
  <c r="U3156" i="1"/>
  <c r="W3156" i="1"/>
  <c r="X3156" i="1" s="1"/>
  <c r="Y3156" i="1"/>
  <c r="Z3156" i="1"/>
  <c r="AA3156" i="1"/>
  <c r="AB3156" i="1"/>
  <c r="V3156" i="1" s="1"/>
  <c r="T3157" i="1"/>
  <c r="U3157" i="1"/>
  <c r="W3157" i="1"/>
  <c r="X3157" i="1" s="1"/>
  <c r="Y3157" i="1"/>
  <c r="Z3157" i="1"/>
  <c r="AA3157" i="1"/>
  <c r="AB3157" i="1"/>
  <c r="V3157" i="1" s="1"/>
  <c r="T3158" i="1"/>
  <c r="U3158" i="1"/>
  <c r="W3158" i="1"/>
  <c r="X3158" i="1" s="1"/>
  <c r="Y3158" i="1"/>
  <c r="Z3158" i="1"/>
  <c r="AA3158" i="1"/>
  <c r="AB3158" i="1"/>
  <c r="V3158" i="1" s="1"/>
  <c r="T3159" i="1"/>
  <c r="U3159" i="1"/>
  <c r="W3159" i="1"/>
  <c r="X3159" i="1" s="1"/>
  <c r="Y3159" i="1"/>
  <c r="Z3159" i="1"/>
  <c r="AA3159" i="1"/>
  <c r="AB3159" i="1"/>
  <c r="V3159" i="1" s="1"/>
  <c r="T3160" i="1"/>
  <c r="U3160" i="1"/>
  <c r="W3160" i="1"/>
  <c r="X3160" i="1" s="1"/>
  <c r="Y3160" i="1"/>
  <c r="Z3160" i="1"/>
  <c r="AA3160" i="1"/>
  <c r="AB3160" i="1"/>
  <c r="V3160" i="1" s="1"/>
  <c r="T3161" i="1"/>
  <c r="U3161" i="1"/>
  <c r="W3161" i="1"/>
  <c r="X3161" i="1" s="1"/>
  <c r="Y3161" i="1"/>
  <c r="Z3161" i="1"/>
  <c r="AA3161" i="1"/>
  <c r="AB3161" i="1"/>
  <c r="V3161" i="1" s="1"/>
  <c r="T3162" i="1"/>
  <c r="U3162" i="1"/>
  <c r="W3162" i="1"/>
  <c r="X3162" i="1" s="1"/>
  <c r="Y3162" i="1"/>
  <c r="Z3162" i="1"/>
  <c r="AA3162" i="1"/>
  <c r="AB3162" i="1"/>
  <c r="V3162" i="1" s="1"/>
  <c r="T3163" i="1"/>
  <c r="U3163" i="1"/>
  <c r="W3163" i="1"/>
  <c r="X3163" i="1" s="1"/>
  <c r="Y3163" i="1"/>
  <c r="Z3163" i="1"/>
  <c r="AA3163" i="1"/>
  <c r="AB3163" i="1"/>
  <c r="V3163" i="1" s="1"/>
  <c r="T3164" i="1"/>
  <c r="U3164" i="1"/>
  <c r="W3164" i="1"/>
  <c r="X3164" i="1" s="1"/>
  <c r="Y3164" i="1"/>
  <c r="Z3164" i="1"/>
  <c r="AA3164" i="1"/>
  <c r="AB3164" i="1"/>
  <c r="V3164" i="1" s="1"/>
  <c r="T3165" i="1"/>
  <c r="U3165" i="1"/>
  <c r="W3165" i="1"/>
  <c r="X3165" i="1" s="1"/>
  <c r="Y3165" i="1"/>
  <c r="Z3165" i="1"/>
  <c r="AA3165" i="1"/>
  <c r="AB3165" i="1"/>
  <c r="V3165" i="1" s="1"/>
  <c r="T3166" i="1"/>
  <c r="U3166" i="1"/>
  <c r="W3166" i="1"/>
  <c r="X3166" i="1" s="1"/>
  <c r="Y3166" i="1"/>
  <c r="Z3166" i="1"/>
  <c r="AA3166" i="1"/>
  <c r="AB3166" i="1"/>
  <c r="V3166" i="1" s="1"/>
  <c r="T3167" i="1"/>
  <c r="U3167" i="1"/>
  <c r="W3167" i="1"/>
  <c r="X3167" i="1" s="1"/>
  <c r="Y3167" i="1"/>
  <c r="Z3167" i="1"/>
  <c r="AA3167" i="1"/>
  <c r="AB3167" i="1"/>
  <c r="V3167" i="1" s="1"/>
  <c r="T3168" i="1"/>
  <c r="U3168" i="1"/>
  <c r="W3168" i="1"/>
  <c r="X3168" i="1" s="1"/>
  <c r="Y3168" i="1"/>
  <c r="Z3168" i="1"/>
  <c r="AA3168" i="1"/>
  <c r="AB3168" i="1"/>
  <c r="V3168" i="1" s="1"/>
  <c r="T3169" i="1"/>
  <c r="U3169" i="1"/>
  <c r="W3169" i="1"/>
  <c r="X3169" i="1" s="1"/>
  <c r="Y3169" i="1"/>
  <c r="Z3169" i="1"/>
  <c r="AA3169" i="1"/>
  <c r="AB3169" i="1"/>
  <c r="V3169" i="1" s="1"/>
  <c r="T3170" i="1"/>
  <c r="U3170" i="1"/>
  <c r="W3170" i="1"/>
  <c r="X3170" i="1" s="1"/>
  <c r="Y3170" i="1"/>
  <c r="Z3170" i="1"/>
  <c r="AA3170" i="1"/>
  <c r="AB3170" i="1"/>
  <c r="V3170" i="1" s="1"/>
  <c r="T3171" i="1"/>
  <c r="U3171" i="1"/>
  <c r="W3171" i="1"/>
  <c r="X3171" i="1" s="1"/>
  <c r="Y3171" i="1"/>
  <c r="Z3171" i="1"/>
  <c r="AA3171" i="1"/>
  <c r="AB3171" i="1"/>
  <c r="V3171" i="1" s="1"/>
  <c r="T3172" i="1"/>
  <c r="U3172" i="1"/>
  <c r="W3172" i="1"/>
  <c r="X3172" i="1" s="1"/>
  <c r="Y3172" i="1"/>
  <c r="Z3172" i="1"/>
  <c r="AA3172" i="1"/>
  <c r="AB3172" i="1"/>
  <c r="V3172" i="1" s="1"/>
  <c r="T3173" i="1"/>
  <c r="U3173" i="1"/>
  <c r="W3173" i="1"/>
  <c r="X3173" i="1" s="1"/>
  <c r="Y3173" i="1"/>
  <c r="Z3173" i="1"/>
  <c r="AA3173" i="1"/>
  <c r="AB3173" i="1"/>
  <c r="V3173" i="1" s="1"/>
  <c r="T3174" i="1"/>
  <c r="U3174" i="1"/>
  <c r="W3174" i="1"/>
  <c r="X3174" i="1" s="1"/>
  <c r="Y3174" i="1"/>
  <c r="Z3174" i="1"/>
  <c r="AA3174" i="1"/>
  <c r="AB3174" i="1"/>
  <c r="V3174" i="1" s="1"/>
  <c r="T3175" i="1"/>
  <c r="U3175" i="1"/>
  <c r="W3175" i="1"/>
  <c r="X3175" i="1" s="1"/>
  <c r="Y3175" i="1"/>
  <c r="Z3175" i="1"/>
  <c r="AA3175" i="1"/>
  <c r="AB3175" i="1"/>
  <c r="V3175" i="1" s="1"/>
  <c r="T3176" i="1"/>
  <c r="U3176" i="1"/>
  <c r="W3176" i="1"/>
  <c r="X3176" i="1" s="1"/>
  <c r="Y3176" i="1"/>
  <c r="Z3176" i="1"/>
  <c r="AA3176" i="1"/>
  <c r="AB3176" i="1"/>
  <c r="V3176" i="1" s="1"/>
  <c r="T3177" i="1"/>
  <c r="U3177" i="1"/>
  <c r="W3177" i="1"/>
  <c r="X3177" i="1" s="1"/>
  <c r="Y3177" i="1"/>
  <c r="Z3177" i="1"/>
  <c r="AA3177" i="1"/>
  <c r="AB3177" i="1"/>
  <c r="V3177" i="1" s="1"/>
  <c r="T3178" i="1"/>
  <c r="U3178" i="1"/>
  <c r="W3178" i="1"/>
  <c r="X3178" i="1" s="1"/>
  <c r="Y3178" i="1"/>
  <c r="Z3178" i="1"/>
  <c r="AA3178" i="1"/>
  <c r="AB3178" i="1"/>
  <c r="V3178" i="1" s="1"/>
  <c r="T3179" i="1"/>
  <c r="U3179" i="1"/>
  <c r="W3179" i="1"/>
  <c r="X3179" i="1" s="1"/>
  <c r="Y3179" i="1"/>
  <c r="Z3179" i="1"/>
  <c r="AA3179" i="1"/>
  <c r="AB3179" i="1"/>
  <c r="V3179" i="1" s="1"/>
  <c r="T3180" i="1"/>
  <c r="U3180" i="1"/>
  <c r="W3180" i="1"/>
  <c r="X3180" i="1" s="1"/>
  <c r="Y3180" i="1"/>
  <c r="Z3180" i="1"/>
  <c r="AA3180" i="1"/>
  <c r="AB3180" i="1"/>
  <c r="V3180" i="1" s="1"/>
  <c r="T3181" i="1"/>
  <c r="U3181" i="1"/>
  <c r="W3181" i="1"/>
  <c r="X3181" i="1" s="1"/>
  <c r="Y3181" i="1"/>
  <c r="Z3181" i="1"/>
  <c r="AA3181" i="1"/>
  <c r="AB3181" i="1"/>
  <c r="V3181" i="1" s="1"/>
  <c r="T3182" i="1"/>
  <c r="U3182" i="1"/>
  <c r="W3182" i="1"/>
  <c r="X3182" i="1" s="1"/>
  <c r="Y3182" i="1"/>
  <c r="Z3182" i="1"/>
  <c r="AA3182" i="1"/>
  <c r="AB3182" i="1"/>
  <c r="V3182" i="1" s="1"/>
  <c r="T3183" i="1"/>
  <c r="U3183" i="1"/>
  <c r="W3183" i="1"/>
  <c r="X3183" i="1" s="1"/>
  <c r="Y3183" i="1"/>
  <c r="Z3183" i="1"/>
  <c r="AA3183" i="1"/>
  <c r="AB3183" i="1"/>
  <c r="V3183" i="1" s="1"/>
  <c r="T3184" i="1"/>
  <c r="U3184" i="1"/>
  <c r="W3184" i="1"/>
  <c r="X3184" i="1" s="1"/>
  <c r="Y3184" i="1"/>
  <c r="Z3184" i="1"/>
  <c r="AA3184" i="1"/>
  <c r="AB3184" i="1"/>
  <c r="V3184" i="1" s="1"/>
  <c r="T3185" i="1"/>
  <c r="U3185" i="1"/>
  <c r="W3185" i="1"/>
  <c r="X3185" i="1" s="1"/>
  <c r="Y3185" i="1"/>
  <c r="Z3185" i="1"/>
  <c r="AA3185" i="1"/>
  <c r="AB3185" i="1"/>
  <c r="V3185" i="1" s="1"/>
  <c r="T3186" i="1"/>
  <c r="U3186" i="1"/>
  <c r="W3186" i="1"/>
  <c r="X3186" i="1" s="1"/>
  <c r="Y3186" i="1"/>
  <c r="Z3186" i="1"/>
  <c r="AA3186" i="1"/>
  <c r="AB3186" i="1"/>
  <c r="V3186" i="1" s="1"/>
  <c r="T3187" i="1"/>
  <c r="U3187" i="1"/>
  <c r="W3187" i="1"/>
  <c r="X3187" i="1" s="1"/>
  <c r="Y3187" i="1"/>
  <c r="Z3187" i="1"/>
  <c r="AA3187" i="1"/>
  <c r="AB3187" i="1"/>
  <c r="V3187" i="1" s="1"/>
  <c r="T3188" i="1"/>
  <c r="U3188" i="1"/>
  <c r="W3188" i="1"/>
  <c r="X3188" i="1" s="1"/>
  <c r="Y3188" i="1"/>
  <c r="Z3188" i="1"/>
  <c r="AA3188" i="1"/>
  <c r="AB3188" i="1"/>
  <c r="V3188" i="1" s="1"/>
  <c r="T3189" i="1"/>
  <c r="U3189" i="1"/>
  <c r="W3189" i="1"/>
  <c r="X3189" i="1" s="1"/>
  <c r="Y3189" i="1"/>
  <c r="Z3189" i="1"/>
  <c r="AA3189" i="1"/>
  <c r="AB3189" i="1"/>
  <c r="V3189" i="1" s="1"/>
  <c r="T3190" i="1"/>
  <c r="U3190" i="1"/>
  <c r="W3190" i="1"/>
  <c r="X3190" i="1" s="1"/>
  <c r="Y3190" i="1"/>
  <c r="Z3190" i="1"/>
  <c r="AA3190" i="1"/>
  <c r="AB3190" i="1"/>
  <c r="V3190" i="1" s="1"/>
  <c r="T3191" i="1"/>
  <c r="U3191" i="1"/>
  <c r="W3191" i="1"/>
  <c r="X3191" i="1" s="1"/>
  <c r="Y3191" i="1"/>
  <c r="Z3191" i="1"/>
  <c r="AA3191" i="1"/>
  <c r="AB3191" i="1"/>
  <c r="V3191" i="1" s="1"/>
  <c r="T3192" i="1"/>
  <c r="U3192" i="1"/>
  <c r="W3192" i="1"/>
  <c r="X3192" i="1" s="1"/>
  <c r="Y3192" i="1"/>
  <c r="Z3192" i="1"/>
  <c r="AA3192" i="1"/>
  <c r="AB3192" i="1"/>
  <c r="V3192" i="1" s="1"/>
  <c r="T3193" i="1"/>
  <c r="U3193" i="1"/>
  <c r="W3193" i="1"/>
  <c r="X3193" i="1" s="1"/>
  <c r="Y3193" i="1"/>
  <c r="Z3193" i="1"/>
  <c r="AA3193" i="1"/>
  <c r="AB3193" i="1"/>
  <c r="V3193" i="1" s="1"/>
  <c r="T3194" i="1"/>
  <c r="U3194" i="1"/>
  <c r="W3194" i="1"/>
  <c r="X3194" i="1" s="1"/>
  <c r="Y3194" i="1"/>
  <c r="Z3194" i="1"/>
  <c r="AA3194" i="1"/>
  <c r="AB3194" i="1"/>
  <c r="V3194" i="1" s="1"/>
  <c r="T3195" i="1"/>
  <c r="U3195" i="1"/>
  <c r="W3195" i="1"/>
  <c r="X3195" i="1" s="1"/>
  <c r="Y3195" i="1"/>
  <c r="Z3195" i="1"/>
  <c r="AA3195" i="1"/>
  <c r="AB3195" i="1"/>
  <c r="V3195" i="1" s="1"/>
  <c r="T3196" i="1"/>
  <c r="U3196" i="1"/>
  <c r="W3196" i="1"/>
  <c r="X3196" i="1" s="1"/>
  <c r="Y3196" i="1"/>
  <c r="Z3196" i="1"/>
  <c r="AA3196" i="1"/>
  <c r="AB3196" i="1"/>
  <c r="V3196" i="1" s="1"/>
  <c r="T3197" i="1"/>
  <c r="U3197" i="1"/>
  <c r="W3197" i="1"/>
  <c r="X3197" i="1" s="1"/>
  <c r="Y3197" i="1"/>
  <c r="Z3197" i="1"/>
  <c r="AA3197" i="1"/>
  <c r="AB3197" i="1"/>
  <c r="V3197" i="1" s="1"/>
  <c r="T3198" i="1"/>
  <c r="U3198" i="1"/>
  <c r="W3198" i="1"/>
  <c r="X3198" i="1" s="1"/>
  <c r="Y3198" i="1"/>
  <c r="Z3198" i="1"/>
  <c r="AA3198" i="1"/>
  <c r="AB3198" i="1"/>
  <c r="V3198" i="1" s="1"/>
  <c r="T3199" i="1"/>
  <c r="U3199" i="1"/>
  <c r="W3199" i="1"/>
  <c r="X3199" i="1" s="1"/>
  <c r="Y3199" i="1"/>
  <c r="Z3199" i="1"/>
  <c r="AA3199" i="1"/>
  <c r="AB3199" i="1"/>
  <c r="V3199" i="1" s="1"/>
  <c r="T3200" i="1"/>
  <c r="U3200" i="1"/>
  <c r="W3200" i="1"/>
  <c r="X3200" i="1" s="1"/>
  <c r="Y3200" i="1"/>
  <c r="Z3200" i="1"/>
  <c r="AA3200" i="1"/>
  <c r="AB3200" i="1"/>
  <c r="V3200" i="1" s="1"/>
  <c r="T3201" i="1"/>
  <c r="U3201" i="1"/>
  <c r="W3201" i="1"/>
  <c r="X3201" i="1" s="1"/>
  <c r="Y3201" i="1"/>
  <c r="Z3201" i="1"/>
  <c r="AA3201" i="1"/>
  <c r="AB3201" i="1"/>
  <c r="V3201" i="1" s="1"/>
  <c r="T3202" i="1"/>
  <c r="U3202" i="1"/>
  <c r="W3202" i="1"/>
  <c r="X3202" i="1" s="1"/>
  <c r="Y3202" i="1"/>
  <c r="Z3202" i="1"/>
  <c r="AA3202" i="1"/>
  <c r="AB3202" i="1"/>
  <c r="V3202" i="1" s="1"/>
  <c r="T3203" i="1"/>
  <c r="U3203" i="1"/>
  <c r="W3203" i="1"/>
  <c r="X3203" i="1" s="1"/>
  <c r="Y3203" i="1"/>
  <c r="Z3203" i="1"/>
  <c r="AA3203" i="1"/>
  <c r="AB3203" i="1"/>
  <c r="V3203" i="1" s="1"/>
  <c r="T3204" i="1"/>
  <c r="U3204" i="1"/>
  <c r="W3204" i="1"/>
  <c r="X3204" i="1" s="1"/>
  <c r="Y3204" i="1"/>
  <c r="Z3204" i="1"/>
  <c r="AA3204" i="1"/>
  <c r="AB3204" i="1"/>
  <c r="V3204" i="1" s="1"/>
  <c r="T3205" i="1"/>
  <c r="U3205" i="1"/>
  <c r="W3205" i="1"/>
  <c r="X3205" i="1" s="1"/>
  <c r="Y3205" i="1"/>
  <c r="Z3205" i="1"/>
  <c r="AA3205" i="1"/>
  <c r="AB3205" i="1"/>
  <c r="V3205" i="1" s="1"/>
  <c r="T3206" i="1"/>
  <c r="U3206" i="1"/>
  <c r="W3206" i="1"/>
  <c r="X3206" i="1" s="1"/>
  <c r="Y3206" i="1"/>
  <c r="Z3206" i="1"/>
  <c r="AA3206" i="1"/>
  <c r="AB3206" i="1"/>
  <c r="V3206" i="1" s="1"/>
  <c r="T3207" i="1"/>
  <c r="U3207" i="1"/>
  <c r="W3207" i="1"/>
  <c r="X3207" i="1" s="1"/>
  <c r="Y3207" i="1"/>
  <c r="Z3207" i="1"/>
  <c r="AA3207" i="1"/>
  <c r="AB3207" i="1"/>
  <c r="V3207" i="1" s="1"/>
  <c r="T3208" i="1"/>
  <c r="U3208" i="1"/>
  <c r="W3208" i="1"/>
  <c r="X3208" i="1" s="1"/>
  <c r="Y3208" i="1"/>
  <c r="Z3208" i="1"/>
  <c r="AA3208" i="1"/>
  <c r="AB3208" i="1"/>
  <c r="V3208" i="1" s="1"/>
  <c r="T3209" i="1"/>
  <c r="U3209" i="1"/>
  <c r="W3209" i="1"/>
  <c r="X3209" i="1" s="1"/>
  <c r="Y3209" i="1"/>
  <c r="Z3209" i="1"/>
  <c r="AA3209" i="1"/>
  <c r="AB3209" i="1"/>
  <c r="V3209" i="1" s="1"/>
  <c r="T3210" i="1"/>
  <c r="U3210" i="1"/>
  <c r="W3210" i="1"/>
  <c r="X3210" i="1" s="1"/>
  <c r="Y3210" i="1"/>
  <c r="Z3210" i="1"/>
  <c r="AA3210" i="1"/>
  <c r="AB3210" i="1"/>
  <c r="V3210" i="1" s="1"/>
  <c r="T3211" i="1"/>
  <c r="U3211" i="1"/>
  <c r="W3211" i="1"/>
  <c r="X3211" i="1" s="1"/>
  <c r="Y3211" i="1"/>
  <c r="Z3211" i="1"/>
  <c r="AA3211" i="1"/>
  <c r="AB3211" i="1"/>
  <c r="V3211" i="1" s="1"/>
  <c r="T3212" i="1"/>
  <c r="U3212" i="1"/>
  <c r="W3212" i="1"/>
  <c r="X3212" i="1" s="1"/>
  <c r="Y3212" i="1"/>
  <c r="Z3212" i="1"/>
  <c r="AA3212" i="1"/>
  <c r="AB3212" i="1"/>
  <c r="V3212" i="1" s="1"/>
  <c r="T3213" i="1"/>
  <c r="U3213" i="1"/>
  <c r="W3213" i="1"/>
  <c r="X3213" i="1" s="1"/>
  <c r="Y3213" i="1"/>
  <c r="Z3213" i="1"/>
  <c r="AA3213" i="1"/>
  <c r="AB3213" i="1"/>
  <c r="V3213" i="1" s="1"/>
  <c r="T3214" i="1"/>
  <c r="U3214" i="1"/>
  <c r="W3214" i="1"/>
  <c r="X3214" i="1" s="1"/>
  <c r="Y3214" i="1"/>
  <c r="Z3214" i="1"/>
  <c r="AA3214" i="1"/>
  <c r="AB3214" i="1"/>
  <c r="V3214" i="1" s="1"/>
  <c r="T3215" i="1"/>
  <c r="U3215" i="1"/>
  <c r="W3215" i="1"/>
  <c r="X3215" i="1" s="1"/>
  <c r="Y3215" i="1"/>
  <c r="Z3215" i="1"/>
  <c r="AA3215" i="1"/>
  <c r="AB3215" i="1"/>
  <c r="V3215" i="1" s="1"/>
  <c r="T3216" i="1"/>
  <c r="U3216" i="1"/>
  <c r="W3216" i="1"/>
  <c r="X3216" i="1" s="1"/>
  <c r="Y3216" i="1"/>
  <c r="Z3216" i="1"/>
  <c r="AA3216" i="1"/>
  <c r="AB3216" i="1"/>
  <c r="V3216" i="1" s="1"/>
  <c r="T3217" i="1"/>
  <c r="U3217" i="1"/>
  <c r="W3217" i="1"/>
  <c r="X3217" i="1" s="1"/>
  <c r="Y3217" i="1"/>
  <c r="Z3217" i="1"/>
  <c r="AA3217" i="1"/>
  <c r="AB3217" i="1"/>
  <c r="V3217" i="1" s="1"/>
  <c r="T3218" i="1"/>
  <c r="U3218" i="1"/>
  <c r="W3218" i="1"/>
  <c r="X3218" i="1" s="1"/>
  <c r="Y3218" i="1"/>
  <c r="Z3218" i="1"/>
  <c r="AA3218" i="1"/>
  <c r="AB3218" i="1"/>
  <c r="V3218" i="1" s="1"/>
  <c r="T3219" i="1"/>
  <c r="U3219" i="1"/>
  <c r="W3219" i="1"/>
  <c r="X3219" i="1" s="1"/>
  <c r="Y3219" i="1"/>
  <c r="Z3219" i="1"/>
  <c r="AA3219" i="1"/>
  <c r="AB3219" i="1"/>
  <c r="V3219" i="1" s="1"/>
  <c r="T3220" i="1"/>
  <c r="U3220" i="1"/>
  <c r="W3220" i="1"/>
  <c r="X3220" i="1" s="1"/>
  <c r="Y3220" i="1"/>
  <c r="Z3220" i="1"/>
  <c r="AA3220" i="1"/>
  <c r="AB3220" i="1"/>
  <c r="V3220" i="1" s="1"/>
  <c r="T3221" i="1"/>
  <c r="U3221" i="1"/>
  <c r="W3221" i="1"/>
  <c r="X3221" i="1" s="1"/>
  <c r="Y3221" i="1"/>
  <c r="Z3221" i="1"/>
  <c r="AA3221" i="1"/>
  <c r="AB3221" i="1"/>
  <c r="V3221" i="1" s="1"/>
  <c r="T3222" i="1"/>
  <c r="U3222" i="1"/>
  <c r="W3222" i="1"/>
  <c r="X3222" i="1" s="1"/>
  <c r="Y3222" i="1"/>
  <c r="Z3222" i="1"/>
  <c r="AA3222" i="1"/>
  <c r="AB3222" i="1"/>
  <c r="V3222" i="1" s="1"/>
  <c r="T3223" i="1"/>
  <c r="U3223" i="1"/>
  <c r="W3223" i="1"/>
  <c r="X3223" i="1" s="1"/>
  <c r="Y3223" i="1"/>
  <c r="Z3223" i="1"/>
  <c r="AA3223" i="1"/>
  <c r="AB3223" i="1"/>
  <c r="V3223" i="1" s="1"/>
  <c r="T3224" i="1"/>
  <c r="U3224" i="1"/>
  <c r="W3224" i="1"/>
  <c r="X3224" i="1" s="1"/>
  <c r="Y3224" i="1"/>
  <c r="Z3224" i="1"/>
  <c r="AA3224" i="1"/>
  <c r="AB3224" i="1"/>
  <c r="V3224" i="1" s="1"/>
  <c r="T3225" i="1"/>
  <c r="U3225" i="1"/>
  <c r="W3225" i="1"/>
  <c r="X3225" i="1" s="1"/>
  <c r="Y3225" i="1"/>
  <c r="Z3225" i="1"/>
  <c r="AA3225" i="1"/>
  <c r="AB3225" i="1"/>
  <c r="V3225" i="1" s="1"/>
  <c r="T3226" i="1"/>
  <c r="U3226" i="1"/>
  <c r="W3226" i="1"/>
  <c r="X3226" i="1" s="1"/>
  <c r="Y3226" i="1"/>
  <c r="Z3226" i="1"/>
  <c r="AA3226" i="1"/>
  <c r="AB3226" i="1"/>
  <c r="V3226" i="1" s="1"/>
  <c r="T3227" i="1"/>
  <c r="U3227" i="1"/>
  <c r="W3227" i="1"/>
  <c r="X3227" i="1" s="1"/>
  <c r="Y3227" i="1"/>
  <c r="Z3227" i="1"/>
  <c r="AA3227" i="1"/>
  <c r="AB3227" i="1"/>
  <c r="V3227" i="1" s="1"/>
  <c r="T3228" i="1"/>
  <c r="U3228" i="1"/>
  <c r="W3228" i="1"/>
  <c r="X3228" i="1" s="1"/>
  <c r="Y3228" i="1"/>
  <c r="Z3228" i="1"/>
  <c r="AA3228" i="1"/>
  <c r="AB3228" i="1"/>
  <c r="V3228" i="1" s="1"/>
  <c r="T3229" i="1"/>
  <c r="U3229" i="1"/>
  <c r="W3229" i="1"/>
  <c r="X3229" i="1" s="1"/>
  <c r="Y3229" i="1"/>
  <c r="Z3229" i="1"/>
  <c r="AA3229" i="1"/>
  <c r="AB3229" i="1"/>
  <c r="V3229" i="1" s="1"/>
  <c r="T3230" i="1"/>
  <c r="U3230" i="1"/>
  <c r="W3230" i="1"/>
  <c r="X3230" i="1" s="1"/>
  <c r="Y3230" i="1"/>
  <c r="Z3230" i="1"/>
  <c r="AA3230" i="1"/>
  <c r="AB3230" i="1"/>
  <c r="V3230" i="1" s="1"/>
  <c r="T3231" i="1"/>
  <c r="U3231" i="1"/>
  <c r="W3231" i="1"/>
  <c r="X3231" i="1" s="1"/>
  <c r="Y3231" i="1"/>
  <c r="Z3231" i="1"/>
  <c r="AA3231" i="1"/>
  <c r="AB3231" i="1"/>
  <c r="V3231" i="1" s="1"/>
  <c r="T3232" i="1"/>
  <c r="U3232" i="1"/>
  <c r="W3232" i="1"/>
  <c r="X3232" i="1" s="1"/>
  <c r="Y3232" i="1"/>
  <c r="Z3232" i="1"/>
  <c r="AA3232" i="1"/>
  <c r="AB3232" i="1"/>
  <c r="V3232" i="1" s="1"/>
  <c r="T3233" i="1"/>
  <c r="U3233" i="1"/>
  <c r="W3233" i="1"/>
  <c r="X3233" i="1" s="1"/>
  <c r="Y3233" i="1"/>
  <c r="Z3233" i="1"/>
  <c r="AA3233" i="1"/>
  <c r="AB3233" i="1"/>
  <c r="V3233" i="1" s="1"/>
  <c r="T3234" i="1"/>
  <c r="U3234" i="1"/>
  <c r="W3234" i="1"/>
  <c r="X3234" i="1" s="1"/>
  <c r="Y3234" i="1"/>
  <c r="Z3234" i="1"/>
  <c r="AA3234" i="1"/>
  <c r="AB3234" i="1"/>
  <c r="V3234" i="1" s="1"/>
  <c r="T3235" i="1"/>
  <c r="U3235" i="1"/>
  <c r="W3235" i="1"/>
  <c r="X3235" i="1" s="1"/>
  <c r="Y3235" i="1"/>
  <c r="Z3235" i="1"/>
  <c r="AA3235" i="1"/>
  <c r="AB3235" i="1"/>
  <c r="V3235" i="1" s="1"/>
  <c r="T3236" i="1"/>
  <c r="U3236" i="1"/>
  <c r="W3236" i="1"/>
  <c r="X3236" i="1" s="1"/>
  <c r="Y3236" i="1"/>
  <c r="Z3236" i="1"/>
  <c r="AA3236" i="1"/>
  <c r="AB3236" i="1"/>
  <c r="V3236" i="1" s="1"/>
  <c r="T3237" i="1"/>
  <c r="U3237" i="1"/>
  <c r="W3237" i="1"/>
  <c r="X3237" i="1" s="1"/>
  <c r="Y3237" i="1"/>
  <c r="Z3237" i="1"/>
  <c r="AA3237" i="1"/>
  <c r="AB3237" i="1"/>
  <c r="V3237" i="1" s="1"/>
  <c r="T3238" i="1"/>
  <c r="U3238" i="1"/>
  <c r="W3238" i="1"/>
  <c r="X3238" i="1" s="1"/>
  <c r="Y3238" i="1"/>
  <c r="Z3238" i="1"/>
  <c r="AA3238" i="1"/>
  <c r="AB3238" i="1"/>
  <c r="V3238" i="1" s="1"/>
  <c r="T3239" i="1"/>
  <c r="U3239" i="1"/>
  <c r="W3239" i="1"/>
  <c r="X3239" i="1" s="1"/>
  <c r="Y3239" i="1"/>
  <c r="Z3239" i="1"/>
  <c r="AA3239" i="1"/>
  <c r="AB3239" i="1"/>
  <c r="V3239" i="1" s="1"/>
  <c r="T3240" i="1"/>
  <c r="U3240" i="1"/>
  <c r="W3240" i="1"/>
  <c r="X3240" i="1" s="1"/>
  <c r="Y3240" i="1"/>
  <c r="Z3240" i="1"/>
  <c r="AA3240" i="1"/>
  <c r="AB3240" i="1"/>
  <c r="V3240" i="1" s="1"/>
  <c r="T3241" i="1"/>
  <c r="U3241" i="1"/>
  <c r="W3241" i="1"/>
  <c r="X3241" i="1" s="1"/>
  <c r="Y3241" i="1"/>
  <c r="Z3241" i="1"/>
  <c r="AA3241" i="1"/>
  <c r="AB3241" i="1"/>
  <c r="V3241" i="1" s="1"/>
  <c r="T3242" i="1"/>
  <c r="U3242" i="1"/>
  <c r="W3242" i="1"/>
  <c r="X3242" i="1" s="1"/>
  <c r="Y3242" i="1"/>
  <c r="Z3242" i="1"/>
  <c r="AA3242" i="1"/>
  <c r="AB3242" i="1"/>
  <c r="V3242" i="1" s="1"/>
  <c r="T3243" i="1"/>
  <c r="U3243" i="1"/>
  <c r="W3243" i="1"/>
  <c r="X3243" i="1" s="1"/>
  <c r="Y3243" i="1"/>
  <c r="Z3243" i="1"/>
  <c r="AA3243" i="1"/>
  <c r="AB3243" i="1"/>
  <c r="V3243" i="1" s="1"/>
  <c r="T3244" i="1"/>
  <c r="U3244" i="1"/>
  <c r="W3244" i="1"/>
  <c r="X3244" i="1" s="1"/>
  <c r="Y3244" i="1"/>
  <c r="Z3244" i="1"/>
  <c r="AA3244" i="1"/>
  <c r="AB3244" i="1"/>
  <c r="V3244" i="1" s="1"/>
  <c r="T3245" i="1"/>
  <c r="U3245" i="1"/>
  <c r="W3245" i="1"/>
  <c r="X3245" i="1" s="1"/>
  <c r="Y3245" i="1"/>
  <c r="Z3245" i="1"/>
  <c r="AA3245" i="1"/>
  <c r="AB3245" i="1"/>
  <c r="V3245" i="1" s="1"/>
  <c r="T3246" i="1"/>
  <c r="U3246" i="1"/>
  <c r="W3246" i="1"/>
  <c r="X3246" i="1" s="1"/>
  <c r="Y3246" i="1"/>
  <c r="Z3246" i="1"/>
  <c r="AA3246" i="1"/>
  <c r="AB3246" i="1"/>
  <c r="V3246" i="1" s="1"/>
  <c r="T3247" i="1"/>
  <c r="U3247" i="1"/>
  <c r="W3247" i="1"/>
  <c r="X3247" i="1" s="1"/>
  <c r="Y3247" i="1"/>
  <c r="Z3247" i="1"/>
  <c r="AA3247" i="1"/>
  <c r="AB3247" i="1"/>
  <c r="V3247" i="1" s="1"/>
  <c r="T3248" i="1"/>
  <c r="U3248" i="1"/>
  <c r="W3248" i="1"/>
  <c r="X3248" i="1" s="1"/>
  <c r="Y3248" i="1"/>
  <c r="Z3248" i="1"/>
  <c r="AA3248" i="1"/>
  <c r="AB3248" i="1"/>
  <c r="V3248" i="1" s="1"/>
  <c r="T3249" i="1"/>
  <c r="U3249" i="1"/>
  <c r="W3249" i="1"/>
  <c r="X3249" i="1" s="1"/>
  <c r="Y3249" i="1"/>
  <c r="Z3249" i="1"/>
  <c r="AA3249" i="1"/>
  <c r="AB3249" i="1"/>
  <c r="V3249" i="1" s="1"/>
  <c r="T3250" i="1"/>
  <c r="U3250" i="1"/>
  <c r="W3250" i="1"/>
  <c r="X3250" i="1" s="1"/>
  <c r="Y3250" i="1"/>
  <c r="Z3250" i="1"/>
  <c r="AA3250" i="1"/>
  <c r="AB3250" i="1"/>
  <c r="V3250" i="1" s="1"/>
  <c r="T3251" i="1"/>
  <c r="U3251" i="1"/>
  <c r="W3251" i="1"/>
  <c r="X3251" i="1" s="1"/>
  <c r="Y3251" i="1"/>
  <c r="Z3251" i="1"/>
  <c r="AA3251" i="1"/>
  <c r="AB3251" i="1"/>
  <c r="V3251" i="1" s="1"/>
  <c r="T3252" i="1"/>
  <c r="U3252" i="1"/>
  <c r="W3252" i="1"/>
  <c r="X3252" i="1" s="1"/>
  <c r="Y3252" i="1"/>
  <c r="Z3252" i="1"/>
  <c r="AA3252" i="1"/>
  <c r="AB3252" i="1"/>
  <c r="V3252" i="1" s="1"/>
  <c r="T3253" i="1"/>
  <c r="U3253" i="1"/>
  <c r="W3253" i="1"/>
  <c r="X3253" i="1" s="1"/>
  <c r="Y3253" i="1"/>
  <c r="Z3253" i="1"/>
  <c r="AA3253" i="1"/>
  <c r="AB3253" i="1"/>
  <c r="V3253" i="1" s="1"/>
  <c r="T3254" i="1"/>
  <c r="U3254" i="1"/>
  <c r="W3254" i="1"/>
  <c r="X3254" i="1" s="1"/>
  <c r="Y3254" i="1"/>
  <c r="Z3254" i="1"/>
  <c r="AA3254" i="1"/>
  <c r="AB3254" i="1"/>
  <c r="V3254" i="1" s="1"/>
  <c r="T3255" i="1"/>
  <c r="U3255" i="1"/>
  <c r="W3255" i="1"/>
  <c r="X3255" i="1" s="1"/>
  <c r="Y3255" i="1"/>
  <c r="Z3255" i="1"/>
  <c r="AA3255" i="1"/>
  <c r="AB3255" i="1"/>
  <c r="V3255" i="1" s="1"/>
  <c r="T3256" i="1"/>
  <c r="U3256" i="1"/>
  <c r="W3256" i="1"/>
  <c r="X3256" i="1" s="1"/>
  <c r="Y3256" i="1"/>
  <c r="Z3256" i="1"/>
  <c r="AA3256" i="1"/>
  <c r="AB3256" i="1"/>
  <c r="V3256" i="1" s="1"/>
  <c r="T3257" i="1"/>
  <c r="U3257" i="1"/>
  <c r="W3257" i="1"/>
  <c r="X3257" i="1" s="1"/>
  <c r="Y3257" i="1"/>
  <c r="Z3257" i="1"/>
  <c r="AA3257" i="1"/>
  <c r="AB3257" i="1"/>
  <c r="V3257" i="1" s="1"/>
  <c r="T3258" i="1"/>
  <c r="U3258" i="1"/>
  <c r="W3258" i="1"/>
  <c r="X3258" i="1" s="1"/>
  <c r="Y3258" i="1"/>
  <c r="Z3258" i="1"/>
  <c r="AA3258" i="1"/>
  <c r="AB3258" i="1"/>
  <c r="V3258" i="1" s="1"/>
  <c r="T3259" i="1"/>
  <c r="U3259" i="1"/>
  <c r="W3259" i="1"/>
  <c r="X3259" i="1" s="1"/>
  <c r="Y3259" i="1"/>
  <c r="Z3259" i="1"/>
  <c r="AA3259" i="1"/>
  <c r="AB3259" i="1"/>
  <c r="V3259" i="1" s="1"/>
  <c r="T3260" i="1"/>
  <c r="U3260" i="1"/>
  <c r="W3260" i="1"/>
  <c r="X3260" i="1" s="1"/>
  <c r="Y3260" i="1"/>
  <c r="Z3260" i="1"/>
  <c r="AA3260" i="1"/>
  <c r="AB3260" i="1"/>
  <c r="V3260" i="1" s="1"/>
  <c r="T3261" i="1"/>
  <c r="U3261" i="1"/>
  <c r="W3261" i="1"/>
  <c r="X3261" i="1" s="1"/>
  <c r="Y3261" i="1"/>
  <c r="Z3261" i="1"/>
  <c r="AA3261" i="1"/>
  <c r="AB3261" i="1"/>
  <c r="V3261" i="1" s="1"/>
  <c r="T3262" i="1"/>
  <c r="U3262" i="1"/>
  <c r="W3262" i="1"/>
  <c r="X3262" i="1" s="1"/>
  <c r="Y3262" i="1"/>
  <c r="Z3262" i="1"/>
  <c r="AA3262" i="1"/>
  <c r="AB3262" i="1"/>
  <c r="V3262" i="1" s="1"/>
  <c r="T3263" i="1"/>
  <c r="U3263" i="1"/>
  <c r="W3263" i="1"/>
  <c r="X3263" i="1" s="1"/>
  <c r="Y3263" i="1"/>
  <c r="Z3263" i="1"/>
  <c r="AA3263" i="1"/>
  <c r="AB3263" i="1"/>
  <c r="V3263" i="1" s="1"/>
  <c r="T3264" i="1"/>
  <c r="U3264" i="1"/>
  <c r="W3264" i="1"/>
  <c r="X3264" i="1" s="1"/>
  <c r="Y3264" i="1"/>
  <c r="Z3264" i="1"/>
  <c r="AA3264" i="1"/>
  <c r="AB3264" i="1"/>
  <c r="V3264" i="1" s="1"/>
  <c r="T3265" i="1"/>
  <c r="U3265" i="1"/>
  <c r="W3265" i="1"/>
  <c r="X3265" i="1" s="1"/>
  <c r="Y3265" i="1"/>
  <c r="Z3265" i="1"/>
  <c r="AA3265" i="1"/>
  <c r="AB3265" i="1"/>
  <c r="V3265" i="1" s="1"/>
  <c r="T3266" i="1"/>
  <c r="U3266" i="1"/>
  <c r="W3266" i="1"/>
  <c r="X3266" i="1" s="1"/>
  <c r="Y3266" i="1"/>
  <c r="Z3266" i="1"/>
  <c r="AA3266" i="1"/>
  <c r="AB3266" i="1"/>
  <c r="V3266" i="1" s="1"/>
  <c r="T3267" i="1"/>
  <c r="U3267" i="1"/>
  <c r="W3267" i="1"/>
  <c r="X3267" i="1" s="1"/>
  <c r="Y3267" i="1"/>
  <c r="Z3267" i="1"/>
  <c r="AA3267" i="1"/>
  <c r="AB3267" i="1"/>
  <c r="V3267" i="1" s="1"/>
  <c r="T3268" i="1"/>
  <c r="U3268" i="1"/>
  <c r="W3268" i="1"/>
  <c r="X3268" i="1" s="1"/>
  <c r="Y3268" i="1"/>
  <c r="Z3268" i="1"/>
  <c r="AA3268" i="1"/>
  <c r="AB3268" i="1"/>
  <c r="V3268" i="1" s="1"/>
  <c r="T3269" i="1"/>
  <c r="U3269" i="1"/>
  <c r="W3269" i="1"/>
  <c r="X3269" i="1" s="1"/>
  <c r="Y3269" i="1"/>
  <c r="Z3269" i="1"/>
  <c r="AA3269" i="1"/>
  <c r="AB3269" i="1"/>
  <c r="V3269" i="1" s="1"/>
  <c r="T3270" i="1"/>
  <c r="U3270" i="1"/>
  <c r="W3270" i="1"/>
  <c r="X3270" i="1" s="1"/>
  <c r="Y3270" i="1"/>
  <c r="Z3270" i="1"/>
  <c r="AA3270" i="1"/>
  <c r="AB3270" i="1"/>
  <c r="V3270" i="1" s="1"/>
  <c r="T3271" i="1"/>
  <c r="U3271" i="1"/>
  <c r="W3271" i="1"/>
  <c r="X3271" i="1" s="1"/>
  <c r="Y3271" i="1"/>
  <c r="Z3271" i="1"/>
  <c r="AA3271" i="1"/>
  <c r="AB3271" i="1"/>
  <c r="V3271" i="1" s="1"/>
  <c r="T3272" i="1"/>
  <c r="U3272" i="1"/>
  <c r="W3272" i="1"/>
  <c r="X3272" i="1" s="1"/>
  <c r="Y3272" i="1"/>
  <c r="Z3272" i="1"/>
  <c r="AA3272" i="1"/>
  <c r="AB3272" i="1"/>
  <c r="V3272" i="1" s="1"/>
  <c r="T3273" i="1"/>
  <c r="U3273" i="1"/>
  <c r="W3273" i="1"/>
  <c r="X3273" i="1" s="1"/>
  <c r="Y3273" i="1"/>
  <c r="Z3273" i="1"/>
  <c r="AA3273" i="1"/>
  <c r="AB3273" i="1"/>
  <c r="V3273" i="1" s="1"/>
  <c r="T3274" i="1"/>
  <c r="U3274" i="1"/>
  <c r="W3274" i="1"/>
  <c r="X3274" i="1" s="1"/>
  <c r="Y3274" i="1"/>
  <c r="Z3274" i="1"/>
  <c r="AA3274" i="1"/>
  <c r="AB3274" i="1"/>
  <c r="V3274" i="1" s="1"/>
  <c r="T3275" i="1"/>
  <c r="U3275" i="1"/>
  <c r="W3275" i="1"/>
  <c r="X3275" i="1" s="1"/>
  <c r="Y3275" i="1"/>
  <c r="Z3275" i="1"/>
  <c r="AA3275" i="1"/>
  <c r="AB3275" i="1"/>
  <c r="V3275" i="1" s="1"/>
  <c r="T3276" i="1"/>
  <c r="U3276" i="1"/>
  <c r="W3276" i="1"/>
  <c r="X3276" i="1" s="1"/>
  <c r="Y3276" i="1"/>
  <c r="Z3276" i="1"/>
  <c r="AA3276" i="1"/>
  <c r="AB3276" i="1"/>
  <c r="V3276" i="1" s="1"/>
  <c r="T3277" i="1"/>
  <c r="U3277" i="1"/>
  <c r="W3277" i="1"/>
  <c r="X3277" i="1" s="1"/>
  <c r="Y3277" i="1"/>
  <c r="Z3277" i="1"/>
  <c r="AA3277" i="1"/>
  <c r="AB3277" i="1"/>
  <c r="V3277" i="1" s="1"/>
  <c r="T3278" i="1"/>
  <c r="U3278" i="1"/>
  <c r="W3278" i="1"/>
  <c r="X3278" i="1" s="1"/>
  <c r="Y3278" i="1"/>
  <c r="Z3278" i="1"/>
  <c r="AA3278" i="1"/>
  <c r="AB3278" i="1"/>
  <c r="V3278" i="1" s="1"/>
  <c r="T3279" i="1"/>
  <c r="U3279" i="1"/>
  <c r="W3279" i="1"/>
  <c r="X3279" i="1" s="1"/>
  <c r="Y3279" i="1"/>
  <c r="Z3279" i="1"/>
  <c r="AA3279" i="1"/>
  <c r="AB3279" i="1"/>
  <c r="V3279" i="1" s="1"/>
  <c r="T3280" i="1"/>
  <c r="U3280" i="1"/>
  <c r="W3280" i="1"/>
  <c r="X3280" i="1" s="1"/>
  <c r="Y3280" i="1"/>
  <c r="Z3280" i="1"/>
  <c r="AA3280" i="1"/>
  <c r="AB3280" i="1"/>
  <c r="V3280" i="1" s="1"/>
  <c r="T3281" i="1"/>
  <c r="U3281" i="1"/>
  <c r="W3281" i="1"/>
  <c r="X3281" i="1" s="1"/>
  <c r="Y3281" i="1"/>
  <c r="Z3281" i="1"/>
  <c r="AA3281" i="1"/>
  <c r="AB3281" i="1"/>
  <c r="V3281" i="1" s="1"/>
  <c r="T3282" i="1"/>
  <c r="U3282" i="1"/>
  <c r="W3282" i="1"/>
  <c r="X3282" i="1" s="1"/>
  <c r="Y3282" i="1"/>
  <c r="Z3282" i="1"/>
  <c r="AA3282" i="1"/>
  <c r="AB3282" i="1"/>
  <c r="V3282" i="1" s="1"/>
  <c r="T3283" i="1"/>
  <c r="U3283" i="1"/>
  <c r="W3283" i="1"/>
  <c r="X3283" i="1" s="1"/>
  <c r="Y3283" i="1"/>
  <c r="Z3283" i="1"/>
  <c r="AA3283" i="1"/>
  <c r="AB3283" i="1"/>
  <c r="V3283" i="1" s="1"/>
  <c r="T3284" i="1"/>
  <c r="U3284" i="1"/>
  <c r="W3284" i="1"/>
  <c r="X3284" i="1" s="1"/>
  <c r="Y3284" i="1"/>
  <c r="Z3284" i="1"/>
  <c r="AA3284" i="1"/>
  <c r="AB3284" i="1"/>
  <c r="V3284" i="1" s="1"/>
  <c r="T3285" i="1"/>
  <c r="U3285" i="1"/>
  <c r="W3285" i="1"/>
  <c r="X3285" i="1" s="1"/>
  <c r="Y3285" i="1"/>
  <c r="Z3285" i="1"/>
  <c r="AA3285" i="1"/>
  <c r="AB3285" i="1"/>
  <c r="V3285" i="1" s="1"/>
  <c r="T3286" i="1"/>
  <c r="U3286" i="1"/>
  <c r="W3286" i="1"/>
  <c r="X3286" i="1" s="1"/>
  <c r="Y3286" i="1"/>
  <c r="Z3286" i="1"/>
  <c r="AA3286" i="1"/>
  <c r="AB3286" i="1"/>
  <c r="V3286" i="1" s="1"/>
  <c r="T3287" i="1"/>
  <c r="U3287" i="1"/>
  <c r="W3287" i="1"/>
  <c r="X3287" i="1" s="1"/>
  <c r="Y3287" i="1"/>
  <c r="Z3287" i="1"/>
  <c r="AA3287" i="1"/>
  <c r="AB3287" i="1"/>
  <c r="V3287" i="1" s="1"/>
  <c r="T3288" i="1"/>
  <c r="U3288" i="1"/>
  <c r="W3288" i="1"/>
  <c r="X3288" i="1" s="1"/>
  <c r="Y3288" i="1"/>
  <c r="Z3288" i="1"/>
  <c r="AA3288" i="1"/>
  <c r="AB3288" i="1"/>
  <c r="V3288" i="1" s="1"/>
  <c r="T3289" i="1"/>
  <c r="U3289" i="1"/>
  <c r="W3289" i="1"/>
  <c r="X3289" i="1" s="1"/>
  <c r="Y3289" i="1"/>
  <c r="Z3289" i="1"/>
  <c r="AA3289" i="1"/>
  <c r="AB3289" i="1"/>
  <c r="V3289" i="1" s="1"/>
  <c r="T3290" i="1"/>
  <c r="U3290" i="1"/>
  <c r="W3290" i="1"/>
  <c r="X3290" i="1" s="1"/>
  <c r="Y3290" i="1"/>
  <c r="Z3290" i="1"/>
  <c r="AA3290" i="1"/>
  <c r="AB3290" i="1"/>
  <c r="V3290" i="1" s="1"/>
  <c r="T3291" i="1"/>
  <c r="U3291" i="1"/>
  <c r="W3291" i="1"/>
  <c r="X3291" i="1" s="1"/>
  <c r="Y3291" i="1"/>
  <c r="Z3291" i="1"/>
  <c r="AA3291" i="1"/>
  <c r="AB3291" i="1"/>
  <c r="V3291" i="1" s="1"/>
  <c r="T3292" i="1"/>
  <c r="U3292" i="1"/>
  <c r="W3292" i="1"/>
  <c r="X3292" i="1" s="1"/>
  <c r="Y3292" i="1"/>
  <c r="Z3292" i="1"/>
  <c r="AA3292" i="1"/>
  <c r="AB3292" i="1"/>
  <c r="V3292" i="1" s="1"/>
  <c r="T3293" i="1"/>
  <c r="U3293" i="1"/>
  <c r="W3293" i="1"/>
  <c r="X3293" i="1" s="1"/>
  <c r="Y3293" i="1"/>
  <c r="Z3293" i="1"/>
  <c r="AA3293" i="1"/>
  <c r="AB3293" i="1"/>
  <c r="V3293" i="1" s="1"/>
  <c r="T3294" i="1"/>
  <c r="U3294" i="1"/>
  <c r="W3294" i="1"/>
  <c r="X3294" i="1" s="1"/>
  <c r="Y3294" i="1"/>
  <c r="Z3294" i="1"/>
  <c r="AA3294" i="1"/>
  <c r="AB3294" i="1"/>
  <c r="V3294" i="1" s="1"/>
  <c r="T3295" i="1"/>
  <c r="U3295" i="1"/>
  <c r="W3295" i="1"/>
  <c r="X3295" i="1" s="1"/>
  <c r="Y3295" i="1"/>
  <c r="Z3295" i="1"/>
  <c r="AA3295" i="1"/>
  <c r="AB3295" i="1"/>
  <c r="V3295" i="1" s="1"/>
  <c r="T3296" i="1"/>
  <c r="U3296" i="1"/>
  <c r="W3296" i="1"/>
  <c r="X3296" i="1" s="1"/>
  <c r="Y3296" i="1"/>
  <c r="Z3296" i="1"/>
  <c r="AA3296" i="1"/>
  <c r="AB3296" i="1"/>
  <c r="V3296" i="1" s="1"/>
  <c r="T3297" i="1"/>
  <c r="U3297" i="1"/>
  <c r="W3297" i="1"/>
  <c r="X3297" i="1" s="1"/>
  <c r="Y3297" i="1"/>
  <c r="Z3297" i="1"/>
  <c r="AA3297" i="1"/>
  <c r="AB3297" i="1"/>
  <c r="V3297" i="1" s="1"/>
  <c r="T3298" i="1"/>
  <c r="U3298" i="1"/>
  <c r="W3298" i="1"/>
  <c r="X3298" i="1" s="1"/>
  <c r="Y3298" i="1"/>
  <c r="Z3298" i="1"/>
  <c r="AA3298" i="1"/>
  <c r="AB3298" i="1"/>
  <c r="V3298" i="1" s="1"/>
  <c r="T3299" i="1"/>
  <c r="U3299" i="1"/>
  <c r="W3299" i="1"/>
  <c r="X3299" i="1" s="1"/>
  <c r="Y3299" i="1"/>
  <c r="Z3299" i="1"/>
  <c r="AA3299" i="1"/>
  <c r="AB3299" i="1"/>
  <c r="V3299" i="1" s="1"/>
  <c r="T3300" i="1"/>
  <c r="U3300" i="1"/>
  <c r="W3300" i="1"/>
  <c r="X3300" i="1" s="1"/>
  <c r="Y3300" i="1"/>
  <c r="Z3300" i="1"/>
  <c r="AA3300" i="1"/>
  <c r="AB3300" i="1"/>
  <c r="V3300" i="1" s="1"/>
  <c r="T3301" i="1"/>
  <c r="U3301" i="1"/>
  <c r="W3301" i="1"/>
  <c r="X3301" i="1" s="1"/>
  <c r="Y3301" i="1"/>
  <c r="Z3301" i="1"/>
  <c r="AA3301" i="1"/>
  <c r="AB3301" i="1"/>
  <c r="V3301" i="1" s="1"/>
  <c r="T3302" i="1"/>
  <c r="U3302" i="1"/>
  <c r="W3302" i="1"/>
  <c r="X3302" i="1" s="1"/>
  <c r="Y3302" i="1"/>
  <c r="Z3302" i="1"/>
  <c r="AA3302" i="1"/>
  <c r="AB3302" i="1"/>
  <c r="V3302" i="1" s="1"/>
  <c r="T3303" i="1"/>
  <c r="U3303" i="1"/>
  <c r="W3303" i="1"/>
  <c r="X3303" i="1" s="1"/>
  <c r="Y3303" i="1"/>
  <c r="Z3303" i="1"/>
  <c r="AA3303" i="1"/>
  <c r="AB3303" i="1"/>
  <c r="V3303" i="1" s="1"/>
  <c r="T3304" i="1"/>
  <c r="U3304" i="1"/>
  <c r="W3304" i="1"/>
  <c r="X3304" i="1" s="1"/>
  <c r="Y3304" i="1"/>
  <c r="Z3304" i="1"/>
  <c r="AA3304" i="1"/>
  <c r="AB3304" i="1"/>
  <c r="V3304" i="1" s="1"/>
  <c r="T3305" i="1"/>
  <c r="U3305" i="1"/>
  <c r="W3305" i="1"/>
  <c r="X3305" i="1" s="1"/>
  <c r="Y3305" i="1"/>
  <c r="Z3305" i="1"/>
  <c r="AA3305" i="1"/>
  <c r="AB3305" i="1"/>
  <c r="V3305" i="1" s="1"/>
  <c r="T3306" i="1"/>
  <c r="U3306" i="1"/>
  <c r="W3306" i="1"/>
  <c r="X3306" i="1"/>
  <c r="Y3306" i="1"/>
  <c r="Z3306" i="1"/>
  <c r="AA3306" i="1"/>
  <c r="AB3306" i="1"/>
  <c r="V3306" i="1" s="1"/>
  <c r="T3307" i="1"/>
  <c r="U3307" i="1"/>
  <c r="W3307" i="1"/>
  <c r="X3307" i="1" s="1"/>
  <c r="Y3307" i="1"/>
  <c r="Z3307" i="1"/>
  <c r="AA3307" i="1"/>
  <c r="AB3307" i="1"/>
  <c r="V3307" i="1" s="1"/>
  <c r="T3308" i="1"/>
  <c r="U3308" i="1"/>
  <c r="W3308" i="1"/>
  <c r="X3308" i="1" s="1"/>
  <c r="Y3308" i="1"/>
  <c r="Z3308" i="1"/>
  <c r="AA3308" i="1"/>
  <c r="AB3308" i="1"/>
  <c r="V3308" i="1" s="1"/>
  <c r="T3309" i="1"/>
  <c r="U3309" i="1"/>
  <c r="W3309" i="1"/>
  <c r="X3309" i="1" s="1"/>
  <c r="Y3309" i="1"/>
  <c r="Z3309" i="1"/>
  <c r="AA3309" i="1"/>
  <c r="AB3309" i="1"/>
  <c r="V3309" i="1" s="1"/>
  <c r="T3310" i="1"/>
  <c r="U3310" i="1"/>
  <c r="W3310" i="1"/>
  <c r="X3310" i="1" s="1"/>
  <c r="Y3310" i="1"/>
  <c r="Z3310" i="1"/>
  <c r="AA3310" i="1"/>
  <c r="AB3310" i="1"/>
  <c r="V3310" i="1" s="1"/>
  <c r="T3311" i="1"/>
  <c r="U3311" i="1"/>
  <c r="W3311" i="1"/>
  <c r="X3311" i="1" s="1"/>
  <c r="Y3311" i="1"/>
  <c r="Z3311" i="1"/>
  <c r="AA3311" i="1"/>
  <c r="AB3311" i="1"/>
  <c r="V3311" i="1" s="1"/>
  <c r="T3312" i="1"/>
  <c r="U3312" i="1"/>
  <c r="W3312" i="1"/>
  <c r="X3312" i="1" s="1"/>
  <c r="Y3312" i="1"/>
  <c r="Z3312" i="1"/>
  <c r="AA3312" i="1"/>
  <c r="AB3312" i="1"/>
  <c r="V3312" i="1" s="1"/>
  <c r="T3313" i="1"/>
  <c r="U3313" i="1"/>
  <c r="W3313" i="1"/>
  <c r="X3313" i="1" s="1"/>
  <c r="Y3313" i="1"/>
  <c r="Z3313" i="1"/>
  <c r="AA3313" i="1"/>
  <c r="AB3313" i="1"/>
  <c r="V3313" i="1" s="1"/>
  <c r="T3314" i="1"/>
  <c r="U3314" i="1"/>
  <c r="W3314" i="1"/>
  <c r="X3314" i="1" s="1"/>
  <c r="Y3314" i="1"/>
  <c r="Z3314" i="1"/>
  <c r="AA3314" i="1"/>
  <c r="AB3314" i="1"/>
  <c r="V3314" i="1" s="1"/>
  <c r="T3315" i="1"/>
  <c r="U3315" i="1"/>
  <c r="W3315" i="1"/>
  <c r="X3315" i="1" s="1"/>
  <c r="Y3315" i="1"/>
  <c r="Z3315" i="1"/>
  <c r="AA3315" i="1"/>
  <c r="AB3315" i="1"/>
  <c r="V3315" i="1" s="1"/>
  <c r="T3316" i="1"/>
  <c r="U3316" i="1"/>
  <c r="W3316" i="1"/>
  <c r="X3316" i="1" s="1"/>
  <c r="Y3316" i="1"/>
  <c r="Z3316" i="1"/>
  <c r="AA3316" i="1"/>
  <c r="AB3316" i="1"/>
  <c r="V3316" i="1" s="1"/>
  <c r="T3317" i="1"/>
  <c r="U3317" i="1"/>
  <c r="W3317" i="1"/>
  <c r="X3317" i="1" s="1"/>
  <c r="Y3317" i="1"/>
  <c r="Z3317" i="1"/>
  <c r="AA3317" i="1"/>
  <c r="AB3317" i="1"/>
  <c r="V3317" i="1" s="1"/>
  <c r="T3318" i="1"/>
  <c r="U3318" i="1"/>
  <c r="W3318" i="1"/>
  <c r="X3318" i="1" s="1"/>
  <c r="Y3318" i="1"/>
  <c r="Z3318" i="1"/>
  <c r="AA3318" i="1"/>
  <c r="AB3318" i="1"/>
  <c r="V3318" i="1" s="1"/>
  <c r="T3319" i="1"/>
  <c r="U3319" i="1"/>
  <c r="W3319" i="1"/>
  <c r="X3319" i="1" s="1"/>
  <c r="Y3319" i="1"/>
  <c r="Z3319" i="1"/>
  <c r="AA3319" i="1"/>
  <c r="AB3319" i="1"/>
  <c r="V3319" i="1" s="1"/>
  <c r="T3320" i="1"/>
  <c r="U3320" i="1"/>
  <c r="W3320" i="1"/>
  <c r="X3320" i="1" s="1"/>
  <c r="Y3320" i="1"/>
  <c r="Z3320" i="1"/>
  <c r="AA3320" i="1"/>
  <c r="AB3320" i="1"/>
  <c r="V3320" i="1" s="1"/>
  <c r="T3321" i="1"/>
  <c r="U3321" i="1"/>
  <c r="W3321" i="1"/>
  <c r="X3321" i="1" s="1"/>
  <c r="Y3321" i="1"/>
  <c r="Z3321" i="1"/>
  <c r="AA3321" i="1"/>
  <c r="AB3321" i="1"/>
  <c r="V3321" i="1" s="1"/>
  <c r="T3322" i="1"/>
  <c r="U3322" i="1"/>
  <c r="W3322" i="1"/>
  <c r="X3322" i="1" s="1"/>
  <c r="Y3322" i="1"/>
  <c r="Z3322" i="1"/>
  <c r="AA3322" i="1"/>
  <c r="AB3322" i="1"/>
  <c r="V3322" i="1" s="1"/>
  <c r="T3323" i="1"/>
  <c r="U3323" i="1"/>
  <c r="W3323" i="1"/>
  <c r="X3323" i="1" s="1"/>
  <c r="Y3323" i="1"/>
  <c r="Z3323" i="1"/>
  <c r="AA3323" i="1"/>
  <c r="AB3323" i="1"/>
  <c r="V3323" i="1" s="1"/>
  <c r="T3324" i="1"/>
  <c r="U3324" i="1"/>
  <c r="W3324" i="1"/>
  <c r="X3324" i="1" s="1"/>
  <c r="Y3324" i="1"/>
  <c r="Z3324" i="1"/>
  <c r="AA3324" i="1"/>
  <c r="AB3324" i="1"/>
  <c r="V3324" i="1" s="1"/>
  <c r="T3325" i="1"/>
  <c r="U3325" i="1"/>
  <c r="W3325" i="1"/>
  <c r="X3325" i="1" s="1"/>
  <c r="Y3325" i="1"/>
  <c r="Z3325" i="1"/>
  <c r="AA3325" i="1"/>
  <c r="AB3325" i="1"/>
  <c r="V3325" i="1" s="1"/>
  <c r="T3326" i="1"/>
  <c r="U3326" i="1"/>
  <c r="W3326" i="1"/>
  <c r="X3326" i="1" s="1"/>
  <c r="Y3326" i="1"/>
  <c r="Z3326" i="1"/>
  <c r="AA3326" i="1"/>
  <c r="AB3326" i="1"/>
  <c r="V3326" i="1" s="1"/>
  <c r="T3327" i="1"/>
  <c r="U3327" i="1"/>
  <c r="W3327" i="1"/>
  <c r="X3327" i="1" s="1"/>
  <c r="Y3327" i="1"/>
  <c r="Z3327" i="1"/>
  <c r="AA3327" i="1"/>
  <c r="AB3327" i="1"/>
  <c r="V3327" i="1" s="1"/>
  <c r="T3328" i="1"/>
  <c r="U3328" i="1"/>
  <c r="W3328" i="1"/>
  <c r="X3328" i="1" s="1"/>
  <c r="Y3328" i="1"/>
  <c r="Z3328" i="1"/>
  <c r="AA3328" i="1"/>
  <c r="AB3328" i="1"/>
  <c r="V3328" i="1" s="1"/>
  <c r="T3329" i="1"/>
  <c r="U3329" i="1"/>
  <c r="W3329" i="1"/>
  <c r="X3329" i="1" s="1"/>
  <c r="Y3329" i="1"/>
  <c r="Z3329" i="1"/>
  <c r="AA3329" i="1"/>
  <c r="AB3329" i="1"/>
  <c r="V3329" i="1" s="1"/>
  <c r="T3330" i="1"/>
  <c r="U3330" i="1"/>
  <c r="W3330" i="1"/>
  <c r="X3330" i="1" s="1"/>
  <c r="Y3330" i="1"/>
  <c r="Z3330" i="1"/>
  <c r="AA3330" i="1"/>
  <c r="AB3330" i="1"/>
  <c r="V3330" i="1" s="1"/>
  <c r="T3331" i="1"/>
  <c r="U3331" i="1"/>
  <c r="W3331" i="1"/>
  <c r="X3331" i="1" s="1"/>
  <c r="Y3331" i="1"/>
  <c r="Z3331" i="1"/>
  <c r="AA3331" i="1"/>
  <c r="AB3331" i="1"/>
  <c r="V3331" i="1" s="1"/>
  <c r="T3332" i="1"/>
  <c r="U3332" i="1"/>
  <c r="W3332" i="1"/>
  <c r="X3332" i="1" s="1"/>
  <c r="Y3332" i="1"/>
  <c r="Z3332" i="1"/>
  <c r="AA3332" i="1"/>
  <c r="AB3332" i="1"/>
  <c r="V3332" i="1" s="1"/>
  <c r="T3333" i="1"/>
  <c r="U3333" i="1"/>
  <c r="W3333" i="1"/>
  <c r="X3333" i="1" s="1"/>
  <c r="Y3333" i="1"/>
  <c r="Z3333" i="1"/>
  <c r="AA3333" i="1"/>
  <c r="AB3333" i="1"/>
  <c r="V3333" i="1" s="1"/>
  <c r="T3334" i="1"/>
  <c r="U3334" i="1"/>
  <c r="W3334" i="1"/>
  <c r="X3334" i="1" s="1"/>
  <c r="Y3334" i="1"/>
  <c r="Z3334" i="1"/>
  <c r="AA3334" i="1"/>
  <c r="AB3334" i="1"/>
  <c r="V3334" i="1" s="1"/>
  <c r="T3335" i="1"/>
  <c r="U3335" i="1"/>
  <c r="W3335" i="1"/>
  <c r="X3335" i="1" s="1"/>
  <c r="Y3335" i="1"/>
  <c r="Z3335" i="1"/>
  <c r="AA3335" i="1"/>
  <c r="AB3335" i="1"/>
  <c r="V3335" i="1" s="1"/>
  <c r="T3336" i="1"/>
  <c r="U3336" i="1"/>
  <c r="W3336" i="1"/>
  <c r="X3336" i="1" s="1"/>
  <c r="Y3336" i="1"/>
  <c r="Z3336" i="1"/>
  <c r="AA3336" i="1"/>
  <c r="AB3336" i="1"/>
  <c r="V3336" i="1" s="1"/>
  <c r="T3337" i="1"/>
  <c r="U3337" i="1"/>
  <c r="W3337" i="1"/>
  <c r="X3337" i="1" s="1"/>
  <c r="Y3337" i="1"/>
  <c r="Z3337" i="1"/>
  <c r="AA3337" i="1"/>
  <c r="AB3337" i="1"/>
  <c r="V3337" i="1" s="1"/>
  <c r="T3338" i="1"/>
  <c r="U3338" i="1"/>
  <c r="W3338" i="1"/>
  <c r="X3338" i="1" s="1"/>
  <c r="Y3338" i="1"/>
  <c r="Z3338" i="1"/>
  <c r="AA3338" i="1"/>
  <c r="AB3338" i="1"/>
  <c r="V3338" i="1" s="1"/>
  <c r="T3339" i="1"/>
  <c r="U3339" i="1"/>
  <c r="W3339" i="1"/>
  <c r="X3339" i="1" s="1"/>
  <c r="Y3339" i="1"/>
  <c r="Z3339" i="1"/>
  <c r="AA3339" i="1"/>
  <c r="AB3339" i="1"/>
  <c r="V3339" i="1" s="1"/>
  <c r="T3340" i="1"/>
  <c r="U3340" i="1"/>
  <c r="W3340" i="1"/>
  <c r="X3340" i="1" s="1"/>
  <c r="Y3340" i="1"/>
  <c r="Z3340" i="1"/>
  <c r="AA3340" i="1"/>
  <c r="AB3340" i="1"/>
  <c r="V3340" i="1" s="1"/>
  <c r="T3341" i="1"/>
  <c r="U3341" i="1"/>
  <c r="W3341" i="1"/>
  <c r="X3341" i="1" s="1"/>
  <c r="Y3341" i="1"/>
  <c r="Z3341" i="1"/>
  <c r="AA3341" i="1"/>
  <c r="AB3341" i="1"/>
  <c r="V3341" i="1" s="1"/>
  <c r="T3342" i="1"/>
  <c r="U3342" i="1"/>
  <c r="W3342" i="1"/>
  <c r="X3342" i="1" s="1"/>
  <c r="Y3342" i="1"/>
  <c r="Z3342" i="1"/>
  <c r="AA3342" i="1"/>
  <c r="AB3342" i="1"/>
  <c r="V3342" i="1" s="1"/>
  <c r="T3343" i="1"/>
  <c r="U3343" i="1"/>
  <c r="W3343" i="1"/>
  <c r="X3343" i="1" s="1"/>
  <c r="Y3343" i="1"/>
  <c r="Z3343" i="1"/>
  <c r="AA3343" i="1"/>
  <c r="AB3343" i="1"/>
  <c r="V3343" i="1" s="1"/>
  <c r="T3344" i="1"/>
  <c r="U3344" i="1"/>
  <c r="W3344" i="1"/>
  <c r="X3344" i="1" s="1"/>
  <c r="Y3344" i="1"/>
  <c r="Z3344" i="1"/>
  <c r="AA3344" i="1"/>
  <c r="AB3344" i="1"/>
  <c r="V3344" i="1" s="1"/>
  <c r="T3345" i="1"/>
  <c r="U3345" i="1"/>
  <c r="W3345" i="1"/>
  <c r="X3345" i="1" s="1"/>
  <c r="Y3345" i="1"/>
  <c r="Z3345" i="1"/>
  <c r="AA3345" i="1"/>
  <c r="AB3345" i="1"/>
  <c r="V3345" i="1" s="1"/>
  <c r="T3346" i="1"/>
  <c r="U3346" i="1"/>
  <c r="W3346" i="1"/>
  <c r="X3346" i="1" s="1"/>
  <c r="Y3346" i="1"/>
  <c r="Z3346" i="1"/>
  <c r="AA3346" i="1"/>
  <c r="AB3346" i="1"/>
  <c r="V3346" i="1" s="1"/>
  <c r="T3347" i="1"/>
  <c r="U3347" i="1"/>
  <c r="W3347" i="1"/>
  <c r="X3347" i="1" s="1"/>
  <c r="Y3347" i="1"/>
  <c r="Z3347" i="1"/>
  <c r="AA3347" i="1"/>
  <c r="AB3347" i="1"/>
  <c r="V3347" i="1" s="1"/>
  <c r="T3348" i="1"/>
  <c r="U3348" i="1"/>
  <c r="W3348" i="1"/>
  <c r="X3348" i="1" s="1"/>
  <c r="Y3348" i="1"/>
  <c r="Z3348" i="1"/>
  <c r="AA3348" i="1"/>
  <c r="AB3348" i="1"/>
  <c r="V3348" i="1" s="1"/>
  <c r="T3349" i="1"/>
  <c r="U3349" i="1"/>
  <c r="W3349" i="1"/>
  <c r="X3349" i="1" s="1"/>
  <c r="Y3349" i="1"/>
  <c r="Z3349" i="1"/>
  <c r="AA3349" i="1"/>
  <c r="AB3349" i="1"/>
  <c r="V3349" i="1" s="1"/>
  <c r="T3350" i="1"/>
  <c r="U3350" i="1"/>
  <c r="W3350" i="1"/>
  <c r="X3350" i="1" s="1"/>
  <c r="Y3350" i="1"/>
  <c r="Z3350" i="1"/>
  <c r="AA3350" i="1"/>
  <c r="AB3350" i="1"/>
  <c r="V3350" i="1" s="1"/>
  <c r="T3351" i="1"/>
  <c r="U3351" i="1"/>
  <c r="W3351" i="1"/>
  <c r="X3351" i="1" s="1"/>
  <c r="Y3351" i="1"/>
  <c r="Z3351" i="1"/>
  <c r="AA3351" i="1"/>
  <c r="AB3351" i="1"/>
  <c r="V3351" i="1" s="1"/>
  <c r="T3352" i="1"/>
  <c r="U3352" i="1"/>
  <c r="W3352" i="1"/>
  <c r="X3352" i="1" s="1"/>
  <c r="Y3352" i="1"/>
  <c r="Z3352" i="1"/>
  <c r="AA3352" i="1"/>
  <c r="AB3352" i="1"/>
  <c r="V3352" i="1" s="1"/>
  <c r="T3353" i="1"/>
  <c r="U3353" i="1"/>
  <c r="W3353" i="1"/>
  <c r="X3353" i="1" s="1"/>
  <c r="Y3353" i="1"/>
  <c r="Z3353" i="1"/>
  <c r="AA3353" i="1"/>
  <c r="AB3353" i="1"/>
  <c r="V3353" i="1" s="1"/>
  <c r="T3354" i="1"/>
  <c r="U3354" i="1"/>
  <c r="W3354" i="1"/>
  <c r="X3354" i="1" s="1"/>
  <c r="Y3354" i="1"/>
  <c r="Z3354" i="1"/>
  <c r="AA3354" i="1"/>
  <c r="AB3354" i="1"/>
  <c r="V3354" i="1" s="1"/>
  <c r="T3355" i="1"/>
  <c r="U3355" i="1"/>
  <c r="W3355" i="1"/>
  <c r="X3355" i="1" s="1"/>
  <c r="Y3355" i="1"/>
  <c r="Z3355" i="1"/>
  <c r="AA3355" i="1"/>
  <c r="AB3355" i="1"/>
  <c r="V3355" i="1" s="1"/>
  <c r="T3356" i="1"/>
  <c r="U3356" i="1"/>
  <c r="W3356" i="1"/>
  <c r="X3356" i="1" s="1"/>
  <c r="Y3356" i="1"/>
  <c r="Z3356" i="1"/>
  <c r="AA3356" i="1"/>
  <c r="AB3356" i="1"/>
  <c r="V3356" i="1" s="1"/>
  <c r="T3357" i="1"/>
  <c r="U3357" i="1"/>
  <c r="W3357" i="1"/>
  <c r="X3357" i="1" s="1"/>
  <c r="Y3357" i="1"/>
  <c r="Z3357" i="1"/>
  <c r="AA3357" i="1"/>
  <c r="AB3357" i="1"/>
  <c r="V3357" i="1" s="1"/>
  <c r="T3358" i="1"/>
  <c r="U3358" i="1"/>
  <c r="W3358" i="1"/>
  <c r="X3358" i="1" s="1"/>
  <c r="Y3358" i="1"/>
  <c r="Z3358" i="1"/>
  <c r="AA3358" i="1"/>
  <c r="AB3358" i="1"/>
  <c r="V3358" i="1" s="1"/>
  <c r="T3359" i="1"/>
  <c r="U3359" i="1"/>
  <c r="W3359" i="1"/>
  <c r="X3359" i="1" s="1"/>
  <c r="Y3359" i="1"/>
  <c r="Z3359" i="1"/>
  <c r="AA3359" i="1"/>
  <c r="AB3359" i="1"/>
  <c r="V3359" i="1" s="1"/>
  <c r="T3360" i="1"/>
  <c r="U3360" i="1"/>
  <c r="W3360" i="1"/>
  <c r="X3360" i="1" s="1"/>
  <c r="Y3360" i="1"/>
  <c r="Z3360" i="1"/>
  <c r="AA3360" i="1"/>
  <c r="AB3360" i="1"/>
  <c r="V3360" i="1" s="1"/>
  <c r="T3361" i="1"/>
  <c r="U3361" i="1"/>
  <c r="W3361" i="1"/>
  <c r="X3361" i="1" s="1"/>
  <c r="Y3361" i="1"/>
  <c r="Z3361" i="1"/>
  <c r="AA3361" i="1"/>
  <c r="AB3361" i="1"/>
  <c r="V3361" i="1" s="1"/>
  <c r="T3362" i="1"/>
  <c r="U3362" i="1"/>
  <c r="W3362" i="1"/>
  <c r="X3362" i="1" s="1"/>
  <c r="Y3362" i="1"/>
  <c r="Z3362" i="1"/>
  <c r="AA3362" i="1"/>
  <c r="AB3362" i="1"/>
  <c r="V3362" i="1" s="1"/>
  <c r="T3363" i="1"/>
  <c r="U3363" i="1"/>
  <c r="W3363" i="1"/>
  <c r="X3363" i="1" s="1"/>
  <c r="Y3363" i="1"/>
  <c r="Z3363" i="1"/>
  <c r="AA3363" i="1"/>
  <c r="AB3363" i="1"/>
  <c r="V3363" i="1" s="1"/>
  <c r="T3364" i="1"/>
  <c r="U3364" i="1"/>
  <c r="W3364" i="1"/>
  <c r="X3364" i="1" s="1"/>
  <c r="Y3364" i="1"/>
  <c r="Z3364" i="1"/>
  <c r="AA3364" i="1"/>
  <c r="AB3364" i="1"/>
  <c r="V3364" i="1" s="1"/>
  <c r="T3365" i="1"/>
  <c r="U3365" i="1"/>
  <c r="W3365" i="1"/>
  <c r="X3365" i="1" s="1"/>
  <c r="Y3365" i="1"/>
  <c r="Z3365" i="1"/>
  <c r="AA3365" i="1"/>
  <c r="AB3365" i="1"/>
  <c r="V3365" i="1" s="1"/>
  <c r="T3366" i="1"/>
  <c r="U3366" i="1"/>
  <c r="W3366" i="1"/>
  <c r="X3366" i="1" s="1"/>
  <c r="Y3366" i="1"/>
  <c r="Z3366" i="1"/>
  <c r="AA3366" i="1"/>
  <c r="AB3366" i="1"/>
  <c r="V3366" i="1" s="1"/>
  <c r="T3367" i="1"/>
  <c r="U3367" i="1"/>
  <c r="W3367" i="1"/>
  <c r="X3367" i="1" s="1"/>
  <c r="Y3367" i="1"/>
  <c r="Z3367" i="1"/>
  <c r="AA3367" i="1"/>
  <c r="AB3367" i="1"/>
  <c r="V3367" i="1" s="1"/>
  <c r="T3368" i="1"/>
  <c r="U3368" i="1"/>
  <c r="W3368" i="1"/>
  <c r="X3368" i="1" s="1"/>
  <c r="Y3368" i="1"/>
  <c r="Z3368" i="1"/>
  <c r="AA3368" i="1"/>
  <c r="AB3368" i="1"/>
  <c r="V3368" i="1" s="1"/>
  <c r="T3369" i="1"/>
  <c r="U3369" i="1"/>
  <c r="W3369" i="1"/>
  <c r="X3369" i="1" s="1"/>
  <c r="Y3369" i="1"/>
  <c r="Z3369" i="1"/>
  <c r="AA3369" i="1"/>
  <c r="AB3369" i="1"/>
  <c r="V3369" i="1" s="1"/>
  <c r="T3370" i="1"/>
  <c r="U3370" i="1"/>
  <c r="W3370" i="1"/>
  <c r="X3370" i="1" s="1"/>
  <c r="Y3370" i="1"/>
  <c r="Z3370" i="1"/>
  <c r="AA3370" i="1"/>
  <c r="AB3370" i="1"/>
  <c r="V3370" i="1" s="1"/>
  <c r="T3371" i="1"/>
  <c r="U3371" i="1"/>
  <c r="W3371" i="1"/>
  <c r="X3371" i="1" s="1"/>
  <c r="Y3371" i="1"/>
  <c r="Z3371" i="1"/>
  <c r="AA3371" i="1"/>
  <c r="AB3371" i="1"/>
  <c r="V3371" i="1" s="1"/>
  <c r="T3372" i="1"/>
  <c r="U3372" i="1"/>
  <c r="W3372" i="1"/>
  <c r="X3372" i="1" s="1"/>
  <c r="Y3372" i="1"/>
  <c r="Z3372" i="1"/>
  <c r="AA3372" i="1"/>
  <c r="AB3372" i="1"/>
  <c r="V3372" i="1" s="1"/>
  <c r="T3373" i="1"/>
  <c r="U3373" i="1"/>
  <c r="W3373" i="1"/>
  <c r="X3373" i="1" s="1"/>
  <c r="Y3373" i="1"/>
  <c r="Z3373" i="1"/>
  <c r="AA3373" i="1"/>
  <c r="AB3373" i="1"/>
  <c r="V3373" i="1" s="1"/>
  <c r="T3374" i="1"/>
  <c r="U3374" i="1"/>
  <c r="W3374" i="1"/>
  <c r="X3374" i="1" s="1"/>
  <c r="Y3374" i="1"/>
  <c r="Z3374" i="1"/>
  <c r="AA3374" i="1"/>
  <c r="AB3374" i="1"/>
  <c r="V3374" i="1" s="1"/>
  <c r="T3375" i="1"/>
  <c r="U3375" i="1"/>
  <c r="W3375" i="1"/>
  <c r="X3375" i="1" s="1"/>
  <c r="Y3375" i="1"/>
  <c r="Z3375" i="1"/>
  <c r="AA3375" i="1"/>
  <c r="AB3375" i="1"/>
  <c r="V3375" i="1" s="1"/>
  <c r="T3376" i="1"/>
  <c r="U3376" i="1"/>
  <c r="W3376" i="1"/>
  <c r="X3376" i="1" s="1"/>
  <c r="Y3376" i="1"/>
  <c r="Z3376" i="1"/>
  <c r="AA3376" i="1"/>
  <c r="AB3376" i="1"/>
  <c r="V3376" i="1" s="1"/>
  <c r="T3377" i="1"/>
  <c r="U3377" i="1"/>
  <c r="W3377" i="1"/>
  <c r="X3377" i="1" s="1"/>
  <c r="Y3377" i="1"/>
  <c r="Z3377" i="1"/>
  <c r="AA3377" i="1"/>
  <c r="AB3377" i="1"/>
  <c r="V3377" i="1" s="1"/>
  <c r="T3378" i="1"/>
  <c r="U3378" i="1"/>
  <c r="W3378" i="1"/>
  <c r="X3378" i="1" s="1"/>
  <c r="Y3378" i="1"/>
  <c r="Z3378" i="1"/>
  <c r="AA3378" i="1"/>
  <c r="AB3378" i="1"/>
  <c r="V3378" i="1" s="1"/>
  <c r="T3379" i="1"/>
  <c r="U3379" i="1"/>
  <c r="W3379" i="1"/>
  <c r="X3379" i="1" s="1"/>
  <c r="Y3379" i="1"/>
  <c r="Z3379" i="1"/>
  <c r="AA3379" i="1"/>
  <c r="AB3379" i="1"/>
  <c r="V3379" i="1" s="1"/>
  <c r="T3380" i="1"/>
  <c r="U3380" i="1"/>
  <c r="W3380" i="1"/>
  <c r="X3380" i="1" s="1"/>
  <c r="Y3380" i="1"/>
  <c r="Z3380" i="1"/>
  <c r="AA3380" i="1"/>
  <c r="AB3380" i="1"/>
  <c r="V3380" i="1" s="1"/>
  <c r="T3381" i="1"/>
  <c r="U3381" i="1"/>
  <c r="W3381" i="1"/>
  <c r="X3381" i="1" s="1"/>
  <c r="Y3381" i="1"/>
  <c r="Z3381" i="1"/>
  <c r="AA3381" i="1"/>
  <c r="AB3381" i="1"/>
  <c r="V3381" i="1" s="1"/>
  <c r="T3382" i="1"/>
  <c r="U3382" i="1"/>
  <c r="W3382" i="1"/>
  <c r="X3382" i="1" s="1"/>
  <c r="Y3382" i="1"/>
  <c r="Z3382" i="1"/>
  <c r="AA3382" i="1"/>
  <c r="AB3382" i="1"/>
  <c r="V3382" i="1" s="1"/>
  <c r="T3383" i="1"/>
  <c r="U3383" i="1"/>
  <c r="W3383" i="1"/>
  <c r="X3383" i="1" s="1"/>
  <c r="Y3383" i="1"/>
  <c r="Z3383" i="1"/>
  <c r="AA3383" i="1"/>
  <c r="AB3383" i="1"/>
  <c r="V3383" i="1" s="1"/>
  <c r="T3384" i="1"/>
  <c r="U3384" i="1"/>
  <c r="W3384" i="1"/>
  <c r="X3384" i="1" s="1"/>
  <c r="Y3384" i="1"/>
  <c r="Z3384" i="1"/>
  <c r="AA3384" i="1"/>
  <c r="AB3384" i="1"/>
  <c r="V3384" i="1" s="1"/>
  <c r="T3385" i="1"/>
  <c r="U3385" i="1"/>
  <c r="W3385" i="1"/>
  <c r="X3385" i="1" s="1"/>
  <c r="Y3385" i="1"/>
  <c r="Z3385" i="1"/>
  <c r="AA3385" i="1"/>
  <c r="AB3385" i="1"/>
  <c r="V3385" i="1" s="1"/>
  <c r="T3386" i="1"/>
  <c r="U3386" i="1"/>
  <c r="W3386" i="1"/>
  <c r="X3386" i="1" s="1"/>
  <c r="Y3386" i="1"/>
  <c r="Z3386" i="1"/>
  <c r="AA3386" i="1"/>
  <c r="AB3386" i="1"/>
  <c r="V3386" i="1" s="1"/>
  <c r="T3387" i="1"/>
  <c r="U3387" i="1"/>
  <c r="W3387" i="1"/>
  <c r="X3387" i="1" s="1"/>
  <c r="Y3387" i="1"/>
  <c r="Z3387" i="1"/>
  <c r="AA3387" i="1"/>
  <c r="AB3387" i="1"/>
  <c r="V3387" i="1" s="1"/>
  <c r="T3388" i="1"/>
  <c r="U3388" i="1"/>
  <c r="W3388" i="1"/>
  <c r="X3388" i="1" s="1"/>
  <c r="Y3388" i="1"/>
  <c r="Z3388" i="1"/>
  <c r="AA3388" i="1"/>
  <c r="AB3388" i="1"/>
  <c r="V3388" i="1" s="1"/>
  <c r="T3389" i="1"/>
  <c r="U3389" i="1"/>
  <c r="W3389" i="1"/>
  <c r="X3389" i="1" s="1"/>
  <c r="Y3389" i="1"/>
  <c r="Z3389" i="1"/>
  <c r="AA3389" i="1"/>
  <c r="AB3389" i="1"/>
  <c r="V3389" i="1" s="1"/>
  <c r="T3390" i="1"/>
  <c r="U3390" i="1"/>
  <c r="W3390" i="1"/>
  <c r="X3390" i="1" s="1"/>
  <c r="Y3390" i="1"/>
  <c r="Z3390" i="1"/>
  <c r="AA3390" i="1"/>
  <c r="AB3390" i="1"/>
  <c r="V3390" i="1" s="1"/>
  <c r="T3391" i="1"/>
  <c r="U3391" i="1"/>
  <c r="W3391" i="1"/>
  <c r="X3391" i="1" s="1"/>
  <c r="Y3391" i="1"/>
  <c r="Z3391" i="1"/>
  <c r="AA3391" i="1"/>
  <c r="AB3391" i="1"/>
  <c r="V3391" i="1" s="1"/>
  <c r="T3392" i="1"/>
  <c r="U3392" i="1"/>
  <c r="W3392" i="1"/>
  <c r="X3392" i="1" s="1"/>
  <c r="Y3392" i="1"/>
  <c r="Z3392" i="1"/>
  <c r="AA3392" i="1"/>
  <c r="AB3392" i="1"/>
  <c r="V3392" i="1" s="1"/>
  <c r="T3393" i="1"/>
  <c r="U3393" i="1"/>
  <c r="W3393" i="1"/>
  <c r="X3393" i="1" s="1"/>
  <c r="Y3393" i="1"/>
  <c r="Z3393" i="1"/>
  <c r="AA3393" i="1"/>
  <c r="AB3393" i="1"/>
  <c r="V3393" i="1" s="1"/>
  <c r="T3394" i="1"/>
  <c r="U3394" i="1"/>
  <c r="W3394" i="1"/>
  <c r="X3394" i="1" s="1"/>
  <c r="Y3394" i="1"/>
  <c r="Z3394" i="1"/>
  <c r="AA3394" i="1"/>
  <c r="AB3394" i="1"/>
  <c r="V3394" i="1" s="1"/>
  <c r="T3395" i="1"/>
  <c r="U3395" i="1"/>
  <c r="W3395" i="1"/>
  <c r="X3395" i="1" s="1"/>
  <c r="Y3395" i="1"/>
  <c r="Z3395" i="1"/>
  <c r="AA3395" i="1"/>
  <c r="AB3395" i="1"/>
  <c r="V3395" i="1" s="1"/>
  <c r="T3396" i="1"/>
  <c r="U3396" i="1"/>
  <c r="W3396" i="1"/>
  <c r="X3396" i="1" s="1"/>
  <c r="Y3396" i="1"/>
  <c r="Z3396" i="1"/>
  <c r="AA3396" i="1"/>
  <c r="AB3396" i="1"/>
  <c r="V3396" i="1" s="1"/>
  <c r="T3397" i="1"/>
  <c r="U3397" i="1"/>
  <c r="W3397" i="1"/>
  <c r="X3397" i="1" s="1"/>
  <c r="Y3397" i="1"/>
  <c r="Z3397" i="1"/>
  <c r="AA3397" i="1"/>
  <c r="AB3397" i="1"/>
  <c r="V3397" i="1" s="1"/>
  <c r="T3398" i="1"/>
  <c r="U3398" i="1"/>
  <c r="W3398" i="1"/>
  <c r="X3398" i="1" s="1"/>
  <c r="Y3398" i="1"/>
  <c r="Z3398" i="1"/>
  <c r="AA3398" i="1"/>
  <c r="AB3398" i="1"/>
  <c r="V3398" i="1" s="1"/>
  <c r="T3399" i="1"/>
  <c r="U3399" i="1"/>
  <c r="W3399" i="1"/>
  <c r="X3399" i="1" s="1"/>
  <c r="Y3399" i="1"/>
  <c r="Z3399" i="1"/>
  <c r="AA3399" i="1"/>
  <c r="AB3399" i="1"/>
  <c r="V3399" i="1" s="1"/>
  <c r="T3400" i="1"/>
  <c r="U3400" i="1"/>
  <c r="W3400" i="1"/>
  <c r="X3400" i="1" s="1"/>
  <c r="Y3400" i="1"/>
  <c r="Z3400" i="1"/>
  <c r="AA3400" i="1"/>
  <c r="AB3400" i="1"/>
  <c r="V3400" i="1" s="1"/>
  <c r="T3401" i="1"/>
  <c r="U3401" i="1"/>
  <c r="W3401" i="1"/>
  <c r="X3401" i="1" s="1"/>
  <c r="Y3401" i="1"/>
  <c r="Z3401" i="1"/>
  <c r="AA3401" i="1"/>
  <c r="AB3401" i="1"/>
  <c r="V3401" i="1" s="1"/>
  <c r="T3402" i="1"/>
  <c r="U3402" i="1"/>
  <c r="W3402" i="1"/>
  <c r="X3402" i="1" s="1"/>
  <c r="Y3402" i="1"/>
  <c r="Z3402" i="1"/>
  <c r="AA3402" i="1"/>
  <c r="AB3402" i="1"/>
  <c r="V3402" i="1" s="1"/>
  <c r="T3403" i="1"/>
  <c r="U3403" i="1"/>
  <c r="W3403" i="1"/>
  <c r="X3403" i="1" s="1"/>
  <c r="Y3403" i="1"/>
  <c r="Z3403" i="1"/>
  <c r="AA3403" i="1"/>
  <c r="AB3403" i="1"/>
  <c r="V3403" i="1" s="1"/>
  <c r="T3404" i="1"/>
  <c r="U3404" i="1"/>
  <c r="W3404" i="1"/>
  <c r="X3404" i="1" s="1"/>
  <c r="Y3404" i="1"/>
  <c r="Z3404" i="1"/>
  <c r="AA3404" i="1"/>
  <c r="AB3404" i="1"/>
  <c r="V3404" i="1" s="1"/>
  <c r="T3405" i="1"/>
  <c r="U3405" i="1"/>
  <c r="W3405" i="1"/>
  <c r="X3405" i="1" s="1"/>
  <c r="Y3405" i="1"/>
  <c r="Z3405" i="1"/>
  <c r="AA3405" i="1"/>
  <c r="AB3405" i="1"/>
  <c r="V3405" i="1" s="1"/>
  <c r="T3406" i="1"/>
  <c r="U3406" i="1"/>
  <c r="W3406" i="1"/>
  <c r="X3406" i="1" s="1"/>
  <c r="Y3406" i="1"/>
  <c r="Z3406" i="1"/>
  <c r="AA3406" i="1"/>
  <c r="AB3406" i="1"/>
  <c r="V3406" i="1" s="1"/>
  <c r="T3407" i="1"/>
  <c r="U3407" i="1"/>
  <c r="W3407" i="1"/>
  <c r="X3407" i="1" s="1"/>
  <c r="Y3407" i="1"/>
  <c r="Z3407" i="1"/>
  <c r="AA3407" i="1"/>
  <c r="AB3407" i="1"/>
  <c r="V3407" i="1" s="1"/>
  <c r="T3408" i="1"/>
  <c r="U3408" i="1"/>
  <c r="W3408" i="1"/>
  <c r="X3408" i="1" s="1"/>
  <c r="Y3408" i="1"/>
  <c r="Z3408" i="1"/>
  <c r="AA3408" i="1"/>
  <c r="AB3408" i="1"/>
  <c r="V3408" i="1" s="1"/>
  <c r="T3409" i="1"/>
  <c r="U3409" i="1"/>
  <c r="W3409" i="1"/>
  <c r="X3409" i="1" s="1"/>
  <c r="Y3409" i="1"/>
  <c r="Z3409" i="1"/>
  <c r="AA3409" i="1"/>
  <c r="AB3409" i="1"/>
  <c r="V3409" i="1" s="1"/>
  <c r="T3410" i="1"/>
  <c r="U3410" i="1"/>
  <c r="W3410" i="1"/>
  <c r="X3410" i="1" s="1"/>
  <c r="Y3410" i="1"/>
  <c r="Z3410" i="1"/>
  <c r="AA3410" i="1"/>
  <c r="AB3410" i="1"/>
  <c r="V3410" i="1" s="1"/>
  <c r="T3411" i="1"/>
  <c r="U3411" i="1"/>
  <c r="W3411" i="1"/>
  <c r="X3411" i="1" s="1"/>
  <c r="Y3411" i="1"/>
  <c r="Z3411" i="1"/>
  <c r="AA3411" i="1"/>
  <c r="AB3411" i="1"/>
  <c r="V3411" i="1" s="1"/>
  <c r="T3412" i="1"/>
  <c r="U3412" i="1"/>
  <c r="W3412" i="1"/>
  <c r="X3412" i="1" s="1"/>
  <c r="Y3412" i="1"/>
  <c r="Z3412" i="1"/>
  <c r="AA3412" i="1"/>
  <c r="AB3412" i="1"/>
  <c r="V3412" i="1" s="1"/>
  <c r="T3413" i="1"/>
  <c r="U3413" i="1"/>
  <c r="W3413" i="1"/>
  <c r="X3413" i="1" s="1"/>
  <c r="Y3413" i="1"/>
  <c r="Z3413" i="1"/>
  <c r="AA3413" i="1"/>
  <c r="AB3413" i="1"/>
  <c r="V3413" i="1" s="1"/>
  <c r="T3414" i="1"/>
  <c r="U3414" i="1"/>
  <c r="W3414" i="1"/>
  <c r="X3414" i="1" s="1"/>
  <c r="Y3414" i="1"/>
  <c r="Z3414" i="1"/>
  <c r="AA3414" i="1"/>
  <c r="AB3414" i="1"/>
  <c r="V3414" i="1" s="1"/>
  <c r="T3415" i="1"/>
  <c r="U3415" i="1"/>
  <c r="W3415" i="1"/>
  <c r="X3415" i="1" s="1"/>
  <c r="Y3415" i="1"/>
  <c r="Z3415" i="1"/>
  <c r="AA3415" i="1"/>
  <c r="AB3415" i="1"/>
  <c r="V3415" i="1" s="1"/>
  <c r="T3416" i="1"/>
  <c r="U3416" i="1"/>
  <c r="W3416" i="1"/>
  <c r="X3416" i="1" s="1"/>
  <c r="Y3416" i="1"/>
  <c r="Z3416" i="1"/>
  <c r="AA3416" i="1"/>
  <c r="AB3416" i="1"/>
  <c r="V3416" i="1" s="1"/>
  <c r="T3417" i="1"/>
  <c r="U3417" i="1"/>
  <c r="W3417" i="1"/>
  <c r="X3417" i="1" s="1"/>
  <c r="Y3417" i="1"/>
  <c r="Z3417" i="1"/>
  <c r="AA3417" i="1"/>
  <c r="AB3417" i="1"/>
  <c r="V3417" i="1" s="1"/>
  <c r="T3418" i="1"/>
  <c r="U3418" i="1"/>
  <c r="W3418" i="1"/>
  <c r="X3418" i="1" s="1"/>
  <c r="Y3418" i="1"/>
  <c r="Z3418" i="1"/>
  <c r="AA3418" i="1"/>
  <c r="AB3418" i="1"/>
  <c r="V3418" i="1" s="1"/>
  <c r="T3419" i="1"/>
  <c r="U3419" i="1"/>
  <c r="W3419" i="1"/>
  <c r="X3419" i="1" s="1"/>
  <c r="Y3419" i="1"/>
  <c r="Z3419" i="1"/>
  <c r="AA3419" i="1"/>
  <c r="AB3419" i="1"/>
  <c r="V3419" i="1" s="1"/>
  <c r="T3420" i="1"/>
  <c r="U3420" i="1"/>
  <c r="W3420" i="1"/>
  <c r="X3420" i="1" s="1"/>
  <c r="Y3420" i="1"/>
  <c r="Z3420" i="1"/>
  <c r="AA3420" i="1"/>
  <c r="AB3420" i="1"/>
  <c r="V3420" i="1" s="1"/>
  <c r="T3421" i="1"/>
  <c r="U3421" i="1"/>
  <c r="W3421" i="1"/>
  <c r="X3421" i="1" s="1"/>
  <c r="Y3421" i="1"/>
  <c r="Z3421" i="1"/>
  <c r="AA3421" i="1"/>
  <c r="AB3421" i="1"/>
  <c r="V3421" i="1" s="1"/>
  <c r="T3422" i="1"/>
  <c r="U3422" i="1"/>
  <c r="W3422" i="1"/>
  <c r="X3422" i="1" s="1"/>
  <c r="Y3422" i="1"/>
  <c r="Z3422" i="1"/>
  <c r="AA3422" i="1"/>
  <c r="AB3422" i="1"/>
  <c r="V3422" i="1" s="1"/>
  <c r="T3423" i="1"/>
  <c r="U3423" i="1"/>
  <c r="W3423" i="1"/>
  <c r="X3423" i="1" s="1"/>
  <c r="Y3423" i="1"/>
  <c r="Z3423" i="1"/>
  <c r="AA3423" i="1"/>
  <c r="AB3423" i="1"/>
  <c r="V3423" i="1" s="1"/>
  <c r="T3424" i="1"/>
  <c r="U3424" i="1"/>
  <c r="W3424" i="1"/>
  <c r="X3424" i="1" s="1"/>
  <c r="Y3424" i="1"/>
  <c r="Z3424" i="1"/>
  <c r="AA3424" i="1"/>
  <c r="AB3424" i="1"/>
  <c r="V3424" i="1" s="1"/>
  <c r="T3425" i="1"/>
  <c r="U3425" i="1"/>
  <c r="W3425" i="1"/>
  <c r="X3425" i="1" s="1"/>
  <c r="Y3425" i="1"/>
  <c r="Z3425" i="1"/>
  <c r="AA3425" i="1"/>
  <c r="AB3425" i="1"/>
  <c r="V3425" i="1" s="1"/>
  <c r="T3426" i="1"/>
  <c r="U3426" i="1"/>
  <c r="W3426" i="1"/>
  <c r="X3426" i="1" s="1"/>
  <c r="Y3426" i="1"/>
  <c r="Z3426" i="1"/>
  <c r="AA3426" i="1"/>
  <c r="AB3426" i="1"/>
  <c r="V3426" i="1" s="1"/>
  <c r="T3427" i="1"/>
  <c r="U3427" i="1"/>
  <c r="W3427" i="1"/>
  <c r="X3427" i="1" s="1"/>
  <c r="Y3427" i="1"/>
  <c r="Z3427" i="1"/>
  <c r="AA3427" i="1"/>
  <c r="AB3427" i="1"/>
  <c r="V3427" i="1" s="1"/>
  <c r="T3428" i="1"/>
  <c r="U3428" i="1"/>
  <c r="W3428" i="1"/>
  <c r="X3428" i="1" s="1"/>
  <c r="Y3428" i="1"/>
  <c r="Z3428" i="1"/>
  <c r="AA3428" i="1"/>
  <c r="AB3428" i="1"/>
  <c r="V3428" i="1" s="1"/>
  <c r="T3429" i="1"/>
  <c r="U3429" i="1"/>
  <c r="W3429" i="1"/>
  <c r="X3429" i="1" s="1"/>
  <c r="Y3429" i="1"/>
  <c r="Z3429" i="1"/>
  <c r="AA3429" i="1"/>
  <c r="AB3429" i="1"/>
  <c r="V3429" i="1" s="1"/>
  <c r="T3430" i="1"/>
  <c r="U3430" i="1"/>
  <c r="W3430" i="1"/>
  <c r="X3430" i="1" s="1"/>
  <c r="Y3430" i="1"/>
  <c r="Z3430" i="1"/>
  <c r="AA3430" i="1"/>
  <c r="AB3430" i="1"/>
  <c r="V3430" i="1" s="1"/>
  <c r="T3431" i="1"/>
  <c r="U3431" i="1"/>
  <c r="W3431" i="1"/>
  <c r="X3431" i="1" s="1"/>
  <c r="Y3431" i="1"/>
  <c r="Z3431" i="1"/>
  <c r="AA3431" i="1"/>
  <c r="AB3431" i="1"/>
  <c r="V3431" i="1" s="1"/>
  <c r="T3432" i="1"/>
  <c r="U3432" i="1"/>
  <c r="W3432" i="1"/>
  <c r="X3432" i="1" s="1"/>
  <c r="Y3432" i="1"/>
  <c r="Z3432" i="1"/>
  <c r="AA3432" i="1"/>
  <c r="AB3432" i="1"/>
  <c r="V3432" i="1" s="1"/>
  <c r="T3433" i="1"/>
  <c r="U3433" i="1"/>
  <c r="W3433" i="1"/>
  <c r="X3433" i="1" s="1"/>
  <c r="Y3433" i="1"/>
  <c r="Z3433" i="1"/>
  <c r="AA3433" i="1"/>
  <c r="AB3433" i="1"/>
  <c r="V3433" i="1" s="1"/>
  <c r="T3434" i="1"/>
  <c r="U3434" i="1"/>
  <c r="W3434" i="1"/>
  <c r="X3434" i="1" s="1"/>
  <c r="Y3434" i="1"/>
  <c r="Z3434" i="1"/>
  <c r="AA3434" i="1"/>
  <c r="AB3434" i="1"/>
  <c r="V3434" i="1" s="1"/>
  <c r="T3435" i="1"/>
  <c r="U3435" i="1"/>
  <c r="W3435" i="1"/>
  <c r="X3435" i="1" s="1"/>
  <c r="Y3435" i="1"/>
  <c r="Z3435" i="1"/>
  <c r="AA3435" i="1"/>
  <c r="AB3435" i="1"/>
  <c r="V3435" i="1" s="1"/>
  <c r="T3436" i="1"/>
  <c r="U3436" i="1"/>
  <c r="W3436" i="1"/>
  <c r="X3436" i="1" s="1"/>
  <c r="Y3436" i="1"/>
  <c r="Z3436" i="1"/>
  <c r="AA3436" i="1"/>
  <c r="AB3436" i="1"/>
  <c r="V3436" i="1" s="1"/>
  <c r="T3437" i="1"/>
  <c r="U3437" i="1"/>
  <c r="W3437" i="1"/>
  <c r="X3437" i="1" s="1"/>
  <c r="Y3437" i="1"/>
  <c r="Z3437" i="1"/>
  <c r="AA3437" i="1"/>
  <c r="AB3437" i="1"/>
  <c r="V3437" i="1" s="1"/>
  <c r="T3438" i="1"/>
  <c r="U3438" i="1"/>
  <c r="W3438" i="1"/>
  <c r="X3438" i="1" s="1"/>
  <c r="Y3438" i="1"/>
  <c r="Z3438" i="1"/>
  <c r="AA3438" i="1"/>
  <c r="AB3438" i="1"/>
  <c r="V3438" i="1" s="1"/>
  <c r="T3439" i="1"/>
  <c r="U3439" i="1"/>
  <c r="W3439" i="1"/>
  <c r="X3439" i="1" s="1"/>
  <c r="Y3439" i="1"/>
  <c r="Z3439" i="1"/>
  <c r="AA3439" i="1"/>
  <c r="AB3439" i="1"/>
  <c r="V3439" i="1" s="1"/>
  <c r="T3440" i="1"/>
  <c r="U3440" i="1"/>
  <c r="W3440" i="1"/>
  <c r="X3440" i="1" s="1"/>
  <c r="Y3440" i="1"/>
  <c r="Z3440" i="1"/>
  <c r="AA3440" i="1"/>
  <c r="AB3440" i="1"/>
  <c r="V3440" i="1" s="1"/>
  <c r="T3441" i="1"/>
  <c r="U3441" i="1"/>
  <c r="W3441" i="1"/>
  <c r="X3441" i="1" s="1"/>
  <c r="Y3441" i="1"/>
  <c r="Z3441" i="1"/>
  <c r="AA3441" i="1"/>
  <c r="AB3441" i="1"/>
  <c r="V3441" i="1" s="1"/>
  <c r="T3442" i="1"/>
  <c r="U3442" i="1"/>
  <c r="W3442" i="1"/>
  <c r="X3442" i="1" s="1"/>
  <c r="Y3442" i="1"/>
  <c r="Z3442" i="1"/>
  <c r="AA3442" i="1"/>
  <c r="AB3442" i="1"/>
  <c r="V3442" i="1" s="1"/>
  <c r="T3443" i="1"/>
  <c r="U3443" i="1"/>
  <c r="W3443" i="1"/>
  <c r="X3443" i="1" s="1"/>
  <c r="Y3443" i="1"/>
  <c r="Z3443" i="1"/>
  <c r="AA3443" i="1"/>
  <c r="AB3443" i="1"/>
  <c r="V3443" i="1" s="1"/>
  <c r="T3444" i="1"/>
  <c r="U3444" i="1"/>
  <c r="W3444" i="1"/>
  <c r="X3444" i="1" s="1"/>
  <c r="Y3444" i="1"/>
  <c r="Z3444" i="1"/>
  <c r="AA3444" i="1"/>
  <c r="AB3444" i="1"/>
  <c r="V3444" i="1" s="1"/>
  <c r="T3445" i="1"/>
  <c r="U3445" i="1"/>
  <c r="W3445" i="1"/>
  <c r="X3445" i="1" s="1"/>
  <c r="Y3445" i="1"/>
  <c r="Z3445" i="1"/>
  <c r="AA3445" i="1"/>
  <c r="AB3445" i="1"/>
  <c r="V3445" i="1" s="1"/>
  <c r="T3446" i="1"/>
  <c r="U3446" i="1"/>
  <c r="W3446" i="1"/>
  <c r="X3446" i="1"/>
  <c r="Y3446" i="1"/>
  <c r="Z3446" i="1"/>
  <c r="AA3446" i="1"/>
  <c r="AB3446" i="1"/>
  <c r="V3446" i="1" s="1"/>
  <c r="T3447" i="1"/>
  <c r="U3447" i="1"/>
  <c r="W3447" i="1"/>
  <c r="X3447" i="1" s="1"/>
  <c r="Y3447" i="1"/>
  <c r="Z3447" i="1"/>
  <c r="AA3447" i="1"/>
  <c r="AB3447" i="1"/>
  <c r="V3447" i="1" s="1"/>
  <c r="T3448" i="1"/>
  <c r="U3448" i="1"/>
  <c r="W3448" i="1"/>
  <c r="X3448" i="1" s="1"/>
  <c r="Y3448" i="1"/>
  <c r="Z3448" i="1"/>
  <c r="AA3448" i="1"/>
  <c r="AB3448" i="1"/>
  <c r="V3448" i="1" s="1"/>
  <c r="T3449" i="1"/>
  <c r="U3449" i="1"/>
  <c r="W3449" i="1"/>
  <c r="X3449" i="1" s="1"/>
  <c r="Y3449" i="1"/>
  <c r="Z3449" i="1"/>
  <c r="AA3449" i="1"/>
  <c r="AB3449" i="1"/>
  <c r="V3449" i="1" s="1"/>
  <c r="T3450" i="1"/>
  <c r="U3450" i="1"/>
  <c r="W3450" i="1"/>
  <c r="X3450" i="1" s="1"/>
  <c r="Y3450" i="1"/>
  <c r="Z3450" i="1"/>
  <c r="AA3450" i="1"/>
  <c r="AB3450" i="1"/>
  <c r="V3450" i="1" s="1"/>
  <c r="T3451" i="1"/>
  <c r="U3451" i="1"/>
  <c r="W3451" i="1"/>
  <c r="X3451" i="1" s="1"/>
  <c r="Y3451" i="1"/>
  <c r="Z3451" i="1"/>
  <c r="AA3451" i="1"/>
  <c r="AB3451" i="1"/>
  <c r="V3451" i="1" s="1"/>
  <c r="T3452" i="1"/>
  <c r="U3452" i="1"/>
  <c r="W3452" i="1"/>
  <c r="X3452" i="1" s="1"/>
  <c r="Y3452" i="1"/>
  <c r="Z3452" i="1"/>
  <c r="AA3452" i="1"/>
  <c r="AB3452" i="1"/>
  <c r="V3452" i="1" s="1"/>
  <c r="T3453" i="1"/>
  <c r="U3453" i="1"/>
  <c r="W3453" i="1"/>
  <c r="X3453" i="1" s="1"/>
  <c r="Y3453" i="1"/>
  <c r="Z3453" i="1"/>
  <c r="AA3453" i="1"/>
  <c r="AB3453" i="1"/>
  <c r="V3453" i="1" s="1"/>
  <c r="T3454" i="1"/>
  <c r="U3454" i="1"/>
  <c r="W3454" i="1"/>
  <c r="X3454" i="1" s="1"/>
  <c r="Y3454" i="1"/>
  <c r="Z3454" i="1"/>
  <c r="AA3454" i="1"/>
  <c r="AB3454" i="1"/>
  <c r="V3454" i="1" s="1"/>
  <c r="T3455" i="1"/>
  <c r="U3455" i="1"/>
  <c r="W3455" i="1"/>
  <c r="X3455" i="1" s="1"/>
  <c r="Y3455" i="1"/>
  <c r="Z3455" i="1"/>
  <c r="AA3455" i="1"/>
  <c r="AB3455" i="1"/>
  <c r="V3455" i="1" s="1"/>
  <c r="T3456" i="1"/>
  <c r="U3456" i="1"/>
  <c r="W3456" i="1"/>
  <c r="X3456" i="1" s="1"/>
  <c r="Y3456" i="1"/>
  <c r="Z3456" i="1"/>
  <c r="AA3456" i="1"/>
  <c r="AB3456" i="1"/>
  <c r="V3456" i="1" s="1"/>
  <c r="T3457" i="1"/>
  <c r="U3457" i="1"/>
  <c r="W3457" i="1"/>
  <c r="X3457" i="1" s="1"/>
  <c r="Y3457" i="1"/>
  <c r="Z3457" i="1"/>
  <c r="AA3457" i="1"/>
  <c r="AB3457" i="1"/>
  <c r="V3457" i="1" s="1"/>
  <c r="T3458" i="1"/>
  <c r="U3458" i="1"/>
  <c r="W3458" i="1"/>
  <c r="X3458" i="1" s="1"/>
  <c r="Y3458" i="1"/>
  <c r="Z3458" i="1"/>
  <c r="AA3458" i="1"/>
  <c r="AB3458" i="1"/>
  <c r="V3458" i="1" s="1"/>
  <c r="T3459" i="1"/>
  <c r="U3459" i="1"/>
  <c r="W3459" i="1"/>
  <c r="X3459" i="1" s="1"/>
  <c r="Y3459" i="1"/>
  <c r="Z3459" i="1"/>
  <c r="AA3459" i="1"/>
  <c r="AB3459" i="1"/>
  <c r="V3459" i="1" s="1"/>
  <c r="T3460" i="1"/>
  <c r="U3460" i="1"/>
  <c r="W3460" i="1"/>
  <c r="X3460" i="1" s="1"/>
  <c r="Y3460" i="1"/>
  <c r="Z3460" i="1"/>
  <c r="AA3460" i="1"/>
  <c r="AB3460" i="1"/>
  <c r="V3460" i="1" s="1"/>
  <c r="T3461" i="1"/>
  <c r="U3461" i="1"/>
  <c r="W3461" i="1"/>
  <c r="X3461" i="1" s="1"/>
  <c r="Y3461" i="1"/>
  <c r="Z3461" i="1"/>
  <c r="AA3461" i="1"/>
  <c r="AB3461" i="1"/>
  <c r="V3461" i="1" s="1"/>
  <c r="T3462" i="1"/>
  <c r="U3462" i="1"/>
  <c r="W3462" i="1"/>
  <c r="X3462" i="1" s="1"/>
  <c r="Y3462" i="1"/>
  <c r="Z3462" i="1"/>
  <c r="AA3462" i="1"/>
  <c r="AB3462" i="1"/>
  <c r="V3462" i="1" s="1"/>
  <c r="T3463" i="1"/>
  <c r="U3463" i="1"/>
  <c r="W3463" i="1"/>
  <c r="X3463" i="1" s="1"/>
  <c r="Y3463" i="1"/>
  <c r="Z3463" i="1"/>
  <c r="AA3463" i="1"/>
  <c r="AB3463" i="1"/>
  <c r="V3463" i="1" s="1"/>
  <c r="T3464" i="1"/>
  <c r="U3464" i="1"/>
  <c r="W3464" i="1"/>
  <c r="X3464" i="1" s="1"/>
  <c r="Y3464" i="1"/>
  <c r="Z3464" i="1"/>
  <c r="AA3464" i="1"/>
  <c r="AB3464" i="1"/>
  <c r="V3464" i="1" s="1"/>
  <c r="T3465" i="1"/>
  <c r="U3465" i="1"/>
  <c r="W3465" i="1"/>
  <c r="X3465" i="1" s="1"/>
  <c r="Y3465" i="1"/>
  <c r="Z3465" i="1"/>
  <c r="AA3465" i="1"/>
  <c r="AB3465" i="1"/>
  <c r="V3465" i="1" s="1"/>
  <c r="T3466" i="1"/>
  <c r="U3466" i="1"/>
  <c r="W3466" i="1"/>
  <c r="X3466" i="1" s="1"/>
  <c r="Y3466" i="1"/>
  <c r="Z3466" i="1"/>
  <c r="AA3466" i="1"/>
  <c r="AB3466" i="1"/>
  <c r="V3466" i="1" s="1"/>
  <c r="T3467" i="1"/>
  <c r="U3467" i="1"/>
  <c r="W3467" i="1"/>
  <c r="X3467" i="1" s="1"/>
  <c r="Y3467" i="1"/>
  <c r="Z3467" i="1"/>
  <c r="AA3467" i="1"/>
  <c r="AB3467" i="1"/>
  <c r="V3467" i="1" s="1"/>
  <c r="T3468" i="1"/>
  <c r="U3468" i="1"/>
  <c r="W3468" i="1"/>
  <c r="X3468" i="1" s="1"/>
  <c r="Y3468" i="1"/>
  <c r="Z3468" i="1"/>
  <c r="AA3468" i="1"/>
  <c r="AB3468" i="1"/>
  <c r="V3468" i="1" s="1"/>
  <c r="T3469" i="1"/>
  <c r="U3469" i="1"/>
  <c r="W3469" i="1"/>
  <c r="X3469" i="1" s="1"/>
  <c r="Y3469" i="1"/>
  <c r="Z3469" i="1"/>
  <c r="AA3469" i="1"/>
  <c r="AB3469" i="1"/>
  <c r="V3469" i="1" s="1"/>
  <c r="T3470" i="1"/>
  <c r="U3470" i="1"/>
  <c r="W3470" i="1"/>
  <c r="X3470" i="1" s="1"/>
  <c r="Y3470" i="1"/>
  <c r="Z3470" i="1"/>
  <c r="AA3470" i="1"/>
  <c r="AB3470" i="1"/>
  <c r="V3470" i="1" s="1"/>
  <c r="T3471" i="1"/>
  <c r="U3471" i="1"/>
  <c r="W3471" i="1"/>
  <c r="X3471" i="1" s="1"/>
  <c r="Y3471" i="1"/>
  <c r="Z3471" i="1"/>
  <c r="AA3471" i="1"/>
  <c r="AB3471" i="1"/>
  <c r="V3471" i="1" s="1"/>
  <c r="T3472" i="1"/>
  <c r="U3472" i="1"/>
  <c r="W3472" i="1"/>
  <c r="X3472" i="1" s="1"/>
  <c r="Y3472" i="1"/>
  <c r="Z3472" i="1"/>
  <c r="AA3472" i="1"/>
  <c r="AB3472" i="1"/>
  <c r="V3472" i="1" s="1"/>
  <c r="T3473" i="1"/>
  <c r="U3473" i="1"/>
  <c r="W3473" i="1"/>
  <c r="X3473" i="1" s="1"/>
  <c r="Y3473" i="1"/>
  <c r="Z3473" i="1"/>
  <c r="AA3473" i="1"/>
  <c r="AB3473" i="1"/>
  <c r="V3473" i="1" s="1"/>
  <c r="T3474" i="1"/>
  <c r="U3474" i="1"/>
  <c r="W3474" i="1"/>
  <c r="X3474" i="1" s="1"/>
  <c r="Y3474" i="1"/>
  <c r="Z3474" i="1"/>
  <c r="AA3474" i="1"/>
  <c r="AB3474" i="1"/>
  <c r="V3474" i="1" s="1"/>
  <c r="T3475" i="1"/>
  <c r="U3475" i="1"/>
  <c r="W3475" i="1"/>
  <c r="X3475" i="1" s="1"/>
  <c r="Y3475" i="1"/>
  <c r="Z3475" i="1"/>
  <c r="AA3475" i="1"/>
  <c r="AB3475" i="1"/>
  <c r="V3475" i="1" s="1"/>
  <c r="T3476" i="1"/>
  <c r="U3476" i="1"/>
  <c r="W3476" i="1"/>
  <c r="X3476" i="1" s="1"/>
  <c r="Y3476" i="1"/>
  <c r="Z3476" i="1"/>
  <c r="AA3476" i="1"/>
  <c r="AB3476" i="1"/>
  <c r="V3476" i="1" s="1"/>
  <c r="T3477" i="1"/>
  <c r="U3477" i="1"/>
  <c r="W3477" i="1"/>
  <c r="X3477" i="1" s="1"/>
  <c r="Y3477" i="1"/>
  <c r="Z3477" i="1"/>
  <c r="AA3477" i="1"/>
  <c r="AB3477" i="1"/>
  <c r="V3477" i="1" s="1"/>
  <c r="T3478" i="1"/>
  <c r="U3478" i="1"/>
  <c r="W3478" i="1"/>
  <c r="X3478" i="1" s="1"/>
  <c r="Y3478" i="1"/>
  <c r="Z3478" i="1"/>
  <c r="AA3478" i="1"/>
  <c r="AB3478" i="1"/>
  <c r="V3478" i="1" s="1"/>
  <c r="T3479" i="1"/>
  <c r="U3479" i="1"/>
  <c r="W3479" i="1"/>
  <c r="X3479" i="1" s="1"/>
  <c r="Y3479" i="1"/>
  <c r="Z3479" i="1"/>
  <c r="AA3479" i="1"/>
  <c r="AB3479" i="1"/>
  <c r="V3479" i="1" s="1"/>
  <c r="T3480" i="1"/>
  <c r="U3480" i="1"/>
  <c r="W3480" i="1"/>
  <c r="X3480" i="1" s="1"/>
  <c r="Y3480" i="1"/>
  <c r="Z3480" i="1"/>
  <c r="AA3480" i="1"/>
  <c r="AB3480" i="1"/>
  <c r="V3480" i="1" s="1"/>
  <c r="T3481" i="1"/>
  <c r="U3481" i="1"/>
  <c r="W3481" i="1"/>
  <c r="X3481" i="1" s="1"/>
  <c r="Y3481" i="1"/>
  <c r="Z3481" i="1"/>
  <c r="AA3481" i="1"/>
  <c r="AB3481" i="1"/>
  <c r="V3481" i="1" s="1"/>
  <c r="T3482" i="1"/>
  <c r="U3482" i="1"/>
  <c r="W3482" i="1"/>
  <c r="X3482" i="1" s="1"/>
  <c r="Y3482" i="1"/>
  <c r="Z3482" i="1"/>
  <c r="AA3482" i="1"/>
  <c r="AB3482" i="1"/>
  <c r="V3482" i="1" s="1"/>
  <c r="T3483" i="1"/>
  <c r="U3483" i="1"/>
  <c r="W3483" i="1"/>
  <c r="X3483" i="1" s="1"/>
  <c r="Y3483" i="1"/>
  <c r="Z3483" i="1"/>
  <c r="AA3483" i="1"/>
  <c r="AB3483" i="1"/>
  <c r="V3483" i="1" s="1"/>
  <c r="T3484" i="1"/>
  <c r="U3484" i="1"/>
  <c r="W3484" i="1"/>
  <c r="X3484" i="1" s="1"/>
  <c r="Y3484" i="1"/>
  <c r="Z3484" i="1"/>
  <c r="AA3484" i="1"/>
  <c r="AB3484" i="1"/>
  <c r="V3484" i="1" s="1"/>
  <c r="T3485" i="1"/>
  <c r="U3485" i="1"/>
  <c r="W3485" i="1"/>
  <c r="X3485" i="1" s="1"/>
  <c r="Y3485" i="1"/>
  <c r="Z3485" i="1"/>
  <c r="AA3485" i="1"/>
  <c r="AB3485" i="1"/>
  <c r="V3485" i="1" s="1"/>
  <c r="T3486" i="1"/>
  <c r="U3486" i="1"/>
  <c r="W3486" i="1"/>
  <c r="X3486" i="1" s="1"/>
  <c r="Y3486" i="1"/>
  <c r="Z3486" i="1"/>
  <c r="AA3486" i="1"/>
  <c r="AB3486" i="1"/>
  <c r="V3486" i="1" s="1"/>
  <c r="T3487" i="1"/>
  <c r="U3487" i="1"/>
  <c r="W3487" i="1"/>
  <c r="X3487" i="1" s="1"/>
  <c r="Y3487" i="1"/>
  <c r="Z3487" i="1"/>
  <c r="AA3487" i="1"/>
  <c r="AB3487" i="1"/>
  <c r="V3487" i="1" s="1"/>
  <c r="T3488" i="1"/>
  <c r="U3488" i="1"/>
  <c r="W3488" i="1"/>
  <c r="X3488" i="1" s="1"/>
  <c r="Y3488" i="1"/>
  <c r="Z3488" i="1"/>
  <c r="AA3488" i="1"/>
  <c r="AB3488" i="1"/>
  <c r="V3488" i="1" s="1"/>
  <c r="T3489" i="1"/>
  <c r="U3489" i="1"/>
  <c r="W3489" i="1"/>
  <c r="X3489" i="1" s="1"/>
  <c r="Y3489" i="1"/>
  <c r="Z3489" i="1"/>
  <c r="AA3489" i="1"/>
  <c r="AB3489" i="1"/>
  <c r="V3489" i="1" s="1"/>
  <c r="T3490" i="1"/>
  <c r="U3490" i="1"/>
  <c r="W3490" i="1"/>
  <c r="X3490" i="1" s="1"/>
  <c r="Y3490" i="1"/>
  <c r="Z3490" i="1"/>
  <c r="AA3490" i="1"/>
  <c r="AB3490" i="1"/>
  <c r="V3490" i="1" s="1"/>
  <c r="T3491" i="1"/>
  <c r="U3491" i="1"/>
  <c r="W3491" i="1"/>
  <c r="X3491" i="1" s="1"/>
  <c r="Y3491" i="1"/>
  <c r="Z3491" i="1"/>
  <c r="AA3491" i="1"/>
  <c r="AB3491" i="1"/>
  <c r="V3491" i="1" s="1"/>
  <c r="T3492" i="1"/>
  <c r="U3492" i="1"/>
  <c r="W3492" i="1"/>
  <c r="X3492" i="1" s="1"/>
  <c r="Y3492" i="1"/>
  <c r="Z3492" i="1"/>
  <c r="AA3492" i="1"/>
  <c r="AB3492" i="1"/>
  <c r="V3492" i="1" s="1"/>
  <c r="T3493" i="1"/>
  <c r="U3493" i="1"/>
  <c r="W3493" i="1"/>
  <c r="X3493" i="1" s="1"/>
  <c r="Y3493" i="1"/>
  <c r="Z3493" i="1"/>
  <c r="AA3493" i="1"/>
  <c r="AB3493" i="1"/>
  <c r="V3493" i="1" s="1"/>
  <c r="T3494" i="1"/>
  <c r="U3494" i="1"/>
  <c r="W3494" i="1"/>
  <c r="X3494" i="1" s="1"/>
  <c r="Y3494" i="1"/>
  <c r="Z3494" i="1"/>
  <c r="AA3494" i="1"/>
  <c r="AB3494" i="1"/>
  <c r="V3494" i="1" s="1"/>
  <c r="T3495" i="1"/>
  <c r="U3495" i="1"/>
  <c r="W3495" i="1"/>
  <c r="X3495" i="1" s="1"/>
  <c r="Y3495" i="1"/>
  <c r="Z3495" i="1"/>
  <c r="AA3495" i="1"/>
  <c r="AB3495" i="1"/>
  <c r="V3495" i="1" s="1"/>
  <c r="T3496" i="1"/>
  <c r="U3496" i="1"/>
  <c r="W3496" i="1"/>
  <c r="X3496" i="1" s="1"/>
  <c r="Y3496" i="1"/>
  <c r="Z3496" i="1"/>
  <c r="AA3496" i="1"/>
  <c r="AB3496" i="1"/>
  <c r="V3496" i="1" s="1"/>
  <c r="T3497" i="1"/>
  <c r="U3497" i="1"/>
  <c r="W3497" i="1"/>
  <c r="X3497" i="1" s="1"/>
  <c r="Y3497" i="1"/>
  <c r="Z3497" i="1"/>
  <c r="AA3497" i="1"/>
  <c r="AB3497" i="1"/>
  <c r="V3497" i="1" s="1"/>
  <c r="T3498" i="1"/>
  <c r="U3498" i="1"/>
  <c r="W3498" i="1"/>
  <c r="X3498" i="1" s="1"/>
  <c r="Y3498" i="1"/>
  <c r="Z3498" i="1"/>
  <c r="AA3498" i="1"/>
  <c r="AB3498" i="1"/>
  <c r="V3498" i="1" s="1"/>
  <c r="T3499" i="1"/>
  <c r="U3499" i="1"/>
  <c r="W3499" i="1"/>
  <c r="X3499" i="1" s="1"/>
  <c r="Y3499" i="1"/>
  <c r="Z3499" i="1"/>
  <c r="AA3499" i="1"/>
  <c r="AB3499" i="1"/>
  <c r="V3499" i="1" s="1"/>
  <c r="T3500" i="1"/>
  <c r="U3500" i="1"/>
  <c r="W3500" i="1"/>
  <c r="X3500" i="1" s="1"/>
  <c r="Y3500" i="1"/>
  <c r="Z3500" i="1"/>
  <c r="AA3500" i="1"/>
  <c r="AB3500" i="1"/>
  <c r="V3500" i="1" s="1"/>
  <c r="T3501" i="1"/>
  <c r="U3501" i="1"/>
  <c r="W3501" i="1"/>
  <c r="X3501" i="1" s="1"/>
  <c r="Y3501" i="1"/>
  <c r="Z3501" i="1"/>
  <c r="AA3501" i="1"/>
  <c r="AB3501" i="1"/>
  <c r="V3501" i="1" s="1"/>
  <c r="T3502" i="1"/>
  <c r="U3502" i="1"/>
  <c r="W3502" i="1"/>
  <c r="X3502" i="1" s="1"/>
  <c r="Y3502" i="1"/>
  <c r="Z3502" i="1"/>
  <c r="AA3502" i="1"/>
  <c r="AB3502" i="1"/>
  <c r="V3502" i="1" s="1"/>
  <c r="T3503" i="1"/>
  <c r="U3503" i="1"/>
  <c r="W3503" i="1"/>
  <c r="X3503" i="1" s="1"/>
  <c r="Y3503" i="1"/>
  <c r="Z3503" i="1"/>
  <c r="AA3503" i="1"/>
  <c r="AB3503" i="1"/>
  <c r="V3503" i="1" s="1"/>
  <c r="T3504" i="1"/>
  <c r="U3504" i="1"/>
  <c r="W3504" i="1"/>
  <c r="X3504" i="1" s="1"/>
  <c r="Y3504" i="1"/>
  <c r="Z3504" i="1"/>
  <c r="AA3504" i="1"/>
  <c r="AB3504" i="1"/>
  <c r="V3504" i="1" s="1"/>
  <c r="T3505" i="1"/>
  <c r="U3505" i="1"/>
  <c r="W3505" i="1"/>
  <c r="X3505" i="1" s="1"/>
  <c r="Y3505" i="1"/>
  <c r="Z3505" i="1"/>
  <c r="AA3505" i="1"/>
  <c r="AB3505" i="1"/>
  <c r="V3505" i="1" s="1"/>
  <c r="T3506" i="1"/>
  <c r="U3506" i="1"/>
  <c r="W3506" i="1"/>
  <c r="X3506" i="1" s="1"/>
  <c r="Y3506" i="1"/>
  <c r="Z3506" i="1"/>
  <c r="AA3506" i="1"/>
  <c r="AB3506" i="1"/>
  <c r="V3506" i="1" s="1"/>
  <c r="T3507" i="1"/>
  <c r="U3507" i="1"/>
  <c r="W3507" i="1"/>
  <c r="X3507" i="1" s="1"/>
  <c r="Y3507" i="1"/>
  <c r="Z3507" i="1"/>
  <c r="AA3507" i="1"/>
  <c r="AB3507" i="1"/>
  <c r="V3507" i="1" s="1"/>
  <c r="T3508" i="1"/>
  <c r="U3508" i="1"/>
  <c r="W3508" i="1"/>
  <c r="X3508" i="1" s="1"/>
  <c r="Y3508" i="1"/>
  <c r="Z3508" i="1"/>
  <c r="AA3508" i="1"/>
  <c r="AB3508" i="1"/>
  <c r="V3508" i="1" s="1"/>
  <c r="T3509" i="1"/>
  <c r="U3509" i="1"/>
  <c r="W3509" i="1"/>
  <c r="X3509" i="1" s="1"/>
  <c r="Y3509" i="1"/>
  <c r="Z3509" i="1"/>
  <c r="AA3509" i="1"/>
  <c r="AB3509" i="1"/>
  <c r="V3509" i="1" s="1"/>
  <c r="T3510" i="1"/>
  <c r="U3510" i="1"/>
  <c r="W3510" i="1"/>
  <c r="X3510" i="1" s="1"/>
  <c r="Y3510" i="1"/>
  <c r="Z3510" i="1"/>
  <c r="AA3510" i="1"/>
  <c r="AB3510" i="1"/>
  <c r="V3510" i="1" s="1"/>
  <c r="T3511" i="1"/>
  <c r="U3511" i="1"/>
  <c r="W3511" i="1"/>
  <c r="X3511" i="1" s="1"/>
  <c r="Y3511" i="1"/>
  <c r="Z3511" i="1"/>
  <c r="AA3511" i="1"/>
  <c r="AB3511" i="1"/>
  <c r="V3511" i="1" s="1"/>
  <c r="T3512" i="1"/>
  <c r="U3512" i="1"/>
  <c r="W3512" i="1"/>
  <c r="X3512" i="1" s="1"/>
  <c r="Y3512" i="1"/>
  <c r="Z3512" i="1"/>
  <c r="AA3512" i="1"/>
  <c r="AB3512" i="1"/>
  <c r="V3512" i="1" s="1"/>
  <c r="T3513" i="1"/>
  <c r="U3513" i="1"/>
  <c r="W3513" i="1"/>
  <c r="X3513" i="1" s="1"/>
  <c r="Y3513" i="1"/>
  <c r="Z3513" i="1"/>
  <c r="AA3513" i="1"/>
  <c r="AB3513" i="1"/>
  <c r="V3513" i="1" s="1"/>
  <c r="T3514" i="1"/>
  <c r="U3514" i="1"/>
  <c r="W3514" i="1"/>
  <c r="X3514" i="1" s="1"/>
  <c r="Y3514" i="1"/>
  <c r="Z3514" i="1"/>
  <c r="AA3514" i="1"/>
  <c r="AB3514" i="1"/>
  <c r="V3514" i="1" s="1"/>
  <c r="T3515" i="1"/>
  <c r="U3515" i="1"/>
  <c r="W3515" i="1"/>
  <c r="X3515" i="1" s="1"/>
  <c r="Y3515" i="1"/>
  <c r="Z3515" i="1"/>
  <c r="AA3515" i="1"/>
  <c r="AB3515" i="1"/>
  <c r="V3515" i="1" s="1"/>
  <c r="T3516" i="1"/>
  <c r="U3516" i="1"/>
  <c r="W3516" i="1"/>
  <c r="X3516" i="1" s="1"/>
  <c r="Y3516" i="1"/>
  <c r="Z3516" i="1"/>
  <c r="AA3516" i="1"/>
  <c r="AB3516" i="1"/>
  <c r="V3516" i="1" s="1"/>
  <c r="T3517" i="1"/>
  <c r="U3517" i="1"/>
  <c r="W3517" i="1"/>
  <c r="X3517" i="1" s="1"/>
  <c r="Y3517" i="1"/>
  <c r="Z3517" i="1"/>
  <c r="AA3517" i="1"/>
  <c r="AB3517" i="1"/>
  <c r="V3517" i="1" s="1"/>
  <c r="T3518" i="1"/>
  <c r="U3518" i="1"/>
  <c r="W3518" i="1"/>
  <c r="X3518" i="1" s="1"/>
  <c r="Y3518" i="1"/>
  <c r="Z3518" i="1"/>
  <c r="AA3518" i="1"/>
  <c r="AB3518" i="1"/>
  <c r="V3518" i="1" s="1"/>
  <c r="T3519" i="1"/>
  <c r="U3519" i="1"/>
  <c r="W3519" i="1"/>
  <c r="X3519" i="1" s="1"/>
  <c r="Y3519" i="1"/>
  <c r="Z3519" i="1"/>
  <c r="AA3519" i="1"/>
  <c r="AB3519" i="1"/>
  <c r="V3519" i="1" s="1"/>
  <c r="T3520" i="1"/>
  <c r="U3520" i="1"/>
  <c r="W3520" i="1"/>
  <c r="X3520" i="1" s="1"/>
  <c r="Y3520" i="1"/>
  <c r="Z3520" i="1"/>
  <c r="AA3520" i="1"/>
  <c r="AB3520" i="1"/>
  <c r="V3520" i="1" s="1"/>
  <c r="T3521" i="1"/>
  <c r="U3521" i="1"/>
  <c r="W3521" i="1"/>
  <c r="X3521" i="1" s="1"/>
  <c r="Y3521" i="1"/>
  <c r="Z3521" i="1"/>
  <c r="AA3521" i="1"/>
  <c r="AB3521" i="1"/>
  <c r="V3521" i="1" s="1"/>
  <c r="T3522" i="1"/>
  <c r="U3522" i="1"/>
  <c r="W3522" i="1"/>
  <c r="X3522" i="1" s="1"/>
  <c r="Y3522" i="1"/>
  <c r="Z3522" i="1"/>
  <c r="AA3522" i="1"/>
  <c r="AB3522" i="1"/>
  <c r="V3522" i="1" s="1"/>
  <c r="T3523" i="1"/>
  <c r="U3523" i="1"/>
  <c r="W3523" i="1"/>
  <c r="X3523" i="1" s="1"/>
  <c r="Y3523" i="1"/>
  <c r="Z3523" i="1"/>
  <c r="AA3523" i="1"/>
  <c r="AB3523" i="1"/>
  <c r="V3523" i="1" s="1"/>
  <c r="T3524" i="1"/>
  <c r="U3524" i="1"/>
  <c r="W3524" i="1"/>
  <c r="X3524" i="1" s="1"/>
  <c r="Y3524" i="1"/>
  <c r="Z3524" i="1"/>
  <c r="AA3524" i="1"/>
  <c r="AB3524" i="1"/>
  <c r="V3524" i="1" s="1"/>
  <c r="T3525" i="1"/>
  <c r="U3525" i="1"/>
  <c r="W3525" i="1"/>
  <c r="X3525" i="1" s="1"/>
  <c r="Y3525" i="1"/>
  <c r="Z3525" i="1"/>
  <c r="AA3525" i="1"/>
  <c r="AB3525" i="1"/>
  <c r="V3525" i="1" s="1"/>
  <c r="T3526" i="1"/>
  <c r="U3526" i="1"/>
  <c r="W3526" i="1"/>
  <c r="X3526" i="1" s="1"/>
  <c r="Y3526" i="1"/>
  <c r="Z3526" i="1"/>
  <c r="AA3526" i="1"/>
  <c r="AB3526" i="1"/>
  <c r="V3526" i="1" s="1"/>
  <c r="T3527" i="1"/>
  <c r="U3527" i="1"/>
  <c r="W3527" i="1"/>
  <c r="X3527" i="1" s="1"/>
  <c r="Y3527" i="1"/>
  <c r="Z3527" i="1"/>
  <c r="AA3527" i="1"/>
  <c r="AB3527" i="1"/>
  <c r="V3527" i="1" s="1"/>
  <c r="T3528" i="1"/>
  <c r="U3528" i="1"/>
  <c r="W3528" i="1"/>
  <c r="X3528" i="1" s="1"/>
  <c r="Y3528" i="1"/>
  <c r="Z3528" i="1"/>
  <c r="AA3528" i="1"/>
  <c r="AB3528" i="1"/>
  <c r="V3528" i="1" s="1"/>
  <c r="T3529" i="1"/>
  <c r="U3529" i="1"/>
  <c r="W3529" i="1"/>
  <c r="X3529" i="1" s="1"/>
  <c r="Y3529" i="1"/>
  <c r="Z3529" i="1"/>
  <c r="AA3529" i="1"/>
  <c r="AB3529" i="1"/>
  <c r="V3529" i="1" s="1"/>
  <c r="T3530" i="1"/>
  <c r="U3530" i="1"/>
  <c r="W3530" i="1"/>
  <c r="X3530" i="1" s="1"/>
  <c r="Y3530" i="1"/>
  <c r="Z3530" i="1"/>
  <c r="AA3530" i="1"/>
  <c r="AB3530" i="1"/>
  <c r="V3530" i="1" s="1"/>
  <c r="T3531" i="1"/>
  <c r="U3531" i="1"/>
  <c r="W3531" i="1"/>
  <c r="X3531" i="1" s="1"/>
  <c r="Y3531" i="1"/>
  <c r="Z3531" i="1"/>
  <c r="AA3531" i="1"/>
  <c r="AB3531" i="1"/>
  <c r="V3531" i="1" s="1"/>
  <c r="T3532" i="1"/>
  <c r="U3532" i="1"/>
  <c r="W3532" i="1"/>
  <c r="X3532" i="1" s="1"/>
  <c r="Y3532" i="1"/>
  <c r="Z3532" i="1"/>
  <c r="AA3532" i="1"/>
  <c r="AB3532" i="1"/>
  <c r="V3532" i="1" s="1"/>
  <c r="T3533" i="1"/>
  <c r="U3533" i="1"/>
  <c r="W3533" i="1"/>
  <c r="X3533" i="1" s="1"/>
  <c r="Y3533" i="1"/>
  <c r="Z3533" i="1"/>
  <c r="AA3533" i="1"/>
  <c r="AB3533" i="1"/>
  <c r="V3533" i="1" s="1"/>
  <c r="T3534" i="1"/>
  <c r="U3534" i="1"/>
  <c r="W3534" i="1"/>
  <c r="X3534" i="1" s="1"/>
  <c r="Y3534" i="1"/>
  <c r="Z3534" i="1"/>
  <c r="AA3534" i="1"/>
  <c r="AB3534" i="1"/>
  <c r="V3534" i="1" s="1"/>
  <c r="T3535" i="1"/>
  <c r="U3535" i="1"/>
  <c r="W3535" i="1"/>
  <c r="X3535" i="1" s="1"/>
  <c r="Y3535" i="1"/>
  <c r="Z3535" i="1"/>
  <c r="AA3535" i="1"/>
  <c r="AB3535" i="1"/>
  <c r="V3535" i="1" s="1"/>
  <c r="T3536" i="1"/>
  <c r="U3536" i="1"/>
  <c r="W3536" i="1"/>
  <c r="X3536" i="1" s="1"/>
  <c r="Y3536" i="1"/>
  <c r="Z3536" i="1"/>
  <c r="AA3536" i="1"/>
  <c r="AB3536" i="1"/>
  <c r="V3536" i="1" s="1"/>
  <c r="T3537" i="1"/>
  <c r="U3537" i="1"/>
  <c r="W3537" i="1"/>
  <c r="X3537" i="1" s="1"/>
  <c r="Y3537" i="1"/>
  <c r="Z3537" i="1"/>
  <c r="AA3537" i="1"/>
  <c r="AB3537" i="1"/>
  <c r="V3537" i="1" s="1"/>
  <c r="T3538" i="1"/>
  <c r="U3538" i="1"/>
  <c r="W3538" i="1"/>
  <c r="X3538" i="1" s="1"/>
  <c r="Y3538" i="1"/>
  <c r="Z3538" i="1"/>
  <c r="AA3538" i="1"/>
  <c r="AB3538" i="1"/>
  <c r="V3538" i="1" s="1"/>
  <c r="T3539" i="1"/>
  <c r="U3539" i="1"/>
  <c r="W3539" i="1"/>
  <c r="X3539" i="1" s="1"/>
  <c r="Y3539" i="1"/>
  <c r="Z3539" i="1"/>
  <c r="AA3539" i="1"/>
  <c r="AB3539" i="1"/>
  <c r="V3539" i="1" s="1"/>
  <c r="T3540" i="1"/>
  <c r="U3540" i="1"/>
  <c r="W3540" i="1"/>
  <c r="X3540" i="1" s="1"/>
  <c r="Y3540" i="1"/>
  <c r="Z3540" i="1"/>
  <c r="AA3540" i="1"/>
  <c r="AB3540" i="1"/>
  <c r="V3540" i="1" s="1"/>
  <c r="T3541" i="1"/>
  <c r="U3541" i="1"/>
  <c r="W3541" i="1"/>
  <c r="X3541" i="1" s="1"/>
  <c r="Y3541" i="1"/>
  <c r="Z3541" i="1"/>
  <c r="AA3541" i="1"/>
  <c r="AB3541" i="1"/>
  <c r="V3541" i="1" s="1"/>
  <c r="T3542" i="1"/>
  <c r="U3542" i="1"/>
  <c r="W3542" i="1"/>
  <c r="X3542" i="1" s="1"/>
  <c r="Y3542" i="1"/>
  <c r="Z3542" i="1"/>
  <c r="AA3542" i="1"/>
  <c r="AB3542" i="1"/>
  <c r="V3542" i="1" s="1"/>
  <c r="T3543" i="1"/>
  <c r="U3543" i="1"/>
  <c r="W3543" i="1"/>
  <c r="X3543" i="1" s="1"/>
  <c r="Y3543" i="1"/>
  <c r="Z3543" i="1"/>
  <c r="AA3543" i="1"/>
  <c r="AB3543" i="1"/>
  <c r="V3543" i="1" s="1"/>
  <c r="T3544" i="1"/>
  <c r="U3544" i="1"/>
  <c r="W3544" i="1"/>
  <c r="X3544" i="1" s="1"/>
  <c r="Y3544" i="1"/>
  <c r="Z3544" i="1"/>
  <c r="AA3544" i="1"/>
  <c r="AB3544" i="1"/>
  <c r="V3544" i="1" s="1"/>
  <c r="T3545" i="1"/>
  <c r="U3545" i="1"/>
  <c r="W3545" i="1"/>
  <c r="X3545" i="1" s="1"/>
  <c r="Y3545" i="1"/>
  <c r="Z3545" i="1"/>
  <c r="AA3545" i="1"/>
  <c r="AB3545" i="1"/>
  <c r="V3545" i="1" s="1"/>
  <c r="T3546" i="1"/>
  <c r="U3546" i="1"/>
  <c r="W3546" i="1"/>
  <c r="X3546" i="1" s="1"/>
  <c r="Y3546" i="1"/>
  <c r="Z3546" i="1"/>
  <c r="AA3546" i="1"/>
  <c r="AB3546" i="1"/>
  <c r="V3546" i="1" s="1"/>
  <c r="T3547" i="1"/>
  <c r="U3547" i="1"/>
  <c r="W3547" i="1"/>
  <c r="X3547" i="1" s="1"/>
  <c r="Y3547" i="1"/>
  <c r="Z3547" i="1"/>
  <c r="AA3547" i="1"/>
  <c r="AB3547" i="1"/>
  <c r="V3547" i="1" s="1"/>
  <c r="T3548" i="1"/>
  <c r="U3548" i="1"/>
  <c r="W3548" i="1"/>
  <c r="X3548" i="1" s="1"/>
  <c r="Y3548" i="1"/>
  <c r="Z3548" i="1"/>
  <c r="AA3548" i="1"/>
  <c r="AB3548" i="1"/>
  <c r="V3548" i="1" s="1"/>
  <c r="T3549" i="1"/>
  <c r="U3549" i="1"/>
  <c r="W3549" i="1"/>
  <c r="X3549" i="1" s="1"/>
  <c r="Y3549" i="1"/>
  <c r="Z3549" i="1"/>
  <c r="AA3549" i="1"/>
  <c r="AB3549" i="1"/>
  <c r="V3549" i="1" s="1"/>
  <c r="T3550" i="1"/>
  <c r="U3550" i="1"/>
  <c r="W3550" i="1"/>
  <c r="X3550" i="1" s="1"/>
  <c r="Y3550" i="1"/>
  <c r="Z3550" i="1"/>
  <c r="AA3550" i="1"/>
  <c r="AB3550" i="1"/>
  <c r="V3550" i="1" s="1"/>
  <c r="T3551" i="1"/>
  <c r="U3551" i="1"/>
  <c r="W3551" i="1"/>
  <c r="X3551" i="1" s="1"/>
  <c r="Y3551" i="1"/>
  <c r="Z3551" i="1"/>
  <c r="AA3551" i="1"/>
  <c r="AB3551" i="1"/>
  <c r="V3551" i="1" s="1"/>
  <c r="T3552" i="1"/>
  <c r="U3552" i="1"/>
  <c r="W3552" i="1"/>
  <c r="X3552" i="1" s="1"/>
  <c r="Y3552" i="1"/>
  <c r="Z3552" i="1"/>
  <c r="AA3552" i="1"/>
  <c r="AB3552" i="1"/>
  <c r="V3552" i="1" s="1"/>
  <c r="T3553" i="1"/>
  <c r="U3553" i="1"/>
  <c r="W3553" i="1"/>
  <c r="X3553" i="1" s="1"/>
  <c r="Y3553" i="1"/>
  <c r="Z3553" i="1"/>
  <c r="AA3553" i="1"/>
  <c r="AB3553" i="1"/>
  <c r="V3553" i="1" s="1"/>
  <c r="T3554" i="1"/>
  <c r="U3554" i="1"/>
  <c r="W3554" i="1"/>
  <c r="X3554" i="1" s="1"/>
  <c r="Y3554" i="1"/>
  <c r="Z3554" i="1"/>
  <c r="AA3554" i="1"/>
  <c r="AB3554" i="1"/>
  <c r="V3554" i="1" s="1"/>
  <c r="T3555" i="1"/>
  <c r="U3555" i="1"/>
  <c r="W3555" i="1"/>
  <c r="X3555" i="1" s="1"/>
  <c r="Y3555" i="1"/>
  <c r="Z3555" i="1"/>
  <c r="AA3555" i="1"/>
  <c r="AB3555" i="1"/>
  <c r="V3555" i="1" s="1"/>
  <c r="T3556" i="1"/>
  <c r="U3556" i="1"/>
  <c r="W3556" i="1"/>
  <c r="X3556" i="1" s="1"/>
  <c r="Y3556" i="1"/>
  <c r="Z3556" i="1"/>
  <c r="AA3556" i="1"/>
  <c r="AB3556" i="1"/>
  <c r="V3556" i="1" s="1"/>
  <c r="T3557" i="1"/>
  <c r="U3557" i="1"/>
  <c r="W3557" i="1"/>
  <c r="X3557" i="1" s="1"/>
  <c r="Y3557" i="1"/>
  <c r="Z3557" i="1"/>
  <c r="AA3557" i="1"/>
  <c r="AB3557" i="1"/>
  <c r="V3557" i="1" s="1"/>
  <c r="T3558" i="1"/>
  <c r="U3558" i="1"/>
  <c r="W3558" i="1"/>
  <c r="X3558" i="1" s="1"/>
  <c r="Y3558" i="1"/>
  <c r="Z3558" i="1"/>
  <c r="AA3558" i="1"/>
  <c r="AB3558" i="1"/>
  <c r="V3558" i="1" s="1"/>
  <c r="T3559" i="1"/>
  <c r="U3559" i="1"/>
  <c r="W3559" i="1"/>
  <c r="X3559" i="1" s="1"/>
  <c r="Y3559" i="1"/>
  <c r="Z3559" i="1"/>
  <c r="AA3559" i="1"/>
  <c r="AB3559" i="1"/>
  <c r="V3559" i="1" s="1"/>
  <c r="T3560" i="1"/>
  <c r="U3560" i="1"/>
  <c r="W3560" i="1"/>
  <c r="X3560" i="1" s="1"/>
  <c r="Y3560" i="1"/>
  <c r="Z3560" i="1"/>
  <c r="AA3560" i="1"/>
  <c r="AB3560" i="1"/>
  <c r="V3560" i="1" s="1"/>
  <c r="T3561" i="1"/>
  <c r="U3561" i="1"/>
  <c r="W3561" i="1"/>
  <c r="X3561" i="1" s="1"/>
  <c r="Y3561" i="1"/>
  <c r="Z3561" i="1"/>
  <c r="AA3561" i="1"/>
  <c r="AB3561" i="1"/>
  <c r="V3561" i="1" s="1"/>
  <c r="T3562" i="1"/>
  <c r="U3562" i="1"/>
  <c r="W3562" i="1"/>
  <c r="X3562" i="1" s="1"/>
  <c r="Y3562" i="1"/>
  <c r="Z3562" i="1"/>
  <c r="AA3562" i="1"/>
  <c r="AB3562" i="1"/>
  <c r="V3562" i="1" s="1"/>
  <c r="T3563" i="1"/>
  <c r="U3563" i="1"/>
  <c r="W3563" i="1"/>
  <c r="X3563" i="1" s="1"/>
  <c r="Y3563" i="1"/>
  <c r="Z3563" i="1"/>
  <c r="AA3563" i="1"/>
  <c r="AB3563" i="1"/>
  <c r="V3563" i="1" s="1"/>
  <c r="T3564" i="1"/>
  <c r="U3564" i="1"/>
  <c r="W3564" i="1"/>
  <c r="X3564" i="1" s="1"/>
  <c r="Y3564" i="1"/>
  <c r="Z3564" i="1"/>
  <c r="AA3564" i="1"/>
  <c r="AB3564" i="1"/>
  <c r="V3564" i="1" s="1"/>
  <c r="T3565" i="1"/>
  <c r="U3565" i="1"/>
  <c r="W3565" i="1"/>
  <c r="X3565" i="1" s="1"/>
  <c r="Y3565" i="1"/>
  <c r="Z3565" i="1"/>
  <c r="AA3565" i="1"/>
  <c r="AB3565" i="1"/>
  <c r="V3565" i="1" s="1"/>
  <c r="T3566" i="1"/>
  <c r="U3566" i="1"/>
  <c r="W3566" i="1"/>
  <c r="X3566" i="1" s="1"/>
  <c r="Y3566" i="1"/>
  <c r="Z3566" i="1"/>
  <c r="AA3566" i="1"/>
  <c r="AB3566" i="1"/>
  <c r="V3566" i="1" s="1"/>
  <c r="T3567" i="1"/>
  <c r="U3567" i="1"/>
  <c r="W3567" i="1"/>
  <c r="X3567" i="1" s="1"/>
  <c r="Y3567" i="1"/>
  <c r="Z3567" i="1"/>
  <c r="AA3567" i="1"/>
  <c r="AB3567" i="1"/>
  <c r="V3567" i="1" s="1"/>
  <c r="T3568" i="1"/>
  <c r="U3568" i="1"/>
  <c r="W3568" i="1"/>
  <c r="X3568" i="1" s="1"/>
  <c r="Y3568" i="1"/>
  <c r="Z3568" i="1"/>
  <c r="AA3568" i="1"/>
  <c r="AB3568" i="1"/>
  <c r="V3568" i="1" s="1"/>
  <c r="T3569" i="1"/>
  <c r="U3569" i="1"/>
  <c r="W3569" i="1"/>
  <c r="X3569" i="1" s="1"/>
  <c r="Y3569" i="1"/>
  <c r="Z3569" i="1"/>
  <c r="AA3569" i="1"/>
  <c r="AB3569" i="1"/>
  <c r="V3569" i="1" s="1"/>
  <c r="T3570" i="1"/>
  <c r="U3570" i="1"/>
  <c r="W3570" i="1"/>
  <c r="X3570" i="1" s="1"/>
  <c r="Y3570" i="1"/>
  <c r="Z3570" i="1"/>
  <c r="AA3570" i="1"/>
  <c r="AB3570" i="1"/>
  <c r="V3570" i="1" s="1"/>
  <c r="T3571" i="1"/>
  <c r="U3571" i="1"/>
  <c r="W3571" i="1"/>
  <c r="X3571" i="1" s="1"/>
  <c r="Y3571" i="1"/>
  <c r="Z3571" i="1"/>
  <c r="AA3571" i="1"/>
  <c r="AB3571" i="1"/>
  <c r="V3571" i="1" s="1"/>
  <c r="T3572" i="1"/>
  <c r="U3572" i="1"/>
  <c r="W3572" i="1"/>
  <c r="X3572" i="1" s="1"/>
  <c r="Y3572" i="1"/>
  <c r="Z3572" i="1"/>
  <c r="AA3572" i="1"/>
  <c r="AB3572" i="1"/>
  <c r="V3572" i="1" s="1"/>
  <c r="T3573" i="1"/>
  <c r="U3573" i="1"/>
  <c r="W3573" i="1"/>
  <c r="X3573" i="1" s="1"/>
  <c r="Y3573" i="1"/>
  <c r="Z3573" i="1"/>
  <c r="AA3573" i="1"/>
  <c r="AB3573" i="1"/>
  <c r="V3573" i="1" s="1"/>
  <c r="T3574" i="1"/>
  <c r="U3574" i="1"/>
  <c r="W3574" i="1"/>
  <c r="X3574" i="1" s="1"/>
  <c r="Y3574" i="1"/>
  <c r="Z3574" i="1"/>
  <c r="AA3574" i="1"/>
  <c r="AB3574" i="1"/>
  <c r="V3574" i="1" s="1"/>
  <c r="T3575" i="1"/>
  <c r="U3575" i="1"/>
  <c r="W3575" i="1"/>
  <c r="X3575" i="1" s="1"/>
  <c r="Y3575" i="1"/>
  <c r="Z3575" i="1"/>
  <c r="AA3575" i="1"/>
  <c r="AB3575" i="1"/>
  <c r="V3575" i="1" s="1"/>
  <c r="T3576" i="1"/>
  <c r="U3576" i="1"/>
  <c r="W3576" i="1"/>
  <c r="X3576" i="1" s="1"/>
  <c r="Y3576" i="1"/>
  <c r="Z3576" i="1"/>
  <c r="AA3576" i="1"/>
  <c r="AB3576" i="1"/>
  <c r="V3576" i="1" s="1"/>
  <c r="T3577" i="1"/>
  <c r="U3577" i="1"/>
  <c r="W3577" i="1"/>
  <c r="X3577" i="1" s="1"/>
  <c r="Y3577" i="1"/>
  <c r="Z3577" i="1"/>
  <c r="AA3577" i="1"/>
  <c r="AB3577" i="1"/>
  <c r="V3577" i="1" s="1"/>
  <c r="T3578" i="1"/>
  <c r="U3578" i="1"/>
  <c r="W3578" i="1"/>
  <c r="X3578" i="1"/>
  <c r="Y3578" i="1"/>
  <c r="Z3578" i="1"/>
  <c r="AA3578" i="1"/>
  <c r="AB3578" i="1"/>
  <c r="V3578" i="1" s="1"/>
  <c r="T3579" i="1"/>
  <c r="U3579" i="1"/>
  <c r="W3579" i="1"/>
  <c r="X3579" i="1" s="1"/>
  <c r="Y3579" i="1"/>
  <c r="Z3579" i="1"/>
  <c r="AA3579" i="1"/>
  <c r="AB3579" i="1"/>
  <c r="V3579" i="1" s="1"/>
  <c r="T3580" i="1"/>
  <c r="U3580" i="1"/>
  <c r="W3580" i="1"/>
  <c r="X3580" i="1" s="1"/>
  <c r="Y3580" i="1"/>
  <c r="Z3580" i="1"/>
  <c r="AA3580" i="1"/>
  <c r="AB3580" i="1"/>
  <c r="V3580" i="1" s="1"/>
  <c r="T3581" i="1"/>
  <c r="U3581" i="1"/>
  <c r="W3581" i="1"/>
  <c r="X3581" i="1" s="1"/>
  <c r="Y3581" i="1"/>
  <c r="Z3581" i="1"/>
  <c r="AA3581" i="1"/>
  <c r="AB3581" i="1"/>
  <c r="V3581" i="1" s="1"/>
  <c r="T3582" i="1"/>
  <c r="U3582" i="1"/>
  <c r="W3582" i="1"/>
  <c r="X3582" i="1" s="1"/>
  <c r="Y3582" i="1"/>
  <c r="Z3582" i="1"/>
  <c r="AA3582" i="1"/>
  <c r="AB3582" i="1"/>
  <c r="V3582" i="1" s="1"/>
  <c r="T3583" i="1"/>
  <c r="U3583" i="1"/>
  <c r="W3583" i="1"/>
  <c r="X3583" i="1" s="1"/>
  <c r="Y3583" i="1"/>
  <c r="Z3583" i="1"/>
  <c r="AA3583" i="1"/>
  <c r="AB3583" i="1"/>
  <c r="V3583" i="1" s="1"/>
  <c r="T3584" i="1"/>
  <c r="U3584" i="1"/>
  <c r="W3584" i="1"/>
  <c r="X3584" i="1" s="1"/>
  <c r="Y3584" i="1"/>
  <c r="Z3584" i="1"/>
  <c r="AA3584" i="1"/>
  <c r="AB3584" i="1"/>
  <c r="V3584" i="1" s="1"/>
  <c r="T3585" i="1"/>
  <c r="U3585" i="1"/>
  <c r="W3585" i="1"/>
  <c r="X3585" i="1" s="1"/>
  <c r="Y3585" i="1"/>
  <c r="Z3585" i="1"/>
  <c r="AA3585" i="1"/>
  <c r="AB3585" i="1"/>
  <c r="V3585" i="1" s="1"/>
  <c r="T3586" i="1"/>
  <c r="U3586" i="1"/>
  <c r="W3586" i="1"/>
  <c r="X3586" i="1" s="1"/>
  <c r="Y3586" i="1"/>
  <c r="Z3586" i="1"/>
  <c r="AA3586" i="1"/>
  <c r="AB3586" i="1"/>
  <c r="V3586" i="1" s="1"/>
  <c r="T3587" i="1"/>
  <c r="U3587" i="1"/>
  <c r="W3587" i="1"/>
  <c r="X3587" i="1" s="1"/>
  <c r="Y3587" i="1"/>
  <c r="Z3587" i="1"/>
  <c r="AA3587" i="1"/>
  <c r="AB3587" i="1"/>
  <c r="V3587" i="1" s="1"/>
  <c r="T3588" i="1"/>
  <c r="U3588" i="1"/>
  <c r="W3588" i="1"/>
  <c r="X3588" i="1" s="1"/>
  <c r="Y3588" i="1"/>
  <c r="Z3588" i="1"/>
  <c r="AA3588" i="1"/>
  <c r="AB3588" i="1"/>
  <c r="V3588" i="1" s="1"/>
  <c r="T3589" i="1"/>
  <c r="U3589" i="1"/>
  <c r="W3589" i="1"/>
  <c r="X3589" i="1" s="1"/>
  <c r="Y3589" i="1"/>
  <c r="Z3589" i="1"/>
  <c r="AA3589" i="1"/>
  <c r="AB3589" i="1"/>
  <c r="V3589" i="1" s="1"/>
  <c r="T3590" i="1"/>
  <c r="U3590" i="1"/>
  <c r="W3590" i="1"/>
  <c r="X3590" i="1" s="1"/>
  <c r="Y3590" i="1"/>
  <c r="Z3590" i="1"/>
  <c r="AA3590" i="1"/>
  <c r="AB3590" i="1"/>
  <c r="V3590" i="1" s="1"/>
  <c r="T3591" i="1"/>
  <c r="U3591" i="1"/>
  <c r="W3591" i="1"/>
  <c r="X3591" i="1" s="1"/>
  <c r="Y3591" i="1"/>
  <c r="Z3591" i="1"/>
  <c r="AA3591" i="1"/>
  <c r="AB3591" i="1"/>
  <c r="V3591" i="1" s="1"/>
  <c r="T3592" i="1"/>
  <c r="U3592" i="1"/>
  <c r="W3592" i="1"/>
  <c r="X3592" i="1" s="1"/>
  <c r="Y3592" i="1"/>
  <c r="Z3592" i="1"/>
  <c r="AA3592" i="1"/>
  <c r="AB3592" i="1"/>
  <c r="V3592" i="1" s="1"/>
  <c r="T3593" i="1"/>
  <c r="U3593" i="1"/>
  <c r="W3593" i="1"/>
  <c r="X3593" i="1" s="1"/>
  <c r="Y3593" i="1"/>
  <c r="Z3593" i="1"/>
  <c r="AA3593" i="1"/>
  <c r="AB3593" i="1"/>
  <c r="V3593" i="1" s="1"/>
  <c r="T3594" i="1"/>
  <c r="U3594" i="1"/>
  <c r="W3594" i="1"/>
  <c r="X3594" i="1" s="1"/>
  <c r="Y3594" i="1"/>
  <c r="Z3594" i="1"/>
  <c r="AA3594" i="1"/>
  <c r="AB3594" i="1"/>
  <c r="V3594" i="1" s="1"/>
  <c r="T3595" i="1"/>
  <c r="U3595" i="1"/>
  <c r="W3595" i="1"/>
  <c r="X3595" i="1" s="1"/>
  <c r="Y3595" i="1"/>
  <c r="Z3595" i="1"/>
  <c r="AA3595" i="1"/>
  <c r="AB3595" i="1"/>
  <c r="V3595" i="1" s="1"/>
  <c r="T3596" i="1"/>
  <c r="U3596" i="1"/>
  <c r="W3596" i="1"/>
  <c r="X3596" i="1" s="1"/>
  <c r="Y3596" i="1"/>
  <c r="Z3596" i="1"/>
  <c r="AA3596" i="1"/>
  <c r="AB3596" i="1"/>
  <c r="V3596" i="1" s="1"/>
  <c r="T3597" i="1"/>
  <c r="U3597" i="1"/>
  <c r="W3597" i="1"/>
  <c r="X3597" i="1" s="1"/>
  <c r="Y3597" i="1"/>
  <c r="Z3597" i="1"/>
  <c r="AA3597" i="1"/>
  <c r="AB3597" i="1"/>
  <c r="V3597" i="1" s="1"/>
  <c r="T3598" i="1"/>
  <c r="U3598" i="1"/>
  <c r="W3598" i="1"/>
  <c r="X3598" i="1" s="1"/>
  <c r="Y3598" i="1"/>
  <c r="Z3598" i="1"/>
  <c r="AA3598" i="1"/>
  <c r="AB3598" i="1"/>
  <c r="V3598" i="1" s="1"/>
  <c r="T3599" i="1"/>
  <c r="U3599" i="1"/>
  <c r="W3599" i="1"/>
  <c r="X3599" i="1" s="1"/>
  <c r="Y3599" i="1"/>
  <c r="Z3599" i="1"/>
  <c r="AA3599" i="1"/>
  <c r="AB3599" i="1"/>
  <c r="V3599" i="1" s="1"/>
  <c r="T3600" i="1"/>
  <c r="U3600" i="1"/>
  <c r="W3600" i="1"/>
  <c r="X3600" i="1" s="1"/>
  <c r="Y3600" i="1"/>
  <c r="Z3600" i="1"/>
  <c r="AA3600" i="1"/>
  <c r="AB3600" i="1"/>
  <c r="V3600" i="1" s="1"/>
  <c r="T3601" i="1"/>
  <c r="U3601" i="1"/>
  <c r="W3601" i="1"/>
  <c r="X3601" i="1" s="1"/>
  <c r="Y3601" i="1"/>
  <c r="Z3601" i="1"/>
  <c r="AA3601" i="1"/>
  <c r="AB3601" i="1"/>
  <c r="V3601" i="1" s="1"/>
  <c r="T3602" i="1"/>
  <c r="U3602" i="1"/>
  <c r="W3602" i="1"/>
  <c r="X3602" i="1" s="1"/>
  <c r="Y3602" i="1"/>
  <c r="Z3602" i="1"/>
  <c r="AA3602" i="1"/>
  <c r="AB3602" i="1"/>
  <c r="V3602" i="1" s="1"/>
  <c r="T3603" i="1"/>
  <c r="U3603" i="1"/>
  <c r="W3603" i="1"/>
  <c r="X3603" i="1" s="1"/>
  <c r="Y3603" i="1"/>
  <c r="Z3603" i="1"/>
  <c r="AA3603" i="1"/>
  <c r="AB3603" i="1"/>
  <c r="V3603" i="1" s="1"/>
  <c r="T3604" i="1"/>
  <c r="U3604" i="1"/>
  <c r="W3604" i="1"/>
  <c r="X3604" i="1" s="1"/>
  <c r="Y3604" i="1"/>
  <c r="Z3604" i="1"/>
  <c r="AA3604" i="1"/>
  <c r="AB3604" i="1"/>
  <c r="V3604" i="1" s="1"/>
  <c r="T3605" i="1"/>
  <c r="U3605" i="1"/>
  <c r="W3605" i="1"/>
  <c r="X3605" i="1" s="1"/>
  <c r="Y3605" i="1"/>
  <c r="Z3605" i="1"/>
  <c r="AA3605" i="1"/>
  <c r="AB3605" i="1"/>
  <c r="V3605" i="1" s="1"/>
  <c r="T3606" i="1"/>
  <c r="U3606" i="1"/>
  <c r="W3606" i="1"/>
  <c r="X3606" i="1" s="1"/>
  <c r="Y3606" i="1"/>
  <c r="Z3606" i="1"/>
  <c r="AA3606" i="1"/>
  <c r="AB3606" i="1"/>
  <c r="V3606" i="1" s="1"/>
  <c r="T3607" i="1"/>
  <c r="U3607" i="1"/>
  <c r="W3607" i="1"/>
  <c r="X3607" i="1" s="1"/>
  <c r="Y3607" i="1"/>
  <c r="Z3607" i="1"/>
  <c r="AA3607" i="1"/>
  <c r="AB3607" i="1"/>
  <c r="V3607" i="1" s="1"/>
  <c r="T3608" i="1"/>
  <c r="U3608" i="1"/>
  <c r="W3608" i="1"/>
  <c r="X3608" i="1" s="1"/>
  <c r="Y3608" i="1"/>
  <c r="Z3608" i="1"/>
  <c r="AA3608" i="1"/>
  <c r="AB3608" i="1"/>
  <c r="V3608" i="1" s="1"/>
  <c r="T3609" i="1"/>
  <c r="U3609" i="1"/>
  <c r="W3609" i="1"/>
  <c r="X3609" i="1" s="1"/>
  <c r="Y3609" i="1"/>
  <c r="Z3609" i="1"/>
  <c r="AA3609" i="1"/>
  <c r="AB3609" i="1"/>
  <c r="V3609" i="1" s="1"/>
  <c r="T3610" i="1"/>
  <c r="U3610" i="1"/>
  <c r="W3610" i="1"/>
  <c r="X3610" i="1" s="1"/>
  <c r="Y3610" i="1"/>
  <c r="Z3610" i="1"/>
  <c r="AA3610" i="1"/>
  <c r="AB3610" i="1"/>
  <c r="V3610" i="1" s="1"/>
  <c r="T3611" i="1"/>
  <c r="U3611" i="1"/>
  <c r="W3611" i="1"/>
  <c r="X3611" i="1" s="1"/>
  <c r="Y3611" i="1"/>
  <c r="Z3611" i="1"/>
  <c r="AA3611" i="1"/>
  <c r="AB3611" i="1"/>
  <c r="V3611" i="1" s="1"/>
  <c r="T3612" i="1"/>
  <c r="U3612" i="1"/>
  <c r="W3612" i="1"/>
  <c r="X3612" i="1" s="1"/>
  <c r="Y3612" i="1"/>
  <c r="Z3612" i="1"/>
  <c r="AA3612" i="1"/>
  <c r="AB3612" i="1"/>
  <c r="V3612" i="1" s="1"/>
  <c r="T3613" i="1"/>
  <c r="U3613" i="1"/>
  <c r="W3613" i="1"/>
  <c r="X3613" i="1" s="1"/>
  <c r="Y3613" i="1"/>
  <c r="Z3613" i="1"/>
  <c r="AA3613" i="1"/>
  <c r="AB3613" i="1"/>
  <c r="V3613" i="1" s="1"/>
  <c r="T3614" i="1"/>
  <c r="U3614" i="1"/>
  <c r="W3614" i="1"/>
  <c r="X3614" i="1" s="1"/>
  <c r="Y3614" i="1"/>
  <c r="Z3614" i="1"/>
  <c r="AA3614" i="1"/>
  <c r="AB3614" i="1"/>
  <c r="V3614" i="1" s="1"/>
  <c r="T3615" i="1"/>
  <c r="U3615" i="1"/>
  <c r="W3615" i="1"/>
  <c r="X3615" i="1" s="1"/>
  <c r="Y3615" i="1"/>
  <c r="Z3615" i="1"/>
  <c r="AA3615" i="1"/>
  <c r="AB3615" i="1"/>
  <c r="V3615" i="1" s="1"/>
  <c r="T3616" i="1"/>
  <c r="U3616" i="1"/>
  <c r="W3616" i="1"/>
  <c r="X3616" i="1" s="1"/>
  <c r="Y3616" i="1"/>
  <c r="Z3616" i="1"/>
  <c r="AA3616" i="1"/>
  <c r="AB3616" i="1"/>
  <c r="V3616" i="1" s="1"/>
  <c r="T3617" i="1"/>
  <c r="U3617" i="1"/>
  <c r="W3617" i="1"/>
  <c r="X3617" i="1" s="1"/>
  <c r="Y3617" i="1"/>
  <c r="Z3617" i="1"/>
  <c r="AA3617" i="1"/>
  <c r="AB3617" i="1"/>
  <c r="V3617" i="1" s="1"/>
  <c r="T3618" i="1"/>
  <c r="U3618" i="1"/>
  <c r="W3618" i="1"/>
  <c r="X3618" i="1" s="1"/>
  <c r="Y3618" i="1"/>
  <c r="Z3618" i="1"/>
  <c r="AA3618" i="1"/>
  <c r="AB3618" i="1"/>
  <c r="V3618" i="1" s="1"/>
  <c r="T3619" i="1"/>
  <c r="U3619" i="1"/>
  <c r="W3619" i="1"/>
  <c r="X3619" i="1" s="1"/>
  <c r="Y3619" i="1"/>
  <c r="Z3619" i="1"/>
  <c r="AA3619" i="1"/>
  <c r="AB3619" i="1"/>
  <c r="V3619" i="1" s="1"/>
  <c r="T3620" i="1"/>
  <c r="U3620" i="1"/>
  <c r="W3620" i="1"/>
  <c r="X3620" i="1" s="1"/>
  <c r="Y3620" i="1"/>
  <c r="Z3620" i="1"/>
  <c r="AA3620" i="1"/>
  <c r="AB3620" i="1"/>
  <c r="V3620" i="1" s="1"/>
  <c r="T3621" i="1"/>
  <c r="U3621" i="1"/>
  <c r="W3621" i="1"/>
  <c r="X3621" i="1" s="1"/>
  <c r="Y3621" i="1"/>
  <c r="Z3621" i="1"/>
  <c r="AA3621" i="1"/>
  <c r="AB3621" i="1"/>
  <c r="V3621" i="1" s="1"/>
  <c r="T3622" i="1"/>
  <c r="U3622" i="1"/>
  <c r="W3622" i="1"/>
  <c r="X3622" i="1" s="1"/>
  <c r="Y3622" i="1"/>
  <c r="Z3622" i="1"/>
  <c r="AA3622" i="1"/>
  <c r="AB3622" i="1"/>
  <c r="V3622" i="1" s="1"/>
  <c r="T3623" i="1"/>
  <c r="U3623" i="1"/>
  <c r="W3623" i="1"/>
  <c r="X3623" i="1" s="1"/>
  <c r="Y3623" i="1"/>
  <c r="Z3623" i="1"/>
  <c r="AA3623" i="1"/>
  <c r="AB3623" i="1"/>
  <c r="V3623" i="1" s="1"/>
  <c r="T3624" i="1"/>
  <c r="U3624" i="1"/>
  <c r="W3624" i="1"/>
  <c r="X3624" i="1" s="1"/>
  <c r="Y3624" i="1"/>
  <c r="Z3624" i="1"/>
  <c r="AA3624" i="1"/>
  <c r="AB3624" i="1"/>
  <c r="V3624" i="1" s="1"/>
  <c r="T3625" i="1"/>
  <c r="U3625" i="1"/>
  <c r="W3625" i="1"/>
  <c r="X3625" i="1" s="1"/>
  <c r="Y3625" i="1"/>
  <c r="Z3625" i="1"/>
  <c r="AA3625" i="1"/>
  <c r="AB3625" i="1"/>
  <c r="V3625" i="1" s="1"/>
  <c r="T3626" i="1"/>
  <c r="U3626" i="1"/>
  <c r="W3626" i="1"/>
  <c r="X3626" i="1" s="1"/>
  <c r="Y3626" i="1"/>
  <c r="Z3626" i="1"/>
  <c r="AA3626" i="1"/>
  <c r="AB3626" i="1"/>
  <c r="V3626" i="1" s="1"/>
  <c r="T3627" i="1"/>
  <c r="U3627" i="1"/>
  <c r="W3627" i="1"/>
  <c r="X3627" i="1" s="1"/>
  <c r="Y3627" i="1"/>
  <c r="Z3627" i="1"/>
  <c r="AA3627" i="1"/>
  <c r="AB3627" i="1"/>
  <c r="V3627" i="1" s="1"/>
  <c r="T3628" i="1"/>
  <c r="U3628" i="1"/>
  <c r="W3628" i="1"/>
  <c r="X3628" i="1" s="1"/>
  <c r="Y3628" i="1"/>
  <c r="Z3628" i="1"/>
  <c r="AA3628" i="1"/>
  <c r="AB3628" i="1"/>
  <c r="V3628" i="1" s="1"/>
  <c r="T3629" i="1"/>
  <c r="U3629" i="1"/>
  <c r="W3629" i="1"/>
  <c r="X3629" i="1" s="1"/>
  <c r="Y3629" i="1"/>
  <c r="Z3629" i="1"/>
  <c r="AA3629" i="1"/>
  <c r="AB3629" i="1"/>
  <c r="V3629" i="1" s="1"/>
  <c r="T3630" i="1"/>
  <c r="U3630" i="1"/>
  <c r="W3630" i="1"/>
  <c r="X3630" i="1" s="1"/>
  <c r="Y3630" i="1"/>
  <c r="Z3630" i="1"/>
  <c r="AA3630" i="1"/>
  <c r="AB3630" i="1"/>
  <c r="V3630" i="1" s="1"/>
  <c r="T3631" i="1"/>
  <c r="U3631" i="1"/>
  <c r="W3631" i="1"/>
  <c r="X3631" i="1" s="1"/>
  <c r="Y3631" i="1"/>
  <c r="Z3631" i="1"/>
  <c r="AA3631" i="1"/>
  <c r="AB3631" i="1"/>
  <c r="V3631" i="1" s="1"/>
  <c r="T3632" i="1"/>
  <c r="U3632" i="1"/>
  <c r="W3632" i="1"/>
  <c r="X3632" i="1" s="1"/>
  <c r="Y3632" i="1"/>
  <c r="Z3632" i="1"/>
  <c r="AA3632" i="1"/>
  <c r="AB3632" i="1"/>
  <c r="V3632" i="1" s="1"/>
  <c r="T3633" i="1"/>
  <c r="U3633" i="1"/>
  <c r="W3633" i="1"/>
  <c r="X3633" i="1" s="1"/>
  <c r="Y3633" i="1"/>
  <c r="Z3633" i="1"/>
  <c r="AA3633" i="1"/>
  <c r="AB3633" i="1"/>
  <c r="V3633" i="1" s="1"/>
  <c r="T3634" i="1"/>
  <c r="U3634" i="1"/>
  <c r="W3634" i="1"/>
  <c r="X3634" i="1" s="1"/>
  <c r="Y3634" i="1"/>
  <c r="Z3634" i="1"/>
  <c r="AA3634" i="1"/>
  <c r="AB3634" i="1"/>
  <c r="V3634" i="1" s="1"/>
  <c r="T3635" i="1"/>
  <c r="U3635" i="1"/>
  <c r="W3635" i="1"/>
  <c r="X3635" i="1" s="1"/>
  <c r="Y3635" i="1"/>
  <c r="Z3635" i="1"/>
  <c r="AA3635" i="1"/>
  <c r="AB3635" i="1"/>
  <c r="V3635" i="1" s="1"/>
  <c r="T3636" i="1"/>
  <c r="U3636" i="1"/>
  <c r="W3636" i="1"/>
  <c r="X3636" i="1" s="1"/>
  <c r="Y3636" i="1"/>
  <c r="Z3636" i="1"/>
  <c r="AA3636" i="1"/>
  <c r="AB3636" i="1"/>
  <c r="V3636" i="1" s="1"/>
  <c r="T3637" i="1"/>
  <c r="U3637" i="1"/>
  <c r="W3637" i="1"/>
  <c r="X3637" i="1" s="1"/>
  <c r="Y3637" i="1"/>
  <c r="Z3637" i="1"/>
  <c r="AA3637" i="1"/>
  <c r="AB3637" i="1"/>
  <c r="V3637" i="1" s="1"/>
  <c r="T3638" i="1"/>
  <c r="U3638" i="1"/>
  <c r="W3638" i="1"/>
  <c r="X3638" i="1" s="1"/>
  <c r="Y3638" i="1"/>
  <c r="Z3638" i="1"/>
  <c r="AA3638" i="1"/>
  <c r="AB3638" i="1"/>
  <c r="V3638" i="1" s="1"/>
  <c r="T3639" i="1"/>
  <c r="U3639" i="1"/>
  <c r="W3639" i="1"/>
  <c r="X3639" i="1" s="1"/>
  <c r="Y3639" i="1"/>
  <c r="Z3639" i="1"/>
  <c r="AA3639" i="1"/>
  <c r="AB3639" i="1"/>
  <c r="V3639" i="1" s="1"/>
  <c r="T3640" i="1"/>
  <c r="U3640" i="1"/>
  <c r="W3640" i="1"/>
  <c r="X3640" i="1" s="1"/>
  <c r="Y3640" i="1"/>
  <c r="Z3640" i="1"/>
  <c r="AA3640" i="1"/>
  <c r="AB3640" i="1"/>
  <c r="V3640" i="1" s="1"/>
  <c r="T3641" i="1"/>
  <c r="U3641" i="1"/>
  <c r="W3641" i="1"/>
  <c r="X3641" i="1" s="1"/>
  <c r="Y3641" i="1"/>
  <c r="Z3641" i="1"/>
  <c r="AA3641" i="1"/>
  <c r="AB3641" i="1"/>
  <c r="V3641" i="1" s="1"/>
  <c r="T3642" i="1"/>
  <c r="U3642" i="1"/>
  <c r="W3642" i="1"/>
  <c r="X3642" i="1" s="1"/>
  <c r="Y3642" i="1"/>
  <c r="Z3642" i="1"/>
  <c r="AA3642" i="1"/>
  <c r="AB3642" i="1"/>
  <c r="V3642" i="1" s="1"/>
  <c r="T3643" i="1"/>
  <c r="U3643" i="1"/>
  <c r="W3643" i="1"/>
  <c r="X3643" i="1" s="1"/>
  <c r="Y3643" i="1"/>
  <c r="Z3643" i="1"/>
  <c r="AA3643" i="1"/>
  <c r="AB3643" i="1"/>
  <c r="V3643" i="1" s="1"/>
  <c r="T3644" i="1"/>
  <c r="U3644" i="1"/>
  <c r="W3644" i="1"/>
  <c r="X3644" i="1" s="1"/>
  <c r="Y3644" i="1"/>
  <c r="Z3644" i="1"/>
  <c r="AA3644" i="1"/>
  <c r="AB3644" i="1"/>
  <c r="V3644" i="1" s="1"/>
  <c r="T3645" i="1"/>
  <c r="U3645" i="1"/>
  <c r="W3645" i="1"/>
  <c r="X3645" i="1" s="1"/>
  <c r="Y3645" i="1"/>
  <c r="Z3645" i="1"/>
  <c r="AA3645" i="1"/>
  <c r="AB3645" i="1"/>
  <c r="V3645" i="1" s="1"/>
  <c r="T3646" i="1"/>
  <c r="U3646" i="1"/>
  <c r="W3646" i="1"/>
  <c r="X3646" i="1" s="1"/>
  <c r="Y3646" i="1"/>
  <c r="Z3646" i="1"/>
  <c r="AA3646" i="1"/>
  <c r="AB3646" i="1"/>
  <c r="V3646" i="1" s="1"/>
  <c r="T3647" i="1"/>
  <c r="U3647" i="1"/>
  <c r="W3647" i="1"/>
  <c r="X3647" i="1" s="1"/>
  <c r="Y3647" i="1"/>
  <c r="Z3647" i="1"/>
  <c r="AA3647" i="1"/>
  <c r="AB3647" i="1"/>
  <c r="V3647" i="1" s="1"/>
  <c r="T3648" i="1"/>
  <c r="U3648" i="1"/>
  <c r="W3648" i="1"/>
  <c r="X3648" i="1" s="1"/>
  <c r="Y3648" i="1"/>
  <c r="Z3648" i="1"/>
  <c r="AA3648" i="1"/>
  <c r="AB3648" i="1"/>
  <c r="V3648" i="1" s="1"/>
  <c r="T3649" i="1"/>
  <c r="U3649" i="1"/>
  <c r="W3649" i="1"/>
  <c r="X3649" i="1" s="1"/>
  <c r="Y3649" i="1"/>
  <c r="Z3649" i="1"/>
  <c r="AA3649" i="1"/>
  <c r="AB3649" i="1"/>
  <c r="V3649" i="1" s="1"/>
  <c r="T3650" i="1"/>
  <c r="U3650" i="1"/>
  <c r="W3650" i="1"/>
  <c r="X3650" i="1" s="1"/>
  <c r="Y3650" i="1"/>
  <c r="Z3650" i="1"/>
  <c r="AA3650" i="1"/>
  <c r="AB3650" i="1"/>
  <c r="V3650" i="1" s="1"/>
  <c r="T3651" i="1"/>
  <c r="U3651" i="1"/>
  <c r="W3651" i="1"/>
  <c r="X3651" i="1" s="1"/>
  <c r="Y3651" i="1"/>
  <c r="Z3651" i="1"/>
  <c r="AA3651" i="1"/>
  <c r="AB3651" i="1"/>
  <c r="V3651" i="1" s="1"/>
  <c r="T3652" i="1"/>
  <c r="U3652" i="1"/>
  <c r="W3652" i="1"/>
  <c r="X3652" i="1" s="1"/>
  <c r="Y3652" i="1"/>
  <c r="Z3652" i="1"/>
  <c r="AA3652" i="1"/>
  <c r="AB3652" i="1"/>
  <c r="V3652" i="1" s="1"/>
  <c r="T3653" i="1"/>
  <c r="U3653" i="1"/>
  <c r="W3653" i="1"/>
  <c r="X3653" i="1" s="1"/>
  <c r="Y3653" i="1"/>
  <c r="Z3653" i="1"/>
  <c r="AA3653" i="1"/>
  <c r="AB3653" i="1"/>
  <c r="V3653" i="1" s="1"/>
  <c r="T3654" i="1"/>
  <c r="U3654" i="1"/>
  <c r="W3654" i="1"/>
  <c r="X3654" i="1" s="1"/>
  <c r="Y3654" i="1"/>
  <c r="Z3654" i="1"/>
  <c r="AA3654" i="1"/>
  <c r="AB3654" i="1"/>
  <c r="V3654" i="1" s="1"/>
  <c r="T3655" i="1"/>
  <c r="U3655" i="1"/>
  <c r="W3655" i="1"/>
  <c r="X3655" i="1" s="1"/>
  <c r="Y3655" i="1"/>
  <c r="Z3655" i="1"/>
  <c r="AA3655" i="1"/>
  <c r="AB3655" i="1"/>
  <c r="V3655" i="1" s="1"/>
  <c r="T3656" i="1"/>
  <c r="U3656" i="1"/>
  <c r="W3656" i="1"/>
  <c r="X3656" i="1" s="1"/>
  <c r="Y3656" i="1"/>
  <c r="Z3656" i="1"/>
  <c r="AA3656" i="1"/>
  <c r="AB3656" i="1"/>
  <c r="V3656" i="1" s="1"/>
  <c r="T3657" i="1"/>
  <c r="U3657" i="1"/>
  <c r="W3657" i="1"/>
  <c r="X3657" i="1" s="1"/>
  <c r="Y3657" i="1"/>
  <c r="Z3657" i="1"/>
  <c r="AA3657" i="1"/>
  <c r="AB3657" i="1"/>
  <c r="V3657" i="1" s="1"/>
  <c r="T3658" i="1"/>
  <c r="U3658" i="1"/>
  <c r="W3658" i="1"/>
  <c r="X3658" i="1" s="1"/>
  <c r="Y3658" i="1"/>
  <c r="Z3658" i="1"/>
  <c r="AA3658" i="1"/>
  <c r="AB3658" i="1"/>
  <c r="V3658" i="1" s="1"/>
  <c r="T3659" i="1"/>
  <c r="U3659" i="1"/>
  <c r="W3659" i="1"/>
  <c r="X3659" i="1" s="1"/>
  <c r="Y3659" i="1"/>
  <c r="Z3659" i="1"/>
  <c r="AA3659" i="1"/>
  <c r="AB3659" i="1"/>
  <c r="V3659" i="1" s="1"/>
  <c r="T3660" i="1"/>
  <c r="U3660" i="1"/>
  <c r="W3660" i="1"/>
  <c r="X3660" i="1" s="1"/>
  <c r="Y3660" i="1"/>
  <c r="Z3660" i="1"/>
  <c r="AA3660" i="1"/>
  <c r="AB3660" i="1"/>
  <c r="V3660" i="1" s="1"/>
  <c r="T3661" i="1"/>
  <c r="U3661" i="1"/>
  <c r="W3661" i="1"/>
  <c r="X3661" i="1" s="1"/>
  <c r="Y3661" i="1"/>
  <c r="Z3661" i="1"/>
  <c r="AA3661" i="1"/>
  <c r="AB3661" i="1"/>
  <c r="V3661" i="1" s="1"/>
  <c r="T3662" i="1"/>
  <c r="U3662" i="1"/>
  <c r="W3662" i="1"/>
  <c r="X3662" i="1" s="1"/>
  <c r="Y3662" i="1"/>
  <c r="Z3662" i="1"/>
  <c r="AA3662" i="1"/>
  <c r="AB3662" i="1"/>
  <c r="V3662" i="1" s="1"/>
  <c r="T3663" i="1"/>
  <c r="U3663" i="1"/>
  <c r="W3663" i="1"/>
  <c r="X3663" i="1" s="1"/>
  <c r="Y3663" i="1"/>
  <c r="Z3663" i="1"/>
  <c r="AA3663" i="1"/>
  <c r="AB3663" i="1"/>
  <c r="V3663" i="1" s="1"/>
  <c r="T3664" i="1"/>
  <c r="U3664" i="1"/>
  <c r="W3664" i="1"/>
  <c r="X3664" i="1" s="1"/>
  <c r="Y3664" i="1"/>
  <c r="Z3664" i="1"/>
  <c r="AA3664" i="1"/>
  <c r="AB3664" i="1"/>
  <c r="V3664" i="1" s="1"/>
  <c r="T3665" i="1"/>
  <c r="U3665" i="1"/>
  <c r="W3665" i="1"/>
  <c r="X3665" i="1" s="1"/>
  <c r="Y3665" i="1"/>
  <c r="Z3665" i="1"/>
  <c r="AA3665" i="1"/>
  <c r="AB3665" i="1"/>
  <c r="V3665" i="1" s="1"/>
  <c r="T3666" i="1"/>
  <c r="U3666" i="1"/>
  <c r="W3666" i="1"/>
  <c r="X3666" i="1" s="1"/>
  <c r="Y3666" i="1"/>
  <c r="Z3666" i="1"/>
  <c r="AA3666" i="1"/>
  <c r="AB3666" i="1"/>
  <c r="V3666" i="1" s="1"/>
  <c r="T3667" i="1"/>
  <c r="U3667" i="1"/>
  <c r="W3667" i="1"/>
  <c r="X3667" i="1" s="1"/>
  <c r="Y3667" i="1"/>
  <c r="Z3667" i="1"/>
  <c r="AA3667" i="1"/>
  <c r="AB3667" i="1"/>
  <c r="V3667" i="1" s="1"/>
  <c r="T3668" i="1"/>
  <c r="U3668" i="1"/>
  <c r="W3668" i="1"/>
  <c r="X3668" i="1" s="1"/>
  <c r="Y3668" i="1"/>
  <c r="Z3668" i="1"/>
  <c r="AA3668" i="1"/>
  <c r="AB3668" i="1"/>
  <c r="V3668" i="1" s="1"/>
  <c r="T3669" i="1"/>
  <c r="U3669" i="1"/>
  <c r="W3669" i="1"/>
  <c r="X3669" i="1" s="1"/>
  <c r="Y3669" i="1"/>
  <c r="Z3669" i="1"/>
  <c r="AA3669" i="1"/>
  <c r="AB3669" i="1"/>
  <c r="V3669" i="1" s="1"/>
  <c r="T3670" i="1"/>
  <c r="U3670" i="1"/>
  <c r="W3670" i="1"/>
  <c r="X3670" i="1" s="1"/>
  <c r="Y3670" i="1"/>
  <c r="Z3670" i="1"/>
  <c r="AA3670" i="1"/>
  <c r="AB3670" i="1"/>
  <c r="V3670" i="1" s="1"/>
  <c r="T3671" i="1"/>
  <c r="U3671" i="1"/>
  <c r="W3671" i="1"/>
  <c r="X3671" i="1" s="1"/>
  <c r="Y3671" i="1"/>
  <c r="Z3671" i="1"/>
  <c r="AA3671" i="1"/>
  <c r="AB3671" i="1"/>
  <c r="V3671" i="1" s="1"/>
  <c r="T3672" i="1"/>
  <c r="U3672" i="1"/>
  <c r="W3672" i="1"/>
  <c r="X3672" i="1" s="1"/>
  <c r="Y3672" i="1"/>
  <c r="Z3672" i="1"/>
  <c r="AA3672" i="1"/>
  <c r="AB3672" i="1"/>
  <c r="V3672" i="1" s="1"/>
  <c r="T3673" i="1"/>
  <c r="U3673" i="1"/>
  <c r="W3673" i="1"/>
  <c r="X3673" i="1" s="1"/>
  <c r="Y3673" i="1"/>
  <c r="Z3673" i="1"/>
  <c r="AA3673" i="1"/>
  <c r="AB3673" i="1"/>
  <c r="V3673" i="1" s="1"/>
  <c r="T3674" i="1"/>
  <c r="U3674" i="1"/>
  <c r="W3674" i="1"/>
  <c r="X3674" i="1" s="1"/>
  <c r="Y3674" i="1"/>
  <c r="Z3674" i="1"/>
  <c r="AA3674" i="1"/>
  <c r="AB3674" i="1"/>
  <c r="V3674" i="1" s="1"/>
  <c r="T3675" i="1"/>
  <c r="U3675" i="1"/>
  <c r="W3675" i="1"/>
  <c r="X3675" i="1" s="1"/>
  <c r="Y3675" i="1"/>
  <c r="Z3675" i="1"/>
  <c r="AA3675" i="1"/>
  <c r="AB3675" i="1"/>
  <c r="V3675" i="1" s="1"/>
  <c r="T3676" i="1"/>
  <c r="U3676" i="1"/>
  <c r="W3676" i="1"/>
  <c r="X3676" i="1" s="1"/>
  <c r="Y3676" i="1"/>
  <c r="Z3676" i="1"/>
  <c r="AA3676" i="1"/>
  <c r="AB3676" i="1"/>
  <c r="V3676" i="1" s="1"/>
  <c r="T3677" i="1"/>
  <c r="U3677" i="1"/>
  <c r="W3677" i="1"/>
  <c r="X3677" i="1" s="1"/>
  <c r="Y3677" i="1"/>
  <c r="Z3677" i="1"/>
  <c r="AA3677" i="1"/>
  <c r="AB3677" i="1"/>
  <c r="V3677" i="1" s="1"/>
  <c r="T3678" i="1"/>
  <c r="U3678" i="1"/>
  <c r="W3678" i="1"/>
  <c r="X3678" i="1" s="1"/>
  <c r="Y3678" i="1"/>
  <c r="Z3678" i="1"/>
  <c r="AA3678" i="1"/>
  <c r="AB3678" i="1"/>
  <c r="V3678" i="1" s="1"/>
  <c r="T3679" i="1"/>
  <c r="U3679" i="1"/>
  <c r="W3679" i="1"/>
  <c r="X3679" i="1" s="1"/>
  <c r="Y3679" i="1"/>
  <c r="Z3679" i="1"/>
  <c r="AA3679" i="1"/>
  <c r="AB3679" i="1"/>
  <c r="V3679" i="1" s="1"/>
  <c r="T3680" i="1"/>
  <c r="U3680" i="1"/>
  <c r="W3680" i="1"/>
  <c r="X3680" i="1" s="1"/>
  <c r="Y3680" i="1"/>
  <c r="Z3680" i="1"/>
  <c r="AA3680" i="1"/>
  <c r="AB3680" i="1"/>
  <c r="V3680" i="1" s="1"/>
  <c r="T3681" i="1"/>
  <c r="U3681" i="1"/>
  <c r="W3681" i="1"/>
  <c r="X3681" i="1" s="1"/>
  <c r="Y3681" i="1"/>
  <c r="Z3681" i="1"/>
  <c r="AA3681" i="1"/>
  <c r="AB3681" i="1"/>
  <c r="V3681" i="1" s="1"/>
  <c r="T3682" i="1"/>
  <c r="U3682" i="1"/>
  <c r="W3682" i="1"/>
  <c r="X3682" i="1" s="1"/>
  <c r="Y3682" i="1"/>
  <c r="Z3682" i="1"/>
  <c r="AA3682" i="1"/>
  <c r="AB3682" i="1"/>
  <c r="V3682" i="1" s="1"/>
  <c r="T3683" i="1"/>
  <c r="U3683" i="1"/>
  <c r="W3683" i="1"/>
  <c r="X3683" i="1" s="1"/>
  <c r="Y3683" i="1"/>
  <c r="Z3683" i="1"/>
  <c r="AA3683" i="1"/>
  <c r="AB3683" i="1"/>
  <c r="V3683" i="1" s="1"/>
  <c r="T3684" i="1"/>
  <c r="U3684" i="1"/>
  <c r="W3684" i="1"/>
  <c r="X3684" i="1" s="1"/>
  <c r="Y3684" i="1"/>
  <c r="Z3684" i="1"/>
  <c r="AA3684" i="1"/>
  <c r="AB3684" i="1"/>
  <c r="V3684" i="1" s="1"/>
  <c r="T3685" i="1"/>
  <c r="U3685" i="1"/>
  <c r="W3685" i="1"/>
  <c r="X3685" i="1" s="1"/>
  <c r="Y3685" i="1"/>
  <c r="Z3685" i="1"/>
  <c r="AA3685" i="1"/>
  <c r="AB3685" i="1"/>
  <c r="V3685" i="1" s="1"/>
  <c r="T3686" i="1"/>
  <c r="U3686" i="1"/>
  <c r="W3686" i="1"/>
  <c r="X3686" i="1" s="1"/>
  <c r="Y3686" i="1"/>
  <c r="Z3686" i="1"/>
  <c r="AA3686" i="1"/>
  <c r="AB3686" i="1"/>
  <c r="V3686" i="1" s="1"/>
  <c r="T3687" i="1"/>
  <c r="U3687" i="1"/>
  <c r="W3687" i="1"/>
  <c r="X3687" i="1" s="1"/>
  <c r="Y3687" i="1"/>
  <c r="Z3687" i="1"/>
  <c r="AA3687" i="1"/>
  <c r="AB3687" i="1"/>
  <c r="V3687" i="1" s="1"/>
  <c r="T3688" i="1"/>
  <c r="U3688" i="1"/>
  <c r="W3688" i="1"/>
  <c r="X3688" i="1" s="1"/>
  <c r="Y3688" i="1"/>
  <c r="Z3688" i="1"/>
  <c r="AA3688" i="1"/>
  <c r="AB3688" i="1"/>
  <c r="V3688" i="1" s="1"/>
  <c r="T3689" i="1"/>
  <c r="U3689" i="1"/>
  <c r="W3689" i="1"/>
  <c r="X3689" i="1" s="1"/>
  <c r="Y3689" i="1"/>
  <c r="Z3689" i="1"/>
  <c r="AA3689" i="1"/>
  <c r="AB3689" i="1"/>
  <c r="V3689" i="1" s="1"/>
  <c r="T3690" i="1"/>
  <c r="U3690" i="1"/>
  <c r="W3690" i="1"/>
  <c r="X3690" i="1" s="1"/>
  <c r="Y3690" i="1"/>
  <c r="Z3690" i="1"/>
  <c r="AA3690" i="1"/>
  <c r="AB3690" i="1"/>
  <c r="V3690" i="1" s="1"/>
  <c r="T3691" i="1"/>
  <c r="U3691" i="1"/>
  <c r="W3691" i="1"/>
  <c r="X3691" i="1" s="1"/>
  <c r="Y3691" i="1"/>
  <c r="Z3691" i="1"/>
  <c r="AA3691" i="1"/>
  <c r="AB3691" i="1"/>
  <c r="V3691" i="1" s="1"/>
  <c r="T3692" i="1"/>
  <c r="U3692" i="1"/>
  <c r="W3692" i="1"/>
  <c r="X3692" i="1" s="1"/>
  <c r="Y3692" i="1"/>
  <c r="Z3692" i="1"/>
  <c r="AA3692" i="1"/>
  <c r="AB3692" i="1"/>
  <c r="V3692" i="1" s="1"/>
  <c r="T3693" i="1"/>
  <c r="U3693" i="1"/>
  <c r="W3693" i="1"/>
  <c r="X3693" i="1" s="1"/>
  <c r="Y3693" i="1"/>
  <c r="Z3693" i="1"/>
  <c r="AA3693" i="1"/>
  <c r="AB3693" i="1"/>
  <c r="V3693" i="1" s="1"/>
  <c r="T3694" i="1"/>
  <c r="U3694" i="1"/>
  <c r="W3694" i="1"/>
  <c r="X3694" i="1" s="1"/>
  <c r="Y3694" i="1"/>
  <c r="Z3694" i="1"/>
  <c r="AA3694" i="1"/>
  <c r="AB3694" i="1"/>
  <c r="V3694" i="1" s="1"/>
  <c r="T3695" i="1"/>
  <c r="U3695" i="1"/>
  <c r="W3695" i="1"/>
  <c r="X3695" i="1" s="1"/>
  <c r="Y3695" i="1"/>
  <c r="Z3695" i="1"/>
  <c r="AA3695" i="1"/>
  <c r="AB3695" i="1"/>
  <c r="V3695" i="1" s="1"/>
  <c r="T3696" i="1"/>
  <c r="U3696" i="1"/>
  <c r="W3696" i="1"/>
  <c r="X3696" i="1" s="1"/>
  <c r="Y3696" i="1"/>
  <c r="Z3696" i="1"/>
  <c r="AA3696" i="1"/>
  <c r="AB3696" i="1"/>
  <c r="V3696" i="1" s="1"/>
  <c r="T3697" i="1"/>
  <c r="U3697" i="1"/>
  <c r="W3697" i="1"/>
  <c r="X3697" i="1" s="1"/>
  <c r="Y3697" i="1"/>
  <c r="Z3697" i="1"/>
  <c r="AA3697" i="1"/>
  <c r="AB3697" i="1"/>
  <c r="V3697" i="1" s="1"/>
  <c r="T3698" i="1"/>
  <c r="U3698" i="1"/>
  <c r="W3698" i="1"/>
  <c r="X3698" i="1" s="1"/>
  <c r="Y3698" i="1"/>
  <c r="Z3698" i="1"/>
  <c r="AA3698" i="1"/>
  <c r="AB3698" i="1"/>
  <c r="V3698" i="1" s="1"/>
  <c r="T3699" i="1"/>
  <c r="U3699" i="1"/>
  <c r="W3699" i="1"/>
  <c r="X3699" i="1" s="1"/>
  <c r="Y3699" i="1"/>
  <c r="Z3699" i="1"/>
  <c r="AA3699" i="1"/>
  <c r="AB3699" i="1"/>
  <c r="V3699" i="1" s="1"/>
  <c r="T3700" i="1"/>
  <c r="U3700" i="1"/>
  <c r="W3700" i="1"/>
  <c r="X3700" i="1" s="1"/>
  <c r="Y3700" i="1"/>
  <c r="Z3700" i="1"/>
  <c r="AA3700" i="1"/>
  <c r="AB3700" i="1"/>
  <c r="V3700" i="1" s="1"/>
  <c r="T3701" i="1"/>
  <c r="U3701" i="1"/>
  <c r="W3701" i="1"/>
  <c r="X3701" i="1" s="1"/>
  <c r="Y3701" i="1"/>
  <c r="Z3701" i="1"/>
  <c r="AA3701" i="1"/>
  <c r="AB3701" i="1"/>
  <c r="V3701" i="1" s="1"/>
  <c r="T3702" i="1"/>
  <c r="U3702" i="1"/>
  <c r="W3702" i="1"/>
  <c r="X3702" i="1" s="1"/>
  <c r="Y3702" i="1"/>
  <c r="Z3702" i="1"/>
  <c r="AA3702" i="1"/>
  <c r="AB3702" i="1"/>
  <c r="V3702" i="1" s="1"/>
  <c r="T3703" i="1"/>
  <c r="U3703" i="1"/>
  <c r="W3703" i="1"/>
  <c r="X3703" i="1" s="1"/>
  <c r="Y3703" i="1"/>
  <c r="Z3703" i="1"/>
  <c r="AA3703" i="1"/>
  <c r="AB3703" i="1"/>
  <c r="V3703" i="1" s="1"/>
  <c r="T3704" i="1"/>
  <c r="U3704" i="1"/>
  <c r="W3704" i="1"/>
  <c r="X3704" i="1" s="1"/>
  <c r="Y3704" i="1"/>
  <c r="Z3704" i="1"/>
  <c r="AA3704" i="1"/>
  <c r="AB3704" i="1"/>
  <c r="V3704" i="1" s="1"/>
  <c r="T3705" i="1"/>
  <c r="U3705" i="1"/>
  <c r="W3705" i="1"/>
  <c r="X3705" i="1" s="1"/>
  <c r="Y3705" i="1"/>
  <c r="Z3705" i="1"/>
  <c r="AA3705" i="1"/>
  <c r="AB3705" i="1"/>
  <c r="V3705" i="1" s="1"/>
  <c r="T3706" i="1"/>
  <c r="U3706" i="1"/>
  <c r="W3706" i="1"/>
  <c r="X3706" i="1" s="1"/>
  <c r="Y3706" i="1"/>
  <c r="Z3706" i="1"/>
  <c r="AA3706" i="1"/>
  <c r="AB3706" i="1"/>
  <c r="V3706" i="1" s="1"/>
  <c r="T3707" i="1"/>
  <c r="U3707" i="1"/>
  <c r="W3707" i="1"/>
  <c r="X3707" i="1" s="1"/>
  <c r="Y3707" i="1"/>
  <c r="Z3707" i="1"/>
  <c r="AA3707" i="1"/>
  <c r="AB3707" i="1"/>
  <c r="V3707" i="1" s="1"/>
  <c r="T3708" i="1"/>
  <c r="U3708" i="1"/>
  <c r="W3708" i="1"/>
  <c r="X3708" i="1" s="1"/>
  <c r="Y3708" i="1"/>
  <c r="Z3708" i="1"/>
  <c r="AA3708" i="1"/>
  <c r="AB3708" i="1"/>
  <c r="V3708" i="1" s="1"/>
  <c r="T3709" i="1"/>
  <c r="U3709" i="1"/>
  <c r="W3709" i="1"/>
  <c r="X3709" i="1" s="1"/>
  <c r="Y3709" i="1"/>
  <c r="Z3709" i="1"/>
  <c r="AA3709" i="1"/>
  <c r="AB3709" i="1"/>
  <c r="V3709" i="1" s="1"/>
  <c r="T3710" i="1"/>
  <c r="U3710" i="1"/>
  <c r="W3710" i="1"/>
  <c r="X3710" i="1" s="1"/>
  <c r="Y3710" i="1"/>
  <c r="Z3710" i="1"/>
  <c r="AA3710" i="1"/>
  <c r="AB3710" i="1"/>
  <c r="V3710" i="1" s="1"/>
  <c r="T3711" i="1"/>
  <c r="U3711" i="1"/>
  <c r="W3711" i="1"/>
  <c r="X3711" i="1" s="1"/>
  <c r="Y3711" i="1"/>
  <c r="Z3711" i="1"/>
  <c r="AA3711" i="1"/>
  <c r="AB3711" i="1"/>
  <c r="V3711" i="1" s="1"/>
  <c r="T3712" i="1"/>
  <c r="U3712" i="1"/>
  <c r="W3712" i="1"/>
  <c r="X3712" i="1" s="1"/>
  <c r="Y3712" i="1"/>
  <c r="Z3712" i="1"/>
  <c r="AA3712" i="1"/>
  <c r="AB3712" i="1"/>
  <c r="V3712" i="1" s="1"/>
  <c r="T3713" i="1"/>
  <c r="U3713" i="1"/>
  <c r="W3713" i="1"/>
  <c r="X3713" i="1" s="1"/>
  <c r="Y3713" i="1"/>
  <c r="Z3713" i="1"/>
  <c r="AA3713" i="1"/>
  <c r="AB3713" i="1"/>
  <c r="V3713" i="1" s="1"/>
  <c r="T3714" i="1"/>
  <c r="U3714" i="1"/>
  <c r="W3714" i="1"/>
  <c r="X3714" i="1" s="1"/>
  <c r="Y3714" i="1"/>
  <c r="Z3714" i="1"/>
  <c r="AA3714" i="1"/>
  <c r="AB3714" i="1"/>
  <c r="V3714" i="1" s="1"/>
  <c r="T3715" i="1"/>
  <c r="U3715" i="1"/>
  <c r="W3715" i="1"/>
  <c r="X3715" i="1" s="1"/>
  <c r="Y3715" i="1"/>
  <c r="Z3715" i="1"/>
  <c r="AA3715" i="1"/>
  <c r="AB3715" i="1"/>
  <c r="V3715" i="1" s="1"/>
  <c r="T3716" i="1"/>
  <c r="U3716" i="1"/>
  <c r="W3716" i="1"/>
  <c r="X3716" i="1" s="1"/>
  <c r="Y3716" i="1"/>
  <c r="Z3716" i="1"/>
  <c r="AA3716" i="1"/>
  <c r="AB3716" i="1"/>
  <c r="V3716" i="1" s="1"/>
  <c r="T3717" i="1"/>
  <c r="U3717" i="1"/>
  <c r="W3717" i="1"/>
  <c r="X3717" i="1" s="1"/>
  <c r="Y3717" i="1"/>
  <c r="Z3717" i="1"/>
  <c r="AA3717" i="1"/>
  <c r="AB3717" i="1"/>
  <c r="V3717" i="1" s="1"/>
  <c r="T3718" i="1"/>
  <c r="U3718" i="1"/>
  <c r="W3718" i="1"/>
  <c r="X3718" i="1" s="1"/>
  <c r="Y3718" i="1"/>
  <c r="Z3718" i="1"/>
  <c r="AA3718" i="1"/>
  <c r="AB3718" i="1"/>
  <c r="V3718" i="1" s="1"/>
  <c r="T3719" i="1"/>
  <c r="U3719" i="1"/>
  <c r="W3719" i="1"/>
  <c r="X3719" i="1" s="1"/>
  <c r="Y3719" i="1"/>
  <c r="Z3719" i="1"/>
  <c r="AA3719" i="1"/>
  <c r="AB3719" i="1"/>
  <c r="V3719" i="1" s="1"/>
  <c r="T3720" i="1"/>
  <c r="U3720" i="1"/>
  <c r="W3720" i="1"/>
  <c r="X3720" i="1" s="1"/>
  <c r="Y3720" i="1"/>
  <c r="Z3720" i="1"/>
  <c r="AA3720" i="1"/>
  <c r="AB3720" i="1"/>
  <c r="V3720" i="1" s="1"/>
  <c r="T3721" i="1"/>
  <c r="U3721" i="1"/>
  <c r="W3721" i="1"/>
  <c r="X3721" i="1" s="1"/>
  <c r="Y3721" i="1"/>
  <c r="Z3721" i="1"/>
  <c r="AA3721" i="1"/>
  <c r="AB3721" i="1"/>
  <c r="V3721" i="1" s="1"/>
  <c r="T3722" i="1"/>
  <c r="U3722" i="1"/>
  <c r="W3722" i="1"/>
  <c r="X3722" i="1" s="1"/>
  <c r="Y3722" i="1"/>
  <c r="Z3722" i="1"/>
  <c r="AA3722" i="1"/>
  <c r="AB3722" i="1"/>
  <c r="V3722" i="1" s="1"/>
  <c r="T3723" i="1"/>
  <c r="U3723" i="1"/>
  <c r="W3723" i="1"/>
  <c r="X3723" i="1" s="1"/>
  <c r="Y3723" i="1"/>
  <c r="Z3723" i="1"/>
  <c r="AA3723" i="1"/>
  <c r="AB3723" i="1"/>
  <c r="V3723" i="1" s="1"/>
  <c r="T3724" i="1"/>
  <c r="U3724" i="1"/>
  <c r="W3724" i="1"/>
  <c r="X3724" i="1" s="1"/>
  <c r="Y3724" i="1"/>
  <c r="Z3724" i="1"/>
  <c r="AA3724" i="1"/>
  <c r="AB3724" i="1"/>
  <c r="V3724" i="1" s="1"/>
  <c r="T3725" i="1"/>
  <c r="U3725" i="1"/>
  <c r="W3725" i="1"/>
  <c r="X3725" i="1" s="1"/>
  <c r="Y3725" i="1"/>
  <c r="Z3725" i="1"/>
  <c r="AA3725" i="1"/>
  <c r="AB3725" i="1"/>
  <c r="V3725" i="1" s="1"/>
  <c r="T3726" i="1"/>
  <c r="U3726" i="1"/>
  <c r="W3726" i="1"/>
  <c r="X3726" i="1" s="1"/>
  <c r="Y3726" i="1"/>
  <c r="Z3726" i="1"/>
  <c r="AA3726" i="1"/>
  <c r="AB3726" i="1"/>
  <c r="V3726" i="1" s="1"/>
  <c r="T3727" i="1"/>
  <c r="U3727" i="1"/>
  <c r="W3727" i="1"/>
  <c r="X3727" i="1" s="1"/>
  <c r="Y3727" i="1"/>
  <c r="Z3727" i="1"/>
  <c r="AA3727" i="1"/>
  <c r="AB3727" i="1"/>
  <c r="V3727" i="1" s="1"/>
  <c r="T3728" i="1"/>
  <c r="U3728" i="1"/>
  <c r="W3728" i="1"/>
  <c r="X3728" i="1" s="1"/>
  <c r="Y3728" i="1"/>
  <c r="Z3728" i="1"/>
  <c r="AA3728" i="1"/>
  <c r="AB3728" i="1"/>
  <c r="V3728" i="1" s="1"/>
  <c r="T3729" i="1"/>
  <c r="U3729" i="1"/>
  <c r="W3729" i="1"/>
  <c r="X3729" i="1" s="1"/>
  <c r="Y3729" i="1"/>
  <c r="Z3729" i="1"/>
  <c r="AA3729" i="1"/>
  <c r="AB3729" i="1"/>
  <c r="V3729" i="1" s="1"/>
  <c r="T3730" i="1"/>
  <c r="U3730" i="1"/>
  <c r="W3730" i="1"/>
  <c r="X3730" i="1" s="1"/>
  <c r="Y3730" i="1"/>
  <c r="Z3730" i="1"/>
  <c r="AA3730" i="1"/>
  <c r="AB3730" i="1"/>
  <c r="V3730" i="1" s="1"/>
  <c r="T3731" i="1"/>
  <c r="U3731" i="1"/>
  <c r="W3731" i="1"/>
  <c r="X3731" i="1" s="1"/>
  <c r="Y3731" i="1"/>
  <c r="Z3731" i="1"/>
  <c r="AA3731" i="1"/>
  <c r="AB3731" i="1"/>
  <c r="V3731" i="1" s="1"/>
  <c r="T3732" i="1"/>
  <c r="U3732" i="1"/>
  <c r="W3732" i="1"/>
  <c r="X3732" i="1" s="1"/>
  <c r="Y3732" i="1"/>
  <c r="Z3732" i="1"/>
  <c r="AA3732" i="1"/>
  <c r="AB3732" i="1"/>
  <c r="V3732" i="1" s="1"/>
  <c r="T3733" i="1"/>
  <c r="U3733" i="1"/>
  <c r="W3733" i="1"/>
  <c r="X3733" i="1" s="1"/>
  <c r="Y3733" i="1"/>
  <c r="Z3733" i="1"/>
  <c r="AA3733" i="1"/>
  <c r="AB3733" i="1"/>
  <c r="V3733" i="1" s="1"/>
  <c r="T3734" i="1"/>
  <c r="U3734" i="1"/>
  <c r="W3734" i="1"/>
  <c r="X3734" i="1" s="1"/>
  <c r="Y3734" i="1"/>
  <c r="Z3734" i="1"/>
  <c r="AA3734" i="1"/>
  <c r="AB3734" i="1"/>
  <c r="V3734" i="1" s="1"/>
  <c r="T3735" i="1"/>
  <c r="U3735" i="1"/>
  <c r="W3735" i="1"/>
  <c r="X3735" i="1" s="1"/>
  <c r="Y3735" i="1"/>
  <c r="Z3735" i="1"/>
  <c r="AA3735" i="1"/>
  <c r="AB3735" i="1"/>
  <c r="V3735" i="1" s="1"/>
  <c r="T3736" i="1"/>
  <c r="U3736" i="1"/>
  <c r="W3736" i="1"/>
  <c r="X3736" i="1" s="1"/>
  <c r="Y3736" i="1"/>
  <c r="Z3736" i="1"/>
  <c r="AA3736" i="1"/>
  <c r="AB3736" i="1"/>
  <c r="V3736" i="1" s="1"/>
  <c r="T3737" i="1"/>
  <c r="U3737" i="1"/>
  <c r="W3737" i="1"/>
  <c r="X3737" i="1" s="1"/>
  <c r="Y3737" i="1"/>
  <c r="Z3737" i="1"/>
  <c r="AA3737" i="1"/>
  <c r="AB3737" i="1"/>
  <c r="V3737" i="1" s="1"/>
  <c r="T3738" i="1"/>
  <c r="U3738" i="1"/>
  <c r="W3738" i="1"/>
  <c r="X3738" i="1" s="1"/>
  <c r="Y3738" i="1"/>
  <c r="Z3738" i="1"/>
  <c r="AA3738" i="1"/>
  <c r="AB3738" i="1"/>
  <c r="V3738" i="1" s="1"/>
  <c r="T3739" i="1"/>
  <c r="U3739" i="1"/>
  <c r="W3739" i="1"/>
  <c r="X3739" i="1" s="1"/>
  <c r="Y3739" i="1"/>
  <c r="Z3739" i="1"/>
  <c r="AA3739" i="1"/>
  <c r="AB3739" i="1"/>
  <c r="V3739" i="1" s="1"/>
  <c r="T3740" i="1"/>
  <c r="U3740" i="1"/>
  <c r="W3740" i="1"/>
  <c r="X3740" i="1" s="1"/>
  <c r="Y3740" i="1"/>
  <c r="Z3740" i="1"/>
  <c r="AA3740" i="1"/>
  <c r="AB3740" i="1"/>
  <c r="V3740" i="1" s="1"/>
  <c r="T3741" i="1"/>
  <c r="U3741" i="1"/>
  <c r="W3741" i="1"/>
  <c r="X3741" i="1" s="1"/>
  <c r="Y3741" i="1"/>
  <c r="Z3741" i="1"/>
  <c r="AA3741" i="1"/>
  <c r="AB3741" i="1"/>
  <c r="V3741" i="1" s="1"/>
  <c r="T3742" i="1"/>
  <c r="U3742" i="1"/>
  <c r="W3742" i="1"/>
  <c r="X3742" i="1" s="1"/>
  <c r="Y3742" i="1"/>
  <c r="Z3742" i="1"/>
  <c r="AA3742" i="1"/>
  <c r="AB3742" i="1"/>
  <c r="V3742" i="1" s="1"/>
  <c r="T3743" i="1"/>
  <c r="U3743" i="1"/>
  <c r="W3743" i="1"/>
  <c r="X3743" i="1" s="1"/>
  <c r="Y3743" i="1"/>
  <c r="Z3743" i="1"/>
  <c r="AA3743" i="1"/>
  <c r="AB3743" i="1"/>
  <c r="V3743" i="1" s="1"/>
  <c r="T3744" i="1"/>
  <c r="U3744" i="1"/>
  <c r="W3744" i="1"/>
  <c r="X3744" i="1" s="1"/>
  <c r="Y3744" i="1"/>
  <c r="Z3744" i="1"/>
  <c r="AA3744" i="1"/>
  <c r="AB3744" i="1"/>
  <c r="V3744" i="1" s="1"/>
  <c r="T3745" i="1"/>
  <c r="U3745" i="1"/>
  <c r="W3745" i="1"/>
  <c r="X3745" i="1" s="1"/>
  <c r="Y3745" i="1"/>
  <c r="Z3745" i="1"/>
  <c r="AA3745" i="1"/>
  <c r="AB3745" i="1"/>
  <c r="V3745" i="1" s="1"/>
  <c r="T3746" i="1"/>
  <c r="U3746" i="1"/>
  <c r="W3746" i="1"/>
  <c r="X3746" i="1" s="1"/>
  <c r="Y3746" i="1"/>
  <c r="Z3746" i="1"/>
  <c r="AA3746" i="1"/>
  <c r="AB3746" i="1"/>
  <c r="V3746" i="1" s="1"/>
  <c r="T3747" i="1"/>
  <c r="U3747" i="1"/>
  <c r="W3747" i="1"/>
  <c r="X3747" i="1" s="1"/>
  <c r="Y3747" i="1"/>
  <c r="Z3747" i="1"/>
  <c r="AA3747" i="1"/>
  <c r="AB3747" i="1"/>
  <c r="V3747" i="1" s="1"/>
  <c r="T3748" i="1"/>
  <c r="U3748" i="1"/>
  <c r="W3748" i="1"/>
  <c r="X3748" i="1" s="1"/>
  <c r="Y3748" i="1"/>
  <c r="Z3748" i="1"/>
  <c r="AA3748" i="1"/>
  <c r="AB3748" i="1"/>
  <c r="V3748" i="1" s="1"/>
  <c r="T3749" i="1"/>
  <c r="U3749" i="1"/>
  <c r="W3749" i="1"/>
  <c r="X3749" i="1" s="1"/>
  <c r="Y3749" i="1"/>
  <c r="Z3749" i="1"/>
  <c r="AA3749" i="1"/>
  <c r="AB3749" i="1"/>
  <c r="V3749" i="1" s="1"/>
  <c r="T3750" i="1"/>
  <c r="U3750" i="1"/>
  <c r="W3750" i="1"/>
  <c r="X3750" i="1" s="1"/>
  <c r="Y3750" i="1"/>
  <c r="Z3750" i="1"/>
  <c r="AA3750" i="1"/>
  <c r="AB3750" i="1"/>
  <c r="V3750" i="1" s="1"/>
  <c r="T3751" i="1"/>
  <c r="U3751" i="1"/>
  <c r="W3751" i="1"/>
  <c r="X3751" i="1" s="1"/>
  <c r="Y3751" i="1"/>
  <c r="Z3751" i="1"/>
  <c r="AA3751" i="1"/>
  <c r="AB3751" i="1"/>
  <c r="V3751" i="1" s="1"/>
  <c r="T3752" i="1"/>
  <c r="U3752" i="1"/>
  <c r="W3752" i="1"/>
  <c r="X3752" i="1" s="1"/>
  <c r="Y3752" i="1"/>
  <c r="Z3752" i="1"/>
  <c r="AA3752" i="1"/>
  <c r="AB3752" i="1"/>
  <c r="V3752" i="1" s="1"/>
  <c r="T3753" i="1"/>
  <c r="U3753" i="1"/>
  <c r="W3753" i="1"/>
  <c r="X3753" i="1" s="1"/>
  <c r="Y3753" i="1"/>
  <c r="Z3753" i="1"/>
  <c r="AA3753" i="1"/>
  <c r="AB3753" i="1"/>
  <c r="V3753" i="1" s="1"/>
  <c r="T3754" i="1"/>
  <c r="U3754" i="1"/>
  <c r="W3754" i="1"/>
  <c r="X3754" i="1" s="1"/>
  <c r="Y3754" i="1"/>
  <c r="Z3754" i="1"/>
  <c r="AA3754" i="1"/>
  <c r="AB3754" i="1"/>
  <c r="V3754" i="1" s="1"/>
  <c r="T3755" i="1"/>
  <c r="U3755" i="1"/>
  <c r="W3755" i="1"/>
  <c r="X3755" i="1" s="1"/>
  <c r="Y3755" i="1"/>
  <c r="Z3755" i="1"/>
  <c r="AA3755" i="1"/>
  <c r="AB3755" i="1"/>
  <c r="V3755" i="1" s="1"/>
  <c r="T3756" i="1"/>
  <c r="U3756" i="1"/>
  <c r="W3756" i="1"/>
  <c r="X3756" i="1" s="1"/>
  <c r="Y3756" i="1"/>
  <c r="Z3756" i="1"/>
  <c r="AA3756" i="1"/>
  <c r="AB3756" i="1"/>
  <c r="V3756" i="1" s="1"/>
  <c r="T3757" i="1"/>
  <c r="U3757" i="1"/>
  <c r="W3757" i="1"/>
  <c r="X3757" i="1" s="1"/>
  <c r="Y3757" i="1"/>
  <c r="Z3757" i="1"/>
  <c r="AA3757" i="1"/>
  <c r="AB3757" i="1"/>
  <c r="V3757" i="1" s="1"/>
  <c r="T3758" i="1"/>
  <c r="U3758" i="1"/>
  <c r="W3758" i="1"/>
  <c r="X3758" i="1" s="1"/>
  <c r="Y3758" i="1"/>
  <c r="Z3758" i="1"/>
  <c r="AA3758" i="1"/>
  <c r="AB3758" i="1"/>
  <c r="V3758" i="1" s="1"/>
  <c r="T3759" i="1"/>
  <c r="U3759" i="1"/>
  <c r="W3759" i="1"/>
  <c r="X3759" i="1" s="1"/>
  <c r="Y3759" i="1"/>
  <c r="Z3759" i="1"/>
  <c r="AA3759" i="1"/>
  <c r="AB3759" i="1"/>
  <c r="V3759" i="1" s="1"/>
  <c r="T3760" i="1"/>
  <c r="U3760" i="1"/>
  <c r="W3760" i="1"/>
  <c r="X3760" i="1" s="1"/>
  <c r="Y3760" i="1"/>
  <c r="Z3760" i="1"/>
  <c r="AA3760" i="1"/>
  <c r="AB3760" i="1"/>
  <c r="V3760" i="1" s="1"/>
  <c r="T3761" i="1"/>
  <c r="U3761" i="1"/>
  <c r="W3761" i="1"/>
  <c r="X3761" i="1" s="1"/>
  <c r="Y3761" i="1"/>
  <c r="Z3761" i="1"/>
  <c r="AA3761" i="1"/>
  <c r="AB3761" i="1"/>
  <c r="V3761" i="1" s="1"/>
  <c r="T3762" i="1"/>
  <c r="U3762" i="1"/>
  <c r="W3762" i="1"/>
  <c r="X3762" i="1" s="1"/>
  <c r="Y3762" i="1"/>
  <c r="Z3762" i="1"/>
  <c r="AA3762" i="1"/>
  <c r="AB3762" i="1"/>
  <c r="V3762" i="1" s="1"/>
  <c r="T3763" i="1"/>
  <c r="U3763" i="1"/>
  <c r="W3763" i="1"/>
  <c r="X3763" i="1" s="1"/>
  <c r="Y3763" i="1"/>
  <c r="Z3763" i="1"/>
  <c r="AA3763" i="1"/>
  <c r="AB3763" i="1"/>
  <c r="V3763" i="1" s="1"/>
  <c r="T3764" i="1"/>
  <c r="U3764" i="1"/>
  <c r="W3764" i="1"/>
  <c r="X3764" i="1" s="1"/>
  <c r="Y3764" i="1"/>
  <c r="Z3764" i="1"/>
  <c r="AA3764" i="1"/>
  <c r="AB3764" i="1"/>
  <c r="V3764" i="1" s="1"/>
  <c r="T3765" i="1"/>
  <c r="U3765" i="1"/>
  <c r="W3765" i="1"/>
  <c r="X3765" i="1" s="1"/>
  <c r="Y3765" i="1"/>
  <c r="Z3765" i="1"/>
  <c r="AA3765" i="1"/>
  <c r="AB3765" i="1"/>
  <c r="V3765" i="1" s="1"/>
  <c r="T3766" i="1"/>
  <c r="U3766" i="1"/>
  <c r="W3766" i="1"/>
  <c r="X3766" i="1" s="1"/>
  <c r="Y3766" i="1"/>
  <c r="Z3766" i="1"/>
  <c r="AA3766" i="1"/>
  <c r="AB3766" i="1"/>
  <c r="V3766" i="1" s="1"/>
  <c r="T3767" i="1"/>
  <c r="U3767" i="1"/>
  <c r="W3767" i="1"/>
  <c r="X3767" i="1" s="1"/>
  <c r="Y3767" i="1"/>
  <c r="Z3767" i="1"/>
  <c r="AA3767" i="1"/>
  <c r="AB3767" i="1"/>
  <c r="V3767" i="1" s="1"/>
  <c r="T3768" i="1"/>
  <c r="U3768" i="1"/>
  <c r="W3768" i="1"/>
  <c r="X3768" i="1" s="1"/>
  <c r="Y3768" i="1"/>
  <c r="Z3768" i="1"/>
  <c r="AA3768" i="1"/>
  <c r="AB3768" i="1"/>
  <c r="V3768" i="1" s="1"/>
  <c r="T3769" i="1"/>
  <c r="U3769" i="1"/>
  <c r="W3769" i="1"/>
  <c r="X3769" i="1" s="1"/>
  <c r="Y3769" i="1"/>
  <c r="Z3769" i="1"/>
  <c r="AA3769" i="1"/>
  <c r="AB3769" i="1"/>
  <c r="V3769" i="1" s="1"/>
  <c r="T3770" i="1"/>
  <c r="U3770" i="1"/>
  <c r="W3770" i="1"/>
  <c r="X3770" i="1" s="1"/>
  <c r="Y3770" i="1"/>
  <c r="Z3770" i="1"/>
  <c r="AA3770" i="1"/>
  <c r="AB3770" i="1"/>
  <c r="V3770" i="1" s="1"/>
  <c r="T3771" i="1"/>
  <c r="U3771" i="1"/>
  <c r="W3771" i="1"/>
  <c r="X3771" i="1" s="1"/>
  <c r="Y3771" i="1"/>
  <c r="Z3771" i="1"/>
  <c r="AA3771" i="1"/>
  <c r="AB3771" i="1"/>
  <c r="V3771" i="1" s="1"/>
  <c r="T3772" i="1"/>
  <c r="U3772" i="1"/>
  <c r="W3772" i="1"/>
  <c r="X3772" i="1" s="1"/>
  <c r="Y3772" i="1"/>
  <c r="Z3772" i="1"/>
  <c r="AA3772" i="1"/>
  <c r="AB3772" i="1"/>
  <c r="V3772" i="1" s="1"/>
  <c r="T3773" i="1"/>
  <c r="U3773" i="1"/>
  <c r="W3773" i="1"/>
  <c r="X3773" i="1" s="1"/>
  <c r="Y3773" i="1"/>
  <c r="Z3773" i="1"/>
  <c r="AA3773" i="1"/>
  <c r="AB3773" i="1"/>
  <c r="V3773" i="1" s="1"/>
  <c r="T3774" i="1"/>
  <c r="U3774" i="1"/>
  <c r="W3774" i="1"/>
  <c r="X3774" i="1" s="1"/>
  <c r="Y3774" i="1"/>
  <c r="Z3774" i="1"/>
  <c r="AA3774" i="1"/>
  <c r="AB3774" i="1"/>
  <c r="V3774" i="1" s="1"/>
  <c r="T3775" i="1"/>
  <c r="U3775" i="1"/>
  <c r="W3775" i="1"/>
  <c r="X3775" i="1" s="1"/>
  <c r="Y3775" i="1"/>
  <c r="Z3775" i="1"/>
  <c r="AA3775" i="1"/>
  <c r="AB3775" i="1"/>
  <c r="V3775" i="1" s="1"/>
  <c r="T3776" i="1"/>
  <c r="U3776" i="1"/>
  <c r="W3776" i="1"/>
  <c r="X3776" i="1" s="1"/>
  <c r="Y3776" i="1"/>
  <c r="Z3776" i="1"/>
  <c r="AA3776" i="1"/>
  <c r="AB3776" i="1"/>
  <c r="V3776" i="1" s="1"/>
  <c r="T3777" i="1"/>
  <c r="U3777" i="1"/>
  <c r="W3777" i="1"/>
  <c r="X3777" i="1" s="1"/>
  <c r="Y3777" i="1"/>
  <c r="Z3777" i="1"/>
  <c r="AA3777" i="1"/>
  <c r="AB3777" i="1"/>
  <c r="V3777" i="1" s="1"/>
  <c r="T3778" i="1"/>
  <c r="U3778" i="1"/>
  <c r="W3778" i="1"/>
  <c r="X3778" i="1" s="1"/>
  <c r="Y3778" i="1"/>
  <c r="Z3778" i="1"/>
  <c r="AA3778" i="1"/>
  <c r="AB3778" i="1"/>
  <c r="V3778" i="1" s="1"/>
  <c r="T3779" i="1"/>
  <c r="U3779" i="1"/>
  <c r="W3779" i="1"/>
  <c r="X3779" i="1" s="1"/>
  <c r="Y3779" i="1"/>
  <c r="Z3779" i="1"/>
  <c r="AA3779" i="1"/>
  <c r="AB3779" i="1"/>
  <c r="V3779" i="1" s="1"/>
  <c r="T3780" i="1"/>
  <c r="U3780" i="1"/>
  <c r="W3780" i="1"/>
  <c r="X3780" i="1" s="1"/>
  <c r="Y3780" i="1"/>
  <c r="Z3780" i="1"/>
  <c r="AA3780" i="1"/>
  <c r="AB3780" i="1"/>
  <c r="V3780" i="1" s="1"/>
  <c r="T3781" i="1"/>
  <c r="U3781" i="1"/>
  <c r="W3781" i="1"/>
  <c r="X3781" i="1" s="1"/>
  <c r="Y3781" i="1"/>
  <c r="Z3781" i="1"/>
  <c r="AA3781" i="1"/>
  <c r="AB3781" i="1"/>
  <c r="V3781" i="1" s="1"/>
  <c r="T3782" i="1"/>
  <c r="U3782" i="1"/>
  <c r="W3782" i="1"/>
  <c r="X3782" i="1" s="1"/>
  <c r="Y3782" i="1"/>
  <c r="Z3782" i="1"/>
  <c r="AA3782" i="1"/>
  <c r="AB3782" i="1"/>
  <c r="V3782" i="1" s="1"/>
  <c r="T3783" i="1"/>
  <c r="U3783" i="1"/>
  <c r="W3783" i="1"/>
  <c r="X3783" i="1" s="1"/>
  <c r="Y3783" i="1"/>
  <c r="Z3783" i="1"/>
  <c r="AA3783" i="1"/>
  <c r="AB3783" i="1"/>
  <c r="V3783" i="1" s="1"/>
  <c r="T3784" i="1"/>
  <c r="U3784" i="1"/>
  <c r="W3784" i="1"/>
  <c r="X3784" i="1" s="1"/>
  <c r="Y3784" i="1"/>
  <c r="Z3784" i="1"/>
  <c r="AA3784" i="1"/>
  <c r="AB3784" i="1"/>
  <c r="V3784" i="1" s="1"/>
  <c r="T3785" i="1"/>
  <c r="U3785" i="1"/>
  <c r="W3785" i="1"/>
  <c r="X3785" i="1" s="1"/>
  <c r="Y3785" i="1"/>
  <c r="Z3785" i="1"/>
  <c r="AA3785" i="1"/>
  <c r="AB3785" i="1"/>
  <c r="V3785" i="1" s="1"/>
  <c r="T3786" i="1"/>
  <c r="U3786" i="1"/>
  <c r="W3786" i="1"/>
  <c r="X3786" i="1" s="1"/>
  <c r="Y3786" i="1"/>
  <c r="Z3786" i="1"/>
  <c r="AA3786" i="1"/>
  <c r="AB3786" i="1"/>
  <c r="V3786" i="1" s="1"/>
  <c r="T3787" i="1"/>
  <c r="U3787" i="1"/>
  <c r="W3787" i="1"/>
  <c r="X3787" i="1" s="1"/>
  <c r="Y3787" i="1"/>
  <c r="Z3787" i="1"/>
  <c r="AA3787" i="1"/>
  <c r="AB3787" i="1"/>
  <c r="V3787" i="1" s="1"/>
  <c r="T3788" i="1"/>
  <c r="U3788" i="1"/>
  <c r="W3788" i="1"/>
  <c r="X3788" i="1" s="1"/>
  <c r="Y3788" i="1"/>
  <c r="Z3788" i="1"/>
  <c r="AA3788" i="1"/>
  <c r="AB3788" i="1"/>
  <c r="V3788" i="1" s="1"/>
  <c r="T3789" i="1"/>
  <c r="U3789" i="1"/>
  <c r="W3789" i="1"/>
  <c r="X3789" i="1" s="1"/>
  <c r="Y3789" i="1"/>
  <c r="Z3789" i="1"/>
  <c r="AA3789" i="1"/>
  <c r="AB3789" i="1"/>
  <c r="V3789" i="1" s="1"/>
  <c r="T3790" i="1"/>
  <c r="U3790" i="1"/>
  <c r="W3790" i="1"/>
  <c r="X3790" i="1" s="1"/>
  <c r="Y3790" i="1"/>
  <c r="Z3790" i="1"/>
  <c r="AA3790" i="1"/>
  <c r="AB3790" i="1"/>
  <c r="V3790" i="1" s="1"/>
  <c r="T3791" i="1"/>
  <c r="U3791" i="1"/>
  <c r="W3791" i="1"/>
  <c r="X3791" i="1" s="1"/>
  <c r="Y3791" i="1"/>
  <c r="Z3791" i="1"/>
  <c r="AA3791" i="1"/>
  <c r="AB3791" i="1"/>
  <c r="V3791" i="1" s="1"/>
  <c r="T3792" i="1"/>
  <c r="U3792" i="1"/>
  <c r="W3792" i="1"/>
  <c r="X3792" i="1" s="1"/>
  <c r="Y3792" i="1"/>
  <c r="Z3792" i="1"/>
  <c r="AA3792" i="1"/>
  <c r="AB3792" i="1"/>
  <c r="V3792" i="1" s="1"/>
  <c r="T3793" i="1"/>
  <c r="U3793" i="1"/>
  <c r="W3793" i="1"/>
  <c r="X3793" i="1" s="1"/>
  <c r="Y3793" i="1"/>
  <c r="Z3793" i="1"/>
  <c r="AA3793" i="1"/>
  <c r="AB3793" i="1"/>
  <c r="V3793" i="1" s="1"/>
  <c r="T3794" i="1"/>
  <c r="U3794" i="1"/>
  <c r="W3794" i="1"/>
  <c r="X3794" i="1" s="1"/>
  <c r="Y3794" i="1"/>
  <c r="Z3794" i="1"/>
  <c r="AA3794" i="1"/>
  <c r="AB3794" i="1"/>
  <c r="V3794" i="1" s="1"/>
  <c r="T3795" i="1"/>
  <c r="U3795" i="1"/>
  <c r="W3795" i="1"/>
  <c r="X3795" i="1" s="1"/>
  <c r="Y3795" i="1"/>
  <c r="Z3795" i="1"/>
  <c r="AA3795" i="1"/>
  <c r="AB3795" i="1"/>
  <c r="V3795" i="1" s="1"/>
  <c r="T3796" i="1"/>
  <c r="U3796" i="1"/>
  <c r="W3796" i="1"/>
  <c r="X3796" i="1" s="1"/>
  <c r="Y3796" i="1"/>
  <c r="Z3796" i="1"/>
  <c r="AA3796" i="1"/>
  <c r="AB3796" i="1"/>
  <c r="V3796" i="1" s="1"/>
  <c r="T3797" i="1"/>
  <c r="U3797" i="1"/>
  <c r="W3797" i="1"/>
  <c r="X3797" i="1" s="1"/>
  <c r="Y3797" i="1"/>
  <c r="Z3797" i="1"/>
  <c r="AA3797" i="1"/>
  <c r="AB3797" i="1"/>
  <c r="V3797" i="1" s="1"/>
  <c r="T3798" i="1"/>
  <c r="U3798" i="1"/>
  <c r="W3798" i="1"/>
  <c r="X3798" i="1" s="1"/>
  <c r="Y3798" i="1"/>
  <c r="Z3798" i="1"/>
  <c r="AA3798" i="1"/>
  <c r="AB3798" i="1"/>
  <c r="V3798" i="1" s="1"/>
  <c r="T3799" i="1"/>
  <c r="U3799" i="1"/>
  <c r="W3799" i="1"/>
  <c r="X3799" i="1" s="1"/>
  <c r="Y3799" i="1"/>
  <c r="Z3799" i="1"/>
  <c r="AA3799" i="1"/>
  <c r="AB3799" i="1"/>
  <c r="V3799" i="1" s="1"/>
  <c r="T3800" i="1"/>
  <c r="U3800" i="1"/>
  <c r="W3800" i="1"/>
  <c r="X3800" i="1" s="1"/>
  <c r="Y3800" i="1"/>
  <c r="Z3800" i="1"/>
  <c r="AA3800" i="1"/>
  <c r="AB3800" i="1"/>
  <c r="V3800" i="1" s="1"/>
  <c r="T3801" i="1"/>
  <c r="U3801" i="1"/>
  <c r="W3801" i="1"/>
  <c r="X3801" i="1" s="1"/>
  <c r="Y3801" i="1"/>
  <c r="Z3801" i="1"/>
  <c r="AA3801" i="1"/>
  <c r="AB3801" i="1"/>
  <c r="V3801" i="1" s="1"/>
  <c r="T3802" i="1"/>
  <c r="U3802" i="1"/>
  <c r="W3802" i="1"/>
  <c r="X3802" i="1" s="1"/>
  <c r="Y3802" i="1"/>
  <c r="Z3802" i="1"/>
  <c r="AA3802" i="1"/>
  <c r="AB3802" i="1"/>
  <c r="V3802" i="1" s="1"/>
  <c r="T3803" i="1"/>
  <c r="U3803" i="1"/>
  <c r="W3803" i="1"/>
  <c r="X3803" i="1" s="1"/>
  <c r="Y3803" i="1"/>
  <c r="Z3803" i="1"/>
  <c r="AA3803" i="1"/>
  <c r="AB3803" i="1"/>
  <c r="V3803" i="1" s="1"/>
  <c r="T3804" i="1"/>
  <c r="U3804" i="1"/>
  <c r="W3804" i="1"/>
  <c r="X3804" i="1" s="1"/>
  <c r="Y3804" i="1"/>
  <c r="Z3804" i="1"/>
  <c r="AA3804" i="1"/>
  <c r="AB3804" i="1"/>
  <c r="V3804" i="1" s="1"/>
  <c r="T3805" i="1"/>
  <c r="U3805" i="1"/>
  <c r="W3805" i="1"/>
  <c r="X3805" i="1" s="1"/>
  <c r="Y3805" i="1"/>
  <c r="Z3805" i="1"/>
  <c r="AA3805" i="1"/>
  <c r="AB3805" i="1"/>
  <c r="V3805" i="1" s="1"/>
  <c r="T3806" i="1"/>
  <c r="U3806" i="1"/>
  <c r="W3806" i="1"/>
  <c r="X3806" i="1" s="1"/>
  <c r="Y3806" i="1"/>
  <c r="Z3806" i="1"/>
  <c r="AA3806" i="1"/>
  <c r="AB3806" i="1"/>
  <c r="V3806" i="1" s="1"/>
  <c r="T3807" i="1"/>
  <c r="U3807" i="1"/>
  <c r="W3807" i="1"/>
  <c r="X3807" i="1" s="1"/>
  <c r="Y3807" i="1"/>
  <c r="Z3807" i="1"/>
  <c r="AA3807" i="1"/>
  <c r="AB3807" i="1"/>
  <c r="V3807" i="1" s="1"/>
  <c r="T3808" i="1"/>
  <c r="U3808" i="1"/>
  <c r="W3808" i="1"/>
  <c r="X3808" i="1" s="1"/>
  <c r="Y3808" i="1"/>
  <c r="Z3808" i="1"/>
  <c r="AA3808" i="1"/>
  <c r="AB3808" i="1"/>
  <c r="V3808" i="1" s="1"/>
  <c r="T3809" i="1"/>
  <c r="U3809" i="1"/>
  <c r="W3809" i="1"/>
  <c r="X3809" i="1" s="1"/>
  <c r="Y3809" i="1"/>
  <c r="Z3809" i="1"/>
  <c r="AA3809" i="1"/>
  <c r="AB3809" i="1"/>
  <c r="V3809" i="1" s="1"/>
  <c r="T3810" i="1"/>
  <c r="U3810" i="1"/>
  <c r="W3810" i="1"/>
  <c r="X3810" i="1" s="1"/>
  <c r="Y3810" i="1"/>
  <c r="Z3810" i="1"/>
  <c r="AA3810" i="1"/>
  <c r="AB3810" i="1"/>
  <c r="V3810" i="1" s="1"/>
  <c r="T3811" i="1"/>
  <c r="U3811" i="1"/>
  <c r="W3811" i="1"/>
  <c r="X3811" i="1" s="1"/>
  <c r="Y3811" i="1"/>
  <c r="Z3811" i="1"/>
  <c r="AA3811" i="1"/>
  <c r="AB3811" i="1"/>
  <c r="V3811" i="1" s="1"/>
  <c r="T3812" i="1"/>
  <c r="U3812" i="1"/>
  <c r="W3812" i="1"/>
  <c r="X3812" i="1" s="1"/>
  <c r="Y3812" i="1"/>
  <c r="Z3812" i="1"/>
  <c r="AA3812" i="1"/>
  <c r="AB3812" i="1"/>
  <c r="V3812" i="1" s="1"/>
  <c r="T3813" i="1"/>
  <c r="U3813" i="1"/>
  <c r="W3813" i="1"/>
  <c r="X3813" i="1" s="1"/>
  <c r="Y3813" i="1"/>
  <c r="Z3813" i="1"/>
  <c r="AA3813" i="1"/>
  <c r="AB3813" i="1"/>
  <c r="V3813" i="1" s="1"/>
  <c r="T3814" i="1"/>
  <c r="U3814" i="1"/>
  <c r="W3814" i="1"/>
  <c r="X3814" i="1" s="1"/>
  <c r="Y3814" i="1"/>
  <c r="Z3814" i="1"/>
  <c r="AA3814" i="1"/>
  <c r="AB3814" i="1"/>
  <c r="V3814" i="1" s="1"/>
  <c r="T3815" i="1"/>
  <c r="U3815" i="1"/>
  <c r="W3815" i="1"/>
  <c r="X3815" i="1" s="1"/>
  <c r="Y3815" i="1"/>
  <c r="Z3815" i="1"/>
  <c r="AA3815" i="1"/>
  <c r="AB3815" i="1"/>
  <c r="V3815" i="1" s="1"/>
  <c r="T3816" i="1"/>
  <c r="U3816" i="1"/>
  <c r="W3816" i="1"/>
  <c r="X3816" i="1" s="1"/>
  <c r="Y3816" i="1"/>
  <c r="Z3816" i="1"/>
  <c r="AA3816" i="1"/>
  <c r="AB3816" i="1"/>
  <c r="V3816" i="1" s="1"/>
  <c r="T3817" i="1"/>
  <c r="U3817" i="1"/>
  <c r="W3817" i="1"/>
  <c r="X3817" i="1" s="1"/>
  <c r="Y3817" i="1"/>
  <c r="Z3817" i="1"/>
  <c r="AA3817" i="1"/>
  <c r="AB3817" i="1"/>
  <c r="V3817" i="1" s="1"/>
  <c r="T3818" i="1"/>
  <c r="U3818" i="1"/>
  <c r="W3818" i="1"/>
  <c r="X3818" i="1" s="1"/>
  <c r="Y3818" i="1"/>
  <c r="Z3818" i="1"/>
  <c r="AA3818" i="1"/>
  <c r="AB3818" i="1"/>
  <c r="V3818" i="1" s="1"/>
  <c r="T3819" i="1"/>
  <c r="U3819" i="1"/>
  <c r="W3819" i="1"/>
  <c r="X3819" i="1" s="1"/>
  <c r="Y3819" i="1"/>
  <c r="Z3819" i="1"/>
  <c r="AA3819" i="1"/>
  <c r="AB3819" i="1"/>
  <c r="V3819" i="1" s="1"/>
  <c r="T3820" i="1"/>
  <c r="U3820" i="1"/>
  <c r="W3820" i="1"/>
  <c r="X3820" i="1" s="1"/>
  <c r="Y3820" i="1"/>
  <c r="Z3820" i="1"/>
  <c r="AA3820" i="1"/>
  <c r="AB3820" i="1"/>
  <c r="V3820" i="1" s="1"/>
  <c r="T3821" i="1"/>
  <c r="U3821" i="1"/>
  <c r="W3821" i="1"/>
  <c r="X3821" i="1" s="1"/>
  <c r="Y3821" i="1"/>
  <c r="Z3821" i="1"/>
  <c r="AA3821" i="1"/>
  <c r="AB3821" i="1"/>
  <c r="V3821" i="1" s="1"/>
  <c r="T3822" i="1"/>
  <c r="U3822" i="1"/>
  <c r="W3822" i="1"/>
  <c r="X3822" i="1" s="1"/>
  <c r="Y3822" i="1"/>
  <c r="Z3822" i="1"/>
  <c r="AA3822" i="1"/>
  <c r="AB3822" i="1"/>
  <c r="V3822" i="1" s="1"/>
  <c r="T3823" i="1"/>
  <c r="U3823" i="1"/>
  <c r="W3823" i="1"/>
  <c r="X3823" i="1" s="1"/>
  <c r="Y3823" i="1"/>
  <c r="Z3823" i="1"/>
  <c r="AA3823" i="1"/>
  <c r="AB3823" i="1"/>
  <c r="V3823" i="1" s="1"/>
  <c r="T3824" i="1"/>
  <c r="U3824" i="1"/>
  <c r="W3824" i="1"/>
  <c r="X3824" i="1" s="1"/>
  <c r="Y3824" i="1"/>
  <c r="Z3824" i="1"/>
  <c r="AA3824" i="1"/>
  <c r="AB3824" i="1"/>
  <c r="V3824" i="1" s="1"/>
  <c r="T3825" i="1"/>
  <c r="U3825" i="1"/>
  <c r="W3825" i="1"/>
  <c r="X3825" i="1" s="1"/>
  <c r="Y3825" i="1"/>
  <c r="Z3825" i="1"/>
  <c r="AA3825" i="1"/>
  <c r="AB3825" i="1"/>
  <c r="V3825" i="1" s="1"/>
  <c r="T3826" i="1"/>
  <c r="U3826" i="1"/>
  <c r="W3826" i="1"/>
  <c r="X3826" i="1" s="1"/>
  <c r="Y3826" i="1"/>
  <c r="Z3826" i="1"/>
  <c r="AA3826" i="1"/>
  <c r="AB3826" i="1"/>
  <c r="V3826" i="1" s="1"/>
  <c r="T3827" i="1"/>
  <c r="U3827" i="1"/>
  <c r="W3827" i="1"/>
  <c r="X3827" i="1" s="1"/>
  <c r="Y3827" i="1"/>
  <c r="Z3827" i="1"/>
  <c r="AA3827" i="1"/>
  <c r="AB3827" i="1"/>
  <c r="V3827" i="1" s="1"/>
  <c r="T3828" i="1"/>
  <c r="U3828" i="1"/>
  <c r="W3828" i="1"/>
  <c r="X3828" i="1" s="1"/>
  <c r="Y3828" i="1"/>
  <c r="Z3828" i="1"/>
  <c r="AA3828" i="1"/>
  <c r="AB3828" i="1"/>
  <c r="V3828" i="1" s="1"/>
  <c r="T3829" i="1"/>
  <c r="U3829" i="1"/>
  <c r="W3829" i="1"/>
  <c r="X3829" i="1" s="1"/>
  <c r="Y3829" i="1"/>
  <c r="Z3829" i="1"/>
  <c r="AA3829" i="1"/>
  <c r="AB3829" i="1"/>
  <c r="V3829" i="1" s="1"/>
  <c r="T3830" i="1"/>
  <c r="U3830" i="1"/>
  <c r="W3830" i="1"/>
  <c r="X3830" i="1" s="1"/>
  <c r="Y3830" i="1"/>
  <c r="Z3830" i="1"/>
  <c r="AA3830" i="1"/>
  <c r="AB3830" i="1"/>
  <c r="V3830" i="1" s="1"/>
  <c r="T3831" i="1"/>
  <c r="U3831" i="1"/>
  <c r="W3831" i="1"/>
  <c r="X3831" i="1" s="1"/>
  <c r="Y3831" i="1"/>
  <c r="Z3831" i="1"/>
  <c r="AA3831" i="1"/>
  <c r="AB3831" i="1"/>
  <c r="V3831" i="1" s="1"/>
  <c r="T3832" i="1"/>
  <c r="U3832" i="1"/>
  <c r="W3832" i="1"/>
  <c r="X3832" i="1" s="1"/>
  <c r="Y3832" i="1"/>
  <c r="Z3832" i="1"/>
  <c r="AA3832" i="1"/>
  <c r="AB3832" i="1"/>
  <c r="V3832" i="1" s="1"/>
  <c r="T3833" i="1"/>
  <c r="U3833" i="1"/>
  <c r="W3833" i="1"/>
  <c r="X3833" i="1" s="1"/>
  <c r="Y3833" i="1"/>
  <c r="Z3833" i="1"/>
  <c r="AA3833" i="1"/>
  <c r="AB3833" i="1"/>
  <c r="V3833" i="1" s="1"/>
  <c r="T3834" i="1"/>
  <c r="U3834" i="1"/>
  <c r="W3834" i="1"/>
  <c r="X3834" i="1" s="1"/>
  <c r="Y3834" i="1"/>
  <c r="Z3834" i="1"/>
  <c r="AA3834" i="1"/>
  <c r="AB3834" i="1"/>
  <c r="V3834" i="1" s="1"/>
  <c r="T3835" i="1"/>
  <c r="U3835" i="1"/>
  <c r="W3835" i="1"/>
  <c r="X3835" i="1" s="1"/>
  <c r="Y3835" i="1"/>
  <c r="Z3835" i="1"/>
  <c r="AA3835" i="1"/>
  <c r="AB3835" i="1"/>
  <c r="V3835" i="1" s="1"/>
  <c r="T3836" i="1"/>
  <c r="U3836" i="1"/>
  <c r="W3836" i="1"/>
  <c r="X3836" i="1" s="1"/>
  <c r="Y3836" i="1"/>
  <c r="Z3836" i="1"/>
  <c r="AA3836" i="1"/>
  <c r="AB3836" i="1"/>
  <c r="V3836" i="1" s="1"/>
  <c r="T3837" i="1"/>
  <c r="U3837" i="1"/>
  <c r="W3837" i="1"/>
  <c r="X3837" i="1" s="1"/>
  <c r="Y3837" i="1"/>
  <c r="Z3837" i="1"/>
  <c r="AA3837" i="1"/>
  <c r="AB3837" i="1"/>
  <c r="V3837" i="1" s="1"/>
  <c r="T3838" i="1"/>
  <c r="U3838" i="1"/>
  <c r="W3838" i="1"/>
  <c r="X3838" i="1" s="1"/>
  <c r="Y3838" i="1"/>
  <c r="Z3838" i="1"/>
  <c r="AA3838" i="1"/>
  <c r="AB3838" i="1"/>
  <c r="V3838" i="1" s="1"/>
  <c r="T3839" i="1"/>
  <c r="U3839" i="1"/>
  <c r="W3839" i="1"/>
  <c r="X3839" i="1" s="1"/>
  <c r="Y3839" i="1"/>
  <c r="Z3839" i="1"/>
  <c r="AA3839" i="1"/>
  <c r="AB3839" i="1"/>
  <c r="V3839" i="1" s="1"/>
  <c r="T3840" i="1"/>
  <c r="U3840" i="1"/>
  <c r="W3840" i="1"/>
  <c r="X3840" i="1" s="1"/>
  <c r="Y3840" i="1"/>
  <c r="Z3840" i="1"/>
  <c r="AA3840" i="1"/>
  <c r="AB3840" i="1"/>
  <c r="V3840" i="1" s="1"/>
  <c r="T3841" i="1"/>
  <c r="U3841" i="1"/>
  <c r="W3841" i="1"/>
  <c r="X3841" i="1" s="1"/>
  <c r="Y3841" i="1"/>
  <c r="Z3841" i="1"/>
  <c r="AA3841" i="1"/>
  <c r="AB3841" i="1"/>
  <c r="V3841" i="1" s="1"/>
  <c r="T3842" i="1"/>
  <c r="U3842" i="1"/>
  <c r="W3842" i="1"/>
  <c r="X3842" i="1" s="1"/>
  <c r="Y3842" i="1"/>
  <c r="Z3842" i="1"/>
  <c r="AA3842" i="1"/>
  <c r="AB3842" i="1"/>
  <c r="V3842" i="1" s="1"/>
  <c r="T3843" i="1"/>
  <c r="U3843" i="1"/>
  <c r="W3843" i="1"/>
  <c r="X3843" i="1" s="1"/>
  <c r="Y3843" i="1"/>
  <c r="Z3843" i="1"/>
  <c r="AA3843" i="1"/>
  <c r="AB3843" i="1"/>
  <c r="V3843" i="1" s="1"/>
  <c r="T3844" i="1"/>
  <c r="U3844" i="1"/>
  <c r="W3844" i="1"/>
  <c r="X3844" i="1" s="1"/>
  <c r="Y3844" i="1"/>
  <c r="Z3844" i="1"/>
  <c r="AA3844" i="1"/>
  <c r="AB3844" i="1"/>
  <c r="V3844" i="1" s="1"/>
  <c r="T3845" i="1"/>
  <c r="U3845" i="1"/>
  <c r="W3845" i="1"/>
  <c r="X3845" i="1" s="1"/>
  <c r="Y3845" i="1"/>
  <c r="Z3845" i="1"/>
  <c r="AA3845" i="1"/>
  <c r="AB3845" i="1"/>
  <c r="V3845" i="1" s="1"/>
  <c r="T3846" i="1"/>
  <c r="U3846" i="1"/>
  <c r="W3846" i="1"/>
  <c r="X3846" i="1" s="1"/>
  <c r="Y3846" i="1"/>
  <c r="Z3846" i="1"/>
  <c r="AA3846" i="1"/>
  <c r="AB3846" i="1"/>
  <c r="V3846" i="1" s="1"/>
  <c r="T3847" i="1"/>
  <c r="U3847" i="1"/>
  <c r="W3847" i="1"/>
  <c r="X3847" i="1" s="1"/>
  <c r="Y3847" i="1"/>
  <c r="Z3847" i="1"/>
  <c r="AA3847" i="1"/>
  <c r="AB3847" i="1"/>
  <c r="V3847" i="1" s="1"/>
  <c r="T3848" i="1"/>
  <c r="U3848" i="1"/>
  <c r="W3848" i="1"/>
  <c r="X3848" i="1" s="1"/>
  <c r="Y3848" i="1"/>
  <c r="Z3848" i="1"/>
  <c r="AA3848" i="1"/>
  <c r="AB3848" i="1"/>
  <c r="V3848" i="1" s="1"/>
  <c r="T3849" i="1"/>
  <c r="U3849" i="1"/>
  <c r="W3849" i="1"/>
  <c r="X3849" i="1" s="1"/>
  <c r="Y3849" i="1"/>
  <c r="Z3849" i="1"/>
  <c r="AA3849" i="1"/>
  <c r="AB3849" i="1"/>
  <c r="V3849" i="1" s="1"/>
  <c r="T3850" i="1"/>
  <c r="U3850" i="1"/>
  <c r="W3850" i="1"/>
  <c r="X3850" i="1" s="1"/>
  <c r="Y3850" i="1"/>
  <c r="Z3850" i="1"/>
  <c r="AA3850" i="1"/>
  <c r="AB3850" i="1"/>
  <c r="V3850" i="1" s="1"/>
  <c r="T3851" i="1"/>
  <c r="U3851" i="1"/>
  <c r="W3851" i="1"/>
  <c r="X3851" i="1" s="1"/>
  <c r="Y3851" i="1"/>
  <c r="Z3851" i="1"/>
  <c r="AA3851" i="1"/>
  <c r="AB3851" i="1"/>
  <c r="V3851" i="1" s="1"/>
  <c r="T3852" i="1"/>
  <c r="U3852" i="1"/>
  <c r="W3852" i="1"/>
  <c r="X3852" i="1" s="1"/>
  <c r="Y3852" i="1"/>
  <c r="Z3852" i="1"/>
  <c r="AA3852" i="1"/>
  <c r="AB3852" i="1"/>
  <c r="V3852" i="1" s="1"/>
  <c r="T3853" i="1"/>
  <c r="U3853" i="1"/>
  <c r="W3853" i="1"/>
  <c r="X3853" i="1" s="1"/>
  <c r="Y3853" i="1"/>
  <c r="Z3853" i="1"/>
  <c r="AA3853" i="1"/>
  <c r="AB3853" i="1"/>
  <c r="V3853" i="1" s="1"/>
  <c r="T3854" i="1"/>
  <c r="U3854" i="1"/>
  <c r="W3854" i="1"/>
  <c r="X3854" i="1" s="1"/>
  <c r="Y3854" i="1"/>
  <c r="Z3854" i="1"/>
  <c r="AA3854" i="1"/>
  <c r="AB3854" i="1"/>
  <c r="V3854" i="1" s="1"/>
  <c r="T3855" i="1"/>
  <c r="U3855" i="1"/>
  <c r="W3855" i="1"/>
  <c r="X3855" i="1" s="1"/>
  <c r="Y3855" i="1"/>
  <c r="Z3855" i="1"/>
  <c r="AA3855" i="1"/>
  <c r="AB3855" i="1"/>
  <c r="V3855" i="1" s="1"/>
  <c r="T3856" i="1"/>
  <c r="U3856" i="1"/>
  <c r="W3856" i="1"/>
  <c r="X3856" i="1" s="1"/>
  <c r="Y3856" i="1"/>
  <c r="Z3856" i="1"/>
  <c r="AA3856" i="1"/>
  <c r="AB3856" i="1"/>
  <c r="V3856" i="1" s="1"/>
  <c r="T3857" i="1"/>
  <c r="U3857" i="1"/>
  <c r="W3857" i="1"/>
  <c r="X3857" i="1" s="1"/>
  <c r="Y3857" i="1"/>
  <c r="Z3857" i="1"/>
  <c r="AA3857" i="1"/>
  <c r="AB3857" i="1"/>
  <c r="V3857" i="1" s="1"/>
  <c r="T3858" i="1"/>
  <c r="U3858" i="1"/>
  <c r="W3858" i="1"/>
  <c r="X3858" i="1" s="1"/>
  <c r="Y3858" i="1"/>
  <c r="Z3858" i="1"/>
  <c r="AA3858" i="1"/>
  <c r="AB3858" i="1"/>
  <c r="V3858" i="1" s="1"/>
  <c r="T3859" i="1"/>
  <c r="U3859" i="1"/>
  <c r="W3859" i="1"/>
  <c r="X3859" i="1" s="1"/>
  <c r="Y3859" i="1"/>
  <c r="Z3859" i="1"/>
  <c r="AA3859" i="1"/>
  <c r="AB3859" i="1"/>
  <c r="V3859" i="1" s="1"/>
  <c r="T3860" i="1"/>
  <c r="U3860" i="1"/>
  <c r="W3860" i="1"/>
  <c r="X3860" i="1" s="1"/>
  <c r="Y3860" i="1"/>
  <c r="Z3860" i="1"/>
  <c r="AA3860" i="1"/>
  <c r="AB3860" i="1"/>
  <c r="V3860" i="1" s="1"/>
  <c r="T3861" i="1"/>
  <c r="U3861" i="1"/>
  <c r="W3861" i="1"/>
  <c r="X3861" i="1" s="1"/>
  <c r="Y3861" i="1"/>
  <c r="Z3861" i="1"/>
  <c r="AA3861" i="1"/>
  <c r="AB3861" i="1"/>
  <c r="V3861" i="1" s="1"/>
  <c r="T3862" i="1"/>
  <c r="U3862" i="1"/>
  <c r="W3862" i="1"/>
  <c r="X3862" i="1" s="1"/>
  <c r="Y3862" i="1"/>
  <c r="Z3862" i="1"/>
  <c r="AA3862" i="1"/>
  <c r="AB3862" i="1"/>
  <c r="V3862" i="1" s="1"/>
  <c r="T3863" i="1"/>
  <c r="U3863" i="1"/>
  <c r="W3863" i="1"/>
  <c r="X3863" i="1" s="1"/>
  <c r="Y3863" i="1"/>
  <c r="Z3863" i="1"/>
  <c r="AA3863" i="1"/>
  <c r="AB3863" i="1"/>
  <c r="V3863" i="1" s="1"/>
  <c r="T3864" i="1"/>
  <c r="U3864" i="1"/>
  <c r="W3864" i="1"/>
  <c r="X3864" i="1" s="1"/>
  <c r="Y3864" i="1"/>
  <c r="Z3864" i="1"/>
  <c r="AA3864" i="1"/>
  <c r="AB3864" i="1"/>
  <c r="V3864" i="1" s="1"/>
  <c r="T3865" i="1"/>
  <c r="U3865" i="1"/>
  <c r="W3865" i="1"/>
  <c r="X3865" i="1" s="1"/>
  <c r="Y3865" i="1"/>
  <c r="Z3865" i="1"/>
  <c r="AA3865" i="1"/>
  <c r="AB3865" i="1"/>
  <c r="V3865" i="1" s="1"/>
  <c r="T3866" i="1"/>
  <c r="U3866" i="1"/>
  <c r="W3866" i="1"/>
  <c r="X3866" i="1" s="1"/>
  <c r="Y3866" i="1"/>
  <c r="Z3866" i="1"/>
  <c r="AA3866" i="1"/>
  <c r="AB3866" i="1"/>
  <c r="V3866" i="1" s="1"/>
  <c r="T3867" i="1"/>
  <c r="U3867" i="1"/>
  <c r="W3867" i="1"/>
  <c r="X3867" i="1" s="1"/>
  <c r="Y3867" i="1"/>
  <c r="Z3867" i="1"/>
  <c r="AA3867" i="1"/>
  <c r="AB3867" i="1"/>
  <c r="V3867" i="1" s="1"/>
  <c r="T3868" i="1"/>
  <c r="U3868" i="1"/>
  <c r="W3868" i="1"/>
  <c r="X3868" i="1" s="1"/>
  <c r="Y3868" i="1"/>
  <c r="Z3868" i="1"/>
  <c r="AA3868" i="1"/>
  <c r="AB3868" i="1"/>
  <c r="V3868" i="1" s="1"/>
  <c r="T3869" i="1"/>
  <c r="U3869" i="1"/>
  <c r="W3869" i="1"/>
  <c r="X3869" i="1" s="1"/>
  <c r="Y3869" i="1"/>
  <c r="Z3869" i="1"/>
  <c r="AA3869" i="1"/>
  <c r="AB3869" i="1"/>
  <c r="V3869" i="1" s="1"/>
  <c r="T3870" i="1"/>
  <c r="U3870" i="1"/>
  <c r="W3870" i="1"/>
  <c r="X3870" i="1" s="1"/>
  <c r="Y3870" i="1"/>
  <c r="Z3870" i="1"/>
  <c r="AA3870" i="1"/>
  <c r="AB3870" i="1"/>
  <c r="V3870" i="1" s="1"/>
  <c r="T3871" i="1"/>
  <c r="U3871" i="1"/>
  <c r="W3871" i="1"/>
  <c r="X3871" i="1" s="1"/>
  <c r="Y3871" i="1"/>
  <c r="Z3871" i="1"/>
  <c r="AA3871" i="1"/>
  <c r="AB3871" i="1"/>
  <c r="V3871" i="1" s="1"/>
  <c r="T3872" i="1"/>
  <c r="U3872" i="1"/>
  <c r="W3872" i="1"/>
  <c r="X3872" i="1" s="1"/>
  <c r="Y3872" i="1"/>
  <c r="Z3872" i="1"/>
  <c r="AA3872" i="1"/>
  <c r="AB3872" i="1"/>
  <c r="V3872" i="1" s="1"/>
  <c r="T3873" i="1"/>
  <c r="U3873" i="1"/>
  <c r="W3873" i="1"/>
  <c r="X3873" i="1" s="1"/>
  <c r="Y3873" i="1"/>
  <c r="Z3873" i="1"/>
  <c r="AA3873" i="1"/>
  <c r="AB3873" i="1"/>
  <c r="V3873" i="1" s="1"/>
  <c r="T3874" i="1"/>
  <c r="U3874" i="1"/>
  <c r="W3874" i="1"/>
  <c r="X3874" i="1" s="1"/>
  <c r="Y3874" i="1"/>
  <c r="Z3874" i="1"/>
  <c r="AA3874" i="1"/>
  <c r="AB3874" i="1"/>
  <c r="V3874" i="1" s="1"/>
  <c r="T3875" i="1"/>
  <c r="U3875" i="1"/>
  <c r="W3875" i="1"/>
  <c r="X3875" i="1" s="1"/>
  <c r="Y3875" i="1"/>
  <c r="Z3875" i="1"/>
  <c r="AA3875" i="1"/>
  <c r="AB3875" i="1"/>
  <c r="V3875" i="1" s="1"/>
  <c r="T3876" i="1"/>
  <c r="U3876" i="1"/>
  <c r="W3876" i="1"/>
  <c r="X3876" i="1" s="1"/>
  <c r="Y3876" i="1"/>
  <c r="Z3876" i="1"/>
  <c r="AA3876" i="1"/>
  <c r="AB3876" i="1"/>
  <c r="V3876" i="1" s="1"/>
  <c r="T3877" i="1"/>
  <c r="U3877" i="1"/>
  <c r="W3877" i="1"/>
  <c r="X3877" i="1" s="1"/>
  <c r="Y3877" i="1"/>
  <c r="Z3877" i="1"/>
  <c r="AA3877" i="1"/>
  <c r="AB3877" i="1"/>
  <c r="V3877" i="1" s="1"/>
  <c r="T3878" i="1"/>
  <c r="U3878" i="1"/>
  <c r="W3878" i="1"/>
  <c r="X3878" i="1" s="1"/>
  <c r="Y3878" i="1"/>
  <c r="Z3878" i="1"/>
  <c r="AA3878" i="1"/>
  <c r="AB3878" i="1"/>
  <c r="V3878" i="1" s="1"/>
  <c r="T3879" i="1"/>
  <c r="U3879" i="1"/>
  <c r="W3879" i="1"/>
  <c r="X3879" i="1" s="1"/>
  <c r="Y3879" i="1"/>
  <c r="Z3879" i="1"/>
  <c r="AA3879" i="1"/>
  <c r="AB3879" i="1"/>
  <c r="V3879" i="1" s="1"/>
  <c r="T3880" i="1"/>
  <c r="U3880" i="1"/>
  <c r="W3880" i="1"/>
  <c r="X3880" i="1" s="1"/>
  <c r="Y3880" i="1"/>
  <c r="Z3880" i="1"/>
  <c r="AA3880" i="1"/>
  <c r="AB3880" i="1"/>
  <c r="V3880" i="1" s="1"/>
  <c r="T3881" i="1"/>
  <c r="U3881" i="1"/>
  <c r="W3881" i="1"/>
  <c r="X3881" i="1" s="1"/>
  <c r="Y3881" i="1"/>
  <c r="Z3881" i="1"/>
  <c r="AA3881" i="1"/>
  <c r="AB3881" i="1"/>
  <c r="V3881" i="1" s="1"/>
  <c r="T3882" i="1"/>
  <c r="U3882" i="1"/>
  <c r="W3882" i="1"/>
  <c r="X3882" i="1" s="1"/>
  <c r="Y3882" i="1"/>
  <c r="Z3882" i="1"/>
  <c r="AA3882" i="1"/>
  <c r="AB3882" i="1"/>
  <c r="V3882" i="1" s="1"/>
  <c r="T3883" i="1"/>
  <c r="U3883" i="1"/>
  <c r="W3883" i="1"/>
  <c r="X3883" i="1" s="1"/>
  <c r="Y3883" i="1"/>
  <c r="Z3883" i="1"/>
  <c r="AA3883" i="1"/>
  <c r="AB3883" i="1"/>
  <c r="V3883" i="1" s="1"/>
  <c r="T3884" i="1"/>
  <c r="U3884" i="1"/>
  <c r="W3884" i="1"/>
  <c r="X3884" i="1" s="1"/>
  <c r="Y3884" i="1"/>
  <c r="Z3884" i="1"/>
  <c r="AA3884" i="1"/>
  <c r="AB3884" i="1"/>
  <c r="V3884" i="1" s="1"/>
  <c r="T3885" i="1"/>
  <c r="U3885" i="1"/>
  <c r="W3885" i="1"/>
  <c r="X3885" i="1" s="1"/>
  <c r="Y3885" i="1"/>
  <c r="Z3885" i="1"/>
  <c r="AA3885" i="1"/>
  <c r="AB3885" i="1"/>
  <c r="V3885" i="1" s="1"/>
  <c r="T3886" i="1"/>
  <c r="U3886" i="1"/>
  <c r="W3886" i="1"/>
  <c r="X3886" i="1" s="1"/>
  <c r="Y3886" i="1"/>
  <c r="Z3886" i="1"/>
  <c r="AA3886" i="1"/>
  <c r="AB3886" i="1"/>
  <c r="V3886" i="1" s="1"/>
  <c r="T3887" i="1"/>
  <c r="U3887" i="1"/>
  <c r="W3887" i="1"/>
  <c r="X3887" i="1" s="1"/>
  <c r="Y3887" i="1"/>
  <c r="Z3887" i="1"/>
  <c r="AA3887" i="1"/>
  <c r="AB3887" i="1"/>
  <c r="V3887" i="1" s="1"/>
  <c r="T3888" i="1"/>
  <c r="U3888" i="1"/>
  <c r="W3888" i="1"/>
  <c r="X3888" i="1" s="1"/>
  <c r="Y3888" i="1"/>
  <c r="Z3888" i="1"/>
  <c r="AA3888" i="1"/>
  <c r="AB3888" i="1"/>
  <c r="V3888" i="1" s="1"/>
  <c r="T3889" i="1"/>
  <c r="U3889" i="1"/>
  <c r="W3889" i="1"/>
  <c r="X3889" i="1" s="1"/>
  <c r="Y3889" i="1"/>
  <c r="Z3889" i="1"/>
  <c r="AA3889" i="1"/>
  <c r="AB3889" i="1"/>
  <c r="V3889" i="1" s="1"/>
  <c r="T3890" i="1"/>
  <c r="U3890" i="1"/>
  <c r="W3890" i="1"/>
  <c r="X3890" i="1" s="1"/>
  <c r="Y3890" i="1"/>
  <c r="Z3890" i="1"/>
  <c r="AA3890" i="1"/>
  <c r="AB3890" i="1"/>
  <c r="V3890" i="1" s="1"/>
  <c r="T3891" i="1"/>
  <c r="U3891" i="1"/>
  <c r="W3891" i="1"/>
  <c r="X3891" i="1" s="1"/>
  <c r="Y3891" i="1"/>
  <c r="Z3891" i="1"/>
  <c r="AA3891" i="1"/>
  <c r="AB3891" i="1"/>
  <c r="V3891" i="1" s="1"/>
  <c r="T3892" i="1"/>
  <c r="U3892" i="1"/>
  <c r="W3892" i="1"/>
  <c r="X3892" i="1" s="1"/>
  <c r="Y3892" i="1"/>
  <c r="Z3892" i="1"/>
  <c r="AA3892" i="1"/>
  <c r="AB3892" i="1"/>
  <c r="V3892" i="1" s="1"/>
  <c r="T3893" i="1"/>
  <c r="U3893" i="1"/>
  <c r="W3893" i="1"/>
  <c r="X3893" i="1" s="1"/>
  <c r="Y3893" i="1"/>
  <c r="Z3893" i="1"/>
  <c r="AA3893" i="1"/>
  <c r="AB3893" i="1"/>
  <c r="V3893" i="1" s="1"/>
  <c r="T3894" i="1"/>
  <c r="U3894" i="1"/>
  <c r="W3894" i="1"/>
  <c r="X3894" i="1" s="1"/>
  <c r="Y3894" i="1"/>
  <c r="Z3894" i="1"/>
  <c r="AA3894" i="1"/>
  <c r="AB3894" i="1"/>
  <c r="V3894" i="1" s="1"/>
  <c r="T3895" i="1"/>
  <c r="U3895" i="1"/>
  <c r="W3895" i="1"/>
  <c r="X3895" i="1" s="1"/>
  <c r="Y3895" i="1"/>
  <c r="Z3895" i="1"/>
  <c r="AA3895" i="1"/>
  <c r="AB3895" i="1"/>
  <c r="V3895" i="1" s="1"/>
  <c r="T3896" i="1"/>
  <c r="U3896" i="1"/>
  <c r="W3896" i="1"/>
  <c r="X3896" i="1" s="1"/>
  <c r="Y3896" i="1"/>
  <c r="Z3896" i="1"/>
  <c r="AA3896" i="1"/>
  <c r="AB3896" i="1"/>
  <c r="V3896" i="1" s="1"/>
  <c r="T3897" i="1"/>
  <c r="U3897" i="1"/>
  <c r="W3897" i="1"/>
  <c r="X3897" i="1" s="1"/>
  <c r="Y3897" i="1"/>
  <c r="Z3897" i="1"/>
  <c r="AA3897" i="1"/>
  <c r="AB3897" i="1"/>
  <c r="V3897" i="1" s="1"/>
  <c r="T3898" i="1"/>
  <c r="U3898" i="1"/>
  <c r="W3898" i="1"/>
  <c r="X3898" i="1" s="1"/>
  <c r="Y3898" i="1"/>
  <c r="Z3898" i="1"/>
  <c r="AA3898" i="1"/>
  <c r="AB3898" i="1"/>
  <c r="V3898" i="1" s="1"/>
  <c r="T3899" i="1"/>
  <c r="U3899" i="1"/>
  <c r="W3899" i="1"/>
  <c r="X3899" i="1" s="1"/>
  <c r="Y3899" i="1"/>
  <c r="Z3899" i="1"/>
  <c r="AA3899" i="1"/>
  <c r="AB3899" i="1"/>
  <c r="V3899" i="1" s="1"/>
  <c r="T3900" i="1"/>
  <c r="U3900" i="1"/>
  <c r="W3900" i="1"/>
  <c r="X3900" i="1" s="1"/>
  <c r="Y3900" i="1"/>
  <c r="Z3900" i="1"/>
  <c r="AA3900" i="1"/>
  <c r="AB3900" i="1"/>
  <c r="V3900" i="1" s="1"/>
  <c r="T3901" i="1"/>
  <c r="U3901" i="1"/>
  <c r="W3901" i="1"/>
  <c r="X3901" i="1" s="1"/>
  <c r="Y3901" i="1"/>
  <c r="Z3901" i="1"/>
  <c r="AA3901" i="1"/>
  <c r="AB3901" i="1"/>
  <c r="V3901" i="1" s="1"/>
  <c r="T3902" i="1"/>
  <c r="U3902" i="1"/>
  <c r="W3902" i="1"/>
  <c r="X3902" i="1" s="1"/>
  <c r="Y3902" i="1"/>
  <c r="Z3902" i="1"/>
  <c r="AA3902" i="1"/>
  <c r="AB3902" i="1"/>
  <c r="V3902" i="1" s="1"/>
  <c r="T3903" i="1"/>
  <c r="U3903" i="1"/>
  <c r="W3903" i="1"/>
  <c r="X3903" i="1" s="1"/>
  <c r="Y3903" i="1"/>
  <c r="Z3903" i="1"/>
  <c r="AA3903" i="1"/>
  <c r="AB3903" i="1"/>
  <c r="V3903" i="1" s="1"/>
  <c r="T3904" i="1"/>
  <c r="U3904" i="1"/>
  <c r="W3904" i="1"/>
  <c r="X3904" i="1" s="1"/>
  <c r="Y3904" i="1"/>
  <c r="Z3904" i="1"/>
  <c r="AA3904" i="1"/>
  <c r="AB3904" i="1"/>
  <c r="V3904" i="1" s="1"/>
  <c r="T3905" i="1"/>
  <c r="U3905" i="1"/>
  <c r="W3905" i="1"/>
  <c r="X3905" i="1" s="1"/>
  <c r="Y3905" i="1"/>
  <c r="Z3905" i="1"/>
  <c r="AA3905" i="1"/>
  <c r="AB3905" i="1"/>
  <c r="V3905" i="1" s="1"/>
  <c r="T3906" i="1"/>
  <c r="U3906" i="1"/>
  <c r="W3906" i="1"/>
  <c r="X3906" i="1" s="1"/>
  <c r="Y3906" i="1"/>
  <c r="Z3906" i="1"/>
  <c r="AA3906" i="1"/>
  <c r="AB3906" i="1"/>
  <c r="V3906" i="1" s="1"/>
  <c r="T3907" i="1"/>
  <c r="U3907" i="1"/>
  <c r="W3907" i="1"/>
  <c r="X3907" i="1" s="1"/>
  <c r="Y3907" i="1"/>
  <c r="Z3907" i="1"/>
  <c r="AA3907" i="1"/>
  <c r="AB3907" i="1"/>
  <c r="V3907" i="1" s="1"/>
  <c r="T3908" i="1"/>
  <c r="U3908" i="1"/>
  <c r="W3908" i="1"/>
  <c r="X3908" i="1" s="1"/>
  <c r="Y3908" i="1"/>
  <c r="Z3908" i="1"/>
  <c r="AA3908" i="1"/>
  <c r="AB3908" i="1"/>
  <c r="V3908" i="1" s="1"/>
  <c r="T3909" i="1"/>
  <c r="U3909" i="1"/>
  <c r="W3909" i="1"/>
  <c r="X3909" i="1" s="1"/>
  <c r="Y3909" i="1"/>
  <c r="Z3909" i="1"/>
  <c r="AA3909" i="1"/>
  <c r="AB3909" i="1"/>
  <c r="V3909" i="1" s="1"/>
  <c r="T3910" i="1"/>
  <c r="U3910" i="1"/>
  <c r="W3910" i="1"/>
  <c r="X3910" i="1" s="1"/>
  <c r="Y3910" i="1"/>
  <c r="Z3910" i="1"/>
  <c r="AA3910" i="1"/>
  <c r="AB3910" i="1"/>
  <c r="V3910" i="1" s="1"/>
  <c r="T3911" i="1"/>
  <c r="U3911" i="1"/>
  <c r="W3911" i="1"/>
  <c r="X3911" i="1" s="1"/>
  <c r="Y3911" i="1"/>
  <c r="Z3911" i="1"/>
  <c r="AA3911" i="1"/>
  <c r="AB3911" i="1"/>
  <c r="V3911" i="1" s="1"/>
  <c r="T3912" i="1"/>
  <c r="U3912" i="1"/>
  <c r="W3912" i="1"/>
  <c r="X3912" i="1" s="1"/>
  <c r="Y3912" i="1"/>
  <c r="Z3912" i="1"/>
  <c r="AA3912" i="1"/>
  <c r="AB3912" i="1"/>
  <c r="V3912" i="1" s="1"/>
  <c r="T3913" i="1"/>
  <c r="U3913" i="1"/>
  <c r="W3913" i="1"/>
  <c r="X3913" i="1" s="1"/>
  <c r="Y3913" i="1"/>
  <c r="Z3913" i="1"/>
  <c r="AA3913" i="1"/>
  <c r="AB3913" i="1"/>
  <c r="V3913" i="1" s="1"/>
  <c r="T3914" i="1"/>
  <c r="U3914" i="1"/>
  <c r="W3914" i="1"/>
  <c r="X3914" i="1" s="1"/>
  <c r="Y3914" i="1"/>
  <c r="Z3914" i="1"/>
  <c r="AA3914" i="1"/>
  <c r="AB3914" i="1"/>
  <c r="V3914" i="1" s="1"/>
  <c r="T3915" i="1"/>
  <c r="U3915" i="1"/>
  <c r="W3915" i="1"/>
  <c r="X3915" i="1" s="1"/>
  <c r="Y3915" i="1"/>
  <c r="Z3915" i="1"/>
  <c r="AA3915" i="1"/>
  <c r="AB3915" i="1"/>
  <c r="V3915" i="1" s="1"/>
  <c r="T3916" i="1"/>
  <c r="U3916" i="1"/>
  <c r="W3916" i="1"/>
  <c r="X3916" i="1" s="1"/>
  <c r="Y3916" i="1"/>
  <c r="Z3916" i="1"/>
  <c r="AA3916" i="1"/>
  <c r="AB3916" i="1"/>
  <c r="V3916" i="1" s="1"/>
  <c r="T3917" i="1"/>
  <c r="U3917" i="1"/>
  <c r="W3917" i="1"/>
  <c r="X3917" i="1" s="1"/>
  <c r="Y3917" i="1"/>
  <c r="Z3917" i="1"/>
  <c r="AA3917" i="1"/>
  <c r="AB3917" i="1"/>
  <c r="V3917" i="1" s="1"/>
  <c r="T3918" i="1"/>
  <c r="U3918" i="1"/>
  <c r="W3918" i="1"/>
  <c r="X3918" i="1" s="1"/>
  <c r="Y3918" i="1"/>
  <c r="Z3918" i="1"/>
  <c r="AA3918" i="1"/>
  <c r="AB3918" i="1"/>
  <c r="V3918" i="1" s="1"/>
  <c r="T3919" i="1"/>
  <c r="U3919" i="1"/>
  <c r="W3919" i="1"/>
  <c r="X3919" i="1" s="1"/>
  <c r="Y3919" i="1"/>
  <c r="Z3919" i="1"/>
  <c r="AA3919" i="1"/>
  <c r="AB3919" i="1"/>
  <c r="V3919" i="1" s="1"/>
  <c r="T3920" i="1"/>
  <c r="U3920" i="1"/>
  <c r="W3920" i="1"/>
  <c r="X3920" i="1" s="1"/>
  <c r="Y3920" i="1"/>
  <c r="Z3920" i="1"/>
  <c r="AA3920" i="1"/>
  <c r="AB3920" i="1"/>
  <c r="V3920" i="1" s="1"/>
  <c r="T3921" i="1"/>
  <c r="U3921" i="1"/>
  <c r="W3921" i="1"/>
  <c r="X3921" i="1" s="1"/>
  <c r="Y3921" i="1"/>
  <c r="Z3921" i="1"/>
  <c r="AA3921" i="1"/>
  <c r="AB3921" i="1"/>
  <c r="V3921" i="1" s="1"/>
  <c r="T3922" i="1"/>
  <c r="U3922" i="1"/>
  <c r="W3922" i="1"/>
  <c r="X3922" i="1" s="1"/>
  <c r="Y3922" i="1"/>
  <c r="Z3922" i="1"/>
  <c r="AA3922" i="1"/>
  <c r="AB3922" i="1"/>
  <c r="V3922" i="1" s="1"/>
  <c r="T3923" i="1"/>
  <c r="U3923" i="1"/>
  <c r="W3923" i="1"/>
  <c r="X3923" i="1" s="1"/>
  <c r="Y3923" i="1"/>
  <c r="Z3923" i="1"/>
  <c r="AA3923" i="1"/>
  <c r="AB3923" i="1"/>
  <c r="V3923" i="1" s="1"/>
  <c r="T3924" i="1"/>
  <c r="U3924" i="1"/>
  <c r="W3924" i="1"/>
  <c r="X3924" i="1" s="1"/>
  <c r="Y3924" i="1"/>
  <c r="Z3924" i="1"/>
  <c r="AA3924" i="1"/>
  <c r="AB3924" i="1"/>
  <c r="V3924" i="1" s="1"/>
  <c r="T3925" i="1"/>
  <c r="U3925" i="1"/>
  <c r="W3925" i="1"/>
  <c r="X3925" i="1" s="1"/>
  <c r="Y3925" i="1"/>
  <c r="Z3925" i="1"/>
  <c r="AA3925" i="1"/>
  <c r="AB3925" i="1"/>
  <c r="V3925" i="1" s="1"/>
  <c r="T3926" i="1"/>
  <c r="U3926" i="1"/>
  <c r="W3926" i="1"/>
  <c r="X3926" i="1" s="1"/>
  <c r="Y3926" i="1"/>
  <c r="Z3926" i="1"/>
  <c r="AA3926" i="1"/>
  <c r="AB3926" i="1"/>
  <c r="V3926" i="1" s="1"/>
  <c r="T3927" i="1"/>
  <c r="U3927" i="1"/>
  <c r="W3927" i="1"/>
  <c r="X3927" i="1" s="1"/>
  <c r="Y3927" i="1"/>
  <c r="Z3927" i="1"/>
  <c r="AA3927" i="1"/>
  <c r="AB3927" i="1"/>
  <c r="V3927" i="1" s="1"/>
  <c r="T3928" i="1"/>
  <c r="U3928" i="1"/>
  <c r="W3928" i="1"/>
  <c r="X3928" i="1" s="1"/>
  <c r="Y3928" i="1"/>
  <c r="Z3928" i="1"/>
  <c r="AA3928" i="1"/>
  <c r="AB3928" i="1"/>
  <c r="V3928" i="1" s="1"/>
  <c r="T3929" i="1"/>
  <c r="U3929" i="1"/>
  <c r="W3929" i="1"/>
  <c r="X3929" i="1" s="1"/>
  <c r="Y3929" i="1"/>
  <c r="Z3929" i="1"/>
  <c r="AA3929" i="1"/>
  <c r="AB3929" i="1"/>
  <c r="V3929" i="1" s="1"/>
  <c r="T3930" i="1"/>
  <c r="U3930" i="1"/>
  <c r="W3930" i="1"/>
  <c r="X3930" i="1" s="1"/>
  <c r="Y3930" i="1"/>
  <c r="Z3930" i="1"/>
  <c r="AA3930" i="1"/>
  <c r="AB3930" i="1"/>
  <c r="V3930" i="1" s="1"/>
  <c r="T3931" i="1"/>
  <c r="U3931" i="1"/>
  <c r="W3931" i="1"/>
  <c r="X3931" i="1" s="1"/>
  <c r="Y3931" i="1"/>
  <c r="Z3931" i="1"/>
  <c r="AA3931" i="1"/>
  <c r="AB3931" i="1"/>
  <c r="V3931" i="1" s="1"/>
  <c r="T3932" i="1"/>
  <c r="U3932" i="1"/>
  <c r="W3932" i="1"/>
  <c r="X3932" i="1" s="1"/>
  <c r="Y3932" i="1"/>
  <c r="Z3932" i="1"/>
  <c r="AA3932" i="1"/>
  <c r="AB3932" i="1"/>
  <c r="V3932" i="1" s="1"/>
  <c r="T3933" i="1"/>
  <c r="U3933" i="1"/>
  <c r="W3933" i="1"/>
  <c r="X3933" i="1" s="1"/>
  <c r="Y3933" i="1"/>
  <c r="Z3933" i="1"/>
  <c r="AA3933" i="1"/>
  <c r="AB3933" i="1"/>
  <c r="V3933" i="1" s="1"/>
  <c r="T3934" i="1"/>
  <c r="U3934" i="1"/>
  <c r="W3934" i="1"/>
  <c r="X3934" i="1" s="1"/>
  <c r="Y3934" i="1"/>
  <c r="Z3934" i="1"/>
  <c r="AA3934" i="1"/>
  <c r="AB3934" i="1"/>
  <c r="V3934" i="1" s="1"/>
  <c r="T3935" i="1"/>
  <c r="U3935" i="1"/>
  <c r="W3935" i="1"/>
  <c r="X3935" i="1" s="1"/>
  <c r="Y3935" i="1"/>
  <c r="Z3935" i="1"/>
  <c r="AA3935" i="1"/>
  <c r="AB3935" i="1"/>
  <c r="V3935" i="1" s="1"/>
  <c r="T3936" i="1"/>
  <c r="U3936" i="1"/>
  <c r="W3936" i="1"/>
  <c r="X3936" i="1" s="1"/>
  <c r="Y3936" i="1"/>
  <c r="Z3936" i="1"/>
  <c r="AA3936" i="1"/>
  <c r="AB3936" i="1"/>
  <c r="V3936" i="1" s="1"/>
  <c r="T3937" i="1"/>
  <c r="U3937" i="1"/>
  <c r="W3937" i="1"/>
  <c r="X3937" i="1" s="1"/>
  <c r="Y3937" i="1"/>
  <c r="Z3937" i="1"/>
  <c r="AA3937" i="1"/>
  <c r="AB3937" i="1"/>
  <c r="V3937" i="1" s="1"/>
  <c r="T3938" i="1"/>
  <c r="U3938" i="1"/>
  <c r="W3938" i="1"/>
  <c r="X3938" i="1" s="1"/>
  <c r="Y3938" i="1"/>
  <c r="Z3938" i="1"/>
  <c r="AA3938" i="1"/>
  <c r="AB3938" i="1"/>
  <c r="V3938" i="1" s="1"/>
  <c r="T3939" i="1"/>
  <c r="U3939" i="1"/>
  <c r="W3939" i="1"/>
  <c r="X3939" i="1" s="1"/>
  <c r="Y3939" i="1"/>
  <c r="Z3939" i="1"/>
  <c r="AA3939" i="1"/>
  <c r="AB3939" i="1"/>
  <c r="V3939" i="1" s="1"/>
  <c r="T3940" i="1"/>
  <c r="U3940" i="1"/>
  <c r="W3940" i="1"/>
  <c r="X3940" i="1" s="1"/>
  <c r="Y3940" i="1"/>
  <c r="Z3940" i="1"/>
  <c r="AA3940" i="1"/>
  <c r="AB3940" i="1"/>
  <c r="V3940" i="1" s="1"/>
  <c r="T3941" i="1"/>
  <c r="U3941" i="1"/>
  <c r="W3941" i="1"/>
  <c r="X3941" i="1" s="1"/>
  <c r="Y3941" i="1"/>
  <c r="Z3941" i="1"/>
  <c r="AA3941" i="1"/>
  <c r="AB3941" i="1"/>
  <c r="V3941" i="1" s="1"/>
  <c r="T3942" i="1"/>
  <c r="U3942" i="1"/>
  <c r="W3942" i="1"/>
  <c r="X3942" i="1" s="1"/>
  <c r="Y3942" i="1"/>
  <c r="Z3942" i="1"/>
  <c r="AA3942" i="1"/>
  <c r="AB3942" i="1"/>
  <c r="V3942" i="1" s="1"/>
  <c r="T3943" i="1"/>
  <c r="U3943" i="1"/>
  <c r="W3943" i="1"/>
  <c r="X3943" i="1" s="1"/>
  <c r="Y3943" i="1"/>
  <c r="Z3943" i="1"/>
  <c r="AA3943" i="1"/>
  <c r="AB3943" i="1"/>
  <c r="V3943" i="1" s="1"/>
  <c r="T3944" i="1"/>
  <c r="U3944" i="1"/>
  <c r="W3944" i="1"/>
  <c r="X3944" i="1" s="1"/>
  <c r="Y3944" i="1"/>
  <c r="Z3944" i="1"/>
  <c r="AA3944" i="1"/>
  <c r="AB3944" i="1"/>
  <c r="V3944" i="1" s="1"/>
  <c r="T3945" i="1"/>
  <c r="U3945" i="1"/>
  <c r="W3945" i="1"/>
  <c r="X3945" i="1" s="1"/>
  <c r="Y3945" i="1"/>
  <c r="Z3945" i="1"/>
  <c r="AA3945" i="1"/>
  <c r="AB3945" i="1"/>
  <c r="V3945" i="1" s="1"/>
  <c r="T3946" i="1"/>
  <c r="U3946" i="1"/>
  <c r="W3946" i="1"/>
  <c r="X3946" i="1" s="1"/>
  <c r="Y3946" i="1"/>
  <c r="Z3946" i="1"/>
  <c r="AA3946" i="1"/>
  <c r="AB3946" i="1"/>
  <c r="V3946" i="1" s="1"/>
  <c r="T3947" i="1"/>
  <c r="U3947" i="1"/>
  <c r="W3947" i="1"/>
  <c r="X3947" i="1" s="1"/>
  <c r="Y3947" i="1"/>
  <c r="Z3947" i="1"/>
  <c r="AA3947" i="1"/>
  <c r="AB3947" i="1"/>
  <c r="V3947" i="1" s="1"/>
  <c r="T3948" i="1"/>
  <c r="U3948" i="1"/>
  <c r="W3948" i="1"/>
  <c r="X3948" i="1" s="1"/>
  <c r="Y3948" i="1"/>
  <c r="Z3948" i="1"/>
  <c r="AA3948" i="1"/>
  <c r="AB3948" i="1"/>
  <c r="V3948" i="1" s="1"/>
  <c r="T3949" i="1"/>
  <c r="U3949" i="1"/>
  <c r="W3949" i="1"/>
  <c r="X3949" i="1" s="1"/>
  <c r="Y3949" i="1"/>
  <c r="Z3949" i="1"/>
  <c r="AA3949" i="1"/>
  <c r="AB3949" i="1"/>
  <c r="V3949" i="1" s="1"/>
  <c r="T3950" i="1"/>
  <c r="U3950" i="1"/>
  <c r="W3950" i="1"/>
  <c r="X3950" i="1" s="1"/>
  <c r="Y3950" i="1"/>
  <c r="Z3950" i="1"/>
  <c r="AA3950" i="1"/>
  <c r="AB3950" i="1"/>
  <c r="V3950" i="1" s="1"/>
  <c r="T3951" i="1"/>
  <c r="U3951" i="1"/>
  <c r="W3951" i="1"/>
  <c r="X3951" i="1" s="1"/>
  <c r="Y3951" i="1"/>
  <c r="Z3951" i="1"/>
  <c r="AA3951" i="1"/>
  <c r="AB3951" i="1"/>
  <c r="V3951" i="1" s="1"/>
  <c r="T3952" i="1"/>
  <c r="U3952" i="1"/>
  <c r="W3952" i="1"/>
  <c r="X3952" i="1" s="1"/>
  <c r="Y3952" i="1"/>
  <c r="Z3952" i="1"/>
  <c r="AA3952" i="1"/>
  <c r="AB3952" i="1"/>
  <c r="V3952" i="1" s="1"/>
  <c r="T3953" i="1"/>
  <c r="U3953" i="1"/>
  <c r="W3953" i="1"/>
  <c r="X3953" i="1" s="1"/>
  <c r="Y3953" i="1"/>
  <c r="Z3953" i="1"/>
  <c r="AA3953" i="1"/>
  <c r="AB3953" i="1"/>
  <c r="V3953" i="1" s="1"/>
  <c r="T3954" i="1"/>
  <c r="U3954" i="1"/>
  <c r="W3954" i="1"/>
  <c r="X3954" i="1" s="1"/>
  <c r="Y3954" i="1"/>
  <c r="Z3954" i="1"/>
  <c r="AA3954" i="1"/>
  <c r="AB3954" i="1"/>
  <c r="V3954" i="1" s="1"/>
  <c r="T3955" i="1"/>
  <c r="U3955" i="1"/>
  <c r="W3955" i="1"/>
  <c r="X3955" i="1" s="1"/>
  <c r="Y3955" i="1"/>
  <c r="Z3955" i="1"/>
  <c r="AA3955" i="1"/>
  <c r="AB3955" i="1"/>
  <c r="V3955" i="1" s="1"/>
  <c r="T3956" i="1"/>
  <c r="U3956" i="1"/>
  <c r="W3956" i="1"/>
  <c r="X3956" i="1" s="1"/>
  <c r="Y3956" i="1"/>
  <c r="Z3956" i="1"/>
  <c r="AA3956" i="1"/>
  <c r="AB3956" i="1"/>
  <c r="V3956" i="1" s="1"/>
  <c r="T3957" i="1"/>
  <c r="U3957" i="1"/>
  <c r="W3957" i="1"/>
  <c r="X3957" i="1" s="1"/>
  <c r="Y3957" i="1"/>
  <c r="Z3957" i="1"/>
  <c r="AA3957" i="1"/>
  <c r="AB3957" i="1"/>
  <c r="V3957" i="1" s="1"/>
  <c r="T3958" i="1"/>
  <c r="U3958" i="1"/>
  <c r="W3958" i="1"/>
  <c r="X3958" i="1" s="1"/>
  <c r="Y3958" i="1"/>
  <c r="Z3958" i="1"/>
  <c r="AA3958" i="1"/>
  <c r="AB3958" i="1"/>
  <c r="V3958" i="1" s="1"/>
  <c r="T3959" i="1"/>
  <c r="U3959" i="1"/>
  <c r="W3959" i="1"/>
  <c r="X3959" i="1" s="1"/>
  <c r="Y3959" i="1"/>
  <c r="Z3959" i="1"/>
  <c r="AA3959" i="1"/>
  <c r="AB3959" i="1"/>
  <c r="V3959" i="1" s="1"/>
  <c r="T3960" i="1"/>
  <c r="U3960" i="1"/>
  <c r="W3960" i="1"/>
  <c r="X3960" i="1" s="1"/>
  <c r="Y3960" i="1"/>
  <c r="Z3960" i="1"/>
  <c r="AA3960" i="1"/>
  <c r="AB3960" i="1"/>
  <c r="V3960" i="1" s="1"/>
  <c r="T3961" i="1"/>
  <c r="U3961" i="1"/>
  <c r="W3961" i="1"/>
  <c r="X3961" i="1" s="1"/>
  <c r="Y3961" i="1"/>
  <c r="Z3961" i="1"/>
  <c r="AA3961" i="1"/>
  <c r="AB3961" i="1"/>
  <c r="V3961" i="1" s="1"/>
  <c r="T3962" i="1"/>
  <c r="U3962" i="1"/>
  <c r="W3962" i="1"/>
  <c r="X3962" i="1" s="1"/>
  <c r="Y3962" i="1"/>
  <c r="Z3962" i="1"/>
  <c r="AA3962" i="1"/>
  <c r="AB3962" i="1"/>
  <c r="V3962" i="1" s="1"/>
  <c r="T3963" i="1"/>
  <c r="U3963" i="1"/>
  <c r="W3963" i="1"/>
  <c r="X3963" i="1" s="1"/>
  <c r="Y3963" i="1"/>
  <c r="Z3963" i="1"/>
  <c r="AA3963" i="1"/>
  <c r="AB3963" i="1"/>
  <c r="V3963" i="1" s="1"/>
  <c r="T3964" i="1"/>
  <c r="U3964" i="1"/>
  <c r="W3964" i="1"/>
  <c r="X3964" i="1" s="1"/>
  <c r="Y3964" i="1"/>
  <c r="Z3964" i="1"/>
  <c r="AA3964" i="1"/>
  <c r="AB3964" i="1"/>
  <c r="V3964" i="1" s="1"/>
  <c r="T3965" i="1"/>
  <c r="U3965" i="1"/>
  <c r="W3965" i="1"/>
  <c r="X3965" i="1" s="1"/>
  <c r="Y3965" i="1"/>
  <c r="Z3965" i="1"/>
  <c r="AA3965" i="1"/>
  <c r="AB3965" i="1"/>
  <c r="V3965" i="1" s="1"/>
  <c r="T3966" i="1"/>
  <c r="U3966" i="1"/>
  <c r="W3966" i="1"/>
  <c r="X3966" i="1" s="1"/>
  <c r="Y3966" i="1"/>
  <c r="Z3966" i="1"/>
  <c r="AA3966" i="1"/>
  <c r="AB3966" i="1"/>
  <c r="V3966" i="1" s="1"/>
  <c r="T3967" i="1"/>
  <c r="U3967" i="1"/>
  <c r="W3967" i="1"/>
  <c r="X3967" i="1" s="1"/>
  <c r="Y3967" i="1"/>
  <c r="Z3967" i="1"/>
  <c r="AA3967" i="1"/>
  <c r="AB3967" i="1"/>
  <c r="V3967" i="1" s="1"/>
  <c r="T3968" i="1"/>
  <c r="U3968" i="1"/>
  <c r="W3968" i="1"/>
  <c r="X3968" i="1" s="1"/>
  <c r="Y3968" i="1"/>
  <c r="Z3968" i="1"/>
  <c r="AA3968" i="1"/>
  <c r="AB3968" i="1"/>
  <c r="V3968" i="1" s="1"/>
  <c r="T3969" i="1"/>
  <c r="U3969" i="1"/>
  <c r="W3969" i="1"/>
  <c r="X3969" i="1" s="1"/>
  <c r="Y3969" i="1"/>
  <c r="Z3969" i="1"/>
  <c r="AA3969" i="1"/>
  <c r="AB3969" i="1"/>
  <c r="V3969" i="1" s="1"/>
  <c r="T3970" i="1"/>
  <c r="U3970" i="1"/>
  <c r="W3970" i="1"/>
  <c r="X3970" i="1" s="1"/>
  <c r="Y3970" i="1"/>
  <c r="Z3970" i="1"/>
  <c r="AA3970" i="1"/>
  <c r="AB3970" i="1"/>
  <c r="V3970" i="1" s="1"/>
  <c r="T3971" i="1"/>
  <c r="U3971" i="1"/>
  <c r="W3971" i="1"/>
  <c r="X3971" i="1" s="1"/>
  <c r="Y3971" i="1"/>
  <c r="Z3971" i="1"/>
  <c r="AA3971" i="1"/>
  <c r="AB3971" i="1"/>
  <c r="V3971" i="1" s="1"/>
  <c r="T3972" i="1"/>
  <c r="U3972" i="1"/>
  <c r="W3972" i="1"/>
  <c r="X3972" i="1" s="1"/>
  <c r="Y3972" i="1"/>
  <c r="Z3972" i="1"/>
  <c r="AA3972" i="1"/>
  <c r="AB3972" i="1"/>
  <c r="V3972" i="1" s="1"/>
  <c r="T3973" i="1"/>
  <c r="U3973" i="1"/>
  <c r="W3973" i="1"/>
  <c r="X3973" i="1" s="1"/>
  <c r="Y3973" i="1"/>
  <c r="Z3973" i="1"/>
  <c r="AA3973" i="1"/>
  <c r="AB3973" i="1"/>
  <c r="V3973" i="1" s="1"/>
  <c r="T3974" i="1"/>
  <c r="U3974" i="1"/>
  <c r="W3974" i="1"/>
  <c r="X3974" i="1" s="1"/>
  <c r="Y3974" i="1"/>
  <c r="Z3974" i="1"/>
  <c r="AA3974" i="1"/>
  <c r="AB3974" i="1"/>
  <c r="V3974" i="1" s="1"/>
  <c r="T3975" i="1"/>
  <c r="U3975" i="1"/>
  <c r="W3975" i="1"/>
  <c r="X3975" i="1" s="1"/>
  <c r="Y3975" i="1"/>
  <c r="Z3975" i="1"/>
  <c r="AA3975" i="1"/>
  <c r="AB3975" i="1"/>
  <c r="V3975" i="1" s="1"/>
  <c r="T3976" i="1"/>
  <c r="U3976" i="1"/>
  <c r="W3976" i="1"/>
  <c r="X3976" i="1" s="1"/>
  <c r="Y3976" i="1"/>
  <c r="Z3976" i="1"/>
  <c r="AA3976" i="1"/>
  <c r="AB3976" i="1"/>
  <c r="V3976" i="1" s="1"/>
  <c r="T3977" i="1"/>
  <c r="U3977" i="1"/>
  <c r="W3977" i="1"/>
  <c r="X3977" i="1" s="1"/>
  <c r="Y3977" i="1"/>
  <c r="Z3977" i="1"/>
  <c r="AA3977" i="1"/>
  <c r="AB3977" i="1"/>
  <c r="V3977" i="1" s="1"/>
  <c r="T3978" i="1"/>
  <c r="U3978" i="1"/>
  <c r="W3978" i="1"/>
  <c r="X3978" i="1" s="1"/>
  <c r="Y3978" i="1"/>
  <c r="Z3978" i="1"/>
  <c r="AA3978" i="1"/>
  <c r="AB3978" i="1"/>
  <c r="V3978" i="1" s="1"/>
  <c r="T3979" i="1"/>
  <c r="U3979" i="1"/>
  <c r="W3979" i="1"/>
  <c r="X3979" i="1" s="1"/>
  <c r="Y3979" i="1"/>
  <c r="Z3979" i="1"/>
  <c r="AA3979" i="1"/>
  <c r="AB3979" i="1"/>
  <c r="V3979" i="1" s="1"/>
  <c r="T3980" i="1"/>
  <c r="U3980" i="1"/>
  <c r="W3980" i="1"/>
  <c r="X3980" i="1" s="1"/>
  <c r="Y3980" i="1"/>
  <c r="Z3980" i="1"/>
  <c r="AA3980" i="1"/>
  <c r="AB3980" i="1"/>
  <c r="V3980" i="1" s="1"/>
  <c r="T3981" i="1"/>
  <c r="U3981" i="1"/>
  <c r="W3981" i="1"/>
  <c r="X3981" i="1" s="1"/>
  <c r="Y3981" i="1"/>
  <c r="Z3981" i="1"/>
  <c r="AA3981" i="1"/>
  <c r="AB3981" i="1"/>
  <c r="V3981" i="1" s="1"/>
  <c r="T3982" i="1"/>
  <c r="U3982" i="1"/>
  <c r="W3982" i="1"/>
  <c r="X3982" i="1" s="1"/>
  <c r="Y3982" i="1"/>
  <c r="Z3982" i="1"/>
  <c r="AA3982" i="1"/>
  <c r="AB3982" i="1"/>
  <c r="V3982" i="1" s="1"/>
  <c r="T3983" i="1"/>
  <c r="U3983" i="1"/>
  <c r="W3983" i="1"/>
  <c r="X3983" i="1" s="1"/>
  <c r="Y3983" i="1"/>
  <c r="Z3983" i="1"/>
  <c r="AA3983" i="1"/>
  <c r="AB3983" i="1"/>
  <c r="V3983" i="1" s="1"/>
  <c r="T3984" i="1"/>
  <c r="U3984" i="1"/>
  <c r="W3984" i="1"/>
  <c r="X3984" i="1" s="1"/>
  <c r="Y3984" i="1"/>
  <c r="Z3984" i="1"/>
  <c r="AA3984" i="1"/>
  <c r="AB3984" i="1"/>
  <c r="V3984" i="1" s="1"/>
  <c r="T3985" i="1"/>
  <c r="U3985" i="1"/>
  <c r="W3985" i="1"/>
  <c r="X3985" i="1" s="1"/>
  <c r="Y3985" i="1"/>
  <c r="Z3985" i="1"/>
  <c r="AA3985" i="1"/>
  <c r="AB3985" i="1"/>
  <c r="V3985" i="1" s="1"/>
  <c r="T3986" i="1"/>
  <c r="U3986" i="1"/>
  <c r="W3986" i="1"/>
  <c r="X3986" i="1" s="1"/>
  <c r="Y3986" i="1"/>
  <c r="Z3986" i="1"/>
  <c r="AA3986" i="1"/>
  <c r="AB3986" i="1"/>
  <c r="V3986" i="1" s="1"/>
  <c r="T3987" i="1"/>
  <c r="U3987" i="1"/>
  <c r="W3987" i="1"/>
  <c r="X3987" i="1" s="1"/>
  <c r="Y3987" i="1"/>
  <c r="Z3987" i="1"/>
  <c r="AA3987" i="1"/>
  <c r="AB3987" i="1"/>
  <c r="V3987" i="1" s="1"/>
  <c r="T3988" i="1"/>
  <c r="U3988" i="1"/>
  <c r="W3988" i="1"/>
  <c r="X3988" i="1" s="1"/>
  <c r="Y3988" i="1"/>
  <c r="Z3988" i="1"/>
  <c r="AA3988" i="1"/>
  <c r="AB3988" i="1"/>
  <c r="V3988" i="1" s="1"/>
  <c r="T3989" i="1"/>
  <c r="U3989" i="1"/>
  <c r="W3989" i="1"/>
  <c r="X3989" i="1" s="1"/>
  <c r="Y3989" i="1"/>
  <c r="Z3989" i="1"/>
  <c r="AA3989" i="1"/>
  <c r="AB3989" i="1"/>
  <c r="V3989" i="1" s="1"/>
  <c r="T3990" i="1"/>
  <c r="U3990" i="1"/>
  <c r="W3990" i="1"/>
  <c r="X3990" i="1" s="1"/>
  <c r="Y3990" i="1"/>
  <c r="Z3990" i="1"/>
  <c r="AA3990" i="1"/>
  <c r="AB3990" i="1"/>
  <c r="V3990" i="1" s="1"/>
  <c r="T3991" i="1"/>
  <c r="U3991" i="1"/>
  <c r="W3991" i="1"/>
  <c r="X3991" i="1" s="1"/>
  <c r="Y3991" i="1"/>
  <c r="Z3991" i="1"/>
  <c r="AA3991" i="1"/>
  <c r="AB3991" i="1"/>
  <c r="V3991" i="1" s="1"/>
  <c r="T3992" i="1"/>
  <c r="U3992" i="1"/>
  <c r="W3992" i="1"/>
  <c r="X3992" i="1" s="1"/>
  <c r="Y3992" i="1"/>
  <c r="Z3992" i="1"/>
  <c r="AA3992" i="1"/>
  <c r="AB3992" i="1"/>
  <c r="V3992" i="1" s="1"/>
  <c r="T3993" i="1"/>
  <c r="U3993" i="1"/>
  <c r="W3993" i="1"/>
  <c r="X3993" i="1" s="1"/>
  <c r="Y3993" i="1"/>
  <c r="Z3993" i="1"/>
  <c r="AA3993" i="1"/>
  <c r="AB3993" i="1"/>
  <c r="V3993" i="1" s="1"/>
  <c r="T3994" i="1"/>
  <c r="U3994" i="1"/>
  <c r="W3994" i="1"/>
  <c r="X3994" i="1" s="1"/>
  <c r="Y3994" i="1"/>
  <c r="Z3994" i="1"/>
  <c r="AA3994" i="1"/>
  <c r="AB3994" i="1"/>
  <c r="V3994" i="1" s="1"/>
  <c r="T3995" i="1"/>
  <c r="U3995" i="1"/>
  <c r="W3995" i="1"/>
  <c r="X3995" i="1" s="1"/>
  <c r="Y3995" i="1"/>
  <c r="Z3995" i="1"/>
  <c r="AA3995" i="1"/>
  <c r="AB3995" i="1"/>
  <c r="V3995" i="1" s="1"/>
  <c r="T3996" i="1"/>
  <c r="U3996" i="1"/>
  <c r="W3996" i="1"/>
  <c r="X3996" i="1" s="1"/>
  <c r="Y3996" i="1"/>
  <c r="Z3996" i="1"/>
  <c r="AA3996" i="1"/>
  <c r="AB3996" i="1"/>
  <c r="V3996" i="1" s="1"/>
  <c r="T3997" i="1"/>
  <c r="U3997" i="1"/>
  <c r="W3997" i="1"/>
  <c r="X3997" i="1" s="1"/>
  <c r="Y3997" i="1"/>
  <c r="Z3997" i="1"/>
  <c r="AA3997" i="1"/>
  <c r="AB3997" i="1"/>
  <c r="V3997" i="1" s="1"/>
  <c r="T3998" i="1"/>
  <c r="U3998" i="1"/>
  <c r="W3998" i="1"/>
  <c r="X3998" i="1" s="1"/>
  <c r="Y3998" i="1"/>
  <c r="Z3998" i="1"/>
  <c r="AA3998" i="1"/>
  <c r="AB3998" i="1"/>
  <c r="V3998" i="1" s="1"/>
  <c r="T3999" i="1"/>
  <c r="U3999" i="1"/>
  <c r="W3999" i="1"/>
  <c r="X3999" i="1" s="1"/>
  <c r="Y3999" i="1"/>
  <c r="Z3999" i="1"/>
  <c r="AA3999" i="1"/>
  <c r="AB3999" i="1"/>
  <c r="V3999" i="1" s="1"/>
  <c r="T4000" i="1"/>
  <c r="U4000" i="1"/>
  <c r="W4000" i="1"/>
  <c r="X4000" i="1" s="1"/>
  <c r="Y4000" i="1"/>
  <c r="Z4000" i="1"/>
  <c r="AA4000" i="1"/>
  <c r="AB4000" i="1"/>
  <c r="V4000" i="1" s="1"/>
  <c r="T4001" i="1"/>
  <c r="U4001" i="1"/>
  <c r="W4001" i="1"/>
  <c r="X4001" i="1" s="1"/>
  <c r="Y4001" i="1"/>
  <c r="Z4001" i="1"/>
  <c r="AA4001" i="1"/>
  <c r="AB4001" i="1"/>
  <c r="V4001" i="1" s="1"/>
  <c r="T4002" i="1"/>
  <c r="U4002" i="1"/>
  <c r="W4002" i="1"/>
  <c r="X4002" i="1" s="1"/>
  <c r="Y4002" i="1"/>
  <c r="Z4002" i="1"/>
  <c r="AA4002" i="1"/>
  <c r="AB4002" i="1"/>
  <c r="V4002" i="1" s="1"/>
  <c r="T4003" i="1"/>
  <c r="U4003" i="1"/>
  <c r="W4003" i="1"/>
  <c r="X4003" i="1" s="1"/>
  <c r="Y4003" i="1"/>
  <c r="Z4003" i="1"/>
  <c r="AA4003" i="1"/>
  <c r="AB4003" i="1"/>
  <c r="V4003" i="1" s="1"/>
  <c r="T4004" i="1"/>
  <c r="U4004" i="1"/>
  <c r="W4004" i="1"/>
  <c r="X4004" i="1" s="1"/>
  <c r="Y4004" i="1"/>
  <c r="Z4004" i="1"/>
  <c r="AA4004" i="1"/>
  <c r="AB4004" i="1"/>
  <c r="V4004" i="1" s="1"/>
  <c r="T4005" i="1"/>
  <c r="U4005" i="1"/>
  <c r="W4005" i="1"/>
  <c r="X4005" i="1" s="1"/>
  <c r="Y4005" i="1"/>
  <c r="Z4005" i="1"/>
  <c r="AA4005" i="1"/>
  <c r="AB4005" i="1"/>
  <c r="V4005" i="1" s="1"/>
  <c r="T4006" i="1"/>
  <c r="U4006" i="1"/>
  <c r="W4006" i="1"/>
  <c r="X4006" i="1" s="1"/>
  <c r="Y4006" i="1"/>
  <c r="Z4006" i="1"/>
  <c r="AA4006" i="1"/>
  <c r="AB4006" i="1"/>
  <c r="V4006" i="1" s="1"/>
  <c r="T4007" i="1"/>
  <c r="U4007" i="1"/>
  <c r="W4007" i="1"/>
  <c r="X4007" i="1" s="1"/>
  <c r="Y4007" i="1"/>
  <c r="Z4007" i="1"/>
  <c r="AA4007" i="1"/>
  <c r="AB4007" i="1"/>
  <c r="V4007" i="1" s="1"/>
  <c r="T4008" i="1"/>
  <c r="U4008" i="1"/>
  <c r="W4008" i="1"/>
  <c r="X4008" i="1" s="1"/>
  <c r="Y4008" i="1"/>
  <c r="Z4008" i="1"/>
  <c r="AA4008" i="1"/>
  <c r="AB4008" i="1"/>
  <c r="V4008" i="1" s="1"/>
  <c r="T4009" i="1"/>
  <c r="U4009" i="1"/>
  <c r="W4009" i="1"/>
  <c r="X4009" i="1" s="1"/>
  <c r="Y4009" i="1"/>
  <c r="Z4009" i="1"/>
  <c r="AA4009" i="1"/>
  <c r="AB4009" i="1"/>
  <c r="V4009" i="1" s="1"/>
  <c r="T4010" i="1"/>
  <c r="U4010" i="1"/>
  <c r="W4010" i="1"/>
  <c r="X4010" i="1" s="1"/>
  <c r="Y4010" i="1"/>
  <c r="Z4010" i="1"/>
  <c r="AA4010" i="1"/>
  <c r="AB4010" i="1"/>
  <c r="V4010" i="1" s="1"/>
  <c r="T4011" i="1"/>
  <c r="U4011" i="1"/>
  <c r="W4011" i="1"/>
  <c r="X4011" i="1" s="1"/>
  <c r="Y4011" i="1"/>
  <c r="Z4011" i="1"/>
  <c r="AA4011" i="1"/>
  <c r="AB4011" i="1"/>
  <c r="V4011" i="1" s="1"/>
  <c r="T4012" i="1"/>
  <c r="U4012" i="1"/>
  <c r="W4012" i="1"/>
  <c r="X4012" i="1" s="1"/>
  <c r="Y4012" i="1"/>
  <c r="Z4012" i="1"/>
  <c r="AA4012" i="1"/>
  <c r="AB4012" i="1"/>
  <c r="V4012" i="1" s="1"/>
  <c r="T4013" i="1"/>
  <c r="U4013" i="1"/>
  <c r="W4013" i="1"/>
  <c r="X4013" i="1" s="1"/>
  <c r="Y4013" i="1"/>
  <c r="Z4013" i="1"/>
  <c r="AA4013" i="1"/>
  <c r="AB4013" i="1"/>
  <c r="V4013" i="1" s="1"/>
  <c r="T4014" i="1"/>
  <c r="U4014" i="1"/>
  <c r="W4014" i="1"/>
  <c r="X4014" i="1" s="1"/>
  <c r="Y4014" i="1"/>
  <c r="Z4014" i="1"/>
  <c r="AA4014" i="1"/>
  <c r="AB4014" i="1"/>
  <c r="V4014" i="1" s="1"/>
  <c r="T4015" i="1"/>
  <c r="U4015" i="1"/>
  <c r="W4015" i="1"/>
  <c r="X4015" i="1" s="1"/>
  <c r="Y4015" i="1"/>
  <c r="Z4015" i="1"/>
  <c r="AA4015" i="1"/>
  <c r="AB4015" i="1"/>
  <c r="V4015" i="1" s="1"/>
  <c r="T4016" i="1"/>
  <c r="U4016" i="1"/>
  <c r="W4016" i="1"/>
  <c r="X4016" i="1" s="1"/>
  <c r="Y4016" i="1"/>
  <c r="Z4016" i="1"/>
  <c r="AA4016" i="1"/>
  <c r="AB4016" i="1"/>
  <c r="V4016" i="1" s="1"/>
  <c r="T4017" i="1"/>
  <c r="U4017" i="1"/>
  <c r="W4017" i="1"/>
  <c r="X4017" i="1" s="1"/>
  <c r="Y4017" i="1"/>
  <c r="Z4017" i="1"/>
  <c r="AA4017" i="1"/>
  <c r="AB4017" i="1"/>
  <c r="V4017" i="1" s="1"/>
  <c r="T4018" i="1"/>
  <c r="U4018" i="1"/>
  <c r="W4018" i="1"/>
  <c r="X4018" i="1" s="1"/>
  <c r="Y4018" i="1"/>
  <c r="Z4018" i="1"/>
  <c r="AA4018" i="1"/>
  <c r="AB4018" i="1"/>
  <c r="V4018" i="1" s="1"/>
  <c r="T4019" i="1"/>
  <c r="U4019" i="1"/>
  <c r="W4019" i="1"/>
  <c r="X4019" i="1" s="1"/>
  <c r="Y4019" i="1"/>
  <c r="Z4019" i="1"/>
  <c r="AA4019" i="1"/>
  <c r="AB4019" i="1"/>
  <c r="V4019" i="1" s="1"/>
  <c r="T4020" i="1"/>
  <c r="U4020" i="1"/>
  <c r="W4020" i="1"/>
  <c r="X4020" i="1" s="1"/>
  <c r="Y4020" i="1"/>
  <c r="Z4020" i="1"/>
  <c r="AA4020" i="1"/>
  <c r="AB4020" i="1"/>
  <c r="V4020" i="1" s="1"/>
  <c r="T4021" i="1"/>
  <c r="U4021" i="1"/>
  <c r="W4021" i="1"/>
  <c r="X4021" i="1" s="1"/>
  <c r="Y4021" i="1"/>
  <c r="Z4021" i="1"/>
  <c r="AA4021" i="1"/>
  <c r="AB4021" i="1"/>
  <c r="V4021" i="1" s="1"/>
  <c r="T4022" i="1"/>
  <c r="U4022" i="1"/>
  <c r="W4022" i="1"/>
  <c r="X4022" i="1" s="1"/>
  <c r="Y4022" i="1"/>
  <c r="Z4022" i="1"/>
  <c r="AA4022" i="1"/>
  <c r="AB4022" i="1"/>
  <c r="V4022" i="1" s="1"/>
  <c r="T4023" i="1"/>
  <c r="U4023" i="1"/>
  <c r="W4023" i="1"/>
  <c r="X4023" i="1" s="1"/>
  <c r="Y4023" i="1"/>
  <c r="Z4023" i="1"/>
  <c r="AA4023" i="1"/>
  <c r="AB4023" i="1"/>
  <c r="V4023" i="1" s="1"/>
  <c r="T4024" i="1"/>
  <c r="U4024" i="1"/>
  <c r="W4024" i="1"/>
  <c r="X4024" i="1" s="1"/>
  <c r="Y4024" i="1"/>
  <c r="Z4024" i="1"/>
  <c r="AA4024" i="1"/>
  <c r="AB4024" i="1"/>
  <c r="V4024" i="1" s="1"/>
  <c r="T4025" i="1"/>
  <c r="U4025" i="1"/>
  <c r="W4025" i="1"/>
  <c r="X4025" i="1" s="1"/>
  <c r="Y4025" i="1"/>
  <c r="Z4025" i="1"/>
  <c r="AA4025" i="1"/>
  <c r="AB4025" i="1"/>
  <c r="V4025" i="1" s="1"/>
  <c r="T4026" i="1"/>
  <c r="U4026" i="1"/>
  <c r="W4026" i="1"/>
  <c r="X4026" i="1" s="1"/>
  <c r="Y4026" i="1"/>
  <c r="Z4026" i="1"/>
  <c r="AA4026" i="1"/>
  <c r="AB4026" i="1"/>
  <c r="V4026" i="1" s="1"/>
  <c r="T4027" i="1"/>
  <c r="U4027" i="1"/>
  <c r="W4027" i="1"/>
  <c r="X4027" i="1" s="1"/>
  <c r="Y4027" i="1"/>
  <c r="Z4027" i="1"/>
  <c r="AA4027" i="1"/>
  <c r="AB4027" i="1"/>
  <c r="V4027" i="1" s="1"/>
  <c r="T4028" i="1"/>
  <c r="U4028" i="1"/>
  <c r="W4028" i="1"/>
  <c r="X4028" i="1" s="1"/>
  <c r="Y4028" i="1"/>
  <c r="Z4028" i="1"/>
  <c r="AA4028" i="1"/>
  <c r="AB4028" i="1"/>
  <c r="V4028" i="1" s="1"/>
  <c r="T4029" i="1"/>
  <c r="U4029" i="1"/>
  <c r="W4029" i="1"/>
  <c r="X4029" i="1" s="1"/>
  <c r="Y4029" i="1"/>
  <c r="Z4029" i="1"/>
  <c r="AA4029" i="1"/>
  <c r="AB4029" i="1"/>
  <c r="V4029" i="1" s="1"/>
  <c r="T4030" i="1"/>
  <c r="U4030" i="1"/>
  <c r="W4030" i="1"/>
  <c r="X4030" i="1" s="1"/>
  <c r="Y4030" i="1"/>
  <c r="Z4030" i="1"/>
  <c r="AA4030" i="1"/>
  <c r="AB4030" i="1"/>
  <c r="V4030" i="1" s="1"/>
  <c r="T4031" i="1"/>
  <c r="U4031" i="1"/>
  <c r="W4031" i="1"/>
  <c r="X4031" i="1" s="1"/>
  <c r="Y4031" i="1"/>
  <c r="Z4031" i="1"/>
  <c r="AA4031" i="1"/>
  <c r="AB4031" i="1"/>
  <c r="V4031" i="1" s="1"/>
  <c r="T4032" i="1"/>
  <c r="U4032" i="1"/>
  <c r="W4032" i="1"/>
  <c r="X4032" i="1" s="1"/>
  <c r="Y4032" i="1"/>
  <c r="Z4032" i="1"/>
  <c r="AA4032" i="1"/>
  <c r="AB4032" i="1"/>
  <c r="V4032" i="1" s="1"/>
  <c r="T4033" i="1"/>
  <c r="U4033" i="1"/>
  <c r="W4033" i="1"/>
  <c r="X4033" i="1" s="1"/>
  <c r="Y4033" i="1"/>
  <c r="Z4033" i="1"/>
  <c r="AA4033" i="1"/>
  <c r="AB4033" i="1"/>
  <c r="V4033" i="1" s="1"/>
  <c r="T4034" i="1"/>
  <c r="U4034" i="1"/>
  <c r="W4034" i="1"/>
  <c r="X4034" i="1" s="1"/>
  <c r="Y4034" i="1"/>
  <c r="Z4034" i="1"/>
  <c r="AA4034" i="1"/>
  <c r="AB4034" i="1"/>
  <c r="V4034" i="1" s="1"/>
  <c r="T4035" i="1"/>
  <c r="U4035" i="1"/>
  <c r="W4035" i="1"/>
  <c r="X4035" i="1" s="1"/>
  <c r="Y4035" i="1"/>
  <c r="Z4035" i="1"/>
  <c r="AA4035" i="1"/>
  <c r="AB4035" i="1"/>
  <c r="V4035" i="1" s="1"/>
  <c r="T4036" i="1"/>
  <c r="U4036" i="1"/>
  <c r="W4036" i="1"/>
  <c r="X4036" i="1" s="1"/>
  <c r="Y4036" i="1"/>
  <c r="Z4036" i="1"/>
  <c r="AA4036" i="1"/>
  <c r="AB4036" i="1"/>
  <c r="V4036" i="1" s="1"/>
  <c r="T4037" i="1"/>
  <c r="U4037" i="1"/>
  <c r="W4037" i="1"/>
  <c r="X4037" i="1" s="1"/>
  <c r="Y4037" i="1"/>
  <c r="Z4037" i="1"/>
  <c r="AA4037" i="1"/>
  <c r="AB4037" i="1"/>
  <c r="V4037" i="1" s="1"/>
  <c r="T4038" i="1"/>
  <c r="U4038" i="1"/>
  <c r="W4038" i="1"/>
  <c r="X4038" i="1" s="1"/>
  <c r="Y4038" i="1"/>
  <c r="Z4038" i="1"/>
  <c r="AA4038" i="1"/>
  <c r="AB4038" i="1"/>
  <c r="V4038" i="1" s="1"/>
  <c r="T4039" i="1"/>
  <c r="U4039" i="1"/>
  <c r="W4039" i="1"/>
  <c r="X4039" i="1" s="1"/>
  <c r="Y4039" i="1"/>
  <c r="Z4039" i="1"/>
  <c r="AA4039" i="1"/>
  <c r="AB4039" i="1"/>
  <c r="V4039" i="1" s="1"/>
  <c r="T4040" i="1"/>
  <c r="U4040" i="1"/>
  <c r="W4040" i="1"/>
  <c r="X4040" i="1" s="1"/>
  <c r="Y4040" i="1"/>
  <c r="Z4040" i="1"/>
  <c r="AA4040" i="1"/>
  <c r="AB4040" i="1"/>
  <c r="V4040" i="1" s="1"/>
  <c r="T4041" i="1"/>
  <c r="U4041" i="1"/>
  <c r="W4041" i="1"/>
  <c r="X4041" i="1" s="1"/>
  <c r="Y4041" i="1"/>
  <c r="Z4041" i="1"/>
  <c r="AA4041" i="1"/>
  <c r="AB4041" i="1"/>
  <c r="V4041" i="1" s="1"/>
  <c r="T4042" i="1"/>
  <c r="U4042" i="1"/>
  <c r="W4042" i="1"/>
  <c r="X4042" i="1" s="1"/>
  <c r="Y4042" i="1"/>
  <c r="Z4042" i="1"/>
  <c r="AA4042" i="1"/>
  <c r="AB4042" i="1"/>
  <c r="V4042" i="1" s="1"/>
  <c r="T4043" i="1"/>
  <c r="U4043" i="1"/>
  <c r="W4043" i="1"/>
  <c r="X4043" i="1" s="1"/>
  <c r="Y4043" i="1"/>
  <c r="Z4043" i="1"/>
  <c r="AA4043" i="1"/>
  <c r="AB4043" i="1"/>
  <c r="V4043" i="1" s="1"/>
  <c r="T4044" i="1"/>
  <c r="U4044" i="1"/>
  <c r="W4044" i="1"/>
  <c r="X4044" i="1" s="1"/>
  <c r="Y4044" i="1"/>
  <c r="Z4044" i="1"/>
  <c r="AA4044" i="1"/>
  <c r="AB4044" i="1"/>
  <c r="V4044" i="1" s="1"/>
  <c r="T4045" i="1"/>
  <c r="U4045" i="1"/>
  <c r="W4045" i="1"/>
  <c r="X4045" i="1" s="1"/>
  <c r="Y4045" i="1"/>
  <c r="Z4045" i="1"/>
  <c r="AA4045" i="1"/>
  <c r="AB4045" i="1"/>
  <c r="V4045" i="1" s="1"/>
  <c r="T4046" i="1"/>
  <c r="U4046" i="1"/>
  <c r="W4046" i="1"/>
  <c r="X4046" i="1" s="1"/>
  <c r="Y4046" i="1"/>
  <c r="Z4046" i="1"/>
  <c r="AA4046" i="1"/>
  <c r="AB4046" i="1"/>
  <c r="V4046" i="1" s="1"/>
  <c r="T4047" i="1"/>
  <c r="U4047" i="1"/>
  <c r="W4047" i="1"/>
  <c r="X4047" i="1" s="1"/>
  <c r="Y4047" i="1"/>
  <c r="Z4047" i="1"/>
  <c r="AA4047" i="1"/>
  <c r="AB4047" i="1"/>
  <c r="V4047" i="1" s="1"/>
  <c r="T4048" i="1"/>
  <c r="U4048" i="1"/>
  <c r="W4048" i="1"/>
  <c r="X4048" i="1" s="1"/>
  <c r="Y4048" i="1"/>
  <c r="Z4048" i="1"/>
  <c r="AA4048" i="1"/>
  <c r="AB4048" i="1"/>
  <c r="V4048" i="1" s="1"/>
  <c r="T4049" i="1"/>
  <c r="U4049" i="1"/>
  <c r="W4049" i="1"/>
  <c r="X4049" i="1" s="1"/>
  <c r="Y4049" i="1"/>
  <c r="Z4049" i="1"/>
  <c r="AA4049" i="1"/>
  <c r="AB4049" i="1"/>
  <c r="V4049" i="1" s="1"/>
  <c r="T4050" i="1"/>
  <c r="U4050" i="1"/>
  <c r="W4050" i="1"/>
  <c r="X4050" i="1" s="1"/>
  <c r="Y4050" i="1"/>
  <c r="Z4050" i="1"/>
  <c r="AA4050" i="1"/>
  <c r="AB4050" i="1"/>
  <c r="V4050" i="1" s="1"/>
  <c r="T4051" i="1"/>
  <c r="U4051" i="1"/>
  <c r="W4051" i="1"/>
  <c r="X4051" i="1" s="1"/>
  <c r="Y4051" i="1"/>
  <c r="Z4051" i="1"/>
  <c r="AA4051" i="1"/>
  <c r="AB4051" i="1"/>
  <c r="V4051" i="1" s="1"/>
  <c r="T4052" i="1"/>
  <c r="U4052" i="1"/>
  <c r="W4052" i="1"/>
  <c r="X4052" i="1" s="1"/>
  <c r="Y4052" i="1"/>
  <c r="Z4052" i="1"/>
  <c r="AA4052" i="1"/>
  <c r="AB4052" i="1"/>
  <c r="V4052" i="1" s="1"/>
  <c r="T4053" i="1"/>
  <c r="U4053" i="1"/>
  <c r="W4053" i="1"/>
  <c r="X4053" i="1" s="1"/>
  <c r="Y4053" i="1"/>
  <c r="Z4053" i="1"/>
  <c r="AA4053" i="1"/>
  <c r="AB4053" i="1"/>
  <c r="V4053" i="1" s="1"/>
  <c r="T4054" i="1"/>
  <c r="U4054" i="1"/>
  <c r="W4054" i="1"/>
  <c r="X4054" i="1" s="1"/>
  <c r="Y4054" i="1"/>
  <c r="Z4054" i="1"/>
  <c r="AA4054" i="1"/>
  <c r="AB4054" i="1"/>
  <c r="V4054" i="1" s="1"/>
  <c r="T4055" i="1"/>
  <c r="U4055" i="1"/>
  <c r="W4055" i="1"/>
  <c r="X4055" i="1" s="1"/>
  <c r="Y4055" i="1"/>
  <c r="Z4055" i="1"/>
  <c r="AA4055" i="1"/>
  <c r="AB4055" i="1"/>
  <c r="V4055" i="1" s="1"/>
  <c r="T4056" i="1"/>
  <c r="U4056" i="1"/>
  <c r="W4056" i="1"/>
  <c r="X4056" i="1" s="1"/>
  <c r="Y4056" i="1"/>
  <c r="Z4056" i="1"/>
  <c r="AA4056" i="1"/>
  <c r="AB4056" i="1"/>
  <c r="V4056" i="1" s="1"/>
  <c r="T4057" i="1"/>
  <c r="U4057" i="1"/>
  <c r="W4057" i="1"/>
  <c r="X4057" i="1" s="1"/>
  <c r="Y4057" i="1"/>
  <c r="Z4057" i="1"/>
  <c r="AA4057" i="1"/>
  <c r="AB4057" i="1"/>
  <c r="V4057" i="1" s="1"/>
  <c r="T4058" i="1"/>
  <c r="U4058" i="1"/>
  <c r="W4058" i="1"/>
  <c r="X4058" i="1" s="1"/>
  <c r="Y4058" i="1"/>
  <c r="Z4058" i="1"/>
  <c r="AA4058" i="1"/>
  <c r="AB4058" i="1"/>
  <c r="V4058" i="1" s="1"/>
  <c r="T4059" i="1"/>
  <c r="U4059" i="1"/>
  <c r="W4059" i="1"/>
  <c r="X4059" i="1" s="1"/>
  <c r="Y4059" i="1"/>
  <c r="Z4059" i="1"/>
  <c r="AA4059" i="1"/>
  <c r="AB4059" i="1"/>
  <c r="V4059" i="1" s="1"/>
  <c r="T4060" i="1"/>
  <c r="U4060" i="1"/>
  <c r="W4060" i="1"/>
  <c r="X4060" i="1" s="1"/>
  <c r="Y4060" i="1"/>
  <c r="Z4060" i="1"/>
  <c r="AA4060" i="1"/>
  <c r="AB4060" i="1"/>
  <c r="V4060" i="1" s="1"/>
  <c r="T4061" i="1"/>
  <c r="U4061" i="1"/>
  <c r="W4061" i="1"/>
  <c r="X4061" i="1" s="1"/>
  <c r="Y4061" i="1"/>
  <c r="Z4061" i="1"/>
  <c r="AA4061" i="1"/>
  <c r="AB4061" i="1"/>
  <c r="V4061" i="1" s="1"/>
  <c r="T4062" i="1"/>
  <c r="U4062" i="1"/>
  <c r="W4062" i="1"/>
  <c r="X4062" i="1" s="1"/>
  <c r="Y4062" i="1"/>
  <c r="Z4062" i="1"/>
  <c r="AA4062" i="1"/>
  <c r="AB4062" i="1"/>
  <c r="V4062" i="1" s="1"/>
  <c r="T4063" i="1"/>
  <c r="U4063" i="1"/>
  <c r="W4063" i="1"/>
  <c r="X4063" i="1" s="1"/>
  <c r="Y4063" i="1"/>
  <c r="Z4063" i="1"/>
  <c r="AA4063" i="1"/>
  <c r="AB4063" i="1"/>
  <c r="V4063" i="1" s="1"/>
  <c r="T4064" i="1"/>
  <c r="U4064" i="1"/>
  <c r="W4064" i="1"/>
  <c r="X4064" i="1" s="1"/>
  <c r="Y4064" i="1"/>
  <c r="Z4064" i="1"/>
  <c r="AA4064" i="1"/>
  <c r="AB4064" i="1"/>
  <c r="V4064" i="1" s="1"/>
  <c r="T4065" i="1"/>
  <c r="U4065" i="1"/>
  <c r="W4065" i="1"/>
  <c r="X4065" i="1" s="1"/>
  <c r="Y4065" i="1"/>
  <c r="Z4065" i="1"/>
  <c r="AA4065" i="1"/>
  <c r="AB4065" i="1"/>
  <c r="V4065" i="1" s="1"/>
  <c r="T4066" i="1"/>
  <c r="U4066" i="1"/>
  <c r="W4066" i="1"/>
  <c r="X4066" i="1" s="1"/>
  <c r="Y4066" i="1"/>
  <c r="Z4066" i="1"/>
  <c r="AA4066" i="1"/>
  <c r="AB4066" i="1"/>
  <c r="V4066" i="1" s="1"/>
  <c r="T4067" i="1"/>
  <c r="U4067" i="1"/>
  <c r="W4067" i="1"/>
  <c r="X4067" i="1" s="1"/>
  <c r="Y4067" i="1"/>
  <c r="Z4067" i="1"/>
  <c r="AA4067" i="1"/>
  <c r="AB4067" i="1"/>
  <c r="V4067" i="1" s="1"/>
  <c r="T4068" i="1"/>
  <c r="U4068" i="1"/>
  <c r="W4068" i="1"/>
  <c r="X4068" i="1" s="1"/>
  <c r="Y4068" i="1"/>
  <c r="Z4068" i="1"/>
  <c r="AA4068" i="1"/>
  <c r="AB4068" i="1"/>
  <c r="V4068" i="1" s="1"/>
  <c r="T4069" i="1"/>
  <c r="U4069" i="1"/>
  <c r="W4069" i="1"/>
  <c r="X4069" i="1" s="1"/>
  <c r="Y4069" i="1"/>
  <c r="Z4069" i="1"/>
  <c r="AA4069" i="1"/>
  <c r="AB4069" i="1"/>
  <c r="V4069" i="1" s="1"/>
  <c r="T4070" i="1"/>
  <c r="U4070" i="1"/>
  <c r="W4070" i="1"/>
  <c r="X4070" i="1" s="1"/>
  <c r="Y4070" i="1"/>
  <c r="Z4070" i="1"/>
  <c r="AA4070" i="1"/>
  <c r="AB4070" i="1"/>
  <c r="V4070" i="1" s="1"/>
  <c r="T4071" i="1"/>
  <c r="U4071" i="1"/>
  <c r="W4071" i="1"/>
  <c r="X4071" i="1" s="1"/>
  <c r="Y4071" i="1"/>
  <c r="Z4071" i="1"/>
  <c r="AA4071" i="1"/>
  <c r="AB4071" i="1"/>
  <c r="V4071" i="1" s="1"/>
  <c r="T4072" i="1"/>
  <c r="U4072" i="1"/>
  <c r="W4072" i="1"/>
  <c r="X4072" i="1" s="1"/>
  <c r="Y4072" i="1"/>
  <c r="Z4072" i="1"/>
  <c r="AA4072" i="1"/>
  <c r="AB4072" i="1"/>
  <c r="V4072" i="1" s="1"/>
  <c r="T4073" i="1"/>
  <c r="U4073" i="1"/>
  <c r="W4073" i="1"/>
  <c r="X4073" i="1" s="1"/>
  <c r="Y4073" i="1"/>
  <c r="Z4073" i="1"/>
  <c r="AA4073" i="1"/>
  <c r="AB4073" i="1"/>
  <c r="V4073" i="1" s="1"/>
  <c r="T4074" i="1"/>
  <c r="U4074" i="1"/>
  <c r="V4074" i="1"/>
  <c r="W4074" i="1"/>
  <c r="X4074" i="1" s="1"/>
  <c r="Y4074" i="1"/>
  <c r="Z4074" i="1"/>
  <c r="AA4074" i="1"/>
  <c r="AB4074" i="1"/>
  <c r="T4075" i="1"/>
  <c r="U4075" i="1"/>
  <c r="V4075" i="1"/>
  <c r="W4075" i="1"/>
  <c r="X4075" i="1" s="1"/>
  <c r="Y4075" i="1"/>
  <c r="Z4075" i="1"/>
  <c r="AA4075" i="1"/>
  <c r="AB4075" i="1"/>
  <c r="T4076" i="1"/>
  <c r="U4076" i="1"/>
  <c r="W4076" i="1"/>
  <c r="X4076" i="1" s="1"/>
  <c r="Y4076" i="1"/>
  <c r="Z4076" i="1"/>
  <c r="AA4076" i="1"/>
  <c r="AB4076" i="1"/>
  <c r="V4076" i="1" s="1"/>
  <c r="T4077" i="1"/>
  <c r="U4077" i="1"/>
  <c r="W4077" i="1"/>
  <c r="X4077" i="1" s="1"/>
  <c r="Y4077" i="1"/>
  <c r="Z4077" i="1"/>
  <c r="AA4077" i="1"/>
  <c r="AB4077" i="1"/>
  <c r="V4077" i="1" s="1"/>
  <c r="T4078" i="1"/>
  <c r="U4078" i="1"/>
  <c r="W4078" i="1"/>
  <c r="X4078" i="1" s="1"/>
  <c r="Y4078" i="1"/>
  <c r="Z4078" i="1"/>
  <c r="AA4078" i="1"/>
  <c r="AB4078" i="1"/>
  <c r="V4078" i="1" s="1"/>
  <c r="T4079" i="1"/>
  <c r="U4079" i="1"/>
  <c r="W4079" i="1"/>
  <c r="X4079" i="1" s="1"/>
  <c r="Y4079" i="1"/>
  <c r="Z4079" i="1"/>
  <c r="AA4079" i="1"/>
  <c r="AB4079" i="1"/>
  <c r="V4079" i="1" s="1"/>
  <c r="T4080" i="1"/>
  <c r="U4080" i="1"/>
  <c r="W4080" i="1"/>
  <c r="X4080" i="1" s="1"/>
  <c r="Y4080" i="1"/>
  <c r="Z4080" i="1"/>
  <c r="AA4080" i="1"/>
  <c r="AB4080" i="1"/>
  <c r="V4080" i="1" s="1"/>
  <c r="T4081" i="1"/>
  <c r="U4081" i="1"/>
  <c r="W4081" i="1"/>
  <c r="X4081" i="1" s="1"/>
  <c r="Y4081" i="1"/>
  <c r="Z4081" i="1"/>
  <c r="AA4081" i="1"/>
  <c r="AB4081" i="1"/>
  <c r="V4081" i="1" s="1"/>
  <c r="T4082" i="1"/>
  <c r="U4082" i="1"/>
  <c r="W4082" i="1"/>
  <c r="X4082" i="1" s="1"/>
  <c r="Y4082" i="1"/>
  <c r="Z4082" i="1"/>
  <c r="AA4082" i="1"/>
  <c r="AB4082" i="1"/>
  <c r="V4082" i="1" s="1"/>
  <c r="T4083" i="1"/>
  <c r="U4083" i="1"/>
  <c r="W4083" i="1"/>
  <c r="X4083" i="1" s="1"/>
  <c r="Y4083" i="1"/>
  <c r="Z4083" i="1"/>
  <c r="AA4083" i="1"/>
  <c r="AB4083" i="1"/>
  <c r="V4083" i="1" s="1"/>
  <c r="T4084" i="1"/>
  <c r="U4084" i="1"/>
  <c r="W4084" i="1"/>
  <c r="X4084" i="1" s="1"/>
  <c r="Y4084" i="1"/>
  <c r="Z4084" i="1"/>
  <c r="AA4084" i="1"/>
  <c r="AB4084" i="1"/>
  <c r="V4084" i="1" s="1"/>
  <c r="T4085" i="1"/>
  <c r="U4085" i="1"/>
  <c r="W4085" i="1"/>
  <c r="X4085" i="1" s="1"/>
  <c r="Y4085" i="1"/>
  <c r="Z4085" i="1"/>
  <c r="AA4085" i="1"/>
  <c r="AB4085" i="1"/>
  <c r="V4085" i="1" s="1"/>
  <c r="T4086" i="1"/>
  <c r="U4086" i="1"/>
  <c r="W4086" i="1"/>
  <c r="X4086" i="1" s="1"/>
  <c r="Y4086" i="1"/>
  <c r="Z4086" i="1"/>
  <c r="AA4086" i="1"/>
  <c r="AB4086" i="1"/>
  <c r="V4086" i="1" s="1"/>
  <c r="T4087" i="1"/>
  <c r="U4087" i="1"/>
  <c r="W4087" i="1"/>
  <c r="X4087" i="1" s="1"/>
  <c r="Y4087" i="1"/>
  <c r="Z4087" i="1"/>
  <c r="AA4087" i="1"/>
  <c r="AB4087" i="1"/>
  <c r="V4087" i="1" s="1"/>
  <c r="T4088" i="1"/>
  <c r="U4088" i="1"/>
  <c r="W4088" i="1"/>
  <c r="X4088" i="1" s="1"/>
  <c r="Y4088" i="1"/>
  <c r="Z4088" i="1"/>
  <c r="AA4088" i="1"/>
  <c r="AB4088" i="1"/>
  <c r="V4088" i="1" s="1"/>
  <c r="T4089" i="1"/>
  <c r="U4089" i="1"/>
  <c r="W4089" i="1"/>
  <c r="X4089" i="1" s="1"/>
  <c r="Y4089" i="1"/>
  <c r="Z4089" i="1"/>
  <c r="AA4089" i="1"/>
  <c r="AB4089" i="1"/>
  <c r="V4089" i="1" s="1"/>
  <c r="T4090" i="1"/>
  <c r="U4090" i="1"/>
  <c r="W4090" i="1"/>
  <c r="X4090" i="1" s="1"/>
  <c r="Y4090" i="1"/>
  <c r="Z4090" i="1"/>
  <c r="AA4090" i="1"/>
  <c r="AB4090" i="1"/>
  <c r="V4090" i="1" s="1"/>
  <c r="T4091" i="1"/>
  <c r="U4091" i="1"/>
  <c r="W4091" i="1"/>
  <c r="X4091" i="1" s="1"/>
  <c r="Y4091" i="1"/>
  <c r="Z4091" i="1"/>
  <c r="AA4091" i="1"/>
  <c r="AB4091" i="1"/>
  <c r="V4091" i="1" s="1"/>
  <c r="T4092" i="1"/>
  <c r="U4092" i="1"/>
  <c r="W4092" i="1"/>
  <c r="X4092" i="1" s="1"/>
  <c r="Y4092" i="1"/>
  <c r="Z4092" i="1"/>
  <c r="AA4092" i="1"/>
  <c r="AB4092" i="1"/>
  <c r="V4092" i="1" s="1"/>
  <c r="T4093" i="1"/>
  <c r="U4093" i="1"/>
  <c r="W4093" i="1"/>
  <c r="X4093" i="1" s="1"/>
  <c r="Y4093" i="1"/>
  <c r="Z4093" i="1"/>
  <c r="AA4093" i="1"/>
  <c r="AB4093" i="1"/>
  <c r="V4093" i="1" s="1"/>
  <c r="T4094" i="1"/>
  <c r="U4094" i="1"/>
  <c r="W4094" i="1"/>
  <c r="X4094" i="1" s="1"/>
  <c r="Y4094" i="1"/>
  <c r="Z4094" i="1"/>
  <c r="AA4094" i="1"/>
  <c r="AB4094" i="1"/>
  <c r="V4094" i="1" s="1"/>
  <c r="T4095" i="1"/>
  <c r="U4095" i="1"/>
  <c r="W4095" i="1"/>
  <c r="X4095" i="1" s="1"/>
  <c r="Y4095" i="1"/>
  <c r="Z4095" i="1"/>
  <c r="AA4095" i="1"/>
  <c r="AB4095" i="1"/>
  <c r="V4095" i="1" s="1"/>
  <c r="T4096" i="1"/>
  <c r="U4096" i="1"/>
  <c r="W4096" i="1"/>
  <c r="X4096" i="1" s="1"/>
  <c r="Y4096" i="1"/>
  <c r="Z4096" i="1"/>
  <c r="AA4096" i="1"/>
  <c r="AB4096" i="1"/>
  <c r="V4096" i="1" s="1"/>
  <c r="T4097" i="1"/>
  <c r="U4097" i="1"/>
  <c r="W4097" i="1"/>
  <c r="X4097" i="1" s="1"/>
  <c r="Y4097" i="1"/>
  <c r="Z4097" i="1"/>
  <c r="AA4097" i="1"/>
  <c r="AB4097" i="1"/>
  <c r="V4097" i="1" s="1"/>
  <c r="T4098" i="1"/>
  <c r="U4098" i="1"/>
  <c r="W4098" i="1"/>
  <c r="X4098" i="1" s="1"/>
  <c r="Y4098" i="1"/>
  <c r="Z4098" i="1"/>
  <c r="AA4098" i="1"/>
  <c r="AB4098" i="1"/>
  <c r="V4098" i="1" s="1"/>
  <c r="T4099" i="1"/>
  <c r="U4099" i="1"/>
  <c r="W4099" i="1"/>
  <c r="X4099" i="1" s="1"/>
  <c r="Y4099" i="1"/>
  <c r="Z4099" i="1"/>
  <c r="AA4099" i="1"/>
  <c r="AB4099" i="1"/>
  <c r="V4099" i="1" s="1"/>
  <c r="T4100" i="1"/>
  <c r="U4100" i="1"/>
  <c r="W4100" i="1"/>
  <c r="X4100" i="1" s="1"/>
  <c r="Y4100" i="1"/>
  <c r="Z4100" i="1"/>
  <c r="AA4100" i="1"/>
  <c r="AB4100" i="1"/>
  <c r="V4100" i="1" s="1"/>
  <c r="T4101" i="1"/>
  <c r="U4101" i="1"/>
  <c r="W4101" i="1"/>
  <c r="X4101" i="1" s="1"/>
  <c r="Y4101" i="1"/>
  <c r="Z4101" i="1"/>
  <c r="AA4101" i="1"/>
  <c r="AB4101" i="1"/>
  <c r="V4101" i="1" s="1"/>
  <c r="T4102" i="1"/>
  <c r="U4102" i="1"/>
  <c r="W4102" i="1"/>
  <c r="X4102" i="1" s="1"/>
  <c r="Y4102" i="1"/>
  <c r="Z4102" i="1"/>
  <c r="AA4102" i="1"/>
  <c r="AB4102" i="1"/>
  <c r="V4102" i="1" s="1"/>
  <c r="T4103" i="1"/>
  <c r="U4103" i="1"/>
  <c r="W4103" i="1"/>
  <c r="X4103" i="1" s="1"/>
  <c r="Y4103" i="1"/>
  <c r="Z4103" i="1"/>
  <c r="AA4103" i="1"/>
  <c r="AB4103" i="1"/>
  <c r="V4103" i="1" s="1"/>
  <c r="T4104" i="1"/>
  <c r="U4104" i="1"/>
  <c r="W4104" i="1"/>
  <c r="X4104" i="1" s="1"/>
  <c r="Y4104" i="1"/>
  <c r="Z4104" i="1"/>
  <c r="AA4104" i="1"/>
  <c r="AB4104" i="1"/>
  <c r="V4104" i="1" s="1"/>
  <c r="T4105" i="1"/>
  <c r="U4105" i="1"/>
  <c r="W4105" i="1"/>
  <c r="X4105" i="1" s="1"/>
  <c r="Y4105" i="1"/>
  <c r="Z4105" i="1"/>
  <c r="AA4105" i="1"/>
  <c r="AB4105" i="1"/>
  <c r="V4105" i="1" s="1"/>
  <c r="T4106" i="1"/>
  <c r="U4106" i="1"/>
  <c r="W4106" i="1"/>
  <c r="X4106" i="1" s="1"/>
  <c r="Y4106" i="1"/>
  <c r="Z4106" i="1"/>
  <c r="AA4106" i="1"/>
  <c r="AB4106" i="1"/>
  <c r="V4106" i="1" s="1"/>
  <c r="T4107" i="1"/>
  <c r="U4107" i="1"/>
  <c r="W4107" i="1"/>
  <c r="X4107" i="1" s="1"/>
  <c r="Y4107" i="1"/>
  <c r="Z4107" i="1"/>
  <c r="AA4107" i="1"/>
  <c r="AB4107" i="1"/>
  <c r="V4107" i="1" s="1"/>
  <c r="T4108" i="1"/>
  <c r="U4108" i="1"/>
  <c r="W4108" i="1"/>
  <c r="X4108" i="1" s="1"/>
  <c r="Y4108" i="1"/>
  <c r="Z4108" i="1"/>
  <c r="AA4108" i="1"/>
  <c r="AB4108" i="1"/>
  <c r="V4108" i="1" s="1"/>
  <c r="T4109" i="1"/>
  <c r="U4109" i="1"/>
  <c r="W4109" i="1"/>
  <c r="X4109" i="1" s="1"/>
  <c r="Y4109" i="1"/>
  <c r="Z4109" i="1"/>
  <c r="AA4109" i="1"/>
  <c r="AB4109" i="1"/>
  <c r="V4109" i="1" s="1"/>
  <c r="T4110" i="1"/>
  <c r="U4110" i="1"/>
  <c r="W4110" i="1"/>
  <c r="X4110" i="1" s="1"/>
  <c r="Y4110" i="1"/>
  <c r="Z4110" i="1"/>
  <c r="AA4110" i="1"/>
  <c r="AB4110" i="1"/>
  <c r="V4110" i="1" s="1"/>
  <c r="T4111" i="1"/>
  <c r="U4111" i="1"/>
  <c r="W4111" i="1"/>
  <c r="X4111" i="1" s="1"/>
  <c r="Y4111" i="1"/>
  <c r="Z4111" i="1"/>
  <c r="AA4111" i="1"/>
  <c r="AB4111" i="1"/>
  <c r="V4111" i="1" s="1"/>
  <c r="T4112" i="1"/>
  <c r="U4112" i="1"/>
  <c r="W4112" i="1"/>
  <c r="X4112" i="1" s="1"/>
  <c r="Y4112" i="1"/>
  <c r="Z4112" i="1"/>
  <c r="AA4112" i="1"/>
  <c r="AB4112" i="1"/>
  <c r="V4112" i="1" s="1"/>
  <c r="T4113" i="1"/>
  <c r="U4113" i="1"/>
  <c r="W4113" i="1"/>
  <c r="X4113" i="1" s="1"/>
  <c r="Y4113" i="1"/>
  <c r="Z4113" i="1"/>
  <c r="AA4113" i="1"/>
  <c r="AB4113" i="1"/>
  <c r="V4113" i="1" s="1"/>
  <c r="T4114" i="1"/>
  <c r="U4114" i="1"/>
  <c r="W4114" i="1"/>
  <c r="X4114" i="1" s="1"/>
  <c r="Y4114" i="1"/>
  <c r="Z4114" i="1"/>
  <c r="AA4114" i="1"/>
  <c r="AB4114" i="1"/>
  <c r="V4114" i="1" s="1"/>
  <c r="T4115" i="1"/>
  <c r="U4115" i="1"/>
  <c r="W4115" i="1"/>
  <c r="X4115" i="1" s="1"/>
  <c r="Y4115" i="1"/>
  <c r="Z4115" i="1"/>
  <c r="AA4115" i="1"/>
  <c r="AB4115" i="1"/>
  <c r="V4115" i="1" s="1"/>
  <c r="T4116" i="1"/>
  <c r="U4116" i="1"/>
  <c r="W4116" i="1"/>
  <c r="X4116" i="1" s="1"/>
  <c r="Y4116" i="1"/>
  <c r="Z4116" i="1"/>
  <c r="AA4116" i="1"/>
  <c r="AB4116" i="1"/>
  <c r="V4116" i="1" s="1"/>
  <c r="T4117" i="1"/>
  <c r="U4117" i="1"/>
  <c r="W4117" i="1"/>
  <c r="X4117" i="1" s="1"/>
  <c r="Y4117" i="1"/>
  <c r="Z4117" i="1"/>
  <c r="AA4117" i="1"/>
  <c r="AB4117" i="1"/>
  <c r="V4117" i="1" s="1"/>
  <c r="T4118" i="1"/>
  <c r="U4118" i="1"/>
  <c r="W4118" i="1"/>
  <c r="X4118" i="1" s="1"/>
  <c r="Y4118" i="1"/>
  <c r="Z4118" i="1"/>
  <c r="AA4118" i="1"/>
  <c r="AB4118" i="1"/>
  <c r="V4118" i="1" s="1"/>
  <c r="T4119" i="1"/>
  <c r="U4119" i="1"/>
  <c r="W4119" i="1"/>
  <c r="X4119" i="1" s="1"/>
  <c r="Y4119" i="1"/>
  <c r="Z4119" i="1"/>
  <c r="AA4119" i="1"/>
  <c r="AB4119" i="1"/>
  <c r="V4119" i="1" s="1"/>
  <c r="T4120" i="1"/>
  <c r="U4120" i="1"/>
  <c r="W4120" i="1"/>
  <c r="X4120" i="1" s="1"/>
  <c r="Y4120" i="1"/>
  <c r="Z4120" i="1"/>
  <c r="AA4120" i="1"/>
  <c r="AB4120" i="1"/>
  <c r="V4120" i="1" s="1"/>
  <c r="T4121" i="1"/>
  <c r="U4121" i="1"/>
  <c r="W4121" i="1"/>
  <c r="X4121" i="1" s="1"/>
  <c r="Y4121" i="1"/>
  <c r="Z4121" i="1"/>
  <c r="AA4121" i="1"/>
  <c r="AB4121" i="1"/>
  <c r="V4121" i="1" s="1"/>
  <c r="T4122" i="1"/>
  <c r="U4122" i="1"/>
  <c r="W4122" i="1"/>
  <c r="X4122" i="1" s="1"/>
  <c r="Y4122" i="1"/>
  <c r="Z4122" i="1"/>
  <c r="AA4122" i="1"/>
  <c r="AB4122" i="1"/>
  <c r="V4122" i="1" s="1"/>
  <c r="T4123" i="1"/>
  <c r="U4123" i="1"/>
  <c r="W4123" i="1"/>
  <c r="X4123" i="1" s="1"/>
  <c r="Y4123" i="1"/>
  <c r="Z4123" i="1"/>
  <c r="AA4123" i="1"/>
  <c r="AB4123" i="1"/>
  <c r="V4123" i="1" s="1"/>
  <c r="T4124" i="1"/>
  <c r="U4124" i="1"/>
  <c r="W4124" i="1"/>
  <c r="X4124" i="1" s="1"/>
  <c r="Y4124" i="1"/>
  <c r="Z4124" i="1"/>
  <c r="AA4124" i="1"/>
  <c r="AB4124" i="1"/>
  <c r="V4124" i="1" s="1"/>
  <c r="T4125" i="1"/>
  <c r="U4125" i="1"/>
  <c r="W4125" i="1"/>
  <c r="X4125" i="1" s="1"/>
  <c r="Y4125" i="1"/>
  <c r="Z4125" i="1"/>
  <c r="AA4125" i="1"/>
  <c r="AB4125" i="1"/>
  <c r="V4125" i="1" s="1"/>
  <c r="T4126" i="1"/>
  <c r="U4126" i="1"/>
  <c r="W4126" i="1"/>
  <c r="X4126" i="1" s="1"/>
  <c r="Y4126" i="1"/>
  <c r="Z4126" i="1"/>
  <c r="AA4126" i="1"/>
  <c r="AB4126" i="1"/>
  <c r="V4126" i="1" s="1"/>
  <c r="T4127" i="1"/>
  <c r="U4127" i="1"/>
  <c r="W4127" i="1"/>
  <c r="X4127" i="1" s="1"/>
  <c r="Y4127" i="1"/>
  <c r="Z4127" i="1"/>
  <c r="AA4127" i="1"/>
  <c r="AB4127" i="1"/>
  <c r="V4127" i="1" s="1"/>
  <c r="T4128" i="1"/>
  <c r="U4128" i="1"/>
  <c r="W4128" i="1"/>
  <c r="X4128" i="1" s="1"/>
  <c r="Y4128" i="1"/>
  <c r="Z4128" i="1"/>
  <c r="AA4128" i="1"/>
  <c r="AB4128" i="1"/>
  <c r="V4128" i="1" s="1"/>
  <c r="T4129" i="1"/>
  <c r="U4129" i="1"/>
  <c r="W4129" i="1"/>
  <c r="X4129" i="1" s="1"/>
  <c r="Y4129" i="1"/>
  <c r="Z4129" i="1"/>
  <c r="AA4129" i="1"/>
  <c r="AB4129" i="1"/>
  <c r="V4129" i="1" s="1"/>
  <c r="T4130" i="1"/>
  <c r="U4130" i="1"/>
  <c r="W4130" i="1"/>
  <c r="X4130" i="1" s="1"/>
  <c r="Y4130" i="1"/>
  <c r="Z4130" i="1"/>
  <c r="AA4130" i="1"/>
  <c r="AB4130" i="1"/>
  <c r="V4130" i="1" s="1"/>
  <c r="T4131" i="1"/>
  <c r="U4131" i="1"/>
  <c r="W4131" i="1"/>
  <c r="X4131" i="1" s="1"/>
  <c r="Y4131" i="1"/>
  <c r="Z4131" i="1"/>
  <c r="AA4131" i="1"/>
  <c r="AB4131" i="1"/>
  <c r="V4131" i="1" s="1"/>
  <c r="T4132" i="1"/>
  <c r="U4132" i="1"/>
  <c r="W4132" i="1"/>
  <c r="X4132" i="1" s="1"/>
  <c r="Y4132" i="1"/>
  <c r="Z4132" i="1"/>
  <c r="AA4132" i="1"/>
  <c r="AB4132" i="1"/>
  <c r="V4132" i="1" s="1"/>
  <c r="T4133" i="1"/>
  <c r="U4133" i="1"/>
  <c r="W4133" i="1"/>
  <c r="X4133" i="1" s="1"/>
  <c r="Y4133" i="1"/>
  <c r="Z4133" i="1"/>
  <c r="AA4133" i="1"/>
  <c r="AB4133" i="1"/>
  <c r="V4133" i="1" s="1"/>
  <c r="T4134" i="1"/>
  <c r="U4134" i="1"/>
  <c r="W4134" i="1"/>
  <c r="X4134" i="1" s="1"/>
  <c r="Y4134" i="1"/>
  <c r="Z4134" i="1"/>
  <c r="AA4134" i="1"/>
  <c r="AB4134" i="1"/>
  <c r="V4134" i="1" s="1"/>
  <c r="T4135" i="1"/>
  <c r="U4135" i="1"/>
  <c r="W4135" i="1"/>
  <c r="X4135" i="1" s="1"/>
  <c r="Y4135" i="1"/>
  <c r="Z4135" i="1"/>
  <c r="AA4135" i="1"/>
  <c r="AB4135" i="1"/>
  <c r="V4135" i="1" s="1"/>
  <c r="T4136" i="1"/>
  <c r="U4136" i="1"/>
  <c r="W4136" i="1"/>
  <c r="X4136" i="1" s="1"/>
  <c r="Y4136" i="1"/>
  <c r="Z4136" i="1"/>
  <c r="AA4136" i="1"/>
  <c r="AB4136" i="1"/>
  <c r="V4136" i="1" s="1"/>
  <c r="T4137" i="1"/>
  <c r="U4137" i="1"/>
  <c r="W4137" i="1"/>
  <c r="X4137" i="1" s="1"/>
  <c r="Y4137" i="1"/>
  <c r="Z4137" i="1"/>
  <c r="AA4137" i="1"/>
  <c r="AB4137" i="1"/>
  <c r="V4137" i="1" s="1"/>
  <c r="T4138" i="1"/>
  <c r="U4138" i="1"/>
  <c r="W4138" i="1"/>
  <c r="X4138" i="1" s="1"/>
  <c r="Y4138" i="1"/>
  <c r="Z4138" i="1"/>
  <c r="AA4138" i="1"/>
  <c r="AB4138" i="1"/>
  <c r="V4138" i="1" s="1"/>
  <c r="T4139" i="1"/>
  <c r="U4139" i="1"/>
  <c r="W4139" i="1"/>
  <c r="X4139" i="1" s="1"/>
  <c r="Y4139" i="1"/>
  <c r="Z4139" i="1"/>
  <c r="AA4139" i="1"/>
  <c r="AB4139" i="1"/>
  <c r="V4139" i="1" s="1"/>
  <c r="T4140" i="1"/>
  <c r="U4140" i="1"/>
  <c r="W4140" i="1"/>
  <c r="X4140" i="1" s="1"/>
  <c r="Y4140" i="1"/>
  <c r="Z4140" i="1"/>
  <c r="AA4140" i="1"/>
  <c r="AB4140" i="1"/>
  <c r="V4140" i="1" s="1"/>
  <c r="T4141" i="1"/>
  <c r="U4141" i="1"/>
  <c r="W4141" i="1"/>
  <c r="X4141" i="1" s="1"/>
  <c r="Y4141" i="1"/>
  <c r="Z4141" i="1"/>
  <c r="AA4141" i="1"/>
  <c r="AB4141" i="1"/>
  <c r="V4141" i="1" s="1"/>
  <c r="T4142" i="1"/>
  <c r="U4142" i="1"/>
  <c r="W4142" i="1"/>
  <c r="X4142" i="1" s="1"/>
  <c r="Y4142" i="1"/>
  <c r="Z4142" i="1"/>
  <c r="AA4142" i="1"/>
  <c r="AB4142" i="1"/>
  <c r="V4142" i="1" s="1"/>
  <c r="T4143" i="1"/>
  <c r="U4143" i="1"/>
  <c r="W4143" i="1"/>
  <c r="X4143" i="1" s="1"/>
  <c r="Y4143" i="1"/>
  <c r="Z4143" i="1"/>
  <c r="AA4143" i="1"/>
  <c r="AB4143" i="1"/>
  <c r="V4143" i="1" s="1"/>
  <c r="T4144" i="1"/>
  <c r="U4144" i="1"/>
  <c r="W4144" i="1"/>
  <c r="X4144" i="1" s="1"/>
  <c r="Y4144" i="1"/>
  <c r="Z4144" i="1"/>
  <c r="AA4144" i="1"/>
  <c r="AB4144" i="1"/>
  <c r="V4144" i="1" s="1"/>
  <c r="T4145" i="1"/>
  <c r="U4145" i="1"/>
  <c r="W4145" i="1"/>
  <c r="X4145" i="1" s="1"/>
  <c r="Y4145" i="1"/>
  <c r="Z4145" i="1"/>
  <c r="AA4145" i="1"/>
  <c r="AB4145" i="1"/>
  <c r="V4145" i="1" s="1"/>
  <c r="T4146" i="1"/>
  <c r="U4146" i="1"/>
  <c r="W4146" i="1"/>
  <c r="X4146" i="1" s="1"/>
  <c r="Y4146" i="1"/>
  <c r="Z4146" i="1"/>
  <c r="AA4146" i="1"/>
  <c r="AB4146" i="1"/>
  <c r="V4146" i="1" s="1"/>
  <c r="T4147" i="1"/>
  <c r="U4147" i="1"/>
  <c r="W4147" i="1"/>
  <c r="X4147" i="1" s="1"/>
  <c r="Y4147" i="1"/>
  <c r="Z4147" i="1"/>
  <c r="AA4147" i="1"/>
  <c r="AB4147" i="1"/>
  <c r="V4147" i="1" s="1"/>
  <c r="T4148" i="1"/>
  <c r="U4148" i="1"/>
  <c r="W4148" i="1"/>
  <c r="X4148" i="1" s="1"/>
  <c r="Y4148" i="1"/>
  <c r="Z4148" i="1"/>
  <c r="AA4148" i="1"/>
  <c r="AB4148" i="1"/>
  <c r="V4148" i="1" s="1"/>
  <c r="T4149" i="1"/>
  <c r="U4149" i="1"/>
  <c r="W4149" i="1"/>
  <c r="X4149" i="1" s="1"/>
  <c r="Y4149" i="1"/>
  <c r="Z4149" i="1"/>
  <c r="AA4149" i="1"/>
  <c r="AB4149" i="1"/>
  <c r="V4149" i="1" s="1"/>
  <c r="T4150" i="1"/>
  <c r="U4150" i="1"/>
  <c r="W4150" i="1"/>
  <c r="X4150" i="1" s="1"/>
  <c r="Y4150" i="1"/>
  <c r="Z4150" i="1"/>
  <c r="AA4150" i="1"/>
  <c r="AB4150" i="1"/>
  <c r="V4150" i="1" s="1"/>
  <c r="T4151" i="1"/>
  <c r="U4151" i="1"/>
  <c r="W4151" i="1"/>
  <c r="X4151" i="1" s="1"/>
  <c r="Y4151" i="1"/>
  <c r="Z4151" i="1"/>
  <c r="AA4151" i="1"/>
  <c r="AB4151" i="1"/>
  <c r="V4151" i="1" s="1"/>
  <c r="T4152" i="1"/>
  <c r="U4152" i="1"/>
  <c r="W4152" i="1"/>
  <c r="X4152" i="1" s="1"/>
  <c r="Y4152" i="1"/>
  <c r="Z4152" i="1"/>
  <c r="AA4152" i="1"/>
  <c r="AB4152" i="1"/>
  <c r="V4152" i="1" s="1"/>
  <c r="T4153" i="1"/>
  <c r="U4153" i="1"/>
  <c r="W4153" i="1"/>
  <c r="X4153" i="1" s="1"/>
  <c r="Y4153" i="1"/>
  <c r="Z4153" i="1"/>
  <c r="AA4153" i="1"/>
  <c r="AB4153" i="1"/>
  <c r="V4153" i="1" s="1"/>
  <c r="T4154" i="1"/>
  <c r="U4154" i="1"/>
  <c r="W4154" i="1"/>
  <c r="X4154" i="1" s="1"/>
  <c r="Y4154" i="1"/>
  <c r="Z4154" i="1"/>
  <c r="AA4154" i="1"/>
  <c r="AB4154" i="1"/>
  <c r="V4154" i="1" s="1"/>
  <c r="T4155" i="1"/>
  <c r="U4155" i="1"/>
  <c r="W4155" i="1"/>
  <c r="X4155" i="1" s="1"/>
  <c r="Y4155" i="1"/>
  <c r="Z4155" i="1"/>
  <c r="AA4155" i="1"/>
  <c r="AB4155" i="1"/>
  <c r="V4155" i="1" s="1"/>
  <c r="T4156" i="1"/>
  <c r="U4156" i="1"/>
  <c r="W4156" i="1"/>
  <c r="X4156" i="1" s="1"/>
  <c r="Y4156" i="1"/>
  <c r="Z4156" i="1"/>
  <c r="AA4156" i="1"/>
  <c r="AB4156" i="1"/>
  <c r="V4156" i="1" s="1"/>
  <c r="T4157" i="1"/>
  <c r="U4157" i="1"/>
  <c r="W4157" i="1"/>
  <c r="X4157" i="1" s="1"/>
  <c r="Y4157" i="1"/>
  <c r="Z4157" i="1"/>
  <c r="AA4157" i="1"/>
  <c r="AB4157" i="1"/>
  <c r="V4157" i="1" s="1"/>
  <c r="T4158" i="1"/>
  <c r="U4158" i="1"/>
  <c r="W4158" i="1"/>
  <c r="X4158" i="1" s="1"/>
  <c r="Y4158" i="1"/>
  <c r="Z4158" i="1"/>
  <c r="AA4158" i="1"/>
  <c r="AB4158" i="1"/>
  <c r="V4158" i="1" s="1"/>
  <c r="T4159" i="1"/>
  <c r="U4159" i="1"/>
  <c r="W4159" i="1"/>
  <c r="X4159" i="1" s="1"/>
  <c r="Y4159" i="1"/>
  <c r="Z4159" i="1"/>
  <c r="AA4159" i="1"/>
  <c r="AB4159" i="1"/>
  <c r="V4159" i="1" s="1"/>
  <c r="T4160" i="1"/>
  <c r="U4160" i="1"/>
  <c r="W4160" i="1"/>
  <c r="X4160" i="1" s="1"/>
  <c r="Y4160" i="1"/>
  <c r="Z4160" i="1"/>
  <c r="AA4160" i="1"/>
  <c r="AB4160" i="1"/>
  <c r="V4160" i="1" s="1"/>
  <c r="T4161" i="1"/>
  <c r="U4161" i="1"/>
  <c r="W4161" i="1"/>
  <c r="X4161" i="1" s="1"/>
  <c r="Y4161" i="1"/>
  <c r="Z4161" i="1"/>
  <c r="AA4161" i="1"/>
  <c r="AB4161" i="1"/>
  <c r="V4161" i="1" s="1"/>
  <c r="T4162" i="1"/>
  <c r="U4162" i="1"/>
  <c r="W4162" i="1"/>
  <c r="X4162" i="1" s="1"/>
  <c r="Y4162" i="1"/>
  <c r="Z4162" i="1"/>
  <c r="AA4162" i="1"/>
  <c r="AB4162" i="1"/>
  <c r="V4162" i="1" s="1"/>
  <c r="T4163" i="1"/>
  <c r="U4163" i="1"/>
  <c r="W4163" i="1"/>
  <c r="X4163" i="1" s="1"/>
  <c r="Y4163" i="1"/>
  <c r="Z4163" i="1"/>
  <c r="AA4163" i="1"/>
  <c r="AB4163" i="1"/>
  <c r="V4163" i="1" s="1"/>
  <c r="T4164" i="1"/>
  <c r="U4164" i="1"/>
  <c r="W4164" i="1"/>
  <c r="X4164" i="1" s="1"/>
  <c r="Y4164" i="1"/>
  <c r="Z4164" i="1"/>
  <c r="AA4164" i="1"/>
  <c r="AB4164" i="1"/>
  <c r="V4164" i="1" s="1"/>
  <c r="T4165" i="1"/>
  <c r="U4165" i="1"/>
  <c r="W4165" i="1"/>
  <c r="X4165" i="1" s="1"/>
  <c r="Y4165" i="1"/>
  <c r="Z4165" i="1"/>
  <c r="AA4165" i="1"/>
  <c r="AB4165" i="1"/>
  <c r="V4165" i="1" s="1"/>
  <c r="T4166" i="1"/>
  <c r="U4166" i="1"/>
  <c r="W4166" i="1"/>
  <c r="X4166" i="1" s="1"/>
  <c r="Y4166" i="1"/>
  <c r="Z4166" i="1"/>
  <c r="AA4166" i="1"/>
  <c r="AB4166" i="1"/>
  <c r="V4166" i="1" s="1"/>
  <c r="T4167" i="1"/>
  <c r="U4167" i="1"/>
  <c r="W4167" i="1"/>
  <c r="X4167" i="1" s="1"/>
  <c r="Y4167" i="1"/>
  <c r="Z4167" i="1"/>
  <c r="AA4167" i="1"/>
  <c r="AB4167" i="1"/>
  <c r="V4167" i="1" s="1"/>
  <c r="T4168" i="1"/>
  <c r="U4168" i="1"/>
  <c r="W4168" i="1"/>
  <c r="X4168" i="1" s="1"/>
  <c r="Y4168" i="1"/>
  <c r="Z4168" i="1"/>
  <c r="AA4168" i="1"/>
  <c r="AB4168" i="1"/>
  <c r="V4168" i="1" s="1"/>
  <c r="T4169" i="1"/>
  <c r="U4169" i="1"/>
  <c r="W4169" i="1"/>
  <c r="X4169" i="1" s="1"/>
  <c r="Y4169" i="1"/>
  <c r="Z4169" i="1"/>
  <c r="AA4169" i="1"/>
  <c r="AB4169" i="1"/>
  <c r="V4169" i="1" s="1"/>
  <c r="T4170" i="1"/>
  <c r="U4170" i="1"/>
  <c r="W4170" i="1"/>
  <c r="X4170" i="1" s="1"/>
  <c r="Y4170" i="1"/>
  <c r="Z4170" i="1"/>
  <c r="AA4170" i="1"/>
  <c r="AB4170" i="1"/>
  <c r="V4170" i="1" s="1"/>
  <c r="T4171" i="1"/>
  <c r="U4171" i="1"/>
  <c r="W4171" i="1"/>
  <c r="X4171" i="1" s="1"/>
  <c r="Y4171" i="1"/>
  <c r="Z4171" i="1"/>
  <c r="AA4171" i="1"/>
  <c r="AB4171" i="1"/>
  <c r="V4171" i="1" s="1"/>
  <c r="T4172" i="1"/>
  <c r="U4172" i="1"/>
  <c r="W4172" i="1"/>
  <c r="X4172" i="1" s="1"/>
  <c r="Y4172" i="1"/>
  <c r="Z4172" i="1"/>
  <c r="AA4172" i="1"/>
  <c r="AB4172" i="1"/>
  <c r="V4172" i="1" s="1"/>
  <c r="T4173" i="1"/>
  <c r="U4173" i="1"/>
  <c r="W4173" i="1"/>
  <c r="X4173" i="1" s="1"/>
  <c r="Y4173" i="1"/>
  <c r="Z4173" i="1"/>
  <c r="AA4173" i="1"/>
  <c r="AB4173" i="1"/>
  <c r="V4173" i="1" s="1"/>
  <c r="T4174" i="1"/>
  <c r="U4174" i="1"/>
  <c r="W4174" i="1"/>
  <c r="X4174" i="1" s="1"/>
  <c r="Y4174" i="1"/>
  <c r="Z4174" i="1"/>
  <c r="AA4174" i="1"/>
  <c r="AB4174" i="1"/>
  <c r="V4174" i="1" s="1"/>
  <c r="T4175" i="1"/>
  <c r="U4175" i="1"/>
  <c r="W4175" i="1"/>
  <c r="X4175" i="1" s="1"/>
  <c r="Y4175" i="1"/>
  <c r="Z4175" i="1"/>
  <c r="AA4175" i="1"/>
  <c r="AB4175" i="1"/>
  <c r="V4175" i="1" s="1"/>
  <c r="T4176" i="1"/>
  <c r="U4176" i="1"/>
  <c r="W4176" i="1"/>
  <c r="X4176" i="1" s="1"/>
  <c r="Y4176" i="1"/>
  <c r="Z4176" i="1"/>
  <c r="AA4176" i="1"/>
  <c r="AB4176" i="1"/>
  <c r="V4176" i="1" s="1"/>
  <c r="T4177" i="1"/>
  <c r="U4177" i="1"/>
  <c r="W4177" i="1"/>
  <c r="X4177" i="1" s="1"/>
  <c r="Y4177" i="1"/>
  <c r="Z4177" i="1"/>
  <c r="AA4177" i="1"/>
  <c r="AB4177" i="1"/>
  <c r="V4177" i="1" s="1"/>
  <c r="T4178" i="1"/>
  <c r="U4178" i="1"/>
  <c r="W4178" i="1"/>
  <c r="X4178" i="1" s="1"/>
  <c r="Y4178" i="1"/>
  <c r="Z4178" i="1"/>
  <c r="AA4178" i="1"/>
  <c r="AB4178" i="1"/>
  <c r="V4178" i="1" s="1"/>
  <c r="T4179" i="1"/>
  <c r="U4179" i="1"/>
  <c r="W4179" i="1"/>
  <c r="X4179" i="1" s="1"/>
  <c r="Y4179" i="1"/>
  <c r="Z4179" i="1"/>
  <c r="AA4179" i="1"/>
  <c r="AB4179" i="1"/>
  <c r="V4179" i="1" s="1"/>
  <c r="T4180" i="1"/>
  <c r="U4180" i="1"/>
  <c r="W4180" i="1"/>
  <c r="X4180" i="1" s="1"/>
  <c r="Y4180" i="1"/>
  <c r="Z4180" i="1"/>
  <c r="AA4180" i="1"/>
  <c r="AB4180" i="1"/>
  <c r="V4180" i="1" s="1"/>
  <c r="T4181" i="1"/>
  <c r="U4181" i="1"/>
  <c r="W4181" i="1"/>
  <c r="X4181" i="1" s="1"/>
  <c r="Y4181" i="1"/>
  <c r="Z4181" i="1"/>
  <c r="AA4181" i="1"/>
  <c r="AB4181" i="1"/>
  <c r="V4181" i="1" s="1"/>
  <c r="T4182" i="1"/>
  <c r="U4182" i="1"/>
  <c r="W4182" i="1"/>
  <c r="X4182" i="1" s="1"/>
  <c r="Y4182" i="1"/>
  <c r="Z4182" i="1"/>
  <c r="AA4182" i="1"/>
  <c r="AB4182" i="1"/>
  <c r="V4182" i="1" s="1"/>
  <c r="T4183" i="1"/>
  <c r="U4183" i="1"/>
  <c r="W4183" i="1"/>
  <c r="X4183" i="1" s="1"/>
  <c r="Y4183" i="1"/>
  <c r="Z4183" i="1"/>
  <c r="AA4183" i="1"/>
  <c r="AB4183" i="1"/>
  <c r="V4183" i="1" s="1"/>
  <c r="T4184" i="1"/>
  <c r="U4184" i="1"/>
  <c r="W4184" i="1"/>
  <c r="X4184" i="1" s="1"/>
  <c r="Y4184" i="1"/>
  <c r="Z4184" i="1"/>
  <c r="AA4184" i="1"/>
  <c r="AB4184" i="1"/>
  <c r="V4184" i="1" s="1"/>
  <c r="T4185" i="1"/>
  <c r="U4185" i="1"/>
  <c r="W4185" i="1"/>
  <c r="X4185" i="1" s="1"/>
  <c r="Y4185" i="1"/>
  <c r="Z4185" i="1"/>
  <c r="AA4185" i="1"/>
  <c r="AB4185" i="1"/>
  <c r="V4185" i="1" s="1"/>
  <c r="T4186" i="1"/>
  <c r="U4186" i="1"/>
  <c r="W4186" i="1"/>
  <c r="X4186" i="1" s="1"/>
  <c r="Y4186" i="1"/>
  <c r="Z4186" i="1"/>
  <c r="AA4186" i="1"/>
  <c r="AB4186" i="1"/>
  <c r="V4186" i="1" s="1"/>
  <c r="T4187" i="1"/>
  <c r="U4187" i="1"/>
  <c r="W4187" i="1"/>
  <c r="X4187" i="1" s="1"/>
  <c r="Y4187" i="1"/>
  <c r="Z4187" i="1"/>
  <c r="AA4187" i="1"/>
  <c r="AB4187" i="1"/>
  <c r="V4187" i="1" s="1"/>
  <c r="T4188" i="1"/>
  <c r="U4188" i="1"/>
  <c r="W4188" i="1"/>
  <c r="X4188" i="1" s="1"/>
  <c r="Y4188" i="1"/>
  <c r="Z4188" i="1"/>
  <c r="AA4188" i="1"/>
  <c r="AB4188" i="1"/>
  <c r="V4188" i="1" s="1"/>
  <c r="T4189" i="1"/>
  <c r="U4189" i="1"/>
  <c r="W4189" i="1"/>
  <c r="X4189" i="1" s="1"/>
  <c r="Y4189" i="1"/>
  <c r="Z4189" i="1"/>
  <c r="AA4189" i="1"/>
  <c r="AB4189" i="1"/>
  <c r="V4189" i="1" s="1"/>
  <c r="T4190" i="1"/>
  <c r="U4190" i="1"/>
  <c r="W4190" i="1"/>
  <c r="X4190" i="1" s="1"/>
  <c r="Y4190" i="1"/>
  <c r="Z4190" i="1"/>
  <c r="AA4190" i="1"/>
  <c r="AB4190" i="1"/>
  <c r="V4190" i="1" s="1"/>
  <c r="T4191" i="1"/>
  <c r="U4191" i="1"/>
  <c r="W4191" i="1"/>
  <c r="X4191" i="1" s="1"/>
  <c r="Y4191" i="1"/>
  <c r="Z4191" i="1"/>
  <c r="AA4191" i="1"/>
  <c r="AB4191" i="1"/>
  <c r="V4191" i="1" s="1"/>
  <c r="T4192" i="1"/>
  <c r="U4192" i="1"/>
  <c r="W4192" i="1"/>
  <c r="X4192" i="1" s="1"/>
  <c r="Y4192" i="1"/>
  <c r="Z4192" i="1"/>
  <c r="AA4192" i="1"/>
  <c r="AB4192" i="1"/>
  <c r="V4192" i="1" s="1"/>
  <c r="T4193" i="1"/>
  <c r="U4193" i="1"/>
  <c r="W4193" i="1"/>
  <c r="X4193" i="1" s="1"/>
  <c r="Y4193" i="1"/>
  <c r="Z4193" i="1"/>
  <c r="AA4193" i="1"/>
  <c r="AB4193" i="1"/>
  <c r="V4193" i="1" s="1"/>
  <c r="T4194" i="1"/>
  <c r="U4194" i="1"/>
  <c r="W4194" i="1"/>
  <c r="X4194" i="1" s="1"/>
  <c r="Y4194" i="1"/>
  <c r="Z4194" i="1"/>
  <c r="AA4194" i="1"/>
  <c r="AB4194" i="1"/>
  <c r="V4194" i="1" s="1"/>
  <c r="T4195" i="1"/>
  <c r="U4195" i="1"/>
  <c r="W4195" i="1"/>
  <c r="X4195" i="1" s="1"/>
  <c r="Y4195" i="1"/>
  <c r="Z4195" i="1"/>
  <c r="AA4195" i="1"/>
  <c r="AB4195" i="1"/>
  <c r="V4195" i="1" s="1"/>
  <c r="T4196" i="1"/>
  <c r="U4196" i="1"/>
  <c r="W4196" i="1"/>
  <c r="X4196" i="1" s="1"/>
  <c r="Y4196" i="1"/>
  <c r="Z4196" i="1"/>
  <c r="AA4196" i="1"/>
  <c r="AB4196" i="1"/>
  <c r="V4196" i="1" s="1"/>
  <c r="T4197" i="1"/>
  <c r="U4197" i="1"/>
  <c r="W4197" i="1"/>
  <c r="X4197" i="1" s="1"/>
  <c r="Y4197" i="1"/>
  <c r="Z4197" i="1"/>
  <c r="AA4197" i="1"/>
  <c r="AB4197" i="1"/>
  <c r="V4197" i="1" s="1"/>
  <c r="T4198" i="1"/>
  <c r="U4198" i="1"/>
  <c r="W4198" i="1"/>
  <c r="X4198" i="1" s="1"/>
  <c r="Y4198" i="1"/>
  <c r="Z4198" i="1"/>
  <c r="AA4198" i="1"/>
  <c r="AB4198" i="1"/>
  <c r="V4198" i="1" s="1"/>
  <c r="T4199" i="1"/>
  <c r="U4199" i="1"/>
  <c r="W4199" i="1"/>
  <c r="X4199" i="1" s="1"/>
  <c r="Y4199" i="1"/>
  <c r="Z4199" i="1"/>
  <c r="AA4199" i="1"/>
  <c r="AB4199" i="1"/>
  <c r="V4199" i="1" s="1"/>
  <c r="T4200" i="1"/>
  <c r="U4200" i="1"/>
  <c r="W4200" i="1"/>
  <c r="X4200" i="1" s="1"/>
  <c r="Y4200" i="1"/>
  <c r="Z4200" i="1"/>
  <c r="AA4200" i="1"/>
  <c r="AB4200" i="1"/>
  <c r="V4200" i="1" s="1"/>
  <c r="T4201" i="1"/>
  <c r="U4201" i="1"/>
  <c r="W4201" i="1"/>
  <c r="X4201" i="1" s="1"/>
  <c r="Y4201" i="1"/>
  <c r="Z4201" i="1"/>
  <c r="AA4201" i="1"/>
  <c r="AB4201" i="1"/>
  <c r="V4201" i="1" s="1"/>
  <c r="T4202" i="1"/>
  <c r="U4202" i="1"/>
  <c r="W4202" i="1"/>
  <c r="X4202" i="1" s="1"/>
  <c r="Y4202" i="1"/>
  <c r="Z4202" i="1"/>
  <c r="AA4202" i="1"/>
  <c r="AB4202" i="1"/>
  <c r="V4202" i="1" s="1"/>
  <c r="T4203" i="1"/>
  <c r="U4203" i="1"/>
  <c r="W4203" i="1"/>
  <c r="X4203" i="1" s="1"/>
  <c r="Y4203" i="1"/>
  <c r="Z4203" i="1"/>
  <c r="AA4203" i="1"/>
  <c r="AB4203" i="1"/>
  <c r="V4203" i="1" s="1"/>
  <c r="T4204" i="1"/>
  <c r="U4204" i="1"/>
  <c r="W4204" i="1"/>
  <c r="X4204" i="1" s="1"/>
  <c r="Y4204" i="1"/>
  <c r="Z4204" i="1"/>
  <c r="AA4204" i="1"/>
  <c r="AB4204" i="1"/>
  <c r="V4204" i="1" s="1"/>
  <c r="T4205" i="1"/>
  <c r="U4205" i="1"/>
  <c r="W4205" i="1"/>
  <c r="X4205" i="1" s="1"/>
  <c r="Y4205" i="1"/>
  <c r="Z4205" i="1"/>
  <c r="AA4205" i="1"/>
  <c r="AB4205" i="1"/>
  <c r="V4205" i="1" s="1"/>
  <c r="T4206" i="1"/>
  <c r="U4206" i="1"/>
  <c r="W4206" i="1"/>
  <c r="X4206" i="1" s="1"/>
  <c r="Y4206" i="1"/>
  <c r="Z4206" i="1"/>
  <c r="AA4206" i="1"/>
  <c r="AB4206" i="1"/>
  <c r="V4206" i="1" s="1"/>
  <c r="T4207" i="1"/>
  <c r="U4207" i="1"/>
  <c r="W4207" i="1"/>
  <c r="X4207" i="1" s="1"/>
  <c r="Y4207" i="1"/>
  <c r="Z4207" i="1"/>
  <c r="AA4207" i="1"/>
  <c r="AB4207" i="1"/>
  <c r="V4207" i="1" s="1"/>
  <c r="T4208" i="1"/>
  <c r="U4208" i="1"/>
  <c r="W4208" i="1"/>
  <c r="X4208" i="1" s="1"/>
  <c r="Y4208" i="1"/>
  <c r="Z4208" i="1"/>
  <c r="AA4208" i="1"/>
  <c r="AB4208" i="1"/>
  <c r="V4208" i="1" s="1"/>
  <c r="T4209" i="1"/>
  <c r="U4209" i="1"/>
  <c r="W4209" i="1"/>
  <c r="X4209" i="1" s="1"/>
  <c r="Y4209" i="1"/>
  <c r="Z4209" i="1"/>
  <c r="AA4209" i="1"/>
  <c r="AB4209" i="1"/>
  <c r="V4209" i="1" s="1"/>
  <c r="T4210" i="1"/>
  <c r="U4210" i="1"/>
  <c r="W4210" i="1"/>
  <c r="X4210" i="1" s="1"/>
  <c r="Y4210" i="1"/>
  <c r="Z4210" i="1"/>
  <c r="AA4210" i="1"/>
  <c r="AB4210" i="1"/>
  <c r="V4210" i="1" s="1"/>
  <c r="T4211" i="1"/>
  <c r="U4211" i="1"/>
  <c r="W4211" i="1"/>
  <c r="X4211" i="1" s="1"/>
  <c r="Y4211" i="1"/>
  <c r="Z4211" i="1"/>
  <c r="AA4211" i="1"/>
  <c r="AB4211" i="1"/>
  <c r="V4211" i="1" s="1"/>
  <c r="T4212" i="1"/>
  <c r="U4212" i="1"/>
  <c r="W4212" i="1"/>
  <c r="X4212" i="1" s="1"/>
  <c r="Y4212" i="1"/>
  <c r="Z4212" i="1"/>
  <c r="AA4212" i="1"/>
  <c r="AB4212" i="1"/>
  <c r="V4212" i="1" s="1"/>
  <c r="T4213" i="1"/>
  <c r="U4213" i="1"/>
  <c r="W4213" i="1"/>
  <c r="X4213" i="1" s="1"/>
  <c r="Y4213" i="1"/>
  <c r="Z4213" i="1"/>
  <c r="AA4213" i="1"/>
  <c r="AB4213" i="1"/>
  <c r="V4213" i="1" s="1"/>
  <c r="T4214" i="1"/>
  <c r="U4214" i="1"/>
  <c r="W4214" i="1"/>
  <c r="X4214" i="1" s="1"/>
  <c r="Y4214" i="1"/>
  <c r="Z4214" i="1"/>
  <c r="AA4214" i="1"/>
  <c r="AB4214" i="1"/>
  <c r="V4214" i="1" s="1"/>
  <c r="T4215" i="1"/>
  <c r="U4215" i="1"/>
  <c r="W4215" i="1"/>
  <c r="X4215" i="1" s="1"/>
  <c r="Y4215" i="1"/>
  <c r="Z4215" i="1"/>
  <c r="AA4215" i="1"/>
  <c r="AB4215" i="1"/>
  <c r="V4215" i="1" s="1"/>
  <c r="T4216" i="1"/>
  <c r="U4216" i="1"/>
  <c r="W4216" i="1"/>
  <c r="X4216" i="1" s="1"/>
  <c r="Y4216" i="1"/>
  <c r="Z4216" i="1"/>
  <c r="AA4216" i="1"/>
  <c r="AB4216" i="1"/>
  <c r="V4216" i="1" s="1"/>
  <c r="T4217" i="1"/>
  <c r="U4217" i="1"/>
  <c r="W4217" i="1"/>
  <c r="X4217" i="1" s="1"/>
  <c r="Y4217" i="1"/>
  <c r="Z4217" i="1"/>
  <c r="AA4217" i="1"/>
  <c r="AB4217" i="1"/>
  <c r="V4217" i="1" s="1"/>
  <c r="T4218" i="1"/>
  <c r="U4218" i="1"/>
  <c r="W4218" i="1"/>
  <c r="X4218" i="1" s="1"/>
  <c r="Y4218" i="1"/>
  <c r="Z4218" i="1"/>
  <c r="AA4218" i="1"/>
  <c r="AB4218" i="1"/>
  <c r="V4218" i="1" s="1"/>
  <c r="T4219" i="1"/>
  <c r="U4219" i="1"/>
  <c r="W4219" i="1"/>
  <c r="X4219" i="1" s="1"/>
  <c r="Y4219" i="1"/>
  <c r="Z4219" i="1"/>
  <c r="AA4219" i="1"/>
  <c r="AB4219" i="1"/>
  <c r="V4219" i="1" s="1"/>
  <c r="T4220" i="1"/>
  <c r="U4220" i="1"/>
  <c r="W4220" i="1"/>
  <c r="X4220" i="1" s="1"/>
  <c r="Y4220" i="1"/>
  <c r="Z4220" i="1"/>
  <c r="AA4220" i="1"/>
  <c r="AB4220" i="1"/>
  <c r="V4220" i="1" s="1"/>
  <c r="T4221" i="1"/>
  <c r="U4221" i="1"/>
  <c r="W4221" i="1"/>
  <c r="X4221" i="1" s="1"/>
  <c r="Y4221" i="1"/>
  <c r="Z4221" i="1"/>
  <c r="AA4221" i="1"/>
  <c r="AB4221" i="1"/>
  <c r="V4221" i="1" s="1"/>
  <c r="T4222" i="1"/>
  <c r="U4222" i="1"/>
  <c r="W4222" i="1"/>
  <c r="X4222" i="1" s="1"/>
  <c r="Y4222" i="1"/>
  <c r="Z4222" i="1"/>
  <c r="AA4222" i="1"/>
  <c r="AB4222" i="1"/>
  <c r="V4222" i="1" s="1"/>
  <c r="T4223" i="1"/>
  <c r="U4223" i="1"/>
  <c r="W4223" i="1"/>
  <c r="X4223" i="1" s="1"/>
  <c r="Y4223" i="1"/>
  <c r="Z4223" i="1"/>
  <c r="AA4223" i="1"/>
  <c r="AB4223" i="1"/>
  <c r="V4223" i="1" s="1"/>
  <c r="T4224" i="1"/>
  <c r="U4224" i="1"/>
  <c r="W4224" i="1"/>
  <c r="X4224" i="1" s="1"/>
  <c r="Y4224" i="1"/>
  <c r="Z4224" i="1"/>
  <c r="AA4224" i="1"/>
  <c r="AB4224" i="1"/>
  <c r="V4224" i="1" s="1"/>
  <c r="T4225" i="1"/>
  <c r="U4225" i="1"/>
  <c r="W4225" i="1"/>
  <c r="X4225" i="1" s="1"/>
  <c r="Y4225" i="1"/>
  <c r="Z4225" i="1"/>
  <c r="AA4225" i="1"/>
  <c r="AB4225" i="1"/>
  <c r="V4225" i="1" s="1"/>
  <c r="T4226" i="1"/>
  <c r="U4226" i="1"/>
  <c r="W4226" i="1"/>
  <c r="X4226" i="1" s="1"/>
  <c r="Y4226" i="1"/>
  <c r="Z4226" i="1"/>
  <c r="AA4226" i="1"/>
  <c r="AB4226" i="1"/>
  <c r="V4226" i="1" s="1"/>
  <c r="T4227" i="1"/>
  <c r="U4227" i="1"/>
  <c r="W4227" i="1"/>
  <c r="X4227" i="1" s="1"/>
  <c r="Y4227" i="1"/>
  <c r="Z4227" i="1"/>
  <c r="AA4227" i="1"/>
  <c r="AB4227" i="1"/>
  <c r="V4227" i="1" s="1"/>
  <c r="T4228" i="1"/>
  <c r="U4228" i="1"/>
  <c r="W4228" i="1"/>
  <c r="X4228" i="1" s="1"/>
  <c r="Y4228" i="1"/>
  <c r="Z4228" i="1"/>
  <c r="AA4228" i="1"/>
  <c r="AB4228" i="1"/>
  <c r="V4228" i="1" s="1"/>
  <c r="T4229" i="1"/>
  <c r="U4229" i="1"/>
  <c r="W4229" i="1"/>
  <c r="X4229" i="1" s="1"/>
  <c r="Y4229" i="1"/>
  <c r="Z4229" i="1"/>
  <c r="AA4229" i="1"/>
  <c r="AB4229" i="1"/>
  <c r="V4229" i="1" s="1"/>
  <c r="T4230" i="1"/>
  <c r="U4230" i="1"/>
  <c r="W4230" i="1"/>
  <c r="X4230" i="1" s="1"/>
  <c r="Y4230" i="1"/>
  <c r="Z4230" i="1"/>
  <c r="AA4230" i="1"/>
  <c r="AB4230" i="1"/>
  <c r="V4230" i="1" s="1"/>
  <c r="T4231" i="1"/>
  <c r="U4231" i="1"/>
  <c r="W4231" i="1"/>
  <c r="X4231" i="1" s="1"/>
  <c r="Y4231" i="1"/>
  <c r="Z4231" i="1"/>
  <c r="AA4231" i="1"/>
  <c r="AB4231" i="1"/>
  <c r="V4231" i="1" s="1"/>
  <c r="T4232" i="1"/>
  <c r="U4232" i="1"/>
  <c r="W4232" i="1"/>
  <c r="X4232" i="1"/>
  <c r="Y4232" i="1"/>
  <c r="Z4232" i="1"/>
  <c r="AA4232" i="1"/>
  <c r="AB4232" i="1"/>
  <c r="V4232" i="1" s="1"/>
  <c r="T4233" i="1"/>
  <c r="U4233" i="1"/>
  <c r="W4233" i="1"/>
  <c r="X4233" i="1" s="1"/>
  <c r="Y4233" i="1"/>
  <c r="Z4233" i="1"/>
  <c r="AA4233" i="1"/>
  <c r="AB4233" i="1"/>
  <c r="V4233" i="1" s="1"/>
  <c r="T4234" i="1"/>
  <c r="U4234" i="1"/>
  <c r="W4234" i="1"/>
  <c r="X4234" i="1" s="1"/>
  <c r="Y4234" i="1"/>
  <c r="Z4234" i="1"/>
  <c r="AA4234" i="1"/>
  <c r="AB4234" i="1"/>
  <c r="V4234" i="1" s="1"/>
  <c r="T4235" i="1"/>
  <c r="U4235" i="1"/>
  <c r="W4235" i="1"/>
  <c r="X4235" i="1" s="1"/>
  <c r="Y4235" i="1"/>
  <c r="Z4235" i="1"/>
  <c r="AA4235" i="1"/>
  <c r="AB4235" i="1"/>
  <c r="V4235" i="1" s="1"/>
  <c r="T4236" i="1"/>
  <c r="U4236" i="1"/>
  <c r="W4236" i="1"/>
  <c r="X4236" i="1" s="1"/>
  <c r="Y4236" i="1"/>
  <c r="Z4236" i="1"/>
  <c r="AA4236" i="1"/>
  <c r="AB4236" i="1"/>
  <c r="V4236" i="1" s="1"/>
  <c r="T4237" i="1"/>
  <c r="U4237" i="1"/>
  <c r="W4237" i="1"/>
  <c r="X4237" i="1" s="1"/>
  <c r="Y4237" i="1"/>
  <c r="Z4237" i="1"/>
  <c r="AA4237" i="1"/>
  <c r="AB4237" i="1"/>
  <c r="V4237" i="1" s="1"/>
  <c r="T4238" i="1"/>
  <c r="U4238" i="1"/>
  <c r="W4238" i="1"/>
  <c r="X4238" i="1" s="1"/>
  <c r="Y4238" i="1"/>
  <c r="Z4238" i="1"/>
  <c r="AA4238" i="1"/>
  <c r="AB4238" i="1"/>
  <c r="V4238" i="1" s="1"/>
  <c r="T4239" i="1"/>
  <c r="U4239" i="1"/>
  <c r="W4239" i="1"/>
  <c r="X4239" i="1" s="1"/>
  <c r="Y4239" i="1"/>
  <c r="Z4239" i="1"/>
  <c r="AA4239" i="1"/>
  <c r="AB4239" i="1"/>
  <c r="V4239" i="1" s="1"/>
  <c r="T4240" i="1"/>
  <c r="U4240" i="1"/>
  <c r="W4240" i="1"/>
  <c r="X4240" i="1" s="1"/>
  <c r="Y4240" i="1"/>
  <c r="Z4240" i="1"/>
  <c r="AA4240" i="1"/>
  <c r="AB4240" i="1"/>
  <c r="V4240" i="1" s="1"/>
  <c r="T4241" i="1"/>
  <c r="U4241" i="1"/>
  <c r="W4241" i="1"/>
  <c r="X4241" i="1" s="1"/>
  <c r="Y4241" i="1"/>
  <c r="Z4241" i="1"/>
  <c r="AA4241" i="1"/>
  <c r="AB4241" i="1"/>
  <c r="V4241" i="1" s="1"/>
  <c r="T4242" i="1"/>
  <c r="U4242" i="1"/>
  <c r="W4242" i="1"/>
  <c r="X4242" i="1" s="1"/>
  <c r="Y4242" i="1"/>
  <c r="Z4242" i="1"/>
  <c r="AA4242" i="1"/>
  <c r="AB4242" i="1"/>
  <c r="V4242" i="1" s="1"/>
  <c r="T4243" i="1"/>
  <c r="U4243" i="1"/>
  <c r="W4243" i="1"/>
  <c r="X4243" i="1" s="1"/>
  <c r="Y4243" i="1"/>
  <c r="Z4243" i="1"/>
  <c r="AA4243" i="1"/>
  <c r="AB4243" i="1"/>
  <c r="V4243" i="1" s="1"/>
  <c r="T4244" i="1"/>
  <c r="U4244" i="1"/>
  <c r="W4244" i="1"/>
  <c r="X4244" i="1" s="1"/>
  <c r="Y4244" i="1"/>
  <c r="Z4244" i="1"/>
  <c r="AA4244" i="1"/>
  <c r="AB4244" i="1"/>
  <c r="V4244" i="1" s="1"/>
  <c r="T4245" i="1"/>
  <c r="U4245" i="1"/>
  <c r="W4245" i="1"/>
  <c r="X4245" i="1" s="1"/>
  <c r="Y4245" i="1"/>
  <c r="Z4245" i="1"/>
  <c r="AA4245" i="1"/>
  <c r="AB4245" i="1"/>
  <c r="V4245" i="1" s="1"/>
  <c r="T4246" i="1"/>
  <c r="U4246" i="1"/>
  <c r="W4246" i="1"/>
  <c r="X4246" i="1" s="1"/>
  <c r="Y4246" i="1"/>
  <c r="Z4246" i="1"/>
  <c r="AA4246" i="1"/>
  <c r="AB4246" i="1"/>
  <c r="V4246" i="1" s="1"/>
  <c r="T4247" i="1"/>
  <c r="U4247" i="1"/>
  <c r="W4247" i="1"/>
  <c r="X4247" i="1" s="1"/>
  <c r="Y4247" i="1"/>
  <c r="Z4247" i="1"/>
  <c r="AA4247" i="1"/>
  <c r="AB4247" i="1"/>
  <c r="V4247" i="1" s="1"/>
  <c r="T4248" i="1"/>
  <c r="U4248" i="1"/>
  <c r="W4248" i="1"/>
  <c r="X4248" i="1" s="1"/>
  <c r="Y4248" i="1"/>
  <c r="Z4248" i="1"/>
  <c r="AA4248" i="1"/>
  <c r="AB4248" i="1"/>
  <c r="V4248" i="1" s="1"/>
  <c r="T4249" i="1"/>
  <c r="U4249" i="1"/>
  <c r="W4249" i="1"/>
  <c r="X4249" i="1" s="1"/>
  <c r="Y4249" i="1"/>
  <c r="Z4249" i="1"/>
  <c r="AA4249" i="1"/>
  <c r="AB4249" i="1"/>
  <c r="V4249" i="1" s="1"/>
  <c r="T4250" i="1"/>
  <c r="U4250" i="1"/>
  <c r="W4250" i="1"/>
  <c r="X4250" i="1" s="1"/>
  <c r="Y4250" i="1"/>
  <c r="Z4250" i="1"/>
  <c r="AA4250" i="1"/>
  <c r="AB4250" i="1"/>
  <c r="V4250" i="1" s="1"/>
  <c r="T4251" i="1"/>
  <c r="U4251" i="1"/>
  <c r="W4251" i="1"/>
  <c r="X4251" i="1" s="1"/>
  <c r="Y4251" i="1"/>
  <c r="Z4251" i="1"/>
  <c r="AA4251" i="1"/>
  <c r="AB4251" i="1"/>
  <c r="V4251" i="1" s="1"/>
  <c r="T4252" i="1"/>
  <c r="U4252" i="1"/>
  <c r="W4252" i="1"/>
  <c r="X4252" i="1" s="1"/>
  <c r="Y4252" i="1"/>
  <c r="Z4252" i="1"/>
  <c r="AA4252" i="1"/>
  <c r="AB4252" i="1"/>
  <c r="V4252" i="1" s="1"/>
  <c r="T4253" i="1"/>
  <c r="U4253" i="1"/>
  <c r="W4253" i="1"/>
  <c r="X4253" i="1" s="1"/>
  <c r="Y4253" i="1"/>
  <c r="Z4253" i="1"/>
  <c r="AA4253" i="1"/>
  <c r="AB4253" i="1"/>
  <c r="V4253" i="1" s="1"/>
  <c r="T4254" i="1"/>
  <c r="U4254" i="1"/>
  <c r="W4254" i="1"/>
  <c r="X4254" i="1" s="1"/>
  <c r="Y4254" i="1"/>
  <c r="Z4254" i="1"/>
  <c r="AA4254" i="1"/>
  <c r="AB4254" i="1"/>
  <c r="V4254" i="1" s="1"/>
  <c r="T4255" i="1"/>
  <c r="U4255" i="1"/>
  <c r="W4255" i="1"/>
  <c r="X4255" i="1" s="1"/>
  <c r="Y4255" i="1"/>
  <c r="Z4255" i="1"/>
  <c r="AA4255" i="1"/>
  <c r="AB4255" i="1"/>
  <c r="V4255" i="1" s="1"/>
  <c r="T4256" i="1"/>
  <c r="U4256" i="1"/>
  <c r="W4256" i="1"/>
  <c r="X4256" i="1" s="1"/>
  <c r="Y4256" i="1"/>
  <c r="Z4256" i="1"/>
  <c r="AA4256" i="1"/>
  <c r="AB4256" i="1"/>
  <c r="V4256" i="1" s="1"/>
  <c r="T4257" i="1"/>
  <c r="U4257" i="1"/>
  <c r="W4257" i="1"/>
  <c r="X4257" i="1" s="1"/>
  <c r="Y4257" i="1"/>
  <c r="Z4257" i="1"/>
  <c r="AA4257" i="1"/>
  <c r="AB4257" i="1"/>
  <c r="V4257" i="1" s="1"/>
  <c r="T4258" i="1"/>
  <c r="U4258" i="1"/>
  <c r="W4258" i="1"/>
  <c r="X4258" i="1" s="1"/>
  <c r="Y4258" i="1"/>
  <c r="Z4258" i="1"/>
  <c r="AA4258" i="1"/>
  <c r="AB4258" i="1"/>
  <c r="V4258" i="1" s="1"/>
  <c r="T4259" i="1"/>
  <c r="U4259" i="1"/>
  <c r="W4259" i="1"/>
  <c r="X4259" i="1" s="1"/>
  <c r="Y4259" i="1"/>
  <c r="Z4259" i="1"/>
  <c r="AA4259" i="1"/>
  <c r="AB4259" i="1"/>
  <c r="V4259" i="1" s="1"/>
  <c r="T4260" i="1"/>
  <c r="U4260" i="1"/>
  <c r="W4260" i="1"/>
  <c r="X4260" i="1" s="1"/>
  <c r="Y4260" i="1"/>
  <c r="Z4260" i="1"/>
  <c r="AA4260" i="1"/>
  <c r="AB4260" i="1"/>
  <c r="V4260" i="1" s="1"/>
  <c r="T4261" i="1"/>
  <c r="U4261" i="1"/>
  <c r="W4261" i="1"/>
  <c r="X4261" i="1" s="1"/>
  <c r="Y4261" i="1"/>
  <c r="Z4261" i="1"/>
  <c r="AA4261" i="1"/>
  <c r="AB4261" i="1"/>
  <c r="V4261" i="1" s="1"/>
  <c r="T4262" i="1"/>
  <c r="U4262" i="1"/>
  <c r="W4262" i="1"/>
  <c r="X4262" i="1" s="1"/>
  <c r="Y4262" i="1"/>
  <c r="Z4262" i="1"/>
  <c r="AA4262" i="1"/>
  <c r="AB4262" i="1"/>
  <c r="V4262" i="1" s="1"/>
  <c r="T4263" i="1"/>
  <c r="U4263" i="1"/>
  <c r="W4263" i="1"/>
  <c r="X4263" i="1" s="1"/>
  <c r="Y4263" i="1"/>
  <c r="Z4263" i="1"/>
  <c r="AA4263" i="1"/>
  <c r="AB4263" i="1"/>
  <c r="V4263" i="1" s="1"/>
  <c r="T4264" i="1"/>
  <c r="U4264" i="1"/>
  <c r="W4264" i="1"/>
  <c r="X4264" i="1" s="1"/>
  <c r="Y4264" i="1"/>
  <c r="Z4264" i="1"/>
  <c r="AA4264" i="1"/>
  <c r="AB4264" i="1"/>
  <c r="V4264" i="1" s="1"/>
  <c r="T4265" i="1"/>
  <c r="U4265" i="1"/>
  <c r="W4265" i="1"/>
  <c r="X4265" i="1" s="1"/>
  <c r="Y4265" i="1"/>
  <c r="Z4265" i="1"/>
  <c r="AA4265" i="1"/>
  <c r="AB4265" i="1"/>
  <c r="V4265" i="1" s="1"/>
  <c r="T4266" i="1"/>
  <c r="U4266" i="1"/>
  <c r="W4266" i="1"/>
  <c r="X4266" i="1" s="1"/>
  <c r="Y4266" i="1"/>
  <c r="Z4266" i="1"/>
  <c r="AA4266" i="1"/>
  <c r="AB4266" i="1"/>
  <c r="V4266" i="1" s="1"/>
  <c r="T4267" i="1"/>
  <c r="U4267" i="1"/>
  <c r="W4267" i="1"/>
  <c r="X4267" i="1" s="1"/>
  <c r="Y4267" i="1"/>
  <c r="Z4267" i="1"/>
  <c r="AA4267" i="1"/>
  <c r="AB4267" i="1"/>
  <c r="V4267" i="1" s="1"/>
  <c r="T4268" i="1"/>
  <c r="U4268" i="1"/>
  <c r="W4268" i="1"/>
  <c r="X4268" i="1" s="1"/>
  <c r="Y4268" i="1"/>
  <c r="Z4268" i="1"/>
  <c r="AA4268" i="1"/>
  <c r="AB4268" i="1"/>
  <c r="V4268" i="1" s="1"/>
  <c r="T4269" i="1"/>
  <c r="U4269" i="1"/>
  <c r="W4269" i="1"/>
  <c r="X4269" i="1" s="1"/>
  <c r="Y4269" i="1"/>
  <c r="Z4269" i="1"/>
  <c r="AA4269" i="1"/>
  <c r="AB4269" i="1"/>
  <c r="V4269" i="1" s="1"/>
  <c r="T4270" i="1"/>
  <c r="U4270" i="1"/>
  <c r="W4270" i="1"/>
  <c r="X4270" i="1" s="1"/>
  <c r="Y4270" i="1"/>
  <c r="Z4270" i="1"/>
  <c r="AA4270" i="1"/>
  <c r="AB4270" i="1"/>
  <c r="V4270" i="1" s="1"/>
  <c r="T4271" i="1"/>
  <c r="U4271" i="1"/>
  <c r="W4271" i="1"/>
  <c r="X4271" i="1" s="1"/>
  <c r="Y4271" i="1"/>
  <c r="Z4271" i="1"/>
  <c r="AA4271" i="1"/>
  <c r="AB4271" i="1"/>
  <c r="V4271" i="1" s="1"/>
  <c r="T4272" i="1"/>
  <c r="U4272" i="1"/>
  <c r="W4272" i="1"/>
  <c r="X4272" i="1" s="1"/>
  <c r="Y4272" i="1"/>
  <c r="Z4272" i="1"/>
  <c r="AA4272" i="1"/>
  <c r="AB4272" i="1"/>
  <c r="V4272" i="1" s="1"/>
  <c r="T4273" i="1"/>
  <c r="U4273" i="1"/>
  <c r="W4273" i="1"/>
  <c r="X4273" i="1" s="1"/>
  <c r="Y4273" i="1"/>
  <c r="Z4273" i="1"/>
  <c r="AA4273" i="1"/>
  <c r="AB4273" i="1"/>
  <c r="V4273" i="1" s="1"/>
  <c r="T4274" i="1"/>
  <c r="U4274" i="1"/>
  <c r="W4274" i="1"/>
  <c r="X4274" i="1" s="1"/>
  <c r="Y4274" i="1"/>
  <c r="Z4274" i="1"/>
  <c r="AA4274" i="1"/>
  <c r="AB4274" i="1"/>
  <c r="V4274" i="1" s="1"/>
  <c r="T4275" i="1"/>
  <c r="U4275" i="1"/>
  <c r="W4275" i="1"/>
  <c r="X4275" i="1" s="1"/>
  <c r="Y4275" i="1"/>
  <c r="Z4275" i="1"/>
  <c r="AA4275" i="1"/>
  <c r="AB4275" i="1"/>
  <c r="V4275" i="1" s="1"/>
  <c r="T4276" i="1"/>
  <c r="U4276" i="1"/>
  <c r="W4276" i="1"/>
  <c r="X4276" i="1" s="1"/>
  <c r="Y4276" i="1"/>
  <c r="Z4276" i="1"/>
  <c r="AA4276" i="1"/>
  <c r="AB4276" i="1"/>
  <c r="V4276" i="1" s="1"/>
  <c r="T4277" i="1"/>
  <c r="U4277" i="1"/>
  <c r="W4277" i="1"/>
  <c r="X4277" i="1" s="1"/>
  <c r="Y4277" i="1"/>
  <c r="Z4277" i="1"/>
  <c r="AA4277" i="1"/>
  <c r="AB4277" i="1"/>
  <c r="V4277" i="1" s="1"/>
  <c r="T4278" i="1"/>
  <c r="U4278" i="1"/>
  <c r="W4278" i="1"/>
  <c r="X4278" i="1" s="1"/>
  <c r="Y4278" i="1"/>
  <c r="Z4278" i="1"/>
  <c r="AA4278" i="1"/>
  <c r="AB4278" i="1"/>
  <c r="V4278" i="1" s="1"/>
  <c r="T4279" i="1"/>
  <c r="U4279" i="1"/>
  <c r="W4279" i="1"/>
  <c r="X4279" i="1" s="1"/>
  <c r="Y4279" i="1"/>
  <c r="Z4279" i="1"/>
  <c r="AA4279" i="1"/>
  <c r="AB4279" i="1"/>
  <c r="V4279" i="1" s="1"/>
  <c r="T4280" i="1"/>
  <c r="U4280" i="1"/>
  <c r="W4280" i="1"/>
  <c r="X4280" i="1" s="1"/>
  <c r="Y4280" i="1"/>
  <c r="Z4280" i="1"/>
  <c r="AA4280" i="1"/>
  <c r="AB4280" i="1"/>
  <c r="V4280" i="1" s="1"/>
  <c r="T4281" i="1"/>
  <c r="U4281" i="1"/>
  <c r="W4281" i="1"/>
  <c r="X4281" i="1" s="1"/>
  <c r="Y4281" i="1"/>
  <c r="Z4281" i="1"/>
  <c r="AA4281" i="1"/>
  <c r="AB4281" i="1"/>
  <c r="V4281" i="1" s="1"/>
  <c r="T4282" i="1"/>
  <c r="U4282" i="1"/>
  <c r="W4282" i="1"/>
  <c r="X4282" i="1" s="1"/>
  <c r="Y4282" i="1"/>
  <c r="Z4282" i="1"/>
  <c r="AA4282" i="1"/>
  <c r="AB4282" i="1"/>
  <c r="V4282" i="1" s="1"/>
  <c r="T4283" i="1"/>
  <c r="U4283" i="1"/>
  <c r="W4283" i="1"/>
  <c r="X4283" i="1" s="1"/>
  <c r="Y4283" i="1"/>
  <c r="Z4283" i="1"/>
  <c r="AA4283" i="1"/>
  <c r="AB4283" i="1"/>
  <c r="V4283" i="1" s="1"/>
  <c r="T4284" i="1"/>
  <c r="U4284" i="1"/>
  <c r="W4284" i="1"/>
  <c r="X4284" i="1" s="1"/>
  <c r="Y4284" i="1"/>
  <c r="Z4284" i="1"/>
  <c r="AA4284" i="1"/>
  <c r="AB4284" i="1"/>
  <c r="V4284" i="1" s="1"/>
  <c r="T4285" i="1"/>
  <c r="U4285" i="1"/>
  <c r="W4285" i="1"/>
  <c r="X4285" i="1" s="1"/>
  <c r="Y4285" i="1"/>
  <c r="Z4285" i="1"/>
  <c r="AA4285" i="1"/>
  <c r="AB4285" i="1"/>
  <c r="V4285" i="1" s="1"/>
  <c r="T4286" i="1"/>
  <c r="U4286" i="1"/>
  <c r="W4286" i="1"/>
  <c r="X4286" i="1" s="1"/>
  <c r="Y4286" i="1"/>
  <c r="Z4286" i="1"/>
  <c r="AA4286" i="1"/>
  <c r="AB4286" i="1"/>
  <c r="V4286" i="1" s="1"/>
  <c r="T4287" i="1"/>
  <c r="U4287" i="1"/>
  <c r="W4287" i="1"/>
  <c r="X4287" i="1" s="1"/>
  <c r="Y4287" i="1"/>
  <c r="Z4287" i="1"/>
  <c r="AA4287" i="1"/>
  <c r="AB4287" i="1"/>
  <c r="V4287" i="1" s="1"/>
  <c r="T4288" i="1"/>
  <c r="U4288" i="1"/>
  <c r="W4288" i="1"/>
  <c r="X4288" i="1" s="1"/>
  <c r="Y4288" i="1"/>
  <c r="Z4288" i="1"/>
  <c r="AA4288" i="1"/>
  <c r="AB4288" i="1"/>
  <c r="V4288" i="1" s="1"/>
  <c r="T4289" i="1"/>
  <c r="U4289" i="1"/>
  <c r="W4289" i="1"/>
  <c r="X4289" i="1" s="1"/>
  <c r="Y4289" i="1"/>
  <c r="Z4289" i="1"/>
  <c r="AA4289" i="1"/>
  <c r="AB4289" i="1"/>
  <c r="V4289" i="1" s="1"/>
  <c r="T4290" i="1"/>
  <c r="U4290" i="1"/>
  <c r="W4290" i="1"/>
  <c r="X4290" i="1" s="1"/>
  <c r="Y4290" i="1"/>
  <c r="Z4290" i="1"/>
  <c r="AA4290" i="1"/>
  <c r="AB4290" i="1"/>
  <c r="V4290" i="1" s="1"/>
  <c r="T4291" i="1"/>
  <c r="U4291" i="1"/>
  <c r="W4291" i="1"/>
  <c r="X4291" i="1" s="1"/>
  <c r="Y4291" i="1"/>
  <c r="Z4291" i="1"/>
  <c r="AA4291" i="1"/>
  <c r="AB4291" i="1"/>
  <c r="V4291" i="1" s="1"/>
  <c r="T4292" i="1"/>
  <c r="U4292" i="1"/>
  <c r="W4292" i="1"/>
  <c r="X4292" i="1" s="1"/>
  <c r="Y4292" i="1"/>
  <c r="Z4292" i="1"/>
  <c r="AA4292" i="1"/>
  <c r="AB4292" i="1"/>
  <c r="V4292" i="1" s="1"/>
  <c r="T4293" i="1"/>
  <c r="U4293" i="1"/>
  <c r="W4293" i="1"/>
  <c r="X4293" i="1" s="1"/>
  <c r="Y4293" i="1"/>
  <c r="Z4293" i="1"/>
  <c r="AA4293" i="1"/>
  <c r="AB4293" i="1"/>
  <c r="V4293" i="1" s="1"/>
  <c r="T4294" i="1"/>
  <c r="U4294" i="1"/>
  <c r="W4294" i="1"/>
  <c r="X4294" i="1" s="1"/>
  <c r="Y4294" i="1"/>
  <c r="Z4294" i="1"/>
  <c r="AA4294" i="1"/>
  <c r="AB4294" i="1"/>
  <c r="V4294" i="1" s="1"/>
  <c r="T4295" i="1"/>
  <c r="U4295" i="1"/>
  <c r="W4295" i="1"/>
  <c r="X4295" i="1" s="1"/>
  <c r="Y4295" i="1"/>
  <c r="Z4295" i="1"/>
  <c r="AA4295" i="1"/>
  <c r="AB4295" i="1"/>
  <c r="V4295" i="1" s="1"/>
  <c r="T4296" i="1"/>
  <c r="U4296" i="1"/>
  <c r="W4296" i="1"/>
  <c r="X4296" i="1" s="1"/>
  <c r="Y4296" i="1"/>
  <c r="Z4296" i="1"/>
  <c r="AA4296" i="1"/>
  <c r="AB4296" i="1"/>
  <c r="V4296" i="1" s="1"/>
  <c r="T4297" i="1"/>
  <c r="U4297" i="1"/>
  <c r="W4297" i="1"/>
  <c r="X4297" i="1" s="1"/>
  <c r="Y4297" i="1"/>
  <c r="Z4297" i="1"/>
  <c r="AA4297" i="1"/>
  <c r="AB4297" i="1"/>
  <c r="V4297" i="1" s="1"/>
  <c r="T4298" i="1"/>
  <c r="U4298" i="1"/>
  <c r="W4298" i="1"/>
  <c r="X4298" i="1" s="1"/>
  <c r="Y4298" i="1"/>
  <c r="Z4298" i="1"/>
  <c r="AA4298" i="1"/>
  <c r="AB4298" i="1"/>
  <c r="V4298" i="1" s="1"/>
  <c r="T4299" i="1"/>
  <c r="U4299" i="1"/>
  <c r="W4299" i="1"/>
  <c r="X4299" i="1" s="1"/>
  <c r="Y4299" i="1"/>
  <c r="Z4299" i="1"/>
  <c r="AA4299" i="1"/>
  <c r="AB4299" i="1"/>
  <c r="V4299" i="1" s="1"/>
  <c r="T4300" i="1"/>
  <c r="U4300" i="1"/>
  <c r="W4300" i="1"/>
  <c r="X4300" i="1" s="1"/>
  <c r="Y4300" i="1"/>
  <c r="Z4300" i="1"/>
  <c r="AA4300" i="1"/>
  <c r="AB4300" i="1"/>
  <c r="V4300" i="1" s="1"/>
  <c r="T4301" i="1"/>
  <c r="U4301" i="1"/>
  <c r="W4301" i="1"/>
  <c r="X4301" i="1" s="1"/>
  <c r="Y4301" i="1"/>
  <c r="Z4301" i="1"/>
  <c r="AA4301" i="1"/>
  <c r="AB4301" i="1"/>
  <c r="V4301" i="1" s="1"/>
  <c r="T4302" i="1"/>
  <c r="U4302" i="1"/>
  <c r="W4302" i="1"/>
  <c r="X4302" i="1" s="1"/>
  <c r="Y4302" i="1"/>
  <c r="Z4302" i="1"/>
  <c r="AA4302" i="1"/>
  <c r="AB4302" i="1"/>
  <c r="V4302" i="1" s="1"/>
  <c r="T4303" i="1"/>
  <c r="U4303" i="1"/>
  <c r="W4303" i="1"/>
  <c r="X4303" i="1" s="1"/>
  <c r="Y4303" i="1"/>
  <c r="Z4303" i="1"/>
  <c r="AA4303" i="1"/>
  <c r="AB4303" i="1"/>
  <c r="V4303" i="1" s="1"/>
  <c r="T4304" i="1"/>
  <c r="U4304" i="1"/>
  <c r="W4304" i="1"/>
  <c r="X4304" i="1" s="1"/>
  <c r="Y4304" i="1"/>
  <c r="Z4304" i="1"/>
  <c r="AA4304" i="1"/>
  <c r="AB4304" i="1"/>
  <c r="V4304" i="1" s="1"/>
  <c r="T4305" i="1"/>
  <c r="U4305" i="1"/>
  <c r="W4305" i="1"/>
  <c r="X4305" i="1" s="1"/>
  <c r="Y4305" i="1"/>
  <c r="Z4305" i="1"/>
  <c r="AA4305" i="1"/>
  <c r="AB4305" i="1"/>
  <c r="V4305" i="1" s="1"/>
  <c r="T4306" i="1"/>
  <c r="U4306" i="1"/>
  <c r="W4306" i="1"/>
  <c r="X4306" i="1" s="1"/>
  <c r="Y4306" i="1"/>
  <c r="Z4306" i="1"/>
  <c r="AA4306" i="1"/>
  <c r="AB4306" i="1"/>
  <c r="V4306" i="1" s="1"/>
  <c r="T4307" i="1"/>
  <c r="U4307" i="1"/>
  <c r="W4307" i="1"/>
  <c r="X4307" i="1" s="1"/>
  <c r="Y4307" i="1"/>
  <c r="Z4307" i="1"/>
  <c r="AA4307" i="1"/>
  <c r="AB4307" i="1"/>
  <c r="V4307" i="1" s="1"/>
  <c r="T4308" i="1"/>
  <c r="U4308" i="1"/>
  <c r="W4308" i="1"/>
  <c r="X4308" i="1" s="1"/>
  <c r="Y4308" i="1"/>
  <c r="Z4308" i="1"/>
  <c r="AA4308" i="1"/>
  <c r="AB4308" i="1"/>
  <c r="V4308" i="1" s="1"/>
  <c r="T4309" i="1"/>
  <c r="U4309" i="1"/>
  <c r="W4309" i="1"/>
  <c r="X4309" i="1" s="1"/>
  <c r="Y4309" i="1"/>
  <c r="Z4309" i="1"/>
  <c r="AA4309" i="1"/>
  <c r="AB4309" i="1"/>
  <c r="V4309" i="1" s="1"/>
  <c r="T4310" i="1"/>
  <c r="U4310" i="1"/>
  <c r="W4310" i="1"/>
  <c r="X4310" i="1" s="1"/>
  <c r="Y4310" i="1"/>
  <c r="Z4310" i="1"/>
  <c r="AA4310" i="1"/>
  <c r="AB4310" i="1"/>
  <c r="V4310" i="1" s="1"/>
  <c r="T4311" i="1"/>
  <c r="U4311" i="1"/>
  <c r="W4311" i="1"/>
  <c r="X4311" i="1" s="1"/>
  <c r="Y4311" i="1"/>
  <c r="Z4311" i="1"/>
  <c r="AA4311" i="1"/>
  <c r="AB4311" i="1"/>
  <c r="V4311" i="1" s="1"/>
  <c r="T4312" i="1"/>
  <c r="U4312" i="1"/>
  <c r="W4312" i="1"/>
  <c r="X4312" i="1" s="1"/>
  <c r="Y4312" i="1"/>
  <c r="Z4312" i="1"/>
  <c r="AA4312" i="1"/>
  <c r="AB4312" i="1"/>
  <c r="V4312" i="1" s="1"/>
  <c r="T4313" i="1"/>
  <c r="U4313" i="1"/>
  <c r="W4313" i="1"/>
  <c r="X4313" i="1" s="1"/>
  <c r="Y4313" i="1"/>
  <c r="Z4313" i="1"/>
  <c r="AA4313" i="1"/>
  <c r="AB4313" i="1"/>
  <c r="V4313" i="1" s="1"/>
  <c r="T4314" i="1"/>
  <c r="U4314" i="1"/>
  <c r="W4314" i="1"/>
  <c r="X4314" i="1" s="1"/>
  <c r="Y4314" i="1"/>
  <c r="Z4314" i="1"/>
  <c r="AA4314" i="1"/>
  <c r="AB4314" i="1"/>
  <c r="V4314" i="1" s="1"/>
  <c r="T4315" i="1"/>
  <c r="U4315" i="1"/>
  <c r="W4315" i="1"/>
  <c r="X4315" i="1" s="1"/>
  <c r="Y4315" i="1"/>
  <c r="Z4315" i="1"/>
  <c r="AA4315" i="1"/>
  <c r="AB4315" i="1"/>
  <c r="V4315" i="1" s="1"/>
  <c r="T4316" i="1"/>
  <c r="U4316" i="1"/>
  <c r="W4316" i="1"/>
  <c r="X4316" i="1" s="1"/>
  <c r="Y4316" i="1"/>
  <c r="Z4316" i="1"/>
  <c r="AA4316" i="1"/>
  <c r="AB4316" i="1"/>
  <c r="V4316" i="1" s="1"/>
  <c r="T4317" i="1"/>
  <c r="U4317" i="1"/>
  <c r="W4317" i="1"/>
  <c r="X4317" i="1" s="1"/>
  <c r="Y4317" i="1"/>
  <c r="Z4317" i="1"/>
  <c r="AA4317" i="1"/>
  <c r="AB4317" i="1"/>
  <c r="V4317" i="1" s="1"/>
  <c r="T4318" i="1"/>
  <c r="U4318" i="1"/>
  <c r="W4318" i="1"/>
  <c r="X4318" i="1" s="1"/>
  <c r="Y4318" i="1"/>
  <c r="Z4318" i="1"/>
  <c r="AA4318" i="1"/>
  <c r="AB4318" i="1"/>
  <c r="V4318" i="1" s="1"/>
  <c r="T4319" i="1"/>
  <c r="U4319" i="1"/>
  <c r="W4319" i="1"/>
  <c r="X4319" i="1" s="1"/>
  <c r="Y4319" i="1"/>
  <c r="Z4319" i="1"/>
  <c r="AA4319" i="1"/>
  <c r="AB4319" i="1"/>
  <c r="V4319" i="1" s="1"/>
  <c r="T4320" i="1"/>
  <c r="U4320" i="1"/>
  <c r="W4320" i="1"/>
  <c r="X4320" i="1" s="1"/>
  <c r="Y4320" i="1"/>
  <c r="Z4320" i="1"/>
  <c r="AA4320" i="1"/>
  <c r="AB4320" i="1"/>
  <c r="V4320" i="1" s="1"/>
  <c r="T4321" i="1"/>
  <c r="U4321" i="1"/>
  <c r="W4321" i="1"/>
  <c r="X4321" i="1" s="1"/>
  <c r="Y4321" i="1"/>
  <c r="Z4321" i="1"/>
  <c r="AA4321" i="1"/>
  <c r="AB4321" i="1"/>
  <c r="V4321" i="1" s="1"/>
  <c r="T4322" i="1"/>
  <c r="U4322" i="1"/>
  <c r="W4322" i="1"/>
  <c r="X4322" i="1" s="1"/>
  <c r="Y4322" i="1"/>
  <c r="Z4322" i="1"/>
  <c r="AA4322" i="1"/>
  <c r="AB4322" i="1"/>
  <c r="V4322" i="1" s="1"/>
  <c r="T4323" i="1"/>
  <c r="U4323" i="1"/>
  <c r="W4323" i="1"/>
  <c r="X4323" i="1" s="1"/>
  <c r="Y4323" i="1"/>
  <c r="Z4323" i="1"/>
  <c r="AA4323" i="1"/>
  <c r="AB4323" i="1"/>
  <c r="V4323" i="1" s="1"/>
  <c r="T4324" i="1"/>
  <c r="U4324" i="1"/>
  <c r="W4324" i="1"/>
  <c r="X4324" i="1" s="1"/>
  <c r="Y4324" i="1"/>
  <c r="Z4324" i="1"/>
  <c r="AA4324" i="1"/>
  <c r="AB4324" i="1"/>
  <c r="V4324" i="1" s="1"/>
  <c r="T4325" i="1"/>
  <c r="U4325" i="1"/>
  <c r="W4325" i="1"/>
  <c r="X4325" i="1" s="1"/>
  <c r="Y4325" i="1"/>
  <c r="Z4325" i="1"/>
  <c r="AA4325" i="1"/>
  <c r="AB4325" i="1"/>
  <c r="V4325" i="1" s="1"/>
  <c r="T4326" i="1"/>
  <c r="U4326" i="1"/>
  <c r="W4326" i="1"/>
  <c r="X4326" i="1" s="1"/>
  <c r="Y4326" i="1"/>
  <c r="Z4326" i="1"/>
  <c r="AA4326" i="1"/>
  <c r="AB4326" i="1"/>
  <c r="V4326" i="1" s="1"/>
  <c r="T4327" i="1"/>
  <c r="U4327" i="1"/>
  <c r="W4327" i="1"/>
  <c r="X4327" i="1" s="1"/>
  <c r="Y4327" i="1"/>
  <c r="Z4327" i="1"/>
  <c r="AA4327" i="1"/>
  <c r="AB4327" i="1"/>
  <c r="V4327" i="1" s="1"/>
  <c r="T4328" i="1"/>
  <c r="U4328" i="1"/>
  <c r="W4328" i="1"/>
  <c r="X4328" i="1" s="1"/>
  <c r="Y4328" i="1"/>
  <c r="Z4328" i="1"/>
  <c r="AA4328" i="1"/>
  <c r="AB4328" i="1"/>
  <c r="V4328" i="1" s="1"/>
  <c r="T4329" i="1"/>
  <c r="U4329" i="1"/>
  <c r="W4329" i="1"/>
  <c r="X4329" i="1" s="1"/>
  <c r="Y4329" i="1"/>
  <c r="Z4329" i="1"/>
  <c r="AA4329" i="1"/>
  <c r="AB4329" i="1"/>
  <c r="V4329" i="1" s="1"/>
  <c r="T4330" i="1"/>
  <c r="U4330" i="1"/>
  <c r="W4330" i="1"/>
  <c r="X4330" i="1" s="1"/>
  <c r="Y4330" i="1"/>
  <c r="Z4330" i="1"/>
  <c r="AA4330" i="1"/>
  <c r="AB4330" i="1"/>
  <c r="V4330" i="1" s="1"/>
  <c r="T4331" i="1"/>
  <c r="U4331" i="1"/>
  <c r="W4331" i="1"/>
  <c r="X4331" i="1" s="1"/>
  <c r="Y4331" i="1"/>
  <c r="Z4331" i="1"/>
  <c r="AA4331" i="1"/>
  <c r="AB4331" i="1"/>
  <c r="V4331" i="1" s="1"/>
  <c r="T4332" i="1"/>
  <c r="U4332" i="1"/>
  <c r="W4332" i="1"/>
  <c r="X4332" i="1" s="1"/>
  <c r="Y4332" i="1"/>
  <c r="Z4332" i="1"/>
  <c r="AA4332" i="1"/>
  <c r="AB4332" i="1"/>
  <c r="V4332" i="1" s="1"/>
  <c r="T4333" i="1"/>
  <c r="U4333" i="1"/>
  <c r="W4333" i="1"/>
  <c r="X4333" i="1" s="1"/>
  <c r="Y4333" i="1"/>
  <c r="Z4333" i="1"/>
  <c r="AA4333" i="1"/>
  <c r="AB4333" i="1"/>
  <c r="V4333" i="1" s="1"/>
  <c r="T4334" i="1"/>
  <c r="U4334" i="1"/>
  <c r="W4334" i="1"/>
  <c r="X4334" i="1" s="1"/>
  <c r="Y4334" i="1"/>
  <c r="Z4334" i="1"/>
  <c r="AA4334" i="1"/>
  <c r="AB4334" i="1"/>
  <c r="V4334" i="1" s="1"/>
  <c r="T4335" i="1"/>
  <c r="U4335" i="1"/>
  <c r="W4335" i="1"/>
  <c r="X4335" i="1" s="1"/>
  <c r="Y4335" i="1"/>
  <c r="Z4335" i="1"/>
  <c r="AA4335" i="1"/>
  <c r="AB4335" i="1"/>
  <c r="V4335" i="1" s="1"/>
  <c r="T4336" i="1"/>
  <c r="U4336" i="1"/>
  <c r="W4336" i="1"/>
  <c r="X4336" i="1" s="1"/>
  <c r="Y4336" i="1"/>
  <c r="Z4336" i="1"/>
  <c r="AA4336" i="1"/>
  <c r="AB4336" i="1"/>
  <c r="V4336" i="1" s="1"/>
  <c r="T4337" i="1"/>
  <c r="U4337" i="1"/>
  <c r="W4337" i="1"/>
  <c r="X4337" i="1" s="1"/>
  <c r="Y4337" i="1"/>
  <c r="Z4337" i="1"/>
  <c r="AA4337" i="1"/>
  <c r="AB4337" i="1"/>
  <c r="V4337" i="1" s="1"/>
  <c r="T4338" i="1"/>
  <c r="U4338" i="1"/>
  <c r="W4338" i="1"/>
  <c r="X4338" i="1" s="1"/>
  <c r="Y4338" i="1"/>
  <c r="Z4338" i="1"/>
  <c r="AA4338" i="1"/>
  <c r="AB4338" i="1"/>
  <c r="V4338" i="1" s="1"/>
  <c r="T4339" i="1"/>
  <c r="U4339" i="1"/>
  <c r="W4339" i="1"/>
  <c r="X4339" i="1" s="1"/>
  <c r="Y4339" i="1"/>
  <c r="Z4339" i="1"/>
  <c r="AA4339" i="1"/>
  <c r="AB4339" i="1"/>
  <c r="V4339" i="1" s="1"/>
  <c r="T4340" i="1"/>
  <c r="U4340" i="1"/>
  <c r="W4340" i="1"/>
  <c r="X4340" i="1" s="1"/>
  <c r="Y4340" i="1"/>
  <c r="Z4340" i="1"/>
  <c r="AA4340" i="1"/>
  <c r="AB4340" i="1"/>
  <c r="V4340" i="1" s="1"/>
  <c r="T4341" i="1"/>
  <c r="U4341" i="1"/>
  <c r="W4341" i="1"/>
  <c r="X4341" i="1" s="1"/>
  <c r="Y4341" i="1"/>
  <c r="Z4341" i="1"/>
  <c r="AA4341" i="1"/>
  <c r="AB4341" i="1"/>
  <c r="V4341" i="1" s="1"/>
  <c r="T4342" i="1"/>
  <c r="U4342" i="1"/>
  <c r="W4342" i="1"/>
  <c r="X4342" i="1" s="1"/>
  <c r="Y4342" i="1"/>
  <c r="Z4342" i="1"/>
  <c r="AA4342" i="1"/>
  <c r="AB4342" i="1"/>
  <c r="V4342" i="1" s="1"/>
  <c r="T4343" i="1"/>
  <c r="U4343" i="1"/>
  <c r="W4343" i="1"/>
  <c r="X4343" i="1" s="1"/>
  <c r="Y4343" i="1"/>
  <c r="Z4343" i="1"/>
  <c r="AA4343" i="1"/>
  <c r="AB4343" i="1"/>
  <c r="V4343" i="1" s="1"/>
  <c r="T4344" i="1"/>
  <c r="U4344" i="1"/>
  <c r="W4344" i="1"/>
  <c r="X4344" i="1" s="1"/>
  <c r="Y4344" i="1"/>
  <c r="Z4344" i="1"/>
  <c r="AA4344" i="1"/>
  <c r="AB4344" i="1"/>
  <c r="V4344" i="1" s="1"/>
  <c r="T4345" i="1"/>
  <c r="U4345" i="1"/>
  <c r="W4345" i="1"/>
  <c r="X4345" i="1" s="1"/>
  <c r="Y4345" i="1"/>
  <c r="Z4345" i="1"/>
  <c r="AA4345" i="1"/>
  <c r="AB4345" i="1"/>
  <c r="V4345" i="1" s="1"/>
  <c r="T4346" i="1"/>
  <c r="U4346" i="1"/>
  <c r="W4346" i="1"/>
  <c r="X4346" i="1" s="1"/>
  <c r="Y4346" i="1"/>
  <c r="Z4346" i="1"/>
  <c r="AA4346" i="1"/>
  <c r="AB4346" i="1"/>
  <c r="V4346" i="1" s="1"/>
  <c r="T4347" i="1"/>
  <c r="U4347" i="1"/>
  <c r="W4347" i="1"/>
  <c r="X4347" i="1" s="1"/>
  <c r="Y4347" i="1"/>
  <c r="Z4347" i="1"/>
  <c r="AA4347" i="1"/>
  <c r="AB4347" i="1"/>
  <c r="V4347" i="1" s="1"/>
  <c r="T4348" i="1"/>
  <c r="U4348" i="1"/>
  <c r="W4348" i="1"/>
  <c r="X4348" i="1" s="1"/>
  <c r="Y4348" i="1"/>
  <c r="Z4348" i="1"/>
  <c r="AA4348" i="1"/>
  <c r="AB4348" i="1"/>
  <c r="V4348" i="1" s="1"/>
  <c r="T4349" i="1"/>
  <c r="U4349" i="1"/>
  <c r="W4349" i="1"/>
  <c r="X4349" i="1" s="1"/>
  <c r="Y4349" i="1"/>
  <c r="Z4349" i="1"/>
  <c r="AA4349" i="1"/>
  <c r="AB4349" i="1"/>
  <c r="V4349" i="1" s="1"/>
  <c r="T4350" i="1"/>
  <c r="U4350" i="1"/>
  <c r="W4350" i="1"/>
  <c r="X4350" i="1" s="1"/>
  <c r="Y4350" i="1"/>
  <c r="Z4350" i="1"/>
  <c r="AA4350" i="1"/>
  <c r="AB4350" i="1"/>
  <c r="V4350" i="1" s="1"/>
  <c r="T4351" i="1"/>
  <c r="U4351" i="1"/>
  <c r="W4351" i="1"/>
  <c r="X4351" i="1" s="1"/>
  <c r="Y4351" i="1"/>
  <c r="Z4351" i="1"/>
  <c r="AA4351" i="1"/>
  <c r="AB4351" i="1"/>
  <c r="V4351" i="1" s="1"/>
  <c r="T4352" i="1"/>
  <c r="U4352" i="1"/>
  <c r="W4352" i="1"/>
  <c r="X4352" i="1" s="1"/>
  <c r="Y4352" i="1"/>
  <c r="Z4352" i="1"/>
  <c r="AA4352" i="1"/>
  <c r="AB4352" i="1"/>
  <c r="V4352" i="1" s="1"/>
  <c r="T4353" i="1"/>
  <c r="U4353" i="1"/>
  <c r="W4353" i="1"/>
  <c r="X4353" i="1" s="1"/>
  <c r="Y4353" i="1"/>
  <c r="Z4353" i="1"/>
  <c r="AA4353" i="1"/>
  <c r="AB4353" i="1"/>
  <c r="V4353" i="1" s="1"/>
  <c r="T4354" i="1"/>
  <c r="U4354" i="1"/>
  <c r="W4354" i="1"/>
  <c r="X4354" i="1" s="1"/>
  <c r="Y4354" i="1"/>
  <c r="Z4354" i="1"/>
  <c r="AA4354" i="1"/>
  <c r="AB4354" i="1"/>
  <c r="V4354" i="1" s="1"/>
  <c r="T4355" i="1"/>
  <c r="U4355" i="1"/>
  <c r="W4355" i="1"/>
  <c r="X4355" i="1" s="1"/>
  <c r="Y4355" i="1"/>
  <c r="Z4355" i="1"/>
  <c r="AA4355" i="1"/>
  <c r="AB4355" i="1"/>
  <c r="V4355" i="1" s="1"/>
  <c r="T4356" i="1"/>
  <c r="U4356" i="1"/>
  <c r="W4356" i="1"/>
  <c r="X4356" i="1" s="1"/>
  <c r="Y4356" i="1"/>
  <c r="Z4356" i="1"/>
  <c r="AA4356" i="1"/>
  <c r="AB4356" i="1"/>
  <c r="V4356" i="1" s="1"/>
  <c r="T4357" i="1"/>
  <c r="U4357" i="1"/>
  <c r="W4357" i="1"/>
  <c r="X4357" i="1" s="1"/>
  <c r="Y4357" i="1"/>
  <c r="Z4357" i="1"/>
  <c r="AA4357" i="1"/>
  <c r="AB4357" i="1"/>
  <c r="V4357" i="1" s="1"/>
  <c r="T4358" i="1"/>
  <c r="U4358" i="1"/>
  <c r="W4358" i="1"/>
  <c r="X4358" i="1" s="1"/>
  <c r="Y4358" i="1"/>
  <c r="Z4358" i="1"/>
  <c r="AA4358" i="1"/>
  <c r="AB4358" i="1"/>
  <c r="V4358" i="1" s="1"/>
  <c r="T4359" i="1"/>
  <c r="U4359" i="1"/>
  <c r="W4359" i="1"/>
  <c r="X4359" i="1" s="1"/>
  <c r="Y4359" i="1"/>
  <c r="Z4359" i="1"/>
  <c r="AA4359" i="1"/>
  <c r="AB4359" i="1"/>
  <c r="V4359" i="1" s="1"/>
  <c r="T4360" i="1"/>
  <c r="U4360" i="1"/>
  <c r="W4360" i="1"/>
  <c r="X4360" i="1" s="1"/>
  <c r="Y4360" i="1"/>
  <c r="Z4360" i="1"/>
  <c r="AA4360" i="1"/>
  <c r="AB4360" i="1"/>
  <c r="V4360" i="1" s="1"/>
  <c r="T4361" i="1"/>
  <c r="U4361" i="1"/>
  <c r="W4361" i="1"/>
  <c r="X4361" i="1" s="1"/>
  <c r="Y4361" i="1"/>
  <c r="Z4361" i="1"/>
  <c r="AA4361" i="1"/>
  <c r="AB4361" i="1"/>
  <c r="V4361" i="1" s="1"/>
  <c r="T4362" i="1"/>
  <c r="U4362" i="1"/>
  <c r="W4362" i="1"/>
  <c r="X4362" i="1" s="1"/>
  <c r="Y4362" i="1"/>
  <c r="Z4362" i="1"/>
  <c r="AA4362" i="1"/>
  <c r="AB4362" i="1"/>
  <c r="V4362" i="1" s="1"/>
  <c r="T4363" i="1"/>
  <c r="U4363" i="1"/>
  <c r="W4363" i="1"/>
  <c r="X4363" i="1" s="1"/>
  <c r="Y4363" i="1"/>
  <c r="Z4363" i="1"/>
  <c r="AA4363" i="1"/>
  <c r="AB4363" i="1"/>
  <c r="V4363" i="1" s="1"/>
  <c r="T4364" i="1"/>
  <c r="U4364" i="1"/>
  <c r="W4364" i="1"/>
  <c r="X4364" i="1" s="1"/>
  <c r="Y4364" i="1"/>
  <c r="Z4364" i="1"/>
  <c r="AA4364" i="1"/>
  <c r="AB4364" i="1"/>
  <c r="V4364" i="1" s="1"/>
  <c r="T4365" i="1"/>
  <c r="U4365" i="1"/>
  <c r="W4365" i="1"/>
  <c r="X4365" i="1" s="1"/>
  <c r="Y4365" i="1"/>
  <c r="Z4365" i="1"/>
  <c r="AA4365" i="1"/>
  <c r="AB4365" i="1"/>
  <c r="V4365" i="1" s="1"/>
  <c r="T4366" i="1"/>
  <c r="U4366" i="1"/>
  <c r="W4366" i="1"/>
  <c r="X4366" i="1" s="1"/>
  <c r="Y4366" i="1"/>
  <c r="Z4366" i="1"/>
  <c r="AA4366" i="1"/>
  <c r="AB4366" i="1"/>
  <c r="V4366" i="1" s="1"/>
  <c r="T4367" i="1"/>
  <c r="U4367" i="1"/>
  <c r="W4367" i="1"/>
  <c r="X4367" i="1" s="1"/>
  <c r="Y4367" i="1"/>
  <c r="Z4367" i="1"/>
  <c r="AA4367" i="1"/>
  <c r="AB4367" i="1"/>
  <c r="V4367" i="1" s="1"/>
  <c r="T4368" i="1"/>
  <c r="U4368" i="1"/>
  <c r="W4368" i="1"/>
  <c r="X4368" i="1" s="1"/>
  <c r="Y4368" i="1"/>
  <c r="Z4368" i="1"/>
  <c r="AA4368" i="1"/>
  <c r="AB4368" i="1"/>
  <c r="V4368" i="1" s="1"/>
  <c r="T4369" i="1"/>
  <c r="U4369" i="1"/>
  <c r="W4369" i="1"/>
  <c r="X4369" i="1" s="1"/>
  <c r="Y4369" i="1"/>
  <c r="Z4369" i="1"/>
  <c r="AA4369" i="1"/>
  <c r="AB4369" i="1"/>
  <c r="V4369" i="1" s="1"/>
  <c r="T4370" i="1"/>
  <c r="U4370" i="1"/>
  <c r="W4370" i="1"/>
  <c r="X4370" i="1" s="1"/>
  <c r="Y4370" i="1"/>
  <c r="Z4370" i="1"/>
  <c r="AA4370" i="1"/>
  <c r="AB4370" i="1"/>
  <c r="V4370" i="1" s="1"/>
  <c r="T4371" i="1"/>
  <c r="U4371" i="1"/>
  <c r="W4371" i="1"/>
  <c r="X4371" i="1" s="1"/>
  <c r="Y4371" i="1"/>
  <c r="Z4371" i="1"/>
  <c r="AA4371" i="1"/>
  <c r="AB4371" i="1"/>
  <c r="V4371" i="1" s="1"/>
  <c r="T4372" i="1"/>
  <c r="U4372" i="1"/>
  <c r="W4372" i="1"/>
  <c r="X4372" i="1" s="1"/>
  <c r="Y4372" i="1"/>
  <c r="Z4372" i="1"/>
  <c r="AA4372" i="1"/>
  <c r="AB4372" i="1"/>
  <c r="V4372" i="1" s="1"/>
  <c r="T4373" i="1"/>
  <c r="U4373" i="1"/>
  <c r="W4373" i="1"/>
  <c r="X4373" i="1" s="1"/>
  <c r="Y4373" i="1"/>
  <c r="Z4373" i="1"/>
  <c r="AA4373" i="1"/>
  <c r="AB4373" i="1"/>
  <c r="V4373" i="1" s="1"/>
  <c r="T4374" i="1"/>
  <c r="U4374" i="1"/>
  <c r="W4374" i="1"/>
  <c r="X4374" i="1" s="1"/>
  <c r="Y4374" i="1"/>
  <c r="Z4374" i="1"/>
  <c r="AA4374" i="1"/>
  <c r="AB4374" i="1"/>
  <c r="V4374" i="1" s="1"/>
  <c r="T4375" i="1"/>
  <c r="U4375" i="1"/>
  <c r="W4375" i="1"/>
  <c r="X4375" i="1" s="1"/>
  <c r="Y4375" i="1"/>
  <c r="Z4375" i="1"/>
  <c r="AA4375" i="1"/>
  <c r="AB4375" i="1"/>
  <c r="V4375" i="1" s="1"/>
  <c r="T4376" i="1"/>
  <c r="U4376" i="1"/>
  <c r="W4376" i="1"/>
  <c r="X4376" i="1" s="1"/>
  <c r="Y4376" i="1"/>
  <c r="Z4376" i="1"/>
  <c r="AA4376" i="1"/>
  <c r="AB4376" i="1"/>
  <c r="V4376" i="1" s="1"/>
  <c r="T4377" i="1"/>
  <c r="U4377" i="1"/>
  <c r="W4377" i="1"/>
  <c r="X4377" i="1" s="1"/>
  <c r="Y4377" i="1"/>
  <c r="Z4377" i="1"/>
  <c r="AA4377" i="1"/>
  <c r="AB4377" i="1"/>
  <c r="V4377" i="1" s="1"/>
  <c r="T4378" i="1"/>
  <c r="U4378" i="1"/>
  <c r="W4378" i="1"/>
  <c r="X4378" i="1" s="1"/>
  <c r="Y4378" i="1"/>
  <c r="Z4378" i="1"/>
  <c r="AA4378" i="1"/>
  <c r="AB4378" i="1"/>
  <c r="V4378" i="1" s="1"/>
  <c r="T4379" i="1"/>
  <c r="U4379" i="1"/>
  <c r="W4379" i="1"/>
  <c r="X4379" i="1" s="1"/>
  <c r="Y4379" i="1"/>
  <c r="Z4379" i="1"/>
  <c r="AA4379" i="1"/>
  <c r="AB4379" i="1"/>
  <c r="V4379" i="1" s="1"/>
  <c r="T4380" i="1"/>
  <c r="U4380" i="1"/>
  <c r="W4380" i="1"/>
  <c r="X4380" i="1" s="1"/>
  <c r="Y4380" i="1"/>
  <c r="Z4380" i="1"/>
  <c r="AA4380" i="1"/>
  <c r="AB4380" i="1"/>
  <c r="V4380" i="1" s="1"/>
  <c r="T4381" i="1"/>
  <c r="U4381" i="1"/>
  <c r="W4381" i="1"/>
  <c r="X4381" i="1" s="1"/>
  <c r="Y4381" i="1"/>
  <c r="Z4381" i="1"/>
  <c r="AA4381" i="1"/>
  <c r="AB4381" i="1"/>
  <c r="V4381" i="1" s="1"/>
  <c r="T4382" i="1"/>
  <c r="U4382" i="1"/>
  <c r="W4382" i="1"/>
  <c r="X4382" i="1" s="1"/>
  <c r="Y4382" i="1"/>
  <c r="Z4382" i="1"/>
  <c r="AA4382" i="1"/>
  <c r="AB4382" i="1"/>
  <c r="V4382" i="1" s="1"/>
  <c r="T4383" i="1"/>
  <c r="U4383" i="1"/>
  <c r="W4383" i="1"/>
  <c r="X4383" i="1" s="1"/>
  <c r="Y4383" i="1"/>
  <c r="Z4383" i="1"/>
  <c r="AA4383" i="1"/>
  <c r="AB4383" i="1"/>
  <c r="V4383" i="1" s="1"/>
  <c r="T4384" i="1"/>
  <c r="U4384" i="1"/>
  <c r="W4384" i="1"/>
  <c r="X4384" i="1" s="1"/>
  <c r="Y4384" i="1"/>
  <c r="Z4384" i="1"/>
  <c r="AA4384" i="1"/>
  <c r="AB4384" i="1"/>
  <c r="V4384" i="1" s="1"/>
  <c r="T4385" i="1"/>
  <c r="U4385" i="1"/>
  <c r="W4385" i="1"/>
  <c r="X4385" i="1" s="1"/>
  <c r="Y4385" i="1"/>
  <c r="Z4385" i="1"/>
  <c r="AA4385" i="1"/>
  <c r="AB4385" i="1"/>
  <c r="V4385" i="1" s="1"/>
  <c r="T4386" i="1"/>
  <c r="U4386" i="1"/>
  <c r="W4386" i="1"/>
  <c r="X4386" i="1" s="1"/>
  <c r="Y4386" i="1"/>
  <c r="Z4386" i="1"/>
  <c r="AA4386" i="1"/>
  <c r="AB4386" i="1"/>
  <c r="V4386" i="1" s="1"/>
  <c r="T4387" i="1"/>
  <c r="U4387" i="1"/>
  <c r="W4387" i="1"/>
  <c r="X4387" i="1" s="1"/>
  <c r="Y4387" i="1"/>
  <c r="Z4387" i="1"/>
  <c r="AA4387" i="1"/>
  <c r="AB4387" i="1"/>
  <c r="V4387" i="1" s="1"/>
  <c r="T4388" i="1"/>
  <c r="U4388" i="1"/>
  <c r="W4388" i="1"/>
  <c r="X4388" i="1" s="1"/>
  <c r="Y4388" i="1"/>
  <c r="Z4388" i="1"/>
  <c r="AA4388" i="1"/>
  <c r="AB4388" i="1"/>
  <c r="V4388" i="1" s="1"/>
  <c r="T4389" i="1"/>
  <c r="U4389" i="1"/>
  <c r="W4389" i="1"/>
  <c r="X4389" i="1" s="1"/>
  <c r="Y4389" i="1"/>
  <c r="Z4389" i="1"/>
  <c r="AA4389" i="1"/>
  <c r="AB4389" i="1"/>
  <c r="V4389" i="1" s="1"/>
  <c r="T4390" i="1"/>
  <c r="U4390" i="1"/>
  <c r="W4390" i="1"/>
  <c r="X4390" i="1" s="1"/>
  <c r="Y4390" i="1"/>
  <c r="Z4390" i="1"/>
  <c r="AA4390" i="1"/>
  <c r="AB4390" i="1"/>
  <c r="V4390" i="1" s="1"/>
  <c r="T4391" i="1"/>
  <c r="U4391" i="1"/>
  <c r="W4391" i="1"/>
  <c r="X4391" i="1" s="1"/>
  <c r="Y4391" i="1"/>
  <c r="Z4391" i="1"/>
  <c r="AA4391" i="1"/>
  <c r="AB4391" i="1"/>
  <c r="V4391" i="1" s="1"/>
  <c r="T4392" i="1"/>
  <c r="U4392" i="1"/>
  <c r="W4392" i="1"/>
  <c r="X4392" i="1" s="1"/>
  <c r="Y4392" i="1"/>
  <c r="Z4392" i="1"/>
  <c r="AA4392" i="1"/>
  <c r="AB4392" i="1"/>
  <c r="V4392" i="1" s="1"/>
  <c r="T4393" i="1"/>
  <c r="U4393" i="1"/>
  <c r="W4393" i="1"/>
  <c r="X4393" i="1" s="1"/>
  <c r="Y4393" i="1"/>
  <c r="Z4393" i="1"/>
  <c r="AA4393" i="1"/>
  <c r="AB4393" i="1"/>
  <c r="V4393" i="1" s="1"/>
  <c r="T4394" i="1"/>
  <c r="U4394" i="1"/>
  <c r="W4394" i="1"/>
  <c r="X4394" i="1" s="1"/>
  <c r="Y4394" i="1"/>
  <c r="Z4394" i="1"/>
  <c r="AA4394" i="1"/>
  <c r="AB4394" i="1"/>
  <c r="V4394" i="1" s="1"/>
  <c r="T4395" i="1"/>
  <c r="U4395" i="1"/>
  <c r="W4395" i="1"/>
  <c r="X4395" i="1" s="1"/>
  <c r="Y4395" i="1"/>
  <c r="Z4395" i="1"/>
  <c r="AA4395" i="1"/>
  <c r="AB4395" i="1"/>
  <c r="V4395" i="1" s="1"/>
  <c r="T4396" i="1"/>
  <c r="U4396" i="1"/>
  <c r="W4396" i="1"/>
  <c r="X4396" i="1" s="1"/>
  <c r="Y4396" i="1"/>
  <c r="Z4396" i="1"/>
  <c r="AA4396" i="1"/>
  <c r="AB4396" i="1"/>
  <c r="V4396" i="1" s="1"/>
  <c r="T4397" i="1"/>
  <c r="U4397" i="1"/>
  <c r="W4397" i="1"/>
  <c r="X4397" i="1" s="1"/>
  <c r="Y4397" i="1"/>
  <c r="Z4397" i="1"/>
  <c r="AA4397" i="1"/>
  <c r="AB4397" i="1"/>
  <c r="V4397" i="1" s="1"/>
  <c r="T4398" i="1"/>
  <c r="U4398" i="1"/>
  <c r="W4398" i="1"/>
  <c r="X4398" i="1" s="1"/>
  <c r="Y4398" i="1"/>
  <c r="Z4398" i="1"/>
  <c r="AA4398" i="1"/>
  <c r="AB4398" i="1"/>
  <c r="V4398" i="1" s="1"/>
  <c r="T4399" i="1"/>
  <c r="U4399" i="1"/>
  <c r="W4399" i="1"/>
  <c r="X4399" i="1" s="1"/>
  <c r="Y4399" i="1"/>
  <c r="Z4399" i="1"/>
  <c r="AA4399" i="1"/>
  <c r="AB4399" i="1"/>
  <c r="V4399" i="1" s="1"/>
  <c r="T4400" i="1"/>
  <c r="U4400" i="1"/>
  <c r="W4400" i="1"/>
  <c r="X4400" i="1" s="1"/>
  <c r="Y4400" i="1"/>
  <c r="Z4400" i="1"/>
  <c r="AA4400" i="1"/>
  <c r="AB4400" i="1"/>
  <c r="V4400" i="1" s="1"/>
  <c r="T4401" i="1"/>
  <c r="U4401" i="1"/>
  <c r="W4401" i="1"/>
  <c r="X4401" i="1" s="1"/>
  <c r="Y4401" i="1"/>
  <c r="Z4401" i="1"/>
  <c r="AA4401" i="1"/>
  <c r="AB4401" i="1"/>
  <c r="V4401" i="1" s="1"/>
  <c r="T4402" i="1"/>
  <c r="U4402" i="1"/>
  <c r="W4402" i="1"/>
  <c r="X4402" i="1" s="1"/>
  <c r="Y4402" i="1"/>
  <c r="Z4402" i="1"/>
  <c r="AA4402" i="1"/>
  <c r="AB4402" i="1"/>
  <c r="V4402" i="1" s="1"/>
  <c r="T4403" i="1"/>
  <c r="U4403" i="1"/>
  <c r="W4403" i="1"/>
  <c r="X4403" i="1" s="1"/>
  <c r="Y4403" i="1"/>
  <c r="Z4403" i="1"/>
  <c r="AA4403" i="1"/>
  <c r="AB4403" i="1"/>
  <c r="V4403" i="1" s="1"/>
  <c r="T4404" i="1"/>
  <c r="U4404" i="1"/>
  <c r="W4404" i="1"/>
  <c r="X4404" i="1" s="1"/>
  <c r="Y4404" i="1"/>
  <c r="Z4404" i="1"/>
  <c r="AA4404" i="1"/>
  <c r="AB4404" i="1"/>
  <c r="V4404" i="1" s="1"/>
  <c r="T4405" i="1"/>
  <c r="U4405" i="1"/>
  <c r="W4405" i="1"/>
  <c r="X4405" i="1" s="1"/>
  <c r="Y4405" i="1"/>
  <c r="Z4405" i="1"/>
  <c r="AA4405" i="1"/>
  <c r="AB4405" i="1"/>
  <c r="V4405" i="1" s="1"/>
  <c r="T4406" i="1"/>
  <c r="U4406" i="1"/>
  <c r="W4406" i="1"/>
  <c r="X4406" i="1" s="1"/>
  <c r="Y4406" i="1"/>
  <c r="Z4406" i="1"/>
  <c r="AA4406" i="1"/>
  <c r="AB4406" i="1"/>
  <c r="V4406" i="1" s="1"/>
  <c r="T4407" i="1"/>
  <c r="U4407" i="1"/>
  <c r="W4407" i="1"/>
  <c r="X4407" i="1" s="1"/>
  <c r="Y4407" i="1"/>
  <c r="Z4407" i="1"/>
  <c r="AA4407" i="1"/>
  <c r="AB4407" i="1"/>
  <c r="V4407" i="1" s="1"/>
  <c r="T4408" i="1"/>
  <c r="U4408" i="1"/>
  <c r="W4408" i="1"/>
  <c r="X4408" i="1" s="1"/>
  <c r="Y4408" i="1"/>
  <c r="Z4408" i="1"/>
  <c r="AA4408" i="1"/>
  <c r="AB4408" i="1"/>
  <c r="V4408" i="1" s="1"/>
  <c r="T4409" i="1"/>
  <c r="U4409" i="1"/>
  <c r="W4409" i="1"/>
  <c r="X4409" i="1" s="1"/>
  <c r="Y4409" i="1"/>
  <c r="Z4409" i="1"/>
  <c r="AA4409" i="1"/>
  <c r="AB4409" i="1"/>
  <c r="V4409" i="1" s="1"/>
  <c r="T4410" i="1"/>
  <c r="U4410" i="1"/>
  <c r="W4410" i="1"/>
  <c r="X4410" i="1" s="1"/>
  <c r="Y4410" i="1"/>
  <c r="Z4410" i="1"/>
  <c r="AA4410" i="1"/>
  <c r="AB4410" i="1"/>
  <c r="V4410" i="1" s="1"/>
  <c r="T4411" i="1"/>
  <c r="U4411" i="1"/>
  <c r="W4411" i="1"/>
  <c r="X4411" i="1" s="1"/>
  <c r="Y4411" i="1"/>
  <c r="Z4411" i="1"/>
  <c r="AA4411" i="1"/>
  <c r="AB4411" i="1"/>
  <c r="V4411" i="1" s="1"/>
  <c r="T4412" i="1"/>
  <c r="U4412" i="1"/>
  <c r="W4412" i="1"/>
  <c r="X4412" i="1" s="1"/>
  <c r="Y4412" i="1"/>
  <c r="Z4412" i="1"/>
  <c r="AA4412" i="1"/>
  <c r="AB4412" i="1"/>
  <c r="V4412" i="1" s="1"/>
  <c r="T4413" i="1"/>
  <c r="U4413" i="1"/>
  <c r="W4413" i="1"/>
  <c r="X4413" i="1" s="1"/>
  <c r="Y4413" i="1"/>
  <c r="Z4413" i="1"/>
  <c r="AA4413" i="1"/>
  <c r="AB4413" i="1"/>
  <c r="V4413" i="1" s="1"/>
  <c r="T4414" i="1"/>
  <c r="U4414" i="1"/>
  <c r="W4414" i="1"/>
  <c r="X4414" i="1" s="1"/>
  <c r="Y4414" i="1"/>
  <c r="Z4414" i="1"/>
  <c r="AA4414" i="1"/>
  <c r="AB4414" i="1"/>
  <c r="V4414" i="1" s="1"/>
  <c r="T4415" i="1"/>
  <c r="U4415" i="1"/>
  <c r="W4415" i="1"/>
  <c r="X4415" i="1" s="1"/>
  <c r="Y4415" i="1"/>
  <c r="Z4415" i="1"/>
  <c r="AA4415" i="1"/>
  <c r="AB4415" i="1"/>
  <c r="V4415" i="1" s="1"/>
  <c r="T4416" i="1"/>
  <c r="U4416" i="1"/>
  <c r="W4416" i="1"/>
  <c r="X4416" i="1" s="1"/>
  <c r="Y4416" i="1"/>
  <c r="Z4416" i="1"/>
  <c r="AA4416" i="1"/>
  <c r="AB4416" i="1"/>
  <c r="V4416" i="1" s="1"/>
  <c r="T4417" i="1"/>
  <c r="U4417" i="1"/>
  <c r="W4417" i="1"/>
  <c r="X4417" i="1" s="1"/>
  <c r="Y4417" i="1"/>
  <c r="Z4417" i="1"/>
  <c r="AA4417" i="1"/>
  <c r="AB4417" i="1"/>
  <c r="V4417" i="1" s="1"/>
  <c r="T4418" i="1"/>
  <c r="U4418" i="1"/>
  <c r="W4418" i="1"/>
  <c r="X4418" i="1" s="1"/>
  <c r="Y4418" i="1"/>
  <c r="Z4418" i="1"/>
  <c r="AA4418" i="1"/>
  <c r="AB4418" i="1"/>
  <c r="V4418" i="1" s="1"/>
  <c r="T4419" i="1"/>
  <c r="U4419" i="1"/>
  <c r="W4419" i="1"/>
  <c r="X4419" i="1" s="1"/>
  <c r="Y4419" i="1"/>
  <c r="Z4419" i="1"/>
  <c r="AA4419" i="1"/>
  <c r="AB4419" i="1"/>
  <c r="V4419" i="1" s="1"/>
  <c r="T4420" i="1"/>
  <c r="U4420" i="1"/>
  <c r="W4420" i="1"/>
  <c r="X4420" i="1" s="1"/>
  <c r="Y4420" i="1"/>
  <c r="Z4420" i="1"/>
  <c r="AA4420" i="1"/>
  <c r="AB4420" i="1"/>
  <c r="V4420" i="1" s="1"/>
  <c r="T4421" i="1"/>
  <c r="U4421" i="1"/>
  <c r="W4421" i="1"/>
  <c r="X4421" i="1" s="1"/>
  <c r="Y4421" i="1"/>
  <c r="Z4421" i="1"/>
  <c r="AA4421" i="1"/>
  <c r="AB4421" i="1"/>
  <c r="V4421" i="1" s="1"/>
  <c r="T4422" i="1"/>
  <c r="U4422" i="1"/>
  <c r="W4422" i="1"/>
  <c r="X4422" i="1" s="1"/>
  <c r="Y4422" i="1"/>
  <c r="Z4422" i="1"/>
  <c r="AA4422" i="1"/>
  <c r="AB4422" i="1"/>
  <c r="V4422" i="1" s="1"/>
  <c r="T4423" i="1"/>
  <c r="U4423" i="1"/>
  <c r="W4423" i="1"/>
  <c r="X4423" i="1" s="1"/>
  <c r="Y4423" i="1"/>
  <c r="Z4423" i="1"/>
  <c r="AA4423" i="1"/>
  <c r="AB4423" i="1"/>
  <c r="V4423" i="1" s="1"/>
  <c r="T4424" i="1"/>
  <c r="U4424" i="1"/>
  <c r="W4424" i="1"/>
  <c r="X4424" i="1" s="1"/>
  <c r="Y4424" i="1"/>
  <c r="Z4424" i="1"/>
  <c r="AA4424" i="1"/>
  <c r="AB4424" i="1"/>
  <c r="V4424" i="1" s="1"/>
  <c r="T4425" i="1"/>
  <c r="U4425" i="1"/>
  <c r="W4425" i="1"/>
  <c r="X4425" i="1" s="1"/>
  <c r="Y4425" i="1"/>
  <c r="Z4425" i="1"/>
  <c r="AA4425" i="1"/>
  <c r="AB4425" i="1"/>
  <c r="V4425" i="1" s="1"/>
  <c r="T4426" i="1"/>
  <c r="U4426" i="1"/>
  <c r="W4426" i="1"/>
  <c r="X4426" i="1" s="1"/>
  <c r="Y4426" i="1"/>
  <c r="Z4426" i="1"/>
  <c r="AA4426" i="1"/>
  <c r="AB4426" i="1"/>
  <c r="V4426" i="1" s="1"/>
  <c r="T4427" i="1"/>
  <c r="U4427" i="1"/>
  <c r="W4427" i="1"/>
  <c r="X4427" i="1" s="1"/>
  <c r="Y4427" i="1"/>
  <c r="Z4427" i="1"/>
  <c r="AA4427" i="1"/>
  <c r="AB4427" i="1"/>
  <c r="V4427" i="1" s="1"/>
  <c r="T4428" i="1"/>
  <c r="U4428" i="1"/>
  <c r="W4428" i="1"/>
  <c r="X4428" i="1" s="1"/>
  <c r="Y4428" i="1"/>
  <c r="Z4428" i="1"/>
  <c r="AA4428" i="1"/>
  <c r="AB4428" i="1"/>
  <c r="V4428" i="1" s="1"/>
  <c r="T4429" i="1"/>
  <c r="U4429" i="1"/>
  <c r="W4429" i="1"/>
  <c r="X4429" i="1" s="1"/>
  <c r="Y4429" i="1"/>
  <c r="Z4429" i="1"/>
  <c r="AA4429" i="1"/>
  <c r="AB4429" i="1"/>
  <c r="V4429" i="1" s="1"/>
  <c r="T4430" i="1"/>
  <c r="U4430" i="1"/>
  <c r="W4430" i="1"/>
  <c r="X4430" i="1" s="1"/>
  <c r="Y4430" i="1"/>
  <c r="Z4430" i="1"/>
  <c r="AA4430" i="1"/>
  <c r="AB4430" i="1"/>
  <c r="V4430" i="1" s="1"/>
  <c r="T4431" i="1"/>
  <c r="U4431" i="1"/>
  <c r="W4431" i="1"/>
  <c r="X4431" i="1" s="1"/>
  <c r="Y4431" i="1"/>
  <c r="Z4431" i="1"/>
  <c r="AA4431" i="1"/>
  <c r="AB4431" i="1"/>
  <c r="V4431" i="1" s="1"/>
  <c r="T4432" i="1"/>
  <c r="U4432" i="1"/>
  <c r="W4432" i="1"/>
  <c r="X4432" i="1" s="1"/>
  <c r="Y4432" i="1"/>
  <c r="Z4432" i="1"/>
  <c r="AA4432" i="1"/>
  <c r="AB4432" i="1"/>
  <c r="V4432" i="1" s="1"/>
  <c r="T4433" i="1"/>
  <c r="U4433" i="1"/>
  <c r="W4433" i="1"/>
  <c r="X4433" i="1" s="1"/>
  <c r="Y4433" i="1"/>
  <c r="Z4433" i="1"/>
  <c r="AA4433" i="1"/>
  <c r="AB4433" i="1"/>
  <c r="V4433" i="1" s="1"/>
  <c r="T4434" i="1"/>
  <c r="U4434" i="1"/>
  <c r="W4434" i="1"/>
  <c r="X4434" i="1" s="1"/>
  <c r="Y4434" i="1"/>
  <c r="Z4434" i="1"/>
  <c r="AA4434" i="1"/>
  <c r="AB4434" i="1"/>
  <c r="V4434" i="1" s="1"/>
  <c r="T4435" i="1"/>
  <c r="U4435" i="1"/>
  <c r="W4435" i="1"/>
  <c r="X4435" i="1" s="1"/>
  <c r="Y4435" i="1"/>
  <c r="Z4435" i="1"/>
  <c r="AA4435" i="1"/>
  <c r="AB4435" i="1"/>
  <c r="V4435" i="1" s="1"/>
  <c r="T4436" i="1"/>
  <c r="U4436" i="1"/>
  <c r="W4436" i="1"/>
  <c r="X4436" i="1" s="1"/>
  <c r="Y4436" i="1"/>
  <c r="Z4436" i="1"/>
  <c r="AA4436" i="1"/>
  <c r="AB4436" i="1"/>
  <c r="V4436" i="1" s="1"/>
  <c r="T4437" i="1"/>
  <c r="U4437" i="1"/>
  <c r="W4437" i="1"/>
  <c r="X4437" i="1" s="1"/>
  <c r="Y4437" i="1"/>
  <c r="Z4437" i="1"/>
  <c r="AA4437" i="1"/>
  <c r="AB4437" i="1"/>
  <c r="V4437" i="1" s="1"/>
  <c r="T4438" i="1"/>
  <c r="U4438" i="1"/>
  <c r="W4438" i="1"/>
  <c r="X4438" i="1" s="1"/>
  <c r="Y4438" i="1"/>
  <c r="Z4438" i="1"/>
  <c r="AA4438" i="1"/>
  <c r="AB4438" i="1"/>
  <c r="V4438" i="1" s="1"/>
  <c r="T4439" i="1"/>
  <c r="U4439" i="1"/>
  <c r="W4439" i="1"/>
  <c r="X4439" i="1" s="1"/>
  <c r="Y4439" i="1"/>
  <c r="Z4439" i="1"/>
  <c r="AA4439" i="1"/>
  <c r="AB4439" i="1"/>
  <c r="V4439" i="1" s="1"/>
  <c r="T4440" i="1"/>
  <c r="U4440" i="1"/>
  <c r="W4440" i="1"/>
  <c r="X4440" i="1" s="1"/>
  <c r="Y4440" i="1"/>
  <c r="Z4440" i="1"/>
  <c r="AA4440" i="1"/>
  <c r="AB4440" i="1"/>
  <c r="V4440" i="1" s="1"/>
  <c r="T4441" i="1"/>
  <c r="U4441" i="1"/>
  <c r="W4441" i="1"/>
  <c r="X4441" i="1" s="1"/>
  <c r="Y4441" i="1"/>
  <c r="Z4441" i="1"/>
  <c r="AA4441" i="1"/>
  <c r="AB4441" i="1"/>
  <c r="V4441" i="1" s="1"/>
  <c r="T4442" i="1"/>
  <c r="U4442" i="1"/>
  <c r="W4442" i="1"/>
  <c r="X4442" i="1" s="1"/>
  <c r="Y4442" i="1"/>
  <c r="Z4442" i="1"/>
  <c r="AA4442" i="1"/>
  <c r="AB4442" i="1"/>
  <c r="V4442" i="1" s="1"/>
  <c r="T4443" i="1"/>
  <c r="U4443" i="1"/>
  <c r="W4443" i="1"/>
  <c r="X4443" i="1" s="1"/>
  <c r="Y4443" i="1"/>
  <c r="Z4443" i="1"/>
  <c r="AA4443" i="1"/>
  <c r="AB4443" i="1"/>
  <c r="V4443" i="1" s="1"/>
  <c r="T4444" i="1"/>
  <c r="U4444" i="1"/>
  <c r="W4444" i="1"/>
  <c r="X4444" i="1" s="1"/>
  <c r="Y4444" i="1"/>
  <c r="Z4444" i="1"/>
  <c r="AA4444" i="1"/>
  <c r="AB4444" i="1"/>
  <c r="V4444" i="1" s="1"/>
  <c r="T4445" i="1"/>
  <c r="U4445" i="1"/>
  <c r="W4445" i="1"/>
  <c r="X4445" i="1" s="1"/>
  <c r="Y4445" i="1"/>
  <c r="Z4445" i="1"/>
  <c r="AA4445" i="1"/>
  <c r="AB4445" i="1"/>
  <c r="V4445" i="1" s="1"/>
  <c r="T4446" i="1"/>
  <c r="U4446" i="1"/>
  <c r="W4446" i="1"/>
  <c r="X4446" i="1" s="1"/>
  <c r="Y4446" i="1"/>
  <c r="Z4446" i="1"/>
  <c r="AA4446" i="1"/>
  <c r="AB4446" i="1"/>
  <c r="V4446" i="1" s="1"/>
  <c r="T4447" i="1"/>
  <c r="U4447" i="1"/>
  <c r="W4447" i="1"/>
  <c r="X4447" i="1" s="1"/>
  <c r="Y4447" i="1"/>
  <c r="Z4447" i="1"/>
  <c r="AA4447" i="1"/>
  <c r="AB4447" i="1"/>
  <c r="V4447" i="1" s="1"/>
  <c r="T4448" i="1"/>
  <c r="U4448" i="1"/>
  <c r="W4448" i="1"/>
  <c r="X4448" i="1" s="1"/>
  <c r="Y4448" i="1"/>
  <c r="Z4448" i="1"/>
  <c r="AA4448" i="1"/>
  <c r="AB4448" i="1"/>
  <c r="V4448" i="1" s="1"/>
  <c r="T4449" i="1"/>
  <c r="U4449" i="1"/>
  <c r="W4449" i="1"/>
  <c r="X4449" i="1" s="1"/>
  <c r="Y4449" i="1"/>
  <c r="Z4449" i="1"/>
  <c r="AA4449" i="1"/>
  <c r="AB4449" i="1"/>
  <c r="V4449" i="1" s="1"/>
  <c r="T4450" i="1"/>
  <c r="U4450" i="1"/>
  <c r="W4450" i="1"/>
  <c r="X4450" i="1" s="1"/>
  <c r="Y4450" i="1"/>
  <c r="Z4450" i="1"/>
  <c r="AA4450" i="1"/>
  <c r="AB4450" i="1"/>
  <c r="V4450" i="1" s="1"/>
  <c r="T4451" i="1"/>
  <c r="U4451" i="1"/>
  <c r="W4451" i="1"/>
  <c r="X4451" i="1" s="1"/>
  <c r="Y4451" i="1"/>
  <c r="Z4451" i="1"/>
  <c r="AA4451" i="1"/>
  <c r="AB4451" i="1"/>
  <c r="V4451" i="1" s="1"/>
  <c r="T4452" i="1"/>
  <c r="U4452" i="1"/>
  <c r="W4452" i="1"/>
  <c r="X4452" i="1" s="1"/>
  <c r="Y4452" i="1"/>
  <c r="Z4452" i="1"/>
  <c r="AA4452" i="1"/>
  <c r="AB4452" i="1"/>
  <c r="V4452" i="1" s="1"/>
  <c r="T4453" i="1"/>
  <c r="U4453" i="1"/>
  <c r="W4453" i="1"/>
  <c r="X4453" i="1" s="1"/>
  <c r="Y4453" i="1"/>
  <c r="Z4453" i="1"/>
  <c r="AA4453" i="1"/>
  <c r="AB4453" i="1"/>
  <c r="V4453" i="1" s="1"/>
  <c r="T4454" i="1"/>
  <c r="U4454" i="1"/>
  <c r="W4454" i="1"/>
  <c r="X4454" i="1" s="1"/>
  <c r="Y4454" i="1"/>
  <c r="Z4454" i="1"/>
  <c r="AA4454" i="1"/>
  <c r="AB4454" i="1"/>
  <c r="V4454" i="1" s="1"/>
  <c r="T4455" i="1"/>
  <c r="U4455" i="1"/>
  <c r="W4455" i="1"/>
  <c r="X4455" i="1" s="1"/>
  <c r="Y4455" i="1"/>
  <c r="Z4455" i="1"/>
  <c r="AA4455" i="1"/>
  <c r="AB4455" i="1"/>
  <c r="V4455" i="1" s="1"/>
  <c r="T4456" i="1"/>
  <c r="U4456" i="1"/>
  <c r="W4456" i="1"/>
  <c r="X4456" i="1" s="1"/>
  <c r="Y4456" i="1"/>
  <c r="Z4456" i="1"/>
  <c r="AA4456" i="1"/>
  <c r="AB4456" i="1"/>
  <c r="V4456" i="1" s="1"/>
  <c r="T4457" i="1"/>
  <c r="U4457" i="1"/>
  <c r="W4457" i="1"/>
  <c r="X4457" i="1" s="1"/>
  <c r="Y4457" i="1"/>
  <c r="Z4457" i="1"/>
  <c r="AA4457" i="1"/>
  <c r="AB4457" i="1"/>
  <c r="V4457" i="1" s="1"/>
  <c r="T4458" i="1"/>
  <c r="U4458" i="1"/>
  <c r="W4458" i="1"/>
  <c r="X4458" i="1" s="1"/>
  <c r="Y4458" i="1"/>
  <c r="Z4458" i="1"/>
  <c r="AA4458" i="1"/>
  <c r="AB4458" i="1"/>
  <c r="V4458" i="1" s="1"/>
  <c r="T4459" i="1"/>
  <c r="U4459" i="1"/>
  <c r="W4459" i="1"/>
  <c r="X4459" i="1" s="1"/>
  <c r="Y4459" i="1"/>
  <c r="Z4459" i="1"/>
  <c r="AA4459" i="1"/>
  <c r="AB4459" i="1"/>
  <c r="V4459" i="1" s="1"/>
  <c r="T4460" i="1"/>
  <c r="U4460" i="1"/>
  <c r="W4460" i="1"/>
  <c r="X4460" i="1"/>
  <c r="Y4460" i="1"/>
  <c r="Z4460" i="1"/>
  <c r="AA4460" i="1"/>
  <c r="AB4460" i="1"/>
  <c r="V4460" i="1" s="1"/>
  <c r="T4461" i="1"/>
  <c r="U4461" i="1"/>
  <c r="W4461" i="1"/>
  <c r="X4461" i="1" s="1"/>
  <c r="Y4461" i="1"/>
  <c r="Z4461" i="1"/>
  <c r="AA4461" i="1"/>
  <c r="AB4461" i="1"/>
  <c r="V4461" i="1" s="1"/>
  <c r="T4462" i="1"/>
  <c r="U4462" i="1"/>
  <c r="W4462" i="1"/>
  <c r="X4462" i="1" s="1"/>
  <c r="Y4462" i="1"/>
  <c r="Z4462" i="1"/>
  <c r="AA4462" i="1"/>
  <c r="AB4462" i="1"/>
  <c r="V4462" i="1" s="1"/>
  <c r="T4463" i="1"/>
  <c r="U4463" i="1"/>
  <c r="W4463" i="1"/>
  <c r="X4463" i="1" s="1"/>
  <c r="Y4463" i="1"/>
  <c r="Z4463" i="1"/>
  <c r="AA4463" i="1"/>
  <c r="AB4463" i="1"/>
  <c r="V4463" i="1" s="1"/>
  <c r="T4464" i="1"/>
  <c r="U4464" i="1"/>
  <c r="W4464" i="1"/>
  <c r="X4464" i="1" s="1"/>
  <c r="Y4464" i="1"/>
  <c r="Z4464" i="1"/>
  <c r="AA4464" i="1"/>
  <c r="AB4464" i="1"/>
  <c r="V4464" i="1" s="1"/>
  <c r="T4465" i="1"/>
  <c r="U4465" i="1"/>
  <c r="W4465" i="1"/>
  <c r="X4465" i="1" s="1"/>
  <c r="Y4465" i="1"/>
  <c r="Z4465" i="1"/>
  <c r="AA4465" i="1"/>
  <c r="AB4465" i="1"/>
  <c r="V4465" i="1" s="1"/>
  <c r="T4466" i="1"/>
  <c r="U4466" i="1"/>
  <c r="W4466" i="1"/>
  <c r="X4466" i="1" s="1"/>
  <c r="Y4466" i="1"/>
  <c r="Z4466" i="1"/>
  <c r="AA4466" i="1"/>
  <c r="AB4466" i="1"/>
  <c r="V4466" i="1" s="1"/>
  <c r="T4467" i="1"/>
  <c r="U4467" i="1"/>
  <c r="W4467" i="1"/>
  <c r="X4467" i="1" s="1"/>
  <c r="Y4467" i="1"/>
  <c r="Z4467" i="1"/>
  <c r="AA4467" i="1"/>
  <c r="AB4467" i="1"/>
  <c r="V4467" i="1" s="1"/>
  <c r="T4468" i="1"/>
  <c r="U4468" i="1"/>
  <c r="W4468" i="1"/>
  <c r="X4468" i="1" s="1"/>
  <c r="Y4468" i="1"/>
  <c r="Z4468" i="1"/>
  <c r="AA4468" i="1"/>
  <c r="AB4468" i="1"/>
  <c r="V4468" i="1" s="1"/>
  <c r="T4469" i="1"/>
  <c r="U4469" i="1"/>
  <c r="W4469" i="1"/>
  <c r="X4469" i="1" s="1"/>
  <c r="Y4469" i="1"/>
  <c r="Z4469" i="1"/>
  <c r="AA4469" i="1"/>
  <c r="AB4469" i="1"/>
  <c r="V4469" i="1" s="1"/>
  <c r="T4470" i="1"/>
  <c r="U4470" i="1"/>
  <c r="W4470" i="1"/>
  <c r="X4470" i="1" s="1"/>
  <c r="Y4470" i="1"/>
  <c r="Z4470" i="1"/>
  <c r="AA4470" i="1"/>
  <c r="AB4470" i="1"/>
  <c r="V4470" i="1" s="1"/>
  <c r="T4471" i="1"/>
  <c r="U4471" i="1"/>
  <c r="W4471" i="1"/>
  <c r="X4471" i="1" s="1"/>
  <c r="Y4471" i="1"/>
  <c r="Z4471" i="1"/>
  <c r="AA4471" i="1"/>
  <c r="AB4471" i="1"/>
  <c r="V4471" i="1" s="1"/>
  <c r="T4472" i="1"/>
  <c r="U4472" i="1"/>
  <c r="W4472" i="1"/>
  <c r="X4472" i="1" s="1"/>
  <c r="Y4472" i="1"/>
  <c r="Z4472" i="1"/>
  <c r="AA4472" i="1"/>
  <c r="AB4472" i="1"/>
  <c r="V4472" i="1" s="1"/>
  <c r="T4473" i="1"/>
  <c r="U4473" i="1"/>
  <c r="W4473" i="1"/>
  <c r="X4473" i="1" s="1"/>
  <c r="Y4473" i="1"/>
  <c r="Z4473" i="1"/>
  <c r="AA4473" i="1"/>
  <c r="AB4473" i="1"/>
  <c r="V4473" i="1" s="1"/>
  <c r="T4474" i="1"/>
  <c r="U4474" i="1"/>
  <c r="W4474" i="1"/>
  <c r="X4474" i="1" s="1"/>
  <c r="Y4474" i="1"/>
  <c r="Z4474" i="1"/>
  <c r="AA4474" i="1"/>
  <c r="AB4474" i="1"/>
  <c r="V4474" i="1" s="1"/>
  <c r="T4475" i="1"/>
  <c r="U4475" i="1"/>
  <c r="W4475" i="1"/>
  <c r="X4475" i="1" s="1"/>
  <c r="Y4475" i="1"/>
  <c r="Z4475" i="1"/>
  <c r="AA4475" i="1"/>
  <c r="AB4475" i="1"/>
  <c r="V4475" i="1" s="1"/>
  <c r="T4476" i="1"/>
  <c r="U4476" i="1"/>
  <c r="W4476" i="1"/>
  <c r="X4476" i="1" s="1"/>
  <c r="Y4476" i="1"/>
  <c r="Z4476" i="1"/>
  <c r="AA4476" i="1"/>
  <c r="AB4476" i="1"/>
  <c r="V4476" i="1" s="1"/>
  <c r="T4477" i="1"/>
  <c r="U4477" i="1"/>
  <c r="W4477" i="1"/>
  <c r="X4477" i="1" s="1"/>
  <c r="Y4477" i="1"/>
  <c r="Z4477" i="1"/>
  <c r="AA4477" i="1"/>
  <c r="AB4477" i="1"/>
  <c r="V4477" i="1" s="1"/>
  <c r="T4478" i="1"/>
  <c r="U4478" i="1"/>
  <c r="W4478" i="1"/>
  <c r="X4478" i="1" s="1"/>
  <c r="Y4478" i="1"/>
  <c r="Z4478" i="1"/>
  <c r="AA4478" i="1"/>
  <c r="AB4478" i="1"/>
  <c r="V4478" i="1" s="1"/>
  <c r="T4479" i="1"/>
  <c r="U4479" i="1"/>
  <c r="W4479" i="1"/>
  <c r="X4479" i="1" s="1"/>
  <c r="Y4479" i="1"/>
  <c r="Z4479" i="1"/>
  <c r="AA4479" i="1"/>
  <c r="AB4479" i="1"/>
  <c r="V4479" i="1" s="1"/>
  <c r="T4480" i="1"/>
  <c r="U4480" i="1"/>
  <c r="W4480" i="1"/>
  <c r="X4480" i="1" s="1"/>
  <c r="Y4480" i="1"/>
  <c r="Z4480" i="1"/>
  <c r="AA4480" i="1"/>
  <c r="AB4480" i="1"/>
  <c r="V4480" i="1" s="1"/>
  <c r="T4481" i="1"/>
  <c r="U4481" i="1"/>
  <c r="W4481" i="1"/>
  <c r="X4481" i="1" s="1"/>
  <c r="Y4481" i="1"/>
  <c r="Z4481" i="1"/>
  <c r="AA4481" i="1"/>
  <c r="AB4481" i="1"/>
  <c r="V4481" i="1" s="1"/>
  <c r="T4482" i="1"/>
  <c r="U4482" i="1"/>
  <c r="W4482" i="1"/>
  <c r="X4482" i="1" s="1"/>
  <c r="Y4482" i="1"/>
  <c r="Z4482" i="1"/>
  <c r="AA4482" i="1"/>
  <c r="AB4482" i="1"/>
  <c r="V4482" i="1" s="1"/>
  <c r="T4483" i="1"/>
  <c r="U4483" i="1"/>
  <c r="W4483" i="1"/>
  <c r="X4483" i="1" s="1"/>
  <c r="Y4483" i="1"/>
  <c r="Z4483" i="1"/>
  <c r="AA4483" i="1"/>
  <c r="AB4483" i="1"/>
  <c r="V4483" i="1" s="1"/>
  <c r="T4484" i="1"/>
  <c r="U4484" i="1"/>
  <c r="W4484" i="1"/>
  <c r="X4484" i="1" s="1"/>
  <c r="Y4484" i="1"/>
  <c r="Z4484" i="1"/>
  <c r="AA4484" i="1"/>
  <c r="AB4484" i="1"/>
  <c r="V4484" i="1" s="1"/>
  <c r="T4485" i="1"/>
  <c r="U4485" i="1"/>
  <c r="W4485" i="1"/>
  <c r="X4485" i="1" s="1"/>
  <c r="Y4485" i="1"/>
  <c r="Z4485" i="1"/>
  <c r="AA4485" i="1"/>
  <c r="AB4485" i="1"/>
  <c r="V4485" i="1" s="1"/>
  <c r="T4486" i="1"/>
  <c r="U4486" i="1"/>
  <c r="W4486" i="1"/>
  <c r="X4486" i="1" s="1"/>
  <c r="Y4486" i="1"/>
  <c r="Z4486" i="1"/>
  <c r="AA4486" i="1"/>
  <c r="AB4486" i="1"/>
  <c r="V4486" i="1" s="1"/>
  <c r="T4487" i="1"/>
  <c r="U4487" i="1"/>
  <c r="W4487" i="1"/>
  <c r="X4487" i="1" s="1"/>
  <c r="Y4487" i="1"/>
  <c r="Z4487" i="1"/>
  <c r="AA4487" i="1"/>
  <c r="AB4487" i="1"/>
  <c r="V4487" i="1" s="1"/>
  <c r="T4488" i="1"/>
  <c r="U4488" i="1"/>
  <c r="W4488" i="1"/>
  <c r="X4488" i="1" s="1"/>
  <c r="Y4488" i="1"/>
  <c r="Z4488" i="1"/>
  <c r="AA4488" i="1"/>
  <c r="AB4488" i="1"/>
  <c r="V4488" i="1" s="1"/>
  <c r="T4489" i="1"/>
  <c r="U4489" i="1"/>
  <c r="W4489" i="1"/>
  <c r="X4489" i="1" s="1"/>
  <c r="Y4489" i="1"/>
  <c r="Z4489" i="1"/>
  <c r="AA4489" i="1"/>
  <c r="AB4489" i="1"/>
  <c r="V4489" i="1" s="1"/>
  <c r="T4490" i="1"/>
  <c r="U4490" i="1"/>
  <c r="W4490" i="1"/>
  <c r="X4490" i="1" s="1"/>
  <c r="Y4490" i="1"/>
  <c r="Z4490" i="1"/>
  <c r="AA4490" i="1"/>
  <c r="AB4490" i="1"/>
  <c r="V4490" i="1" s="1"/>
  <c r="T4491" i="1"/>
  <c r="U4491" i="1"/>
  <c r="W4491" i="1"/>
  <c r="X4491" i="1" s="1"/>
  <c r="Y4491" i="1"/>
  <c r="Z4491" i="1"/>
  <c r="AA4491" i="1"/>
  <c r="AB4491" i="1"/>
  <c r="V4491" i="1" s="1"/>
  <c r="T4492" i="1"/>
  <c r="U4492" i="1"/>
  <c r="W4492" i="1"/>
  <c r="X4492" i="1" s="1"/>
  <c r="Y4492" i="1"/>
  <c r="Z4492" i="1"/>
  <c r="AA4492" i="1"/>
  <c r="AB4492" i="1"/>
  <c r="V4492" i="1" s="1"/>
  <c r="T4493" i="1"/>
  <c r="U4493" i="1"/>
  <c r="W4493" i="1"/>
  <c r="X4493" i="1" s="1"/>
  <c r="Y4493" i="1"/>
  <c r="Z4493" i="1"/>
  <c r="AA4493" i="1"/>
  <c r="AB4493" i="1"/>
  <c r="V4493" i="1" s="1"/>
  <c r="T4494" i="1"/>
  <c r="U4494" i="1"/>
  <c r="W4494" i="1"/>
  <c r="X4494" i="1" s="1"/>
  <c r="Y4494" i="1"/>
  <c r="Z4494" i="1"/>
  <c r="AA4494" i="1"/>
  <c r="AB4494" i="1"/>
  <c r="V4494" i="1" s="1"/>
  <c r="T4495" i="1"/>
  <c r="U4495" i="1"/>
  <c r="W4495" i="1"/>
  <c r="X4495" i="1" s="1"/>
  <c r="Y4495" i="1"/>
  <c r="Z4495" i="1"/>
  <c r="AA4495" i="1"/>
  <c r="AB4495" i="1"/>
  <c r="V4495" i="1" s="1"/>
  <c r="T4496" i="1"/>
  <c r="U4496" i="1"/>
  <c r="W4496" i="1"/>
  <c r="X4496" i="1" s="1"/>
  <c r="Y4496" i="1"/>
  <c r="Z4496" i="1"/>
  <c r="AA4496" i="1"/>
  <c r="AB4496" i="1"/>
  <c r="V4496" i="1" s="1"/>
  <c r="T4497" i="1"/>
  <c r="U4497" i="1"/>
  <c r="W4497" i="1"/>
  <c r="X4497" i="1" s="1"/>
  <c r="Y4497" i="1"/>
  <c r="Z4497" i="1"/>
  <c r="AA4497" i="1"/>
  <c r="AB4497" i="1"/>
  <c r="V4497" i="1" s="1"/>
  <c r="T4498" i="1"/>
  <c r="U4498" i="1"/>
  <c r="W4498" i="1"/>
  <c r="X4498" i="1" s="1"/>
  <c r="Y4498" i="1"/>
  <c r="Z4498" i="1"/>
  <c r="AA4498" i="1"/>
  <c r="AB4498" i="1"/>
  <c r="V4498" i="1" s="1"/>
  <c r="T4499" i="1"/>
  <c r="U4499" i="1"/>
  <c r="W4499" i="1"/>
  <c r="X4499" i="1" s="1"/>
  <c r="Y4499" i="1"/>
  <c r="Z4499" i="1"/>
  <c r="AA4499" i="1"/>
  <c r="AB4499" i="1"/>
  <c r="V4499" i="1" s="1"/>
  <c r="T4500" i="1"/>
  <c r="U4500" i="1"/>
  <c r="W4500" i="1"/>
  <c r="X4500" i="1" s="1"/>
  <c r="Y4500" i="1"/>
  <c r="Z4500" i="1"/>
  <c r="AA4500" i="1"/>
  <c r="AB4500" i="1"/>
  <c r="V4500" i="1" s="1"/>
  <c r="T4501" i="1"/>
  <c r="U4501" i="1"/>
  <c r="W4501" i="1"/>
  <c r="X4501" i="1" s="1"/>
  <c r="Y4501" i="1"/>
  <c r="Z4501" i="1"/>
  <c r="AA4501" i="1"/>
  <c r="AB4501" i="1"/>
  <c r="V4501" i="1" s="1"/>
  <c r="T4502" i="1"/>
  <c r="U4502" i="1"/>
  <c r="W4502" i="1"/>
  <c r="X4502" i="1" s="1"/>
  <c r="Y4502" i="1"/>
  <c r="Z4502" i="1"/>
  <c r="AA4502" i="1"/>
  <c r="AB4502" i="1"/>
  <c r="V4502" i="1" s="1"/>
  <c r="T4503" i="1"/>
  <c r="U4503" i="1"/>
  <c r="W4503" i="1"/>
  <c r="X4503" i="1" s="1"/>
  <c r="Y4503" i="1"/>
  <c r="Z4503" i="1"/>
  <c r="AA4503" i="1"/>
  <c r="AB4503" i="1"/>
  <c r="V4503" i="1" s="1"/>
  <c r="T4504" i="1"/>
  <c r="U4504" i="1"/>
  <c r="W4504" i="1"/>
  <c r="X4504" i="1" s="1"/>
  <c r="Y4504" i="1"/>
  <c r="Z4504" i="1"/>
  <c r="AA4504" i="1"/>
  <c r="AB4504" i="1"/>
  <c r="V4504" i="1" s="1"/>
  <c r="T4505" i="1"/>
  <c r="U4505" i="1"/>
  <c r="W4505" i="1"/>
  <c r="X4505" i="1" s="1"/>
  <c r="Y4505" i="1"/>
  <c r="Z4505" i="1"/>
  <c r="AA4505" i="1"/>
  <c r="AB4505" i="1"/>
  <c r="V4505" i="1" s="1"/>
  <c r="T4506" i="1"/>
  <c r="U4506" i="1"/>
  <c r="W4506" i="1"/>
  <c r="X4506" i="1" s="1"/>
  <c r="Y4506" i="1"/>
  <c r="Z4506" i="1"/>
  <c r="AA4506" i="1"/>
  <c r="AB4506" i="1"/>
  <c r="V4506" i="1" s="1"/>
  <c r="T4507" i="1"/>
  <c r="U4507" i="1"/>
  <c r="W4507" i="1"/>
  <c r="X4507" i="1" s="1"/>
  <c r="Y4507" i="1"/>
  <c r="Z4507" i="1"/>
  <c r="AA4507" i="1"/>
  <c r="AB4507" i="1"/>
  <c r="V4507" i="1" s="1"/>
  <c r="T4508" i="1"/>
  <c r="U4508" i="1"/>
  <c r="W4508" i="1"/>
  <c r="X4508" i="1" s="1"/>
  <c r="Y4508" i="1"/>
  <c r="Z4508" i="1"/>
  <c r="AA4508" i="1"/>
  <c r="AB4508" i="1"/>
  <c r="V4508" i="1" s="1"/>
  <c r="T4509" i="1"/>
  <c r="U4509" i="1"/>
  <c r="W4509" i="1"/>
  <c r="X4509" i="1" s="1"/>
  <c r="Y4509" i="1"/>
  <c r="Z4509" i="1"/>
  <c r="AA4509" i="1"/>
  <c r="AB4509" i="1"/>
  <c r="V4509" i="1" s="1"/>
  <c r="T4510" i="1"/>
  <c r="U4510" i="1"/>
  <c r="W4510" i="1"/>
  <c r="X4510" i="1" s="1"/>
  <c r="Y4510" i="1"/>
  <c r="Z4510" i="1"/>
  <c r="AA4510" i="1"/>
  <c r="AB4510" i="1"/>
  <c r="V4510" i="1" s="1"/>
  <c r="T4511" i="1"/>
  <c r="U4511" i="1"/>
  <c r="W4511" i="1"/>
  <c r="X4511" i="1" s="1"/>
  <c r="Y4511" i="1"/>
  <c r="Z4511" i="1"/>
  <c r="AA4511" i="1"/>
  <c r="AB4511" i="1"/>
  <c r="V4511" i="1" s="1"/>
  <c r="T4512" i="1"/>
  <c r="U4512" i="1"/>
  <c r="W4512" i="1"/>
  <c r="X4512" i="1" s="1"/>
  <c r="Y4512" i="1"/>
  <c r="Z4512" i="1"/>
  <c r="AA4512" i="1"/>
  <c r="AB4512" i="1"/>
  <c r="V4512" i="1" s="1"/>
  <c r="T4513" i="1"/>
  <c r="U4513" i="1"/>
  <c r="W4513" i="1"/>
  <c r="X4513" i="1" s="1"/>
  <c r="Y4513" i="1"/>
  <c r="Z4513" i="1"/>
  <c r="AA4513" i="1"/>
  <c r="AB4513" i="1"/>
  <c r="V4513" i="1" s="1"/>
  <c r="T4514" i="1"/>
  <c r="U4514" i="1"/>
  <c r="W4514" i="1"/>
  <c r="X4514" i="1" s="1"/>
  <c r="Y4514" i="1"/>
  <c r="Z4514" i="1"/>
  <c r="AA4514" i="1"/>
  <c r="AB4514" i="1"/>
  <c r="V4514" i="1" s="1"/>
  <c r="T4515" i="1"/>
  <c r="U4515" i="1"/>
  <c r="W4515" i="1"/>
  <c r="X4515" i="1" s="1"/>
  <c r="Y4515" i="1"/>
  <c r="Z4515" i="1"/>
  <c r="AA4515" i="1"/>
  <c r="AB4515" i="1"/>
  <c r="V4515" i="1" s="1"/>
  <c r="T4516" i="1"/>
  <c r="U4516" i="1"/>
  <c r="W4516" i="1"/>
  <c r="X4516" i="1" s="1"/>
  <c r="Y4516" i="1"/>
  <c r="Z4516" i="1"/>
  <c r="AA4516" i="1"/>
  <c r="AB4516" i="1"/>
  <c r="V4516" i="1" s="1"/>
  <c r="T4517" i="1"/>
  <c r="U4517" i="1"/>
  <c r="W4517" i="1"/>
  <c r="X4517" i="1" s="1"/>
  <c r="Y4517" i="1"/>
  <c r="Z4517" i="1"/>
  <c r="AA4517" i="1"/>
  <c r="AB4517" i="1"/>
  <c r="V4517" i="1" s="1"/>
  <c r="T4518" i="1"/>
  <c r="U4518" i="1"/>
  <c r="W4518" i="1"/>
  <c r="X4518" i="1" s="1"/>
  <c r="Y4518" i="1"/>
  <c r="Z4518" i="1"/>
  <c r="AA4518" i="1"/>
  <c r="AB4518" i="1"/>
  <c r="V4518" i="1" s="1"/>
  <c r="T4519" i="1"/>
  <c r="U4519" i="1"/>
  <c r="W4519" i="1"/>
  <c r="X4519" i="1" s="1"/>
  <c r="Y4519" i="1"/>
  <c r="Z4519" i="1"/>
  <c r="AA4519" i="1"/>
  <c r="AB4519" i="1"/>
  <c r="V4519" i="1" s="1"/>
  <c r="T4520" i="1"/>
  <c r="U4520" i="1"/>
  <c r="W4520" i="1"/>
  <c r="X4520" i="1" s="1"/>
  <c r="Y4520" i="1"/>
  <c r="Z4520" i="1"/>
  <c r="AA4520" i="1"/>
  <c r="AB4520" i="1"/>
  <c r="V4520" i="1" s="1"/>
  <c r="T4521" i="1"/>
  <c r="U4521" i="1"/>
  <c r="W4521" i="1"/>
  <c r="X4521" i="1" s="1"/>
  <c r="Y4521" i="1"/>
  <c r="Z4521" i="1"/>
  <c r="AA4521" i="1"/>
  <c r="AB4521" i="1"/>
  <c r="V4521" i="1" s="1"/>
  <c r="T4522" i="1"/>
  <c r="U4522" i="1"/>
  <c r="W4522" i="1"/>
  <c r="X4522" i="1" s="1"/>
  <c r="Y4522" i="1"/>
  <c r="Z4522" i="1"/>
  <c r="AA4522" i="1"/>
  <c r="AB4522" i="1"/>
  <c r="V4522" i="1" s="1"/>
  <c r="T4523" i="1"/>
  <c r="U4523" i="1"/>
  <c r="W4523" i="1"/>
  <c r="X4523" i="1" s="1"/>
  <c r="Y4523" i="1"/>
  <c r="Z4523" i="1"/>
  <c r="AA4523" i="1"/>
  <c r="AB4523" i="1"/>
  <c r="V4523" i="1" s="1"/>
  <c r="T4524" i="1"/>
  <c r="U4524" i="1"/>
  <c r="W4524" i="1"/>
  <c r="X4524" i="1" s="1"/>
  <c r="Y4524" i="1"/>
  <c r="Z4524" i="1"/>
  <c r="AA4524" i="1"/>
  <c r="AB4524" i="1"/>
  <c r="V4524" i="1" s="1"/>
  <c r="T4525" i="1"/>
  <c r="U4525" i="1"/>
  <c r="W4525" i="1"/>
  <c r="X4525" i="1" s="1"/>
  <c r="Y4525" i="1"/>
  <c r="Z4525" i="1"/>
  <c r="AA4525" i="1"/>
  <c r="AB4525" i="1"/>
  <c r="V4525" i="1" s="1"/>
  <c r="T4526" i="1"/>
  <c r="U4526" i="1"/>
  <c r="W4526" i="1"/>
  <c r="X4526" i="1" s="1"/>
  <c r="Y4526" i="1"/>
  <c r="Z4526" i="1"/>
  <c r="AA4526" i="1"/>
  <c r="AB4526" i="1"/>
  <c r="V4526" i="1" s="1"/>
  <c r="T4527" i="1"/>
  <c r="U4527" i="1"/>
  <c r="W4527" i="1"/>
  <c r="X4527" i="1" s="1"/>
  <c r="Y4527" i="1"/>
  <c r="Z4527" i="1"/>
  <c r="AA4527" i="1"/>
  <c r="AB4527" i="1"/>
  <c r="V4527" i="1" s="1"/>
  <c r="T4528" i="1"/>
  <c r="U4528" i="1"/>
  <c r="W4528" i="1"/>
  <c r="X4528" i="1" s="1"/>
  <c r="Y4528" i="1"/>
  <c r="Z4528" i="1"/>
  <c r="AA4528" i="1"/>
  <c r="AB4528" i="1"/>
  <c r="V4528" i="1" s="1"/>
  <c r="T4529" i="1"/>
  <c r="U4529" i="1"/>
  <c r="W4529" i="1"/>
  <c r="X4529" i="1" s="1"/>
  <c r="Y4529" i="1"/>
  <c r="Z4529" i="1"/>
  <c r="AA4529" i="1"/>
  <c r="AB4529" i="1"/>
  <c r="V4529" i="1" s="1"/>
  <c r="T4530" i="1"/>
  <c r="U4530" i="1"/>
  <c r="W4530" i="1"/>
  <c r="X4530" i="1" s="1"/>
  <c r="Y4530" i="1"/>
  <c r="Z4530" i="1"/>
  <c r="AA4530" i="1"/>
  <c r="AB4530" i="1"/>
  <c r="V4530" i="1" s="1"/>
  <c r="T4531" i="1"/>
  <c r="U4531" i="1"/>
  <c r="W4531" i="1"/>
  <c r="X4531" i="1" s="1"/>
  <c r="Y4531" i="1"/>
  <c r="Z4531" i="1"/>
  <c r="AA4531" i="1"/>
  <c r="AB4531" i="1"/>
  <c r="V4531" i="1" s="1"/>
  <c r="T4532" i="1"/>
  <c r="U4532" i="1"/>
  <c r="W4532" i="1"/>
  <c r="X4532" i="1" s="1"/>
  <c r="Y4532" i="1"/>
  <c r="Z4532" i="1"/>
  <c r="AA4532" i="1"/>
  <c r="AB4532" i="1"/>
  <c r="V4532" i="1" s="1"/>
  <c r="T4533" i="1"/>
  <c r="U4533" i="1"/>
  <c r="W4533" i="1"/>
  <c r="X4533" i="1" s="1"/>
  <c r="Y4533" i="1"/>
  <c r="Z4533" i="1"/>
  <c r="AA4533" i="1"/>
  <c r="AB4533" i="1"/>
  <c r="V4533" i="1" s="1"/>
  <c r="T4534" i="1"/>
  <c r="U4534" i="1"/>
  <c r="W4534" i="1"/>
  <c r="X4534" i="1" s="1"/>
  <c r="Y4534" i="1"/>
  <c r="Z4534" i="1"/>
  <c r="AA4534" i="1"/>
  <c r="AB4534" i="1"/>
  <c r="V4534" i="1" s="1"/>
  <c r="T4535" i="1"/>
  <c r="U4535" i="1"/>
  <c r="W4535" i="1"/>
  <c r="X4535" i="1" s="1"/>
  <c r="Y4535" i="1"/>
  <c r="Z4535" i="1"/>
  <c r="AA4535" i="1"/>
  <c r="AB4535" i="1"/>
  <c r="V4535" i="1" s="1"/>
  <c r="T4536" i="1"/>
  <c r="U4536" i="1"/>
  <c r="W4536" i="1"/>
  <c r="X4536" i="1" s="1"/>
  <c r="Y4536" i="1"/>
  <c r="Z4536" i="1"/>
  <c r="AA4536" i="1"/>
  <c r="AB4536" i="1"/>
  <c r="V4536" i="1" s="1"/>
  <c r="T4537" i="1"/>
  <c r="U4537" i="1"/>
  <c r="W4537" i="1"/>
  <c r="X4537" i="1" s="1"/>
  <c r="Y4537" i="1"/>
  <c r="Z4537" i="1"/>
  <c r="AA4537" i="1"/>
  <c r="AB4537" i="1"/>
  <c r="V4537" i="1" s="1"/>
  <c r="T4538" i="1"/>
  <c r="U4538" i="1"/>
  <c r="W4538" i="1"/>
  <c r="X4538" i="1" s="1"/>
  <c r="Y4538" i="1"/>
  <c r="Z4538" i="1"/>
  <c r="AA4538" i="1"/>
  <c r="AB4538" i="1"/>
  <c r="V4538" i="1" s="1"/>
  <c r="T4539" i="1"/>
  <c r="U4539" i="1"/>
  <c r="W4539" i="1"/>
  <c r="X4539" i="1" s="1"/>
  <c r="Y4539" i="1"/>
  <c r="Z4539" i="1"/>
  <c r="AA4539" i="1"/>
  <c r="AB4539" i="1"/>
  <c r="V4539" i="1" s="1"/>
  <c r="T4540" i="1"/>
  <c r="U4540" i="1"/>
  <c r="W4540" i="1"/>
  <c r="X4540" i="1" s="1"/>
  <c r="Y4540" i="1"/>
  <c r="Z4540" i="1"/>
  <c r="AA4540" i="1"/>
  <c r="AB4540" i="1"/>
  <c r="V4540" i="1" s="1"/>
  <c r="T4541" i="1"/>
  <c r="U4541" i="1"/>
  <c r="W4541" i="1"/>
  <c r="X4541" i="1" s="1"/>
  <c r="Y4541" i="1"/>
  <c r="Z4541" i="1"/>
  <c r="AA4541" i="1"/>
  <c r="AB4541" i="1"/>
  <c r="V4541" i="1" s="1"/>
  <c r="T4542" i="1"/>
  <c r="U4542" i="1"/>
  <c r="W4542" i="1"/>
  <c r="X4542" i="1" s="1"/>
  <c r="Y4542" i="1"/>
  <c r="Z4542" i="1"/>
  <c r="AA4542" i="1"/>
  <c r="AB4542" i="1"/>
  <c r="V4542" i="1" s="1"/>
  <c r="T4543" i="1"/>
  <c r="U4543" i="1"/>
  <c r="W4543" i="1"/>
  <c r="X4543" i="1" s="1"/>
  <c r="Y4543" i="1"/>
  <c r="Z4543" i="1"/>
  <c r="AA4543" i="1"/>
  <c r="AB4543" i="1"/>
  <c r="V4543" i="1" s="1"/>
  <c r="T4544" i="1"/>
  <c r="U4544" i="1"/>
  <c r="W4544" i="1"/>
  <c r="X4544" i="1" s="1"/>
  <c r="Y4544" i="1"/>
  <c r="Z4544" i="1"/>
  <c r="AA4544" i="1"/>
  <c r="AB4544" i="1"/>
  <c r="V4544" i="1" s="1"/>
  <c r="T4545" i="1"/>
  <c r="U4545" i="1"/>
  <c r="W4545" i="1"/>
  <c r="X4545" i="1" s="1"/>
  <c r="Y4545" i="1"/>
  <c r="Z4545" i="1"/>
  <c r="AA4545" i="1"/>
  <c r="AB4545" i="1"/>
  <c r="V4545" i="1" s="1"/>
  <c r="T4546" i="1"/>
  <c r="U4546" i="1"/>
  <c r="W4546" i="1"/>
  <c r="X4546" i="1" s="1"/>
  <c r="Y4546" i="1"/>
  <c r="Z4546" i="1"/>
  <c r="AA4546" i="1"/>
  <c r="AB4546" i="1"/>
  <c r="V4546" i="1" s="1"/>
  <c r="T4547" i="1"/>
  <c r="U4547" i="1"/>
  <c r="W4547" i="1"/>
  <c r="X4547" i="1" s="1"/>
  <c r="Y4547" i="1"/>
  <c r="Z4547" i="1"/>
  <c r="AA4547" i="1"/>
  <c r="AB4547" i="1"/>
  <c r="V4547" i="1" s="1"/>
  <c r="T4548" i="1"/>
  <c r="U4548" i="1"/>
  <c r="W4548" i="1"/>
  <c r="X4548" i="1" s="1"/>
  <c r="Y4548" i="1"/>
  <c r="Z4548" i="1"/>
  <c r="AA4548" i="1"/>
  <c r="AB4548" i="1"/>
  <c r="V4548" i="1" s="1"/>
  <c r="T4549" i="1"/>
  <c r="U4549" i="1"/>
  <c r="W4549" i="1"/>
  <c r="X4549" i="1" s="1"/>
  <c r="Y4549" i="1"/>
  <c r="Z4549" i="1"/>
  <c r="AA4549" i="1"/>
  <c r="AB4549" i="1"/>
  <c r="V4549" i="1" s="1"/>
  <c r="T4550" i="1"/>
  <c r="U4550" i="1"/>
  <c r="W4550" i="1"/>
  <c r="X4550" i="1" s="1"/>
  <c r="Y4550" i="1"/>
  <c r="Z4550" i="1"/>
  <c r="AA4550" i="1"/>
  <c r="AB4550" i="1"/>
  <c r="V4550" i="1" s="1"/>
  <c r="T4551" i="1"/>
  <c r="U4551" i="1"/>
  <c r="W4551" i="1"/>
  <c r="X4551" i="1" s="1"/>
  <c r="Y4551" i="1"/>
  <c r="Z4551" i="1"/>
  <c r="AA4551" i="1"/>
  <c r="AB4551" i="1"/>
  <c r="V4551" i="1" s="1"/>
  <c r="T4552" i="1"/>
  <c r="U4552" i="1"/>
  <c r="W4552" i="1"/>
  <c r="X4552" i="1"/>
  <c r="Y4552" i="1"/>
  <c r="Z4552" i="1"/>
  <c r="AA4552" i="1"/>
  <c r="AB4552" i="1"/>
  <c r="V4552" i="1" s="1"/>
  <c r="T4553" i="1"/>
  <c r="U4553" i="1"/>
  <c r="W4553" i="1"/>
  <c r="X4553" i="1" s="1"/>
  <c r="Y4553" i="1"/>
  <c r="Z4553" i="1"/>
  <c r="AA4553" i="1"/>
  <c r="AB4553" i="1"/>
  <c r="V4553" i="1" s="1"/>
  <c r="T4554" i="1"/>
  <c r="U4554" i="1"/>
  <c r="W4554" i="1"/>
  <c r="X4554" i="1" s="1"/>
  <c r="Y4554" i="1"/>
  <c r="Z4554" i="1"/>
  <c r="AA4554" i="1"/>
  <c r="AB4554" i="1"/>
  <c r="V4554" i="1" s="1"/>
  <c r="T4555" i="1"/>
  <c r="U4555" i="1"/>
  <c r="W4555" i="1"/>
  <c r="X4555" i="1" s="1"/>
  <c r="Y4555" i="1"/>
  <c r="Z4555" i="1"/>
  <c r="AA4555" i="1"/>
  <c r="AB4555" i="1"/>
  <c r="V4555" i="1" s="1"/>
  <c r="T4556" i="1"/>
  <c r="U4556" i="1"/>
  <c r="W4556" i="1"/>
  <c r="X4556" i="1"/>
  <c r="Y4556" i="1"/>
  <c r="Z4556" i="1"/>
  <c r="AA4556" i="1"/>
  <c r="AB4556" i="1"/>
  <c r="V4556" i="1" s="1"/>
  <c r="T4557" i="1"/>
  <c r="U4557" i="1"/>
  <c r="W4557" i="1"/>
  <c r="X4557" i="1" s="1"/>
  <c r="Y4557" i="1"/>
  <c r="Z4557" i="1"/>
  <c r="AA4557" i="1"/>
  <c r="AB4557" i="1"/>
  <c r="V4557" i="1" s="1"/>
  <c r="T4558" i="1"/>
  <c r="U4558" i="1"/>
  <c r="W4558" i="1"/>
  <c r="X4558" i="1" s="1"/>
  <c r="Y4558" i="1"/>
  <c r="Z4558" i="1"/>
  <c r="AA4558" i="1"/>
  <c r="AB4558" i="1"/>
  <c r="V4558" i="1" s="1"/>
  <c r="T4559" i="1"/>
  <c r="U4559" i="1"/>
  <c r="W4559" i="1"/>
  <c r="X4559" i="1" s="1"/>
  <c r="Y4559" i="1"/>
  <c r="Z4559" i="1"/>
  <c r="AA4559" i="1"/>
  <c r="AB4559" i="1"/>
  <c r="V4559" i="1" s="1"/>
  <c r="T4560" i="1"/>
  <c r="U4560" i="1"/>
  <c r="W4560" i="1"/>
  <c r="X4560" i="1" s="1"/>
  <c r="Y4560" i="1"/>
  <c r="Z4560" i="1"/>
  <c r="AA4560" i="1"/>
  <c r="AB4560" i="1"/>
  <c r="V4560" i="1" s="1"/>
  <c r="T4561" i="1"/>
  <c r="U4561" i="1"/>
  <c r="W4561" i="1"/>
  <c r="X4561" i="1" s="1"/>
  <c r="Y4561" i="1"/>
  <c r="Z4561" i="1"/>
  <c r="AA4561" i="1"/>
  <c r="AB4561" i="1"/>
  <c r="V4561" i="1" s="1"/>
  <c r="T4562" i="1"/>
  <c r="U4562" i="1"/>
  <c r="W4562" i="1"/>
  <c r="X4562" i="1" s="1"/>
  <c r="Y4562" i="1"/>
  <c r="Z4562" i="1"/>
  <c r="AA4562" i="1"/>
  <c r="AB4562" i="1"/>
  <c r="V4562" i="1" s="1"/>
  <c r="T4563" i="1"/>
  <c r="U4563" i="1"/>
  <c r="W4563" i="1"/>
  <c r="X4563" i="1" s="1"/>
  <c r="Y4563" i="1"/>
  <c r="Z4563" i="1"/>
  <c r="AA4563" i="1"/>
  <c r="AB4563" i="1"/>
  <c r="V4563" i="1" s="1"/>
  <c r="T4564" i="1"/>
  <c r="U4564" i="1"/>
  <c r="W4564" i="1"/>
  <c r="X4564" i="1" s="1"/>
  <c r="Y4564" i="1"/>
  <c r="Z4564" i="1"/>
  <c r="AA4564" i="1"/>
  <c r="AB4564" i="1"/>
  <c r="V4564" i="1" s="1"/>
  <c r="T4565" i="1"/>
  <c r="U4565" i="1"/>
  <c r="W4565" i="1"/>
  <c r="X4565" i="1" s="1"/>
  <c r="Y4565" i="1"/>
  <c r="Z4565" i="1"/>
  <c r="AA4565" i="1"/>
  <c r="AB4565" i="1"/>
  <c r="V4565" i="1" s="1"/>
  <c r="T4566" i="1"/>
  <c r="U4566" i="1"/>
  <c r="W4566" i="1"/>
  <c r="X4566" i="1" s="1"/>
  <c r="Y4566" i="1"/>
  <c r="Z4566" i="1"/>
  <c r="AA4566" i="1"/>
  <c r="AB4566" i="1"/>
  <c r="V4566" i="1" s="1"/>
  <c r="T4567" i="1"/>
  <c r="U4567" i="1"/>
  <c r="W4567" i="1"/>
  <c r="X4567" i="1" s="1"/>
  <c r="Y4567" i="1"/>
  <c r="Z4567" i="1"/>
  <c r="AA4567" i="1"/>
  <c r="AB4567" i="1"/>
  <c r="V4567" i="1" s="1"/>
  <c r="T4568" i="1"/>
  <c r="U4568" i="1"/>
  <c r="W4568" i="1"/>
  <c r="X4568" i="1" s="1"/>
  <c r="Y4568" i="1"/>
  <c r="Z4568" i="1"/>
  <c r="AA4568" i="1"/>
  <c r="AB4568" i="1"/>
  <c r="V4568" i="1" s="1"/>
  <c r="T4569" i="1"/>
  <c r="U4569" i="1"/>
  <c r="W4569" i="1"/>
  <c r="X4569" i="1" s="1"/>
  <c r="Y4569" i="1"/>
  <c r="Z4569" i="1"/>
  <c r="AA4569" i="1"/>
  <c r="AB4569" i="1"/>
  <c r="V4569" i="1" s="1"/>
  <c r="T4570" i="1"/>
  <c r="U4570" i="1"/>
  <c r="W4570" i="1"/>
  <c r="X4570" i="1" s="1"/>
  <c r="Y4570" i="1"/>
  <c r="Z4570" i="1"/>
  <c r="AA4570" i="1"/>
  <c r="AB4570" i="1"/>
  <c r="V4570" i="1" s="1"/>
  <c r="T4571" i="1"/>
  <c r="U4571" i="1"/>
  <c r="W4571" i="1"/>
  <c r="X4571" i="1" s="1"/>
  <c r="Y4571" i="1"/>
  <c r="Z4571" i="1"/>
  <c r="AA4571" i="1"/>
  <c r="AB4571" i="1"/>
  <c r="V4571" i="1" s="1"/>
  <c r="T4572" i="1"/>
  <c r="U4572" i="1"/>
  <c r="W4572" i="1"/>
  <c r="X4572" i="1" s="1"/>
  <c r="Y4572" i="1"/>
  <c r="Z4572" i="1"/>
  <c r="AA4572" i="1"/>
  <c r="AB4572" i="1"/>
  <c r="V4572" i="1" s="1"/>
  <c r="T4573" i="1"/>
  <c r="U4573" i="1"/>
  <c r="W4573" i="1"/>
  <c r="X4573" i="1" s="1"/>
  <c r="Y4573" i="1"/>
  <c r="Z4573" i="1"/>
  <c r="AA4573" i="1"/>
  <c r="AB4573" i="1"/>
  <c r="V4573" i="1" s="1"/>
  <c r="T4574" i="1"/>
  <c r="U4574" i="1"/>
  <c r="W4574" i="1"/>
  <c r="X4574" i="1" s="1"/>
  <c r="Y4574" i="1"/>
  <c r="Z4574" i="1"/>
  <c r="AA4574" i="1"/>
  <c r="AB4574" i="1"/>
  <c r="V4574" i="1" s="1"/>
  <c r="T4575" i="1"/>
  <c r="U4575" i="1"/>
  <c r="W4575" i="1"/>
  <c r="X4575" i="1" s="1"/>
  <c r="Y4575" i="1"/>
  <c r="Z4575" i="1"/>
  <c r="AA4575" i="1"/>
  <c r="AB4575" i="1"/>
  <c r="V4575" i="1" s="1"/>
  <c r="T4576" i="1"/>
  <c r="U4576" i="1"/>
  <c r="W4576" i="1"/>
  <c r="X4576" i="1" s="1"/>
  <c r="Y4576" i="1"/>
  <c r="Z4576" i="1"/>
  <c r="AA4576" i="1"/>
  <c r="AB4576" i="1"/>
  <c r="V4576" i="1" s="1"/>
  <c r="T4577" i="1"/>
  <c r="U4577" i="1"/>
  <c r="W4577" i="1"/>
  <c r="X4577" i="1" s="1"/>
  <c r="Y4577" i="1"/>
  <c r="Z4577" i="1"/>
  <c r="AA4577" i="1"/>
  <c r="AB4577" i="1"/>
  <c r="V4577" i="1" s="1"/>
  <c r="T4578" i="1"/>
  <c r="U4578" i="1"/>
  <c r="W4578" i="1"/>
  <c r="X4578" i="1" s="1"/>
  <c r="Y4578" i="1"/>
  <c r="Z4578" i="1"/>
  <c r="AA4578" i="1"/>
  <c r="AB4578" i="1"/>
  <c r="V4578" i="1" s="1"/>
  <c r="T4579" i="1"/>
  <c r="U4579" i="1"/>
  <c r="W4579" i="1"/>
  <c r="X4579" i="1" s="1"/>
  <c r="Y4579" i="1"/>
  <c r="Z4579" i="1"/>
  <c r="AA4579" i="1"/>
  <c r="AB4579" i="1"/>
  <c r="V4579" i="1" s="1"/>
  <c r="T4580" i="1"/>
  <c r="U4580" i="1"/>
  <c r="W4580" i="1"/>
  <c r="X4580" i="1" s="1"/>
  <c r="Y4580" i="1"/>
  <c r="Z4580" i="1"/>
  <c r="AA4580" i="1"/>
  <c r="AB4580" i="1"/>
  <c r="V4580" i="1" s="1"/>
  <c r="T4581" i="1"/>
  <c r="U4581" i="1"/>
  <c r="W4581" i="1"/>
  <c r="X4581" i="1" s="1"/>
  <c r="Y4581" i="1"/>
  <c r="Z4581" i="1"/>
  <c r="AA4581" i="1"/>
  <c r="AB4581" i="1"/>
  <c r="V4581" i="1" s="1"/>
  <c r="T4582" i="1"/>
  <c r="U4582" i="1"/>
  <c r="W4582" i="1"/>
  <c r="X4582" i="1" s="1"/>
  <c r="Y4582" i="1"/>
  <c r="Z4582" i="1"/>
  <c r="AA4582" i="1"/>
  <c r="AB4582" i="1"/>
  <c r="V4582" i="1" s="1"/>
  <c r="T4583" i="1"/>
  <c r="U4583" i="1"/>
  <c r="W4583" i="1"/>
  <c r="X4583" i="1" s="1"/>
  <c r="Y4583" i="1"/>
  <c r="Z4583" i="1"/>
  <c r="AA4583" i="1"/>
  <c r="AB4583" i="1"/>
  <c r="V4583" i="1" s="1"/>
  <c r="T4584" i="1"/>
  <c r="U4584" i="1"/>
  <c r="W4584" i="1"/>
  <c r="X4584" i="1" s="1"/>
  <c r="Y4584" i="1"/>
  <c r="Z4584" i="1"/>
  <c r="AA4584" i="1"/>
  <c r="AB4584" i="1"/>
  <c r="V4584" i="1" s="1"/>
  <c r="T4585" i="1"/>
  <c r="U4585" i="1"/>
  <c r="W4585" i="1"/>
  <c r="X4585" i="1" s="1"/>
  <c r="Y4585" i="1"/>
  <c r="Z4585" i="1"/>
  <c r="AA4585" i="1"/>
  <c r="AB4585" i="1"/>
  <c r="V4585" i="1" s="1"/>
  <c r="T4586" i="1"/>
  <c r="U4586" i="1"/>
  <c r="W4586" i="1"/>
  <c r="X4586" i="1" s="1"/>
  <c r="Y4586" i="1"/>
  <c r="Z4586" i="1"/>
  <c r="AA4586" i="1"/>
  <c r="AB4586" i="1"/>
  <c r="V4586" i="1" s="1"/>
  <c r="T4587" i="1"/>
  <c r="U4587" i="1"/>
  <c r="W4587" i="1"/>
  <c r="X4587" i="1" s="1"/>
  <c r="Y4587" i="1"/>
  <c r="Z4587" i="1"/>
  <c r="AA4587" i="1"/>
  <c r="AB4587" i="1"/>
  <c r="V4587" i="1" s="1"/>
  <c r="T4588" i="1"/>
  <c r="U4588" i="1"/>
  <c r="W4588" i="1"/>
  <c r="X4588" i="1" s="1"/>
  <c r="Y4588" i="1"/>
  <c r="Z4588" i="1"/>
  <c r="AA4588" i="1"/>
  <c r="AB4588" i="1"/>
  <c r="V4588" i="1" s="1"/>
  <c r="T4589" i="1"/>
  <c r="U4589" i="1"/>
  <c r="W4589" i="1"/>
  <c r="X4589" i="1" s="1"/>
  <c r="Y4589" i="1"/>
  <c r="Z4589" i="1"/>
  <c r="AA4589" i="1"/>
  <c r="AB4589" i="1"/>
  <c r="V4589" i="1" s="1"/>
  <c r="T4590" i="1"/>
  <c r="U4590" i="1"/>
  <c r="W4590" i="1"/>
  <c r="X4590" i="1" s="1"/>
  <c r="Y4590" i="1"/>
  <c r="Z4590" i="1"/>
  <c r="AA4590" i="1"/>
  <c r="AB4590" i="1"/>
  <c r="V4590" i="1" s="1"/>
  <c r="T4591" i="1"/>
  <c r="U4591" i="1"/>
  <c r="W4591" i="1"/>
  <c r="X4591" i="1" s="1"/>
  <c r="Y4591" i="1"/>
  <c r="Z4591" i="1"/>
  <c r="AA4591" i="1"/>
  <c r="AB4591" i="1"/>
  <c r="V4591" i="1" s="1"/>
  <c r="T4592" i="1"/>
  <c r="U4592" i="1"/>
  <c r="W4592" i="1"/>
  <c r="X4592" i="1" s="1"/>
  <c r="Y4592" i="1"/>
  <c r="Z4592" i="1"/>
  <c r="AA4592" i="1"/>
  <c r="AB4592" i="1"/>
  <c r="V4592" i="1" s="1"/>
  <c r="T4593" i="1"/>
  <c r="U4593" i="1"/>
  <c r="W4593" i="1"/>
  <c r="X4593" i="1" s="1"/>
  <c r="Y4593" i="1"/>
  <c r="Z4593" i="1"/>
  <c r="AA4593" i="1"/>
  <c r="AB4593" i="1"/>
  <c r="V4593" i="1" s="1"/>
  <c r="T4594" i="1"/>
  <c r="U4594" i="1"/>
  <c r="W4594" i="1"/>
  <c r="X4594" i="1" s="1"/>
  <c r="Y4594" i="1"/>
  <c r="Z4594" i="1"/>
  <c r="AA4594" i="1"/>
  <c r="AB4594" i="1"/>
  <c r="V4594" i="1" s="1"/>
  <c r="T4595" i="1"/>
  <c r="U4595" i="1"/>
  <c r="W4595" i="1"/>
  <c r="X4595" i="1" s="1"/>
  <c r="Y4595" i="1"/>
  <c r="Z4595" i="1"/>
  <c r="AA4595" i="1"/>
  <c r="AB4595" i="1"/>
  <c r="V4595" i="1" s="1"/>
  <c r="T4596" i="1"/>
  <c r="U4596" i="1"/>
  <c r="W4596" i="1"/>
  <c r="X4596" i="1" s="1"/>
  <c r="Y4596" i="1"/>
  <c r="Z4596" i="1"/>
  <c r="AA4596" i="1"/>
  <c r="AB4596" i="1"/>
  <c r="V4596" i="1" s="1"/>
  <c r="T4597" i="1"/>
  <c r="U4597" i="1"/>
  <c r="W4597" i="1"/>
  <c r="X4597" i="1" s="1"/>
  <c r="Y4597" i="1"/>
  <c r="Z4597" i="1"/>
  <c r="AA4597" i="1"/>
  <c r="AB4597" i="1"/>
  <c r="V4597" i="1" s="1"/>
  <c r="T4598" i="1"/>
  <c r="U4598" i="1"/>
  <c r="W4598" i="1"/>
  <c r="X4598" i="1" s="1"/>
  <c r="Y4598" i="1"/>
  <c r="Z4598" i="1"/>
  <c r="AA4598" i="1"/>
  <c r="AB4598" i="1"/>
  <c r="V4598" i="1" s="1"/>
  <c r="T4599" i="1"/>
  <c r="U4599" i="1"/>
  <c r="W4599" i="1"/>
  <c r="X4599" i="1" s="1"/>
  <c r="Y4599" i="1"/>
  <c r="Z4599" i="1"/>
  <c r="AA4599" i="1"/>
  <c r="AB4599" i="1"/>
  <c r="V4599" i="1" s="1"/>
  <c r="T4600" i="1"/>
  <c r="U4600" i="1"/>
  <c r="W4600" i="1"/>
  <c r="X4600" i="1" s="1"/>
  <c r="Y4600" i="1"/>
  <c r="Z4600" i="1"/>
  <c r="AA4600" i="1"/>
  <c r="AB4600" i="1"/>
  <c r="V4600" i="1" s="1"/>
  <c r="T4601" i="1"/>
  <c r="U4601" i="1"/>
  <c r="W4601" i="1"/>
  <c r="X4601" i="1" s="1"/>
  <c r="Y4601" i="1"/>
  <c r="Z4601" i="1"/>
  <c r="AA4601" i="1"/>
  <c r="AB4601" i="1"/>
  <c r="V4601" i="1" s="1"/>
  <c r="T4602" i="1"/>
  <c r="U4602" i="1"/>
  <c r="W4602" i="1"/>
  <c r="X4602" i="1" s="1"/>
  <c r="Y4602" i="1"/>
  <c r="Z4602" i="1"/>
  <c r="AA4602" i="1"/>
  <c r="AB4602" i="1"/>
  <c r="V4602" i="1" s="1"/>
  <c r="T4603" i="1"/>
  <c r="U4603" i="1"/>
  <c r="W4603" i="1"/>
  <c r="X4603" i="1" s="1"/>
  <c r="Y4603" i="1"/>
  <c r="Z4603" i="1"/>
  <c r="AA4603" i="1"/>
  <c r="AB4603" i="1"/>
  <c r="V4603" i="1" s="1"/>
  <c r="T4604" i="1"/>
  <c r="U4604" i="1"/>
  <c r="W4604" i="1"/>
  <c r="X4604" i="1" s="1"/>
  <c r="Y4604" i="1"/>
  <c r="Z4604" i="1"/>
  <c r="AA4604" i="1"/>
  <c r="AB4604" i="1"/>
  <c r="V4604" i="1" s="1"/>
  <c r="T4605" i="1"/>
  <c r="U4605" i="1"/>
  <c r="W4605" i="1"/>
  <c r="X4605" i="1" s="1"/>
  <c r="Y4605" i="1"/>
  <c r="Z4605" i="1"/>
  <c r="AA4605" i="1"/>
  <c r="AB4605" i="1"/>
  <c r="V4605" i="1" s="1"/>
  <c r="T4606" i="1"/>
  <c r="U4606" i="1"/>
  <c r="W4606" i="1"/>
  <c r="X4606" i="1" s="1"/>
  <c r="Y4606" i="1"/>
  <c r="Z4606" i="1"/>
  <c r="AA4606" i="1"/>
  <c r="AB4606" i="1"/>
  <c r="V4606" i="1" s="1"/>
  <c r="T4607" i="1"/>
  <c r="U4607" i="1"/>
  <c r="W4607" i="1"/>
  <c r="X4607" i="1" s="1"/>
  <c r="Y4607" i="1"/>
  <c r="Z4607" i="1"/>
  <c r="AA4607" i="1"/>
  <c r="AB4607" i="1"/>
  <c r="V4607" i="1" s="1"/>
  <c r="T4608" i="1"/>
  <c r="U4608" i="1"/>
  <c r="W4608" i="1"/>
  <c r="X4608" i="1" s="1"/>
  <c r="Y4608" i="1"/>
  <c r="Z4608" i="1"/>
  <c r="AA4608" i="1"/>
  <c r="AB4608" i="1"/>
  <c r="V4608" i="1" s="1"/>
  <c r="T4609" i="1"/>
  <c r="U4609" i="1"/>
  <c r="W4609" i="1"/>
  <c r="X4609" i="1" s="1"/>
  <c r="Y4609" i="1"/>
  <c r="Z4609" i="1"/>
  <c r="AA4609" i="1"/>
  <c r="AB4609" i="1"/>
  <c r="V4609" i="1" s="1"/>
  <c r="T4610" i="1"/>
  <c r="U4610" i="1"/>
  <c r="W4610" i="1"/>
  <c r="X4610" i="1" s="1"/>
  <c r="Y4610" i="1"/>
  <c r="Z4610" i="1"/>
  <c r="AA4610" i="1"/>
  <c r="AB4610" i="1"/>
  <c r="V4610" i="1" s="1"/>
  <c r="T4611" i="1"/>
  <c r="U4611" i="1"/>
  <c r="W4611" i="1"/>
  <c r="X4611" i="1" s="1"/>
  <c r="Y4611" i="1"/>
  <c r="Z4611" i="1"/>
  <c r="AA4611" i="1"/>
  <c r="AB4611" i="1"/>
  <c r="V4611" i="1" s="1"/>
  <c r="T4612" i="1"/>
  <c r="U4612" i="1"/>
  <c r="W4612" i="1"/>
  <c r="X4612" i="1"/>
  <c r="Y4612" i="1"/>
  <c r="Z4612" i="1"/>
  <c r="AA4612" i="1"/>
  <c r="AB4612" i="1"/>
  <c r="V4612" i="1" s="1"/>
  <c r="T4613" i="1"/>
  <c r="U4613" i="1"/>
  <c r="W4613" i="1"/>
  <c r="X4613" i="1"/>
  <c r="Y4613" i="1"/>
  <c r="Z4613" i="1"/>
  <c r="AA4613" i="1"/>
  <c r="AB4613" i="1"/>
  <c r="V4613" i="1" s="1"/>
  <c r="T4614" i="1"/>
  <c r="U4614" i="1"/>
  <c r="W4614" i="1"/>
  <c r="X4614" i="1" s="1"/>
  <c r="Y4614" i="1"/>
  <c r="Z4614" i="1"/>
  <c r="AA4614" i="1"/>
  <c r="AB4614" i="1"/>
  <c r="V4614" i="1" s="1"/>
  <c r="T4615" i="1"/>
  <c r="U4615" i="1"/>
  <c r="W4615" i="1"/>
  <c r="X4615" i="1" s="1"/>
  <c r="Y4615" i="1"/>
  <c r="Z4615" i="1"/>
  <c r="AA4615" i="1"/>
  <c r="AB4615" i="1"/>
  <c r="V4615" i="1" s="1"/>
  <c r="T4616" i="1"/>
  <c r="U4616" i="1"/>
  <c r="W4616" i="1"/>
  <c r="X4616" i="1" s="1"/>
  <c r="Y4616" i="1"/>
  <c r="Z4616" i="1"/>
  <c r="AA4616" i="1"/>
  <c r="AB4616" i="1"/>
  <c r="V4616" i="1" s="1"/>
  <c r="T4617" i="1"/>
  <c r="U4617" i="1"/>
  <c r="W4617" i="1"/>
  <c r="X4617" i="1" s="1"/>
  <c r="Y4617" i="1"/>
  <c r="Z4617" i="1"/>
  <c r="AA4617" i="1"/>
  <c r="AB4617" i="1"/>
  <c r="V4617" i="1" s="1"/>
  <c r="T4618" i="1"/>
  <c r="U4618" i="1"/>
  <c r="W4618" i="1"/>
  <c r="X4618" i="1" s="1"/>
  <c r="Y4618" i="1"/>
  <c r="Z4618" i="1"/>
  <c r="AA4618" i="1"/>
  <c r="AB4618" i="1"/>
  <c r="V4618" i="1" s="1"/>
  <c r="T4619" i="1"/>
  <c r="U4619" i="1"/>
  <c r="W4619" i="1"/>
  <c r="X4619" i="1" s="1"/>
  <c r="Y4619" i="1"/>
  <c r="Z4619" i="1"/>
  <c r="AA4619" i="1"/>
  <c r="AB4619" i="1"/>
  <c r="V4619" i="1" s="1"/>
  <c r="T4620" i="1"/>
  <c r="U4620" i="1"/>
  <c r="W4620" i="1"/>
  <c r="X4620" i="1" s="1"/>
  <c r="Y4620" i="1"/>
  <c r="Z4620" i="1"/>
  <c r="AA4620" i="1"/>
  <c r="AB4620" i="1"/>
  <c r="V4620" i="1" s="1"/>
  <c r="T4621" i="1"/>
  <c r="U4621" i="1"/>
  <c r="W4621" i="1"/>
  <c r="X4621" i="1" s="1"/>
  <c r="Y4621" i="1"/>
  <c r="Z4621" i="1"/>
  <c r="AA4621" i="1"/>
  <c r="AB4621" i="1"/>
  <c r="V4621" i="1" s="1"/>
  <c r="T4622" i="1"/>
  <c r="U4622" i="1"/>
  <c r="W4622" i="1"/>
  <c r="X4622" i="1" s="1"/>
  <c r="Y4622" i="1"/>
  <c r="Z4622" i="1"/>
  <c r="AA4622" i="1"/>
  <c r="AB4622" i="1"/>
  <c r="V4622" i="1" s="1"/>
  <c r="T4623" i="1"/>
  <c r="U4623" i="1"/>
  <c r="W4623" i="1"/>
  <c r="X4623" i="1" s="1"/>
  <c r="Y4623" i="1"/>
  <c r="Z4623" i="1"/>
  <c r="AA4623" i="1"/>
  <c r="AB4623" i="1"/>
  <c r="V4623" i="1" s="1"/>
  <c r="T4624" i="1"/>
  <c r="U4624" i="1"/>
  <c r="W4624" i="1"/>
  <c r="X4624" i="1" s="1"/>
  <c r="Y4624" i="1"/>
  <c r="Z4624" i="1"/>
  <c r="AA4624" i="1"/>
  <c r="AB4624" i="1"/>
  <c r="V4624" i="1" s="1"/>
  <c r="T4625" i="1"/>
  <c r="U4625" i="1"/>
  <c r="W4625" i="1"/>
  <c r="X4625" i="1" s="1"/>
  <c r="Y4625" i="1"/>
  <c r="Z4625" i="1"/>
  <c r="AA4625" i="1"/>
  <c r="AB4625" i="1"/>
  <c r="V4625" i="1" s="1"/>
  <c r="T4626" i="1"/>
  <c r="U4626" i="1"/>
  <c r="W4626" i="1"/>
  <c r="X4626" i="1" s="1"/>
  <c r="Y4626" i="1"/>
  <c r="Z4626" i="1"/>
  <c r="AA4626" i="1"/>
  <c r="AB4626" i="1"/>
  <c r="V4626" i="1" s="1"/>
  <c r="T4627" i="1"/>
  <c r="U4627" i="1"/>
  <c r="W4627" i="1"/>
  <c r="X4627" i="1" s="1"/>
  <c r="Y4627" i="1"/>
  <c r="Z4627" i="1"/>
  <c r="AA4627" i="1"/>
  <c r="AB4627" i="1"/>
  <c r="V4627" i="1" s="1"/>
  <c r="T4628" i="1"/>
  <c r="U4628" i="1"/>
  <c r="W4628" i="1"/>
  <c r="X4628" i="1" s="1"/>
  <c r="Y4628" i="1"/>
  <c r="Z4628" i="1"/>
  <c r="AA4628" i="1"/>
  <c r="AB4628" i="1"/>
  <c r="V4628" i="1" s="1"/>
  <c r="T4629" i="1"/>
  <c r="U4629" i="1"/>
  <c r="W4629" i="1"/>
  <c r="X4629" i="1" s="1"/>
  <c r="Y4629" i="1"/>
  <c r="Z4629" i="1"/>
  <c r="AA4629" i="1"/>
  <c r="AB4629" i="1"/>
  <c r="V4629" i="1" s="1"/>
  <c r="T4630" i="1"/>
  <c r="U4630" i="1"/>
  <c r="W4630" i="1"/>
  <c r="X4630" i="1" s="1"/>
  <c r="Y4630" i="1"/>
  <c r="Z4630" i="1"/>
  <c r="AA4630" i="1"/>
  <c r="AB4630" i="1"/>
  <c r="V4630" i="1" s="1"/>
  <c r="T4631" i="1"/>
  <c r="U4631" i="1"/>
  <c r="W4631" i="1"/>
  <c r="X4631" i="1" s="1"/>
  <c r="Y4631" i="1"/>
  <c r="Z4631" i="1"/>
  <c r="AA4631" i="1"/>
  <c r="AB4631" i="1"/>
  <c r="V4631" i="1" s="1"/>
  <c r="T4632" i="1"/>
  <c r="U4632" i="1"/>
  <c r="W4632" i="1"/>
  <c r="X4632" i="1" s="1"/>
  <c r="Y4632" i="1"/>
  <c r="Z4632" i="1"/>
  <c r="AA4632" i="1"/>
  <c r="AB4632" i="1"/>
  <c r="V4632" i="1" s="1"/>
  <c r="T4633" i="1"/>
  <c r="U4633" i="1"/>
  <c r="W4633" i="1"/>
  <c r="X4633" i="1" s="1"/>
  <c r="Y4633" i="1"/>
  <c r="Z4633" i="1"/>
  <c r="AA4633" i="1"/>
  <c r="AB4633" i="1"/>
  <c r="V4633" i="1" s="1"/>
  <c r="T4634" i="1"/>
  <c r="U4634" i="1"/>
  <c r="W4634" i="1"/>
  <c r="X4634" i="1" s="1"/>
  <c r="Y4634" i="1"/>
  <c r="Z4634" i="1"/>
  <c r="AA4634" i="1"/>
  <c r="AB4634" i="1"/>
  <c r="V4634" i="1" s="1"/>
  <c r="T4635" i="1"/>
  <c r="U4635" i="1"/>
  <c r="W4635" i="1"/>
  <c r="X4635" i="1" s="1"/>
  <c r="Y4635" i="1"/>
  <c r="Z4635" i="1"/>
  <c r="AA4635" i="1"/>
  <c r="AB4635" i="1"/>
  <c r="V4635" i="1" s="1"/>
  <c r="T4636" i="1"/>
  <c r="U4636" i="1"/>
  <c r="W4636" i="1"/>
  <c r="X4636" i="1" s="1"/>
  <c r="Y4636" i="1"/>
  <c r="Z4636" i="1"/>
  <c r="AA4636" i="1"/>
  <c r="AB4636" i="1"/>
  <c r="V4636" i="1" s="1"/>
  <c r="T4637" i="1"/>
  <c r="U4637" i="1"/>
  <c r="W4637" i="1"/>
  <c r="X4637" i="1" s="1"/>
  <c r="Y4637" i="1"/>
  <c r="Z4637" i="1"/>
  <c r="AA4637" i="1"/>
  <c r="AB4637" i="1"/>
  <c r="V4637" i="1" s="1"/>
  <c r="T4638" i="1"/>
  <c r="U4638" i="1"/>
  <c r="W4638" i="1"/>
  <c r="X4638" i="1" s="1"/>
  <c r="Y4638" i="1"/>
  <c r="Z4638" i="1"/>
  <c r="AA4638" i="1"/>
  <c r="AB4638" i="1"/>
  <c r="V4638" i="1" s="1"/>
  <c r="T4639" i="1"/>
  <c r="U4639" i="1"/>
  <c r="W4639" i="1"/>
  <c r="X4639" i="1" s="1"/>
  <c r="Y4639" i="1"/>
  <c r="Z4639" i="1"/>
  <c r="AA4639" i="1"/>
  <c r="AB4639" i="1"/>
  <c r="V4639" i="1" s="1"/>
  <c r="T4640" i="1"/>
  <c r="U4640" i="1"/>
  <c r="W4640" i="1"/>
  <c r="X4640" i="1" s="1"/>
  <c r="Y4640" i="1"/>
  <c r="Z4640" i="1"/>
  <c r="AA4640" i="1"/>
  <c r="AB4640" i="1"/>
  <c r="V4640" i="1" s="1"/>
  <c r="T4641" i="1"/>
  <c r="U4641" i="1"/>
  <c r="W4641" i="1"/>
  <c r="X4641" i="1" s="1"/>
  <c r="Y4641" i="1"/>
  <c r="Z4641" i="1"/>
  <c r="AA4641" i="1"/>
  <c r="AB4641" i="1"/>
  <c r="V4641" i="1" s="1"/>
  <c r="T4642" i="1"/>
  <c r="U4642" i="1"/>
  <c r="W4642" i="1"/>
  <c r="X4642" i="1" s="1"/>
  <c r="Y4642" i="1"/>
  <c r="Z4642" i="1"/>
  <c r="AA4642" i="1"/>
  <c r="AB4642" i="1"/>
  <c r="V4642" i="1" s="1"/>
  <c r="T4643" i="1"/>
  <c r="U4643" i="1"/>
  <c r="W4643" i="1"/>
  <c r="X4643" i="1" s="1"/>
  <c r="Y4643" i="1"/>
  <c r="Z4643" i="1"/>
  <c r="AA4643" i="1"/>
  <c r="AB4643" i="1"/>
  <c r="V4643" i="1" s="1"/>
  <c r="T4644" i="1"/>
  <c r="U4644" i="1"/>
  <c r="W4644" i="1"/>
  <c r="X4644" i="1" s="1"/>
  <c r="Y4644" i="1"/>
  <c r="Z4644" i="1"/>
  <c r="AA4644" i="1"/>
  <c r="AB4644" i="1"/>
  <c r="V4644" i="1" s="1"/>
  <c r="T4645" i="1"/>
  <c r="U4645" i="1"/>
  <c r="W4645" i="1"/>
  <c r="X4645" i="1" s="1"/>
  <c r="Y4645" i="1"/>
  <c r="Z4645" i="1"/>
  <c r="AA4645" i="1"/>
  <c r="AB4645" i="1"/>
  <c r="V4645" i="1" s="1"/>
  <c r="T4646" i="1"/>
  <c r="U4646" i="1"/>
  <c r="W4646" i="1"/>
  <c r="X4646" i="1" s="1"/>
  <c r="Y4646" i="1"/>
  <c r="Z4646" i="1"/>
  <c r="AA4646" i="1"/>
  <c r="AB4646" i="1"/>
  <c r="V4646" i="1" s="1"/>
  <c r="T4647" i="1"/>
  <c r="U4647" i="1"/>
  <c r="W4647" i="1"/>
  <c r="X4647" i="1" s="1"/>
  <c r="Y4647" i="1"/>
  <c r="Z4647" i="1"/>
  <c r="AA4647" i="1"/>
  <c r="AB4647" i="1"/>
  <c r="V4647" i="1" s="1"/>
  <c r="T4648" i="1"/>
  <c r="U4648" i="1"/>
  <c r="W4648" i="1"/>
  <c r="X4648" i="1" s="1"/>
  <c r="Y4648" i="1"/>
  <c r="Z4648" i="1"/>
  <c r="AA4648" i="1"/>
  <c r="AB4648" i="1"/>
  <c r="V4648" i="1" s="1"/>
  <c r="T4649" i="1"/>
  <c r="U4649" i="1"/>
  <c r="W4649" i="1"/>
  <c r="X4649" i="1" s="1"/>
  <c r="Y4649" i="1"/>
  <c r="Z4649" i="1"/>
  <c r="AA4649" i="1"/>
  <c r="AB4649" i="1"/>
  <c r="V4649" i="1" s="1"/>
  <c r="T4650" i="1"/>
  <c r="U4650" i="1"/>
  <c r="W4650" i="1"/>
  <c r="X4650" i="1" s="1"/>
  <c r="Y4650" i="1"/>
  <c r="Z4650" i="1"/>
  <c r="AA4650" i="1"/>
  <c r="AB4650" i="1"/>
  <c r="V4650" i="1" s="1"/>
  <c r="T4651" i="1"/>
  <c r="U4651" i="1"/>
  <c r="W4651" i="1"/>
  <c r="X4651" i="1" s="1"/>
  <c r="Y4651" i="1"/>
  <c r="Z4651" i="1"/>
  <c r="AA4651" i="1"/>
  <c r="AB4651" i="1"/>
  <c r="V4651" i="1" s="1"/>
  <c r="T4652" i="1"/>
  <c r="U4652" i="1"/>
  <c r="W4652" i="1"/>
  <c r="X4652" i="1" s="1"/>
  <c r="Y4652" i="1"/>
  <c r="Z4652" i="1"/>
  <c r="AA4652" i="1"/>
  <c r="AB4652" i="1"/>
  <c r="V4652" i="1" s="1"/>
  <c r="T4653" i="1"/>
  <c r="U4653" i="1"/>
  <c r="W4653" i="1"/>
  <c r="X4653" i="1" s="1"/>
  <c r="Y4653" i="1"/>
  <c r="Z4653" i="1"/>
  <c r="AA4653" i="1"/>
  <c r="AB4653" i="1"/>
  <c r="V4653" i="1" s="1"/>
  <c r="T4654" i="1"/>
  <c r="U4654" i="1"/>
  <c r="W4654" i="1"/>
  <c r="X4654" i="1" s="1"/>
  <c r="Y4654" i="1"/>
  <c r="Z4654" i="1"/>
  <c r="AA4654" i="1"/>
  <c r="AB4654" i="1"/>
  <c r="V4654" i="1" s="1"/>
  <c r="T4655" i="1"/>
  <c r="U4655" i="1"/>
  <c r="W4655" i="1"/>
  <c r="X4655" i="1" s="1"/>
  <c r="Y4655" i="1"/>
  <c r="Z4655" i="1"/>
  <c r="AA4655" i="1"/>
  <c r="AB4655" i="1"/>
  <c r="V4655" i="1" s="1"/>
  <c r="T4656" i="1"/>
  <c r="U4656" i="1"/>
  <c r="W4656" i="1"/>
  <c r="X4656" i="1" s="1"/>
  <c r="Y4656" i="1"/>
  <c r="Z4656" i="1"/>
  <c r="AA4656" i="1"/>
  <c r="AB4656" i="1"/>
  <c r="V4656" i="1" s="1"/>
  <c r="T4657" i="1"/>
  <c r="U4657" i="1"/>
  <c r="W4657" i="1"/>
  <c r="X4657" i="1" s="1"/>
  <c r="Y4657" i="1"/>
  <c r="Z4657" i="1"/>
  <c r="AA4657" i="1"/>
  <c r="AB4657" i="1"/>
  <c r="V4657" i="1" s="1"/>
  <c r="T4658" i="1"/>
  <c r="U4658" i="1"/>
  <c r="W4658" i="1"/>
  <c r="X4658" i="1" s="1"/>
  <c r="Y4658" i="1"/>
  <c r="Z4658" i="1"/>
  <c r="AA4658" i="1"/>
  <c r="AB4658" i="1"/>
  <c r="V4658" i="1" s="1"/>
  <c r="T4659" i="1"/>
  <c r="U4659" i="1"/>
  <c r="W4659" i="1"/>
  <c r="X4659" i="1" s="1"/>
  <c r="Y4659" i="1"/>
  <c r="Z4659" i="1"/>
  <c r="AA4659" i="1"/>
  <c r="AB4659" i="1"/>
  <c r="V4659" i="1" s="1"/>
  <c r="T4660" i="1"/>
  <c r="U4660" i="1"/>
  <c r="W4660" i="1"/>
  <c r="X4660" i="1" s="1"/>
  <c r="Y4660" i="1"/>
  <c r="Z4660" i="1"/>
  <c r="AA4660" i="1"/>
  <c r="AB4660" i="1"/>
  <c r="V4660" i="1" s="1"/>
  <c r="T4661" i="1"/>
  <c r="U4661" i="1"/>
  <c r="W4661" i="1"/>
  <c r="X4661" i="1" s="1"/>
  <c r="Y4661" i="1"/>
  <c r="Z4661" i="1"/>
  <c r="AA4661" i="1"/>
  <c r="AB4661" i="1"/>
  <c r="V4661" i="1" s="1"/>
  <c r="T4662" i="1"/>
  <c r="U4662" i="1"/>
  <c r="W4662" i="1"/>
  <c r="X4662" i="1" s="1"/>
  <c r="Y4662" i="1"/>
  <c r="Z4662" i="1"/>
  <c r="AA4662" i="1"/>
  <c r="AB4662" i="1"/>
  <c r="V4662" i="1" s="1"/>
  <c r="T4663" i="1"/>
  <c r="U4663" i="1"/>
  <c r="W4663" i="1"/>
  <c r="X4663" i="1" s="1"/>
  <c r="Y4663" i="1"/>
  <c r="Z4663" i="1"/>
  <c r="AA4663" i="1"/>
  <c r="AB4663" i="1"/>
  <c r="V4663" i="1" s="1"/>
  <c r="T4664" i="1"/>
  <c r="U4664" i="1"/>
  <c r="W4664" i="1"/>
  <c r="X4664" i="1" s="1"/>
  <c r="Y4664" i="1"/>
  <c r="Z4664" i="1"/>
  <c r="AA4664" i="1"/>
  <c r="AB4664" i="1"/>
  <c r="V4664" i="1" s="1"/>
  <c r="T4665" i="1"/>
  <c r="U4665" i="1"/>
  <c r="W4665" i="1"/>
  <c r="X4665" i="1" s="1"/>
  <c r="Y4665" i="1"/>
  <c r="Z4665" i="1"/>
  <c r="AA4665" i="1"/>
  <c r="AB4665" i="1"/>
  <c r="V4665" i="1" s="1"/>
  <c r="T4666" i="1"/>
  <c r="U4666" i="1"/>
  <c r="W4666" i="1"/>
  <c r="X4666" i="1" s="1"/>
  <c r="Y4666" i="1"/>
  <c r="Z4666" i="1"/>
  <c r="AA4666" i="1"/>
  <c r="AB4666" i="1"/>
  <c r="V4666" i="1" s="1"/>
  <c r="T4667" i="1"/>
  <c r="U4667" i="1"/>
  <c r="W4667" i="1"/>
  <c r="X4667" i="1" s="1"/>
  <c r="Y4667" i="1"/>
  <c r="Z4667" i="1"/>
  <c r="AA4667" i="1"/>
  <c r="AB4667" i="1"/>
  <c r="V4667" i="1" s="1"/>
  <c r="T4668" i="1"/>
  <c r="U4668" i="1"/>
  <c r="W4668" i="1"/>
  <c r="X4668" i="1" s="1"/>
  <c r="Y4668" i="1"/>
  <c r="Z4668" i="1"/>
  <c r="AA4668" i="1"/>
  <c r="AB4668" i="1"/>
  <c r="V4668" i="1" s="1"/>
  <c r="T4669" i="1"/>
  <c r="U4669" i="1"/>
  <c r="W4669" i="1"/>
  <c r="X4669" i="1" s="1"/>
  <c r="Y4669" i="1"/>
  <c r="Z4669" i="1"/>
  <c r="AA4669" i="1"/>
  <c r="AB4669" i="1"/>
  <c r="V4669" i="1" s="1"/>
  <c r="T4670" i="1"/>
  <c r="U4670" i="1"/>
  <c r="W4670" i="1"/>
  <c r="X4670" i="1" s="1"/>
  <c r="Y4670" i="1"/>
  <c r="Z4670" i="1"/>
  <c r="AA4670" i="1"/>
  <c r="AB4670" i="1"/>
  <c r="V4670" i="1" s="1"/>
  <c r="T4671" i="1"/>
  <c r="U4671" i="1"/>
  <c r="W4671" i="1"/>
  <c r="X4671" i="1" s="1"/>
  <c r="Y4671" i="1"/>
  <c r="Z4671" i="1"/>
  <c r="AA4671" i="1"/>
  <c r="AB4671" i="1"/>
  <c r="V4671" i="1" s="1"/>
  <c r="T4672" i="1"/>
  <c r="U4672" i="1"/>
  <c r="W4672" i="1"/>
  <c r="X4672" i="1" s="1"/>
  <c r="Y4672" i="1"/>
  <c r="Z4672" i="1"/>
  <c r="AA4672" i="1"/>
  <c r="AB4672" i="1"/>
  <c r="V4672" i="1" s="1"/>
  <c r="T4673" i="1"/>
  <c r="U4673" i="1"/>
  <c r="W4673" i="1"/>
  <c r="X4673" i="1" s="1"/>
  <c r="Y4673" i="1"/>
  <c r="Z4673" i="1"/>
  <c r="AA4673" i="1"/>
  <c r="AB4673" i="1"/>
  <c r="V4673" i="1" s="1"/>
  <c r="T4674" i="1"/>
  <c r="U4674" i="1"/>
  <c r="W4674" i="1"/>
  <c r="X4674" i="1" s="1"/>
  <c r="Y4674" i="1"/>
  <c r="Z4674" i="1"/>
  <c r="AA4674" i="1"/>
  <c r="AB4674" i="1"/>
  <c r="V4674" i="1" s="1"/>
  <c r="T4675" i="1"/>
  <c r="U4675" i="1"/>
  <c r="W4675" i="1"/>
  <c r="X4675" i="1" s="1"/>
  <c r="Y4675" i="1"/>
  <c r="Z4675" i="1"/>
  <c r="AA4675" i="1"/>
  <c r="AB4675" i="1"/>
  <c r="V4675" i="1" s="1"/>
  <c r="T4676" i="1"/>
  <c r="U4676" i="1"/>
  <c r="W4676" i="1"/>
  <c r="X4676" i="1" s="1"/>
  <c r="Y4676" i="1"/>
  <c r="Z4676" i="1"/>
  <c r="AA4676" i="1"/>
  <c r="AB4676" i="1"/>
  <c r="V4676" i="1" s="1"/>
  <c r="T4677" i="1"/>
  <c r="U4677" i="1"/>
  <c r="W4677" i="1"/>
  <c r="X4677" i="1" s="1"/>
  <c r="Y4677" i="1"/>
  <c r="Z4677" i="1"/>
  <c r="AA4677" i="1"/>
  <c r="AB4677" i="1"/>
  <c r="V4677" i="1" s="1"/>
  <c r="T4678" i="1"/>
  <c r="U4678" i="1"/>
  <c r="W4678" i="1"/>
  <c r="X4678" i="1" s="1"/>
  <c r="Y4678" i="1"/>
  <c r="Z4678" i="1"/>
  <c r="AA4678" i="1"/>
  <c r="AB4678" i="1"/>
  <c r="V4678" i="1" s="1"/>
  <c r="T4679" i="1"/>
  <c r="U4679" i="1"/>
  <c r="W4679" i="1"/>
  <c r="X4679" i="1" s="1"/>
  <c r="Y4679" i="1"/>
  <c r="Z4679" i="1"/>
  <c r="AA4679" i="1"/>
  <c r="AB4679" i="1"/>
  <c r="V4679" i="1" s="1"/>
  <c r="T4680" i="1"/>
  <c r="U4680" i="1"/>
  <c r="W4680" i="1"/>
  <c r="X4680" i="1" s="1"/>
  <c r="Y4680" i="1"/>
  <c r="Z4680" i="1"/>
  <c r="AA4680" i="1"/>
  <c r="AB4680" i="1"/>
  <c r="V4680" i="1" s="1"/>
  <c r="T4681" i="1"/>
  <c r="U4681" i="1"/>
  <c r="W4681" i="1"/>
  <c r="X4681" i="1" s="1"/>
  <c r="Y4681" i="1"/>
  <c r="Z4681" i="1"/>
  <c r="AA4681" i="1"/>
  <c r="AB4681" i="1"/>
  <c r="V4681" i="1" s="1"/>
  <c r="T4682" i="1"/>
  <c r="U4682" i="1"/>
  <c r="W4682" i="1"/>
  <c r="X4682" i="1" s="1"/>
  <c r="Y4682" i="1"/>
  <c r="Z4682" i="1"/>
  <c r="AA4682" i="1"/>
  <c r="AB4682" i="1"/>
  <c r="V4682" i="1" s="1"/>
  <c r="T4683" i="1"/>
  <c r="U4683" i="1"/>
  <c r="W4683" i="1"/>
  <c r="X4683" i="1" s="1"/>
  <c r="Y4683" i="1"/>
  <c r="Z4683" i="1"/>
  <c r="AA4683" i="1"/>
  <c r="AB4683" i="1"/>
  <c r="V4683" i="1" s="1"/>
  <c r="T4684" i="1"/>
  <c r="U4684" i="1"/>
  <c r="W4684" i="1"/>
  <c r="X4684" i="1" s="1"/>
  <c r="Y4684" i="1"/>
  <c r="Z4684" i="1"/>
  <c r="AA4684" i="1"/>
  <c r="AB4684" i="1"/>
  <c r="V4684" i="1" s="1"/>
  <c r="T4685" i="1"/>
  <c r="U4685" i="1"/>
  <c r="W4685" i="1"/>
  <c r="X4685" i="1" s="1"/>
  <c r="Y4685" i="1"/>
  <c r="Z4685" i="1"/>
  <c r="AA4685" i="1"/>
  <c r="AB4685" i="1"/>
  <c r="V4685" i="1" s="1"/>
  <c r="T4686" i="1"/>
  <c r="U4686" i="1"/>
  <c r="W4686" i="1"/>
  <c r="X4686" i="1" s="1"/>
  <c r="Y4686" i="1"/>
  <c r="Z4686" i="1"/>
  <c r="AA4686" i="1"/>
  <c r="AB4686" i="1"/>
  <c r="V4686" i="1" s="1"/>
  <c r="T4687" i="1"/>
  <c r="U4687" i="1"/>
  <c r="W4687" i="1"/>
  <c r="X4687" i="1" s="1"/>
  <c r="Y4687" i="1"/>
  <c r="Z4687" i="1"/>
  <c r="AA4687" i="1"/>
  <c r="AB4687" i="1"/>
  <c r="V4687" i="1" s="1"/>
  <c r="T4688" i="1"/>
  <c r="U4688" i="1"/>
  <c r="W4688" i="1"/>
  <c r="X4688" i="1" s="1"/>
  <c r="Y4688" i="1"/>
  <c r="Z4688" i="1"/>
  <c r="AA4688" i="1"/>
  <c r="AB4688" i="1"/>
  <c r="V4688" i="1" s="1"/>
  <c r="T4689" i="1"/>
  <c r="U4689" i="1"/>
  <c r="W4689" i="1"/>
  <c r="X4689" i="1" s="1"/>
  <c r="Y4689" i="1"/>
  <c r="Z4689" i="1"/>
  <c r="AA4689" i="1"/>
  <c r="AB4689" i="1"/>
  <c r="V4689" i="1" s="1"/>
  <c r="T4690" i="1"/>
  <c r="U4690" i="1"/>
  <c r="W4690" i="1"/>
  <c r="X4690" i="1" s="1"/>
  <c r="Y4690" i="1"/>
  <c r="Z4690" i="1"/>
  <c r="AA4690" i="1"/>
  <c r="AB4690" i="1"/>
  <c r="V4690" i="1" s="1"/>
  <c r="T4691" i="1"/>
  <c r="U4691" i="1"/>
  <c r="W4691" i="1"/>
  <c r="X4691" i="1" s="1"/>
  <c r="Y4691" i="1"/>
  <c r="Z4691" i="1"/>
  <c r="AA4691" i="1"/>
  <c r="AB4691" i="1"/>
  <c r="V4691" i="1" s="1"/>
  <c r="T4692" i="1"/>
  <c r="U4692" i="1"/>
  <c r="W4692" i="1"/>
  <c r="X4692" i="1" s="1"/>
  <c r="Y4692" i="1"/>
  <c r="Z4692" i="1"/>
  <c r="AA4692" i="1"/>
  <c r="AB4692" i="1"/>
  <c r="V4692" i="1" s="1"/>
  <c r="T4693" i="1"/>
  <c r="U4693" i="1"/>
  <c r="W4693" i="1"/>
  <c r="X4693" i="1" s="1"/>
  <c r="Y4693" i="1"/>
  <c r="Z4693" i="1"/>
  <c r="AA4693" i="1"/>
  <c r="AB4693" i="1"/>
  <c r="V4693" i="1" s="1"/>
  <c r="T4694" i="1"/>
  <c r="U4694" i="1"/>
  <c r="W4694" i="1"/>
  <c r="X4694" i="1" s="1"/>
  <c r="Y4694" i="1"/>
  <c r="Z4694" i="1"/>
  <c r="AA4694" i="1"/>
  <c r="AB4694" i="1"/>
  <c r="V4694" i="1" s="1"/>
  <c r="T4695" i="1"/>
  <c r="U4695" i="1"/>
  <c r="W4695" i="1"/>
  <c r="X4695" i="1" s="1"/>
  <c r="Y4695" i="1"/>
  <c r="Z4695" i="1"/>
  <c r="AA4695" i="1"/>
  <c r="AB4695" i="1"/>
  <c r="V4695" i="1" s="1"/>
  <c r="T4696" i="1"/>
  <c r="U4696" i="1"/>
  <c r="W4696" i="1"/>
  <c r="X4696" i="1" s="1"/>
  <c r="Y4696" i="1"/>
  <c r="Z4696" i="1"/>
  <c r="AA4696" i="1"/>
  <c r="AB4696" i="1"/>
  <c r="V4696" i="1" s="1"/>
  <c r="T4697" i="1"/>
  <c r="U4697" i="1"/>
  <c r="W4697" i="1"/>
  <c r="X4697" i="1" s="1"/>
  <c r="Y4697" i="1"/>
  <c r="Z4697" i="1"/>
  <c r="AA4697" i="1"/>
  <c r="AB4697" i="1"/>
  <c r="V4697" i="1" s="1"/>
  <c r="T4698" i="1"/>
  <c r="U4698" i="1"/>
  <c r="W4698" i="1"/>
  <c r="X4698" i="1" s="1"/>
  <c r="Y4698" i="1"/>
  <c r="Z4698" i="1"/>
  <c r="AA4698" i="1"/>
  <c r="AB4698" i="1"/>
  <c r="V4698" i="1" s="1"/>
  <c r="T4699" i="1"/>
  <c r="U4699" i="1"/>
  <c r="W4699" i="1"/>
  <c r="X4699" i="1" s="1"/>
  <c r="Y4699" i="1"/>
  <c r="Z4699" i="1"/>
  <c r="AA4699" i="1"/>
  <c r="AB4699" i="1"/>
  <c r="V4699" i="1" s="1"/>
  <c r="T4700" i="1"/>
  <c r="U4700" i="1"/>
  <c r="W4700" i="1"/>
  <c r="X4700" i="1" s="1"/>
  <c r="Y4700" i="1"/>
  <c r="Z4700" i="1"/>
  <c r="AA4700" i="1"/>
  <c r="AB4700" i="1"/>
  <c r="V4700" i="1" s="1"/>
  <c r="T4701" i="1"/>
  <c r="U4701" i="1"/>
  <c r="W4701" i="1"/>
  <c r="X4701" i="1" s="1"/>
  <c r="Y4701" i="1"/>
  <c r="Z4701" i="1"/>
  <c r="AA4701" i="1"/>
  <c r="AB4701" i="1"/>
  <c r="V4701" i="1" s="1"/>
  <c r="T4702" i="1"/>
  <c r="U4702" i="1"/>
  <c r="W4702" i="1"/>
  <c r="X4702" i="1" s="1"/>
  <c r="Y4702" i="1"/>
  <c r="Z4702" i="1"/>
  <c r="AA4702" i="1"/>
  <c r="AB4702" i="1"/>
  <c r="V4702" i="1" s="1"/>
  <c r="T4703" i="1"/>
  <c r="U4703" i="1"/>
  <c r="W4703" i="1"/>
  <c r="X4703" i="1" s="1"/>
  <c r="Y4703" i="1"/>
  <c r="Z4703" i="1"/>
  <c r="AA4703" i="1"/>
  <c r="AB4703" i="1"/>
  <c r="V4703" i="1" s="1"/>
  <c r="T4704" i="1"/>
  <c r="U4704" i="1"/>
  <c r="W4704" i="1"/>
  <c r="X4704" i="1" s="1"/>
  <c r="Y4704" i="1"/>
  <c r="Z4704" i="1"/>
  <c r="AA4704" i="1"/>
  <c r="AB4704" i="1"/>
  <c r="V4704" i="1" s="1"/>
  <c r="T4705" i="1"/>
  <c r="U4705" i="1"/>
  <c r="W4705" i="1"/>
  <c r="X4705" i="1" s="1"/>
  <c r="Y4705" i="1"/>
  <c r="Z4705" i="1"/>
  <c r="AA4705" i="1"/>
  <c r="AB4705" i="1"/>
  <c r="V4705" i="1" s="1"/>
  <c r="T4706" i="1"/>
  <c r="U4706" i="1"/>
  <c r="W4706" i="1"/>
  <c r="X4706" i="1" s="1"/>
  <c r="Y4706" i="1"/>
  <c r="Z4706" i="1"/>
  <c r="AA4706" i="1"/>
  <c r="AB4706" i="1"/>
  <c r="V4706" i="1" s="1"/>
  <c r="T4707" i="1"/>
  <c r="U4707" i="1"/>
  <c r="W4707" i="1"/>
  <c r="X4707" i="1" s="1"/>
  <c r="Y4707" i="1"/>
  <c r="Z4707" i="1"/>
  <c r="AA4707" i="1"/>
  <c r="AB4707" i="1"/>
  <c r="V4707" i="1" s="1"/>
  <c r="T4708" i="1"/>
  <c r="U4708" i="1"/>
  <c r="W4708" i="1"/>
  <c r="X4708" i="1" s="1"/>
  <c r="Y4708" i="1"/>
  <c r="Z4708" i="1"/>
  <c r="AA4708" i="1"/>
  <c r="AB4708" i="1"/>
  <c r="V4708" i="1" s="1"/>
  <c r="T4709" i="1"/>
  <c r="U4709" i="1"/>
  <c r="W4709" i="1"/>
  <c r="X4709" i="1" s="1"/>
  <c r="Y4709" i="1"/>
  <c r="Z4709" i="1"/>
  <c r="AA4709" i="1"/>
  <c r="AB4709" i="1"/>
  <c r="V4709" i="1" s="1"/>
  <c r="T4710" i="1"/>
  <c r="U4710" i="1"/>
  <c r="W4710" i="1"/>
  <c r="X4710" i="1" s="1"/>
  <c r="Y4710" i="1"/>
  <c r="Z4710" i="1"/>
  <c r="AA4710" i="1"/>
  <c r="AB4710" i="1"/>
  <c r="V4710" i="1" s="1"/>
  <c r="T4711" i="1"/>
  <c r="U4711" i="1"/>
  <c r="W4711" i="1"/>
  <c r="X4711" i="1" s="1"/>
  <c r="Y4711" i="1"/>
  <c r="Z4711" i="1"/>
  <c r="AA4711" i="1"/>
  <c r="AB4711" i="1"/>
  <c r="V4711" i="1" s="1"/>
  <c r="T4712" i="1"/>
  <c r="U4712" i="1"/>
  <c r="W4712" i="1"/>
  <c r="X4712" i="1" s="1"/>
  <c r="Y4712" i="1"/>
  <c r="Z4712" i="1"/>
  <c r="AA4712" i="1"/>
  <c r="AB4712" i="1"/>
  <c r="V4712" i="1" s="1"/>
  <c r="T4713" i="1"/>
  <c r="U4713" i="1"/>
  <c r="W4713" i="1"/>
  <c r="X4713" i="1" s="1"/>
  <c r="Y4713" i="1"/>
  <c r="Z4713" i="1"/>
  <c r="AA4713" i="1"/>
  <c r="AB4713" i="1"/>
  <c r="V4713" i="1" s="1"/>
  <c r="T4714" i="1"/>
  <c r="U4714" i="1"/>
  <c r="W4714" i="1"/>
  <c r="X4714" i="1" s="1"/>
  <c r="Y4714" i="1"/>
  <c r="Z4714" i="1"/>
  <c r="AA4714" i="1"/>
  <c r="AB4714" i="1"/>
  <c r="V4714" i="1" s="1"/>
  <c r="T4715" i="1"/>
  <c r="U4715" i="1"/>
  <c r="W4715" i="1"/>
  <c r="X4715" i="1" s="1"/>
  <c r="Y4715" i="1"/>
  <c r="Z4715" i="1"/>
  <c r="AA4715" i="1"/>
  <c r="AB4715" i="1"/>
  <c r="V4715" i="1" s="1"/>
  <c r="T4716" i="1"/>
  <c r="U4716" i="1"/>
  <c r="W4716" i="1"/>
  <c r="X4716" i="1" s="1"/>
  <c r="Y4716" i="1"/>
  <c r="Z4716" i="1"/>
  <c r="AA4716" i="1"/>
  <c r="AB4716" i="1"/>
  <c r="V4716" i="1" s="1"/>
  <c r="T4717" i="1"/>
  <c r="U4717" i="1"/>
  <c r="W4717" i="1"/>
  <c r="X4717" i="1" s="1"/>
  <c r="Y4717" i="1"/>
  <c r="Z4717" i="1"/>
  <c r="AA4717" i="1"/>
  <c r="AB4717" i="1"/>
  <c r="V4717" i="1" s="1"/>
  <c r="T4718" i="1"/>
  <c r="U4718" i="1"/>
  <c r="W4718" i="1"/>
  <c r="X4718" i="1" s="1"/>
  <c r="Y4718" i="1"/>
  <c r="Z4718" i="1"/>
  <c r="AA4718" i="1"/>
  <c r="AB4718" i="1"/>
  <c r="V4718" i="1" s="1"/>
  <c r="T4719" i="1"/>
  <c r="U4719" i="1"/>
  <c r="W4719" i="1"/>
  <c r="X4719" i="1" s="1"/>
  <c r="Y4719" i="1"/>
  <c r="Z4719" i="1"/>
  <c r="AA4719" i="1"/>
  <c r="AB4719" i="1"/>
  <c r="V4719" i="1" s="1"/>
  <c r="T4720" i="1"/>
  <c r="U4720" i="1"/>
  <c r="W4720" i="1"/>
  <c r="X4720" i="1" s="1"/>
  <c r="Y4720" i="1"/>
  <c r="Z4720" i="1"/>
  <c r="AA4720" i="1"/>
  <c r="AB4720" i="1"/>
  <c r="V4720" i="1" s="1"/>
  <c r="T4721" i="1"/>
  <c r="U4721" i="1"/>
  <c r="W4721" i="1"/>
  <c r="X4721" i="1" s="1"/>
  <c r="Y4721" i="1"/>
  <c r="Z4721" i="1"/>
  <c r="AA4721" i="1"/>
  <c r="AB4721" i="1"/>
  <c r="V4721" i="1" s="1"/>
  <c r="T4722" i="1"/>
  <c r="U4722" i="1"/>
  <c r="W4722" i="1"/>
  <c r="X4722" i="1" s="1"/>
  <c r="Y4722" i="1"/>
  <c r="Z4722" i="1"/>
  <c r="AA4722" i="1"/>
  <c r="AB4722" i="1"/>
  <c r="V4722" i="1" s="1"/>
  <c r="T4723" i="1"/>
  <c r="U4723" i="1"/>
  <c r="W4723" i="1"/>
  <c r="X4723" i="1" s="1"/>
  <c r="Y4723" i="1"/>
  <c r="Z4723" i="1"/>
  <c r="AA4723" i="1"/>
  <c r="AB4723" i="1"/>
  <c r="V4723" i="1" s="1"/>
  <c r="T4724" i="1"/>
  <c r="U4724" i="1"/>
  <c r="W4724" i="1"/>
  <c r="X4724" i="1" s="1"/>
  <c r="Y4724" i="1"/>
  <c r="Z4724" i="1"/>
  <c r="AA4724" i="1"/>
  <c r="AB4724" i="1"/>
  <c r="V4724" i="1" s="1"/>
  <c r="T4725" i="1"/>
  <c r="U4725" i="1"/>
  <c r="W4725" i="1"/>
  <c r="X4725" i="1" s="1"/>
  <c r="Y4725" i="1"/>
  <c r="Z4725" i="1"/>
  <c r="AA4725" i="1"/>
  <c r="AB4725" i="1"/>
  <c r="V4725" i="1" s="1"/>
  <c r="T4726" i="1"/>
  <c r="U4726" i="1"/>
  <c r="W4726" i="1"/>
  <c r="X4726" i="1" s="1"/>
  <c r="Y4726" i="1"/>
  <c r="Z4726" i="1"/>
  <c r="AA4726" i="1"/>
  <c r="AB4726" i="1"/>
  <c r="V4726" i="1" s="1"/>
  <c r="T4727" i="1"/>
  <c r="U4727" i="1"/>
  <c r="W4727" i="1"/>
  <c r="X4727" i="1" s="1"/>
  <c r="Y4727" i="1"/>
  <c r="Z4727" i="1"/>
  <c r="AA4727" i="1"/>
  <c r="AB4727" i="1"/>
  <c r="V4727" i="1" s="1"/>
  <c r="T4728" i="1"/>
  <c r="U4728" i="1"/>
  <c r="W4728" i="1"/>
  <c r="X4728" i="1" s="1"/>
  <c r="Y4728" i="1"/>
  <c r="Z4728" i="1"/>
  <c r="AA4728" i="1"/>
  <c r="AB4728" i="1"/>
  <c r="V4728" i="1" s="1"/>
  <c r="T4729" i="1"/>
  <c r="U4729" i="1"/>
  <c r="W4729" i="1"/>
  <c r="X4729" i="1" s="1"/>
  <c r="Y4729" i="1"/>
  <c r="Z4729" i="1"/>
  <c r="AA4729" i="1"/>
  <c r="AB4729" i="1"/>
  <c r="V4729" i="1" s="1"/>
  <c r="T4730" i="1"/>
  <c r="U4730" i="1"/>
  <c r="W4730" i="1"/>
  <c r="X4730" i="1" s="1"/>
  <c r="Y4730" i="1"/>
  <c r="Z4730" i="1"/>
  <c r="AA4730" i="1"/>
  <c r="AB4730" i="1"/>
  <c r="V4730" i="1" s="1"/>
  <c r="T4731" i="1"/>
  <c r="U4731" i="1"/>
  <c r="W4731" i="1"/>
  <c r="X4731" i="1" s="1"/>
  <c r="Y4731" i="1"/>
  <c r="Z4731" i="1"/>
  <c r="AA4731" i="1"/>
  <c r="AB4731" i="1"/>
  <c r="V4731" i="1" s="1"/>
  <c r="T4732" i="1"/>
  <c r="U4732" i="1"/>
  <c r="W4732" i="1"/>
  <c r="X4732" i="1" s="1"/>
  <c r="Y4732" i="1"/>
  <c r="Z4732" i="1"/>
  <c r="AA4732" i="1"/>
  <c r="AB4732" i="1"/>
  <c r="V4732" i="1" s="1"/>
  <c r="T4733" i="1"/>
  <c r="U4733" i="1"/>
  <c r="W4733" i="1"/>
  <c r="X4733" i="1" s="1"/>
  <c r="Y4733" i="1"/>
  <c r="Z4733" i="1"/>
  <c r="AA4733" i="1"/>
  <c r="AB4733" i="1"/>
  <c r="V4733" i="1" s="1"/>
  <c r="T4734" i="1"/>
  <c r="U4734" i="1"/>
  <c r="W4734" i="1"/>
  <c r="X4734" i="1" s="1"/>
  <c r="Y4734" i="1"/>
  <c r="Z4734" i="1"/>
  <c r="AA4734" i="1"/>
  <c r="AB4734" i="1"/>
  <c r="V4734" i="1" s="1"/>
  <c r="T4735" i="1"/>
  <c r="U4735" i="1"/>
  <c r="W4735" i="1"/>
  <c r="X4735" i="1" s="1"/>
  <c r="Y4735" i="1"/>
  <c r="Z4735" i="1"/>
  <c r="AA4735" i="1"/>
  <c r="AB4735" i="1"/>
  <c r="V4735" i="1" s="1"/>
  <c r="T4736" i="1"/>
  <c r="U4736" i="1"/>
  <c r="W4736" i="1"/>
  <c r="X4736" i="1" s="1"/>
  <c r="Y4736" i="1"/>
  <c r="Z4736" i="1"/>
  <c r="AA4736" i="1"/>
  <c r="AB4736" i="1"/>
  <c r="V4736" i="1" s="1"/>
  <c r="T4737" i="1"/>
  <c r="U4737" i="1"/>
  <c r="W4737" i="1"/>
  <c r="X4737" i="1" s="1"/>
  <c r="Y4737" i="1"/>
  <c r="Z4737" i="1"/>
  <c r="AA4737" i="1"/>
  <c r="AB4737" i="1"/>
  <c r="V4737" i="1" s="1"/>
  <c r="T4738" i="1"/>
  <c r="U4738" i="1"/>
  <c r="W4738" i="1"/>
  <c r="X4738" i="1" s="1"/>
  <c r="Y4738" i="1"/>
  <c r="Z4738" i="1"/>
  <c r="AA4738" i="1"/>
  <c r="AB4738" i="1"/>
  <c r="V4738" i="1" s="1"/>
  <c r="T4739" i="1"/>
  <c r="U4739" i="1"/>
  <c r="W4739" i="1"/>
  <c r="X4739" i="1" s="1"/>
  <c r="Y4739" i="1"/>
  <c r="Z4739" i="1"/>
  <c r="AA4739" i="1"/>
  <c r="AB4739" i="1"/>
  <c r="V4739" i="1" s="1"/>
  <c r="T4740" i="1"/>
  <c r="U4740" i="1"/>
  <c r="W4740" i="1"/>
  <c r="X4740" i="1" s="1"/>
  <c r="Y4740" i="1"/>
  <c r="Z4740" i="1"/>
  <c r="AA4740" i="1"/>
  <c r="AB4740" i="1"/>
  <c r="V4740" i="1" s="1"/>
  <c r="T4741" i="1"/>
  <c r="U4741" i="1"/>
  <c r="W4741" i="1"/>
  <c r="X4741" i="1" s="1"/>
  <c r="Y4741" i="1"/>
  <c r="Z4741" i="1"/>
  <c r="AA4741" i="1"/>
  <c r="AB4741" i="1"/>
  <c r="V4741" i="1" s="1"/>
  <c r="T4742" i="1"/>
  <c r="U4742" i="1"/>
  <c r="W4742" i="1"/>
  <c r="X4742" i="1" s="1"/>
  <c r="Y4742" i="1"/>
  <c r="Z4742" i="1"/>
  <c r="AA4742" i="1"/>
  <c r="AB4742" i="1"/>
  <c r="V4742" i="1" s="1"/>
  <c r="T4743" i="1"/>
  <c r="U4743" i="1"/>
  <c r="W4743" i="1"/>
  <c r="X4743" i="1" s="1"/>
  <c r="Y4743" i="1"/>
  <c r="Z4743" i="1"/>
  <c r="AA4743" i="1"/>
  <c r="AB4743" i="1"/>
  <c r="V4743" i="1" s="1"/>
  <c r="T4744" i="1"/>
  <c r="U4744" i="1"/>
  <c r="W4744" i="1"/>
  <c r="X4744" i="1" s="1"/>
  <c r="Y4744" i="1"/>
  <c r="Z4744" i="1"/>
  <c r="AA4744" i="1"/>
  <c r="AB4744" i="1"/>
  <c r="V4744" i="1" s="1"/>
  <c r="T4745" i="1"/>
  <c r="U4745" i="1"/>
  <c r="W4745" i="1"/>
  <c r="X4745" i="1" s="1"/>
  <c r="Y4745" i="1"/>
  <c r="Z4745" i="1"/>
  <c r="AA4745" i="1"/>
  <c r="AB4745" i="1"/>
  <c r="V4745" i="1" s="1"/>
  <c r="T4746" i="1"/>
  <c r="U4746" i="1"/>
  <c r="W4746" i="1"/>
  <c r="X4746" i="1" s="1"/>
  <c r="Y4746" i="1"/>
  <c r="Z4746" i="1"/>
  <c r="AA4746" i="1"/>
  <c r="AB4746" i="1"/>
  <c r="V4746" i="1" s="1"/>
  <c r="T4747" i="1"/>
  <c r="U4747" i="1"/>
  <c r="W4747" i="1"/>
  <c r="X4747" i="1" s="1"/>
  <c r="Y4747" i="1"/>
  <c r="Z4747" i="1"/>
  <c r="AA4747" i="1"/>
  <c r="AB4747" i="1"/>
  <c r="V4747" i="1" s="1"/>
  <c r="T4748" i="1"/>
  <c r="U4748" i="1"/>
  <c r="W4748" i="1"/>
  <c r="X4748" i="1" s="1"/>
  <c r="Y4748" i="1"/>
  <c r="Z4748" i="1"/>
  <c r="AA4748" i="1"/>
  <c r="AB4748" i="1"/>
  <c r="V4748" i="1" s="1"/>
  <c r="T4749" i="1"/>
  <c r="U4749" i="1"/>
  <c r="W4749" i="1"/>
  <c r="X4749" i="1" s="1"/>
  <c r="Y4749" i="1"/>
  <c r="Z4749" i="1"/>
  <c r="AA4749" i="1"/>
  <c r="AB4749" i="1"/>
  <c r="V4749" i="1" s="1"/>
  <c r="T4750" i="1"/>
  <c r="U4750" i="1"/>
  <c r="W4750" i="1"/>
  <c r="X4750" i="1" s="1"/>
  <c r="Y4750" i="1"/>
  <c r="Z4750" i="1"/>
  <c r="AA4750" i="1"/>
  <c r="AB4750" i="1"/>
  <c r="V4750" i="1" s="1"/>
  <c r="T4751" i="1"/>
  <c r="U4751" i="1"/>
  <c r="W4751" i="1"/>
  <c r="X4751" i="1" s="1"/>
  <c r="Y4751" i="1"/>
  <c r="Z4751" i="1"/>
  <c r="AA4751" i="1"/>
  <c r="AB4751" i="1"/>
  <c r="V4751" i="1" s="1"/>
  <c r="T4752" i="1"/>
  <c r="U4752" i="1"/>
  <c r="W4752" i="1"/>
  <c r="X4752" i="1" s="1"/>
  <c r="Y4752" i="1"/>
  <c r="Z4752" i="1"/>
  <c r="AA4752" i="1"/>
  <c r="AB4752" i="1"/>
  <c r="V4752" i="1" s="1"/>
  <c r="T4753" i="1"/>
  <c r="U4753" i="1"/>
  <c r="W4753" i="1"/>
  <c r="X4753" i="1" s="1"/>
  <c r="Y4753" i="1"/>
  <c r="Z4753" i="1"/>
  <c r="AA4753" i="1"/>
  <c r="AB4753" i="1"/>
  <c r="V4753" i="1" s="1"/>
  <c r="T4754" i="1"/>
  <c r="U4754" i="1"/>
  <c r="W4754" i="1"/>
  <c r="X4754" i="1" s="1"/>
  <c r="Y4754" i="1"/>
  <c r="Z4754" i="1"/>
  <c r="AA4754" i="1"/>
  <c r="AB4754" i="1"/>
  <c r="V4754" i="1" s="1"/>
  <c r="T4755" i="1"/>
  <c r="U4755" i="1"/>
  <c r="W4755" i="1"/>
  <c r="X4755" i="1" s="1"/>
  <c r="Y4755" i="1"/>
  <c r="Z4755" i="1"/>
  <c r="AA4755" i="1"/>
  <c r="AB4755" i="1"/>
  <c r="V4755" i="1" s="1"/>
  <c r="T4756" i="1"/>
  <c r="U4756" i="1"/>
  <c r="W4756" i="1"/>
  <c r="X4756" i="1" s="1"/>
  <c r="Y4756" i="1"/>
  <c r="Z4756" i="1"/>
  <c r="AA4756" i="1"/>
  <c r="AB4756" i="1"/>
  <c r="V4756" i="1" s="1"/>
  <c r="T4757" i="1"/>
  <c r="U4757" i="1"/>
  <c r="W4757" i="1"/>
  <c r="X4757" i="1" s="1"/>
  <c r="Y4757" i="1"/>
  <c r="Z4757" i="1"/>
  <c r="AA4757" i="1"/>
  <c r="AB4757" i="1"/>
  <c r="V4757" i="1" s="1"/>
  <c r="T4758" i="1"/>
  <c r="U4758" i="1"/>
  <c r="W4758" i="1"/>
  <c r="X4758" i="1" s="1"/>
  <c r="Y4758" i="1"/>
  <c r="Z4758" i="1"/>
  <c r="AA4758" i="1"/>
  <c r="AB4758" i="1"/>
  <c r="V4758" i="1" s="1"/>
  <c r="T4759" i="1"/>
  <c r="U4759" i="1"/>
  <c r="W4759" i="1"/>
  <c r="X4759" i="1" s="1"/>
  <c r="Y4759" i="1"/>
  <c r="Z4759" i="1"/>
  <c r="AA4759" i="1"/>
  <c r="AB4759" i="1"/>
  <c r="V4759" i="1" s="1"/>
  <c r="T4760" i="1"/>
  <c r="U4760" i="1"/>
  <c r="W4760" i="1"/>
  <c r="X4760" i="1" s="1"/>
  <c r="Y4760" i="1"/>
  <c r="Z4760" i="1"/>
  <c r="AA4760" i="1"/>
  <c r="AB4760" i="1"/>
  <c r="V4760" i="1" s="1"/>
  <c r="T4761" i="1"/>
  <c r="U4761" i="1"/>
  <c r="W4761" i="1"/>
  <c r="X4761" i="1" s="1"/>
  <c r="Y4761" i="1"/>
  <c r="Z4761" i="1"/>
  <c r="AA4761" i="1"/>
  <c r="AB4761" i="1"/>
  <c r="V4761" i="1" s="1"/>
  <c r="T4762" i="1"/>
  <c r="U4762" i="1"/>
  <c r="W4762" i="1"/>
  <c r="X4762" i="1" s="1"/>
  <c r="Y4762" i="1"/>
  <c r="Z4762" i="1"/>
  <c r="AA4762" i="1"/>
  <c r="AB4762" i="1"/>
  <c r="V4762" i="1" s="1"/>
  <c r="T4763" i="1"/>
  <c r="U4763" i="1"/>
  <c r="W4763" i="1"/>
  <c r="X4763" i="1" s="1"/>
  <c r="Y4763" i="1"/>
  <c r="Z4763" i="1"/>
  <c r="AA4763" i="1"/>
  <c r="AB4763" i="1"/>
  <c r="V4763" i="1" s="1"/>
  <c r="T4764" i="1"/>
  <c r="U4764" i="1"/>
  <c r="W4764" i="1"/>
  <c r="X4764" i="1" s="1"/>
  <c r="Y4764" i="1"/>
  <c r="Z4764" i="1"/>
  <c r="AA4764" i="1"/>
  <c r="AB4764" i="1"/>
  <c r="V4764" i="1" s="1"/>
  <c r="T4765" i="1"/>
  <c r="U4765" i="1"/>
  <c r="W4765" i="1"/>
  <c r="X4765" i="1" s="1"/>
  <c r="Y4765" i="1"/>
  <c r="Z4765" i="1"/>
  <c r="AA4765" i="1"/>
  <c r="AB4765" i="1"/>
  <c r="V4765" i="1" s="1"/>
  <c r="T4766" i="1"/>
  <c r="U4766" i="1"/>
  <c r="W4766" i="1"/>
  <c r="X4766" i="1" s="1"/>
  <c r="Y4766" i="1"/>
  <c r="Z4766" i="1"/>
  <c r="AA4766" i="1"/>
  <c r="AB4766" i="1"/>
  <c r="V4766" i="1" s="1"/>
  <c r="T4767" i="1"/>
  <c r="U4767" i="1"/>
  <c r="W4767" i="1"/>
  <c r="X4767" i="1" s="1"/>
  <c r="Y4767" i="1"/>
  <c r="Z4767" i="1"/>
  <c r="AA4767" i="1"/>
  <c r="AB4767" i="1"/>
  <c r="V4767" i="1" s="1"/>
  <c r="T4768" i="1"/>
  <c r="U4768" i="1"/>
  <c r="W4768" i="1"/>
  <c r="X4768" i="1" s="1"/>
  <c r="Y4768" i="1"/>
  <c r="Z4768" i="1"/>
  <c r="AA4768" i="1"/>
  <c r="AB4768" i="1"/>
  <c r="V4768" i="1" s="1"/>
  <c r="T4769" i="1"/>
  <c r="U4769" i="1"/>
  <c r="W4769" i="1"/>
  <c r="X4769" i="1" s="1"/>
  <c r="Y4769" i="1"/>
  <c r="Z4769" i="1"/>
  <c r="AA4769" i="1"/>
  <c r="AB4769" i="1"/>
  <c r="V4769" i="1" s="1"/>
  <c r="T4770" i="1"/>
  <c r="U4770" i="1"/>
  <c r="W4770" i="1"/>
  <c r="X4770" i="1" s="1"/>
  <c r="Y4770" i="1"/>
  <c r="Z4770" i="1"/>
  <c r="AA4770" i="1"/>
  <c r="AB4770" i="1"/>
  <c r="V4770" i="1" s="1"/>
  <c r="T4771" i="1"/>
  <c r="U4771" i="1"/>
  <c r="W4771" i="1"/>
  <c r="X4771" i="1" s="1"/>
  <c r="Y4771" i="1"/>
  <c r="Z4771" i="1"/>
  <c r="AA4771" i="1"/>
  <c r="AB4771" i="1"/>
  <c r="V4771" i="1" s="1"/>
  <c r="T4772" i="1"/>
  <c r="U4772" i="1"/>
  <c r="W4772" i="1"/>
  <c r="X4772" i="1" s="1"/>
  <c r="Y4772" i="1"/>
  <c r="Z4772" i="1"/>
  <c r="AA4772" i="1"/>
  <c r="AB4772" i="1"/>
  <c r="V4772" i="1" s="1"/>
  <c r="T4773" i="1"/>
  <c r="U4773" i="1"/>
  <c r="W4773" i="1"/>
  <c r="X4773" i="1" s="1"/>
  <c r="Y4773" i="1"/>
  <c r="Z4773" i="1"/>
  <c r="AA4773" i="1"/>
  <c r="AB4773" i="1"/>
  <c r="V4773" i="1" s="1"/>
  <c r="T4774" i="1"/>
  <c r="U4774" i="1"/>
  <c r="W4774" i="1"/>
  <c r="X4774" i="1" s="1"/>
  <c r="Y4774" i="1"/>
  <c r="Z4774" i="1"/>
  <c r="AA4774" i="1"/>
  <c r="AB4774" i="1"/>
  <c r="V4774" i="1" s="1"/>
  <c r="T4775" i="1"/>
  <c r="U4775" i="1"/>
  <c r="W4775" i="1"/>
  <c r="X4775" i="1" s="1"/>
  <c r="Y4775" i="1"/>
  <c r="Z4775" i="1"/>
  <c r="AA4775" i="1"/>
  <c r="AB4775" i="1"/>
  <c r="V4775" i="1" s="1"/>
  <c r="T4776" i="1"/>
  <c r="U4776" i="1"/>
  <c r="W4776" i="1"/>
  <c r="X4776" i="1" s="1"/>
  <c r="Y4776" i="1"/>
  <c r="Z4776" i="1"/>
  <c r="AA4776" i="1"/>
  <c r="AB4776" i="1"/>
  <c r="V4776" i="1" s="1"/>
  <c r="T4777" i="1"/>
  <c r="U4777" i="1"/>
  <c r="W4777" i="1"/>
  <c r="X4777" i="1" s="1"/>
  <c r="Y4777" i="1"/>
  <c r="Z4777" i="1"/>
  <c r="AA4777" i="1"/>
  <c r="AB4777" i="1"/>
  <c r="V4777" i="1" s="1"/>
  <c r="T4778" i="1"/>
  <c r="U4778" i="1"/>
  <c r="W4778" i="1"/>
  <c r="X4778" i="1" s="1"/>
  <c r="Y4778" i="1"/>
  <c r="Z4778" i="1"/>
  <c r="AA4778" i="1"/>
  <c r="AB4778" i="1"/>
  <c r="V4778" i="1" s="1"/>
  <c r="T4779" i="1"/>
  <c r="U4779" i="1"/>
  <c r="W4779" i="1"/>
  <c r="X4779" i="1" s="1"/>
  <c r="Y4779" i="1"/>
  <c r="Z4779" i="1"/>
  <c r="AA4779" i="1"/>
  <c r="AB4779" i="1"/>
  <c r="V4779" i="1" s="1"/>
  <c r="T4780" i="1"/>
  <c r="U4780" i="1"/>
  <c r="W4780" i="1"/>
  <c r="X4780" i="1" s="1"/>
  <c r="Y4780" i="1"/>
  <c r="Z4780" i="1"/>
  <c r="AA4780" i="1"/>
  <c r="AB4780" i="1"/>
  <c r="V4780" i="1" s="1"/>
  <c r="T4781" i="1"/>
  <c r="U4781" i="1"/>
  <c r="W4781" i="1"/>
  <c r="X4781" i="1" s="1"/>
  <c r="Y4781" i="1"/>
  <c r="Z4781" i="1"/>
  <c r="AA4781" i="1"/>
  <c r="AB4781" i="1"/>
  <c r="V4781" i="1" s="1"/>
  <c r="T4782" i="1"/>
  <c r="U4782" i="1"/>
  <c r="W4782" i="1"/>
  <c r="X4782" i="1" s="1"/>
  <c r="Y4782" i="1"/>
  <c r="Z4782" i="1"/>
  <c r="AA4782" i="1"/>
  <c r="AB4782" i="1"/>
  <c r="V4782" i="1" s="1"/>
  <c r="T4783" i="1"/>
  <c r="U4783" i="1"/>
  <c r="W4783" i="1"/>
  <c r="X4783" i="1" s="1"/>
  <c r="Y4783" i="1"/>
  <c r="Z4783" i="1"/>
  <c r="AA4783" i="1"/>
  <c r="AB4783" i="1"/>
  <c r="V4783" i="1" s="1"/>
  <c r="T4784" i="1"/>
  <c r="U4784" i="1"/>
  <c r="W4784" i="1"/>
  <c r="X4784" i="1" s="1"/>
  <c r="Y4784" i="1"/>
  <c r="Z4784" i="1"/>
  <c r="AA4784" i="1"/>
  <c r="AB4784" i="1"/>
  <c r="V4784" i="1" s="1"/>
  <c r="T4785" i="1"/>
  <c r="U4785" i="1"/>
  <c r="W4785" i="1"/>
  <c r="X4785" i="1" s="1"/>
  <c r="Y4785" i="1"/>
  <c r="Z4785" i="1"/>
  <c r="AA4785" i="1"/>
  <c r="AB4785" i="1"/>
  <c r="V4785" i="1" s="1"/>
  <c r="T4786" i="1"/>
  <c r="U4786" i="1"/>
  <c r="W4786" i="1"/>
  <c r="X4786" i="1" s="1"/>
  <c r="Y4786" i="1"/>
  <c r="Z4786" i="1"/>
  <c r="AA4786" i="1"/>
  <c r="AB4786" i="1"/>
  <c r="V4786" i="1" s="1"/>
  <c r="T4787" i="1"/>
  <c r="U4787" i="1"/>
  <c r="W4787" i="1"/>
  <c r="X4787" i="1" s="1"/>
  <c r="Y4787" i="1"/>
  <c r="Z4787" i="1"/>
  <c r="AA4787" i="1"/>
  <c r="AB4787" i="1"/>
  <c r="V4787" i="1" s="1"/>
  <c r="T4788" i="1"/>
  <c r="U4788" i="1"/>
  <c r="W4788" i="1"/>
  <c r="X4788" i="1" s="1"/>
  <c r="Y4788" i="1"/>
  <c r="Z4788" i="1"/>
  <c r="AA4788" i="1"/>
  <c r="AB4788" i="1"/>
  <c r="V4788" i="1" s="1"/>
  <c r="T4789" i="1"/>
  <c r="U4789" i="1"/>
  <c r="W4789" i="1"/>
  <c r="X4789" i="1" s="1"/>
  <c r="Y4789" i="1"/>
  <c r="Z4789" i="1"/>
  <c r="AA4789" i="1"/>
  <c r="AB4789" i="1"/>
  <c r="V4789" i="1" s="1"/>
  <c r="T4790" i="1"/>
  <c r="U4790" i="1"/>
  <c r="W4790" i="1"/>
  <c r="X4790" i="1" s="1"/>
  <c r="Y4790" i="1"/>
  <c r="Z4790" i="1"/>
  <c r="AA4790" i="1"/>
  <c r="AB4790" i="1"/>
  <c r="V4790" i="1" s="1"/>
  <c r="T4791" i="1"/>
  <c r="U4791" i="1"/>
  <c r="W4791" i="1"/>
  <c r="X4791" i="1" s="1"/>
  <c r="Y4791" i="1"/>
  <c r="Z4791" i="1"/>
  <c r="AA4791" i="1"/>
  <c r="AB4791" i="1"/>
  <c r="V4791" i="1" s="1"/>
  <c r="T4792" i="1"/>
  <c r="U4792" i="1"/>
  <c r="W4792" i="1"/>
  <c r="X4792" i="1" s="1"/>
  <c r="Y4792" i="1"/>
  <c r="Z4792" i="1"/>
  <c r="AA4792" i="1"/>
  <c r="AB4792" i="1"/>
  <c r="V4792" i="1" s="1"/>
  <c r="T4793" i="1"/>
  <c r="U4793" i="1"/>
  <c r="W4793" i="1"/>
  <c r="X4793" i="1" s="1"/>
  <c r="Y4793" i="1"/>
  <c r="Z4793" i="1"/>
  <c r="AA4793" i="1"/>
  <c r="AB4793" i="1"/>
  <c r="V4793" i="1" s="1"/>
  <c r="T4794" i="1"/>
  <c r="U4794" i="1"/>
  <c r="W4794" i="1"/>
  <c r="X4794" i="1" s="1"/>
  <c r="Y4794" i="1"/>
  <c r="Z4794" i="1"/>
  <c r="AA4794" i="1"/>
  <c r="AB4794" i="1"/>
  <c r="V4794" i="1" s="1"/>
  <c r="T4795" i="1"/>
  <c r="U4795" i="1"/>
  <c r="W4795" i="1"/>
  <c r="X4795" i="1" s="1"/>
  <c r="Y4795" i="1"/>
  <c r="Z4795" i="1"/>
  <c r="AA4795" i="1"/>
  <c r="AB4795" i="1"/>
  <c r="V4795" i="1" s="1"/>
  <c r="T4796" i="1"/>
  <c r="U4796" i="1"/>
  <c r="W4796" i="1"/>
  <c r="X4796" i="1" s="1"/>
  <c r="Y4796" i="1"/>
  <c r="Z4796" i="1"/>
  <c r="AA4796" i="1"/>
  <c r="AB4796" i="1"/>
  <c r="V4796" i="1" s="1"/>
  <c r="T4797" i="1"/>
  <c r="U4797" i="1"/>
  <c r="W4797" i="1"/>
  <c r="X4797" i="1" s="1"/>
  <c r="Y4797" i="1"/>
  <c r="Z4797" i="1"/>
  <c r="AA4797" i="1"/>
  <c r="AB4797" i="1"/>
  <c r="V4797" i="1" s="1"/>
  <c r="T4798" i="1"/>
  <c r="U4798" i="1"/>
  <c r="W4798" i="1"/>
  <c r="X4798" i="1" s="1"/>
  <c r="Y4798" i="1"/>
  <c r="Z4798" i="1"/>
  <c r="AA4798" i="1"/>
  <c r="AB4798" i="1"/>
  <c r="V4798" i="1" s="1"/>
  <c r="T4799" i="1"/>
  <c r="U4799" i="1"/>
  <c r="W4799" i="1"/>
  <c r="X4799" i="1" s="1"/>
  <c r="Y4799" i="1"/>
  <c r="Z4799" i="1"/>
  <c r="AA4799" i="1"/>
  <c r="AB4799" i="1"/>
  <c r="V4799" i="1" s="1"/>
  <c r="T4800" i="1"/>
  <c r="U4800" i="1"/>
  <c r="W4800" i="1"/>
  <c r="X4800" i="1" s="1"/>
  <c r="Y4800" i="1"/>
  <c r="Z4800" i="1"/>
  <c r="AA4800" i="1"/>
  <c r="AB4800" i="1"/>
  <c r="V4800" i="1" s="1"/>
  <c r="T4801" i="1"/>
  <c r="U4801" i="1"/>
  <c r="W4801" i="1"/>
  <c r="X4801" i="1" s="1"/>
  <c r="Y4801" i="1"/>
  <c r="Z4801" i="1"/>
  <c r="AA4801" i="1"/>
  <c r="AB4801" i="1"/>
  <c r="V4801" i="1" s="1"/>
  <c r="T4802" i="1"/>
  <c r="U4802" i="1"/>
  <c r="W4802" i="1"/>
  <c r="X4802" i="1" s="1"/>
  <c r="Y4802" i="1"/>
  <c r="Z4802" i="1"/>
  <c r="AA4802" i="1"/>
  <c r="AB4802" i="1"/>
  <c r="V4802" i="1" s="1"/>
  <c r="T4803" i="1"/>
  <c r="U4803" i="1"/>
  <c r="W4803" i="1"/>
  <c r="X4803" i="1" s="1"/>
  <c r="Y4803" i="1"/>
  <c r="Z4803" i="1"/>
  <c r="AA4803" i="1"/>
  <c r="AB4803" i="1"/>
  <c r="V4803" i="1" s="1"/>
  <c r="T4804" i="1"/>
  <c r="U4804" i="1"/>
  <c r="W4804" i="1"/>
  <c r="X4804" i="1" s="1"/>
  <c r="Y4804" i="1"/>
  <c r="Z4804" i="1"/>
  <c r="AA4804" i="1"/>
  <c r="AB4804" i="1"/>
  <c r="V4804" i="1" s="1"/>
  <c r="T4805" i="1"/>
  <c r="U4805" i="1"/>
  <c r="W4805" i="1"/>
  <c r="X4805" i="1" s="1"/>
  <c r="Y4805" i="1"/>
  <c r="Z4805" i="1"/>
  <c r="AA4805" i="1"/>
  <c r="AB4805" i="1"/>
  <c r="V4805" i="1" s="1"/>
  <c r="T4806" i="1"/>
  <c r="U4806" i="1"/>
  <c r="W4806" i="1"/>
  <c r="X4806" i="1" s="1"/>
  <c r="Y4806" i="1"/>
  <c r="Z4806" i="1"/>
  <c r="AA4806" i="1"/>
  <c r="AB4806" i="1"/>
  <c r="V4806" i="1" s="1"/>
  <c r="T4807" i="1"/>
  <c r="U4807" i="1"/>
  <c r="W4807" i="1"/>
  <c r="X4807" i="1" s="1"/>
  <c r="Y4807" i="1"/>
  <c r="Z4807" i="1"/>
  <c r="AA4807" i="1"/>
  <c r="AB4807" i="1"/>
  <c r="V4807" i="1" s="1"/>
  <c r="T4808" i="1"/>
  <c r="U4808" i="1"/>
  <c r="W4808" i="1"/>
  <c r="X4808" i="1" s="1"/>
  <c r="Y4808" i="1"/>
  <c r="Z4808" i="1"/>
  <c r="AA4808" i="1"/>
  <c r="AB4808" i="1"/>
  <c r="V4808" i="1" s="1"/>
  <c r="T4809" i="1"/>
  <c r="U4809" i="1"/>
  <c r="W4809" i="1"/>
  <c r="X4809" i="1" s="1"/>
  <c r="Y4809" i="1"/>
  <c r="Z4809" i="1"/>
  <c r="AA4809" i="1"/>
  <c r="AB4809" i="1"/>
  <c r="V4809" i="1" s="1"/>
  <c r="T4810" i="1"/>
  <c r="U4810" i="1"/>
  <c r="W4810" i="1"/>
  <c r="X4810" i="1" s="1"/>
  <c r="Y4810" i="1"/>
  <c r="Z4810" i="1"/>
  <c r="AA4810" i="1"/>
  <c r="AB4810" i="1"/>
  <c r="V4810" i="1" s="1"/>
  <c r="T4811" i="1"/>
  <c r="U4811" i="1"/>
  <c r="W4811" i="1"/>
  <c r="X4811" i="1" s="1"/>
  <c r="Y4811" i="1"/>
  <c r="Z4811" i="1"/>
  <c r="AA4811" i="1"/>
  <c r="AB4811" i="1"/>
  <c r="V4811" i="1" s="1"/>
  <c r="T4812" i="1"/>
  <c r="U4812" i="1"/>
  <c r="W4812" i="1"/>
  <c r="X4812" i="1" s="1"/>
  <c r="Y4812" i="1"/>
  <c r="Z4812" i="1"/>
  <c r="AA4812" i="1"/>
  <c r="AB4812" i="1"/>
  <c r="V4812" i="1" s="1"/>
  <c r="T4813" i="1"/>
  <c r="U4813" i="1"/>
  <c r="W4813" i="1"/>
  <c r="X4813" i="1" s="1"/>
  <c r="Y4813" i="1"/>
  <c r="Z4813" i="1"/>
  <c r="AA4813" i="1"/>
  <c r="AB4813" i="1"/>
  <c r="V4813" i="1" s="1"/>
  <c r="T4814" i="1"/>
  <c r="U4814" i="1"/>
  <c r="W4814" i="1"/>
  <c r="X4814" i="1" s="1"/>
  <c r="Y4814" i="1"/>
  <c r="Z4814" i="1"/>
  <c r="AA4814" i="1"/>
  <c r="AB4814" i="1"/>
  <c r="V4814" i="1" s="1"/>
  <c r="T4815" i="1"/>
  <c r="U4815" i="1"/>
  <c r="W4815" i="1"/>
  <c r="X4815" i="1" s="1"/>
  <c r="Y4815" i="1"/>
  <c r="Z4815" i="1"/>
  <c r="AA4815" i="1"/>
  <c r="AB4815" i="1"/>
  <c r="V4815" i="1" s="1"/>
  <c r="T4816" i="1"/>
  <c r="U4816" i="1"/>
  <c r="W4816" i="1"/>
  <c r="X4816" i="1" s="1"/>
  <c r="Y4816" i="1"/>
  <c r="Z4816" i="1"/>
  <c r="AA4816" i="1"/>
  <c r="AB4816" i="1"/>
  <c r="V4816" i="1" s="1"/>
  <c r="T4817" i="1"/>
  <c r="U4817" i="1"/>
  <c r="W4817" i="1"/>
  <c r="X4817" i="1" s="1"/>
  <c r="Y4817" i="1"/>
  <c r="Z4817" i="1"/>
  <c r="AA4817" i="1"/>
  <c r="AB4817" i="1"/>
  <c r="V4817" i="1" s="1"/>
  <c r="T4818" i="1"/>
  <c r="U4818" i="1"/>
  <c r="W4818" i="1"/>
  <c r="X4818" i="1" s="1"/>
  <c r="Y4818" i="1"/>
  <c r="Z4818" i="1"/>
  <c r="AA4818" i="1"/>
  <c r="AB4818" i="1"/>
  <c r="V4818" i="1" s="1"/>
  <c r="T4819" i="1"/>
  <c r="U4819" i="1"/>
  <c r="W4819" i="1"/>
  <c r="X4819" i="1" s="1"/>
  <c r="Y4819" i="1"/>
  <c r="Z4819" i="1"/>
  <c r="AA4819" i="1"/>
  <c r="AB4819" i="1"/>
  <c r="V4819" i="1" s="1"/>
  <c r="T4820" i="1"/>
  <c r="U4820" i="1"/>
  <c r="W4820" i="1"/>
  <c r="X4820" i="1" s="1"/>
  <c r="Y4820" i="1"/>
  <c r="Z4820" i="1"/>
  <c r="AA4820" i="1"/>
  <c r="AB4820" i="1"/>
  <c r="V4820" i="1" s="1"/>
  <c r="T4821" i="1"/>
  <c r="U4821" i="1"/>
  <c r="W4821" i="1"/>
  <c r="X4821" i="1" s="1"/>
  <c r="Y4821" i="1"/>
  <c r="Z4821" i="1"/>
  <c r="AA4821" i="1"/>
  <c r="AB4821" i="1"/>
  <c r="V4821" i="1" s="1"/>
  <c r="T4822" i="1"/>
  <c r="U4822" i="1"/>
  <c r="W4822" i="1"/>
  <c r="X4822" i="1" s="1"/>
  <c r="Y4822" i="1"/>
  <c r="Z4822" i="1"/>
  <c r="AA4822" i="1"/>
  <c r="AB4822" i="1"/>
  <c r="V4822" i="1" s="1"/>
  <c r="T4823" i="1"/>
  <c r="U4823" i="1"/>
  <c r="W4823" i="1"/>
  <c r="X4823" i="1" s="1"/>
  <c r="Y4823" i="1"/>
  <c r="Z4823" i="1"/>
  <c r="AA4823" i="1"/>
  <c r="AB4823" i="1"/>
  <c r="V4823" i="1" s="1"/>
  <c r="T4824" i="1"/>
  <c r="U4824" i="1"/>
  <c r="W4824" i="1"/>
  <c r="X4824" i="1" s="1"/>
  <c r="Y4824" i="1"/>
  <c r="Z4824" i="1"/>
  <c r="AA4824" i="1"/>
  <c r="AB4824" i="1"/>
  <c r="V4824" i="1" s="1"/>
  <c r="T4825" i="1"/>
  <c r="U4825" i="1"/>
  <c r="W4825" i="1"/>
  <c r="X4825" i="1" s="1"/>
  <c r="Y4825" i="1"/>
  <c r="Z4825" i="1"/>
  <c r="AA4825" i="1"/>
  <c r="AB4825" i="1"/>
  <c r="V4825" i="1" s="1"/>
  <c r="T4826" i="1"/>
  <c r="U4826" i="1"/>
  <c r="W4826" i="1"/>
  <c r="X4826" i="1" s="1"/>
  <c r="Y4826" i="1"/>
  <c r="Z4826" i="1"/>
  <c r="AA4826" i="1"/>
  <c r="AB4826" i="1"/>
  <c r="V4826" i="1" s="1"/>
  <c r="T4827" i="1"/>
  <c r="U4827" i="1"/>
  <c r="W4827" i="1"/>
  <c r="X4827" i="1" s="1"/>
  <c r="Y4827" i="1"/>
  <c r="Z4827" i="1"/>
  <c r="AA4827" i="1"/>
  <c r="AB4827" i="1"/>
  <c r="V4827" i="1" s="1"/>
  <c r="T4828" i="1"/>
  <c r="U4828" i="1"/>
  <c r="W4828" i="1"/>
  <c r="X4828" i="1" s="1"/>
  <c r="Y4828" i="1"/>
  <c r="Z4828" i="1"/>
  <c r="AA4828" i="1"/>
  <c r="AB4828" i="1"/>
  <c r="V4828" i="1" s="1"/>
  <c r="T4829" i="1"/>
  <c r="U4829" i="1"/>
  <c r="W4829" i="1"/>
  <c r="X4829" i="1" s="1"/>
  <c r="Y4829" i="1"/>
  <c r="Z4829" i="1"/>
  <c r="AA4829" i="1"/>
  <c r="AB4829" i="1"/>
  <c r="V4829" i="1" s="1"/>
  <c r="T4830" i="1"/>
  <c r="U4830" i="1"/>
  <c r="W4830" i="1"/>
  <c r="X4830" i="1" s="1"/>
  <c r="Y4830" i="1"/>
  <c r="Z4830" i="1"/>
  <c r="AA4830" i="1"/>
  <c r="AB4830" i="1"/>
  <c r="V4830" i="1" s="1"/>
  <c r="T4831" i="1"/>
  <c r="U4831" i="1"/>
  <c r="W4831" i="1"/>
  <c r="X4831" i="1" s="1"/>
  <c r="Y4831" i="1"/>
  <c r="Z4831" i="1"/>
  <c r="AA4831" i="1"/>
  <c r="AB4831" i="1"/>
  <c r="V4831" i="1" s="1"/>
  <c r="T4832" i="1"/>
  <c r="U4832" i="1"/>
  <c r="W4832" i="1"/>
  <c r="X4832" i="1" s="1"/>
  <c r="Y4832" i="1"/>
  <c r="Z4832" i="1"/>
  <c r="AA4832" i="1"/>
  <c r="AB4832" i="1"/>
  <c r="V4832" i="1" s="1"/>
  <c r="T4833" i="1"/>
  <c r="U4833" i="1"/>
  <c r="W4833" i="1"/>
  <c r="X4833" i="1" s="1"/>
  <c r="Y4833" i="1"/>
  <c r="Z4833" i="1"/>
  <c r="AA4833" i="1"/>
  <c r="AB4833" i="1"/>
  <c r="V4833" i="1" s="1"/>
  <c r="T4834" i="1"/>
  <c r="U4834" i="1"/>
  <c r="W4834" i="1"/>
  <c r="X4834" i="1" s="1"/>
  <c r="Y4834" i="1"/>
  <c r="Z4834" i="1"/>
  <c r="AA4834" i="1"/>
  <c r="AB4834" i="1"/>
  <c r="V4834" i="1" s="1"/>
  <c r="T4835" i="1"/>
  <c r="U4835" i="1"/>
  <c r="W4835" i="1"/>
  <c r="X4835" i="1" s="1"/>
  <c r="Y4835" i="1"/>
  <c r="Z4835" i="1"/>
  <c r="AA4835" i="1"/>
  <c r="AB4835" i="1"/>
  <c r="V4835" i="1" s="1"/>
  <c r="T4836" i="1"/>
  <c r="U4836" i="1"/>
  <c r="W4836" i="1"/>
  <c r="X4836" i="1" s="1"/>
  <c r="Y4836" i="1"/>
  <c r="Z4836" i="1"/>
  <c r="AA4836" i="1"/>
  <c r="AB4836" i="1"/>
  <c r="V4836" i="1" s="1"/>
  <c r="T4837" i="1"/>
  <c r="U4837" i="1"/>
  <c r="W4837" i="1"/>
  <c r="X4837" i="1" s="1"/>
  <c r="Y4837" i="1"/>
  <c r="Z4837" i="1"/>
  <c r="AA4837" i="1"/>
  <c r="AB4837" i="1"/>
  <c r="V4837" i="1" s="1"/>
  <c r="T4838" i="1"/>
  <c r="U4838" i="1"/>
  <c r="W4838" i="1"/>
  <c r="X4838" i="1" s="1"/>
  <c r="Y4838" i="1"/>
  <c r="Z4838" i="1"/>
  <c r="AA4838" i="1"/>
  <c r="AB4838" i="1"/>
  <c r="V4838" i="1" s="1"/>
  <c r="T4839" i="1"/>
  <c r="U4839" i="1"/>
  <c r="W4839" i="1"/>
  <c r="X4839" i="1" s="1"/>
  <c r="Y4839" i="1"/>
  <c r="Z4839" i="1"/>
  <c r="AA4839" i="1"/>
  <c r="AB4839" i="1"/>
  <c r="V4839" i="1" s="1"/>
  <c r="T4840" i="1"/>
  <c r="U4840" i="1"/>
  <c r="W4840" i="1"/>
  <c r="X4840" i="1" s="1"/>
  <c r="Y4840" i="1"/>
  <c r="Z4840" i="1"/>
  <c r="AA4840" i="1"/>
  <c r="AB4840" i="1"/>
  <c r="V4840" i="1" s="1"/>
  <c r="T4841" i="1"/>
  <c r="U4841" i="1"/>
  <c r="W4841" i="1"/>
  <c r="X4841" i="1" s="1"/>
  <c r="Y4841" i="1"/>
  <c r="Z4841" i="1"/>
  <c r="AA4841" i="1"/>
  <c r="AB4841" i="1"/>
  <c r="V4841" i="1" s="1"/>
  <c r="T4842" i="1"/>
  <c r="U4842" i="1"/>
  <c r="W4842" i="1"/>
  <c r="X4842" i="1" s="1"/>
  <c r="Y4842" i="1"/>
  <c r="Z4842" i="1"/>
  <c r="AA4842" i="1"/>
  <c r="AB4842" i="1"/>
  <c r="V4842" i="1" s="1"/>
  <c r="T4843" i="1"/>
  <c r="U4843" i="1"/>
  <c r="W4843" i="1"/>
  <c r="X4843" i="1" s="1"/>
  <c r="Y4843" i="1"/>
  <c r="Z4843" i="1"/>
  <c r="AA4843" i="1"/>
  <c r="AB4843" i="1"/>
  <c r="V4843" i="1" s="1"/>
  <c r="T4844" i="1"/>
  <c r="U4844" i="1"/>
  <c r="W4844" i="1"/>
  <c r="X4844" i="1" s="1"/>
  <c r="Y4844" i="1"/>
  <c r="Z4844" i="1"/>
  <c r="AA4844" i="1"/>
  <c r="AB4844" i="1"/>
  <c r="V4844" i="1" s="1"/>
  <c r="T4845" i="1"/>
  <c r="U4845" i="1"/>
  <c r="W4845" i="1"/>
  <c r="X4845" i="1" s="1"/>
  <c r="Y4845" i="1"/>
  <c r="Z4845" i="1"/>
  <c r="AA4845" i="1"/>
  <c r="AB4845" i="1"/>
  <c r="V4845" i="1" s="1"/>
  <c r="T4846" i="1"/>
  <c r="U4846" i="1"/>
  <c r="W4846" i="1"/>
  <c r="X4846" i="1" s="1"/>
  <c r="Y4846" i="1"/>
  <c r="Z4846" i="1"/>
  <c r="AA4846" i="1"/>
  <c r="AB4846" i="1"/>
  <c r="V4846" i="1" s="1"/>
  <c r="T4847" i="1"/>
  <c r="U4847" i="1"/>
  <c r="W4847" i="1"/>
  <c r="X4847" i="1" s="1"/>
  <c r="Y4847" i="1"/>
  <c r="Z4847" i="1"/>
  <c r="AA4847" i="1"/>
  <c r="AB4847" i="1"/>
  <c r="V4847" i="1" s="1"/>
  <c r="T4848" i="1"/>
  <c r="U4848" i="1"/>
  <c r="W4848" i="1"/>
  <c r="X4848" i="1" s="1"/>
  <c r="Y4848" i="1"/>
  <c r="Z4848" i="1"/>
  <c r="AA4848" i="1"/>
  <c r="AB4848" i="1"/>
  <c r="V4848" i="1" s="1"/>
  <c r="T4849" i="1"/>
  <c r="U4849" i="1"/>
  <c r="W4849" i="1"/>
  <c r="X4849" i="1" s="1"/>
  <c r="Y4849" i="1"/>
  <c r="Z4849" i="1"/>
  <c r="AA4849" i="1"/>
  <c r="AB4849" i="1"/>
  <c r="V4849" i="1" s="1"/>
  <c r="T4850" i="1"/>
  <c r="U4850" i="1"/>
  <c r="W4850" i="1"/>
  <c r="X4850" i="1" s="1"/>
  <c r="Y4850" i="1"/>
  <c r="Z4850" i="1"/>
  <c r="AA4850" i="1"/>
  <c r="AB4850" i="1"/>
  <c r="V4850" i="1" s="1"/>
  <c r="T4851" i="1"/>
  <c r="U4851" i="1"/>
  <c r="W4851" i="1"/>
  <c r="X4851" i="1" s="1"/>
  <c r="Y4851" i="1"/>
  <c r="Z4851" i="1"/>
  <c r="AA4851" i="1"/>
  <c r="AB4851" i="1"/>
  <c r="V4851" i="1" s="1"/>
  <c r="T4852" i="1"/>
  <c r="U4852" i="1"/>
  <c r="W4852" i="1"/>
  <c r="X4852" i="1" s="1"/>
  <c r="Y4852" i="1"/>
  <c r="Z4852" i="1"/>
  <c r="AA4852" i="1"/>
  <c r="AB4852" i="1"/>
  <c r="V4852" i="1" s="1"/>
  <c r="T4853" i="1"/>
  <c r="U4853" i="1"/>
  <c r="W4853" i="1"/>
  <c r="X4853" i="1" s="1"/>
  <c r="Y4853" i="1"/>
  <c r="Z4853" i="1"/>
  <c r="AA4853" i="1"/>
  <c r="AB4853" i="1"/>
  <c r="V4853" i="1" s="1"/>
  <c r="T4854" i="1"/>
  <c r="U4854" i="1"/>
  <c r="W4854" i="1"/>
  <c r="X4854" i="1" s="1"/>
  <c r="Y4854" i="1"/>
  <c r="Z4854" i="1"/>
  <c r="AA4854" i="1"/>
  <c r="AB4854" i="1"/>
  <c r="V4854" i="1" s="1"/>
  <c r="T4855" i="1"/>
  <c r="U4855" i="1"/>
  <c r="W4855" i="1"/>
  <c r="X4855" i="1" s="1"/>
  <c r="Y4855" i="1"/>
  <c r="Z4855" i="1"/>
  <c r="AA4855" i="1"/>
  <c r="AB4855" i="1"/>
  <c r="V4855" i="1" s="1"/>
  <c r="T4856" i="1"/>
  <c r="U4856" i="1"/>
  <c r="W4856" i="1"/>
  <c r="X4856" i="1" s="1"/>
  <c r="Y4856" i="1"/>
  <c r="Z4856" i="1"/>
  <c r="AA4856" i="1"/>
  <c r="AB4856" i="1"/>
  <c r="V4856" i="1" s="1"/>
  <c r="T4857" i="1"/>
  <c r="U4857" i="1"/>
  <c r="W4857" i="1"/>
  <c r="X4857" i="1" s="1"/>
  <c r="Y4857" i="1"/>
  <c r="Z4857" i="1"/>
  <c r="AA4857" i="1"/>
  <c r="AB4857" i="1"/>
  <c r="V4857" i="1" s="1"/>
  <c r="T4858" i="1"/>
  <c r="U4858" i="1"/>
  <c r="W4858" i="1"/>
  <c r="X4858" i="1" s="1"/>
  <c r="Y4858" i="1"/>
  <c r="Z4858" i="1"/>
  <c r="AA4858" i="1"/>
  <c r="AB4858" i="1"/>
  <c r="V4858" i="1" s="1"/>
  <c r="T4859" i="1"/>
  <c r="U4859" i="1"/>
  <c r="W4859" i="1"/>
  <c r="X4859" i="1" s="1"/>
  <c r="Y4859" i="1"/>
  <c r="Z4859" i="1"/>
  <c r="AA4859" i="1"/>
  <c r="AB4859" i="1"/>
  <c r="V4859" i="1" s="1"/>
  <c r="T4860" i="1"/>
  <c r="U4860" i="1"/>
  <c r="W4860" i="1"/>
  <c r="X4860" i="1" s="1"/>
  <c r="Y4860" i="1"/>
  <c r="Z4860" i="1"/>
  <c r="AA4860" i="1"/>
  <c r="AB4860" i="1"/>
  <c r="V4860" i="1" s="1"/>
  <c r="T4861" i="1"/>
  <c r="U4861" i="1"/>
  <c r="W4861" i="1"/>
  <c r="X4861" i="1" s="1"/>
  <c r="Y4861" i="1"/>
  <c r="Z4861" i="1"/>
  <c r="AA4861" i="1"/>
  <c r="AB4861" i="1"/>
  <c r="V4861" i="1" s="1"/>
  <c r="T4862" i="1"/>
  <c r="U4862" i="1"/>
  <c r="W4862" i="1"/>
  <c r="X4862" i="1" s="1"/>
  <c r="Y4862" i="1"/>
  <c r="Z4862" i="1"/>
  <c r="AA4862" i="1"/>
  <c r="AB4862" i="1"/>
  <c r="V4862" i="1" s="1"/>
  <c r="T4863" i="1"/>
  <c r="U4863" i="1"/>
  <c r="W4863" i="1"/>
  <c r="X4863" i="1" s="1"/>
  <c r="Y4863" i="1"/>
  <c r="Z4863" i="1"/>
  <c r="AA4863" i="1"/>
  <c r="AB4863" i="1"/>
  <c r="V4863" i="1" s="1"/>
  <c r="T4864" i="1"/>
  <c r="U4864" i="1"/>
  <c r="W4864" i="1"/>
  <c r="X4864" i="1" s="1"/>
  <c r="Y4864" i="1"/>
  <c r="Z4864" i="1"/>
  <c r="AA4864" i="1"/>
  <c r="AB4864" i="1"/>
  <c r="V4864" i="1" s="1"/>
  <c r="T4865" i="1"/>
  <c r="U4865" i="1"/>
  <c r="W4865" i="1"/>
  <c r="X4865" i="1" s="1"/>
  <c r="Y4865" i="1"/>
  <c r="Z4865" i="1"/>
  <c r="AA4865" i="1"/>
  <c r="AB4865" i="1"/>
  <c r="V4865" i="1" s="1"/>
  <c r="T4866" i="1"/>
  <c r="U4866" i="1"/>
  <c r="W4866" i="1"/>
  <c r="X4866" i="1" s="1"/>
  <c r="Y4866" i="1"/>
  <c r="Z4866" i="1"/>
  <c r="AA4866" i="1"/>
  <c r="AB4866" i="1"/>
  <c r="V4866" i="1" s="1"/>
  <c r="T4867" i="1"/>
  <c r="U4867" i="1"/>
  <c r="W4867" i="1"/>
  <c r="X4867" i="1" s="1"/>
  <c r="Y4867" i="1"/>
  <c r="Z4867" i="1"/>
  <c r="AA4867" i="1"/>
  <c r="AB4867" i="1"/>
  <c r="V4867" i="1" s="1"/>
  <c r="T4868" i="1"/>
  <c r="U4868" i="1"/>
  <c r="W4868" i="1"/>
  <c r="X4868" i="1" s="1"/>
  <c r="Y4868" i="1"/>
  <c r="Z4868" i="1"/>
  <c r="AA4868" i="1"/>
  <c r="AB4868" i="1"/>
  <c r="V4868" i="1" s="1"/>
  <c r="T4869" i="1"/>
  <c r="U4869" i="1"/>
  <c r="W4869" i="1"/>
  <c r="X4869" i="1" s="1"/>
  <c r="Y4869" i="1"/>
  <c r="Z4869" i="1"/>
  <c r="AA4869" i="1"/>
  <c r="AB4869" i="1"/>
  <c r="V4869" i="1" s="1"/>
  <c r="T4870" i="1"/>
  <c r="U4870" i="1"/>
  <c r="W4870" i="1"/>
  <c r="X4870" i="1" s="1"/>
  <c r="Y4870" i="1"/>
  <c r="Z4870" i="1"/>
  <c r="AA4870" i="1"/>
  <c r="AB4870" i="1"/>
  <c r="V4870" i="1" s="1"/>
  <c r="T4871" i="1"/>
  <c r="U4871" i="1"/>
  <c r="W4871" i="1"/>
  <c r="X4871" i="1" s="1"/>
  <c r="Y4871" i="1"/>
  <c r="Z4871" i="1"/>
  <c r="AA4871" i="1"/>
  <c r="AB4871" i="1"/>
  <c r="V4871" i="1" s="1"/>
  <c r="T4872" i="1"/>
  <c r="U4872" i="1"/>
  <c r="W4872" i="1"/>
  <c r="X4872" i="1" s="1"/>
  <c r="Y4872" i="1"/>
  <c r="Z4872" i="1"/>
  <c r="AA4872" i="1"/>
  <c r="AB4872" i="1"/>
  <c r="V4872" i="1" s="1"/>
  <c r="T4873" i="1"/>
  <c r="U4873" i="1"/>
  <c r="W4873" i="1"/>
  <c r="X4873" i="1" s="1"/>
  <c r="Y4873" i="1"/>
  <c r="Z4873" i="1"/>
  <c r="AA4873" i="1"/>
  <c r="AB4873" i="1"/>
  <c r="V4873" i="1" s="1"/>
  <c r="T4874" i="1"/>
  <c r="U4874" i="1"/>
  <c r="W4874" i="1"/>
  <c r="X4874" i="1" s="1"/>
  <c r="Y4874" i="1"/>
  <c r="Z4874" i="1"/>
  <c r="AA4874" i="1"/>
  <c r="AB4874" i="1"/>
  <c r="V4874" i="1" s="1"/>
  <c r="T4875" i="1"/>
  <c r="U4875" i="1"/>
  <c r="W4875" i="1"/>
  <c r="X4875" i="1" s="1"/>
  <c r="Y4875" i="1"/>
  <c r="Z4875" i="1"/>
  <c r="AA4875" i="1"/>
  <c r="AB4875" i="1"/>
  <c r="V4875" i="1" s="1"/>
  <c r="T4876" i="1"/>
  <c r="U4876" i="1"/>
  <c r="W4876" i="1"/>
  <c r="X4876" i="1" s="1"/>
  <c r="Y4876" i="1"/>
  <c r="Z4876" i="1"/>
  <c r="AA4876" i="1"/>
  <c r="AB4876" i="1"/>
  <c r="V4876" i="1" s="1"/>
  <c r="T4877" i="1"/>
  <c r="U4877" i="1"/>
  <c r="W4877" i="1"/>
  <c r="X4877" i="1" s="1"/>
  <c r="Y4877" i="1"/>
  <c r="Z4877" i="1"/>
  <c r="AA4877" i="1"/>
  <c r="AB4877" i="1"/>
  <c r="V4877" i="1" s="1"/>
  <c r="T4878" i="1"/>
  <c r="U4878" i="1"/>
  <c r="W4878" i="1"/>
  <c r="X4878" i="1" s="1"/>
  <c r="Y4878" i="1"/>
  <c r="Z4878" i="1"/>
  <c r="AA4878" i="1"/>
  <c r="AB4878" i="1"/>
  <c r="V4878" i="1" s="1"/>
  <c r="T4879" i="1"/>
  <c r="U4879" i="1"/>
  <c r="W4879" i="1"/>
  <c r="X4879" i="1" s="1"/>
  <c r="Y4879" i="1"/>
  <c r="Z4879" i="1"/>
  <c r="AA4879" i="1"/>
  <c r="AB4879" i="1"/>
  <c r="V4879" i="1" s="1"/>
  <c r="T4880" i="1"/>
  <c r="U4880" i="1"/>
  <c r="W4880" i="1"/>
  <c r="X4880" i="1" s="1"/>
  <c r="Y4880" i="1"/>
  <c r="Z4880" i="1"/>
  <c r="AA4880" i="1"/>
  <c r="AB4880" i="1"/>
  <c r="V4880" i="1" s="1"/>
  <c r="T4881" i="1"/>
  <c r="U4881" i="1"/>
  <c r="W4881" i="1"/>
  <c r="X4881" i="1" s="1"/>
  <c r="Y4881" i="1"/>
  <c r="Z4881" i="1"/>
  <c r="AA4881" i="1"/>
  <c r="AB4881" i="1"/>
  <c r="V4881" i="1" s="1"/>
  <c r="T4882" i="1"/>
  <c r="U4882" i="1"/>
  <c r="W4882" i="1"/>
  <c r="X4882" i="1" s="1"/>
  <c r="Y4882" i="1"/>
  <c r="Z4882" i="1"/>
  <c r="AA4882" i="1"/>
  <c r="AB4882" i="1"/>
  <c r="V4882" i="1" s="1"/>
  <c r="T4883" i="1"/>
  <c r="U4883" i="1"/>
  <c r="W4883" i="1"/>
  <c r="X4883" i="1" s="1"/>
  <c r="Y4883" i="1"/>
  <c r="Z4883" i="1"/>
  <c r="AA4883" i="1"/>
  <c r="AB4883" i="1"/>
  <c r="V4883" i="1" s="1"/>
  <c r="T4884" i="1"/>
  <c r="U4884" i="1"/>
  <c r="W4884" i="1"/>
  <c r="X4884" i="1" s="1"/>
  <c r="Y4884" i="1"/>
  <c r="Z4884" i="1"/>
  <c r="AA4884" i="1"/>
  <c r="AB4884" i="1"/>
  <c r="V4884" i="1" s="1"/>
  <c r="T4885" i="1"/>
  <c r="U4885" i="1"/>
  <c r="W4885" i="1"/>
  <c r="X4885" i="1" s="1"/>
  <c r="Y4885" i="1"/>
  <c r="Z4885" i="1"/>
  <c r="AA4885" i="1"/>
  <c r="AB4885" i="1"/>
  <c r="V4885" i="1" s="1"/>
  <c r="T4886" i="1"/>
  <c r="U4886" i="1"/>
  <c r="W4886" i="1"/>
  <c r="X4886" i="1" s="1"/>
  <c r="Y4886" i="1"/>
  <c r="Z4886" i="1"/>
  <c r="AA4886" i="1"/>
  <c r="AB4886" i="1"/>
  <c r="V4886" i="1" s="1"/>
  <c r="T4887" i="1"/>
  <c r="U4887" i="1"/>
  <c r="W4887" i="1"/>
  <c r="X4887" i="1" s="1"/>
  <c r="Y4887" i="1"/>
  <c r="Z4887" i="1"/>
  <c r="AA4887" i="1"/>
  <c r="AB4887" i="1"/>
  <c r="V4887" i="1" s="1"/>
  <c r="T4888" i="1"/>
  <c r="U4888" i="1"/>
  <c r="W4888" i="1"/>
  <c r="X4888" i="1" s="1"/>
  <c r="Y4888" i="1"/>
  <c r="Z4888" i="1"/>
  <c r="AA4888" i="1"/>
  <c r="AB4888" i="1"/>
  <c r="V4888" i="1" s="1"/>
  <c r="T4889" i="1"/>
  <c r="U4889" i="1"/>
  <c r="W4889" i="1"/>
  <c r="X4889" i="1" s="1"/>
  <c r="Y4889" i="1"/>
  <c r="Z4889" i="1"/>
  <c r="AA4889" i="1"/>
  <c r="AB4889" i="1"/>
  <c r="V4889" i="1" s="1"/>
  <c r="T4890" i="1"/>
  <c r="U4890" i="1"/>
  <c r="W4890" i="1"/>
  <c r="X4890" i="1" s="1"/>
  <c r="Y4890" i="1"/>
  <c r="Z4890" i="1"/>
  <c r="AA4890" i="1"/>
  <c r="AB4890" i="1"/>
  <c r="V4890" i="1" s="1"/>
  <c r="T4891" i="1"/>
  <c r="U4891" i="1"/>
  <c r="W4891" i="1"/>
  <c r="X4891" i="1" s="1"/>
  <c r="Y4891" i="1"/>
  <c r="Z4891" i="1"/>
  <c r="AA4891" i="1"/>
  <c r="AB4891" i="1"/>
  <c r="V4891" i="1" s="1"/>
  <c r="T4892" i="1"/>
  <c r="U4892" i="1"/>
  <c r="W4892" i="1"/>
  <c r="X4892" i="1" s="1"/>
  <c r="Y4892" i="1"/>
  <c r="Z4892" i="1"/>
  <c r="AA4892" i="1"/>
  <c r="AB4892" i="1"/>
  <c r="V4892" i="1" s="1"/>
  <c r="T4893" i="1"/>
  <c r="U4893" i="1"/>
  <c r="W4893" i="1"/>
  <c r="X4893" i="1" s="1"/>
  <c r="Y4893" i="1"/>
  <c r="Z4893" i="1"/>
  <c r="AA4893" i="1"/>
  <c r="AB4893" i="1"/>
  <c r="V4893" i="1" s="1"/>
  <c r="T4894" i="1"/>
  <c r="U4894" i="1"/>
  <c r="W4894" i="1"/>
  <c r="X4894" i="1" s="1"/>
  <c r="Y4894" i="1"/>
  <c r="Z4894" i="1"/>
  <c r="AA4894" i="1"/>
  <c r="AB4894" i="1"/>
  <c r="V4894" i="1" s="1"/>
  <c r="T4895" i="1"/>
  <c r="U4895" i="1"/>
  <c r="W4895" i="1"/>
  <c r="X4895" i="1" s="1"/>
  <c r="Y4895" i="1"/>
  <c r="Z4895" i="1"/>
  <c r="AA4895" i="1"/>
  <c r="AB4895" i="1"/>
  <c r="V4895" i="1" s="1"/>
  <c r="T4896" i="1"/>
  <c r="U4896" i="1"/>
  <c r="W4896" i="1"/>
  <c r="X4896" i="1" s="1"/>
  <c r="Y4896" i="1"/>
  <c r="Z4896" i="1"/>
  <c r="AA4896" i="1"/>
  <c r="AB4896" i="1"/>
  <c r="V4896" i="1" s="1"/>
  <c r="T4897" i="1"/>
  <c r="U4897" i="1"/>
  <c r="W4897" i="1"/>
  <c r="X4897" i="1" s="1"/>
  <c r="Y4897" i="1"/>
  <c r="Z4897" i="1"/>
  <c r="AA4897" i="1"/>
  <c r="AB4897" i="1"/>
  <c r="V4897" i="1" s="1"/>
  <c r="T4898" i="1"/>
  <c r="U4898" i="1"/>
  <c r="W4898" i="1"/>
  <c r="X4898" i="1" s="1"/>
  <c r="Y4898" i="1"/>
  <c r="Z4898" i="1"/>
  <c r="AA4898" i="1"/>
  <c r="AB4898" i="1"/>
  <c r="V4898" i="1" s="1"/>
  <c r="T4899" i="1"/>
  <c r="U4899" i="1"/>
  <c r="W4899" i="1"/>
  <c r="X4899" i="1" s="1"/>
  <c r="Y4899" i="1"/>
  <c r="Z4899" i="1"/>
  <c r="AA4899" i="1"/>
  <c r="AB4899" i="1"/>
  <c r="V4899" i="1" s="1"/>
  <c r="T4900" i="1"/>
  <c r="U4900" i="1"/>
  <c r="W4900" i="1"/>
  <c r="X4900" i="1" s="1"/>
  <c r="Y4900" i="1"/>
  <c r="Z4900" i="1"/>
  <c r="AA4900" i="1"/>
  <c r="AB4900" i="1"/>
  <c r="V4900" i="1" s="1"/>
  <c r="T4901" i="1"/>
  <c r="U4901" i="1"/>
  <c r="W4901" i="1"/>
  <c r="X4901" i="1" s="1"/>
  <c r="Y4901" i="1"/>
  <c r="Z4901" i="1"/>
  <c r="AA4901" i="1"/>
  <c r="AB4901" i="1"/>
  <c r="V4901" i="1" s="1"/>
  <c r="T4902" i="1"/>
  <c r="U4902" i="1"/>
  <c r="W4902" i="1"/>
  <c r="X4902" i="1" s="1"/>
  <c r="Y4902" i="1"/>
  <c r="Z4902" i="1"/>
  <c r="AA4902" i="1"/>
  <c r="AB4902" i="1"/>
  <c r="V4902" i="1" s="1"/>
  <c r="T4903" i="1"/>
  <c r="U4903" i="1"/>
  <c r="W4903" i="1"/>
  <c r="X4903" i="1" s="1"/>
  <c r="Y4903" i="1"/>
  <c r="Z4903" i="1"/>
  <c r="AA4903" i="1"/>
  <c r="AB4903" i="1"/>
  <c r="V4903" i="1" s="1"/>
  <c r="T4904" i="1"/>
  <c r="U4904" i="1"/>
  <c r="W4904" i="1"/>
  <c r="X4904" i="1" s="1"/>
  <c r="Y4904" i="1"/>
  <c r="Z4904" i="1"/>
  <c r="AA4904" i="1"/>
  <c r="AB4904" i="1"/>
  <c r="V4904" i="1" s="1"/>
  <c r="T4905" i="1"/>
  <c r="U4905" i="1"/>
  <c r="W4905" i="1"/>
  <c r="X4905" i="1" s="1"/>
  <c r="Y4905" i="1"/>
  <c r="Z4905" i="1"/>
  <c r="AA4905" i="1"/>
  <c r="AB4905" i="1"/>
  <c r="V4905" i="1" s="1"/>
  <c r="T4906" i="1"/>
  <c r="U4906" i="1"/>
  <c r="W4906" i="1"/>
  <c r="X4906" i="1" s="1"/>
  <c r="Y4906" i="1"/>
  <c r="Z4906" i="1"/>
  <c r="AA4906" i="1"/>
  <c r="AB4906" i="1"/>
  <c r="V4906" i="1" s="1"/>
  <c r="T4907" i="1"/>
  <c r="U4907" i="1"/>
  <c r="W4907" i="1"/>
  <c r="X4907" i="1" s="1"/>
  <c r="Y4907" i="1"/>
  <c r="Z4907" i="1"/>
  <c r="AA4907" i="1"/>
  <c r="AB4907" i="1"/>
  <c r="V4907" i="1" s="1"/>
  <c r="T4908" i="1"/>
  <c r="U4908" i="1"/>
  <c r="W4908" i="1"/>
  <c r="X4908" i="1" s="1"/>
  <c r="Y4908" i="1"/>
  <c r="Z4908" i="1"/>
  <c r="AA4908" i="1"/>
  <c r="AB4908" i="1"/>
  <c r="V4908" i="1" s="1"/>
  <c r="T4909" i="1"/>
  <c r="U4909" i="1"/>
  <c r="W4909" i="1"/>
  <c r="X4909" i="1" s="1"/>
  <c r="Y4909" i="1"/>
  <c r="Z4909" i="1"/>
  <c r="AA4909" i="1"/>
  <c r="AB4909" i="1"/>
  <c r="V4909" i="1" s="1"/>
  <c r="T4910" i="1"/>
  <c r="U4910" i="1"/>
  <c r="W4910" i="1"/>
  <c r="X4910" i="1" s="1"/>
  <c r="Y4910" i="1"/>
  <c r="Z4910" i="1"/>
  <c r="AA4910" i="1"/>
  <c r="AB4910" i="1"/>
  <c r="V4910" i="1" s="1"/>
  <c r="T4911" i="1"/>
  <c r="U4911" i="1"/>
  <c r="W4911" i="1"/>
  <c r="X4911" i="1" s="1"/>
  <c r="Y4911" i="1"/>
  <c r="Z4911" i="1"/>
  <c r="AA4911" i="1"/>
  <c r="AB4911" i="1"/>
  <c r="V4911" i="1" s="1"/>
  <c r="X848" i="1" l="1"/>
  <c r="X832" i="1"/>
  <c r="X1582" i="1"/>
  <c r="X1566" i="1"/>
  <c r="X985" i="1"/>
  <c r="X436" i="1"/>
  <c r="X437" i="1"/>
  <c r="X1114" i="1"/>
  <c r="X561" i="1"/>
  <c r="X553" i="1"/>
  <c r="X153" i="1"/>
  <c r="X1795" i="1"/>
  <c r="X1763" i="1"/>
  <c r="X1389" i="1"/>
  <c r="X1380" i="1"/>
  <c r="X1290" i="1"/>
  <c r="X1157" i="1"/>
  <c r="X883" i="1"/>
  <c r="X375" i="1"/>
  <c r="X279" i="1"/>
  <c r="X237" i="1"/>
  <c r="X154" i="1"/>
  <c r="X1529" i="1"/>
  <c r="X1390" i="1"/>
  <c r="X1301" i="1"/>
  <c r="X1176" i="1"/>
  <c r="X19" i="1"/>
  <c r="X1580" i="1"/>
  <c r="X1524" i="1"/>
  <c r="X1516" i="1"/>
  <c r="X1368" i="1"/>
  <c r="X1360" i="1"/>
  <c r="X1352" i="1"/>
  <c r="X1272" i="1"/>
  <c r="X1155" i="1"/>
  <c r="X323" i="1"/>
  <c r="X1720" i="1"/>
  <c r="X1451" i="1"/>
  <c r="X1794" i="1"/>
  <c r="X1778" i="1"/>
  <c r="X1762" i="1"/>
  <c r="X1576" i="1"/>
  <c r="X1536" i="1"/>
  <c r="X1520" i="1"/>
  <c r="X1046" i="1"/>
  <c r="X713" i="1"/>
  <c r="X552" i="1"/>
  <c r="X400" i="1"/>
  <c r="X135" i="1"/>
  <c r="X43" i="1"/>
  <c r="X17" i="1"/>
  <c r="X18" i="1"/>
  <c r="X1472" i="1"/>
  <c r="X1387" i="1"/>
  <c r="X1378" i="1"/>
  <c r="X1354" i="1"/>
  <c r="X861" i="1"/>
  <c r="X304" i="1"/>
  <c r="X232" i="1"/>
  <c r="X38" i="1"/>
  <c r="U6334" i="1"/>
  <c r="U6337" i="1" s="1"/>
  <c r="X1885" i="1"/>
  <c r="X1575" i="1"/>
  <c r="X1045" i="1"/>
  <c r="X1037" i="1"/>
  <c r="X893" i="1"/>
  <c r="X788" i="1"/>
  <c r="X627" i="1"/>
  <c r="X551" i="1"/>
  <c r="X485" i="1"/>
  <c r="X445" i="1"/>
  <c r="X434" i="1"/>
  <c r="X423" i="1"/>
  <c r="X399" i="1"/>
  <c r="X373" i="1"/>
  <c r="X325" i="1"/>
  <c r="X285" i="1"/>
  <c r="X1732" i="1"/>
  <c r="X1724" i="1"/>
  <c r="X371" i="1"/>
  <c r="X235" i="1"/>
  <c r="X1775" i="1"/>
  <c r="X1589" i="1"/>
  <c r="X1581" i="1"/>
  <c r="X1210" i="1"/>
  <c r="X217" i="1"/>
  <c r="X47" i="1"/>
  <c r="X1655" i="1"/>
  <c r="X1277" i="1"/>
  <c r="X1203" i="1"/>
  <c r="X891" i="1"/>
  <c r="X509" i="1"/>
  <c r="X415" i="1"/>
  <c r="X401" i="1"/>
  <c r="X41" i="1"/>
  <c r="X32" i="1"/>
  <c r="X20" i="1"/>
  <c r="X1876" i="1"/>
  <c r="X1868" i="1"/>
  <c r="X1278" i="1"/>
  <c r="X719" i="1"/>
  <c r="X291" i="1"/>
  <c r="T6334" i="1"/>
  <c r="X1578" i="1"/>
  <c r="X1374" i="1"/>
  <c r="X1072" i="1"/>
  <c r="X1040" i="1"/>
  <c r="X432" i="1"/>
  <c r="X345" i="1"/>
  <c r="X311" i="1"/>
  <c r="X111" i="1"/>
  <c r="X95" i="1"/>
  <c r="X44" i="1"/>
  <c r="X1579" i="1"/>
  <c r="X1479" i="1"/>
  <c r="X1471" i="1"/>
  <c r="X1455" i="1"/>
  <c r="X1367" i="1"/>
  <c r="X1359" i="1"/>
  <c r="X1357" i="1"/>
  <c r="X1041" i="1"/>
  <c r="X987" i="1"/>
  <c r="X705" i="1"/>
  <c r="X643" i="1"/>
  <c r="X114" i="1"/>
  <c r="X777" i="1"/>
  <c r="X628" i="1"/>
  <c r="X574" i="1"/>
  <c r="X565" i="1"/>
  <c r="X446" i="1"/>
  <c r="X438" i="1"/>
  <c r="X422" i="1"/>
  <c r="X372" i="1"/>
  <c r="X348" i="1"/>
  <c r="X324" i="1"/>
  <c r="X289" i="1"/>
  <c r="X119" i="1"/>
  <c r="X1723" i="1"/>
  <c r="X1657" i="1"/>
  <c r="X1282" i="1"/>
  <c r="X1790" i="1"/>
  <c r="X1788" i="1"/>
  <c r="X1780" i="1"/>
  <c r="X1772" i="1"/>
  <c r="X1764" i="1"/>
  <c r="X1699" i="1"/>
  <c r="X1688" i="1"/>
  <c r="X1535" i="1"/>
  <c r="X1275" i="1"/>
  <c r="X1144" i="1"/>
  <c r="X1127" i="1"/>
  <c r="X1799" i="1"/>
  <c r="X1791" i="1"/>
  <c r="X1653" i="1"/>
  <c r="X1760" i="1"/>
  <c r="X1537" i="1"/>
  <c r="X1336" i="1"/>
  <c r="X369" i="1"/>
  <c r="X1879" i="1"/>
  <c r="X1863" i="1"/>
  <c r="X1751" i="1"/>
  <c r="X1743" i="1"/>
  <c r="X1044" i="1"/>
  <c r="X347" i="1"/>
  <c r="X496" i="1"/>
  <c r="X459" i="1"/>
  <c r="X48" i="1"/>
  <c r="X1893" i="1"/>
  <c r="X1887" i="1"/>
  <c r="X1877" i="1"/>
  <c r="X1869" i="1"/>
  <c r="X1861" i="1"/>
  <c r="X1804" i="1"/>
  <c r="X1796" i="1"/>
  <c r="X1727" i="1"/>
  <c r="X1719" i="1"/>
  <c r="X1718" i="1"/>
  <c r="X1708" i="1"/>
  <c r="X1702" i="1"/>
  <c r="X1663" i="1"/>
  <c r="X1573" i="1"/>
  <c r="X1519" i="1"/>
  <c r="X1481" i="1"/>
  <c r="X1388" i="1"/>
  <c r="X1379" i="1"/>
  <c r="X1269" i="1"/>
  <c r="X1262" i="1"/>
  <c r="X783" i="1"/>
  <c r="X709" i="1"/>
  <c r="X708" i="1"/>
  <c r="X444" i="1"/>
  <c r="X419" i="1"/>
  <c r="X256" i="1"/>
  <c r="X1138" i="1"/>
  <c r="X989" i="1"/>
  <c r="X877" i="1"/>
  <c r="X784" i="1"/>
  <c r="X718" i="1"/>
  <c r="X711" i="1"/>
  <c r="X581" i="1"/>
  <c r="X573" i="1"/>
  <c r="X500" i="1"/>
  <c r="X476" i="1"/>
  <c r="X465" i="1"/>
  <c r="X447" i="1"/>
  <c r="X439" i="1"/>
  <c r="X1721" i="1"/>
  <c r="X1704" i="1"/>
  <c r="X1473" i="1"/>
  <c r="X1452" i="1"/>
  <c r="X1302" i="1"/>
  <c r="X1293" i="1"/>
  <c r="X1261" i="1"/>
  <c r="X1177" i="1"/>
  <c r="X982" i="1"/>
  <c r="X971" i="1"/>
  <c r="X970" i="1"/>
  <c r="X880" i="1"/>
  <c r="X837" i="1"/>
  <c r="X821" i="1"/>
  <c r="X808" i="1"/>
  <c r="X785" i="1"/>
  <c r="X712" i="1"/>
  <c r="X556" i="1"/>
  <c r="X517" i="1"/>
  <c r="X503" i="1"/>
  <c r="X502" i="1"/>
  <c r="X475" i="1"/>
  <c r="X440" i="1"/>
  <c r="X426" i="1"/>
  <c r="X425" i="1"/>
  <c r="X424" i="1"/>
  <c r="X368" i="1"/>
  <c r="X282" i="1"/>
  <c r="X280" i="1"/>
  <c r="X221" i="1"/>
  <c r="X213" i="1"/>
  <c r="X181" i="1"/>
  <c r="X171" i="1"/>
  <c r="X122" i="1"/>
  <c r="X45" i="1"/>
  <c r="X1522" i="1"/>
  <c r="X1476" i="1"/>
  <c r="X1475" i="1"/>
  <c r="X1474" i="1"/>
  <c r="X1134" i="1"/>
  <c r="X1125" i="1"/>
  <c r="X1124" i="1"/>
  <c r="X1096" i="1"/>
  <c r="X972" i="1"/>
  <c r="X871" i="1"/>
  <c r="X775" i="1"/>
  <c r="X714" i="1"/>
  <c r="X428" i="1"/>
  <c r="X370" i="1"/>
  <c r="X328" i="1"/>
  <c r="X222" i="1"/>
  <c r="X214" i="1"/>
  <c r="X182" i="1"/>
  <c r="X174" i="1"/>
  <c r="X165" i="1"/>
  <c r="X147" i="1"/>
  <c r="X1714" i="1"/>
  <c r="X1687" i="1"/>
  <c r="X1686" i="1"/>
  <c r="X1384" i="1"/>
  <c r="X1287" i="1"/>
  <c r="X1161" i="1"/>
  <c r="X1126" i="1"/>
  <c r="X1097" i="1"/>
  <c r="X984" i="1"/>
  <c r="X776" i="1"/>
  <c r="X724" i="1"/>
  <c r="X570" i="1"/>
  <c r="X558" i="1"/>
  <c r="X529" i="1"/>
  <c r="X471" i="1"/>
  <c r="X470" i="1"/>
  <c r="X469" i="1"/>
  <c r="X431" i="1"/>
  <c r="X430" i="1"/>
  <c r="X429" i="1"/>
  <c r="X417" i="1"/>
  <c r="X397" i="1"/>
  <c r="X253" i="1"/>
  <c r="X113" i="1"/>
  <c r="X1882" i="1"/>
  <c r="X1881" i="1"/>
  <c r="X1883" i="1"/>
  <c r="X1872" i="1"/>
  <c r="X1777" i="1"/>
  <c r="X1761" i="1"/>
  <c r="X1750" i="1"/>
  <c r="X1703" i="1"/>
  <c r="X1183" i="1"/>
  <c r="X1905" i="1"/>
  <c r="X1749" i="1"/>
  <c r="X1900" i="1"/>
  <c r="X1830" i="1"/>
  <c r="X1271" i="1"/>
  <c r="X1870" i="1"/>
  <c r="X1862" i="1"/>
  <c r="X1792" i="1"/>
  <c r="X1789" i="1"/>
  <c r="X1734" i="1"/>
  <c r="X1726" i="1"/>
  <c r="X1709" i="1"/>
  <c r="X856" i="1"/>
  <c r="X774" i="1"/>
  <c r="X514" i="1"/>
  <c r="X501" i="1"/>
  <c r="X491" i="1"/>
  <c r="X186" i="1"/>
  <c r="X1382" i="1"/>
  <c r="X1165" i="1"/>
  <c r="X1162" i="1"/>
  <c r="X1156" i="1"/>
  <c r="X1154" i="1"/>
  <c r="X1137" i="1"/>
  <c r="X1038" i="1"/>
  <c r="X1036" i="1"/>
  <c r="X995" i="1"/>
  <c r="X744" i="1"/>
  <c r="X742" i="1"/>
  <c r="X723" i="1"/>
  <c r="X695" i="1"/>
  <c r="X660" i="1"/>
  <c r="X616" i="1"/>
  <c r="X580" i="1"/>
  <c r="X564" i="1"/>
  <c r="X513" i="1"/>
  <c r="X478" i="1"/>
  <c r="X1821" i="1"/>
  <c r="X1793" i="1"/>
  <c r="X1722" i="1"/>
  <c r="X1680" i="1"/>
  <c r="X1577" i="1"/>
  <c r="X1534" i="1"/>
  <c r="X1523" i="1"/>
  <c r="X1480" i="1"/>
  <c r="X1383" i="1"/>
  <c r="X1337" i="1"/>
  <c r="X1291" i="1"/>
  <c r="X1166" i="1"/>
  <c r="X979" i="1"/>
  <c r="X743" i="1"/>
  <c r="X1705" i="1"/>
  <c r="X1169" i="1"/>
  <c r="X1168" i="1"/>
  <c r="X1139" i="1"/>
  <c r="X1131" i="1"/>
  <c r="X990" i="1"/>
  <c r="X983" i="1"/>
  <c r="X980" i="1"/>
  <c r="X887" i="1"/>
  <c r="X826" i="1"/>
  <c r="X825" i="1"/>
  <c r="X587" i="1"/>
  <c r="X566" i="1"/>
  <c r="X506" i="1"/>
  <c r="X472" i="1"/>
  <c r="X442" i="1"/>
  <c r="X441" i="1"/>
  <c r="X346" i="1"/>
  <c r="X300" i="1"/>
  <c r="X1776" i="1"/>
  <c r="X1774" i="1"/>
  <c r="X1766" i="1"/>
  <c r="X1707" i="1"/>
  <c r="X1482" i="1"/>
  <c r="X1456" i="1"/>
  <c r="X1362" i="1"/>
  <c r="X1330" i="1"/>
  <c r="X1298" i="1"/>
  <c r="X1297" i="1"/>
  <c r="X1296" i="1"/>
  <c r="X1285" i="1"/>
  <c r="X1149" i="1"/>
  <c r="X1140" i="1"/>
  <c r="X1132" i="1"/>
  <c r="X988" i="1"/>
  <c r="X981" i="1"/>
  <c r="X968" i="1"/>
  <c r="X829" i="1"/>
  <c r="X575" i="1"/>
  <c r="X567" i="1"/>
  <c r="X516" i="1"/>
  <c r="X308" i="1"/>
  <c r="X301" i="1"/>
  <c r="X283" i="1"/>
  <c r="X149" i="1"/>
  <c r="X123" i="1"/>
  <c r="X35" i="1"/>
  <c r="X1895" i="1"/>
  <c r="X1779" i="1"/>
  <c r="X1767" i="1"/>
  <c r="X1759" i="1"/>
  <c r="X1733" i="1"/>
  <c r="X1725" i="1"/>
  <c r="X1373" i="1"/>
  <c r="X1365" i="1"/>
  <c r="X1361" i="1"/>
  <c r="X1331" i="1"/>
  <c r="X1300" i="1"/>
  <c r="X1299" i="1"/>
  <c r="X1286" i="1"/>
  <c r="X1264" i="1"/>
  <c r="X1182" i="1"/>
  <c r="X1160" i="1"/>
  <c r="X1158" i="1"/>
  <c r="X1150" i="1"/>
  <c r="X1133" i="1"/>
  <c r="X1123" i="1"/>
  <c r="X1043" i="1"/>
  <c r="X969" i="1"/>
  <c r="X889" i="1"/>
  <c r="X707" i="1"/>
  <c r="X706" i="1"/>
  <c r="X590" i="1"/>
  <c r="X557" i="1"/>
  <c r="X508" i="1"/>
  <c r="X490" i="1"/>
  <c r="X482" i="1"/>
  <c r="X474" i="1"/>
  <c r="X463" i="1"/>
  <c r="X462" i="1"/>
  <c r="X461" i="1"/>
  <c r="X284" i="1"/>
  <c r="X39" i="1"/>
  <c r="X484" i="1"/>
  <c r="X460" i="1"/>
  <c r="X451" i="1"/>
  <c r="X402" i="1"/>
  <c r="X306" i="1"/>
  <c r="X303" i="1"/>
  <c r="X281" i="1"/>
  <c r="X260" i="1"/>
  <c r="X233" i="1"/>
  <c r="X261" i="1"/>
  <c r="X254" i="1"/>
  <c r="X146" i="1"/>
  <c r="X145" i="1"/>
  <c r="X46" i="1"/>
  <c r="X34" i="1"/>
  <c r="X8" i="1"/>
  <c r="X168" i="1"/>
  <c r="X133" i="1"/>
  <c r="X36" i="1"/>
  <c r="X22" i="1"/>
  <c r="X12" i="1"/>
  <c r="X824" i="1"/>
  <c r="X823" i="1"/>
  <c r="X822" i="1"/>
  <c r="X787" i="1"/>
  <c r="X698" i="1"/>
  <c r="X697" i="1"/>
  <c r="X696" i="1"/>
  <c r="X591" i="1"/>
  <c r="X579" i="1"/>
  <c r="X545" i="1"/>
  <c r="X511" i="1"/>
  <c r="X510" i="1"/>
  <c r="X505" i="1"/>
  <c r="X497" i="1"/>
  <c r="X481" i="1"/>
  <c r="X468" i="1"/>
  <c r="X374" i="1"/>
  <c r="X350" i="1"/>
  <c r="X349" i="1"/>
  <c r="X307" i="1"/>
  <c r="X286" i="1"/>
  <c r="X236" i="1"/>
  <c r="X226" i="1"/>
  <c r="X224" i="1"/>
  <c r="X223" i="1"/>
  <c r="X219" i="1"/>
  <c r="X207" i="1"/>
  <c r="X185" i="1"/>
  <c r="X183" i="1"/>
  <c r="X148" i="1"/>
  <c r="X90" i="1"/>
  <c r="X89" i="1"/>
  <c r="X37" i="1"/>
  <c r="X13" i="1"/>
  <c r="X357" i="1"/>
  <c r="X302" i="1"/>
  <c r="X288" i="1"/>
  <c r="X173" i="1"/>
  <c r="X118" i="1"/>
  <c r="X117" i="1"/>
  <c r="X116" i="1"/>
  <c r="X74" i="1"/>
  <c r="X1701" i="1"/>
  <c r="X1773" i="1"/>
  <c r="X1880" i="1"/>
  <c r="X1871" i="1"/>
  <c r="X1748" i="1"/>
  <c r="X1890" i="1"/>
  <c r="X1889" i="1"/>
  <c r="X1888" i="1"/>
  <c r="X1886" i="1"/>
  <c r="X1867" i="1"/>
  <c r="X1829" i="1"/>
  <c r="X1818" i="1"/>
  <c r="X1817" i="1"/>
  <c r="X1816" i="1"/>
  <c r="X1800" i="1"/>
  <c r="X1768" i="1"/>
  <c r="X1752" i="1"/>
  <c r="X1728" i="1"/>
  <c r="X1661" i="1"/>
  <c r="X1884" i="1"/>
  <c r="X1842" i="1"/>
  <c r="X1841" i="1"/>
  <c r="X1840" i="1"/>
  <c r="X1819" i="1"/>
  <c r="X1801" i="1"/>
  <c r="X1769" i="1"/>
  <c r="X1729" i="1"/>
  <c r="X1874" i="1"/>
  <c r="X1873" i="1"/>
  <c r="X1782" i="1"/>
  <c r="X1770" i="1"/>
  <c r="X1730" i="1"/>
  <c r="X1400" i="1"/>
  <c r="X1898" i="1"/>
  <c r="X1897" i="1"/>
  <c r="X1896" i="1"/>
  <c r="X1894" i="1"/>
  <c r="X1875" i="1"/>
  <c r="X1783" i="1"/>
  <c r="X1899" i="1"/>
  <c r="X1892" i="1"/>
  <c r="X1822" i="1"/>
  <c r="X1784" i="1"/>
  <c r="X1658" i="1"/>
  <c r="X1588" i="1"/>
  <c r="X1574" i="1"/>
  <c r="X1533" i="1"/>
  <c r="X1746" i="1"/>
  <c r="X1745" i="1"/>
  <c r="X1744" i="1"/>
  <c r="X1685" i="1"/>
  <c r="X1659" i="1"/>
  <c r="X1656" i="1"/>
  <c r="X1654" i="1"/>
  <c r="X1572" i="1"/>
  <c r="X1571" i="1"/>
  <c r="X1570" i="1"/>
  <c r="X1528" i="1"/>
  <c r="X1521" i="1"/>
  <c r="X1457" i="1"/>
  <c r="X1372" i="1"/>
  <c r="X1371" i="1"/>
  <c r="X1370" i="1"/>
  <c r="X1335" i="1"/>
  <c r="X1334" i="1"/>
  <c r="X1329" i="1"/>
  <c r="X1289" i="1"/>
  <c r="X1288" i="1"/>
  <c r="X1283" i="1"/>
  <c r="X1281" i="1"/>
  <c r="X1280" i="1"/>
  <c r="X1279" i="1"/>
  <c r="X1276" i="1"/>
  <c r="X1270" i="1"/>
  <c r="X1263" i="1"/>
  <c r="X1209" i="1"/>
  <c r="X886" i="1"/>
  <c r="X1747" i="1"/>
  <c r="X1592" i="1"/>
  <c r="X1591" i="1"/>
  <c r="X1590" i="1"/>
  <c r="X1569" i="1"/>
  <c r="X1532" i="1"/>
  <c r="X1531" i="1"/>
  <c r="X1530" i="1"/>
  <c r="X1508" i="1"/>
  <c r="X1507" i="1"/>
  <c r="X1375" i="1"/>
  <c r="X1369" i="1"/>
  <c r="X1274" i="1"/>
  <c r="X1204" i="1"/>
  <c r="X1202" i="1"/>
  <c r="X1163" i="1"/>
  <c r="X1153" i="1"/>
  <c r="X1167" i="1"/>
  <c r="X1164" i="1"/>
  <c r="X1135" i="1"/>
  <c r="X745" i="1"/>
  <c r="X1820" i="1"/>
  <c r="X1803" i="1"/>
  <c r="X1797" i="1"/>
  <c r="X1787" i="1"/>
  <c r="X1781" i="1"/>
  <c r="X1771" i="1"/>
  <c r="X1765" i="1"/>
  <c r="X1731" i="1"/>
  <c r="X1715" i="1"/>
  <c r="X1698" i="1"/>
  <c r="X1697" i="1"/>
  <c r="X1696" i="1"/>
  <c r="X1664" i="1"/>
  <c r="X1662" i="1"/>
  <c r="X1660" i="1"/>
  <c r="X1377" i="1"/>
  <c r="X1294" i="1"/>
  <c r="X1136" i="1"/>
  <c r="X879" i="1"/>
  <c r="X878" i="1"/>
  <c r="X1509" i="1"/>
  <c r="X1483" i="1"/>
  <c r="X1356" i="1"/>
  <c r="X1355" i="1"/>
  <c r="X1295" i="1"/>
  <c r="X1211" i="1"/>
  <c r="X1386" i="1"/>
  <c r="X1358" i="1"/>
  <c r="X1353" i="1"/>
  <c r="X1175" i="1"/>
  <c r="X1170" i="1"/>
  <c r="X1159" i="1"/>
  <c r="X1716" i="1"/>
  <c r="X1584" i="1"/>
  <c r="X1583" i="1"/>
  <c r="X1568" i="1"/>
  <c r="X1567" i="1"/>
  <c r="X1517" i="1"/>
  <c r="X1453" i="1"/>
  <c r="X1385" i="1"/>
  <c r="X1364" i="1"/>
  <c r="X1363" i="1"/>
  <c r="X1273" i="1"/>
  <c r="X1268" i="1"/>
  <c r="X1185" i="1"/>
  <c r="X1184" i="1"/>
  <c r="X1171" i="1"/>
  <c r="X782" i="1"/>
  <c r="X750" i="1"/>
  <c r="X996" i="1"/>
  <c r="X992" i="1"/>
  <c r="X862" i="1"/>
  <c r="X853" i="1"/>
  <c r="X852" i="1"/>
  <c r="X839" i="1"/>
  <c r="X838" i="1"/>
  <c r="X691" i="1"/>
  <c r="X619" i="1"/>
  <c r="X504" i="1"/>
  <c r="X492" i="1"/>
  <c r="X298" i="1"/>
  <c r="X1178" i="1"/>
  <c r="X1071" i="1"/>
  <c r="X993" i="1"/>
  <c r="X863" i="1"/>
  <c r="X831" i="1"/>
  <c r="X830" i="1"/>
  <c r="X771" i="1"/>
  <c r="X746" i="1"/>
  <c r="X732" i="1"/>
  <c r="X620" i="1"/>
  <c r="X499" i="1"/>
  <c r="X493" i="1"/>
  <c r="X467" i="1"/>
  <c r="X800" i="1"/>
  <c r="X798" i="1"/>
  <c r="X721" i="1"/>
  <c r="X892" i="1"/>
  <c r="X890" i="1"/>
  <c r="X781" i="1"/>
  <c r="X773" i="1"/>
  <c r="X748" i="1"/>
  <c r="X747" i="1"/>
  <c r="X420" i="1"/>
  <c r="X136" i="1"/>
  <c r="X121" i="1"/>
  <c r="X172" i="1"/>
  <c r="X562" i="1"/>
  <c r="X544" i="1"/>
  <c r="X473" i="1"/>
  <c r="X427" i="1"/>
  <c r="X421" i="1"/>
  <c r="X251" i="1"/>
  <c r="X175" i="1"/>
  <c r="X166" i="1"/>
  <c r="X98" i="1"/>
  <c r="X97" i="1"/>
  <c r="X86" i="1"/>
  <c r="X85" i="1"/>
  <c r="X507" i="1"/>
  <c r="X443" i="1"/>
  <c r="X433" i="1"/>
  <c r="X176" i="1"/>
  <c r="X530" i="1"/>
  <c r="X512" i="1"/>
  <c r="X486" i="1"/>
  <c r="X450" i="1"/>
  <c r="X309" i="1"/>
  <c r="X263" i="1"/>
  <c r="X262" i="1"/>
  <c r="X110" i="1"/>
  <c r="X109" i="1"/>
  <c r="X860" i="1"/>
  <c r="X858" i="1"/>
  <c r="X857" i="1"/>
  <c r="X855" i="1"/>
  <c r="X854" i="1"/>
  <c r="X807" i="1"/>
  <c r="X740" i="1"/>
  <c r="X722" i="1"/>
  <c r="X703" i="1"/>
  <c r="X702" i="1"/>
  <c r="X699" i="1"/>
  <c r="X694" i="1"/>
  <c r="X577" i="1"/>
  <c r="X576" i="1"/>
  <c r="X572" i="1"/>
  <c r="X563" i="1"/>
  <c r="X539" i="1"/>
  <c r="X495" i="1"/>
  <c r="X494" i="1"/>
  <c r="X480" i="1"/>
  <c r="X458" i="1"/>
  <c r="X448" i="1"/>
  <c r="X418" i="1"/>
  <c r="X416" i="1"/>
  <c r="X414" i="1"/>
  <c r="X413" i="1"/>
  <c r="X406" i="1"/>
  <c r="X405" i="1"/>
  <c r="X356" i="1"/>
  <c r="X264" i="1"/>
  <c r="X215" i="1"/>
  <c r="X205" i="1"/>
  <c r="X112" i="1"/>
  <c r="X87" i="1"/>
  <c r="X720" i="1"/>
  <c r="X715" i="1"/>
  <c r="X710" i="1"/>
  <c r="X704" i="1"/>
  <c r="X618" i="1"/>
  <c r="X617" i="1"/>
  <c r="X589" i="1"/>
  <c r="X588" i="1"/>
  <c r="X586" i="1"/>
  <c r="X582" i="1"/>
  <c r="X571" i="1"/>
  <c r="X515" i="1"/>
  <c r="X498" i="1"/>
  <c r="X483" i="1"/>
  <c r="X466" i="1"/>
  <c r="X449" i="1"/>
  <c r="X404" i="1"/>
  <c r="X403" i="1"/>
  <c r="X360" i="1"/>
  <c r="X331" i="1"/>
  <c r="X297" i="1"/>
  <c r="X287" i="1"/>
  <c r="X245" i="1"/>
  <c r="X206" i="1"/>
  <c r="D258" i="3"/>
  <c r="D250" i="3"/>
  <c r="D242" i="3"/>
  <c r="D234" i="3"/>
  <c r="D226" i="3"/>
  <c r="D218" i="3"/>
  <c r="D210" i="3"/>
  <c r="D202" i="3"/>
  <c r="D194" i="3"/>
  <c r="D186" i="3"/>
  <c r="D178" i="3"/>
  <c r="D170" i="3"/>
  <c r="D162" i="3"/>
  <c r="D154" i="3"/>
  <c r="D146" i="3"/>
  <c r="D138" i="3"/>
  <c r="D130" i="3"/>
  <c r="D122" i="3"/>
  <c r="D114" i="3"/>
  <c r="D106" i="3"/>
  <c r="D98" i="3"/>
  <c r="D90" i="3"/>
  <c r="D82" i="3"/>
  <c r="D74" i="3"/>
  <c r="D66" i="3"/>
  <c r="D58" i="3"/>
  <c r="D50" i="3"/>
  <c r="D42" i="3"/>
  <c r="D34" i="3"/>
  <c r="D26" i="3"/>
  <c r="D18" i="3"/>
  <c r="D10" i="3"/>
  <c r="X84" i="1"/>
  <c r="X71" i="1"/>
  <c r="X31" i="1"/>
  <c r="D257" i="3"/>
  <c r="D249" i="3"/>
  <c r="D241" i="3"/>
  <c r="D233" i="3"/>
  <c r="D225" i="3"/>
  <c r="D217" i="3"/>
  <c r="D209" i="3"/>
  <c r="D201" i="3"/>
  <c r="D193" i="3"/>
  <c r="D185" i="3"/>
  <c r="D177" i="3"/>
  <c r="D169" i="3"/>
  <c r="D161" i="3"/>
  <c r="D153" i="3"/>
  <c r="D145" i="3"/>
  <c r="D137" i="3"/>
  <c r="D129" i="3"/>
  <c r="D121" i="3"/>
  <c r="D113" i="3"/>
  <c r="D105" i="3"/>
  <c r="D97" i="3"/>
  <c r="D89" i="3"/>
  <c r="D81" i="3"/>
  <c r="D73" i="3"/>
  <c r="D65" i="3"/>
  <c r="D57" i="3"/>
  <c r="D49" i="3"/>
  <c r="D41" i="3"/>
  <c r="D33" i="3"/>
  <c r="D25" i="3"/>
  <c r="D17" i="3"/>
  <c r="D9" i="3"/>
  <c r="X72" i="1"/>
  <c r="X15" i="1"/>
  <c r="D2" i="3"/>
  <c r="D256" i="3"/>
  <c r="D248" i="3"/>
  <c r="D240" i="3"/>
  <c r="D232" i="3"/>
  <c r="D224" i="3"/>
  <c r="D216" i="3"/>
  <c r="D208" i="3"/>
  <c r="D200" i="3"/>
  <c r="D192" i="3"/>
  <c r="D184" i="3"/>
  <c r="D176" i="3"/>
  <c r="D168" i="3"/>
  <c r="D160" i="3"/>
  <c r="D152" i="3"/>
  <c r="D144" i="3"/>
  <c r="D136" i="3"/>
  <c r="D128" i="3"/>
  <c r="D120" i="3"/>
  <c r="D112" i="3"/>
  <c r="D104" i="3"/>
  <c r="D96" i="3"/>
  <c r="D88" i="3"/>
  <c r="D80" i="3"/>
  <c r="D72" i="3"/>
  <c r="D64" i="3"/>
  <c r="D56" i="3"/>
  <c r="D48" i="3"/>
  <c r="D40" i="3"/>
  <c r="D32" i="3"/>
  <c r="D24" i="3"/>
  <c r="D16" i="3"/>
  <c r="D8" i="3"/>
  <c r="X40" i="1"/>
  <c r="X16" i="1"/>
  <c r="D263" i="3"/>
  <c r="D255" i="3"/>
  <c r="D247" i="3"/>
  <c r="D239" i="3"/>
  <c r="D231" i="3"/>
  <c r="D223" i="3"/>
  <c r="D215" i="3"/>
  <c r="D207" i="3"/>
  <c r="D199" i="3"/>
  <c r="D191" i="3"/>
  <c r="D183" i="3"/>
  <c r="D175" i="3"/>
  <c r="D167" i="3"/>
  <c r="D159" i="3"/>
  <c r="D151" i="3"/>
  <c r="D143" i="3"/>
  <c r="D135" i="3"/>
  <c r="D127" i="3"/>
  <c r="D119" i="3"/>
  <c r="D111" i="3"/>
  <c r="D103" i="3"/>
  <c r="D95" i="3"/>
  <c r="D87" i="3"/>
  <c r="D79" i="3"/>
  <c r="D71" i="3"/>
  <c r="D63" i="3"/>
  <c r="D55" i="3"/>
  <c r="D47" i="3"/>
  <c r="D39" i="3"/>
  <c r="D31" i="3"/>
  <c r="D23" i="3"/>
  <c r="D15" i="3"/>
  <c r="D7" i="3"/>
  <c r="D262" i="3"/>
  <c r="D254" i="3"/>
  <c r="D246" i="3"/>
  <c r="D238" i="3"/>
  <c r="D230" i="3"/>
  <c r="D222" i="3"/>
  <c r="D214" i="3"/>
  <c r="D206" i="3"/>
  <c r="D198" i="3"/>
  <c r="D190" i="3"/>
  <c r="D182" i="3"/>
  <c r="D174" i="3"/>
  <c r="D166" i="3"/>
  <c r="D158" i="3"/>
  <c r="D150" i="3"/>
  <c r="D142" i="3"/>
  <c r="D134" i="3"/>
  <c r="D126" i="3"/>
  <c r="D118" i="3"/>
  <c r="D110" i="3"/>
  <c r="D102" i="3"/>
  <c r="D94" i="3"/>
  <c r="D86" i="3"/>
  <c r="D78" i="3"/>
  <c r="D70" i="3"/>
  <c r="D62" i="3"/>
  <c r="D54" i="3"/>
  <c r="D46" i="3"/>
  <c r="D38" i="3"/>
  <c r="D30" i="3"/>
  <c r="D22" i="3"/>
  <c r="D14" i="3"/>
  <c r="D6" i="3"/>
  <c r="X231" i="1"/>
  <c r="X220" i="1"/>
  <c r="X184" i="1"/>
  <c r="X170" i="1"/>
  <c r="X169" i="1"/>
  <c r="X156" i="1"/>
  <c r="X94" i="1"/>
  <c r="X93" i="1"/>
  <c r="X92" i="1"/>
  <c r="X6" i="1"/>
  <c r="X5" i="1"/>
  <c r="D261" i="3"/>
  <c r="D253" i="3"/>
  <c r="D245" i="3"/>
  <c r="D237" i="3"/>
  <c r="D229" i="3"/>
  <c r="D221" i="3"/>
  <c r="D213" i="3"/>
  <c r="D205" i="3"/>
  <c r="D197" i="3"/>
  <c r="D189" i="3"/>
  <c r="D181" i="3"/>
  <c r="D173" i="3"/>
  <c r="D165" i="3"/>
  <c r="D157" i="3"/>
  <c r="D149" i="3"/>
  <c r="D141" i="3"/>
  <c r="D133" i="3"/>
  <c r="D125" i="3"/>
  <c r="D117" i="3"/>
  <c r="D109" i="3"/>
  <c r="D101" i="3"/>
  <c r="D93" i="3"/>
  <c r="D85" i="3"/>
  <c r="D77" i="3"/>
  <c r="D69" i="3"/>
  <c r="D61" i="3"/>
  <c r="D53" i="3"/>
  <c r="D45" i="3"/>
  <c r="D37" i="3"/>
  <c r="D29" i="3"/>
  <c r="D21" i="3"/>
  <c r="D13" i="3"/>
  <c r="D5" i="3"/>
  <c r="X313" i="1"/>
  <c r="X312" i="1"/>
  <c r="X310" i="1"/>
  <c r="X305" i="1"/>
  <c r="X294" i="1"/>
  <c r="X290" i="1"/>
  <c r="X252" i="1"/>
  <c r="X238" i="1"/>
  <c r="X210" i="1"/>
  <c r="X209" i="1"/>
  <c r="X208" i="1"/>
  <c r="X155" i="1"/>
  <c r="X91" i="1"/>
  <c r="X49" i="1"/>
  <c r="X30" i="1"/>
  <c r="X29" i="1"/>
  <c r="X25" i="1"/>
  <c r="X24" i="1"/>
  <c r="X7" i="1"/>
  <c r="D260" i="3"/>
  <c r="D252" i="3"/>
  <c r="D244" i="3"/>
  <c r="D236" i="3"/>
  <c r="D228" i="3"/>
  <c r="D220" i="3"/>
  <c r="D212" i="3"/>
  <c r="D204" i="3"/>
  <c r="D196" i="3"/>
  <c r="D188" i="3"/>
  <c r="D180" i="3"/>
  <c r="D172" i="3"/>
  <c r="D164" i="3"/>
  <c r="D156" i="3"/>
  <c r="D148" i="3"/>
  <c r="D140" i="3"/>
  <c r="D132" i="3"/>
  <c r="D124" i="3"/>
  <c r="D116" i="3"/>
  <c r="D108" i="3"/>
  <c r="D100" i="3"/>
  <c r="D92" i="3"/>
  <c r="D84" i="3"/>
  <c r="D76" i="3"/>
  <c r="D68" i="3"/>
  <c r="D60" i="3"/>
  <c r="D52" i="3"/>
  <c r="D44" i="3"/>
  <c r="D36" i="3"/>
  <c r="D28" i="3"/>
  <c r="D20" i="3"/>
  <c r="D12" i="3"/>
  <c r="D4" i="3"/>
  <c r="X23" i="1"/>
  <c r="D259" i="3"/>
  <c r="D251" i="3"/>
  <c r="D243" i="3"/>
  <c r="D235" i="3"/>
  <c r="D227" i="3"/>
  <c r="D219" i="3"/>
  <c r="D211" i="3"/>
  <c r="D203" i="3"/>
  <c r="D195" i="3"/>
  <c r="D187" i="3"/>
  <c r="D179" i="3"/>
  <c r="D171" i="3"/>
  <c r="D163" i="3"/>
  <c r="D155" i="3"/>
  <c r="D147" i="3"/>
  <c r="D139" i="3"/>
  <c r="D131" i="3"/>
  <c r="D123" i="3"/>
  <c r="D115" i="3"/>
  <c r="D107" i="3"/>
  <c r="D99" i="3"/>
  <c r="D91" i="3"/>
  <c r="D83" i="3"/>
  <c r="D75" i="3"/>
  <c r="D67" i="3"/>
  <c r="D59" i="3"/>
  <c r="D51" i="3"/>
  <c r="D43" i="3"/>
  <c r="D35" i="3"/>
  <c r="D27" i="3"/>
  <c r="D19" i="3"/>
  <c r="D11" i="3"/>
  <c r="D3" i="3"/>
  <c r="H242" i="3"/>
  <c r="H218" i="3"/>
  <c r="H194" i="3"/>
  <c r="H170" i="3"/>
  <c r="H138" i="3"/>
  <c r="H114" i="3"/>
  <c r="H82" i="3"/>
  <c r="H50" i="3"/>
  <c r="H10" i="3"/>
  <c r="H241" i="3"/>
  <c r="H233" i="3"/>
  <c r="H225" i="3"/>
  <c r="H217" i="3"/>
  <c r="H209" i="3"/>
  <c r="H201" i="3"/>
  <c r="H193" i="3"/>
  <c r="H185" i="3"/>
  <c r="H177" i="3"/>
  <c r="H169" i="3"/>
  <c r="H161" i="3"/>
  <c r="H153" i="3"/>
  <c r="H145" i="3"/>
  <c r="H137" i="3"/>
  <c r="H129" i="3"/>
  <c r="H121" i="3"/>
  <c r="H113" i="3"/>
  <c r="H105" i="3"/>
  <c r="H97" i="3"/>
  <c r="H89" i="3"/>
  <c r="H81" i="3"/>
  <c r="H73" i="3"/>
  <c r="H65" i="3"/>
  <c r="H57" i="3"/>
  <c r="H49" i="3"/>
  <c r="H41" i="3"/>
  <c r="H33" i="3"/>
  <c r="H25" i="3"/>
  <c r="H17" i="3"/>
  <c r="H9" i="3"/>
  <c r="H234" i="3"/>
  <c r="H202" i="3"/>
  <c r="H186" i="3"/>
  <c r="H162" i="3"/>
  <c r="H146" i="3"/>
  <c r="H130" i="3"/>
  <c r="H106" i="3"/>
  <c r="H90" i="3"/>
  <c r="H66" i="3"/>
  <c r="H42" i="3"/>
  <c r="H18" i="3"/>
  <c r="H240" i="3"/>
  <c r="H232" i="3"/>
  <c r="H224" i="3"/>
  <c r="H216" i="3"/>
  <c r="H208" i="3"/>
  <c r="H200" i="3"/>
  <c r="H192" i="3"/>
  <c r="H184" i="3"/>
  <c r="H176" i="3"/>
  <c r="H168" i="3"/>
  <c r="H160" i="3"/>
  <c r="H152" i="3"/>
  <c r="H144" i="3"/>
  <c r="H136" i="3"/>
  <c r="H128" i="3"/>
  <c r="H120" i="3"/>
  <c r="H112" i="3"/>
  <c r="H104" i="3"/>
  <c r="H96" i="3"/>
  <c r="H88" i="3"/>
  <c r="H80" i="3"/>
  <c r="H72" i="3"/>
  <c r="H64" i="3"/>
  <c r="H56" i="3"/>
  <c r="H48" i="3"/>
  <c r="H40" i="3"/>
  <c r="H32" i="3"/>
  <c r="H24" i="3"/>
  <c r="H16" i="3"/>
  <c r="H8" i="3"/>
  <c r="H226" i="3"/>
  <c r="H210" i="3"/>
  <c r="H178" i="3"/>
  <c r="H154" i="3"/>
  <c r="H122" i="3"/>
  <c r="H98" i="3"/>
  <c r="H74" i="3"/>
  <c r="H58" i="3"/>
  <c r="H34" i="3"/>
  <c r="H26" i="3"/>
  <c r="H239" i="3"/>
  <c r="H231" i="3"/>
  <c r="H223" i="3"/>
  <c r="H215" i="3"/>
  <c r="H207" i="3"/>
  <c r="H199" i="3"/>
  <c r="H191" i="3"/>
  <c r="H183" i="3"/>
  <c r="H175" i="3"/>
  <c r="H167" i="3"/>
  <c r="H159" i="3"/>
  <c r="H151" i="3"/>
  <c r="H143" i="3"/>
  <c r="H135" i="3"/>
  <c r="H127" i="3"/>
  <c r="H119" i="3"/>
  <c r="H111" i="3"/>
  <c r="H103" i="3"/>
  <c r="H95" i="3"/>
  <c r="H87" i="3"/>
  <c r="H79" i="3"/>
  <c r="H71" i="3"/>
  <c r="H63" i="3"/>
  <c r="H55" i="3"/>
  <c r="H47" i="3"/>
  <c r="H39" i="3"/>
  <c r="H31" i="3"/>
  <c r="H23" i="3"/>
  <c r="H15" i="3"/>
  <c r="H7" i="3"/>
  <c r="H238" i="3"/>
  <c r="H230" i="3"/>
  <c r="H222" i="3"/>
  <c r="H214" i="3"/>
  <c r="H206" i="3"/>
  <c r="H198" i="3"/>
  <c r="H190" i="3"/>
  <c r="H182" i="3"/>
  <c r="H174" i="3"/>
  <c r="H166" i="3"/>
  <c r="H158" i="3"/>
  <c r="H150" i="3"/>
  <c r="H142" i="3"/>
  <c r="H134" i="3"/>
  <c r="H126" i="3"/>
  <c r="H118" i="3"/>
  <c r="H110" i="3"/>
  <c r="H102" i="3"/>
  <c r="H94" i="3"/>
  <c r="H86" i="3"/>
  <c r="H78" i="3"/>
  <c r="H70" i="3"/>
  <c r="H62" i="3"/>
  <c r="H54" i="3"/>
  <c r="H46" i="3"/>
  <c r="H38" i="3"/>
  <c r="H30" i="3"/>
  <c r="H22" i="3"/>
  <c r="H14" i="3"/>
  <c r="H6" i="3"/>
  <c r="H237" i="3"/>
  <c r="H229" i="3"/>
  <c r="H221" i="3"/>
  <c r="H213" i="3"/>
  <c r="H205" i="3"/>
  <c r="H197" i="3"/>
  <c r="H189" i="3"/>
  <c r="H181" i="3"/>
  <c r="H173" i="3"/>
  <c r="H165" i="3"/>
  <c r="H157" i="3"/>
  <c r="H149" i="3"/>
  <c r="H141" i="3"/>
  <c r="H133" i="3"/>
  <c r="H125" i="3"/>
  <c r="H117" i="3"/>
  <c r="H109" i="3"/>
  <c r="H101" i="3"/>
  <c r="H93" i="3"/>
  <c r="H85" i="3"/>
  <c r="H77" i="3"/>
  <c r="H69" i="3"/>
  <c r="H61" i="3"/>
  <c r="H53" i="3"/>
  <c r="H45" i="3"/>
  <c r="H37" i="3"/>
  <c r="H29" i="3"/>
  <c r="H21" i="3"/>
  <c r="H13" i="3"/>
  <c r="H5" i="3"/>
  <c r="H2" i="3"/>
  <c r="H236" i="3"/>
  <c r="H228" i="3"/>
  <c r="H220" i="3"/>
  <c r="H212" i="3"/>
  <c r="H204" i="3"/>
  <c r="H196" i="3"/>
  <c r="H188" i="3"/>
  <c r="H180" i="3"/>
  <c r="H172" i="3"/>
  <c r="H164" i="3"/>
  <c r="H156" i="3"/>
  <c r="H148" i="3"/>
  <c r="H140" i="3"/>
  <c r="H132" i="3"/>
  <c r="H124" i="3"/>
  <c r="H116" i="3"/>
  <c r="H108" i="3"/>
  <c r="H100" i="3"/>
  <c r="H92" i="3"/>
  <c r="H84" i="3"/>
  <c r="H76" i="3"/>
  <c r="H68" i="3"/>
  <c r="H60" i="3"/>
  <c r="H52" i="3"/>
  <c r="H44" i="3"/>
  <c r="H36" i="3"/>
  <c r="H28" i="3"/>
  <c r="H20" i="3"/>
  <c r="H12" i="3"/>
  <c r="H4" i="3"/>
  <c r="H243" i="3"/>
  <c r="H235" i="3"/>
  <c r="H227" i="3"/>
  <c r="H219" i="3"/>
  <c r="H211" i="3"/>
  <c r="H203" i="3"/>
  <c r="H195" i="3"/>
  <c r="H187" i="3"/>
  <c r="H179" i="3"/>
  <c r="H171" i="3"/>
  <c r="H163" i="3"/>
  <c r="H155" i="3"/>
  <c r="H147" i="3"/>
  <c r="H139" i="3"/>
  <c r="H131" i="3"/>
  <c r="H123" i="3"/>
  <c r="H115" i="3"/>
  <c r="H107" i="3"/>
  <c r="H99" i="3"/>
  <c r="H91" i="3"/>
  <c r="H83" i="3"/>
  <c r="H75" i="3"/>
  <c r="H67" i="3"/>
  <c r="H59" i="3"/>
  <c r="H51" i="3"/>
  <c r="H43" i="3"/>
  <c r="H35" i="3"/>
  <c r="H27" i="3"/>
  <c r="H19" i="3"/>
  <c r="H11" i="3"/>
  <c r="H3" i="3"/>
  <c r="X1891" i="1"/>
  <c r="X1518" i="1"/>
  <c r="X1454" i="1"/>
  <c r="X1292" i="1"/>
  <c r="X1284" i="1"/>
  <c r="X1047" i="1"/>
  <c r="X772" i="1"/>
  <c r="X1042" i="1"/>
  <c r="X994" i="1"/>
  <c r="X978" i="1"/>
  <c r="X884" i="1"/>
  <c r="X882" i="1"/>
  <c r="X881" i="1"/>
  <c r="X1039" i="1"/>
  <c r="X836" i="1"/>
  <c r="X786" i="1"/>
  <c r="X876" i="1"/>
  <c r="X701" i="1"/>
  <c r="X749" i="1"/>
  <c r="X725" i="1"/>
  <c r="X741" i="1"/>
  <c r="X717" i="1"/>
  <c r="X258" i="1"/>
  <c r="X554" i="1"/>
  <c r="X330" i="1"/>
  <c r="X329" i="1"/>
  <c r="X218" i="1"/>
  <c r="X578" i="1"/>
  <c r="X538" i="1"/>
  <c r="X88" i="1"/>
  <c r="X546" i="1"/>
  <c r="X265" i="1"/>
  <c r="X255" i="1"/>
  <c r="X257" i="1"/>
  <c r="X249" i="1"/>
  <c r="X239" i="1"/>
  <c r="X9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<sst xmlns="http://schemas.openxmlformats.org/spreadsheetml/2006/main" count="53317" uniqueCount="2349">
  <si>
    <t/>
  </si>
  <si>
    <t>T</t>
  </si>
  <si>
    <t>M-2</t>
  </si>
  <si>
    <t>KG</t>
  </si>
  <si>
    <t>C/U</t>
  </si>
  <si>
    <t>Gerencia</t>
  </si>
  <si>
    <t>29 x 59 ASPEN MATE</t>
  </si>
  <si>
    <t>525055089155.1.1</t>
  </si>
  <si>
    <t>52</t>
  </si>
  <si>
    <t>4000</t>
  </si>
  <si>
    <t>B</t>
  </si>
  <si>
    <t>Estándar</t>
  </si>
  <si>
    <t>01</t>
  </si>
  <si>
    <t>UNIMACO S.A.</t>
  </si>
  <si>
    <t>101329</t>
  </si>
  <si>
    <t>ZPVS</t>
  </si>
  <si>
    <t>20</t>
  </si>
  <si>
    <t>3000</t>
  </si>
  <si>
    <t>21 x 122 ROBLE</t>
  </si>
  <si>
    <t>201931719000.1.1</t>
  </si>
  <si>
    <t>21 x 122 DECAP</t>
  </si>
  <si>
    <t>201931653000.1.1</t>
  </si>
  <si>
    <t>60 x 60 FORUM TIZA</t>
  </si>
  <si>
    <t>201901310097.1.1</t>
  </si>
  <si>
    <t>21 x 122 MALBEC</t>
  </si>
  <si>
    <t>201931650000.1.1</t>
  </si>
  <si>
    <t>59 x 59 LIFE GRIS RECTIFICADO</t>
  </si>
  <si>
    <t>201891597006.1.1</t>
  </si>
  <si>
    <t>38 X 38 RECIFE GRIS</t>
  </si>
  <si>
    <t>515045001006.1.2</t>
  </si>
  <si>
    <t>51</t>
  </si>
  <si>
    <t>38 X 38 RECIFE ARENA</t>
  </si>
  <si>
    <t>515045001009.1.2</t>
  </si>
  <si>
    <t>Karina Conradi</t>
  </si>
  <si>
    <t>12 x 18 x 33 (9T) LADRILLO HUECO CORMELA</t>
  </si>
  <si>
    <t>122008.</t>
  </si>
  <si>
    <t>28</t>
  </si>
  <si>
    <t>9000</t>
  </si>
  <si>
    <t>Retira Fabrica</t>
  </si>
  <si>
    <t>02</t>
  </si>
  <si>
    <t>BP MAT S.R.L</t>
  </si>
  <si>
    <t>100177</t>
  </si>
  <si>
    <t>ZPAC</t>
  </si>
  <si>
    <t>Capo, Fernando</t>
  </si>
  <si>
    <t>58 x 117 MOMA GRIS PULIDO</t>
  </si>
  <si>
    <t>201761664006.1.2</t>
  </si>
  <si>
    <t>VAZQUEZ PABLO</t>
  </si>
  <si>
    <t>12 x 18 x 33 LADRILLO HUECO (9T) PIO</t>
  </si>
  <si>
    <t>291541484000.1.1</t>
  </si>
  <si>
    <t>29</t>
  </si>
  <si>
    <t>D</t>
  </si>
  <si>
    <t>RETIRA 26-03</t>
  </si>
  <si>
    <t>GRUPO MAS SA</t>
  </si>
  <si>
    <t>102431</t>
  </si>
  <si>
    <t>8 x 18 x 33 LADRILLO HUECO PIO</t>
  </si>
  <si>
    <t>291551484000.1.1</t>
  </si>
  <si>
    <t>18 x 18 x 33 LADRILLO HUECO (12T) PIO</t>
  </si>
  <si>
    <t>291531484000.1.1</t>
  </si>
  <si>
    <t>38 X 38 BELEN GRIS</t>
  </si>
  <si>
    <t>515045002006.1.2</t>
  </si>
  <si>
    <t>PASQUETTI SERGIO</t>
  </si>
  <si>
    <t>101911</t>
  </si>
  <si>
    <t>38 X 38 LEBLON ARENA</t>
  </si>
  <si>
    <t>515041600009.1.1</t>
  </si>
  <si>
    <t>38 X 38 DAMERO</t>
  </si>
  <si>
    <t>515045082000.1.2</t>
  </si>
  <si>
    <t>38 X 38 CEDRO COLORADO</t>
  </si>
  <si>
    <t>515045049162.1.2</t>
  </si>
  <si>
    <t>38 X 38 BELEN NEGRO</t>
  </si>
  <si>
    <t>515045002004.1.2</t>
  </si>
  <si>
    <t>38 X 38 GALES ARENA</t>
  </si>
  <si>
    <t>515045080009.1.2</t>
  </si>
  <si>
    <t>38 X 38 FRESNO</t>
  </si>
  <si>
    <t>515045014000.1.2</t>
  </si>
  <si>
    <t>LAD. PORTANTE 18X19X33 CORMELA</t>
  </si>
  <si>
    <t>133002.</t>
  </si>
  <si>
    <t>LAD. PORTANTE 12X19X33 CORMELA</t>
  </si>
  <si>
    <t>133001.</t>
  </si>
  <si>
    <t>DELAPENNA GUSTAVO ERNESTO</t>
  </si>
  <si>
    <t>101478</t>
  </si>
  <si>
    <t>DIEGO JOSE DIAZ</t>
  </si>
  <si>
    <t>51 x 51 OSLO MARFIL</t>
  </si>
  <si>
    <t>515065112034.1.1</t>
  </si>
  <si>
    <t>HIPERCAT S.A.S</t>
  </si>
  <si>
    <t>103166</t>
  </si>
  <si>
    <t>8 x 18 x 33 LADRILLO HUECO CORMELA</t>
  </si>
  <si>
    <t>122007.</t>
  </si>
  <si>
    <t>12 X 18 X 33 (6T) LADRIILO HUECO CORMELA</t>
  </si>
  <si>
    <t>122004.</t>
  </si>
  <si>
    <t>LAD. PORTANTE 18 x 19 x 33 PIO</t>
  </si>
  <si>
    <t>291531483000.1.1</t>
  </si>
  <si>
    <t>MENDOZA JUAN ADRIAN</t>
  </si>
  <si>
    <t>102515</t>
  </si>
  <si>
    <t>Carro, Germán</t>
  </si>
  <si>
    <t>CODIMAT S.A.</t>
  </si>
  <si>
    <t>101458</t>
  </si>
  <si>
    <t>PAGNACCO HNOS. S.C.</t>
  </si>
  <si>
    <t>101401</t>
  </si>
  <si>
    <t>FERMIN CHRISTIAN MATIAS</t>
  </si>
  <si>
    <t>103064</t>
  </si>
  <si>
    <t>DIDIO HERMANOS SA</t>
  </si>
  <si>
    <t>103395</t>
  </si>
  <si>
    <t>Ventas Personal</t>
  </si>
  <si>
    <t>59 x 59 LONDON GREIGE RECTIFICADO</t>
  </si>
  <si>
    <t>201891726209.1.1</t>
  </si>
  <si>
    <t>ORSO MARCELO ARIEL-CONSTRUSHOP-</t>
  </si>
  <si>
    <t>101917</t>
  </si>
  <si>
    <t>58 x 117 PORTORO PULIDO 2DA CAL</t>
  </si>
  <si>
    <t>201761778000.2.2</t>
  </si>
  <si>
    <t>DISTRIBUIDORA SUELOS S.R.L.</t>
  </si>
  <si>
    <t>102458</t>
  </si>
  <si>
    <t>38 X 38 FORTALEZA ARENA</t>
  </si>
  <si>
    <t>515041599009.1.1</t>
  </si>
  <si>
    <t>38 X 38 TILCARA GRIS</t>
  </si>
  <si>
    <t>515045003006.1.2</t>
  </si>
  <si>
    <t>38 X 38 LEBLON MARFIL</t>
  </si>
  <si>
    <t>515041600034.1.1</t>
  </si>
  <si>
    <t>38 X 38 MANAOS GRIS</t>
  </si>
  <si>
    <t>515045007006.1.2</t>
  </si>
  <si>
    <t>38 X 38 MANAOS ARENA</t>
  </si>
  <si>
    <t>515045007009.1.2</t>
  </si>
  <si>
    <t>38 X 38 OLIVO</t>
  </si>
  <si>
    <t>515045084000.1.2</t>
  </si>
  <si>
    <t>38 X 38 ARRAYAN</t>
  </si>
  <si>
    <t>515045083000.1.2</t>
  </si>
  <si>
    <t>GIANNONE RUBEN</t>
  </si>
  <si>
    <t>MADERSA S.R.L</t>
  </si>
  <si>
    <t>100111</t>
  </si>
  <si>
    <t>58 x 117 TRAFALGAR GRIS TAAD RECTIFICADO</t>
  </si>
  <si>
    <t>201881659006.1.1</t>
  </si>
  <si>
    <t>A. G. CHIBAN S.R.L.</t>
  </si>
  <si>
    <t>101974</t>
  </si>
  <si>
    <t>12 x 18 x 33 LADRILLO HUECO (6T) PIO</t>
  </si>
  <si>
    <t>291541698000.1.1</t>
  </si>
  <si>
    <t>CANARIAS S.R.L.</t>
  </si>
  <si>
    <t>100108</t>
  </si>
  <si>
    <t>59 x 59 LONDON GRIS RECT 2DA CAL</t>
  </si>
  <si>
    <t>201821726006.2.1</t>
  </si>
  <si>
    <t>ACCE-SANI-GA S.A.</t>
  </si>
  <si>
    <t>101858</t>
  </si>
  <si>
    <t>58 x 117 PORTORO PULIDO</t>
  </si>
  <si>
    <t>201761778000.1.2</t>
  </si>
  <si>
    <t>COLOME S.A.</t>
  </si>
  <si>
    <t>101874</t>
  </si>
  <si>
    <t>NESTOR BRUGIATI</t>
  </si>
  <si>
    <t>60 x 60 ZEN GRIS 2DA CAL</t>
  </si>
  <si>
    <t>201901005006.2.1</t>
  </si>
  <si>
    <t>29 x 59 ASPEN BRILLANTE</t>
  </si>
  <si>
    <t>525055089007.1.1</t>
  </si>
  <si>
    <t>SANTIANO LILIANA NOEMI</t>
  </si>
  <si>
    <t>101861</t>
  </si>
  <si>
    <t>FIVEBIL S.R.L.</t>
  </si>
  <si>
    <t>101770</t>
  </si>
  <si>
    <t>38 X 38 MANAOS AZUL</t>
  </si>
  <si>
    <t>515045007053.1.2</t>
  </si>
  <si>
    <t>38 X 38 MANAOS MARRON</t>
  </si>
  <si>
    <t>515045007033.1.2</t>
  </si>
  <si>
    <t>59 x 59 LONDON GRIS RECTIFICADO</t>
  </si>
  <si>
    <t>201891726006.1.1</t>
  </si>
  <si>
    <t>58 x 58 CAVA XX PULIDO RECTIFICADO</t>
  </si>
  <si>
    <t>201741737000.1.1</t>
  </si>
  <si>
    <t>51 x 51 MUNICH GRIS</t>
  </si>
  <si>
    <t>515065105006.1.1</t>
  </si>
  <si>
    <t>FORMELLA SA</t>
  </si>
  <si>
    <t>100424</t>
  </si>
  <si>
    <t>64 x 122 CAVA XX</t>
  </si>
  <si>
    <t>201921781000.1.1</t>
  </si>
  <si>
    <t>Muestras</t>
  </si>
  <si>
    <t>64 x 122 TERRAZZO GRIS</t>
  </si>
  <si>
    <t>201921760006.1.1</t>
  </si>
  <si>
    <t>64 x 122 NIZA GRAFITO</t>
  </si>
  <si>
    <t>201921769167.1.1</t>
  </si>
  <si>
    <t>64 x 122 ARABESCATO</t>
  </si>
  <si>
    <t>201921762000.1.1</t>
  </si>
  <si>
    <t>64 x 122 VESUBIO HUMO</t>
  </si>
  <si>
    <t>201921735086.1.1</t>
  </si>
  <si>
    <t>64 x 122 METROPOLIS PLATA</t>
  </si>
  <si>
    <t>201921776028.1.1</t>
  </si>
  <si>
    <t>64 x 122 CEMENTO BLANCO</t>
  </si>
  <si>
    <t>201921775001.1.1</t>
  </si>
  <si>
    <t>64 x 122 MIKONOS GRIS</t>
  </si>
  <si>
    <t>201920798006.1.1</t>
  </si>
  <si>
    <t>64 x 122 DUOMO GRIS</t>
  </si>
  <si>
    <t>201921771006.1.1</t>
  </si>
  <si>
    <t>21 x 122 NORDICA</t>
  </si>
  <si>
    <t>201931694000.1.1</t>
  </si>
  <si>
    <t>58 x 117 ARABESCATO PULIDO</t>
  </si>
  <si>
    <t>201761779000.1.2</t>
  </si>
  <si>
    <t>A</t>
  </si>
  <si>
    <t>CORRALON LA CLARITA</t>
  </si>
  <si>
    <t>101844</t>
  </si>
  <si>
    <t>COOP DE CONSUMO COOPERMAT LTDA</t>
  </si>
  <si>
    <t>103371</t>
  </si>
  <si>
    <t>CASA SCHANTON S.A.</t>
  </si>
  <si>
    <t>100086</t>
  </si>
  <si>
    <t>CASALE MATIAS</t>
  </si>
  <si>
    <t>COOPERATIVA DE PROVISION DE SERVICI</t>
  </si>
  <si>
    <t>101845</t>
  </si>
  <si>
    <t>38 X 38 MANAOS VERDE</t>
  </si>
  <si>
    <t>515045007014.1.2</t>
  </si>
  <si>
    <t>38 X 38 RONDA ARENA</t>
  </si>
  <si>
    <t>515045064009.1.1</t>
  </si>
  <si>
    <t>38 X 38 RONDA GRIS</t>
  </si>
  <si>
    <t>515045064006.1.1</t>
  </si>
  <si>
    <t>CENTRO DISTRIBUIDOR DEL NORTE SRL</t>
  </si>
  <si>
    <t>102246</t>
  </si>
  <si>
    <t>18 x 18 x 33 LADRILLO HUECO(12T) CORMELA</t>
  </si>
  <si>
    <t>122010.</t>
  </si>
  <si>
    <t>60 x 60 FORUM GRIS</t>
  </si>
  <si>
    <t>201901310006.1.1</t>
  </si>
  <si>
    <t>CONSTRUDISEÑO S.A.</t>
  </si>
  <si>
    <t>102268</t>
  </si>
  <si>
    <t>CONSTRUCCIONES AQUINO S.A.</t>
  </si>
  <si>
    <t>100128</t>
  </si>
  <si>
    <t>RETIRA 23-03</t>
  </si>
  <si>
    <t>ACEROS DAHIR SA</t>
  </si>
  <si>
    <t>103381</t>
  </si>
  <si>
    <t>319785</t>
  </si>
  <si>
    <t>60 x 60 ZEN MARFIL</t>
  </si>
  <si>
    <t>201901005034.1.1</t>
  </si>
  <si>
    <t>22-03-2024</t>
  </si>
  <si>
    <t>319776</t>
  </si>
  <si>
    <t>38 X 38 NEVE BRILLANTE</t>
  </si>
  <si>
    <t>515045086007.1.2</t>
  </si>
  <si>
    <t>319774</t>
  </si>
  <si>
    <t>Ventas Varias</t>
  </si>
  <si>
    <t>ESCOMBRO LADRILLOS OLAVARRIA</t>
  </si>
  <si>
    <t>155000.7</t>
  </si>
  <si>
    <t>22/03</t>
  </si>
  <si>
    <t>SCARAVILLI VERONICA SOLEDAD</t>
  </si>
  <si>
    <t>500313</t>
  </si>
  <si>
    <t>319768</t>
  </si>
  <si>
    <t>RETIRA 25-03</t>
  </si>
  <si>
    <t>CORRALON DON EMILIO S.R.L.</t>
  </si>
  <si>
    <t>101521</t>
  </si>
  <si>
    <t>319766</t>
  </si>
  <si>
    <t>REEM Y REEM S.A</t>
  </si>
  <si>
    <t>103364</t>
  </si>
  <si>
    <t>319765</t>
  </si>
  <si>
    <t>319764</t>
  </si>
  <si>
    <t>319763</t>
  </si>
  <si>
    <t>319762</t>
  </si>
  <si>
    <t>FERRETERIA Y CORRALON DON QUIQUE S.</t>
  </si>
  <si>
    <t>101592</t>
  </si>
  <si>
    <t>319761</t>
  </si>
  <si>
    <t>319760</t>
  </si>
  <si>
    <t>319759</t>
  </si>
  <si>
    <t>319758</t>
  </si>
  <si>
    <t>319757</t>
  </si>
  <si>
    <t>319755</t>
  </si>
  <si>
    <t>319754</t>
  </si>
  <si>
    <t>NITUB S.A.I.C.</t>
  </si>
  <si>
    <t>101916</t>
  </si>
  <si>
    <t>319753</t>
  </si>
  <si>
    <t>GILI Y CIA. SRL</t>
  </si>
  <si>
    <t>101459</t>
  </si>
  <si>
    <t>319752</t>
  </si>
  <si>
    <t>ARTILIM DE TRES ARROYOS S.R.L.</t>
  </si>
  <si>
    <t>102826</t>
  </si>
  <si>
    <t>319751</t>
  </si>
  <si>
    <t>LAD. PORTANTE 12 x 19 x 33 PIO</t>
  </si>
  <si>
    <t>291541483000.1.1</t>
  </si>
  <si>
    <t>ORGANIZACION ITAR S.A.C.I.</t>
  </si>
  <si>
    <t>101404</t>
  </si>
  <si>
    <t>319750</t>
  </si>
  <si>
    <t>TERCEROS DE CODIMAT</t>
  </si>
  <si>
    <t>MAURIZI JOSE ALBERTO</t>
  </si>
  <si>
    <t>102958</t>
  </si>
  <si>
    <t>319748</t>
  </si>
  <si>
    <t>22/03 orden 23542</t>
  </si>
  <si>
    <t>319747</t>
  </si>
  <si>
    <t>22/03 orden 23543</t>
  </si>
  <si>
    <t>319746</t>
  </si>
  <si>
    <t>22/03 orden 23544</t>
  </si>
  <si>
    <t>319745</t>
  </si>
  <si>
    <t>38 X 38 LEBLON MARFIL 2DA CAL</t>
  </si>
  <si>
    <t>515041600034.2.1</t>
  </si>
  <si>
    <t>22/03  -2DA</t>
  </si>
  <si>
    <t>319743</t>
  </si>
  <si>
    <t>38 X 38 FORTALEZA ARENA 2DA CAL</t>
  </si>
  <si>
    <t>515041599009.2.1</t>
  </si>
  <si>
    <t>38 X 38 FORTALEZA GRIS 2DA CAL</t>
  </si>
  <si>
    <t>515041599006.2.1</t>
  </si>
  <si>
    <t>COMERCIAL SUR S.H.</t>
  </si>
  <si>
    <t>102668</t>
  </si>
  <si>
    <t>319740</t>
  </si>
  <si>
    <t>319739</t>
  </si>
  <si>
    <t>despacho</t>
  </si>
  <si>
    <t>ELIAS SEBASTIAN ARIEL</t>
  </si>
  <si>
    <t>102486</t>
  </si>
  <si>
    <t>319737</t>
  </si>
  <si>
    <t>58 x 117 LIFE GRIS PULIDO 2DA CAL</t>
  </si>
  <si>
    <t>201761627006.2.2</t>
  </si>
  <si>
    <t>59 x 59 LONDON TIZA RECT 2DA CAL</t>
  </si>
  <si>
    <t>201821726097.2.1</t>
  </si>
  <si>
    <t>22.03</t>
  </si>
  <si>
    <t>MADECONST S.A.</t>
  </si>
  <si>
    <t>101454</t>
  </si>
  <si>
    <t>319735</t>
  </si>
  <si>
    <t>38 X 38 FORTALEZA GRAFITO</t>
  </si>
  <si>
    <t>515041599167.1.1</t>
  </si>
  <si>
    <t>38 X 38 RECIFE TIZA</t>
  </si>
  <si>
    <t>515045001097.1.2</t>
  </si>
  <si>
    <t>22/03  BENDERSKY</t>
  </si>
  <si>
    <t>CONSTRUCOMPRAS ACE</t>
  </si>
  <si>
    <t>101878</t>
  </si>
  <si>
    <t>319727</t>
  </si>
  <si>
    <t>AC 40023543</t>
  </si>
  <si>
    <t>NAVARRO ACHE S.A.</t>
  </si>
  <si>
    <t>102882</t>
  </si>
  <si>
    <t>319726</t>
  </si>
  <si>
    <t>21 x 122 LAPACHO</t>
  </si>
  <si>
    <t>201931728000.1.1</t>
  </si>
  <si>
    <t>OC 34253  GROPPO</t>
  </si>
  <si>
    <t>319724</t>
  </si>
  <si>
    <t>retira 25/03</t>
  </si>
  <si>
    <t>319723</t>
  </si>
  <si>
    <t>21 x 122 MALBEC 2DA CAL</t>
  </si>
  <si>
    <t>201931650000.2.1</t>
  </si>
  <si>
    <t>OC 34250 GIORDANO</t>
  </si>
  <si>
    <t>319720</t>
  </si>
  <si>
    <t>21 x 122 GUAYUBIRA 2DA CAL</t>
  </si>
  <si>
    <t>201931753000.2.1</t>
  </si>
  <si>
    <t>SANCHEZ MARTINEZ E HIJOS S.A.</t>
  </si>
  <si>
    <t>101854</t>
  </si>
  <si>
    <t>319719</t>
  </si>
  <si>
    <t>60 x 60 OXIDO OSCURO 2DA CAL</t>
  </si>
  <si>
    <t>201901294151.2.1</t>
  </si>
  <si>
    <t>22/03 -2da</t>
  </si>
  <si>
    <t>SUCESION DE MARTINEZ EMILIO HECTOR</t>
  </si>
  <si>
    <t>101494</t>
  </si>
  <si>
    <t>319718</t>
  </si>
  <si>
    <t>60 x 60 ZEN MARFIL 2DA CAL</t>
  </si>
  <si>
    <t>201901005034.2.1</t>
  </si>
  <si>
    <t>21 x 122 ABEDUL 2DA CAL</t>
  </si>
  <si>
    <t>201931460000.2.1</t>
  </si>
  <si>
    <t>RETIRA 22-03</t>
  </si>
  <si>
    <t>PUNTO PLAC S.R.L.</t>
  </si>
  <si>
    <t>102540</t>
  </si>
  <si>
    <t>319717</t>
  </si>
  <si>
    <t>58 x 58 LIFE GRIS PULIDO RECTIFICADO 2 C</t>
  </si>
  <si>
    <t>201741627006.2.1</t>
  </si>
  <si>
    <t>ALBE S.A.</t>
  </si>
  <si>
    <t>101935</t>
  </si>
  <si>
    <t>319716</t>
  </si>
  <si>
    <t>58 x 58 LIFE TIZA PULIDO RECTIFICADO 2 C</t>
  </si>
  <si>
    <t>201741627097.2.1</t>
  </si>
  <si>
    <t>60 x 60 BLEND CEMENTO 2DA CAL</t>
  </si>
  <si>
    <t>201901291174.2.1</t>
  </si>
  <si>
    <t>58 x 117 LIFE TIZA RECTIFICADO 2DA CAL</t>
  </si>
  <si>
    <t>201881597097.2.1</t>
  </si>
  <si>
    <t>64 x 122 NIZA GRAFITO 2DA CAL</t>
  </si>
  <si>
    <t>201921769167.2.1</t>
  </si>
  <si>
    <t>21/03 ORDEN  23531</t>
  </si>
  <si>
    <t>319714</t>
  </si>
  <si>
    <t>21/03 ORDEN  23541</t>
  </si>
  <si>
    <t>319713</t>
  </si>
  <si>
    <t>22/03   ORDEN  23533</t>
  </si>
  <si>
    <t>319712</t>
  </si>
  <si>
    <t>retira 22/03</t>
  </si>
  <si>
    <t>PALERMO MATERIALES S.A</t>
  </si>
  <si>
    <t>100199</t>
  </si>
  <si>
    <t>319711</t>
  </si>
  <si>
    <t>319710</t>
  </si>
  <si>
    <t>VENTAS PERSONAL</t>
  </si>
  <si>
    <t>BUSTAMANTE GUSTAVO</t>
  </si>
  <si>
    <t>400009</t>
  </si>
  <si>
    <t>319708</t>
  </si>
  <si>
    <t>21 x 122 LAPACHO 2DA CAL</t>
  </si>
  <si>
    <t>201931728000.2.1</t>
  </si>
  <si>
    <t>FALTAN OC - RESERVAR</t>
  </si>
  <si>
    <t>CENCOSUD S.A.</t>
  </si>
  <si>
    <t>101351</t>
  </si>
  <si>
    <t>319707</t>
  </si>
  <si>
    <t>21 x 122 DECAP 2DA CAL</t>
  </si>
  <si>
    <t>201931653000.2.1</t>
  </si>
  <si>
    <t>21 x 122 OLMO 2DA CAL</t>
  </si>
  <si>
    <t>201931654000.2.1</t>
  </si>
  <si>
    <t>58 x 117 LIFE TIZA PULIDO P2 2DA CAL</t>
  </si>
  <si>
    <t>201761627097.2.2</t>
  </si>
  <si>
    <t>58 x 117 MOMA GRIS PULIDO P2 2DA CAL</t>
  </si>
  <si>
    <t>201761664006.2.2</t>
  </si>
  <si>
    <t>58 x 117 MOMA MARFIL PULIDO P2 2DA CAL</t>
  </si>
  <si>
    <t>201761664034.2.2</t>
  </si>
  <si>
    <t>64 x 122 CAVA XX 2DA CAL</t>
  </si>
  <si>
    <t>201921781000.2.1</t>
  </si>
  <si>
    <t>64 x 122 CEMENTO BLANCO 2DA CAL</t>
  </si>
  <si>
    <t>201921775001.2.1</t>
  </si>
  <si>
    <t>64 x 122 DUOMO GRIS 2DA CAL</t>
  </si>
  <si>
    <t>201921771006.2.1</t>
  </si>
  <si>
    <t>MEDRANO ISIDRO</t>
  </si>
  <si>
    <t>400845</t>
  </si>
  <si>
    <t>319706</t>
  </si>
  <si>
    <t>GOMEZ ANGEL</t>
  </si>
  <si>
    <t>100176</t>
  </si>
  <si>
    <t>319705</t>
  </si>
  <si>
    <t>PASTA PORCELANATO</t>
  </si>
  <si>
    <t>155000.11</t>
  </si>
  <si>
    <t>DESPACHO</t>
  </si>
  <si>
    <t>COLORES SOLIDOS</t>
  </si>
  <si>
    <t>102123</t>
  </si>
  <si>
    <t>319703</t>
  </si>
  <si>
    <t>VENTA PERSONAL</t>
  </si>
  <si>
    <t>SCIALABBA RAMIRO</t>
  </si>
  <si>
    <t>400050</t>
  </si>
  <si>
    <t>319693</t>
  </si>
  <si>
    <t>DAUBIAN OMAR ALBERTO</t>
  </si>
  <si>
    <t>102963</t>
  </si>
  <si>
    <t>319692</t>
  </si>
  <si>
    <t>21-03-2024</t>
  </si>
  <si>
    <t>CASA MANRIQUE S.A.</t>
  </si>
  <si>
    <t>101892</t>
  </si>
  <si>
    <t>319691</t>
  </si>
  <si>
    <t>319690</t>
  </si>
  <si>
    <t>MULTIMATERIALES S.A.</t>
  </si>
  <si>
    <t>101424</t>
  </si>
  <si>
    <t>319689</t>
  </si>
  <si>
    <t>319688</t>
  </si>
  <si>
    <t>319687</t>
  </si>
  <si>
    <t>CORRALON GUEMES SRL</t>
  </si>
  <si>
    <t>101569</t>
  </si>
  <si>
    <t>319686</t>
  </si>
  <si>
    <t>Ventas Varias - PALLETS</t>
  </si>
  <si>
    <t>7000000000054</t>
  </si>
  <si>
    <t>CORP</t>
  </si>
  <si>
    <t>PALLET ENERO - FEBRE</t>
  </si>
  <si>
    <t>RIVAS VICTOR HUGO</t>
  </si>
  <si>
    <t>500355</t>
  </si>
  <si>
    <t>319684</t>
  </si>
  <si>
    <t>CONDE LUIS ALFREDO</t>
  </si>
  <si>
    <t>101445</t>
  </si>
  <si>
    <t>319683</t>
  </si>
  <si>
    <t>MANCUSO MIGUEL ANGEL</t>
  </si>
  <si>
    <t>101556</t>
  </si>
  <si>
    <t>319682</t>
  </si>
  <si>
    <t>E Y C S.R.L</t>
  </si>
  <si>
    <t>100094</t>
  </si>
  <si>
    <t>319680</t>
  </si>
  <si>
    <t>319679</t>
  </si>
  <si>
    <t>MARCANTONIO CLAUDIO EGILIO</t>
  </si>
  <si>
    <t>101595</t>
  </si>
  <si>
    <t>319678</t>
  </si>
  <si>
    <t>ONANDIA ANTONELA</t>
  </si>
  <si>
    <t>102696</t>
  </si>
  <si>
    <t>319674</t>
  </si>
  <si>
    <t>319673</t>
  </si>
  <si>
    <t>319671</t>
  </si>
  <si>
    <t>319670</t>
  </si>
  <si>
    <t>319669</t>
  </si>
  <si>
    <t>RETIRA 25/03</t>
  </si>
  <si>
    <t>MATERIALES PEDRAZA S.R.L</t>
  </si>
  <si>
    <t>100140</t>
  </si>
  <si>
    <t>319668</t>
  </si>
  <si>
    <t>18 x 18 x 33 DINTEL</t>
  </si>
  <si>
    <t>291531697000.1.1</t>
  </si>
  <si>
    <t>21/03 ORDEN  23511</t>
  </si>
  <si>
    <t>319653</t>
  </si>
  <si>
    <t>27/03 7500016035</t>
  </si>
  <si>
    <t>319649</t>
  </si>
  <si>
    <t>TISOCCO  PABLO DANIEL</t>
  </si>
  <si>
    <t>100115</t>
  </si>
  <si>
    <t>319646</t>
  </si>
  <si>
    <t>319645</t>
  </si>
  <si>
    <t>319644</t>
  </si>
  <si>
    <t>Ventas Varias - MADERA DE PALLET</t>
  </si>
  <si>
    <t>ticket N°16568</t>
  </si>
  <si>
    <t>CARRO ROQUE JOSE</t>
  </si>
  <si>
    <t>500141</t>
  </si>
  <si>
    <t>319643</t>
  </si>
  <si>
    <t>21 x 122 OLMO</t>
  </si>
  <si>
    <t>201931654000.1.1</t>
  </si>
  <si>
    <t>21/03</t>
  </si>
  <si>
    <t>MATERIALES ALSINA S.R.L. DE ALSINA</t>
  </si>
  <si>
    <t>101473</t>
  </si>
  <si>
    <t>319641</t>
  </si>
  <si>
    <t>ticket N°16563</t>
  </si>
  <si>
    <t>319637</t>
  </si>
  <si>
    <t>319634</t>
  </si>
  <si>
    <t>58 x 117 MALBA TIZA RECTIFICADO</t>
  </si>
  <si>
    <t>201881657097.1.1</t>
  </si>
  <si>
    <t>(11/06 Y 11/09)</t>
  </si>
  <si>
    <t>319628</t>
  </si>
  <si>
    <t>Vta personal</t>
  </si>
  <si>
    <t>KAREN ELIZABETH DUCHAUSSOF</t>
  </si>
  <si>
    <t>500375</t>
  </si>
  <si>
    <t>319623</t>
  </si>
  <si>
    <t>319617</t>
  </si>
  <si>
    <t>319614</t>
  </si>
  <si>
    <t>21/03 orden 23498</t>
  </si>
  <si>
    <t>319612</t>
  </si>
  <si>
    <t>21/03 orden 23499</t>
  </si>
  <si>
    <t>319611</t>
  </si>
  <si>
    <t>21/03 orden 23505</t>
  </si>
  <si>
    <t>319610</t>
  </si>
  <si>
    <t>21/03 orden 23506</t>
  </si>
  <si>
    <t>319609</t>
  </si>
  <si>
    <t>40 x 160 GRECO 1,92</t>
  </si>
  <si>
    <t>031791718000.1.2</t>
  </si>
  <si>
    <t>03</t>
  </si>
  <si>
    <t>OC -PAC /24-007753</t>
  </si>
  <si>
    <t>319608</t>
  </si>
  <si>
    <t>59 x 59 SIDNEY SILVER RECTIFICADO</t>
  </si>
  <si>
    <t>201891608207.1.1</t>
  </si>
  <si>
    <t>58 x 117 LONDON TIZA RECTIFICADO</t>
  </si>
  <si>
    <t>201881726097.1.1</t>
  </si>
  <si>
    <t>TEJA AMERICANA CALVÃš NAT</t>
  </si>
  <si>
    <t>150001276023.1.1</t>
  </si>
  <si>
    <t>15</t>
  </si>
  <si>
    <t>20/03</t>
  </si>
  <si>
    <t>319607</t>
  </si>
  <si>
    <t>38 X 38 DAMERO 2DA CAL</t>
  </si>
  <si>
    <t>515045082000.2.2</t>
  </si>
  <si>
    <t>OC 3109 KANA</t>
  </si>
  <si>
    <t>319605</t>
  </si>
  <si>
    <t>29 x 59 ASPEN MATE 2DA CAL</t>
  </si>
  <si>
    <t>525055089155.2.1</t>
  </si>
  <si>
    <t>38 X 38 BELEN NEGRO 2DA CAL</t>
  </si>
  <si>
    <t>515045002004.2.2</t>
  </si>
  <si>
    <t>38 X 38 CEDRO COLORADO 2DA CAL</t>
  </si>
  <si>
    <t>515045049162.2.2</t>
  </si>
  <si>
    <t>RETIRA 21-03</t>
  </si>
  <si>
    <t>BASAN MIGUEL ANGEL</t>
  </si>
  <si>
    <t>103181</t>
  </si>
  <si>
    <t>319604</t>
  </si>
  <si>
    <t>319603</t>
  </si>
  <si>
    <t>319602</t>
  </si>
  <si>
    <t>319601</t>
  </si>
  <si>
    <t>319600</t>
  </si>
  <si>
    <t>319599</t>
  </si>
  <si>
    <t>GONZALEZ HECTOR RODOLFO</t>
  </si>
  <si>
    <t>102893</t>
  </si>
  <si>
    <t>319598</t>
  </si>
  <si>
    <t>SUC. DE CALIGARI JUAN CARLOS</t>
  </si>
  <si>
    <t>101427</t>
  </si>
  <si>
    <t>319597</t>
  </si>
  <si>
    <t>PROMAR S.R.L.</t>
  </si>
  <si>
    <t>101433</t>
  </si>
  <si>
    <t>319596</t>
  </si>
  <si>
    <t>retira 21/03</t>
  </si>
  <si>
    <t>BAUSERO CARLOS DAVID SANTIAGO</t>
  </si>
  <si>
    <t>102987</t>
  </si>
  <si>
    <t>319595</t>
  </si>
  <si>
    <t>319594</t>
  </si>
  <si>
    <t>59 x 59 GRANITO OUT GREY RECTIFICADO</t>
  </si>
  <si>
    <t>201890883022.1.1</t>
  </si>
  <si>
    <t>OC 95990</t>
  </si>
  <si>
    <t>FEDAN S.A.</t>
  </si>
  <si>
    <t>101777</t>
  </si>
  <si>
    <t>319593</t>
  </si>
  <si>
    <t>20/03  orden  23495</t>
  </si>
  <si>
    <t>319591</t>
  </si>
  <si>
    <t>20-03-2024</t>
  </si>
  <si>
    <t>319590</t>
  </si>
  <si>
    <t>319588</t>
  </si>
  <si>
    <t>SILVA JOSE MARIA</t>
  </si>
  <si>
    <t>102367</t>
  </si>
  <si>
    <t>319587</t>
  </si>
  <si>
    <t>58 x 58 LIFE MARFIL PULIDO RECTIFICADO</t>
  </si>
  <si>
    <t>201741627034.1.1</t>
  </si>
  <si>
    <t>20/03 O/C 28812</t>
  </si>
  <si>
    <t>YAPUR ELIAS S.A.</t>
  </si>
  <si>
    <t>101825</t>
  </si>
  <si>
    <t>319586</t>
  </si>
  <si>
    <t>319585</t>
  </si>
  <si>
    <t>319584</t>
  </si>
  <si>
    <t>319583</t>
  </si>
  <si>
    <t>OC 34153  FERRARO</t>
  </si>
  <si>
    <t>319582</t>
  </si>
  <si>
    <t>319581</t>
  </si>
  <si>
    <t>319580</t>
  </si>
  <si>
    <t>58 x 117 LIFE TIZA RECTIFICADO</t>
  </si>
  <si>
    <t>201881597097.1.1</t>
  </si>
  <si>
    <t>20/03 RET.</t>
  </si>
  <si>
    <t>CASA BOUCIGUEZ S.A.</t>
  </si>
  <si>
    <t>102557</t>
  </si>
  <si>
    <t>319578</t>
  </si>
  <si>
    <t>29 x 59 BIZANCIO TERRA</t>
  </si>
  <si>
    <t>021701636158.1.2</t>
  </si>
  <si>
    <t>OC 82760 SUPERMAT</t>
  </si>
  <si>
    <t>SUPERMAT CENTRAL SAS</t>
  </si>
  <si>
    <t>103367</t>
  </si>
  <si>
    <t>319570</t>
  </si>
  <si>
    <t>OC 3754 HIPERCAT</t>
  </si>
  <si>
    <t>319569</t>
  </si>
  <si>
    <t>OC 82761 SAN SALVADO</t>
  </si>
  <si>
    <t>319568</t>
  </si>
  <si>
    <t>20.03</t>
  </si>
  <si>
    <t>BRAZZOLA ROBERTO OSCAR Y BRAZZOLA J</t>
  </si>
  <si>
    <t>101394</t>
  </si>
  <si>
    <t>319567</t>
  </si>
  <si>
    <t>PATAGONIA</t>
  </si>
  <si>
    <t>IMPORTADORA COMERCIAL FUEGUINA SRL</t>
  </si>
  <si>
    <t>102055</t>
  </si>
  <si>
    <t>ZPEX</t>
  </si>
  <si>
    <t>319562</t>
  </si>
  <si>
    <t>HECTOR E BOCCIO Y CIA</t>
  </si>
  <si>
    <t>100057</t>
  </si>
  <si>
    <t>319561</t>
  </si>
  <si>
    <t>319560</t>
  </si>
  <si>
    <t>60 x 60 ZEN GRIS</t>
  </si>
  <si>
    <t>201901005006.1.1</t>
  </si>
  <si>
    <t>TIGRE</t>
  </si>
  <si>
    <t>DISEÑO Y CONSTRUCCION LEO SRL</t>
  </si>
  <si>
    <t>100167</t>
  </si>
  <si>
    <t>319558</t>
  </si>
  <si>
    <t>319557</t>
  </si>
  <si>
    <t>59 x 59 BLEND CEMENTO RECT 2DA CAL</t>
  </si>
  <si>
    <t>201891291174.2.1</t>
  </si>
  <si>
    <t>59 x 59 SIDNEY ICE RECT 2DA CAL</t>
  </si>
  <si>
    <t>201891608147.2.1</t>
  </si>
  <si>
    <t>20/03 ORDEN 23492</t>
  </si>
  <si>
    <t>319556</t>
  </si>
  <si>
    <t>oc 7500015878 Malvin</t>
  </si>
  <si>
    <t>319553</t>
  </si>
  <si>
    <t>AC 40023708</t>
  </si>
  <si>
    <t>URZAGASTE TERESA REINA</t>
  </si>
  <si>
    <t>103510</t>
  </si>
  <si>
    <t>319551</t>
  </si>
  <si>
    <t>38 X 38 FORTALEZA GRIS</t>
  </si>
  <si>
    <t>515041599006.1.1</t>
  </si>
  <si>
    <t>38 X 38 TILCARA MARRON</t>
  </si>
  <si>
    <t>515045003033.1.2</t>
  </si>
  <si>
    <t>38 X 38 LEBLON AZUL</t>
  </si>
  <si>
    <t>515041600053.1.1</t>
  </si>
  <si>
    <t>38 X 38 LEBLON GRIS</t>
  </si>
  <si>
    <t>515041600006.1.1</t>
  </si>
  <si>
    <t>MERCADO DE LA CONSTRUCCION S.A</t>
  </si>
  <si>
    <t>100069</t>
  </si>
  <si>
    <t>319543</t>
  </si>
  <si>
    <t>GASTALDI CAMPO Y CONSTRUCCION SA</t>
  </si>
  <si>
    <t>103425</t>
  </si>
  <si>
    <t>319542</t>
  </si>
  <si>
    <t>319541</t>
  </si>
  <si>
    <t>20/03 ORDEN 23491</t>
  </si>
  <si>
    <t>319538</t>
  </si>
  <si>
    <t>319537</t>
  </si>
  <si>
    <t>HORLIT S.R.L.</t>
  </si>
  <si>
    <t>102441</t>
  </si>
  <si>
    <t>319536</t>
  </si>
  <si>
    <t>20/3 orden   23482</t>
  </si>
  <si>
    <t>319533</t>
  </si>
  <si>
    <t>20/03 - 2da</t>
  </si>
  <si>
    <t>ARGUMERO SANTIAGO ISMAEL</t>
  </si>
  <si>
    <t>103362</t>
  </si>
  <si>
    <t>319528</t>
  </si>
  <si>
    <t>SANITARIOS D AMBROSIO S.R.L.</t>
  </si>
  <si>
    <t>102120</t>
  </si>
  <si>
    <t>319522</t>
  </si>
  <si>
    <t>BALDERRIN ALDO RUBEN</t>
  </si>
  <si>
    <t>101541</t>
  </si>
  <si>
    <t>319521</t>
  </si>
  <si>
    <t>ELETE CERAMICOS</t>
  </si>
  <si>
    <t>103068</t>
  </si>
  <si>
    <t>319520</t>
  </si>
  <si>
    <t>Muestras retira</t>
  </si>
  <si>
    <t>GARABITO MATERIALES SRL</t>
  </si>
  <si>
    <t>101574</t>
  </si>
  <si>
    <t>319519</t>
  </si>
  <si>
    <t>319518</t>
  </si>
  <si>
    <t>319517</t>
  </si>
  <si>
    <t>58 x 117 LONDON GRIS TAAD RECTIFICADO</t>
  </si>
  <si>
    <t>201881765006.1.1</t>
  </si>
  <si>
    <t>19/03</t>
  </si>
  <si>
    <t>319516</t>
  </si>
  <si>
    <t>40 x 160 PETREO TAAd 1,92</t>
  </si>
  <si>
    <t>031791707000.1.2</t>
  </si>
  <si>
    <t>Canje Arq Baschiera*</t>
  </si>
  <si>
    <t>CECCHI MARIANA</t>
  </si>
  <si>
    <t>400187</t>
  </si>
  <si>
    <t>319515</t>
  </si>
  <si>
    <t>20/03 ORDEN 23460</t>
  </si>
  <si>
    <t>319513</t>
  </si>
  <si>
    <t>20/03 ORDEN 23477</t>
  </si>
  <si>
    <t>319512</t>
  </si>
  <si>
    <t>20/03 ORDEN 23480</t>
  </si>
  <si>
    <t>319511</t>
  </si>
  <si>
    <t>59 x 59 BLEND CEMENTO RECTIFICADO</t>
  </si>
  <si>
    <t>201891291174.1.1</t>
  </si>
  <si>
    <t>19-03-2024</t>
  </si>
  <si>
    <t>SAKURA S.A.</t>
  </si>
  <si>
    <t>101731</t>
  </si>
  <si>
    <t>319509</t>
  </si>
  <si>
    <t>RETIRA 20-03</t>
  </si>
  <si>
    <t>PPC SA</t>
  </si>
  <si>
    <t>103130</t>
  </si>
  <si>
    <t>319506</t>
  </si>
  <si>
    <t>ANGEL MANUEL ALVAREZ S.A</t>
  </si>
  <si>
    <t>100085</t>
  </si>
  <si>
    <t>319505</t>
  </si>
  <si>
    <t>319504</t>
  </si>
  <si>
    <t>HERNANDEZ ANIBAL JAVIER</t>
  </si>
  <si>
    <t>103348</t>
  </si>
  <si>
    <t>319503</t>
  </si>
  <si>
    <t>RODRIGUEZ RAUL OSCAR</t>
  </si>
  <si>
    <t>101545</t>
  </si>
  <si>
    <t>319502</t>
  </si>
  <si>
    <t>JAUREGUI FACUNDO</t>
  </si>
  <si>
    <t>103134</t>
  </si>
  <si>
    <t>319501</t>
  </si>
  <si>
    <t>319500</t>
  </si>
  <si>
    <t>19.03</t>
  </si>
  <si>
    <t>319498</t>
  </si>
  <si>
    <t>319497</t>
  </si>
  <si>
    <t>319495</t>
  </si>
  <si>
    <t>51 x 51 BOEDO MIX</t>
  </si>
  <si>
    <t>515065103188.1.1</t>
  </si>
  <si>
    <t>MUESTRAS 19-03-2024</t>
  </si>
  <si>
    <t>VICTOR NADIA ANTONELA</t>
  </si>
  <si>
    <t>103059</t>
  </si>
  <si>
    <t>319493</t>
  </si>
  <si>
    <t>51 x 51 RECOLETA</t>
  </si>
  <si>
    <t>515065110000.1.1</t>
  </si>
  <si>
    <t>51 x 51 CRETA BEIGE</t>
  </si>
  <si>
    <t>515065113019.1.1</t>
  </si>
  <si>
    <t>51 x 51 OSLO PIZARRA</t>
  </si>
  <si>
    <t>515065112208.1.1</t>
  </si>
  <si>
    <t>51 x 51 TERRACOTA</t>
  </si>
  <si>
    <t>515065111000.1.1</t>
  </si>
  <si>
    <t>51 x 51 BARI BRILLANTE MARFIL</t>
  </si>
  <si>
    <t>515065116034.1.1</t>
  </si>
  <si>
    <t>51 x 51 MILANO BRILLANTE GRIS</t>
  </si>
  <si>
    <t>515065117006.1.1</t>
  </si>
  <si>
    <t>51 x 51 PARIS BRILLANTE CREMA</t>
  </si>
  <si>
    <t>515065115160.1.1</t>
  </si>
  <si>
    <t>51 x 51 PARIS BRILLANTE GRIS</t>
  </si>
  <si>
    <t>515065115006.1.1</t>
  </si>
  <si>
    <t>51 x 51 ATACAMA TRICOLOR TAAD</t>
  </si>
  <si>
    <t>515065102188.1.1</t>
  </si>
  <si>
    <t>58 x 117 PORTORO</t>
  </si>
  <si>
    <t>201881758000.1.1</t>
  </si>
  <si>
    <t>319491</t>
  </si>
  <si>
    <t>21 x 122 LAPACHO TAAD</t>
  </si>
  <si>
    <t>201931766000.1.1</t>
  </si>
  <si>
    <t>SANITARIOS TARAGUI S.R.L.</t>
  </si>
  <si>
    <t>101876</t>
  </si>
  <si>
    <t>319479</t>
  </si>
  <si>
    <t>19/03 BENDERSKY S.A</t>
  </si>
  <si>
    <t>319476</t>
  </si>
  <si>
    <t>RICCOBENE CESAR LUIS Y TERRE J SOC</t>
  </si>
  <si>
    <t>101591</t>
  </si>
  <si>
    <t>319472</t>
  </si>
  <si>
    <t>59 x 59 LIFE GRIS RECTIFICADO 2DA CAL</t>
  </si>
  <si>
    <t>201891597006.2.1</t>
  </si>
  <si>
    <t>DANIEL LEVIN</t>
  </si>
  <si>
    <t>101463</t>
  </si>
  <si>
    <t>319471</t>
  </si>
  <si>
    <t>319470</t>
  </si>
  <si>
    <t>319469</t>
  </si>
  <si>
    <t>DORINZI DANIELA ANALI</t>
  </si>
  <si>
    <t>101534</t>
  </si>
  <si>
    <t>319467</t>
  </si>
  <si>
    <t>319466</t>
  </si>
  <si>
    <t>COTO LUIS GABRIEL</t>
  </si>
  <si>
    <t>102438</t>
  </si>
  <si>
    <t>319462</t>
  </si>
  <si>
    <t>MATERIALES TANDIL S.R.L.</t>
  </si>
  <si>
    <t>101538</t>
  </si>
  <si>
    <t>319460</t>
  </si>
  <si>
    <t>319457</t>
  </si>
  <si>
    <t>INTERIORES CASILDA S.A.</t>
  </si>
  <si>
    <t>101863</t>
  </si>
  <si>
    <t>319455</t>
  </si>
  <si>
    <t>58 x 58 LIFE TIZA PULIDO RECTIFICADO</t>
  </si>
  <si>
    <t>201741627097.1.1</t>
  </si>
  <si>
    <t>SERVICIOS IND. Y CIVILES TECUM SRL</t>
  </si>
  <si>
    <t>103424</t>
  </si>
  <si>
    <t>319454</t>
  </si>
  <si>
    <t>319453</t>
  </si>
  <si>
    <t>retira 20/03</t>
  </si>
  <si>
    <t>319452</t>
  </si>
  <si>
    <t>319451</t>
  </si>
  <si>
    <t>19/03 ORDEN   23463</t>
  </si>
  <si>
    <t>319450</t>
  </si>
  <si>
    <t>19/03 ORDEN   23462</t>
  </si>
  <si>
    <t>319449</t>
  </si>
  <si>
    <t>AC 40023698</t>
  </si>
  <si>
    <t>DEGACOR S.A.</t>
  </si>
  <si>
    <t>101643</t>
  </si>
  <si>
    <t>319448</t>
  </si>
  <si>
    <t>21 x 122 GUAYUBIRA</t>
  </si>
  <si>
    <t>201931753000.1.1</t>
  </si>
  <si>
    <t>FACHINI HERMANOS</t>
  </si>
  <si>
    <t>103218</t>
  </si>
  <si>
    <t>319447</t>
  </si>
  <si>
    <t>59 x 59 BIOCITY PLATA RECT 2DA CAL</t>
  </si>
  <si>
    <t>201821750028.2.1</t>
  </si>
  <si>
    <t>CAMBIASSO RUBEN HIJOS S.A.</t>
  </si>
  <si>
    <t>101378</t>
  </si>
  <si>
    <t>319445</t>
  </si>
  <si>
    <t>OC 34052 FERRARO</t>
  </si>
  <si>
    <t>319443</t>
  </si>
  <si>
    <t>19/03 ORDEN   23461</t>
  </si>
  <si>
    <t>319440</t>
  </si>
  <si>
    <t>MADERA DE PALLET</t>
  </si>
  <si>
    <t>319438</t>
  </si>
  <si>
    <t>19/03 - 2da</t>
  </si>
  <si>
    <t>319437</t>
  </si>
  <si>
    <t>38 X 38 OLIVO 2DA CAL</t>
  </si>
  <si>
    <t>515045084000.2.2</t>
  </si>
  <si>
    <t>38 X 38 ARRAYAN 2DA CAL</t>
  </si>
  <si>
    <t>515045083000.2.2</t>
  </si>
  <si>
    <t>319435</t>
  </si>
  <si>
    <t>319434</t>
  </si>
  <si>
    <t>38 X 38 AMAZONIA TIZA</t>
  </si>
  <si>
    <t>515045055097.1.2</t>
  </si>
  <si>
    <t>19.03 CIPOLETTI</t>
  </si>
  <si>
    <t>MATERSER S.R.L.</t>
  </si>
  <si>
    <t>101730</t>
  </si>
  <si>
    <t>319433</t>
  </si>
  <si>
    <t>38 X 38 RONDA TIZA</t>
  </si>
  <si>
    <t>515045064097.1.1</t>
  </si>
  <si>
    <t>38 X 38 BELEN ARENA</t>
  </si>
  <si>
    <t>515045002009.1.2</t>
  </si>
  <si>
    <t>51 x 51 ARCE CLARO</t>
  </si>
  <si>
    <t>515065100149.1.1</t>
  </si>
  <si>
    <t>319432</t>
  </si>
  <si>
    <t>319431</t>
  </si>
  <si>
    <t>19/03 ORDEN   23458</t>
  </si>
  <si>
    <t>319430</t>
  </si>
  <si>
    <t>19/03 ORDEN   23457</t>
  </si>
  <si>
    <t>319429</t>
  </si>
  <si>
    <t>FERROCONS S.A.</t>
  </si>
  <si>
    <t>101949</t>
  </si>
  <si>
    <t>319420</t>
  </si>
  <si>
    <t>319410</t>
  </si>
  <si>
    <t>19/03 ORDEN   23455</t>
  </si>
  <si>
    <t>319409</t>
  </si>
  <si>
    <t>19/03 ORDEN 23452</t>
  </si>
  <si>
    <t>319408</t>
  </si>
  <si>
    <t>19/03 ORDEN 23449</t>
  </si>
  <si>
    <t>319407</t>
  </si>
  <si>
    <t>19 /03 ORDEN  23448</t>
  </si>
  <si>
    <t>319406</t>
  </si>
  <si>
    <t>18/03- 2DA</t>
  </si>
  <si>
    <t>GATTI IGNACIO FEDERICO</t>
  </si>
  <si>
    <t>101814</t>
  </si>
  <si>
    <t>319403</t>
  </si>
  <si>
    <t>319402</t>
  </si>
  <si>
    <t>38 X 38 RONDA ARENA 2DA CAL</t>
  </si>
  <si>
    <t>515045064009.2.1</t>
  </si>
  <si>
    <t>38 X 38 RONDA GRIS 2DA CAL</t>
  </si>
  <si>
    <t>515045064006.2.1</t>
  </si>
  <si>
    <t>18-03-2024</t>
  </si>
  <si>
    <t>319401</t>
  </si>
  <si>
    <t>OC-PAC/24-007692 PAC</t>
  </si>
  <si>
    <t>319399</t>
  </si>
  <si>
    <t>38 X 38 AMAZONIA GRIS</t>
  </si>
  <si>
    <t>515045055006.1.2</t>
  </si>
  <si>
    <t>Showroom Cba*</t>
  </si>
  <si>
    <t>319398</t>
  </si>
  <si>
    <t>319397</t>
  </si>
  <si>
    <t>58 x 117 LIFE TIZA PULIDO</t>
  </si>
  <si>
    <t>201761627097.1.2</t>
  </si>
  <si>
    <t>58 x 117 PARTENON PULIDO</t>
  </si>
  <si>
    <t>201761663000.1.2</t>
  </si>
  <si>
    <t>82756 LUJAN</t>
  </si>
  <si>
    <t>CISILOTTO HNOS. SACIF</t>
  </si>
  <si>
    <t>101687</t>
  </si>
  <si>
    <t>319395</t>
  </si>
  <si>
    <t>RETIRA 19/03</t>
  </si>
  <si>
    <t>319394</t>
  </si>
  <si>
    <t>319393</t>
  </si>
  <si>
    <t>319392</t>
  </si>
  <si>
    <t>18.03</t>
  </si>
  <si>
    <t>319391</t>
  </si>
  <si>
    <t>1803</t>
  </si>
  <si>
    <t>319389</t>
  </si>
  <si>
    <t>21 x 122 ROBLE 2DA CAL</t>
  </si>
  <si>
    <t>201931719000.2.1</t>
  </si>
  <si>
    <t>319388</t>
  </si>
  <si>
    <t>21 x 120 ABEDUL TAAD</t>
  </si>
  <si>
    <t>031841767000.1.1</t>
  </si>
  <si>
    <t>Muestras showroom BS</t>
  </si>
  <si>
    <t>319386</t>
  </si>
  <si>
    <t>21 x 120 DECAP TAAD</t>
  </si>
  <si>
    <t>031841768000.1.1</t>
  </si>
  <si>
    <t>58 x 117 DUBAI PULIDO</t>
  </si>
  <si>
    <t>201761700000.1.2</t>
  </si>
  <si>
    <t>21 x 122 TECA</t>
  </si>
  <si>
    <t>201931755000.1.1</t>
  </si>
  <si>
    <t>60 x 60 FORUM ARENA</t>
  </si>
  <si>
    <t>201901310009.1.1</t>
  </si>
  <si>
    <t>21 x 122 ABEDUL</t>
  </si>
  <si>
    <t>201931460000.1.1</t>
  </si>
  <si>
    <t>60 x 60 ZEN TIZA</t>
  </si>
  <si>
    <t>201901005097.1.1</t>
  </si>
  <si>
    <t>58 x 58 LIFE GRIS PULIDO RECTIFICADO</t>
  </si>
  <si>
    <t>201741627006.1.1</t>
  </si>
  <si>
    <t>59 x 59 LONDON TIZA RECTIFICADO</t>
  </si>
  <si>
    <t>201891726097.1.1</t>
  </si>
  <si>
    <t>59 x 59 LIFE MARFIL RECTIFICADO</t>
  </si>
  <si>
    <t>201891597034.1.1</t>
  </si>
  <si>
    <t>59 x 59 LIFE TIZA RECTIFICADO</t>
  </si>
  <si>
    <t>201891597097.1.1</t>
  </si>
  <si>
    <t>58 x 117 MOMA MARFIL RECTIFICADO</t>
  </si>
  <si>
    <t>201881656034.1.1</t>
  </si>
  <si>
    <t>59 x 59 GRANITO OUT BLACK RECTIFICADO</t>
  </si>
  <si>
    <t>201890883123.1.1</t>
  </si>
  <si>
    <t>58 x 58 GLACIAR PULIDO RECTIFICADO</t>
  </si>
  <si>
    <t>201741644000.1.1</t>
  </si>
  <si>
    <t>58 x 58 FORUM ARENA PULIDO RECTIFICADO</t>
  </si>
  <si>
    <t>201741343009.1.1</t>
  </si>
  <si>
    <t>58 x 58 DUBAI PULIDO</t>
  </si>
  <si>
    <t>201741700000.1.1</t>
  </si>
  <si>
    <t>58 x 117 MALBA GRAFITO RECTIFICADO</t>
  </si>
  <si>
    <t>201881657167.1.1</t>
  </si>
  <si>
    <t>4500033970 ALVARADO</t>
  </si>
  <si>
    <t>319384</t>
  </si>
  <si>
    <t>319383</t>
  </si>
  <si>
    <t>201891726097.2.1</t>
  </si>
  <si>
    <t>FALCHONI PABLO JAVIER</t>
  </si>
  <si>
    <t>101547</t>
  </si>
  <si>
    <t>319381</t>
  </si>
  <si>
    <t>18/03</t>
  </si>
  <si>
    <t>319380</t>
  </si>
  <si>
    <t>319377</t>
  </si>
  <si>
    <t>319369</t>
  </si>
  <si>
    <t>RETIRA 19-03</t>
  </si>
  <si>
    <t>319365</t>
  </si>
  <si>
    <t>319362</t>
  </si>
  <si>
    <t>319361</t>
  </si>
  <si>
    <t>319359</t>
  </si>
  <si>
    <t>319358</t>
  </si>
  <si>
    <t>319357</t>
  </si>
  <si>
    <t>319356</t>
  </si>
  <si>
    <t>VICENTE LAMONACO E HIJO S.R.L</t>
  </si>
  <si>
    <t>100163</t>
  </si>
  <si>
    <t>319355</t>
  </si>
  <si>
    <t>319354</t>
  </si>
  <si>
    <t>319352</t>
  </si>
  <si>
    <t>319350</t>
  </si>
  <si>
    <t>POSSENTI HECTOR RAUL</t>
  </si>
  <si>
    <t>101597</t>
  </si>
  <si>
    <t>319349</t>
  </si>
  <si>
    <t>319348</t>
  </si>
  <si>
    <t>Ventas Varias - CARTON</t>
  </si>
  <si>
    <t>ticket N°16516</t>
  </si>
  <si>
    <t>BIBILONI SERGIO ALBERTO</t>
  </si>
  <si>
    <t>102097</t>
  </si>
  <si>
    <t>319347</t>
  </si>
  <si>
    <t>M.C.S.S.A</t>
  </si>
  <si>
    <t>100034</t>
  </si>
  <si>
    <t>319346</t>
  </si>
  <si>
    <t>VALINOTI JUAN</t>
  </si>
  <si>
    <t>102046</t>
  </si>
  <si>
    <t>319345</t>
  </si>
  <si>
    <t>319344</t>
  </si>
  <si>
    <t>319342</t>
  </si>
  <si>
    <t>319340</t>
  </si>
  <si>
    <t>PRADES S.A</t>
  </si>
  <si>
    <t>100241</t>
  </si>
  <si>
    <t>319338</t>
  </si>
  <si>
    <t>18/03 orden 23435</t>
  </si>
  <si>
    <t>319337</t>
  </si>
  <si>
    <t>18/03 orden 23436</t>
  </si>
  <si>
    <t>319336</t>
  </si>
  <si>
    <t>oc 82741 La Reja</t>
  </si>
  <si>
    <t>319335</t>
  </si>
  <si>
    <t>319334</t>
  </si>
  <si>
    <t>319327</t>
  </si>
  <si>
    <t>38 X 38 LEBLON AZUL 2DA CAL</t>
  </si>
  <si>
    <t>515041600053.2.1</t>
  </si>
  <si>
    <t>CERAMICOS APOSTOLES</t>
  </si>
  <si>
    <t>101908</t>
  </si>
  <si>
    <t>319324</t>
  </si>
  <si>
    <t>319322</t>
  </si>
  <si>
    <t>319318</t>
  </si>
  <si>
    <t>RETIRA 18-03</t>
  </si>
  <si>
    <t>COTO SERGIO DAMIAN</t>
  </si>
  <si>
    <t>102437</t>
  </si>
  <si>
    <t>319314</t>
  </si>
  <si>
    <t>319311</t>
  </si>
  <si>
    <t>SENTRY GLAS 0.89 2.50 X 200 MTS</t>
  </si>
  <si>
    <t>operacion FDS GLASS</t>
  </si>
  <si>
    <t>COMPAÑIA SUPERGLASS S.A.</t>
  </si>
  <si>
    <t>500264</t>
  </si>
  <si>
    <t>319310</t>
  </si>
  <si>
    <t>PVB INC 0,38 2,5 X 450 METROS</t>
  </si>
  <si>
    <t>18/03  ORDEN 23432</t>
  </si>
  <si>
    <t>319308</t>
  </si>
  <si>
    <t>18/03  ORDEN 23431</t>
  </si>
  <si>
    <t>319307</t>
  </si>
  <si>
    <t>29 x 59 GRANITO GREY</t>
  </si>
  <si>
    <t>525055090022.1.1</t>
  </si>
  <si>
    <t>18-3-2024</t>
  </si>
  <si>
    <t>319300</t>
  </si>
  <si>
    <t>OC 82685 SUPERMAT</t>
  </si>
  <si>
    <t>319298</t>
  </si>
  <si>
    <t>OC 15747 DARSIE</t>
  </si>
  <si>
    <t>DARSIE Y CIA. S.A.</t>
  </si>
  <si>
    <t>101950</t>
  </si>
  <si>
    <t>319296</t>
  </si>
  <si>
    <t>319294</t>
  </si>
  <si>
    <t>29 x 59 GRANITO BLACK</t>
  </si>
  <si>
    <t>525055090123.1.1</t>
  </si>
  <si>
    <t>38 X 38 AMAZONIA TERRA</t>
  </si>
  <si>
    <t>515045055158.1.2</t>
  </si>
  <si>
    <t>RETIRA 18/03</t>
  </si>
  <si>
    <t>319293</t>
  </si>
  <si>
    <t>RETIRA  18/03</t>
  </si>
  <si>
    <t>319290</t>
  </si>
  <si>
    <t>15/03 orden  23338</t>
  </si>
  <si>
    <t>319275</t>
  </si>
  <si>
    <t>319271</t>
  </si>
  <si>
    <t>319270</t>
  </si>
  <si>
    <t>319268</t>
  </si>
  <si>
    <t>319267</t>
  </si>
  <si>
    <t>319266</t>
  </si>
  <si>
    <t>ERDOCIA JOSEFINA KAREN</t>
  </si>
  <si>
    <t>101604</t>
  </si>
  <si>
    <t>319265</t>
  </si>
  <si>
    <t>319264</t>
  </si>
  <si>
    <t>319263</t>
  </si>
  <si>
    <t>ZORZANO ALEJANDRO GABRIEL</t>
  </si>
  <si>
    <t>102811</t>
  </si>
  <si>
    <t>319262</t>
  </si>
  <si>
    <t>BISSOLINO HNOS.</t>
  </si>
  <si>
    <t>101495</t>
  </si>
  <si>
    <t>319261</t>
  </si>
  <si>
    <t>319260</t>
  </si>
  <si>
    <t>319259</t>
  </si>
  <si>
    <t>319258</t>
  </si>
  <si>
    <t>DE LA ROSA MARCELO DANIEL</t>
  </si>
  <si>
    <t>102600</t>
  </si>
  <si>
    <t>319257</t>
  </si>
  <si>
    <t>319256</t>
  </si>
  <si>
    <t>RETIRA 16-03</t>
  </si>
  <si>
    <t>319255</t>
  </si>
  <si>
    <t>MATERIALES BOUCIGUEZ S.A.</t>
  </si>
  <si>
    <t>102743</t>
  </si>
  <si>
    <t>319254</t>
  </si>
  <si>
    <t>319252</t>
  </si>
  <si>
    <t>58 x 117 MONACO CREMA PULIDO</t>
  </si>
  <si>
    <t>201761672160.1.2</t>
  </si>
  <si>
    <t>15-03-2024 ARBELAIZ</t>
  </si>
  <si>
    <t>319250</t>
  </si>
  <si>
    <t>58 x 117 CAVA XX PULIDO</t>
  </si>
  <si>
    <t>201761737000.1.2</t>
  </si>
  <si>
    <t>15/03</t>
  </si>
  <si>
    <t>319249</t>
  </si>
  <si>
    <t>58 x 117 TRAFALGAR ARENA TAAD RECT.</t>
  </si>
  <si>
    <t>201881659009.1.1</t>
  </si>
  <si>
    <t>FERNANDEZ FLORENCIO ANTONIO</t>
  </si>
  <si>
    <t>102518</t>
  </si>
  <si>
    <t>319248</t>
  </si>
  <si>
    <t>319246</t>
  </si>
  <si>
    <t>60 x 60 FORUM ARENA 2DA CAL</t>
  </si>
  <si>
    <t>201901310009.2.1</t>
  </si>
  <si>
    <t>15.03</t>
  </si>
  <si>
    <t>MEGA PORCELLANATOS</t>
  </si>
  <si>
    <t>103044</t>
  </si>
  <si>
    <t>319245</t>
  </si>
  <si>
    <t>63 x 121 MIKONOS GRIS</t>
  </si>
  <si>
    <t>201910798006.1.1</t>
  </si>
  <si>
    <t>15-03-2024</t>
  </si>
  <si>
    <t>BALMAT S.R.L.</t>
  </si>
  <si>
    <t>102349</t>
  </si>
  <si>
    <t>319244</t>
  </si>
  <si>
    <t>319243</t>
  </si>
  <si>
    <t>MATERIALES EL MILAGRO S.A.</t>
  </si>
  <si>
    <t>101421</t>
  </si>
  <si>
    <t>319242</t>
  </si>
  <si>
    <t>15/03 retira</t>
  </si>
  <si>
    <t>GRAFIATO Y BAGUNZA S.R.L.</t>
  </si>
  <si>
    <t>101864</t>
  </si>
  <si>
    <t>319241</t>
  </si>
  <si>
    <t>59 x 59 GRANITO OUT SAND RECTIFICADO</t>
  </si>
  <si>
    <t>201890883120.1.1</t>
  </si>
  <si>
    <t>319240</t>
  </si>
  <si>
    <t>319239</t>
  </si>
  <si>
    <t>38 X 38 CEDRO MARRON</t>
  </si>
  <si>
    <t>515045049033.1.2</t>
  </si>
  <si>
    <t>ANANIA PEDRO</t>
  </si>
  <si>
    <t>102345</t>
  </si>
  <si>
    <t>319238</t>
  </si>
  <si>
    <t>319237</t>
  </si>
  <si>
    <t>319236</t>
  </si>
  <si>
    <t>38 X 38 MANAOS AZUL 2DA CAL</t>
  </si>
  <si>
    <t>515045007053.2.2</t>
  </si>
  <si>
    <t>38 X 38 TILCARA GRIS 2DA CAL</t>
  </si>
  <si>
    <t>515045003006.2.2</t>
  </si>
  <si>
    <t>38 X 38 LEBLON GRIS 2DA CAL</t>
  </si>
  <si>
    <t>515041600006.2.1</t>
  </si>
  <si>
    <t>38 X 38 TOLEDO 2DA CAL</t>
  </si>
  <si>
    <t>515045081000.2.2</t>
  </si>
  <si>
    <t>MATERIALES PELEGRINI OLAV. S.R.L.</t>
  </si>
  <si>
    <t>101472</t>
  </si>
  <si>
    <t>319235</t>
  </si>
  <si>
    <t>64 x 122 METROPOLIS PLATA 2DA CAL</t>
  </si>
  <si>
    <t>201921776028.2.1</t>
  </si>
  <si>
    <t>319234</t>
  </si>
  <si>
    <t>OC 33881 MADERERA PA</t>
  </si>
  <si>
    <t>319233</t>
  </si>
  <si>
    <t>19/03 o/c 7500015694</t>
  </si>
  <si>
    <t>319226</t>
  </si>
  <si>
    <t>RETIRA 15-03</t>
  </si>
  <si>
    <t>319224</t>
  </si>
  <si>
    <t>51 x 51 ARCE OSCURO</t>
  </si>
  <si>
    <t>515065100151.1.1</t>
  </si>
  <si>
    <t>PALOMINO E HIJOS DE PALOMINO ANDRES</t>
  </si>
  <si>
    <t>101380</t>
  </si>
  <si>
    <t>319222</t>
  </si>
  <si>
    <t>40 x 160 CONCRETO TAAd 1,92</t>
  </si>
  <si>
    <t>031791706000.1.2</t>
  </si>
  <si>
    <t>319217</t>
  </si>
  <si>
    <t>15/03 2da</t>
  </si>
  <si>
    <t>319212</t>
  </si>
  <si>
    <t>14-03 orden  23379</t>
  </si>
  <si>
    <t>319186</t>
  </si>
  <si>
    <t>14-03 orden  23380</t>
  </si>
  <si>
    <t>319185</t>
  </si>
  <si>
    <t>14-03 orden  23381</t>
  </si>
  <si>
    <t>319184</t>
  </si>
  <si>
    <t>14.03</t>
  </si>
  <si>
    <t>SURMAT S.A.</t>
  </si>
  <si>
    <t>101732</t>
  </si>
  <si>
    <t>319182</t>
  </si>
  <si>
    <t>SAUCE SOLO S.A.</t>
  </si>
  <si>
    <t>101760</t>
  </si>
  <si>
    <t>319179</t>
  </si>
  <si>
    <t>319178</t>
  </si>
  <si>
    <t>21 x 120 LAPACHO TAAD</t>
  </si>
  <si>
    <t>031841766000.1.1</t>
  </si>
  <si>
    <t>21 x 122 NOGAL TERRA</t>
  </si>
  <si>
    <t>201931611158.1.1</t>
  </si>
  <si>
    <t>21 x 122 NOGAL GRIS</t>
  </si>
  <si>
    <t>201931611006.1.1</t>
  </si>
  <si>
    <t>21 x 122 NEXO CEMENTO</t>
  </si>
  <si>
    <t>201931685174.1.1</t>
  </si>
  <si>
    <t>319172</t>
  </si>
  <si>
    <t>MENNA NICOLAS</t>
  </si>
  <si>
    <t>102702</t>
  </si>
  <si>
    <t>319171</t>
  </si>
  <si>
    <t>319170</t>
  </si>
  <si>
    <t>319168</t>
  </si>
  <si>
    <t>14-03-2024</t>
  </si>
  <si>
    <t>319167</t>
  </si>
  <si>
    <t>38 X 38 RECIFE GRIS 2DA CAL</t>
  </si>
  <si>
    <t>515045001006.2.2</t>
  </si>
  <si>
    <t>319166</t>
  </si>
  <si>
    <t>38 X 38 MANAOS GRIS 2DA CAL</t>
  </si>
  <si>
    <t>515045007006.2.2</t>
  </si>
  <si>
    <t>319164</t>
  </si>
  <si>
    <t>319163</t>
  </si>
  <si>
    <t>319160</t>
  </si>
  <si>
    <t>29 x 59 KANSAS SILVER 2DA CAL</t>
  </si>
  <si>
    <t>525055088207.2.1</t>
  </si>
  <si>
    <t>14/03  2da</t>
  </si>
  <si>
    <t>319159</t>
  </si>
  <si>
    <t>CERYSAN SRL</t>
  </si>
  <si>
    <t>101856</t>
  </si>
  <si>
    <t>319154</t>
  </si>
  <si>
    <t>DARROS Y CIA. S.A.</t>
  </si>
  <si>
    <t>101522</t>
  </si>
  <si>
    <t>319152</t>
  </si>
  <si>
    <t>319150</t>
  </si>
  <si>
    <t>319149</t>
  </si>
  <si>
    <t>319147</t>
  </si>
  <si>
    <t>319146</t>
  </si>
  <si>
    <t>TERCEROS DE ES-COR DESIGN SRL</t>
  </si>
  <si>
    <t>CASA CLEMENTE S.R.L.</t>
  </si>
  <si>
    <t>103286</t>
  </si>
  <si>
    <t>319145</t>
  </si>
  <si>
    <t>MORAN RICARDO FEDERICO</t>
  </si>
  <si>
    <t>102684</t>
  </si>
  <si>
    <t>319138</t>
  </si>
  <si>
    <t>319137</t>
  </si>
  <si>
    <t>319135</t>
  </si>
  <si>
    <t>319133</t>
  </si>
  <si>
    <t>14/03  ORDEN  23378</t>
  </si>
  <si>
    <t>319130</t>
  </si>
  <si>
    <t>14/03/2024</t>
  </si>
  <si>
    <t>319129</t>
  </si>
  <si>
    <t>OC 42251 SM TUCUMAN</t>
  </si>
  <si>
    <t>BERCOVICH COMERCIAL SAS</t>
  </si>
  <si>
    <t>103366</t>
  </si>
  <si>
    <t>319128</t>
  </si>
  <si>
    <t>38 X 38 TOLEDO</t>
  </si>
  <si>
    <t>515045081000.1.2</t>
  </si>
  <si>
    <t>oc 41860</t>
  </si>
  <si>
    <t>319127</t>
  </si>
  <si>
    <t>OC 41420 LP 59</t>
  </si>
  <si>
    <t>319126</t>
  </si>
  <si>
    <t>14/03  ORDEN  23376</t>
  </si>
  <si>
    <t>319124</t>
  </si>
  <si>
    <t>OC 43386 SANTIAGO</t>
  </si>
  <si>
    <t>319123</t>
  </si>
  <si>
    <t>OC 43385 LASTENIA</t>
  </si>
  <si>
    <t>319122</t>
  </si>
  <si>
    <t>MATERIALES BUENOS AIRES</t>
  </si>
  <si>
    <t>103074</t>
  </si>
  <si>
    <t>319121</t>
  </si>
  <si>
    <t>319120</t>
  </si>
  <si>
    <t>319119</t>
  </si>
  <si>
    <t>retira 19/03</t>
  </si>
  <si>
    <t>319118</t>
  </si>
  <si>
    <t>retira 18/03</t>
  </si>
  <si>
    <t>319117</t>
  </si>
  <si>
    <t>OC 43302 SANTIAGO DE</t>
  </si>
  <si>
    <t>319116</t>
  </si>
  <si>
    <t>38 X 38 GRAMADOS ARENA</t>
  </si>
  <si>
    <t>515045006009.1.2</t>
  </si>
  <si>
    <t>MAT.MELIAN DE RAUL O .CANULLAN</t>
  </si>
  <si>
    <t>100059</t>
  </si>
  <si>
    <t>319115</t>
  </si>
  <si>
    <t>retira 15/03</t>
  </si>
  <si>
    <t>319114</t>
  </si>
  <si>
    <t>29 x 59 LAUREL</t>
  </si>
  <si>
    <t>525055095000.1.1</t>
  </si>
  <si>
    <t>OC 43301 LASTENIA</t>
  </si>
  <si>
    <t>319113</t>
  </si>
  <si>
    <t>51 x 51 KIRI</t>
  </si>
  <si>
    <t>515065101000.1.1</t>
  </si>
  <si>
    <t>OC 42901 SM TUCUMAN</t>
  </si>
  <si>
    <t>319112</t>
  </si>
  <si>
    <t>51 x 51 EBANO</t>
  </si>
  <si>
    <t>515065108000.1.1</t>
  </si>
  <si>
    <t>319111</t>
  </si>
  <si>
    <t>OC 42899 SM TUCUMAN</t>
  </si>
  <si>
    <t>319110</t>
  </si>
  <si>
    <t>29 x 59 BIZANCIO AZUL</t>
  </si>
  <si>
    <t>525055092053.1.1</t>
  </si>
  <si>
    <t>40 x 160 GRECO TAAd 1,92 2DA CAL</t>
  </si>
  <si>
    <t>031791708000.2.2</t>
  </si>
  <si>
    <t>TASSAROLO DANIEL</t>
  </si>
  <si>
    <t>103005</t>
  </si>
  <si>
    <t>319108</t>
  </si>
  <si>
    <t>OC 42900 Lastenia</t>
  </si>
  <si>
    <t>319106</t>
  </si>
  <si>
    <t>15/03 oed.7500015575</t>
  </si>
  <si>
    <t>319105</t>
  </si>
  <si>
    <t>319104</t>
  </si>
  <si>
    <t>38 X 38 LEBLON VERDE</t>
  </si>
  <si>
    <t>515041600014.1.1</t>
  </si>
  <si>
    <t>oc 42902 SGO.</t>
  </si>
  <si>
    <t>319102</t>
  </si>
  <si>
    <t>29 x 59 BIZANCIO GRIS</t>
  </si>
  <si>
    <t>525055092006.1.1</t>
  </si>
  <si>
    <t>29 x 59 TAVOLA CLARA</t>
  </si>
  <si>
    <t>525055096149.1.1</t>
  </si>
  <si>
    <t>Alm 3600*</t>
  </si>
  <si>
    <t>LA NORIA REVESTIMIENTOS SA</t>
  </si>
  <si>
    <t>102045</t>
  </si>
  <si>
    <t>319101</t>
  </si>
  <si>
    <t>oc 42903 concepcion</t>
  </si>
  <si>
    <t>319100</t>
  </si>
  <si>
    <t>oc 42596 SANTIAGO</t>
  </si>
  <si>
    <t>319098</t>
  </si>
  <si>
    <t>oc 42595 LASTENIA</t>
  </si>
  <si>
    <t>319096</t>
  </si>
  <si>
    <t>RETIRO DEL 11/03</t>
  </si>
  <si>
    <t>BURIAN MARIA ALEJANDRA</t>
  </si>
  <si>
    <t>103238</t>
  </si>
  <si>
    <t>319095</t>
  </si>
  <si>
    <t>RETIRO DEL 8/03</t>
  </si>
  <si>
    <t>319094</t>
  </si>
  <si>
    <t>OC 42254 SM TUCUMAN</t>
  </si>
  <si>
    <t>319093</t>
  </si>
  <si>
    <t>oc 42253 LASTENIA</t>
  </si>
  <si>
    <t>319091</t>
  </si>
  <si>
    <t>oc 42252 concepcion</t>
  </si>
  <si>
    <t>319088</t>
  </si>
  <si>
    <t>319083</t>
  </si>
  <si>
    <t>oc 42250 SM TUCUMAN</t>
  </si>
  <si>
    <t>319081</t>
  </si>
  <si>
    <t>oc 42255 SGO DEL EST</t>
  </si>
  <si>
    <t>319079</t>
  </si>
  <si>
    <t>14/03 o/c 1231</t>
  </si>
  <si>
    <t>LARE S.A.</t>
  </si>
  <si>
    <t>101824</t>
  </si>
  <si>
    <t>319077</t>
  </si>
  <si>
    <t>oc 40803 LASTENIA</t>
  </si>
  <si>
    <t>319075</t>
  </si>
  <si>
    <t>oc 39852 Concepcion</t>
  </si>
  <si>
    <t>319074</t>
  </si>
  <si>
    <t>51 x 51 ABETO</t>
  </si>
  <si>
    <t>515065109000.1.1</t>
  </si>
  <si>
    <t>14/03 o/c 28774</t>
  </si>
  <si>
    <t>319073</t>
  </si>
  <si>
    <t>oc 39850 LASTENIA</t>
  </si>
  <si>
    <t>319070</t>
  </si>
  <si>
    <t>OC 15428</t>
  </si>
  <si>
    <t>LADRILLOS MERLINO SRL</t>
  </si>
  <si>
    <t>101938</t>
  </si>
  <si>
    <t>319067</t>
  </si>
  <si>
    <t>14-03-2024 convergen</t>
  </si>
  <si>
    <t>319064</t>
  </si>
  <si>
    <t>14/03 ORDEN  23375</t>
  </si>
  <si>
    <t>319063</t>
  </si>
  <si>
    <t>MARDIROSSIAN MARIO CLAUDIO</t>
  </si>
  <si>
    <t>103327</t>
  </si>
  <si>
    <t>319062</t>
  </si>
  <si>
    <t>319061</t>
  </si>
  <si>
    <t>retira 14/03</t>
  </si>
  <si>
    <t>ITTERMAN  JOSE  ALBERTO</t>
  </si>
  <si>
    <t>100195</t>
  </si>
  <si>
    <t>319060</t>
  </si>
  <si>
    <t>319059</t>
  </si>
  <si>
    <t>319057</t>
  </si>
  <si>
    <t>319056</t>
  </si>
  <si>
    <t>319055</t>
  </si>
  <si>
    <t>13/03 RETIRA</t>
  </si>
  <si>
    <t>319053</t>
  </si>
  <si>
    <t>OC 33753 HIERR-CONS</t>
  </si>
  <si>
    <t>319052</t>
  </si>
  <si>
    <t>38 X 38 FORTALEZA GRAFITO 2DA CAL</t>
  </si>
  <si>
    <t>515041599167.2.1</t>
  </si>
  <si>
    <t>13/03  2DA</t>
  </si>
  <si>
    <t>319050</t>
  </si>
  <si>
    <t>38 X 38 RECIFE TIZA 2DA CAL</t>
  </si>
  <si>
    <t>515045001097.2.2</t>
  </si>
  <si>
    <t>13/03 RETIRA 2DA</t>
  </si>
  <si>
    <t>319049</t>
  </si>
  <si>
    <t>13/03/2024 - 2DA</t>
  </si>
  <si>
    <t>319048</t>
  </si>
  <si>
    <t>Muestras - Cerysan!*</t>
  </si>
  <si>
    <t>PANICHELLI VILMA EVA F.DE</t>
  </si>
  <si>
    <t>101805</t>
  </si>
  <si>
    <t>319047</t>
  </si>
  <si>
    <t>319043</t>
  </si>
  <si>
    <t>13.03</t>
  </si>
  <si>
    <t>319040</t>
  </si>
  <si>
    <t>13-03-2024</t>
  </si>
  <si>
    <t>MANDUCA SANITARIOS S.R.L.</t>
  </si>
  <si>
    <t>101984</t>
  </si>
  <si>
    <t>319039</t>
  </si>
  <si>
    <t>RETIRA 14-03</t>
  </si>
  <si>
    <t>319029</t>
  </si>
  <si>
    <t>GRUPO GIF S,A,</t>
  </si>
  <si>
    <t>100222</t>
  </si>
  <si>
    <t>319022</t>
  </si>
  <si>
    <t>NAAB NESTOR JAVIER</t>
  </si>
  <si>
    <t>102712</t>
  </si>
  <si>
    <t>319020</t>
  </si>
  <si>
    <t>LOS POLAS S.A.S.</t>
  </si>
  <si>
    <t>102883</t>
  </si>
  <si>
    <t>319018</t>
  </si>
  <si>
    <t>13-03-2024 TERRALON</t>
  </si>
  <si>
    <t>COMPRALIADO S.A</t>
  </si>
  <si>
    <t>103288</t>
  </si>
  <si>
    <t>319009</t>
  </si>
  <si>
    <t>319004</t>
  </si>
  <si>
    <t>FENIGER DIEGO GERMAN</t>
  </si>
  <si>
    <t>101607</t>
  </si>
  <si>
    <t>318999</t>
  </si>
  <si>
    <t>AC 40023690</t>
  </si>
  <si>
    <t>RAN CO MATERIALES S.A.</t>
  </si>
  <si>
    <t>101894</t>
  </si>
  <si>
    <t>318998</t>
  </si>
  <si>
    <t>318993</t>
  </si>
  <si>
    <t>CORRALON MAURICIO CASASOLA</t>
  </si>
  <si>
    <t>101439</t>
  </si>
  <si>
    <t>318985</t>
  </si>
  <si>
    <t>318983</t>
  </si>
  <si>
    <t>318981</t>
  </si>
  <si>
    <t>RETIRA 13-03</t>
  </si>
  <si>
    <t>318970</t>
  </si>
  <si>
    <t>318969</t>
  </si>
  <si>
    <t>58 x 58 MONACO CREMA PULIDO</t>
  </si>
  <si>
    <t>201741672160.1.1</t>
  </si>
  <si>
    <t>318968</t>
  </si>
  <si>
    <t>21 x 122 NORDICA 2DA CAL</t>
  </si>
  <si>
    <t>201931694000.2.1</t>
  </si>
  <si>
    <t>CVR S.A.</t>
  </si>
  <si>
    <t>101432</t>
  </si>
  <si>
    <t>318967</t>
  </si>
  <si>
    <t>13/03 orden   23361</t>
  </si>
  <si>
    <t>318966</t>
  </si>
  <si>
    <t>13/03 orden   23362</t>
  </si>
  <si>
    <t>318965</t>
  </si>
  <si>
    <t>13/03 orden   23363</t>
  </si>
  <si>
    <t>318964</t>
  </si>
  <si>
    <t>58 x 58 CAVA XX PULIDO RECT 2DA CAL</t>
  </si>
  <si>
    <t>201741737000.2.1</t>
  </si>
  <si>
    <t>OC 3710</t>
  </si>
  <si>
    <t>318963</t>
  </si>
  <si>
    <t>60 x 60 OXIDO CLARO 2DA CAL</t>
  </si>
  <si>
    <t>201901294149.2.1</t>
  </si>
  <si>
    <t>CANTOFIL SA</t>
  </si>
  <si>
    <t>103132</t>
  </si>
  <si>
    <t>318962</t>
  </si>
  <si>
    <t>38 X 38 TILCARA MARRON 2DA CAL</t>
  </si>
  <si>
    <t>515045003033.2.2</t>
  </si>
  <si>
    <t>318960</t>
  </si>
  <si>
    <t>38 X 38 AMAZONIA TERRA 2DA CAL</t>
  </si>
  <si>
    <t>515045055158.2.2</t>
  </si>
  <si>
    <t>318959</t>
  </si>
  <si>
    <t>OC 82500</t>
  </si>
  <si>
    <t>318957</t>
  </si>
  <si>
    <t>318955</t>
  </si>
  <si>
    <t>318954</t>
  </si>
  <si>
    <t>Muestras RETIRA</t>
  </si>
  <si>
    <t>ANTONIO ALFANO Y CIA SCA</t>
  </si>
  <si>
    <t>101580</t>
  </si>
  <si>
    <t>318950</t>
  </si>
  <si>
    <t>59 x 59 SIDNEY ICE RECTIFICADO</t>
  </si>
  <si>
    <t>201891608147.1.1</t>
  </si>
  <si>
    <t>OC 82493</t>
  </si>
  <si>
    <t>318948</t>
  </si>
  <si>
    <t>318946</t>
  </si>
  <si>
    <t>318944</t>
  </si>
  <si>
    <t>13-3-2024</t>
  </si>
  <si>
    <t>EL MUNDO DEL PLOMERO S.R.L.</t>
  </si>
  <si>
    <t>102030</t>
  </si>
  <si>
    <t>318936</t>
  </si>
  <si>
    <t>60 x 60 BLEND CEMENTO</t>
  </si>
  <si>
    <t>201901291174.1.1</t>
  </si>
  <si>
    <t>OC 43500</t>
  </si>
  <si>
    <t>318933</t>
  </si>
  <si>
    <t>21 x 120 ROBLE</t>
  </si>
  <si>
    <t>031841719000.1.1</t>
  </si>
  <si>
    <t>VTA PERSONAL</t>
  </si>
  <si>
    <t>VIOLA RUBEN ANTONIO</t>
  </si>
  <si>
    <t>400721</t>
  </si>
  <si>
    <t>318928</t>
  </si>
  <si>
    <t>21 x 120 DECAP</t>
  </si>
  <si>
    <t>031841653000.1.1</t>
  </si>
  <si>
    <t>ANGULO EZEQUIEL</t>
  </si>
  <si>
    <t>400707</t>
  </si>
  <si>
    <t>318927</t>
  </si>
  <si>
    <t>GOYENETCHE SEBASTIAN</t>
  </si>
  <si>
    <t>400682</t>
  </si>
  <si>
    <t>318925</t>
  </si>
  <si>
    <t>59 x 59 RAVENNA NATURAL RECTIFICADO</t>
  </si>
  <si>
    <t>201891594023.1.1</t>
  </si>
  <si>
    <t>VTA PESONAL</t>
  </si>
  <si>
    <t>318923</t>
  </si>
  <si>
    <t>RETIRA 13/03</t>
  </si>
  <si>
    <t>318916</t>
  </si>
  <si>
    <t>318911</t>
  </si>
  <si>
    <t>12.03</t>
  </si>
  <si>
    <t>318910</t>
  </si>
  <si>
    <t>PRIMA PORTA S.A</t>
  </si>
  <si>
    <t>100218</t>
  </si>
  <si>
    <t>318908</t>
  </si>
  <si>
    <t>318907</t>
  </si>
  <si>
    <t>vta personal</t>
  </si>
  <si>
    <t>ROSALES GUILLERMO EZEQUIEL</t>
  </si>
  <si>
    <t>400631</t>
  </si>
  <si>
    <t>318905</t>
  </si>
  <si>
    <t>12/03 ORDEN 23343</t>
  </si>
  <si>
    <t>318903</t>
  </si>
  <si>
    <t>12/03 ORDEN 23344</t>
  </si>
  <si>
    <t>318902</t>
  </si>
  <si>
    <t>12/03 ORDEN 23345</t>
  </si>
  <si>
    <t>318901</t>
  </si>
  <si>
    <t>12/03 ORDEN 23346</t>
  </si>
  <si>
    <t>318900</t>
  </si>
  <si>
    <t>318899</t>
  </si>
  <si>
    <t>RIMSOL S.A.</t>
  </si>
  <si>
    <t>102302</t>
  </si>
  <si>
    <t>318898</t>
  </si>
  <si>
    <t>318893</t>
  </si>
  <si>
    <t>OC 1558794</t>
  </si>
  <si>
    <t>FALABELLA S.A.</t>
  </si>
  <si>
    <t>101333</t>
  </si>
  <si>
    <t>318892</t>
  </si>
  <si>
    <t>58 x 58 MONACO GRIS PULIDO 2DA CAL</t>
  </si>
  <si>
    <t>201741672006.2.1</t>
  </si>
  <si>
    <t>OC 33682 GIORDANO</t>
  </si>
  <si>
    <t>318890</t>
  </si>
  <si>
    <t>318888</t>
  </si>
  <si>
    <t>58 x 58 MONACO GRIS PULIDO</t>
  </si>
  <si>
    <t>201741672006.1.1</t>
  </si>
  <si>
    <t>318887</t>
  </si>
  <si>
    <t>38 X 38 GALES ARENA 2DA CAL</t>
  </si>
  <si>
    <t>515045080009.2.2</t>
  </si>
  <si>
    <t>OC 33681  CAPELLO</t>
  </si>
  <si>
    <t>318879</t>
  </si>
  <si>
    <t>12/03/2024</t>
  </si>
  <si>
    <t>ALBIN ENRIQUE HECTOR</t>
  </si>
  <si>
    <t>101481</t>
  </si>
  <si>
    <t>318873</t>
  </si>
  <si>
    <t>318869</t>
  </si>
  <si>
    <t>318866</t>
  </si>
  <si>
    <t>OC  11519</t>
  </si>
  <si>
    <t>318865</t>
  </si>
  <si>
    <t>VEGA VICTOR ALEJANDRO S.A.</t>
  </si>
  <si>
    <t>101391</t>
  </si>
  <si>
    <t>318863</t>
  </si>
  <si>
    <t>318861</t>
  </si>
  <si>
    <t>318858</t>
  </si>
  <si>
    <t>318857</t>
  </si>
  <si>
    <t>12/03</t>
  </si>
  <si>
    <t>MATERIALES RURALES EL QUEBRACHO S.A</t>
  </si>
  <si>
    <t>101470</t>
  </si>
  <si>
    <t>318855</t>
  </si>
  <si>
    <t>318851</t>
  </si>
  <si>
    <t>12/03  2DA</t>
  </si>
  <si>
    <t>318850</t>
  </si>
  <si>
    <t>12-03</t>
  </si>
  <si>
    <t>318849</t>
  </si>
  <si>
    <t>318848</t>
  </si>
  <si>
    <t>RAFAEL Y RUBEN O. FABI S.A.</t>
  </si>
  <si>
    <t>101548</t>
  </si>
  <si>
    <t>318844</t>
  </si>
  <si>
    <t>ROSSETTI HERMANOS S.R.L.</t>
  </si>
  <si>
    <t>101558</t>
  </si>
  <si>
    <t>318843</t>
  </si>
  <si>
    <t>318842</t>
  </si>
  <si>
    <t>12-03-2024</t>
  </si>
  <si>
    <t>318840</t>
  </si>
  <si>
    <t>318838</t>
  </si>
  <si>
    <t>318837</t>
  </si>
  <si>
    <t>58 x 58 RAVENNA PULIDO RECTIFICADO</t>
  </si>
  <si>
    <t>201741625000.1.1</t>
  </si>
  <si>
    <t>24/03  retira</t>
  </si>
  <si>
    <t>MACIAS LUCAS GABRIEL</t>
  </si>
  <si>
    <t>102471</t>
  </si>
  <si>
    <t>318832</t>
  </si>
  <si>
    <t>58 x 58 BLEND CEMENTO PULIDO RECT</t>
  </si>
  <si>
    <t>201741682174.1.1</t>
  </si>
  <si>
    <t>12/03   orden  23340</t>
  </si>
  <si>
    <t>318826</t>
  </si>
  <si>
    <t>12/03   orden  23341</t>
  </si>
  <si>
    <t>318825</t>
  </si>
  <si>
    <t>318824</t>
  </si>
  <si>
    <t>38 X 38 AMAZONIA GRIS 2DA CAL</t>
  </si>
  <si>
    <t>515045055006.2.2</t>
  </si>
  <si>
    <t>12-3-2024</t>
  </si>
  <si>
    <t>MAYOR S.A.</t>
  </si>
  <si>
    <t>101533</t>
  </si>
  <si>
    <t>318822</t>
  </si>
  <si>
    <t>29 x 59 KANSAS WHITE 2DA CAL</t>
  </si>
  <si>
    <t>525055088122.2.1</t>
  </si>
  <si>
    <t>SOLO FACTURAR*</t>
  </si>
  <si>
    <t>318816</t>
  </si>
  <si>
    <t>Ventas Varias -TAMBORES VACIOS DE ACEITE</t>
  </si>
  <si>
    <t>TAMBORES DE ACEITE V</t>
  </si>
  <si>
    <t>ROLDAN MATIAS</t>
  </si>
  <si>
    <t>400550</t>
  </si>
  <si>
    <t>318813</t>
  </si>
  <si>
    <t>Ventas Varia - CAJON DE RODILLO SCRAP</t>
  </si>
  <si>
    <t>CAJON DE RODILLO</t>
  </si>
  <si>
    <t>CUFRE FEDERICO ALBERTO</t>
  </si>
  <si>
    <t>400474</t>
  </si>
  <si>
    <t>318811</t>
  </si>
  <si>
    <t>58 x 117 LONDON GRIS RECTIFICADO</t>
  </si>
  <si>
    <t>201881726006.1.1</t>
  </si>
  <si>
    <t>318808</t>
  </si>
  <si>
    <t>318807</t>
  </si>
  <si>
    <t>RETIRA 12.03</t>
  </si>
  <si>
    <t>318806</t>
  </si>
  <si>
    <t>OC 33632 HIER-CONS</t>
  </si>
  <si>
    <t>318804</t>
  </si>
  <si>
    <t>12/03 orden  23338</t>
  </si>
  <si>
    <t>318803</t>
  </si>
  <si>
    <t>318802</t>
  </si>
  <si>
    <t>OC 33627 CORR. BERTO</t>
  </si>
  <si>
    <t>318799</t>
  </si>
  <si>
    <t>OC 33624 CORR.BERTOL</t>
  </si>
  <si>
    <t>318798</t>
  </si>
  <si>
    <t>COMERCIALIZ.Y CONSTRUCT.LANUS S.A.</t>
  </si>
  <si>
    <t>101377</t>
  </si>
  <si>
    <t>318797</t>
  </si>
  <si>
    <t>318796</t>
  </si>
  <si>
    <t>OC 47 ROUTER</t>
  </si>
  <si>
    <t>318789</t>
  </si>
  <si>
    <t>318787</t>
  </si>
  <si>
    <t>12/03 orden  23337</t>
  </si>
  <si>
    <t>318786</t>
  </si>
  <si>
    <t>FERROMIL S.A.</t>
  </si>
  <si>
    <t>100020</t>
  </si>
  <si>
    <t>318785</t>
  </si>
  <si>
    <t>RETIRA 12/03</t>
  </si>
  <si>
    <t>318784</t>
  </si>
  <si>
    <t>oc 9670</t>
  </si>
  <si>
    <t>MATERIALES NUCIARI S.R.L.</t>
  </si>
  <si>
    <t>100037</t>
  </si>
  <si>
    <t>318782</t>
  </si>
  <si>
    <t>12/03 orden  23330</t>
  </si>
  <si>
    <t>318781</t>
  </si>
  <si>
    <t>12/03 orden  23331</t>
  </si>
  <si>
    <t>318780</t>
  </si>
  <si>
    <t>318779</t>
  </si>
  <si>
    <t>318778</t>
  </si>
  <si>
    <t>11.03.</t>
  </si>
  <si>
    <t>RIAL ARIEL EDUARDO Y BARONE ALBERTO</t>
  </si>
  <si>
    <t>101425</t>
  </si>
  <si>
    <t>318775</t>
  </si>
  <si>
    <t>11.03</t>
  </si>
  <si>
    <t>LEGUIZAMO MARIO ABEL</t>
  </si>
  <si>
    <t>101437</t>
  </si>
  <si>
    <t>318774</t>
  </si>
  <si>
    <t>11/03/2024</t>
  </si>
  <si>
    <t>COURREGE ANGEL NORBERTO</t>
  </si>
  <si>
    <t>101871</t>
  </si>
  <si>
    <t>318773</t>
  </si>
  <si>
    <t>RETIRA</t>
  </si>
  <si>
    <t>318768</t>
  </si>
  <si>
    <t>318766</t>
  </si>
  <si>
    <t>11-3-2024</t>
  </si>
  <si>
    <t>FERRETERIA GOMEZ S.R.L.</t>
  </si>
  <si>
    <t>103493</t>
  </si>
  <si>
    <t>318765</t>
  </si>
  <si>
    <t>318763</t>
  </si>
  <si>
    <t>318762</t>
  </si>
  <si>
    <t>2 CAJONES DE MADERA</t>
  </si>
  <si>
    <t>USO INTERNO</t>
  </si>
  <si>
    <t>BAIER JUAN GABRIEL</t>
  </si>
  <si>
    <t>400155</t>
  </si>
  <si>
    <t>318761</t>
  </si>
  <si>
    <t>11.03.2024</t>
  </si>
  <si>
    <t>318760</t>
  </si>
  <si>
    <t>SANTIANO &amp; VICTOR S.R.L.</t>
  </si>
  <si>
    <t>101880</t>
  </si>
  <si>
    <t>318759</t>
  </si>
  <si>
    <t>59 x 59 LIFE MARFIL RECTIFICADO 2DA CAL</t>
  </si>
  <si>
    <t>201891597034.2.1</t>
  </si>
  <si>
    <t>DEPACHO</t>
  </si>
  <si>
    <t>318755</t>
  </si>
  <si>
    <t>RETIRA 12-03</t>
  </si>
  <si>
    <t>318753</t>
  </si>
  <si>
    <t>318752</t>
  </si>
  <si>
    <t>318751</t>
  </si>
  <si>
    <t>318749</t>
  </si>
  <si>
    <t>318747</t>
  </si>
  <si>
    <t>FONTE LUCAS MATIAS</t>
  </si>
  <si>
    <t>102818</t>
  </si>
  <si>
    <t>318743</t>
  </si>
  <si>
    <t>JORGE FLORES E HIJOS</t>
  </si>
  <si>
    <t>101431</t>
  </si>
  <si>
    <t>318741</t>
  </si>
  <si>
    <t>O/ C 1224   LA AGOST</t>
  </si>
  <si>
    <t>318739</t>
  </si>
  <si>
    <t>318738</t>
  </si>
  <si>
    <t>318734</t>
  </si>
  <si>
    <t>318730</t>
  </si>
  <si>
    <t>318729</t>
  </si>
  <si>
    <t>318727</t>
  </si>
  <si>
    <t>318726</t>
  </si>
  <si>
    <t>318724</t>
  </si>
  <si>
    <t>OC 33555 CAPELLO Y C</t>
  </si>
  <si>
    <t>318723</t>
  </si>
  <si>
    <t>318722</t>
  </si>
  <si>
    <t>318721</t>
  </si>
  <si>
    <t>318719</t>
  </si>
  <si>
    <t>RETIRA 14/03</t>
  </si>
  <si>
    <t>LATRECCHIANA FLAVIO JUAN</t>
  </si>
  <si>
    <t>102322</t>
  </si>
  <si>
    <t>318718</t>
  </si>
  <si>
    <t>318717</t>
  </si>
  <si>
    <t>JOSE LUIS FRANCO S.R.L</t>
  </si>
  <si>
    <t>100102</t>
  </si>
  <si>
    <t>318715</t>
  </si>
  <si>
    <t>318713</t>
  </si>
  <si>
    <t>COPMACO / ARBELAIZ</t>
  </si>
  <si>
    <t>318712</t>
  </si>
  <si>
    <t>11/03 orden  23322</t>
  </si>
  <si>
    <t>318711</t>
  </si>
  <si>
    <t>11/03 orden  23319</t>
  </si>
  <si>
    <t>318710</t>
  </si>
  <si>
    <t>11-03</t>
  </si>
  <si>
    <t>318708</t>
  </si>
  <si>
    <t>RETIRA 15/03</t>
  </si>
  <si>
    <t>318706</t>
  </si>
  <si>
    <t>318705</t>
  </si>
  <si>
    <t>318704</t>
  </si>
  <si>
    <t>318703</t>
  </si>
  <si>
    <t>oc 3639</t>
  </si>
  <si>
    <t>REINO CERAMICOS S.A</t>
  </si>
  <si>
    <t>103015</t>
  </si>
  <si>
    <t>318699</t>
  </si>
  <si>
    <t>ALEMANI CARLOS DANIEL</t>
  </si>
  <si>
    <t>101467</t>
  </si>
  <si>
    <t>318698</t>
  </si>
  <si>
    <t>11/03 orden  23321</t>
  </si>
  <si>
    <t>318697</t>
  </si>
  <si>
    <t>318696</t>
  </si>
  <si>
    <t>318695</t>
  </si>
  <si>
    <t>318693</t>
  </si>
  <si>
    <t>58 x 117 MOMA GRIS RECTIFICADO</t>
  </si>
  <si>
    <t>201881656006.1.1</t>
  </si>
  <si>
    <t>58 x 117 MONACO GRIS PULIDO</t>
  </si>
  <si>
    <t>201761672006.1.2</t>
  </si>
  <si>
    <t>318688</t>
  </si>
  <si>
    <t>318686</t>
  </si>
  <si>
    <t>BELLI Y CIA.</t>
  </si>
  <si>
    <t>101638</t>
  </si>
  <si>
    <t>318685</t>
  </si>
  <si>
    <t>RETIRA 11-03</t>
  </si>
  <si>
    <t>318682</t>
  </si>
  <si>
    <t>318681</t>
  </si>
  <si>
    <t>318680</t>
  </si>
  <si>
    <t>JUAN STELLA MARIS</t>
  </si>
  <si>
    <t>102655</t>
  </si>
  <si>
    <t>318679</t>
  </si>
  <si>
    <t>P01440</t>
  </si>
  <si>
    <t>318678</t>
  </si>
  <si>
    <t>OGA MAT SA EN FORMACION</t>
  </si>
  <si>
    <t>101879</t>
  </si>
  <si>
    <t>318677</t>
  </si>
  <si>
    <t>318676</t>
  </si>
  <si>
    <t>60 x 60 ZEN TIZA 2DA CAL</t>
  </si>
  <si>
    <t>201901005097.2.1</t>
  </si>
  <si>
    <t>0001-00012383</t>
  </si>
  <si>
    <t>ANACLETO JOSE E HIJOS S.A.</t>
  </si>
  <si>
    <t>101788</t>
  </si>
  <si>
    <t>318675</t>
  </si>
  <si>
    <t>SOLO FACTURAR</t>
  </si>
  <si>
    <t>MAQUI S.A. EN FORMACION</t>
  </si>
  <si>
    <t>102070</t>
  </si>
  <si>
    <t>318674</t>
  </si>
  <si>
    <t>11/03 orden  23317</t>
  </si>
  <si>
    <t>318673</t>
  </si>
  <si>
    <t>OC P01438</t>
  </si>
  <si>
    <t>318671</t>
  </si>
  <si>
    <t>318670</t>
  </si>
  <si>
    <t>318666</t>
  </si>
  <si>
    <t>MARTINEZ CONSTRUCCIONES</t>
  </si>
  <si>
    <t>101456</t>
  </si>
  <si>
    <t>318665</t>
  </si>
  <si>
    <t>BESARES S.H. DE MANUEL M. MORALEJO</t>
  </si>
  <si>
    <t>102497</t>
  </si>
  <si>
    <t>318664</t>
  </si>
  <si>
    <t>11-3-2024  TERRALON</t>
  </si>
  <si>
    <t>318662</t>
  </si>
  <si>
    <t>OC 33489</t>
  </si>
  <si>
    <t>318659</t>
  </si>
  <si>
    <t>PIVIDORI MARIO, ALFREDO Y JOSE S.H.</t>
  </si>
  <si>
    <t>101820</t>
  </si>
  <si>
    <t>318658</t>
  </si>
  <si>
    <t>Muestras Esquina y G</t>
  </si>
  <si>
    <t>VICTOR GONZALO ALEXIS</t>
  </si>
  <si>
    <t>101344</t>
  </si>
  <si>
    <t>318657</t>
  </si>
  <si>
    <t>Ret 11-3</t>
  </si>
  <si>
    <t>318640</t>
  </si>
  <si>
    <t>318639</t>
  </si>
  <si>
    <t>23248 Ret 11-3</t>
  </si>
  <si>
    <t>318627</t>
  </si>
  <si>
    <t>23249 Ret 11-3</t>
  </si>
  <si>
    <t>318626</t>
  </si>
  <si>
    <t>08.03</t>
  </si>
  <si>
    <t>318620</t>
  </si>
  <si>
    <t>318617</t>
  </si>
  <si>
    <t>23242 Ret 11-3</t>
  </si>
  <si>
    <t>318615</t>
  </si>
  <si>
    <t>ret 11-3</t>
  </si>
  <si>
    <t>318613</t>
  </si>
  <si>
    <t>318611</t>
  </si>
  <si>
    <t>318609</t>
  </si>
  <si>
    <t>318608</t>
  </si>
  <si>
    <t>318607</t>
  </si>
  <si>
    <t>318606</t>
  </si>
  <si>
    <t>318605</t>
  </si>
  <si>
    <t>AC 40023675 MADERERA</t>
  </si>
  <si>
    <t>318604</t>
  </si>
  <si>
    <t>MARCHAL JUAN H. Y CIA.</t>
  </si>
  <si>
    <t>101415</t>
  </si>
  <si>
    <t>318603</t>
  </si>
  <si>
    <t>318600</t>
  </si>
  <si>
    <t>RETIRA 09-03</t>
  </si>
  <si>
    <t>318598</t>
  </si>
  <si>
    <t>318597</t>
  </si>
  <si>
    <t>318596</t>
  </si>
  <si>
    <t>ESQUEL</t>
  </si>
  <si>
    <t>FERRETERIA ARGENTINA S.R.L.</t>
  </si>
  <si>
    <t>101708</t>
  </si>
  <si>
    <t>318594</t>
  </si>
  <si>
    <t>CALERA EL OMBU S.A.</t>
  </si>
  <si>
    <t>101625</t>
  </si>
  <si>
    <t>318593</t>
  </si>
  <si>
    <t>318592</t>
  </si>
  <si>
    <t>318591</t>
  </si>
  <si>
    <t>8-3-2024</t>
  </si>
  <si>
    <t>318590</t>
  </si>
  <si>
    <t>23240 Ret 8-3</t>
  </si>
  <si>
    <t>318588</t>
  </si>
  <si>
    <t>23247 Ret 8-3</t>
  </si>
  <si>
    <t>318587</t>
  </si>
  <si>
    <t>29 x 59 KANSAS GREY</t>
  </si>
  <si>
    <t>021701562022.1.2</t>
  </si>
  <si>
    <t>0803</t>
  </si>
  <si>
    <t>318585</t>
  </si>
  <si>
    <t>59 x 59 LONDON GRIS RECT</t>
  </si>
  <si>
    <t>201821726006.1.1</t>
  </si>
  <si>
    <t>ALM 3600 CAL 13/TON</t>
  </si>
  <si>
    <t>318583</t>
  </si>
  <si>
    <t>08-03-2024</t>
  </si>
  <si>
    <t>318582</t>
  </si>
  <si>
    <t>23239 Ret 8-3</t>
  </si>
  <si>
    <t>318577</t>
  </si>
  <si>
    <t>AC 40023674</t>
  </si>
  <si>
    <t>318571</t>
  </si>
  <si>
    <t>318565</t>
  </si>
  <si>
    <t>AC 40023673</t>
  </si>
  <si>
    <t>318564</t>
  </si>
  <si>
    <t>58 x 117 DUBAI PULIDO P2 2DA CAL</t>
  </si>
  <si>
    <t>201761700000.2.2</t>
  </si>
  <si>
    <t>64 x 122 TERRAZZO GRIS 2DA CAL</t>
  </si>
  <si>
    <t>201921760006.2.1</t>
  </si>
  <si>
    <t>23236 Ret 8-3</t>
  </si>
  <si>
    <t>318562</t>
  </si>
  <si>
    <t>318558</t>
  </si>
  <si>
    <t>AC  40023632</t>
  </si>
  <si>
    <t>DISTRIBUIDORA COLON S.A.</t>
  </si>
  <si>
    <t>101957</t>
  </si>
  <si>
    <t>318557</t>
  </si>
  <si>
    <t>AC 40023631</t>
  </si>
  <si>
    <t>318555</t>
  </si>
  <si>
    <t>38 X 38 AMAZONIA TIZA 2DA CAL</t>
  </si>
  <si>
    <t>515045055097.2.2</t>
  </si>
  <si>
    <t>Sdo Acm40022570</t>
  </si>
  <si>
    <t>318554</t>
  </si>
  <si>
    <t>8-03-2024</t>
  </si>
  <si>
    <t>318552</t>
  </si>
  <si>
    <t>ret 8-3</t>
  </si>
  <si>
    <t>318550</t>
  </si>
  <si>
    <t>23234 Ret 8-3</t>
  </si>
  <si>
    <t>318548</t>
  </si>
  <si>
    <t>23233 ret 8-3</t>
  </si>
  <si>
    <t>318546</t>
  </si>
  <si>
    <t>23222 Ret 8-3</t>
  </si>
  <si>
    <t>318545</t>
  </si>
  <si>
    <t>Ret 8-3</t>
  </si>
  <si>
    <t>318544</t>
  </si>
  <si>
    <t>318543</t>
  </si>
  <si>
    <t>318542</t>
  </si>
  <si>
    <t>318541</t>
  </si>
  <si>
    <t>318540</t>
  </si>
  <si>
    <t>318539</t>
  </si>
  <si>
    <t>23219 ret 8-3</t>
  </si>
  <si>
    <t>318537</t>
  </si>
  <si>
    <t>318535</t>
  </si>
  <si>
    <t>318533</t>
  </si>
  <si>
    <t>RETIRA 08-03</t>
  </si>
  <si>
    <t>318524</t>
  </si>
  <si>
    <t>SAENZ ERNESTO H. Y SALERNO ROBERTO</t>
  </si>
  <si>
    <t>102673</t>
  </si>
  <si>
    <t>318522</t>
  </si>
  <si>
    <t>318520</t>
  </si>
  <si>
    <t>OC 33700</t>
  </si>
  <si>
    <t>HIPERCERAMICO S.A.I.C.</t>
  </si>
  <si>
    <t>101841</t>
  </si>
  <si>
    <t>318516</t>
  </si>
  <si>
    <t>29 x 59 GRANITO GREY 2DA CAL</t>
  </si>
  <si>
    <t>525055090022.2.1</t>
  </si>
  <si>
    <t>07/03  2DA CALIDAD</t>
  </si>
  <si>
    <t>CAMPOT EDUARDO CONRADO</t>
  </si>
  <si>
    <t>101513</t>
  </si>
  <si>
    <t>318515</t>
  </si>
  <si>
    <t>60 x 60 BLEND GRAFITO</t>
  </si>
  <si>
    <t>201901291167.1.1</t>
  </si>
  <si>
    <t>OC 3331</t>
  </si>
  <si>
    <t>318512</t>
  </si>
  <si>
    <t>318511</t>
  </si>
  <si>
    <t>RET 8-3</t>
  </si>
  <si>
    <t>318509</t>
  </si>
  <si>
    <t>318508</t>
  </si>
  <si>
    <t>07.03</t>
  </si>
  <si>
    <t>CEFALU S.A.</t>
  </si>
  <si>
    <t>101757</t>
  </si>
  <si>
    <t>318506</t>
  </si>
  <si>
    <t>23217 Ret 7-3</t>
  </si>
  <si>
    <t>318497</t>
  </si>
  <si>
    <t>29 x 59 CARRARA</t>
  </si>
  <si>
    <t>525055093000.1.1</t>
  </si>
  <si>
    <t>07/03/2024</t>
  </si>
  <si>
    <t>318495</t>
  </si>
  <si>
    <t>CHARADIA MATERIALES SRL</t>
  </si>
  <si>
    <t>103137</t>
  </si>
  <si>
    <t>318493</t>
  </si>
  <si>
    <t>8052 ret 8-3</t>
  </si>
  <si>
    <t>318492</t>
  </si>
  <si>
    <t>Ret 7-3</t>
  </si>
  <si>
    <t>318491</t>
  </si>
  <si>
    <t>23215 Ret 7-3</t>
  </si>
  <si>
    <t>318487</t>
  </si>
  <si>
    <t>23216 Ret 7-3</t>
  </si>
  <si>
    <t>318486</t>
  </si>
  <si>
    <t>318484</t>
  </si>
  <si>
    <t>23214 Ret 7-3</t>
  </si>
  <si>
    <t>318483</t>
  </si>
  <si>
    <t>oc 33185</t>
  </si>
  <si>
    <t>318482</t>
  </si>
  <si>
    <t>23211 Ret 7-3</t>
  </si>
  <si>
    <t>318481</t>
  </si>
  <si>
    <t>318479</t>
  </si>
  <si>
    <t>23212 Ret 7-3</t>
  </si>
  <si>
    <t>318478</t>
  </si>
  <si>
    <t>23213 ret 7-3</t>
  </si>
  <si>
    <t>318477</t>
  </si>
  <si>
    <t>7-3-2024</t>
  </si>
  <si>
    <t>318455</t>
  </si>
  <si>
    <t>7-3- 2024</t>
  </si>
  <si>
    <t>318454</t>
  </si>
  <si>
    <t>29113</t>
  </si>
  <si>
    <t>DI STABILE E HIJOS SA</t>
  </si>
  <si>
    <t>100533</t>
  </si>
  <si>
    <t>318452</t>
  </si>
  <si>
    <t>ret 7-3</t>
  </si>
  <si>
    <t>318451</t>
  </si>
  <si>
    <t>318450</t>
  </si>
  <si>
    <t>318449</t>
  </si>
  <si>
    <t>07/03 ORDEN  23209</t>
  </si>
  <si>
    <t>318448</t>
  </si>
  <si>
    <t>07/03 ORDEN  23203</t>
  </si>
  <si>
    <t>318447</t>
  </si>
  <si>
    <t>07/03 ORDEN  23205</t>
  </si>
  <si>
    <t>318446</t>
  </si>
  <si>
    <t>07/03 ORDEN  23207</t>
  </si>
  <si>
    <t>318445</t>
  </si>
  <si>
    <t>07/03 ORDEN  23208</t>
  </si>
  <si>
    <t>318444</t>
  </si>
  <si>
    <t>COPMACO - TODOMAT</t>
  </si>
  <si>
    <t>318443</t>
  </si>
  <si>
    <t>318442</t>
  </si>
  <si>
    <t>COPMACO - TELECHEA</t>
  </si>
  <si>
    <t>318439</t>
  </si>
  <si>
    <t>COPMACO - SCHUMACHER</t>
  </si>
  <si>
    <t>318438</t>
  </si>
  <si>
    <t>COPMACO - VALINOTTI</t>
  </si>
  <si>
    <t>318437</t>
  </si>
  <si>
    <t>COPMACO -- BERTOLI</t>
  </si>
  <si>
    <t>318436</t>
  </si>
  <si>
    <t>COPMACO - COVOSA</t>
  </si>
  <si>
    <t>318435</t>
  </si>
  <si>
    <t>COPMACO - COLATO</t>
  </si>
  <si>
    <t>318434</t>
  </si>
  <si>
    <t>COPMACO - CASA PITAN</t>
  </si>
  <si>
    <t>318432</t>
  </si>
  <si>
    <t>COPMACO- ARBELAIZ</t>
  </si>
  <si>
    <t>318431</t>
  </si>
  <si>
    <t>COPMACO -ALVARADO</t>
  </si>
  <si>
    <t>318429</t>
  </si>
  <si>
    <t>8044 ret 6-3-24</t>
  </si>
  <si>
    <t>318428</t>
  </si>
  <si>
    <t>RETIRA 07-03</t>
  </si>
  <si>
    <t>318426</t>
  </si>
  <si>
    <t>318425</t>
  </si>
  <si>
    <t>06.03</t>
  </si>
  <si>
    <t>SERYMAT ATLANTICA S.R.L.</t>
  </si>
  <si>
    <t>101428</t>
  </si>
  <si>
    <t>318423</t>
  </si>
  <si>
    <t>32410 Dick Solo Fact</t>
  </si>
  <si>
    <t>318421</t>
  </si>
  <si>
    <t>6-3-2024 GULLO</t>
  </si>
  <si>
    <t>VICTOR GULLO S.R.L.</t>
  </si>
  <si>
    <t>102001</t>
  </si>
  <si>
    <t>318420</t>
  </si>
  <si>
    <t>6-3-2024</t>
  </si>
  <si>
    <t>FUTURO SA</t>
  </si>
  <si>
    <t>103349</t>
  </si>
  <si>
    <t>318419</t>
  </si>
  <si>
    <t>guernica</t>
  </si>
  <si>
    <t>CONSTRUYA AL COSTO SRL</t>
  </si>
  <si>
    <t>103072</t>
  </si>
  <si>
    <t>318410</t>
  </si>
  <si>
    <t>318409</t>
  </si>
  <si>
    <t>318408</t>
  </si>
  <si>
    <t>318406</t>
  </si>
  <si>
    <t>318404</t>
  </si>
  <si>
    <t>SAVOIA  ARENA PULIDO 58X117</t>
  </si>
  <si>
    <t>1103-00002394</t>
  </si>
  <si>
    <t>318403</t>
  </si>
  <si>
    <t>318402</t>
  </si>
  <si>
    <t>60 x 60 OXIDO CLARO</t>
  </si>
  <si>
    <t>201901294149.1.1</t>
  </si>
  <si>
    <t>6324</t>
  </si>
  <si>
    <t>318400</t>
  </si>
  <si>
    <t>MUESTRAS</t>
  </si>
  <si>
    <t>318398</t>
  </si>
  <si>
    <t>ROUTER OC 46</t>
  </si>
  <si>
    <t>318397</t>
  </si>
  <si>
    <t>6-03-2024</t>
  </si>
  <si>
    <t>318396</t>
  </si>
  <si>
    <t>06-03-2024</t>
  </si>
  <si>
    <t>318395</t>
  </si>
  <si>
    <t>SOCOMEL S.R.L.</t>
  </si>
  <si>
    <t>101686</t>
  </si>
  <si>
    <t>318392</t>
  </si>
  <si>
    <t>318391</t>
  </si>
  <si>
    <t>318390</t>
  </si>
  <si>
    <t>318389</t>
  </si>
  <si>
    <t>318387</t>
  </si>
  <si>
    <t>318385</t>
  </si>
  <si>
    <t>318384</t>
  </si>
  <si>
    <t>318381</t>
  </si>
  <si>
    <t>318379</t>
  </si>
  <si>
    <t>318359</t>
  </si>
  <si>
    <t>OC 33270  METEÑA</t>
  </si>
  <si>
    <t>318356</t>
  </si>
  <si>
    <t>23182 ret 6-3</t>
  </si>
  <si>
    <t>318351</t>
  </si>
  <si>
    <t>23190 ret 6-3</t>
  </si>
  <si>
    <t>318349</t>
  </si>
  <si>
    <t>05.03</t>
  </si>
  <si>
    <t>318345</t>
  </si>
  <si>
    <t>318344</t>
  </si>
  <si>
    <t>05-03-2024</t>
  </si>
  <si>
    <t>SURCAN S.A.</t>
  </si>
  <si>
    <t>101875</t>
  </si>
  <si>
    <t>318343</t>
  </si>
  <si>
    <t>23186 ret 6-3</t>
  </si>
  <si>
    <t>318342</t>
  </si>
  <si>
    <t>23187 ret 6-3</t>
  </si>
  <si>
    <t>318341</t>
  </si>
  <si>
    <t>23176 ret 6-3</t>
  </si>
  <si>
    <t>318340</t>
  </si>
  <si>
    <t>23180 ret 6-3</t>
  </si>
  <si>
    <t>318339</t>
  </si>
  <si>
    <t>318338</t>
  </si>
  <si>
    <t>23181 ret 6-3</t>
  </si>
  <si>
    <t>318337</t>
  </si>
  <si>
    <t>23183 ret 6-3</t>
  </si>
  <si>
    <t>318336</t>
  </si>
  <si>
    <t>23184 Ret 6-3</t>
  </si>
  <si>
    <t>318335</t>
  </si>
  <si>
    <t>05.06</t>
  </si>
  <si>
    <t>318334</t>
  </si>
  <si>
    <t>Ret 6-3</t>
  </si>
  <si>
    <t>318333</t>
  </si>
  <si>
    <t>contrato 40023663</t>
  </si>
  <si>
    <t>A. ROPELATO S.R.L.</t>
  </si>
  <si>
    <t>101912</t>
  </si>
  <si>
    <t>318332</t>
  </si>
  <si>
    <t>58 x 58 MOMA MARFIL PULIDO</t>
  </si>
  <si>
    <t>201741664034.1.1</t>
  </si>
  <si>
    <t>5324</t>
  </si>
  <si>
    <t>318330</t>
  </si>
  <si>
    <t>RETIRA 06-03</t>
  </si>
  <si>
    <t>318318</t>
  </si>
  <si>
    <t>318316</t>
  </si>
  <si>
    <t>JOSE LUIS GONZALEZ S.A.</t>
  </si>
  <si>
    <t>101540</t>
  </si>
  <si>
    <t>318314</t>
  </si>
  <si>
    <t>318313</t>
  </si>
  <si>
    <t>318312</t>
  </si>
  <si>
    <t>318311</t>
  </si>
  <si>
    <t>318310</t>
  </si>
  <si>
    <t>318308</t>
  </si>
  <si>
    <t>318307</t>
  </si>
  <si>
    <t>05-03  RET JUNIN</t>
  </si>
  <si>
    <t>318305</t>
  </si>
  <si>
    <t>318303</t>
  </si>
  <si>
    <t>318301</t>
  </si>
  <si>
    <t>318298</t>
  </si>
  <si>
    <t>IBERCOM MULTICOM S.A</t>
  </si>
  <si>
    <t>103292</t>
  </si>
  <si>
    <t>318297</t>
  </si>
  <si>
    <t>318295</t>
  </si>
  <si>
    <t>8039 ret 6-3</t>
  </si>
  <si>
    <t>318294</t>
  </si>
  <si>
    <t>318293</t>
  </si>
  <si>
    <t>318291</t>
  </si>
  <si>
    <t>318290</t>
  </si>
  <si>
    <t>318289</t>
  </si>
  <si>
    <t>318288</t>
  </si>
  <si>
    <t>o/c 53148 El Trebol</t>
  </si>
  <si>
    <t>CELOTTI JOSE Y PEDRO SACIFI</t>
  </si>
  <si>
    <t>101913</t>
  </si>
  <si>
    <t>318285</t>
  </si>
  <si>
    <t>AC 40023664</t>
  </si>
  <si>
    <t>APROMAX S.A.</t>
  </si>
  <si>
    <t>101998</t>
  </si>
  <si>
    <t>318284</t>
  </si>
  <si>
    <t>05-03 - 2da</t>
  </si>
  <si>
    <t>318283</t>
  </si>
  <si>
    <t>23163 ret 5-3</t>
  </si>
  <si>
    <t>318282</t>
  </si>
  <si>
    <t>318280</t>
  </si>
  <si>
    <t>23162 ret 5-3</t>
  </si>
  <si>
    <t>318278</t>
  </si>
  <si>
    <t>318275</t>
  </si>
  <si>
    <t>23160 ret 5-3</t>
  </si>
  <si>
    <t>318271</t>
  </si>
  <si>
    <t>23161 ret 5-3</t>
  </si>
  <si>
    <t>318270</t>
  </si>
  <si>
    <t>318269</t>
  </si>
  <si>
    <t>BIANCHI FEDERICO ANTONIO</t>
  </si>
  <si>
    <t>100076</t>
  </si>
  <si>
    <t>318267</t>
  </si>
  <si>
    <t>GOMEZ MARTIN EDUARDO</t>
  </si>
  <si>
    <t>102470</t>
  </si>
  <si>
    <t>318264</t>
  </si>
  <si>
    <t>RETIRA 05-03</t>
  </si>
  <si>
    <t>318263</t>
  </si>
  <si>
    <t>contrato 40023660</t>
  </si>
  <si>
    <t>318262</t>
  </si>
  <si>
    <t>contrato 40023659</t>
  </si>
  <si>
    <t>318261</t>
  </si>
  <si>
    <t>318260</t>
  </si>
  <si>
    <t>contrato 40023647</t>
  </si>
  <si>
    <t>318259</t>
  </si>
  <si>
    <t>318258</t>
  </si>
  <si>
    <t>LA INDUSTRIAL SH</t>
  </si>
  <si>
    <t>101570</t>
  </si>
  <si>
    <t>318257</t>
  </si>
  <si>
    <t>Ret 5-3</t>
  </si>
  <si>
    <t>318256</t>
  </si>
  <si>
    <t>60 x 60 OXIDO OSCURO</t>
  </si>
  <si>
    <t>201901294151.1.1</t>
  </si>
  <si>
    <t>OC 3685 HIPERCAT</t>
  </si>
  <si>
    <t>318253</t>
  </si>
  <si>
    <t>318252</t>
  </si>
  <si>
    <t>318251</t>
  </si>
  <si>
    <t>OC 33187 SCALVASIO</t>
  </si>
  <si>
    <t>318250</t>
  </si>
  <si>
    <t>OC  33185</t>
  </si>
  <si>
    <t>318247</t>
  </si>
  <si>
    <t>DE ZAN HERMANOS SRL</t>
  </si>
  <si>
    <t>102869</t>
  </si>
  <si>
    <t>318244</t>
  </si>
  <si>
    <t>BERNAL</t>
  </si>
  <si>
    <t>GRASSO RICARDO Y GRASSO GUSTAVO</t>
  </si>
  <si>
    <t>103169</t>
  </si>
  <si>
    <t>318243</t>
  </si>
  <si>
    <t>MATERIALES DE ZAN SRL</t>
  </si>
  <si>
    <t>101891</t>
  </si>
  <si>
    <t>318242</t>
  </si>
  <si>
    <t>318240</t>
  </si>
  <si>
    <t>23159 ret 5-3-24</t>
  </si>
  <si>
    <t>318235</t>
  </si>
  <si>
    <t>4-3-2024 ROUTER</t>
  </si>
  <si>
    <t>318229</t>
  </si>
  <si>
    <t>23107 RET 5-3</t>
  </si>
  <si>
    <t>318228</t>
  </si>
  <si>
    <t>23110 ret 5-3</t>
  </si>
  <si>
    <t>318226</t>
  </si>
  <si>
    <t>04-03  2da</t>
  </si>
  <si>
    <t>318225</t>
  </si>
  <si>
    <t>23138 ret 5-3</t>
  </si>
  <si>
    <t>318224</t>
  </si>
  <si>
    <t>23142 ret 5-3</t>
  </si>
  <si>
    <t>318223</t>
  </si>
  <si>
    <t>23143 ret 5-3</t>
  </si>
  <si>
    <t>318222</t>
  </si>
  <si>
    <t>23144 ret 5-3</t>
  </si>
  <si>
    <t>318221</t>
  </si>
  <si>
    <t>23146 ret 5-3</t>
  </si>
  <si>
    <t>318220</t>
  </si>
  <si>
    <t>64 x 122 MIKONOS GRIS TAAD</t>
  </si>
  <si>
    <t>201921782000.1.1</t>
  </si>
  <si>
    <t>AC 40023657</t>
  </si>
  <si>
    <t>MARCHAL JUAN HECTOR</t>
  </si>
  <si>
    <t>101387</t>
  </si>
  <si>
    <t>318219</t>
  </si>
  <si>
    <t>58 x 117 CAVA XX PULIDO 2DA CAL</t>
  </si>
  <si>
    <t>201761737000.2.2</t>
  </si>
  <si>
    <t>04.03</t>
  </si>
  <si>
    <t>318218</t>
  </si>
  <si>
    <t>318217</t>
  </si>
  <si>
    <t>4324</t>
  </si>
  <si>
    <t>318216</t>
  </si>
  <si>
    <t>ALMACEN 3700</t>
  </si>
  <si>
    <t>318215</t>
  </si>
  <si>
    <t>59 x 59 BIOCITY PLATA RECTIFICADO</t>
  </si>
  <si>
    <t>201821750028.1.1</t>
  </si>
  <si>
    <t>CLAUDIO DANIEL SANTORO</t>
  </si>
  <si>
    <t>103358</t>
  </si>
  <si>
    <t>318212</t>
  </si>
  <si>
    <t>318211</t>
  </si>
  <si>
    <t>MATERIALES Y ACEROS KUDOS SRL</t>
  </si>
  <si>
    <t>103185</t>
  </si>
  <si>
    <t>318210</t>
  </si>
  <si>
    <t>318209</t>
  </si>
  <si>
    <t>04-03-2024</t>
  </si>
  <si>
    <t>318205</t>
  </si>
  <si>
    <t>318203</t>
  </si>
  <si>
    <t>318202</t>
  </si>
  <si>
    <t>318201</t>
  </si>
  <si>
    <t>318197</t>
  </si>
  <si>
    <t>318194</t>
  </si>
  <si>
    <t>318192</t>
  </si>
  <si>
    <t>MANAGEMENT FEE-PERIODO MARZO 2024</t>
  </si>
  <si>
    <t>FC MARZO 2024</t>
  </si>
  <si>
    <t>318185</t>
  </si>
  <si>
    <t>318180</t>
  </si>
  <si>
    <t>BUCCOLINI S.A.</t>
  </si>
  <si>
    <t>101877</t>
  </si>
  <si>
    <t>318174</t>
  </si>
  <si>
    <t>3630</t>
  </si>
  <si>
    <t>318172</t>
  </si>
  <si>
    <t>SANTA FE MATERIALES S.A.</t>
  </si>
  <si>
    <t>101834</t>
  </si>
  <si>
    <t>318167</t>
  </si>
  <si>
    <t>Ventas Varias TUBOS DE CARTON</t>
  </si>
  <si>
    <t>ticket N°16180</t>
  </si>
  <si>
    <t>MOSQUERA MARIA BELEN</t>
  </si>
  <si>
    <t>500362</t>
  </si>
  <si>
    <t>318155</t>
  </si>
  <si>
    <t>318154</t>
  </si>
  <si>
    <t>O/ C 34272</t>
  </si>
  <si>
    <t>318151</t>
  </si>
  <si>
    <t>318148</t>
  </si>
  <si>
    <t>8032 ret 5-3</t>
  </si>
  <si>
    <t>318147</t>
  </si>
  <si>
    <t>318146</t>
  </si>
  <si>
    <t>OC 11420</t>
  </si>
  <si>
    <t>318141</t>
  </si>
  <si>
    <t>318139</t>
  </si>
  <si>
    <t>FINOTEIX DE OLAVARRIA SOCIEDAD ANON</t>
  </si>
  <si>
    <t>500018</t>
  </si>
  <si>
    <t>318138</t>
  </si>
  <si>
    <t>318137</t>
  </si>
  <si>
    <t>318136</t>
  </si>
  <si>
    <t>58 x 58 MOMA GRIS PULIDO</t>
  </si>
  <si>
    <t>201741664006.1.1</t>
  </si>
  <si>
    <t>318135</t>
  </si>
  <si>
    <t>6507661828 Outlet</t>
  </si>
  <si>
    <t>318134</t>
  </si>
  <si>
    <t>23097 ret 4-3</t>
  </si>
  <si>
    <t>318130</t>
  </si>
  <si>
    <t>318129</t>
  </si>
  <si>
    <t>318128</t>
  </si>
  <si>
    <t>318127</t>
  </si>
  <si>
    <t>23096 ret 4-3</t>
  </si>
  <si>
    <t>318124</t>
  </si>
  <si>
    <t>318122</t>
  </si>
  <si>
    <t>318121</t>
  </si>
  <si>
    <t>318120</t>
  </si>
  <si>
    <t>318119</t>
  </si>
  <si>
    <t>Ret 4-3</t>
  </si>
  <si>
    <t>318115</t>
  </si>
  <si>
    <t>318113</t>
  </si>
  <si>
    <t>318112</t>
  </si>
  <si>
    <t>RETIRA 04-03</t>
  </si>
  <si>
    <t>318109</t>
  </si>
  <si>
    <t>318108</t>
  </si>
  <si>
    <t>04-03</t>
  </si>
  <si>
    <t>318107</t>
  </si>
  <si>
    <t>OC 33085 MARTINEZ</t>
  </si>
  <si>
    <t>318106</t>
  </si>
  <si>
    <t>OC 43436 OBRA</t>
  </si>
  <si>
    <t>318104</t>
  </si>
  <si>
    <t>318100</t>
  </si>
  <si>
    <t>318099</t>
  </si>
  <si>
    <t>23088 ret 4-3</t>
  </si>
  <si>
    <t>318098</t>
  </si>
  <si>
    <t>318097</t>
  </si>
  <si>
    <t>318096</t>
  </si>
  <si>
    <t>23046 ret 4-3</t>
  </si>
  <si>
    <t>318078</t>
  </si>
  <si>
    <t>23047 ret 4-3</t>
  </si>
  <si>
    <t>318077</t>
  </si>
  <si>
    <t>23048 ret 4-3</t>
  </si>
  <si>
    <t>318075</t>
  </si>
  <si>
    <t>23049 ret 4-3</t>
  </si>
  <si>
    <t>318074</t>
  </si>
  <si>
    <t>01/03/2024</t>
  </si>
  <si>
    <t>ASCENDER S.A.S</t>
  </si>
  <si>
    <t>103241</t>
  </si>
  <si>
    <t>318066</t>
  </si>
  <si>
    <t>6507463696 CD SJ Fac</t>
  </si>
  <si>
    <t>318058</t>
  </si>
  <si>
    <t>6507566317 CD SJ FAC</t>
  </si>
  <si>
    <t>318056</t>
  </si>
  <si>
    <t>OC 33059 SCALVASIO</t>
  </si>
  <si>
    <t>318054</t>
  </si>
  <si>
    <t>318051</t>
  </si>
  <si>
    <t>318050</t>
  </si>
  <si>
    <t>LA ELENA SA</t>
  </si>
  <si>
    <t>101885</t>
  </si>
  <si>
    <t>318049</t>
  </si>
  <si>
    <t>1325</t>
  </si>
  <si>
    <t>318048</t>
  </si>
  <si>
    <t>318047</t>
  </si>
  <si>
    <t>318046</t>
  </si>
  <si>
    <t>38 X 38 BELEN ARENA 2DA CAL</t>
  </si>
  <si>
    <t>515045002009.2.2</t>
  </si>
  <si>
    <t>38 X 38 BELEN GRIS 2DA CAL</t>
  </si>
  <si>
    <t>515045002006.2.2</t>
  </si>
  <si>
    <t>29 x 59 CARRARA 2DA CAL</t>
  </si>
  <si>
    <t>525055093000.2.1</t>
  </si>
  <si>
    <t>01.03.2024</t>
  </si>
  <si>
    <t>RIERA ROBERTO</t>
  </si>
  <si>
    <t>101803</t>
  </si>
  <si>
    <t>318044</t>
  </si>
  <si>
    <t>Ret 1-3</t>
  </si>
  <si>
    <t>318037</t>
  </si>
  <si>
    <t>ret 1-3</t>
  </si>
  <si>
    <t>318034</t>
  </si>
  <si>
    <t>318033</t>
  </si>
  <si>
    <t>318031</t>
  </si>
  <si>
    <t>318030</t>
  </si>
  <si>
    <t>318028</t>
  </si>
  <si>
    <t>RETIRA 02-03</t>
  </si>
  <si>
    <t>318026</t>
  </si>
  <si>
    <t>318024</t>
  </si>
  <si>
    <t>318021</t>
  </si>
  <si>
    <t>318019</t>
  </si>
  <si>
    <t>18 x 20 x 27 THERMOWALL</t>
  </si>
  <si>
    <t>291831695000.1.1</t>
  </si>
  <si>
    <t>318018</t>
  </si>
  <si>
    <t>318016</t>
  </si>
  <si>
    <t>FR 10647</t>
  </si>
  <si>
    <t>318014</t>
  </si>
  <si>
    <t>318013</t>
  </si>
  <si>
    <t>DARGEL ROBERTO ISMAEL</t>
  </si>
  <si>
    <t>101550</t>
  </si>
  <si>
    <t>318009</t>
  </si>
  <si>
    <t>01.03</t>
  </si>
  <si>
    <t>318008</t>
  </si>
  <si>
    <t>318003</t>
  </si>
  <si>
    <t>GUILLERMO LUIS HELOU Y ALEJANDRO PA</t>
  </si>
  <si>
    <t>100236</t>
  </si>
  <si>
    <t>318002</t>
  </si>
  <si>
    <t>318000</t>
  </si>
  <si>
    <t>317998</t>
  </si>
  <si>
    <t>23045 ret 1-3</t>
  </si>
  <si>
    <t>317997</t>
  </si>
  <si>
    <t>OC 32975  FERMAT</t>
  </si>
  <si>
    <t>317996</t>
  </si>
  <si>
    <t>317995</t>
  </si>
  <si>
    <t>RETIRA 01-03</t>
  </si>
  <si>
    <t>317976</t>
  </si>
  <si>
    <t>HIERROS Y CAÑOS</t>
  </si>
  <si>
    <t>RETIRO SCRAP</t>
  </si>
  <si>
    <t>ABDALA JAVIER</t>
  </si>
  <si>
    <t>400087</t>
  </si>
  <si>
    <t>317971</t>
  </si>
  <si>
    <t>MADERAS -TARIMAS Y CAJONES DESARMADOS</t>
  </si>
  <si>
    <t>Para descontar</t>
  </si>
  <si>
    <t>BIOCITY</t>
  </si>
  <si>
    <t>PULIDO</t>
  </si>
  <si>
    <t>Calidad</t>
  </si>
  <si>
    <t>Ladrillo Unitario</t>
  </si>
  <si>
    <t>Ladrillo - Tons</t>
  </si>
  <si>
    <t>Formato</t>
  </si>
  <si>
    <t>Valor total pendiente</t>
  </si>
  <si>
    <t>Valor total</t>
  </si>
  <si>
    <t>Prc.neto unit.</t>
  </si>
  <si>
    <t>Nombre Vendedor</t>
  </si>
  <si>
    <t>Pendientes a Entregar</t>
  </si>
  <si>
    <t>Cantidad Entregada</t>
  </si>
  <si>
    <t>UMB</t>
  </si>
  <si>
    <t>Cantidad Pedida</t>
  </si>
  <si>
    <t>Denominación</t>
  </si>
  <si>
    <t>Material</t>
  </si>
  <si>
    <t>Grupo art.</t>
  </si>
  <si>
    <t>Ce.</t>
  </si>
  <si>
    <t>StTo</t>
  </si>
  <si>
    <t>Condición de expedición</t>
  </si>
  <si>
    <t>CE</t>
  </si>
  <si>
    <t>Nro Pedido del cliente</t>
  </si>
  <si>
    <t>Solicitante</t>
  </si>
  <si>
    <t>Solic.</t>
  </si>
  <si>
    <t>Creado el</t>
  </si>
  <si>
    <t>ClVt</t>
  </si>
  <si>
    <t>Pedido de Venta</t>
  </si>
  <si>
    <t>21/03 para acopio</t>
  </si>
  <si>
    <t>319650</t>
  </si>
  <si>
    <t>15/03 retira para ac</t>
  </si>
  <si>
    <t>OC - PAC/24-007681 A</t>
  </si>
  <si>
    <t>318961</t>
  </si>
  <si>
    <t>obra Diez  asoc para</t>
  </si>
  <si>
    <t>318870</t>
  </si>
  <si>
    <t>AC 40023675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</si>
</sst>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_);_(* \(#,##0.0\);_(* &quot;-&quot;??_);_(@_)"/>
    <numFmt numFmtId="165" formatCode="_(* #,##0_);_(* \(#,##0\);_(* &quot;-&quot;??_);_(@_)"/>
    <numFmt numFmtId="166" formatCode="0.000"/>
  </numFmts>
  <fonts count="3" x14ac:knownFonts="1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vertical="top"/>
    </xf>
    <xf numFmtId="0" fontId="0" fillId="2" borderId="0" xfId="0" applyFill="1" applyAlignment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2" fontId="0" fillId="0" borderId="0" xfId="0" applyNumberFormat="1" applyAlignment="1">
      <alignment horizontal="right" vertical="top"/>
    </xf>
    <xf numFmtId="166" fontId="0" fillId="0" borderId="0" xfId="0" applyNumberFormat="1" applyAlignment="1">
      <alignment horizontal="right" vertical="top"/>
    </xf>
    <xf numFmtId="1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0" fontId="2" fillId="2" borderId="0" xfId="0" applyFont="1" applyFill="1" applyAlignment="1">
      <alignment vertical="top"/>
    </xf>
    <xf numFmtId="0" fontId="2" fillId="2" borderId="0" xfId="0" applyFont="1" applyFill="1" applyAlignment="1">
      <alignment horizontal="center" vertical="center" wrapText="1"/>
    </xf>
    <xf numFmtId="0" fontId="0" fillId="3" borderId="1" xfId="0" applyFill="1" applyBorder="1" applyAlignment="1">
      <alignment vertical="top" wrapText="1"/>
    </xf>
    <xf numFmtId="0" fontId="1" fillId="3" borderId="1" xfId="0" applyFont="1" applyFill="1" applyBorder="1" applyAlignment="1">
      <alignment vertical="top" wrapText="1"/>
    </xf>
    <xf numFmtId="164" fontId="1" fillId="3" borderId="1" xfId="0" applyNumberFormat="1" applyFont="1" applyFill="1" applyBorder="1" applyAlignment="1">
      <alignment vertical="top" wrapText="1"/>
    </xf>
    <xf numFmtId="0" fontId="0" fillId="4" borderId="1" xfId="0" applyFill="1" applyBorder="1" applyAlignment="1">
      <alignment vertical="top"/>
    </xf>
    <xf numFmtId="0" fontId="0" fillId="4" borderId="1" xfId="0" applyFill="1" applyBorder="1" applyAlignment="1">
      <alignment vertical="top" wrapText="1"/>
    </xf>
    <xf numFmtId="14" fontId="0" fillId="4" borderId="1" xfId="0" applyNumberFormat="1" applyFill="1" applyBorder="1" applyAlignment="1">
      <alignment vertical="top"/>
    </xf>
    <xf numFmtId="1" fontId="0" fillId="5" borderId="1" xfId="0" applyNumberFormat="1" applyFill="1" applyBorder="1" applyAlignment="1">
      <alignment horizontal="right" vertical="top"/>
    </xf>
    <xf numFmtId="0" fontId="0" fillId="5" borderId="1" xfId="0" applyFill="1" applyBorder="1" applyAlignment="1">
      <alignment vertical="top"/>
    </xf>
    <xf numFmtId="166" fontId="0" fillId="5" borderId="1" xfId="0" applyNumberFormat="1" applyFill="1" applyBorder="1" applyAlignment="1">
      <alignment horizontal="right" vertical="top"/>
    </xf>
    <xf numFmtId="14" fontId="0" fillId="5" borderId="1" xfId="0" applyNumberFormat="1" applyFill="1" applyBorder="1" applyAlignment="1">
      <alignment horizontal="right" vertical="top"/>
    </xf>
    <xf numFmtId="2" fontId="0" fillId="5" borderId="1" xfId="0" applyNumberForma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Y:\Diego\IP_reporte.xlsx" TargetMode="External"/><Relationship Id="rId1" Type="http://schemas.openxmlformats.org/officeDocument/2006/relationships/externalLinkPath" Target="file:///Y:\Diego\IP_repor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LAVE (col)"/>
      <sheetName val="Stock"/>
      <sheetName val="3- Pedidos del día SAP"/>
      <sheetName val="7- Pedidos pendientes SAP"/>
      <sheetName val="listaMateriales"/>
      <sheetName val="Descontar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A1" t="str">
            <v>Material</v>
          </cell>
          <cell r="B1" t="str">
            <v>Denominacion</v>
          </cell>
          <cell r="C1" t="str">
            <v>Grupo</v>
          </cell>
          <cell r="D1" t="str">
            <v>Contador</v>
          </cell>
          <cell r="E1" t="str">
            <v>Peso Bruto</v>
          </cell>
          <cell r="F1" t="str">
            <v>UDM</v>
          </cell>
          <cell r="G1" t="str">
            <v>Formato</v>
          </cell>
          <cell r="H1" t="str">
            <v>UM</v>
          </cell>
          <cell r="I1" t="str">
            <v>Nombre Grupo</v>
          </cell>
          <cell r="J1" t="str">
            <v>Calidad</v>
          </cell>
          <cell r="K1" t="str">
            <v>Producto</v>
          </cell>
        </row>
        <row r="2">
          <cell r="A2" t="str">
            <v>7000000000002</v>
          </cell>
          <cell r="B2" t="str">
            <v>Anticipo</v>
          </cell>
          <cell r="C2" t="str">
            <v/>
          </cell>
          <cell r="D2">
            <v>0</v>
          </cell>
          <cell r="E2">
            <v>0</v>
          </cell>
          <cell r="F2" t="str">
            <v>PAL</v>
          </cell>
          <cell r="G2" t="str">
            <v/>
          </cell>
          <cell r="H2" t="str">
            <v>SD</v>
          </cell>
          <cell r="I2" t="str">
            <v>S/G</v>
          </cell>
          <cell r="K2" t="str">
            <v>Sin Producto</v>
          </cell>
        </row>
        <row r="3">
          <cell r="A3" t="str">
            <v>7000000000003</v>
          </cell>
          <cell r="B3" t="str">
            <v>Flete</v>
          </cell>
          <cell r="C3" t="str">
            <v/>
          </cell>
          <cell r="D3">
            <v>0</v>
          </cell>
          <cell r="E3">
            <v>0</v>
          </cell>
          <cell r="F3" t="str">
            <v>PAL</v>
          </cell>
          <cell r="G3" t="str">
            <v/>
          </cell>
          <cell r="H3" t="str">
            <v>SD</v>
          </cell>
          <cell r="I3" t="str">
            <v>S/G</v>
          </cell>
          <cell r="K3" t="str">
            <v>Sin Producto</v>
          </cell>
        </row>
        <row r="4">
          <cell r="A4" t="str">
            <v>7000000000005</v>
          </cell>
          <cell r="B4" t="str">
            <v>Actividad: ELECTR</v>
          </cell>
          <cell r="D4">
            <v>0</v>
          </cell>
          <cell r="E4">
            <v>0</v>
          </cell>
          <cell r="F4" t="str">
            <v>PAL</v>
          </cell>
          <cell r="H4" t="str">
            <v>SD</v>
          </cell>
          <cell r="I4" t="str">
            <v>S/G</v>
          </cell>
          <cell r="K4" t="str">
            <v>Sin Producto</v>
          </cell>
        </row>
        <row r="5">
          <cell r="A5" t="str">
            <v>7000000000006</v>
          </cell>
          <cell r="B5" t="str">
            <v>Actividad: Energía Eléctrica</v>
          </cell>
          <cell r="D5">
            <v>0</v>
          </cell>
          <cell r="E5">
            <v>0</v>
          </cell>
          <cell r="F5" t="str">
            <v>PAL</v>
          </cell>
          <cell r="H5" t="str">
            <v>SD</v>
          </cell>
          <cell r="I5" t="str">
            <v>S/G</v>
          </cell>
          <cell r="K5" t="str">
            <v>Sin Producto</v>
          </cell>
        </row>
        <row r="6">
          <cell r="A6" t="str">
            <v>7000000000007</v>
          </cell>
          <cell r="B6" t="str">
            <v>Actividad: GASTOS DE FABRICACION</v>
          </cell>
          <cell r="D6">
            <v>0</v>
          </cell>
          <cell r="E6">
            <v>0</v>
          </cell>
          <cell r="F6" t="str">
            <v>PAL</v>
          </cell>
          <cell r="H6" t="str">
            <v>SD</v>
          </cell>
          <cell r="I6" t="str">
            <v>S/G</v>
          </cell>
          <cell r="K6" t="str">
            <v>Sin Producto</v>
          </cell>
        </row>
        <row r="7">
          <cell r="A7" t="str">
            <v>7000000000008</v>
          </cell>
          <cell r="B7" t="str">
            <v>Actividad: Gastos de Mantenimiento</v>
          </cell>
          <cell r="D7">
            <v>0</v>
          </cell>
          <cell r="E7">
            <v>0</v>
          </cell>
          <cell r="F7" t="str">
            <v>PAL</v>
          </cell>
          <cell r="H7" t="str">
            <v>SD</v>
          </cell>
          <cell r="I7" t="str">
            <v>S/G</v>
          </cell>
          <cell r="K7" t="str">
            <v>Sin Producto</v>
          </cell>
        </row>
        <row r="8">
          <cell r="A8" t="str">
            <v>7000000000009</v>
          </cell>
          <cell r="B8" t="str">
            <v>Actividad: GAS</v>
          </cell>
          <cell r="D8">
            <v>0</v>
          </cell>
          <cell r="E8">
            <v>0</v>
          </cell>
          <cell r="F8" t="str">
            <v>PAL</v>
          </cell>
          <cell r="H8" t="str">
            <v>SD</v>
          </cell>
          <cell r="I8" t="str">
            <v>S/G</v>
          </cell>
          <cell r="K8" t="str">
            <v>Sin Producto</v>
          </cell>
        </row>
        <row r="9">
          <cell r="A9" t="str">
            <v>7000000000011</v>
          </cell>
          <cell r="B9" t="str">
            <v>Reclamos Porcelanatto</v>
          </cell>
          <cell r="C9" t="str">
            <v/>
          </cell>
          <cell r="D9">
            <v>0</v>
          </cell>
          <cell r="E9">
            <v>0</v>
          </cell>
          <cell r="F9" t="str">
            <v>PAL</v>
          </cell>
          <cell r="G9" t="str">
            <v/>
          </cell>
          <cell r="H9" t="str">
            <v>SD</v>
          </cell>
          <cell r="I9" t="str">
            <v>S/G</v>
          </cell>
          <cell r="K9" t="str">
            <v>Sin Producto</v>
          </cell>
        </row>
        <row r="10">
          <cell r="A10" t="str">
            <v>7000000000014</v>
          </cell>
          <cell r="B10" t="str">
            <v>Descuento Pronto Pago</v>
          </cell>
          <cell r="C10" t="str">
            <v/>
          </cell>
          <cell r="D10">
            <v>0</v>
          </cell>
          <cell r="E10">
            <v>0</v>
          </cell>
          <cell r="F10" t="str">
            <v>PAL</v>
          </cell>
          <cell r="G10" t="str">
            <v/>
          </cell>
          <cell r="H10" t="str">
            <v>SD</v>
          </cell>
          <cell r="I10" t="str">
            <v>S/G</v>
          </cell>
          <cell r="K10" t="str">
            <v>Sin Producto</v>
          </cell>
        </row>
        <row r="11">
          <cell r="A11" t="str">
            <v>7000000000015</v>
          </cell>
          <cell r="B11" t="str">
            <v>Reclamos Cerámica Roja</v>
          </cell>
          <cell r="C11" t="str">
            <v/>
          </cell>
          <cell r="D11">
            <v>0</v>
          </cell>
          <cell r="E11">
            <v>0</v>
          </cell>
          <cell r="F11" t="str">
            <v>PAL</v>
          </cell>
          <cell r="G11" t="str">
            <v/>
          </cell>
          <cell r="H11" t="str">
            <v>SD</v>
          </cell>
          <cell r="I11" t="str">
            <v>S/G</v>
          </cell>
          <cell r="K11" t="str">
            <v>Sin Producto</v>
          </cell>
        </row>
        <row r="12">
          <cell r="A12" t="str">
            <v>7000000000016</v>
          </cell>
          <cell r="B12" t="str">
            <v>Reclamos Revestimiento</v>
          </cell>
          <cell r="C12" t="str">
            <v/>
          </cell>
          <cell r="D12">
            <v>0</v>
          </cell>
          <cell r="E12">
            <v>0</v>
          </cell>
          <cell r="F12" t="str">
            <v>PAL</v>
          </cell>
          <cell r="G12" t="str">
            <v/>
          </cell>
          <cell r="H12" t="str">
            <v>SD</v>
          </cell>
          <cell r="I12" t="str">
            <v>S/G</v>
          </cell>
          <cell r="K12" t="str">
            <v>Sin Producto</v>
          </cell>
        </row>
        <row r="13">
          <cell r="A13" t="str">
            <v>7000000000017</v>
          </cell>
          <cell r="B13" t="str">
            <v>Reclamos Estruido</v>
          </cell>
          <cell r="C13" t="str">
            <v/>
          </cell>
          <cell r="D13">
            <v>0</v>
          </cell>
          <cell r="E13">
            <v>0</v>
          </cell>
          <cell r="F13" t="str">
            <v>PAL</v>
          </cell>
          <cell r="G13" t="str">
            <v/>
          </cell>
          <cell r="H13" t="str">
            <v>SD</v>
          </cell>
          <cell r="I13" t="str">
            <v>S/G</v>
          </cell>
          <cell r="K13" t="str">
            <v>Sin Producto</v>
          </cell>
        </row>
        <row r="14">
          <cell r="A14" t="str">
            <v>7000000000018</v>
          </cell>
          <cell r="B14" t="str">
            <v>Reclamos Guardas List.</v>
          </cell>
          <cell r="C14" t="str">
            <v/>
          </cell>
          <cell r="D14">
            <v>0</v>
          </cell>
          <cell r="E14">
            <v>0</v>
          </cell>
          <cell r="F14" t="str">
            <v>PAL</v>
          </cell>
          <cell r="G14" t="str">
            <v/>
          </cell>
          <cell r="H14" t="str">
            <v>SD</v>
          </cell>
          <cell r="I14" t="str">
            <v>S/G</v>
          </cell>
          <cell r="K14" t="str">
            <v>Sin Producto</v>
          </cell>
        </row>
        <row r="15">
          <cell r="A15" t="str">
            <v>7000000000019</v>
          </cell>
          <cell r="B15" t="str">
            <v>Reclamos Regular.Vtas. Pisos</v>
          </cell>
          <cell r="C15" t="str">
            <v/>
          </cell>
          <cell r="D15">
            <v>0</v>
          </cell>
          <cell r="E15">
            <v>0</v>
          </cell>
          <cell r="F15" t="str">
            <v>PAL</v>
          </cell>
          <cell r="G15" t="str">
            <v/>
          </cell>
          <cell r="H15" t="str">
            <v>SD</v>
          </cell>
          <cell r="I15" t="str">
            <v>S/G</v>
          </cell>
          <cell r="K15" t="str">
            <v>Sin Producto</v>
          </cell>
        </row>
        <row r="16">
          <cell r="A16" t="str">
            <v>7000000000020</v>
          </cell>
          <cell r="B16" t="str">
            <v>Reclamos Pisos Cordoba</v>
          </cell>
          <cell r="C16" t="str">
            <v/>
          </cell>
          <cell r="D16">
            <v>0</v>
          </cell>
          <cell r="E16">
            <v>0</v>
          </cell>
          <cell r="F16" t="str">
            <v>PAL</v>
          </cell>
          <cell r="G16" t="str">
            <v/>
          </cell>
          <cell r="H16" t="str">
            <v>SD</v>
          </cell>
          <cell r="I16" t="str">
            <v>S/G</v>
          </cell>
          <cell r="K16" t="str">
            <v>Sin Producto</v>
          </cell>
        </row>
        <row r="17">
          <cell r="A17" t="str">
            <v>7000000000021</v>
          </cell>
          <cell r="B17" t="str">
            <v>Reclamos Tejas</v>
          </cell>
          <cell r="C17" t="str">
            <v/>
          </cell>
          <cell r="D17">
            <v>0</v>
          </cell>
          <cell r="E17">
            <v>0</v>
          </cell>
          <cell r="F17" t="str">
            <v>PAL</v>
          </cell>
          <cell r="G17" t="str">
            <v/>
          </cell>
          <cell r="H17" t="str">
            <v>SD</v>
          </cell>
          <cell r="I17" t="str">
            <v>S/G</v>
          </cell>
          <cell r="K17" t="str">
            <v>Sin Producto</v>
          </cell>
        </row>
        <row r="18">
          <cell r="A18" t="str">
            <v>7000000000022</v>
          </cell>
          <cell r="B18" t="str">
            <v>Reclamos Tejas LOSA</v>
          </cell>
          <cell r="C18" t="str">
            <v/>
          </cell>
          <cell r="D18">
            <v>0</v>
          </cell>
          <cell r="E18">
            <v>0</v>
          </cell>
          <cell r="F18" t="str">
            <v>PAL</v>
          </cell>
          <cell r="G18" t="str">
            <v/>
          </cell>
          <cell r="H18" t="str">
            <v>SD</v>
          </cell>
          <cell r="I18" t="str">
            <v>S/G</v>
          </cell>
          <cell r="K18" t="str">
            <v>Sin Producto</v>
          </cell>
        </row>
        <row r="19">
          <cell r="A19" t="str">
            <v>7000000000023</v>
          </cell>
          <cell r="B19" t="str">
            <v>Reclamos Tecnobrick</v>
          </cell>
          <cell r="C19" t="str">
            <v/>
          </cell>
          <cell r="D19">
            <v>0</v>
          </cell>
          <cell r="E19">
            <v>0</v>
          </cell>
          <cell r="F19" t="str">
            <v>PAL</v>
          </cell>
          <cell r="G19" t="str">
            <v/>
          </cell>
          <cell r="H19" t="str">
            <v>SD</v>
          </cell>
          <cell r="I19" t="str">
            <v>S/G</v>
          </cell>
          <cell r="K19" t="str">
            <v>Sin Producto</v>
          </cell>
        </row>
        <row r="20">
          <cell r="A20" t="str">
            <v>7000000000024</v>
          </cell>
          <cell r="B20" t="str">
            <v>Reclamos Ladrillos Olav</v>
          </cell>
          <cell r="C20" t="str">
            <v/>
          </cell>
          <cell r="D20">
            <v>0</v>
          </cell>
          <cell r="E20">
            <v>0</v>
          </cell>
          <cell r="F20" t="str">
            <v>PAL</v>
          </cell>
          <cell r="G20" t="str">
            <v/>
          </cell>
          <cell r="H20" t="str">
            <v>SD</v>
          </cell>
          <cell r="I20" t="str">
            <v>S/G</v>
          </cell>
          <cell r="K20" t="str">
            <v>Sin Producto</v>
          </cell>
        </row>
        <row r="21">
          <cell r="A21" t="str">
            <v>7000000000025</v>
          </cell>
          <cell r="B21" t="str">
            <v>Reclamos Ladrillos Camp</v>
          </cell>
          <cell r="C21" t="str">
            <v/>
          </cell>
          <cell r="D21">
            <v>0</v>
          </cell>
          <cell r="E21">
            <v>0</v>
          </cell>
          <cell r="F21" t="str">
            <v>PAL</v>
          </cell>
          <cell r="G21" t="str">
            <v/>
          </cell>
          <cell r="H21" t="str">
            <v>SD</v>
          </cell>
          <cell r="I21" t="str">
            <v>S/G</v>
          </cell>
          <cell r="K21" t="str">
            <v>Sin Producto</v>
          </cell>
        </row>
        <row r="22">
          <cell r="A22" t="str">
            <v>7000000000026</v>
          </cell>
          <cell r="B22" t="str">
            <v>Reclamos Arcillas</v>
          </cell>
          <cell r="C22" t="str">
            <v/>
          </cell>
          <cell r="D22">
            <v>0</v>
          </cell>
          <cell r="E22">
            <v>0</v>
          </cell>
          <cell r="F22" t="str">
            <v>PAL</v>
          </cell>
          <cell r="G22" t="str">
            <v/>
          </cell>
          <cell r="H22" t="str">
            <v>SD</v>
          </cell>
          <cell r="I22" t="str">
            <v>S/G</v>
          </cell>
          <cell r="K22" t="str">
            <v>Sin Producto</v>
          </cell>
        </row>
        <row r="23">
          <cell r="A23" t="str">
            <v>7000000000027</v>
          </cell>
          <cell r="B23" t="str">
            <v>Reclamos Vidrio Crudo</v>
          </cell>
          <cell r="C23" t="str">
            <v/>
          </cell>
          <cell r="D23">
            <v>0</v>
          </cell>
          <cell r="E23">
            <v>0</v>
          </cell>
          <cell r="F23" t="str">
            <v>PAL</v>
          </cell>
          <cell r="G23" t="str">
            <v/>
          </cell>
          <cell r="H23" t="str">
            <v>SD</v>
          </cell>
          <cell r="I23" t="str">
            <v>S/G</v>
          </cell>
          <cell r="K23" t="str">
            <v>Sin Producto</v>
          </cell>
        </row>
        <row r="24">
          <cell r="A24" t="str">
            <v>7000000000032</v>
          </cell>
          <cell r="B24" t="str">
            <v>Reclamos Vidrio Templado</v>
          </cell>
          <cell r="C24" t="str">
            <v/>
          </cell>
          <cell r="D24">
            <v>0</v>
          </cell>
          <cell r="E24">
            <v>0</v>
          </cell>
          <cell r="F24" t="str">
            <v>PAL</v>
          </cell>
          <cell r="G24" t="str">
            <v/>
          </cell>
          <cell r="H24" t="str">
            <v>SD</v>
          </cell>
          <cell r="I24" t="str">
            <v>S/G</v>
          </cell>
          <cell r="K24" t="str">
            <v>Sin Producto</v>
          </cell>
        </row>
        <row r="25">
          <cell r="A25" t="str">
            <v>7000000000035</v>
          </cell>
          <cell r="B25" t="str">
            <v>EMBALAJE CON CAJONES</v>
          </cell>
          <cell r="D25">
            <v>0</v>
          </cell>
          <cell r="E25">
            <v>0</v>
          </cell>
          <cell r="F25" t="str">
            <v>PAL</v>
          </cell>
          <cell r="H25" t="str">
            <v>SD</v>
          </cell>
          <cell r="I25" t="str">
            <v>S/G</v>
          </cell>
          <cell r="K25" t="str">
            <v>Sin Producto</v>
          </cell>
        </row>
        <row r="26">
          <cell r="A26" t="str">
            <v>7000000000036</v>
          </cell>
          <cell r="B26" t="str">
            <v>PASA CHEQUE</v>
          </cell>
          <cell r="D26">
            <v>0</v>
          </cell>
          <cell r="E26">
            <v>0</v>
          </cell>
          <cell r="F26" t="str">
            <v>PAL</v>
          </cell>
          <cell r="H26" t="str">
            <v>SD</v>
          </cell>
          <cell r="I26" t="str">
            <v>S/G</v>
          </cell>
          <cell r="K26" t="str">
            <v>Sin Producto</v>
          </cell>
        </row>
        <row r="27">
          <cell r="A27" t="str">
            <v>7000000000037</v>
          </cell>
          <cell r="B27" t="str">
            <v>PEGADO A BASTIDOR</v>
          </cell>
          <cell r="D27">
            <v>0</v>
          </cell>
          <cell r="E27">
            <v>0</v>
          </cell>
          <cell r="F27" t="str">
            <v>PAL</v>
          </cell>
          <cell r="H27" t="str">
            <v>SD</v>
          </cell>
          <cell r="I27" t="str">
            <v>S/G</v>
          </cell>
          <cell r="K27" t="str">
            <v>Sin Producto</v>
          </cell>
        </row>
        <row r="28">
          <cell r="A28" t="str">
            <v>7000000000038</v>
          </cell>
          <cell r="B28" t="str">
            <v>PERILLA PARA CORTINAS - DVH</v>
          </cell>
          <cell r="D28">
            <v>0</v>
          </cell>
          <cell r="E28">
            <v>0</v>
          </cell>
          <cell r="F28" t="str">
            <v>PAL</v>
          </cell>
          <cell r="H28" t="str">
            <v>SD</v>
          </cell>
          <cell r="I28" t="str">
            <v>S/G</v>
          </cell>
          <cell r="K28" t="str">
            <v>Sin Producto</v>
          </cell>
        </row>
        <row r="29">
          <cell r="A29" t="str">
            <v>7000000000039</v>
          </cell>
          <cell r="B29" t="str">
            <v>PASA PAQUETES</v>
          </cell>
          <cell r="D29">
            <v>0</v>
          </cell>
          <cell r="E29">
            <v>0</v>
          </cell>
          <cell r="F29" t="str">
            <v>PAL</v>
          </cell>
          <cell r="H29" t="str">
            <v>SD</v>
          </cell>
          <cell r="I29" t="str">
            <v>S/G</v>
          </cell>
          <cell r="K29" t="str">
            <v>Sin Producto</v>
          </cell>
        </row>
        <row r="30">
          <cell r="A30" t="str">
            <v>7000000000040</v>
          </cell>
          <cell r="B30" t="str">
            <v>PULIDO LAMINADO</v>
          </cell>
          <cell r="D30">
            <v>0</v>
          </cell>
          <cell r="E30">
            <v>0</v>
          </cell>
          <cell r="F30" t="str">
            <v>PAL</v>
          </cell>
          <cell r="H30" t="str">
            <v>SD</v>
          </cell>
          <cell r="I30" t="str">
            <v>S/G</v>
          </cell>
          <cell r="K30" t="str">
            <v>Sin Producto</v>
          </cell>
        </row>
        <row r="31">
          <cell r="A31" t="str">
            <v>7000000000041</v>
          </cell>
          <cell r="B31" t="str">
            <v>PULIDO MONOLITICOS</v>
          </cell>
          <cell r="D31">
            <v>0</v>
          </cell>
          <cell r="E31">
            <v>0</v>
          </cell>
          <cell r="F31" t="str">
            <v>PAL</v>
          </cell>
          <cell r="H31" t="str">
            <v>SD</v>
          </cell>
          <cell r="I31" t="str">
            <v>S/G</v>
          </cell>
          <cell r="K31" t="str">
            <v>Sin Producto</v>
          </cell>
        </row>
        <row r="32">
          <cell r="A32" t="str">
            <v>7000000000042</v>
          </cell>
          <cell r="B32" t="str">
            <v>PASA VOZ</v>
          </cell>
          <cell r="D32">
            <v>0</v>
          </cell>
          <cell r="E32">
            <v>0</v>
          </cell>
          <cell r="F32" t="str">
            <v>PAL</v>
          </cell>
          <cell r="H32" t="str">
            <v>SD</v>
          </cell>
          <cell r="I32" t="str">
            <v>S/G</v>
          </cell>
          <cell r="K32" t="str">
            <v>Sin Producto</v>
          </cell>
        </row>
        <row r="33">
          <cell r="A33" t="str">
            <v>7000000000043</v>
          </cell>
          <cell r="B33" t="str">
            <v>ADICIONAL ENTREGA EN OBRA</v>
          </cell>
          <cell r="D33">
            <v>0</v>
          </cell>
          <cell r="E33">
            <v>0</v>
          </cell>
          <cell r="F33" t="str">
            <v>PAL</v>
          </cell>
          <cell r="H33" t="str">
            <v>SD</v>
          </cell>
          <cell r="I33" t="str">
            <v>S/G</v>
          </cell>
          <cell r="K33" t="str">
            <v>Sin Producto</v>
          </cell>
        </row>
        <row r="34">
          <cell r="A34" t="str">
            <v>7000000000044</v>
          </cell>
          <cell r="B34" t="str">
            <v>COLOCACION PUERTA AUTOMATICA</v>
          </cell>
          <cell r="D34">
            <v>0</v>
          </cell>
          <cell r="E34">
            <v>0</v>
          </cell>
          <cell r="F34" t="str">
            <v>PAL</v>
          </cell>
          <cell r="H34" t="str">
            <v>SD</v>
          </cell>
          <cell r="I34" t="str">
            <v>S/G</v>
          </cell>
          <cell r="K34" t="str">
            <v>Sin Producto</v>
          </cell>
        </row>
        <row r="35">
          <cell r="A35" t="str">
            <v>7000000000045</v>
          </cell>
          <cell r="B35" t="str">
            <v>MANO DE OBRA</v>
          </cell>
          <cell r="D35">
            <v>0</v>
          </cell>
          <cell r="E35">
            <v>0</v>
          </cell>
          <cell r="F35" t="str">
            <v>PAL</v>
          </cell>
          <cell r="H35" t="str">
            <v>SD</v>
          </cell>
          <cell r="I35" t="str">
            <v>S/G</v>
          </cell>
          <cell r="K35" t="str">
            <v>Sin Producto</v>
          </cell>
        </row>
        <row r="36">
          <cell r="A36" t="str">
            <v>7000000000046</v>
          </cell>
          <cell r="B36" t="str">
            <v>RECARGO CORTE</v>
          </cell>
          <cell r="D36">
            <v>0</v>
          </cell>
          <cell r="E36">
            <v>0</v>
          </cell>
          <cell r="F36" t="str">
            <v>PAL</v>
          </cell>
          <cell r="H36" t="str">
            <v>SD</v>
          </cell>
          <cell r="I36" t="str">
            <v>S/G</v>
          </cell>
          <cell r="K36" t="str">
            <v>Sin Producto</v>
          </cell>
        </row>
        <row r="37">
          <cell r="A37" t="str">
            <v>7000000000050</v>
          </cell>
          <cell r="B37" t="str">
            <v>Roturas</v>
          </cell>
          <cell r="C37" t="str">
            <v/>
          </cell>
          <cell r="D37">
            <v>0</v>
          </cell>
          <cell r="E37">
            <v>0</v>
          </cell>
          <cell r="F37" t="str">
            <v>PAL</v>
          </cell>
          <cell r="G37" t="str">
            <v/>
          </cell>
          <cell r="H37" t="str">
            <v>SD</v>
          </cell>
          <cell r="I37" t="str">
            <v>S/G</v>
          </cell>
          <cell r="K37" t="str">
            <v>Sin Producto</v>
          </cell>
        </row>
        <row r="38">
          <cell r="A38" t="str">
            <v>7000000000051</v>
          </cell>
          <cell r="B38" t="str">
            <v>Descuento extra financiero</v>
          </cell>
          <cell r="C38" t="str">
            <v/>
          </cell>
          <cell r="D38">
            <v>0</v>
          </cell>
          <cell r="E38">
            <v>0</v>
          </cell>
          <cell r="F38" t="str">
            <v>PAL</v>
          </cell>
          <cell r="G38" t="str">
            <v/>
          </cell>
          <cell r="H38" t="str">
            <v>SD</v>
          </cell>
          <cell r="I38" t="str">
            <v>S/G</v>
          </cell>
          <cell r="K38" t="str">
            <v>Sin Producto</v>
          </cell>
        </row>
        <row r="39">
          <cell r="A39" t="str">
            <v>7000000000052</v>
          </cell>
          <cell r="B39" t="str">
            <v>Publicidad y Apoyatura producto</v>
          </cell>
          <cell r="C39" t="str">
            <v/>
          </cell>
          <cell r="D39">
            <v>0</v>
          </cell>
          <cell r="E39">
            <v>0</v>
          </cell>
          <cell r="F39" t="str">
            <v>PAL</v>
          </cell>
          <cell r="H39" t="str">
            <v>SD</v>
          </cell>
          <cell r="I39" t="str">
            <v>S/G</v>
          </cell>
          <cell r="K39" t="str">
            <v>Sin Producto</v>
          </cell>
        </row>
        <row r="40">
          <cell r="A40" t="str">
            <v>7000000000053</v>
          </cell>
          <cell r="B40" t="str">
            <v>Gastos y comisiones bancarias</v>
          </cell>
          <cell r="C40" t="str">
            <v/>
          </cell>
          <cell r="D40">
            <v>0</v>
          </cell>
          <cell r="E40">
            <v>0</v>
          </cell>
          <cell r="F40" t="str">
            <v>PAL</v>
          </cell>
          <cell r="H40" t="str">
            <v>SD</v>
          </cell>
          <cell r="I40" t="str">
            <v>S/G</v>
          </cell>
          <cell r="K40" t="str">
            <v>Sin Producto</v>
          </cell>
        </row>
        <row r="41">
          <cell r="A41" t="str">
            <v>7000000000054</v>
          </cell>
          <cell r="B41" t="str">
            <v>Ventas Varias</v>
          </cell>
          <cell r="C41" t="str">
            <v/>
          </cell>
          <cell r="D41">
            <v>0</v>
          </cell>
          <cell r="E41">
            <v>0</v>
          </cell>
          <cell r="F41" t="str">
            <v>PAL</v>
          </cell>
          <cell r="H41" t="str">
            <v>SD</v>
          </cell>
          <cell r="I41" t="str">
            <v>S/G</v>
          </cell>
          <cell r="K41" t="str">
            <v>Sin Producto</v>
          </cell>
        </row>
        <row r="42">
          <cell r="A42" t="str">
            <v>7000000000055</v>
          </cell>
          <cell r="B42" t="str">
            <v>Retencion Imp Ganancias</v>
          </cell>
          <cell r="C42" t="str">
            <v/>
          </cell>
          <cell r="D42">
            <v>0</v>
          </cell>
          <cell r="E42">
            <v>0</v>
          </cell>
          <cell r="F42" t="str">
            <v>PAL</v>
          </cell>
          <cell r="H42" t="str">
            <v>SD</v>
          </cell>
          <cell r="I42" t="str">
            <v>S/G</v>
          </cell>
          <cell r="K42" t="str">
            <v>Sin Producto</v>
          </cell>
        </row>
        <row r="43">
          <cell r="A43" t="str">
            <v>7000000000056</v>
          </cell>
          <cell r="B43" t="str">
            <v>Descto Cerámica Roja</v>
          </cell>
          <cell r="C43" t="str">
            <v/>
          </cell>
          <cell r="D43">
            <v>0</v>
          </cell>
          <cell r="E43">
            <v>0</v>
          </cell>
          <cell r="F43" t="str">
            <v>PAL</v>
          </cell>
          <cell r="H43" t="str">
            <v>SD</v>
          </cell>
          <cell r="I43" t="str">
            <v>S/G</v>
          </cell>
          <cell r="K43" t="str">
            <v>Sin Producto</v>
          </cell>
        </row>
        <row r="44">
          <cell r="A44" t="str">
            <v>7000000000057</v>
          </cell>
          <cell r="B44" t="str">
            <v>Descto Porcelanato</v>
          </cell>
          <cell r="C44" t="str">
            <v/>
          </cell>
          <cell r="D44">
            <v>0</v>
          </cell>
          <cell r="E44">
            <v>0</v>
          </cell>
          <cell r="F44" t="str">
            <v>PAL</v>
          </cell>
          <cell r="H44" t="str">
            <v>SD</v>
          </cell>
          <cell r="I44" t="str">
            <v>S/G</v>
          </cell>
          <cell r="K44" t="str">
            <v>Sin Producto</v>
          </cell>
        </row>
        <row r="45">
          <cell r="A45" t="str">
            <v>7000000000058</v>
          </cell>
          <cell r="B45" t="str">
            <v>Descto Pisos Cordoba</v>
          </cell>
          <cell r="C45" t="str">
            <v/>
          </cell>
          <cell r="D45">
            <v>0</v>
          </cell>
          <cell r="E45">
            <v>0</v>
          </cell>
          <cell r="F45" t="str">
            <v>PAL</v>
          </cell>
          <cell r="H45" t="str">
            <v>SD</v>
          </cell>
          <cell r="I45" t="str">
            <v>S/G</v>
          </cell>
          <cell r="K45" t="str">
            <v>Sin Producto</v>
          </cell>
        </row>
        <row r="46">
          <cell r="A46" t="str">
            <v>7000000000059</v>
          </cell>
          <cell r="B46" t="str">
            <v>Descto Tejas PIO</v>
          </cell>
          <cell r="C46" t="str">
            <v/>
          </cell>
          <cell r="D46">
            <v>0</v>
          </cell>
          <cell r="E46">
            <v>0</v>
          </cell>
          <cell r="F46" t="str">
            <v>PAL</v>
          </cell>
          <cell r="H46" t="str">
            <v>SD</v>
          </cell>
          <cell r="I46" t="str">
            <v>S/G</v>
          </cell>
          <cell r="K46" t="str">
            <v>Sin Producto</v>
          </cell>
        </row>
        <row r="47">
          <cell r="A47" t="str">
            <v>7000000000060</v>
          </cell>
          <cell r="B47" t="str">
            <v>Descto Ladrillos PIO</v>
          </cell>
          <cell r="C47" t="str">
            <v/>
          </cell>
          <cell r="D47">
            <v>0</v>
          </cell>
          <cell r="E47">
            <v>0</v>
          </cell>
          <cell r="F47" t="str">
            <v>PAL</v>
          </cell>
          <cell r="H47" t="str">
            <v>SD</v>
          </cell>
          <cell r="I47" t="str">
            <v>S/G</v>
          </cell>
          <cell r="K47" t="str">
            <v>Sin Producto</v>
          </cell>
        </row>
        <row r="48">
          <cell r="A48" t="str">
            <v>7000000000061</v>
          </cell>
          <cell r="B48" t="str">
            <v>descto Vidrios</v>
          </cell>
          <cell r="C48" t="str">
            <v/>
          </cell>
          <cell r="D48">
            <v>0</v>
          </cell>
          <cell r="E48">
            <v>0</v>
          </cell>
          <cell r="F48" t="str">
            <v>PAL</v>
          </cell>
          <cell r="H48" t="str">
            <v>SD</v>
          </cell>
          <cell r="I48" t="str">
            <v>S/G</v>
          </cell>
          <cell r="K48" t="str">
            <v>Sin Producto</v>
          </cell>
        </row>
        <row r="49">
          <cell r="A49" t="str">
            <v>7000000000064</v>
          </cell>
          <cell r="B49" t="str">
            <v>IIBB - Ajuste</v>
          </cell>
          <cell r="C49" t="str">
            <v/>
          </cell>
          <cell r="D49">
            <v>0</v>
          </cell>
          <cell r="E49">
            <v>0</v>
          </cell>
          <cell r="F49" t="str">
            <v>PAL</v>
          </cell>
          <cell r="H49" t="str">
            <v>SD</v>
          </cell>
          <cell r="I49" t="str">
            <v>S/G</v>
          </cell>
          <cell r="K49" t="str">
            <v>Sin Producto</v>
          </cell>
        </row>
        <row r="50">
          <cell r="A50" t="str">
            <v>7000000000083</v>
          </cell>
          <cell r="B50" t="str">
            <v>Bonif Volum C Roja</v>
          </cell>
          <cell r="C50" t="str">
            <v/>
          </cell>
          <cell r="D50">
            <v>0</v>
          </cell>
          <cell r="E50">
            <v>0</v>
          </cell>
          <cell r="F50" t="str">
            <v>PAL</v>
          </cell>
          <cell r="H50" t="str">
            <v>SD</v>
          </cell>
          <cell r="I50" t="str">
            <v>S/G</v>
          </cell>
          <cell r="K50" t="str">
            <v>Sin Producto</v>
          </cell>
        </row>
        <row r="51">
          <cell r="A51" t="str">
            <v>7000000000084</v>
          </cell>
          <cell r="B51" t="str">
            <v>Bonif Volum porcellanato</v>
          </cell>
          <cell r="C51" t="str">
            <v/>
          </cell>
          <cell r="D51">
            <v>0</v>
          </cell>
          <cell r="E51">
            <v>0</v>
          </cell>
          <cell r="F51" t="str">
            <v>PAL</v>
          </cell>
          <cell r="H51" t="str">
            <v>SD</v>
          </cell>
          <cell r="I51" t="str">
            <v>S/G</v>
          </cell>
          <cell r="K51" t="str">
            <v>Sin Producto</v>
          </cell>
        </row>
        <row r="52">
          <cell r="A52" t="str">
            <v>7000000000085</v>
          </cell>
          <cell r="B52" t="str">
            <v>Bonif Volum Cordoba Pisos</v>
          </cell>
          <cell r="C52" t="str">
            <v/>
          </cell>
          <cell r="D52">
            <v>0</v>
          </cell>
          <cell r="E52">
            <v>0</v>
          </cell>
          <cell r="F52" t="str">
            <v>PAL</v>
          </cell>
          <cell r="H52" t="str">
            <v>SD</v>
          </cell>
          <cell r="I52" t="str">
            <v>S/G</v>
          </cell>
          <cell r="K52" t="str">
            <v>Sin Producto</v>
          </cell>
        </row>
        <row r="53">
          <cell r="A53" t="str">
            <v>7000000000086</v>
          </cell>
          <cell r="B53" t="str">
            <v>Bonif Volum TEJAS</v>
          </cell>
          <cell r="C53" t="str">
            <v/>
          </cell>
          <cell r="D53">
            <v>0</v>
          </cell>
          <cell r="E53">
            <v>0</v>
          </cell>
          <cell r="F53" t="str">
            <v>PAL</v>
          </cell>
          <cell r="H53" t="str">
            <v>SD</v>
          </cell>
          <cell r="I53" t="str">
            <v>S/G</v>
          </cell>
          <cell r="K53" t="str">
            <v>Sin Producto</v>
          </cell>
        </row>
        <row r="54">
          <cell r="A54" t="str">
            <v>7000000000087</v>
          </cell>
          <cell r="B54" t="str">
            <v>Bonif Volum Ladrillos LOSA</v>
          </cell>
          <cell r="C54" t="str">
            <v/>
          </cell>
          <cell r="D54">
            <v>0</v>
          </cell>
          <cell r="E54">
            <v>0</v>
          </cell>
          <cell r="F54" t="str">
            <v>PAL</v>
          </cell>
          <cell r="H54" t="str">
            <v>SD</v>
          </cell>
          <cell r="I54" t="str">
            <v>S/G</v>
          </cell>
          <cell r="K54" t="str">
            <v>Sin Producto</v>
          </cell>
        </row>
        <row r="55">
          <cell r="A55" t="str">
            <v>7000000000088</v>
          </cell>
          <cell r="B55" t="str">
            <v>Bonif Volum Ladrillos Campana</v>
          </cell>
          <cell r="C55" t="str">
            <v/>
          </cell>
          <cell r="D55">
            <v>0</v>
          </cell>
          <cell r="E55">
            <v>0</v>
          </cell>
          <cell r="F55" t="str">
            <v>PAL</v>
          </cell>
          <cell r="H55" t="str">
            <v>SD</v>
          </cell>
          <cell r="I55" t="str">
            <v>S/G</v>
          </cell>
          <cell r="K55" t="str">
            <v>Sin Producto</v>
          </cell>
        </row>
        <row r="56">
          <cell r="A56" t="str">
            <v>7000000000089</v>
          </cell>
          <cell r="B56" t="str">
            <v>Bonif Calidad Ladrillos Campana</v>
          </cell>
          <cell r="C56" t="str">
            <v/>
          </cell>
          <cell r="D56">
            <v>0</v>
          </cell>
          <cell r="E56">
            <v>0</v>
          </cell>
          <cell r="F56" t="str">
            <v>PAL</v>
          </cell>
          <cell r="H56" t="str">
            <v>SD</v>
          </cell>
          <cell r="I56" t="str">
            <v>S/G</v>
          </cell>
          <cell r="K56" t="str">
            <v>Sin Producto</v>
          </cell>
        </row>
        <row r="57">
          <cell r="A57" t="str">
            <v>7000000000090</v>
          </cell>
          <cell r="B57" t="str">
            <v>Ventas Varias Vidrios</v>
          </cell>
          <cell r="C57" t="str">
            <v/>
          </cell>
          <cell r="D57">
            <v>0</v>
          </cell>
          <cell r="E57">
            <v>0</v>
          </cell>
          <cell r="F57" t="str">
            <v>PAL</v>
          </cell>
          <cell r="H57" t="str">
            <v>SD</v>
          </cell>
          <cell r="I57" t="str">
            <v>S/G</v>
          </cell>
          <cell r="K57" t="str">
            <v>Sin Producto</v>
          </cell>
        </row>
        <row r="58">
          <cell r="A58" t="str">
            <v>7000000000103</v>
          </cell>
          <cell r="B58" t="str">
            <v>Intereses por pago fuera de término</v>
          </cell>
          <cell r="D58">
            <v>0</v>
          </cell>
          <cell r="E58">
            <v>0</v>
          </cell>
          <cell r="F58" t="str">
            <v>PAL</v>
          </cell>
          <cell r="H58" t="str">
            <v>Metros</v>
          </cell>
          <cell r="I58" t="str">
            <v>S/G</v>
          </cell>
          <cell r="K58" t="str">
            <v>Sin Producto</v>
          </cell>
        </row>
        <row r="59">
          <cell r="A59" t="str">
            <v>7000000000111</v>
          </cell>
          <cell r="B59" t="str">
            <v>Ventas Arcillas</v>
          </cell>
          <cell r="C59" t="str">
            <v/>
          </cell>
          <cell r="D59">
            <v>0</v>
          </cell>
          <cell r="E59">
            <v>0</v>
          </cell>
          <cell r="F59" t="str">
            <v>PAL</v>
          </cell>
          <cell r="G59" t="str">
            <v/>
          </cell>
          <cell r="H59" t="str">
            <v>SD</v>
          </cell>
          <cell r="I59" t="str">
            <v>S/G</v>
          </cell>
          <cell r="K59" t="str">
            <v>Sin Producto</v>
          </cell>
        </row>
        <row r="60">
          <cell r="A60" t="str">
            <v>7000000000122</v>
          </cell>
          <cell r="B60" t="str">
            <v>Bonif Volum Extruido</v>
          </cell>
          <cell r="C60" t="str">
            <v/>
          </cell>
          <cell r="D60">
            <v>0</v>
          </cell>
          <cell r="E60">
            <v>0</v>
          </cell>
          <cell r="F60" t="str">
            <v>PAL</v>
          </cell>
          <cell r="G60" t="str">
            <v/>
          </cell>
          <cell r="H60" t="str">
            <v>SD</v>
          </cell>
          <cell r="I60" t="str">
            <v>S/G</v>
          </cell>
          <cell r="K60" t="str">
            <v>Sin Producto</v>
          </cell>
        </row>
        <row r="61">
          <cell r="A61" t="str">
            <v>010020429097.2.3</v>
          </cell>
          <cell r="B61" t="str">
            <v>15 x 15 AZTECA TIZA 2DA CAL</v>
          </cell>
          <cell r="C61">
            <v>1</v>
          </cell>
          <cell r="D61">
            <v>75</v>
          </cell>
          <cell r="E61">
            <v>12.61</v>
          </cell>
          <cell r="F61" t="str">
            <v>PAL</v>
          </cell>
          <cell r="G61" t="str">
            <v xml:space="preserve">15 x 15 </v>
          </cell>
          <cell r="H61" t="str">
            <v>Metros</v>
          </cell>
          <cell r="I61" t="str">
            <v>Pisos PIO</v>
          </cell>
          <cell r="J61" t="str">
            <v>Segunda</v>
          </cell>
          <cell r="K61" t="str">
            <v>Sin Producto</v>
          </cell>
        </row>
        <row r="62">
          <cell r="A62" t="str">
            <v>010020448000.1.3</v>
          </cell>
          <cell r="B62" t="str">
            <v>15 x 15 TREVISO</v>
          </cell>
          <cell r="C62">
            <v>1</v>
          </cell>
          <cell r="D62">
            <v>75</v>
          </cell>
          <cell r="E62">
            <v>12.61</v>
          </cell>
          <cell r="F62" t="str">
            <v>PAL</v>
          </cell>
          <cell r="G62" t="str">
            <v xml:space="preserve">15 x 15 </v>
          </cell>
          <cell r="H62" t="str">
            <v>Metros</v>
          </cell>
          <cell r="I62" t="str">
            <v>Pisos PIO</v>
          </cell>
          <cell r="J62" t="str">
            <v>Primera</v>
          </cell>
          <cell r="K62" t="str">
            <v>Sin Producto</v>
          </cell>
        </row>
        <row r="63">
          <cell r="A63" t="str">
            <v>010040299034.1.1</v>
          </cell>
          <cell r="B63" t="str">
            <v>20 x 20 FORTEZZE MARFIL</v>
          </cell>
          <cell r="C63">
            <v>1</v>
          </cell>
          <cell r="D63">
            <v>11.25</v>
          </cell>
          <cell r="E63">
            <v>13</v>
          </cell>
          <cell r="F63" t="str">
            <v>PAL</v>
          </cell>
          <cell r="G63" t="str">
            <v xml:space="preserve">20 x 20 </v>
          </cell>
          <cell r="H63" t="str">
            <v>Metros</v>
          </cell>
          <cell r="I63" t="str">
            <v>Pisos PIO</v>
          </cell>
          <cell r="J63" t="str">
            <v>Primera</v>
          </cell>
          <cell r="K63" t="str">
            <v>Sin Producto</v>
          </cell>
        </row>
        <row r="64">
          <cell r="A64" t="str">
            <v>010041235005.1.1</v>
          </cell>
          <cell r="B64" t="str">
            <v>20 x 20 COLORGRES ROSA</v>
          </cell>
          <cell r="C64">
            <v>1</v>
          </cell>
          <cell r="D64">
            <v>71.040000000000006</v>
          </cell>
          <cell r="E64">
            <v>13</v>
          </cell>
          <cell r="F64" t="str">
            <v>PAL</v>
          </cell>
          <cell r="G64" t="str">
            <v xml:space="preserve">20 x 20 </v>
          </cell>
          <cell r="H64" t="str">
            <v>Metros</v>
          </cell>
          <cell r="I64" t="str">
            <v>Pisos PIO</v>
          </cell>
          <cell r="J64" t="str">
            <v>Primera</v>
          </cell>
          <cell r="K64" t="str">
            <v>Sin Producto</v>
          </cell>
        </row>
        <row r="65">
          <cell r="A65" t="str">
            <v>010041235005.2.1</v>
          </cell>
          <cell r="B65" t="str">
            <v>20 x 20 COLORGRES ROSA 2DA CAL</v>
          </cell>
          <cell r="C65">
            <v>1</v>
          </cell>
          <cell r="D65">
            <v>71.040000000000006</v>
          </cell>
          <cell r="E65">
            <v>13</v>
          </cell>
          <cell r="F65" t="str">
            <v>PAL</v>
          </cell>
          <cell r="G65" t="str">
            <v xml:space="preserve">20 x 20 </v>
          </cell>
          <cell r="H65" t="str">
            <v>Metros</v>
          </cell>
          <cell r="I65" t="str">
            <v>Pisos PIO</v>
          </cell>
          <cell r="J65" t="str">
            <v>Segunda</v>
          </cell>
          <cell r="K65" t="str">
            <v>Sin Producto</v>
          </cell>
        </row>
        <row r="66">
          <cell r="A66" t="str">
            <v>010041235006.1.1</v>
          </cell>
          <cell r="B66" t="str">
            <v>20 x 20 COLORGRES GRIS</v>
          </cell>
          <cell r="C66">
            <v>1</v>
          </cell>
          <cell r="D66">
            <v>71.040000000000006</v>
          </cell>
          <cell r="E66">
            <v>13</v>
          </cell>
          <cell r="F66" t="str">
            <v>PAL</v>
          </cell>
          <cell r="G66" t="str">
            <v xml:space="preserve">20 x 20 </v>
          </cell>
          <cell r="H66" t="str">
            <v>Metros</v>
          </cell>
          <cell r="I66" t="str">
            <v>Pisos PIO</v>
          </cell>
          <cell r="J66" t="str">
            <v>Primera</v>
          </cell>
          <cell r="K66" t="str">
            <v>Sin Producto</v>
          </cell>
        </row>
        <row r="67">
          <cell r="A67" t="str">
            <v>010041235006.2.1</v>
          </cell>
          <cell r="B67" t="str">
            <v>20 x 20 COLORGRES GRIS 2DA CAL</v>
          </cell>
          <cell r="C67">
            <v>1</v>
          </cell>
          <cell r="D67">
            <v>71.040000000000006</v>
          </cell>
          <cell r="E67">
            <v>13</v>
          </cell>
          <cell r="F67" t="str">
            <v>PAL</v>
          </cell>
          <cell r="G67" t="str">
            <v xml:space="preserve">20 x 20 </v>
          </cell>
          <cell r="H67" t="str">
            <v>Metros</v>
          </cell>
          <cell r="I67" t="str">
            <v>Pisos PIO</v>
          </cell>
          <cell r="J67" t="str">
            <v>Segunda</v>
          </cell>
          <cell r="K67" t="str">
            <v>Sin Producto</v>
          </cell>
        </row>
        <row r="68">
          <cell r="A68" t="str">
            <v>010041235011.1.1</v>
          </cell>
          <cell r="B68" t="str">
            <v>20 x 20 COLORGRES SIENA</v>
          </cell>
          <cell r="C68">
            <v>1</v>
          </cell>
          <cell r="D68">
            <v>71.040000000000006</v>
          </cell>
          <cell r="E68">
            <v>13</v>
          </cell>
          <cell r="F68" t="str">
            <v>PAL</v>
          </cell>
          <cell r="G68" t="str">
            <v xml:space="preserve">20 x 20 </v>
          </cell>
          <cell r="H68" t="str">
            <v>Metros</v>
          </cell>
          <cell r="I68" t="str">
            <v>Pisos PIO</v>
          </cell>
          <cell r="J68" t="str">
            <v>Primera</v>
          </cell>
          <cell r="K68" t="str">
            <v>Sin Producto</v>
          </cell>
        </row>
        <row r="69">
          <cell r="A69" t="str">
            <v>010041235011.2.1</v>
          </cell>
          <cell r="B69" t="str">
            <v>20 x 20 COLORGRES SIENA 2DA CAL</v>
          </cell>
          <cell r="C69">
            <v>1</v>
          </cell>
          <cell r="D69">
            <v>71.040000000000006</v>
          </cell>
          <cell r="E69">
            <v>13</v>
          </cell>
          <cell r="F69" t="str">
            <v>PAL</v>
          </cell>
          <cell r="G69" t="str">
            <v xml:space="preserve">20 x 20 </v>
          </cell>
          <cell r="H69" t="str">
            <v>Metros</v>
          </cell>
          <cell r="I69" t="str">
            <v>Pisos PIO</v>
          </cell>
          <cell r="J69" t="str">
            <v>Segunda</v>
          </cell>
          <cell r="K69" t="str">
            <v>Sin Producto</v>
          </cell>
        </row>
        <row r="70">
          <cell r="A70" t="str">
            <v>010041235034.1.1</v>
          </cell>
          <cell r="B70" t="str">
            <v>20 x 20 COLORGRES MARFIL</v>
          </cell>
          <cell r="C70">
            <v>1</v>
          </cell>
          <cell r="D70">
            <v>71.040000000000006</v>
          </cell>
          <cell r="E70">
            <v>13</v>
          </cell>
          <cell r="F70" t="str">
            <v>PAL</v>
          </cell>
          <cell r="G70" t="str">
            <v xml:space="preserve">20 x 20 </v>
          </cell>
          <cell r="H70" t="str">
            <v>Metros</v>
          </cell>
          <cell r="I70" t="str">
            <v>Pisos PIO</v>
          </cell>
          <cell r="J70" t="str">
            <v>Primera</v>
          </cell>
          <cell r="K70" t="str">
            <v>Sin Producto</v>
          </cell>
        </row>
        <row r="71">
          <cell r="A71" t="str">
            <v>010041235034.3.1</v>
          </cell>
          <cell r="B71" t="str">
            <v>20 x 20 COLORGRES MARFIL TERCERA CALIDAD</v>
          </cell>
          <cell r="C71">
            <v>1</v>
          </cell>
          <cell r="D71">
            <v>71.040000000000006</v>
          </cell>
          <cell r="E71">
            <v>13</v>
          </cell>
          <cell r="F71" t="str">
            <v>PAL</v>
          </cell>
          <cell r="G71" t="str">
            <v xml:space="preserve">20 x 20 </v>
          </cell>
          <cell r="H71" t="str">
            <v>Metros</v>
          </cell>
          <cell r="I71" t="str">
            <v>Pisos PIO</v>
          </cell>
          <cell r="K71" t="str">
            <v>Sin Producto</v>
          </cell>
        </row>
        <row r="72">
          <cell r="A72" t="str">
            <v>010041235035.1.1</v>
          </cell>
          <cell r="B72" t="str">
            <v>20 x 20 COLORGRES TOSTADO</v>
          </cell>
          <cell r="C72">
            <v>1</v>
          </cell>
          <cell r="D72">
            <v>71.040000000000006</v>
          </cell>
          <cell r="E72">
            <v>13</v>
          </cell>
          <cell r="F72" t="str">
            <v>PAL</v>
          </cell>
          <cell r="G72" t="str">
            <v xml:space="preserve">20 x 20 </v>
          </cell>
          <cell r="H72" t="str">
            <v>Metros</v>
          </cell>
          <cell r="I72" t="str">
            <v>Pisos PIO</v>
          </cell>
          <cell r="J72" t="str">
            <v>Primera</v>
          </cell>
          <cell r="K72" t="str">
            <v>Sin Producto</v>
          </cell>
        </row>
        <row r="73">
          <cell r="A73" t="str">
            <v>010041235086.1.1</v>
          </cell>
          <cell r="B73" t="str">
            <v>20 x 20 COLORGRES HUMO</v>
          </cell>
          <cell r="C73">
            <v>1</v>
          </cell>
          <cell r="D73">
            <v>71.040000000000006</v>
          </cell>
          <cell r="E73">
            <v>13</v>
          </cell>
          <cell r="F73" t="str">
            <v>PAL</v>
          </cell>
          <cell r="G73" t="str">
            <v xml:space="preserve">20 x 20 </v>
          </cell>
          <cell r="H73" t="str">
            <v>Metros</v>
          </cell>
          <cell r="I73" t="str">
            <v>Pisos PIO</v>
          </cell>
          <cell r="J73" t="str">
            <v>Primera</v>
          </cell>
          <cell r="K73" t="str">
            <v>Sin Producto</v>
          </cell>
        </row>
        <row r="74">
          <cell r="A74" t="str">
            <v>010041235097.1.1</v>
          </cell>
          <cell r="B74" t="str">
            <v>20 x 20 COLORGRES TIZA</v>
          </cell>
          <cell r="C74">
            <v>1</v>
          </cell>
          <cell r="D74">
            <v>71.040000000000006</v>
          </cell>
          <cell r="E74">
            <v>13</v>
          </cell>
          <cell r="F74" t="str">
            <v>PAL</v>
          </cell>
          <cell r="G74" t="str">
            <v xml:space="preserve">20 x 20 </v>
          </cell>
          <cell r="H74" t="str">
            <v>Metros</v>
          </cell>
          <cell r="I74" t="str">
            <v>Pisos PIO</v>
          </cell>
          <cell r="J74" t="str">
            <v>Primera</v>
          </cell>
          <cell r="K74" t="str">
            <v>Sin Producto</v>
          </cell>
        </row>
        <row r="75">
          <cell r="A75" t="str">
            <v>010041235097.2.1</v>
          </cell>
          <cell r="B75" t="str">
            <v>20 x 20 COLORGRES TIZA 2DA CAL</v>
          </cell>
          <cell r="C75">
            <v>1</v>
          </cell>
          <cell r="D75">
            <v>71.040000000000006</v>
          </cell>
          <cell r="E75">
            <v>13</v>
          </cell>
          <cell r="F75" t="str">
            <v>PAL</v>
          </cell>
          <cell r="G75" t="str">
            <v xml:space="preserve">20 x 20 </v>
          </cell>
          <cell r="H75" t="str">
            <v>Metros</v>
          </cell>
          <cell r="I75" t="str">
            <v>Pisos PIO</v>
          </cell>
          <cell r="J75" t="str">
            <v>Segunda</v>
          </cell>
          <cell r="K75" t="str">
            <v>Sin Producto</v>
          </cell>
        </row>
        <row r="76">
          <cell r="A76" t="str">
            <v>010041235121.1.1</v>
          </cell>
          <cell r="B76" t="str">
            <v>20 x 20 COLORGRES BLUE</v>
          </cell>
          <cell r="C76">
            <v>1</v>
          </cell>
          <cell r="D76">
            <v>71.040000000000006</v>
          </cell>
          <cell r="E76">
            <v>13</v>
          </cell>
          <cell r="F76" t="str">
            <v>PAL</v>
          </cell>
          <cell r="G76" t="str">
            <v xml:space="preserve">20 x 20 </v>
          </cell>
          <cell r="H76" t="str">
            <v>Metros</v>
          </cell>
          <cell r="I76" t="str">
            <v>Pisos PIO</v>
          </cell>
          <cell r="J76" t="str">
            <v>Primera</v>
          </cell>
          <cell r="K76" t="str">
            <v>Sin Producto</v>
          </cell>
        </row>
        <row r="77">
          <cell r="A77" t="str">
            <v>010041235156.1.1</v>
          </cell>
          <cell r="B77" t="str">
            <v>20 x 20 COLORGRES ACQUA</v>
          </cell>
          <cell r="C77">
            <v>1</v>
          </cell>
          <cell r="D77">
            <v>71.040000000000006</v>
          </cell>
          <cell r="E77">
            <v>13</v>
          </cell>
          <cell r="F77" t="str">
            <v>PAL</v>
          </cell>
          <cell r="G77" t="str">
            <v xml:space="preserve">20 x 20 </v>
          </cell>
          <cell r="H77" t="str">
            <v>Metros</v>
          </cell>
          <cell r="I77" t="str">
            <v>Pisos PIO</v>
          </cell>
          <cell r="J77" t="str">
            <v>Primera</v>
          </cell>
          <cell r="K77" t="str">
            <v>Sin Producto</v>
          </cell>
        </row>
        <row r="78">
          <cell r="A78" t="str">
            <v>010041235156.2.1</v>
          </cell>
          <cell r="B78" t="str">
            <v>20 x 20 COLORGRES ACQUA 2DA CAL</v>
          </cell>
          <cell r="C78">
            <v>1</v>
          </cell>
          <cell r="D78">
            <v>71.040000000000006</v>
          </cell>
          <cell r="E78">
            <v>13</v>
          </cell>
          <cell r="F78" t="str">
            <v>PAL</v>
          </cell>
          <cell r="G78" t="str">
            <v xml:space="preserve">20 x 20 </v>
          </cell>
          <cell r="H78" t="str">
            <v>Metros</v>
          </cell>
          <cell r="I78" t="str">
            <v>Pisos PIO</v>
          </cell>
          <cell r="J78" t="str">
            <v>Segunda</v>
          </cell>
          <cell r="K78" t="str">
            <v>Sin Producto</v>
          </cell>
        </row>
        <row r="79">
          <cell r="A79" t="str">
            <v>010041235168.1.1</v>
          </cell>
          <cell r="B79" t="str">
            <v>20 x 20 COLORGRES CIELO</v>
          </cell>
          <cell r="C79">
            <v>1</v>
          </cell>
          <cell r="D79">
            <v>71.040000000000006</v>
          </cell>
          <cell r="E79">
            <v>13</v>
          </cell>
          <cell r="F79" t="str">
            <v>PAL</v>
          </cell>
          <cell r="G79" t="str">
            <v xml:space="preserve">20 x 20 </v>
          </cell>
          <cell r="H79" t="str">
            <v>Metros</v>
          </cell>
          <cell r="I79" t="str">
            <v>Pisos PIO</v>
          </cell>
          <cell r="J79" t="str">
            <v>Primera</v>
          </cell>
          <cell r="K79" t="str">
            <v>Sin Producto</v>
          </cell>
        </row>
        <row r="80">
          <cell r="A80" t="str">
            <v>010041235168.2.1</v>
          </cell>
          <cell r="B80" t="str">
            <v>20 x 20 COLORGRES CIELO 2DA CAL</v>
          </cell>
          <cell r="C80">
            <v>1</v>
          </cell>
          <cell r="D80">
            <v>71.040000000000006</v>
          </cell>
          <cell r="E80">
            <v>13</v>
          </cell>
          <cell r="F80" t="str">
            <v>PAL</v>
          </cell>
          <cell r="G80" t="str">
            <v xml:space="preserve">20 x 20 </v>
          </cell>
          <cell r="H80" t="str">
            <v>Metros</v>
          </cell>
          <cell r="I80" t="str">
            <v>Pisos PIO</v>
          </cell>
          <cell r="J80" t="str">
            <v>Segunda</v>
          </cell>
          <cell r="K80" t="str">
            <v>Sin Producto</v>
          </cell>
        </row>
        <row r="81">
          <cell r="A81" t="str">
            <v>010070051023.1.1</v>
          </cell>
          <cell r="B81" t="str">
            <v>30 x 30 COTTO FORTE NAT</v>
          </cell>
          <cell r="C81">
            <v>1</v>
          </cell>
          <cell r="D81">
            <v>96</v>
          </cell>
          <cell r="E81">
            <v>12.97</v>
          </cell>
          <cell r="F81" t="str">
            <v>PAL</v>
          </cell>
          <cell r="G81" t="str">
            <v xml:space="preserve">30 x 30 </v>
          </cell>
          <cell r="H81" t="str">
            <v>Metros</v>
          </cell>
          <cell r="I81" t="str">
            <v>Pisos PIO</v>
          </cell>
          <cell r="J81" t="str">
            <v>Primera</v>
          </cell>
          <cell r="K81" t="str">
            <v>Sin Producto</v>
          </cell>
        </row>
        <row r="82">
          <cell r="A82" t="str">
            <v>010070121001.1.1</v>
          </cell>
          <cell r="B82" t="str">
            <v>30 x 30 LISO T U BLANCO</v>
          </cell>
          <cell r="C82">
            <v>1</v>
          </cell>
          <cell r="D82">
            <v>96</v>
          </cell>
          <cell r="E82">
            <v>12.97</v>
          </cell>
          <cell r="F82" t="str">
            <v>PAL</v>
          </cell>
          <cell r="G82" t="str">
            <v xml:space="preserve">30 x 30 </v>
          </cell>
          <cell r="H82" t="str">
            <v>Metros</v>
          </cell>
          <cell r="I82" t="str">
            <v>Pisos PIO</v>
          </cell>
          <cell r="J82" t="str">
            <v>Primera</v>
          </cell>
          <cell r="K82" t="str">
            <v>Sin Producto</v>
          </cell>
        </row>
        <row r="83">
          <cell r="A83" t="str">
            <v>010070121001.2.1</v>
          </cell>
          <cell r="B83" t="str">
            <v>30 x 30 LISO T U BLANCO 2DA CAL</v>
          </cell>
          <cell r="C83">
            <v>1</v>
          </cell>
          <cell r="D83">
            <v>96</v>
          </cell>
          <cell r="E83">
            <v>12.97</v>
          </cell>
          <cell r="F83" t="str">
            <v>PAL</v>
          </cell>
          <cell r="G83" t="str">
            <v xml:space="preserve">30 x 30 </v>
          </cell>
          <cell r="H83" t="str">
            <v>Metros</v>
          </cell>
          <cell r="I83" t="str">
            <v>Pisos PIO</v>
          </cell>
          <cell r="J83" t="str">
            <v>Segunda</v>
          </cell>
          <cell r="K83" t="str">
            <v>Sin Producto</v>
          </cell>
        </row>
        <row r="84">
          <cell r="A84" t="str">
            <v>010070121001.4.1</v>
          </cell>
          <cell r="B84" t="str">
            <v>30 x 30 LISO T U BLANCO EXPN</v>
          </cell>
          <cell r="C84">
            <v>1</v>
          </cell>
          <cell r="D84">
            <v>96</v>
          </cell>
          <cell r="E84">
            <v>12.97</v>
          </cell>
          <cell r="F84" t="str">
            <v>PAL</v>
          </cell>
          <cell r="G84" t="str">
            <v xml:space="preserve">30 x 30 </v>
          </cell>
          <cell r="H84" t="str">
            <v>Metros</v>
          </cell>
          <cell r="I84" t="str">
            <v>Pisos PIO</v>
          </cell>
          <cell r="J84" t="str">
            <v>Exportacion</v>
          </cell>
          <cell r="K84" t="str">
            <v>Sin Producto</v>
          </cell>
        </row>
        <row r="85">
          <cell r="A85" t="str">
            <v>010070121004.1.1</v>
          </cell>
          <cell r="B85" t="str">
            <v>30 x 30 LISO TU NEGRO</v>
          </cell>
          <cell r="C85">
            <v>1</v>
          </cell>
          <cell r="D85">
            <v>96</v>
          </cell>
          <cell r="E85">
            <v>12.97</v>
          </cell>
          <cell r="F85" t="str">
            <v>PAL</v>
          </cell>
          <cell r="G85" t="str">
            <v xml:space="preserve">30 x 30 </v>
          </cell>
          <cell r="H85" t="str">
            <v>Metros</v>
          </cell>
          <cell r="I85" t="str">
            <v>Pisos PIO</v>
          </cell>
          <cell r="J85" t="str">
            <v>Primera</v>
          </cell>
          <cell r="K85" t="str">
            <v>Sin Producto</v>
          </cell>
        </row>
        <row r="86">
          <cell r="A86" t="str">
            <v>010070121004.4.1</v>
          </cell>
          <cell r="B86" t="str">
            <v>30 x 30 LISO TU NEGRO EXPN</v>
          </cell>
          <cell r="C86">
            <v>1</v>
          </cell>
          <cell r="D86">
            <v>96</v>
          </cell>
          <cell r="E86">
            <v>12.97</v>
          </cell>
          <cell r="F86" t="str">
            <v>PAL</v>
          </cell>
          <cell r="G86" t="str">
            <v xml:space="preserve">30 x 30 </v>
          </cell>
          <cell r="H86" t="str">
            <v>Metros</v>
          </cell>
          <cell r="I86" t="str">
            <v>Pisos PIO</v>
          </cell>
          <cell r="J86" t="str">
            <v>Exportacion</v>
          </cell>
          <cell r="K86" t="str">
            <v>Sin Producto</v>
          </cell>
        </row>
        <row r="87">
          <cell r="A87" t="str">
            <v>010070121006.1.1</v>
          </cell>
          <cell r="B87" t="str">
            <v>30 x 30 LISO TU GRIS</v>
          </cell>
          <cell r="C87">
            <v>1</v>
          </cell>
          <cell r="D87">
            <v>96</v>
          </cell>
          <cell r="E87">
            <v>12.97</v>
          </cell>
          <cell r="F87" t="str">
            <v>PAL</v>
          </cell>
          <cell r="G87" t="str">
            <v xml:space="preserve">30 x 30 </v>
          </cell>
          <cell r="H87" t="str">
            <v>Metros</v>
          </cell>
          <cell r="I87" t="str">
            <v>Pisos PIO</v>
          </cell>
          <cell r="J87" t="str">
            <v>Primera</v>
          </cell>
          <cell r="K87" t="str">
            <v>Sin Producto</v>
          </cell>
        </row>
        <row r="88">
          <cell r="A88" t="str">
            <v>010070121006.2.1</v>
          </cell>
          <cell r="B88" t="str">
            <v>30 x 30 LISO TU GRIS 2DA CAL</v>
          </cell>
          <cell r="C88">
            <v>1</v>
          </cell>
          <cell r="D88">
            <v>96</v>
          </cell>
          <cell r="E88">
            <v>12.97</v>
          </cell>
          <cell r="F88" t="str">
            <v>PAL</v>
          </cell>
          <cell r="G88" t="str">
            <v xml:space="preserve">30 x 30 </v>
          </cell>
          <cell r="H88" t="str">
            <v>Metros</v>
          </cell>
          <cell r="I88" t="str">
            <v>Pisos PIO</v>
          </cell>
          <cell r="J88" t="str">
            <v>Segunda</v>
          </cell>
          <cell r="K88" t="str">
            <v>Sin Producto</v>
          </cell>
        </row>
        <row r="89">
          <cell r="A89" t="str">
            <v>010070121034.1.1</v>
          </cell>
          <cell r="B89" t="str">
            <v>30 x 30 LISO TU MARFIL</v>
          </cell>
          <cell r="C89">
            <v>1</v>
          </cell>
          <cell r="D89">
            <v>96</v>
          </cell>
          <cell r="E89">
            <v>12.97</v>
          </cell>
          <cell r="F89" t="str">
            <v>PAL</v>
          </cell>
          <cell r="G89" t="str">
            <v xml:space="preserve">30 x 30 </v>
          </cell>
          <cell r="H89" t="str">
            <v>Metros</v>
          </cell>
          <cell r="I89" t="str">
            <v>Pisos PIO</v>
          </cell>
          <cell r="J89" t="str">
            <v>Primera</v>
          </cell>
          <cell r="K89" t="str">
            <v>Sin Producto</v>
          </cell>
        </row>
        <row r="90">
          <cell r="A90" t="str">
            <v>010070245006.1.1</v>
          </cell>
          <cell r="B90" t="str">
            <v>30 x 30 ROCA GRIS</v>
          </cell>
          <cell r="C90">
            <v>1</v>
          </cell>
          <cell r="D90">
            <v>96</v>
          </cell>
          <cell r="E90">
            <v>12.97</v>
          </cell>
          <cell r="F90" t="str">
            <v>PAL</v>
          </cell>
          <cell r="G90" t="str">
            <v xml:space="preserve">30 x 30 </v>
          </cell>
          <cell r="H90" t="str">
            <v>Metros</v>
          </cell>
          <cell r="I90" t="str">
            <v>Pisos PIO</v>
          </cell>
          <cell r="J90" t="str">
            <v>Primera</v>
          </cell>
          <cell r="K90" t="str">
            <v>Sin Producto</v>
          </cell>
        </row>
        <row r="91">
          <cell r="A91" t="str">
            <v>010070245019.1.1</v>
          </cell>
          <cell r="B91" t="str">
            <v>30 x 30 ROCA BEIGE</v>
          </cell>
          <cell r="C91">
            <v>1</v>
          </cell>
          <cell r="D91">
            <v>96</v>
          </cell>
          <cell r="E91">
            <v>12.97</v>
          </cell>
          <cell r="F91" t="str">
            <v>PAL</v>
          </cell>
          <cell r="G91" t="str">
            <v xml:space="preserve">30 x 30 </v>
          </cell>
          <cell r="H91" t="str">
            <v>Metros</v>
          </cell>
          <cell r="I91" t="str">
            <v>Pisos PIO</v>
          </cell>
          <cell r="J91" t="str">
            <v>Primera</v>
          </cell>
          <cell r="K91" t="str">
            <v>Sin Producto</v>
          </cell>
        </row>
        <row r="92">
          <cell r="A92" t="str">
            <v>010070271009.1.1</v>
          </cell>
          <cell r="B92" t="str">
            <v>30 x 30 LAJA ARENA</v>
          </cell>
          <cell r="C92">
            <v>1</v>
          </cell>
          <cell r="D92">
            <v>96</v>
          </cell>
          <cell r="E92">
            <v>12.97</v>
          </cell>
          <cell r="F92" t="str">
            <v>PAL</v>
          </cell>
          <cell r="G92" t="str">
            <v xml:space="preserve">30 x 30 </v>
          </cell>
          <cell r="H92" t="str">
            <v>Metros</v>
          </cell>
          <cell r="I92" t="str">
            <v>Pisos PIO</v>
          </cell>
          <cell r="J92" t="str">
            <v>Primera</v>
          </cell>
          <cell r="K92" t="str">
            <v>Sin Producto</v>
          </cell>
        </row>
        <row r="93">
          <cell r="A93" t="str">
            <v>010070299009.1.1</v>
          </cell>
          <cell r="B93" t="str">
            <v>30 x 30 FORTEZZE ARENA</v>
          </cell>
          <cell r="C93">
            <v>1</v>
          </cell>
          <cell r="D93">
            <v>96</v>
          </cell>
          <cell r="E93">
            <v>12.97</v>
          </cell>
          <cell r="F93" t="str">
            <v>PAL</v>
          </cell>
          <cell r="G93" t="str">
            <v xml:space="preserve">30 x 30 </v>
          </cell>
          <cell r="H93" t="str">
            <v>Metros</v>
          </cell>
          <cell r="I93" t="str">
            <v>Pisos PIO</v>
          </cell>
          <cell r="J93" t="str">
            <v>Primera</v>
          </cell>
          <cell r="K93" t="str">
            <v>Sin Producto</v>
          </cell>
        </row>
        <row r="94">
          <cell r="A94" t="str">
            <v>010070299034.1.1</v>
          </cell>
          <cell r="B94" t="str">
            <v>30 x 30 FORTEZZE MARFIL</v>
          </cell>
          <cell r="C94">
            <v>1</v>
          </cell>
          <cell r="D94">
            <v>96</v>
          </cell>
          <cell r="E94">
            <v>12.97</v>
          </cell>
          <cell r="F94" t="str">
            <v>PAL</v>
          </cell>
          <cell r="G94" t="str">
            <v xml:space="preserve">30 x 30 </v>
          </cell>
          <cell r="H94" t="str">
            <v>Metros</v>
          </cell>
          <cell r="I94" t="str">
            <v>Pisos PIO</v>
          </cell>
          <cell r="J94" t="str">
            <v>Primera</v>
          </cell>
          <cell r="K94" t="str">
            <v>Sin Producto</v>
          </cell>
        </row>
        <row r="95">
          <cell r="A95" t="str">
            <v>010070478009.1.1</v>
          </cell>
          <cell r="B95" t="str">
            <v>30 x 30 CRONOS ARENA</v>
          </cell>
          <cell r="C95">
            <v>1</v>
          </cell>
          <cell r="D95">
            <v>96</v>
          </cell>
          <cell r="E95">
            <v>12.97</v>
          </cell>
          <cell r="F95" t="str">
            <v>PAL</v>
          </cell>
          <cell r="G95" t="str">
            <v xml:space="preserve">30 x 30 </v>
          </cell>
          <cell r="H95" t="str">
            <v>Metros</v>
          </cell>
          <cell r="I95" t="str">
            <v>Pisos PIO</v>
          </cell>
          <cell r="J95" t="str">
            <v>Primera</v>
          </cell>
          <cell r="K95" t="str">
            <v>Sin Producto</v>
          </cell>
        </row>
        <row r="96">
          <cell r="A96" t="str">
            <v>010070478097.1.1</v>
          </cell>
          <cell r="B96" t="str">
            <v>30 x 30 CRONOS TIZA</v>
          </cell>
          <cell r="C96">
            <v>1</v>
          </cell>
          <cell r="D96">
            <v>96</v>
          </cell>
          <cell r="E96">
            <v>12.97</v>
          </cell>
          <cell r="F96" t="str">
            <v>PAL</v>
          </cell>
          <cell r="G96" t="str">
            <v xml:space="preserve">30 x 30 </v>
          </cell>
          <cell r="H96" t="str">
            <v>Metros</v>
          </cell>
          <cell r="I96" t="str">
            <v>Pisos PIO</v>
          </cell>
          <cell r="J96" t="str">
            <v>Primera</v>
          </cell>
          <cell r="K96" t="str">
            <v>Sin Producto</v>
          </cell>
        </row>
        <row r="97">
          <cell r="A97" t="str">
            <v>010070478097.2.1</v>
          </cell>
          <cell r="B97" t="str">
            <v>30 x 30 CRONOS TIZA 2DA CAL</v>
          </cell>
          <cell r="C97">
            <v>1</v>
          </cell>
          <cell r="D97">
            <v>96</v>
          </cell>
          <cell r="E97">
            <v>12.97</v>
          </cell>
          <cell r="F97" t="str">
            <v>PAL</v>
          </cell>
          <cell r="G97" t="str">
            <v xml:space="preserve">30 x 30 </v>
          </cell>
          <cell r="H97" t="str">
            <v>Metros</v>
          </cell>
          <cell r="I97" t="str">
            <v>Pisos PIO</v>
          </cell>
          <cell r="J97" t="str">
            <v>Segunda</v>
          </cell>
          <cell r="K97" t="str">
            <v>Sin Producto</v>
          </cell>
        </row>
        <row r="98">
          <cell r="A98" t="str">
            <v>010070501190.1.1</v>
          </cell>
          <cell r="B98" t="str">
            <v>30 x 30 NEVE BLANCO BRILLANTE</v>
          </cell>
          <cell r="C98">
            <v>1</v>
          </cell>
          <cell r="D98">
            <v>96</v>
          </cell>
          <cell r="E98">
            <v>12.97</v>
          </cell>
          <cell r="F98" t="str">
            <v>PAL</v>
          </cell>
          <cell r="G98" t="str">
            <v xml:space="preserve">30 x 30 </v>
          </cell>
          <cell r="H98" t="str">
            <v>Metros</v>
          </cell>
          <cell r="I98" t="str">
            <v>Pisos PIO</v>
          </cell>
          <cell r="J98" t="str">
            <v>Primera</v>
          </cell>
          <cell r="K98" t="str">
            <v>Sin Producto</v>
          </cell>
        </row>
        <row r="99">
          <cell r="A99" t="str">
            <v>010070501190.2.1</v>
          </cell>
          <cell r="B99" t="str">
            <v>30 x 30 NEVE BLANCO BRILLANTE 2DA CAL</v>
          </cell>
          <cell r="C99">
            <v>1</v>
          </cell>
          <cell r="D99">
            <v>96</v>
          </cell>
          <cell r="E99">
            <v>12.97</v>
          </cell>
          <cell r="F99" t="str">
            <v>PAL</v>
          </cell>
          <cell r="G99" t="str">
            <v xml:space="preserve">30 x 30 </v>
          </cell>
          <cell r="H99" t="str">
            <v>Metros</v>
          </cell>
          <cell r="I99" t="str">
            <v>Pisos PIO</v>
          </cell>
          <cell r="J99" t="str">
            <v>Segunda</v>
          </cell>
          <cell r="K99" t="str">
            <v>Sin Producto</v>
          </cell>
        </row>
        <row r="100">
          <cell r="A100" t="str">
            <v>010070548006.1.1</v>
          </cell>
          <cell r="B100" t="str">
            <v>30 x 30 TAMPA GRIS</v>
          </cell>
          <cell r="C100">
            <v>1</v>
          </cell>
          <cell r="D100">
            <v>96</v>
          </cell>
          <cell r="E100">
            <v>12.97</v>
          </cell>
          <cell r="F100" t="str">
            <v>PAL</v>
          </cell>
          <cell r="G100" t="str">
            <v xml:space="preserve">30 x 30 </v>
          </cell>
          <cell r="H100" t="str">
            <v>Metros</v>
          </cell>
          <cell r="I100" t="str">
            <v>Pisos PIO</v>
          </cell>
          <cell r="J100" t="str">
            <v>Primera</v>
          </cell>
          <cell r="K100" t="str">
            <v>Sin Producto</v>
          </cell>
        </row>
        <row r="101">
          <cell r="A101" t="str">
            <v>010320299006.1.3</v>
          </cell>
          <cell r="B101" t="str">
            <v>44 x 44 FORTEZZE GRIS</v>
          </cell>
          <cell r="C101">
            <v>1</v>
          </cell>
          <cell r="D101">
            <v>74.400000000000006</v>
          </cell>
          <cell r="E101">
            <v>15.46</v>
          </cell>
          <cell r="F101" t="str">
            <v>PAL</v>
          </cell>
          <cell r="G101" t="str">
            <v xml:space="preserve">44 x 44 </v>
          </cell>
          <cell r="H101" t="str">
            <v>Metros</v>
          </cell>
          <cell r="I101" t="str">
            <v>Pisos PIO</v>
          </cell>
          <cell r="J101" t="str">
            <v>Primera</v>
          </cell>
          <cell r="K101" t="str">
            <v>Sin Producto</v>
          </cell>
        </row>
        <row r="102">
          <cell r="A102" t="str">
            <v>010320375006.1.3</v>
          </cell>
          <cell r="B102" t="str">
            <v>44 x 44 PIZARRA GRIS</v>
          </cell>
          <cell r="C102">
            <v>1</v>
          </cell>
          <cell r="D102">
            <v>74.400000000000006</v>
          </cell>
          <cell r="E102">
            <v>15.46</v>
          </cell>
          <cell r="F102" t="str">
            <v>PAL</v>
          </cell>
          <cell r="G102" t="str">
            <v xml:space="preserve">44 x 44 </v>
          </cell>
          <cell r="H102" t="str">
            <v>Metros</v>
          </cell>
          <cell r="I102" t="str">
            <v>Pisos PIO</v>
          </cell>
          <cell r="J102" t="str">
            <v>Primera</v>
          </cell>
          <cell r="K102" t="str">
            <v>Sin Producto</v>
          </cell>
        </row>
        <row r="103">
          <cell r="A103" t="str">
            <v>010320518029.1.4</v>
          </cell>
          <cell r="B103" t="str">
            <v>44 x 44 LOFT GOLD</v>
          </cell>
          <cell r="C103">
            <v>1</v>
          </cell>
          <cell r="D103">
            <v>74.400000000000006</v>
          </cell>
          <cell r="E103">
            <v>15.46</v>
          </cell>
          <cell r="F103" t="str">
            <v>PAL</v>
          </cell>
          <cell r="G103" t="str">
            <v xml:space="preserve">44 x 44 </v>
          </cell>
          <cell r="H103" t="str">
            <v>Metros</v>
          </cell>
          <cell r="I103" t="str">
            <v>Pisos PIO</v>
          </cell>
          <cell r="J103" t="str">
            <v>Primera</v>
          </cell>
          <cell r="K103" t="str">
            <v>Sin Producto</v>
          </cell>
        </row>
        <row r="104">
          <cell r="A104" t="str">
            <v>010320896006.1.4</v>
          </cell>
          <cell r="B104" t="str">
            <v>44 x 44 CEMENTICIO GRIS</v>
          </cell>
          <cell r="C104">
            <v>1</v>
          </cell>
          <cell r="D104">
            <v>74.400000000000006</v>
          </cell>
          <cell r="E104">
            <v>15.46</v>
          </cell>
          <cell r="F104" t="str">
            <v>PAL</v>
          </cell>
          <cell r="G104" t="str">
            <v xml:space="preserve">44 x 44 </v>
          </cell>
          <cell r="H104" t="str">
            <v>Metros</v>
          </cell>
          <cell r="I104" t="str">
            <v>Pisos PIO</v>
          </cell>
          <cell r="J104" t="str">
            <v>Primera</v>
          </cell>
          <cell r="K104" t="str">
            <v>Sin Producto</v>
          </cell>
        </row>
        <row r="105">
          <cell r="A105" t="str">
            <v>010320896135.1.4</v>
          </cell>
          <cell r="B105" t="str">
            <v>44 x 44 CEMENTICIO CAMEL</v>
          </cell>
          <cell r="C105">
            <v>1</v>
          </cell>
          <cell r="D105">
            <v>74.400000000000006</v>
          </cell>
          <cell r="E105">
            <v>15.46</v>
          </cell>
          <cell r="F105" t="str">
            <v>PAL</v>
          </cell>
          <cell r="G105" t="str">
            <v xml:space="preserve">44 x 44 </v>
          </cell>
          <cell r="H105" t="str">
            <v>Metros</v>
          </cell>
          <cell r="I105" t="str">
            <v>Pisos PIO</v>
          </cell>
          <cell r="J105" t="str">
            <v>Primera</v>
          </cell>
          <cell r="K105" t="str">
            <v>Sin Producto</v>
          </cell>
        </row>
        <row r="106">
          <cell r="A106" t="str">
            <v>010320988079.1.4</v>
          </cell>
          <cell r="B106" t="str">
            <v>44 x 44 NEW FOREST NOGAL</v>
          </cell>
          <cell r="C106">
            <v>1</v>
          </cell>
          <cell r="D106">
            <v>74.400000000000006</v>
          </cell>
          <cell r="E106">
            <v>15.46</v>
          </cell>
          <cell r="F106" t="str">
            <v>PAL</v>
          </cell>
          <cell r="G106" t="str">
            <v xml:space="preserve">44 x 44 </v>
          </cell>
          <cell r="H106" t="str">
            <v>Metros</v>
          </cell>
          <cell r="I106" t="str">
            <v>Pisos PIO</v>
          </cell>
          <cell r="J106" t="str">
            <v>Primera</v>
          </cell>
          <cell r="K106" t="str">
            <v>Sin Producto</v>
          </cell>
        </row>
        <row r="107">
          <cell r="A107" t="str">
            <v>010320990006.1.4</v>
          </cell>
          <cell r="B107" t="str">
            <v>44 x 44 ORIGINE GRIS</v>
          </cell>
          <cell r="C107">
            <v>1</v>
          </cell>
          <cell r="D107">
            <v>74.400000000000006</v>
          </cell>
          <cell r="E107">
            <v>15.46</v>
          </cell>
          <cell r="F107" t="str">
            <v>PAL</v>
          </cell>
          <cell r="G107" t="str">
            <v xml:space="preserve">44 x 44 </v>
          </cell>
          <cell r="H107" t="str">
            <v>Metros</v>
          </cell>
          <cell r="I107" t="str">
            <v>Pisos PIO</v>
          </cell>
          <cell r="J107" t="str">
            <v>Primera</v>
          </cell>
          <cell r="K107" t="str">
            <v>Sin Producto</v>
          </cell>
        </row>
        <row r="108">
          <cell r="A108" t="str">
            <v>010320990008.1.4</v>
          </cell>
          <cell r="B108" t="str">
            <v>44 x 44 ORIGINE ROSSO</v>
          </cell>
          <cell r="C108">
            <v>1</v>
          </cell>
          <cell r="D108">
            <v>74.400000000000006</v>
          </cell>
          <cell r="E108">
            <v>15.46</v>
          </cell>
          <cell r="F108" t="str">
            <v>PAL</v>
          </cell>
          <cell r="G108" t="str">
            <v xml:space="preserve">44 x 44 </v>
          </cell>
          <cell r="H108" t="str">
            <v>Metros</v>
          </cell>
          <cell r="I108" t="str">
            <v>Pisos PIO</v>
          </cell>
          <cell r="J108" t="str">
            <v>Primera</v>
          </cell>
          <cell r="K108" t="str">
            <v>Sin Producto</v>
          </cell>
        </row>
        <row r="109">
          <cell r="A109" t="str">
            <v>010321206006.1.4</v>
          </cell>
          <cell r="B109" t="str">
            <v>44 x 44 MAGMA GRIS</v>
          </cell>
          <cell r="C109">
            <v>1</v>
          </cell>
          <cell r="D109">
            <v>74.400000000000006</v>
          </cell>
          <cell r="E109">
            <v>15.46</v>
          </cell>
          <cell r="F109" t="str">
            <v>PAL</v>
          </cell>
          <cell r="G109" t="str">
            <v xml:space="preserve">44 x 44 </v>
          </cell>
          <cell r="H109" t="str">
            <v>Metros</v>
          </cell>
          <cell r="I109" t="str">
            <v>Pisos PIO</v>
          </cell>
          <cell r="J109" t="str">
            <v>Primera</v>
          </cell>
          <cell r="K109" t="str">
            <v>Sin Producto</v>
          </cell>
        </row>
        <row r="110">
          <cell r="A110" t="str">
            <v>010330121001.1.4</v>
          </cell>
          <cell r="B110" t="str">
            <v>10 x 10 BLANCO T.U.</v>
          </cell>
          <cell r="C110">
            <v>1</v>
          </cell>
          <cell r="D110">
            <v>52.8</v>
          </cell>
          <cell r="E110">
            <v>13.64</v>
          </cell>
          <cell r="F110" t="str">
            <v>PAL</v>
          </cell>
          <cell r="G110" t="str">
            <v xml:space="preserve">10 x 10 </v>
          </cell>
          <cell r="H110" t="str">
            <v>Metros</v>
          </cell>
          <cell r="I110" t="str">
            <v>Pisos PIO</v>
          </cell>
          <cell r="J110" t="str">
            <v>Primera</v>
          </cell>
          <cell r="K110" t="str">
            <v>Sin Producto</v>
          </cell>
        </row>
        <row r="111">
          <cell r="A111" t="str">
            <v>010330299006.1.3</v>
          </cell>
          <cell r="B111" t="str">
            <v>10 x 10 FORTEZZE GRIS</v>
          </cell>
          <cell r="C111">
            <v>1</v>
          </cell>
          <cell r="D111">
            <v>52.8</v>
          </cell>
          <cell r="E111">
            <v>13.64</v>
          </cell>
          <cell r="F111" t="str">
            <v>PAL</v>
          </cell>
          <cell r="G111" t="str">
            <v xml:space="preserve">10 x 10 </v>
          </cell>
          <cell r="H111" t="str">
            <v>Metros</v>
          </cell>
          <cell r="I111" t="str">
            <v>Pisos PIO</v>
          </cell>
          <cell r="J111" t="str">
            <v>Primera</v>
          </cell>
          <cell r="K111" t="str">
            <v>Sin Producto</v>
          </cell>
        </row>
        <row r="112">
          <cell r="A112" t="str">
            <v>010330299009.1.4</v>
          </cell>
          <cell r="B112" t="str">
            <v>10 x 10 FORTEZZE ARENA</v>
          </cell>
          <cell r="C112">
            <v>1</v>
          </cell>
          <cell r="D112">
            <v>52.8</v>
          </cell>
          <cell r="E112">
            <v>13.64</v>
          </cell>
          <cell r="F112" t="str">
            <v>PAL</v>
          </cell>
          <cell r="G112" t="str">
            <v xml:space="preserve">10 x 10 </v>
          </cell>
          <cell r="H112" t="str">
            <v>Metros</v>
          </cell>
          <cell r="I112" t="str">
            <v>Pisos PIO</v>
          </cell>
          <cell r="J112" t="str">
            <v>Primera</v>
          </cell>
          <cell r="K112" t="str">
            <v>Sin Producto</v>
          </cell>
        </row>
        <row r="113">
          <cell r="A113" t="str">
            <v>010330299009.1.6</v>
          </cell>
          <cell r="B113" t="str">
            <v>10 x 10 FORTEZZE ARENA</v>
          </cell>
          <cell r="C113">
            <v>1</v>
          </cell>
          <cell r="D113">
            <v>60</v>
          </cell>
          <cell r="E113">
            <v>13.64</v>
          </cell>
          <cell r="F113" t="str">
            <v>PAL</v>
          </cell>
          <cell r="G113" t="str">
            <v xml:space="preserve">10 x 10 </v>
          </cell>
          <cell r="H113" t="str">
            <v>Metros</v>
          </cell>
          <cell r="I113" t="str">
            <v>Pisos PIO</v>
          </cell>
          <cell r="J113" t="str">
            <v>Primera</v>
          </cell>
          <cell r="K113" t="str">
            <v>Sin Producto</v>
          </cell>
        </row>
        <row r="114">
          <cell r="A114" t="str">
            <v>010330299034.1.4</v>
          </cell>
          <cell r="B114" t="str">
            <v>10 x 10 FORTEZZE MARFIL</v>
          </cell>
          <cell r="C114">
            <v>1</v>
          </cell>
          <cell r="D114">
            <v>52.8</v>
          </cell>
          <cell r="E114">
            <v>13.64</v>
          </cell>
          <cell r="F114" t="str">
            <v>PAL</v>
          </cell>
          <cell r="G114" t="str">
            <v xml:space="preserve">10 x 10 </v>
          </cell>
          <cell r="H114" t="str">
            <v>Metros</v>
          </cell>
          <cell r="I114" t="str">
            <v>Pisos PIO</v>
          </cell>
          <cell r="J114" t="str">
            <v>Primera</v>
          </cell>
          <cell r="K114" t="str">
            <v>Sin Producto</v>
          </cell>
        </row>
        <row r="115">
          <cell r="A115" t="str">
            <v>010330299034.1.6</v>
          </cell>
          <cell r="B115" t="str">
            <v>10 x 10 FORTEZZE MARFIL</v>
          </cell>
          <cell r="C115">
            <v>1</v>
          </cell>
          <cell r="D115">
            <v>60</v>
          </cell>
          <cell r="E115">
            <v>13.64</v>
          </cell>
          <cell r="F115" t="str">
            <v>PAL</v>
          </cell>
          <cell r="G115" t="str">
            <v xml:space="preserve">10 x 10 </v>
          </cell>
          <cell r="H115" t="str">
            <v>Metros</v>
          </cell>
          <cell r="I115" t="str">
            <v>Pisos PIO</v>
          </cell>
          <cell r="J115" t="str">
            <v>Primera</v>
          </cell>
          <cell r="K115" t="str">
            <v>Sin Producto</v>
          </cell>
        </row>
        <row r="116">
          <cell r="A116" t="str">
            <v>010330299115.1.6</v>
          </cell>
          <cell r="B116" t="str">
            <v>10 x 10 FORTEZZE RUSTICO</v>
          </cell>
          <cell r="C116">
            <v>1</v>
          </cell>
          <cell r="D116">
            <v>60</v>
          </cell>
          <cell r="E116">
            <v>13.64</v>
          </cell>
          <cell r="F116" t="str">
            <v>PAL</v>
          </cell>
          <cell r="G116" t="str">
            <v xml:space="preserve">10 x 10 </v>
          </cell>
          <cell r="H116" t="str">
            <v>Metros</v>
          </cell>
          <cell r="I116" t="str">
            <v>Pisos PIO</v>
          </cell>
          <cell r="J116" t="str">
            <v>Primera</v>
          </cell>
          <cell r="K116" t="str">
            <v>Sin Producto</v>
          </cell>
        </row>
        <row r="117">
          <cell r="A117" t="str">
            <v>010380051023.1.2</v>
          </cell>
          <cell r="B117" t="str">
            <v>25 x 40 COTTOFORTE PISO</v>
          </cell>
          <cell r="C117">
            <v>1</v>
          </cell>
          <cell r="D117">
            <v>70.2</v>
          </cell>
          <cell r="E117">
            <v>15.67</v>
          </cell>
          <cell r="F117" t="str">
            <v>PAL</v>
          </cell>
          <cell r="G117" t="str">
            <v xml:space="preserve">25 x 40 </v>
          </cell>
          <cell r="H117" t="str">
            <v>Metros</v>
          </cell>
          <cell r="I117" t="str">
            <v>Pisos PIO</v>
          </cell>
          <cell r="J117" t="str">
            <v>Primera</v>
          </cell>
          <cell r="K117" t="str">
            <v>Sin Producto</v>
          </cell>
        </row>
        <row r="118">
          <cell r="A118" t="str">
            <v>011000525008.2.4</v>
          </cell>
          <cell r="B118" t="str">
            <v>34 x 34 GENESIS ROSSO 2DA CAL</v>
          </cell>
          <cell r="C118">
            <v>1</v>
          </cell>
          <cell r="D118">
            <v>69</v>
          </cell>
          <cell r="E118">
            <v>18.75</v>
          </cell>
          <cell r="F118" t="str">
            <v>PAL</v>
          </cell>
          <cell r="G118" t="str">
            <v xml:space="preserve">34 x 34 </v>
          </cell>
          <cell r="H118" t="str">
            <v>Metros</v>
          </cell>
          <cell r="I118" t="str">
            <v>Pisos PIO</v>
          </cell>
          <cell r="J118" t="str">
            <v>Segunda</v>
          </cell>
          <cell r="K118" t="str">
            <v>Sin Producto</v>
          </cell>
        </row>
        <row r="119">
          <cell r="A119" t="str">
            <v>011200051023.1.1</v>
          </cell>
          <cell r="B119" t="str">
            <v>45 x 45 COTTO FORTE</v>
          </cell>
          <cell r="C119">
            <v>1</v>
          </cell>
          <cell r="D119">
            <v>87.36</v>
          </cell>
          <cell r="E119">
            <v>14.19</v>
          </cell>
          <cell r="F119" t="str">
            <v>PAL</v>
          </cell>
          <cell r="G119" t="str">
            <v xml:space="preserve">45 x 45 </v>
          </cell>
          <cell r="H119" t="str">
            <v>Metros</v>
          </cell>
          <cell r="I119" t="str">
            <v>Pisos PIO</v>
          </cell>
          <cell r="J119" t="str">
            <v>Primera</v>
          </cell>
          <cell r="K119" t="str">
            <v xml:space="preserve">45 x 45 </v>
          </cell>
        </row>
        <row r="120">
          <cell r="A120" t="str">
            <v>011200051023.1.3</v>
          </cell>
          <cell r="B120" t="str">
            <v>45 x 45 COTTO FORTE 2,22</v>
          </cell>
          <cell r="C120">
            <v>1</v>
          </cell>
          <cell r="D120">
            <v>88.8</v>
          </cell>
          <cell r="E120">
            <v>14.19</v>
          </cell>
          <cell r="F120" t="str">
            <v>PAL</v>
          </cell>
          <cell r="G120" t="str">
            <v xml:space="preserve">45 x 45 </v>
          </cell>
          <cell r="H120" t="str">
            <v>Metros</v>
          </cell>
          <cell r="I120" t="str">
            <v>Pisos PIO</v>
          </cell>
          <cell r="J120" t="str">
            <v>Primera</v>
          </cell>
          <cell r="K120" t="str">
            <v xml:space="preserve">45 x 45 </v>
          </cell>
        </row>
        <row r="121">
          <cell r="A121" t="str">
            <v>011200051023.2.1</v>
          </cell>
          <cell r="B121" t="str">
            <v>45 x 45 COTTO FORTE 2DA CAL</v>
          </cell>
          <cell r="C121">
            <v>1</v>
          </cell>
          <cell r="D121">
            <v>87.36</v>
          </cell>
          <cell r="E121">
            <v>14.19</v>
          </cell>
          <cell r="F121" t="str">
            <v>PAL</v>
          </cell>
          <cell r="G121" t="str">
            <v xml:space="preserve">45 x 45 </v>
          </cell>
          <cell r="H121" t="str">
            <v>Metros</v>
          </cell>
          <cell r="I121" t="str">
            <v>Pisos PIO</v>
          </cell>
          <cell r="J121" t="str">
            <v>Segunda</v>
          </cell>
          <cell r="K121" t="str">
            <v xml:space="preserve">45 x 45 </v>
          </cell>
        </row>
        <row r="122">
          <cell r="A122" t="str">
            <v>011200095029.1.1</v>
          </cell>
          <cell r="B122" t="str">
            <v>45 x 45 SAHARA GOLD</v>
          </cell>
          <cell r="C122">
            <v>1</v>
          </cell>
          <cell r="D122">
            <v>87.36</v>
          </cell>
          <cell r="E122">
            <v>14.19</v>
          </cell>
          <cell r="F122" t="str">
            <v>PAL</v>
          </cell>
          <cell r="G122" t="str">
            <v xml:space="preserve">45 x 45 </v>
          </cell>
          <cell r="H122" t="str">
            <v>Metros</v>
          </cell>
          <cell r="I122" t="str">
            <v>Pisos PIO</v>
          </cell>
          <cell r="J122" t="str">
            <v>Primera</v>
          </cell>
          <cell r="K122" t="str">
            <v xml:space="preserve">45 x 45 </v>
          </cell>
        </row>
        <row r="123">
          <cell r="A123" t="str">
            <v>011200095029.1.3</v>
          </cell>
          <cell r="B123" t="str">
            <v>45 x 45 SAHARA GOLD 2,22</v>
          </cell>
          <cell r="C123">
            <v>1</v>
          </cell>
          <cell r="D123">
            <v>88.8</v>
          </cell>
          <cell r="E123">
            <v>14.19</v>
          </cell>
          <cell r="F123" t="str">
            <v>PAL</v>
          </cell>
          <cell r="G123" t="str">
            <v xml:space="preserve">45 x 45 </v>
          </cell>
          <cell r="H123" t="str">
            <v>Metros</v>
          </cell>
          <cell r="I123" t="str">
            <v>Pisos PIO</v>
          </cell>
          <cell r="J123" t="str">
            <v>Primera</v>
          </cell>
          <cell r="K123" t="str">
            <v xml:space="preserve">45 x 45 </v>
          </cell>
        </row>
        <row r="124">
          <cell r="A124" t="str">
            <v>011200095029.1.4</v>
          </cell>
          <cell r="B124" t="str">
            <v>45 x 45 SAHARA GOLD 2,03</v>
          </cell>
          <cell r="C124">
            <v>1</v>
          </cell>
          <cell r="D124">
            <v>81</v>
          </cell>
          <cell r="E124">
            <v>14.19</v>
          </cell>
          <cell r="F124" t="str">
            <v>PAL</v>
          </cell>
          <cell r="G124" t="str">
            <v xml:space="preserve">45 x 45 </v>
          </cell>
          <cell r="H124" t="str">
            <v>Metros</v>
          </cell>
          <cell r="I124" t="str">
            <v>Pisos PIO</v>
          </cell>
          <cell r="J124" t="str">
            <v>Primera</v>
          </cell>
          <cell r="K124" t="str">
            <v xml:space="preserve">45 x 45 </v>
          </cell>
        </row>
        <row r="125">
          <cell r="A125" t="str">
            <v>011200095029.1.5</v>
          </cell>
          <cell r="B125" t="str">
            <v>45 x 45 SAHARA GOLD P5</v>
          </cell>
          <cell r="C125">
            <v>1</v>
          </cell>
          <cell r="D125">
            <v>89.1</v>
          </cell>
          <cell r="E125">
            <v>15.263999999999999</v>
          </cell>
          <cell r="F125" t="str">
            <v>PAL</v>
          </cell>
          <cell r="G125" t="str">
            <v xml:space="preserve">45 x 45 </v>
          </cell>
          <cell r="H125" t="str">
            <v>Metros</v>
          </cell>
          <cell r="I125" t="str">
            <v>Pisos PIO</v>
          </cell>
          <cell r="J125" t="str">
            <v>Primera</v>
          </cell>
          <cell r="K125" t="str">
            <v xml:space="preserve">45 x 45 </v>
          </cell>
        </row>
        <row r="126">
          <cell r="A126" t="str">
            <v>011200095029.2.3</v>
          </cell>
          <cell r="B126" t="str">
            <v>45 x 45 SAHARA GOLD S3 2DA CAL</v>
          </cell>
          <cell r="C126">
            <v>1</v>
          </cell>
          <cell r="D126">
            <v>88.8</v>
          </cell>
          <cell r="E126">
            <v>14.19</v>
          </cell>
          <cell r="F126" t="str">
            <v>PAL</v>
          </cell>
          <cell r="G126" t="str">
            <v xml:space="preserve">45 x 45 </v>
          </cell>
          <cell r="H126" t="str">
            <v>Metros</v>
          </cell>
          <cell r="I126" t="str">
            <v>Pisos PIO</v>
          </cell>
          <cell r="J126" t="str">
            <v>Segunda</v>
          </cell>
          <cell r="K126" t="str">
            <v xml:space="preserve">45 x 45 </v>
          </cell>
        </row>
        <row r="127">
          <cell r="A127" t="str">
            <v>011200095029.2.4</v>
          </cell>
          <cell r="B127" t="str">
            <v>45 x 45 SAHARA GOLD 2,03 2DA CAL</v>
          </cell>
          <cell r="C127">
            <v>1</v>
          </cell>
          <cell r="D127">
            <v>81</v>
          </cell>
          <cell r="E127">
            <v>14.19</v>
          </cell>
          <cell r="F127" t="str">
            <v>PAL</v>
          </cell>
          <cell r="G127" t="str">
            <v xml:space="preserve">45 x 45 </v>
          </cell>
          <cell r="H127" t="str">
            <v>Metros</v>
          </cell>
          <cell r="I127" t="str">
            <v>Pisos PIO</v>
          </cell>
          <cell r="J127" t="str">
            <v>Segunda</v>
          </cell>
          <cell r="K127" t="str">
            <v xml:space="preserve">45 x 45 </v>
          </cell>
        </row>
        <row r="128">
          <cell r="A128" t="str">
            <v>011200095029.2.5</v>
          </cell>
          <cell r="B128" t="str">
            <v>45 x 45 SAHARA GOLD P5 2DA CAL</v>
          </cell>
          <cell r="C128">
            <v>1</v>
          </cell>
          <cell r="D128">
            <v>89.1</v>
          </cell>
          <cell r="E128">
            <v>15.263999999999999</v>
          </cell>
          <cell r="F128" t="str">
            <v>PAL</v>
          </cell>
          <cell r="G128" t="str">
            <v xml:space="preserve">45 x 45 </v>
          </cell>
          <cell r="H128" t="str">
            <v>Metros</v>
          </cell>
          <cell r="I128" t="str">
            <v>Pisos PIO</v>
          </cell>
          <cell r="J128" t="str">
            <v>Segunda</v>
          </cell>
          <cell r="K128" t="str">
            <v xml:space="preserve">45 x 45 </v>
          </cell>
        </row>
        <row r="129">
          <cell r="A129" t="str">
            <v>011200095122.1.1</v>
          </cell>
          <cell r="B129" t="str">
            <v>45 x 45 SAHARA WHITE</v>
          </cell>
          <cell r="C129">
            <v>1</v>
          </cell>
          <cell r="D129">
            <v>87.36</v>
          </cell>
          <cell r="E129">
            <v>14.19</v>
          </cell>
          <cell r="F129" t="str">
            <v>PAL</v>
          </cell>
          <cell r="G129" t="str">
            <v xml:space="preserve">45 x 45 </v>
          </cell>
          <cell r="H129" t="str">
            <v>Metros</v>
          </cell>
          <cell r="I129" t="str">
            <v>Pisos PIO</v>
          </cell>
          <cell r="J129" t="str">
            <v>Primera</v>
          </cell>
          <cell r="K129" t="str">
            <v xml:space="preserve">45 x 45 </v>
          </cell>
        </row>
        <row r="130">
          <cell r="A130" t="str">
            <v>011200095122.1.3</v>
          </cell>
          <cell r="B130" t="str">
            <v>45 x 45 SAHARA WHITE 2,22</v>
          </cell>
          <cell r="C130">
            <v>1</v>
          </cell>
          <cell r="D130">
            <v>88.8</v>
          </cell>
          <cell r="E130">
            <v>14.19</v>
          </cell>
          <cell r="F130" t="str">
            <v>PAL</v>
          </cell>
          <cell r="G130" t="str">
            <v xml:space="preserve">45 x 45 </v>
          </cell>
          <cell r="H130" t="str">
            <v>Metros</v>
          </cell>
          <cell r="I130" t="str">
            <v>Pisos PIO</v>
          </cell>
          <cell r="J130" t="str">
            <v>Primera</v>
          </cell>
          <cell r="K130" t="str">
            <v xml:space="preserve">45 x 45 </v>
          </cell>
        </row>
        <row r="131">
          <cell r="A131" t="str">
            <v>011200095122.1.4</v>
          </cell>
          <cell r="B131" t="str">
            <v>45 x 45 SAHARA WHITE 2,03</v>
          </cell>
          <cell r="C131">
            <v>1</v>
          </cell>
          <cell r="D131">
            <v>81</v>
          </cell>
          <cell r="E131">
            <v>14.19</v>
          </cell>
          <cell r="F131" t="str">
            <v>PAL</v>
          </cell>
          <cell r="G131" t="str">
            <v xml:space="preserve">45 x 45 </v>
          </cell>
          <cell r="H131" t="str">
            <v>Metros</v>
          </cell>
          <cell r="I131" t="str">
            <v>Pisos PIO</v>
          </cell>
          <cell r="J131" t="str">
            <v>Primera</v>
          </cell>
          <cell r="K131" t="str">
            <v xml:space="preserve">45 x 45 </v>
          </cell>
        </row>
        <row r="132">
          <cell r="A132" t="str">
            <v>011200095122.1.5</v>
          </cell>
          <cell r="B132" t="str">
            <v>45 x 45 SAHARA WHITE P5</v>
          </cell>
          <cell r="C132">
            <v>1</v>
          </cell>
          <cell r="D132">
            <v>89.1</v>
          </cell>
          <cell r="E132">
            <v>15.263999999999999</v>
          </cell>
          <cell r="F132" t="str">
            <v>PAL</v>
          </cell>
          <cell r="G132" t="str">
            <v xml:space="preserve">45 x 45 </v>
          </cell>
          <cell r="H132" t="str">
            <v>Metros</v>
          </cell>
          <cell r="I132" t="str">
            <v>Pisos PIO</v>
          </cell>
          <cell r="J132" t="str">
            <v>Primera</v>
          </cell>
          <cell r="K132" t="str">
            <v xml:space="preserve">45 x 45 </v>
          </cell>
        </row>
        <row r="133">
          <cell r="A133" t="str">
            <v>011200095122.2.3</v>
          </cell>
          <cell r="B133" t="str">
            <v>45 x 45 SAHARA WHITE 2DA CAL</v>
          </cell>
          <cell r="C133">
            <v>1</v>
          </cell>
          <cell r="D133">
            <v>88.8</v>
          </cell>
          <cell r="E133">
            <v>14.19</v>
          </cell>
          <cell r="F133" t="str">
            <v>PAL</v>
          </cell>
          <cell r="G133" t="str">
            <v xml:space="preserve">45 x 45 </v>
          </cell>
          <cell r="H133" t="str">
            <v>Metros</v>
          </cell>
          <cell r="I133" t="str">
            <v>Pisos PIO</v>
          </cell>
          <cell r="J133" t="str">
            <v>Segunda</v>
          </cell>
          <cell r="K133" t="str">
            <v xml:space="preserve">45 x 45 </v>
          </cell>
        </row>
        <row r="134">
          <cell r="A134" t="str">
            <v>011200095122.2.4</v>
          </cell>
          <cell r="B134" t="str">
            <v>45 x 45 SAHARA WHITE 2,03 2DA CAL</v>
          </cell>
          <cell r="C134">
            <v>1</v>
          </cell>
          <cell r="D134">
            <v>81</v>
          </cell>
          <cell r="E134">
            <v>14.19</v>
          </cell>
          <cell r="F134" t="str">
            <v>PAL</v>
          </cell>
          <cell r="G134" t="str">
            <v xml:space="preserve">45 x 45 </v>
          </cell>
          <cell r="H134" t="str">
            <v>Metros</v>
          </cell>
          <cell r="I134" t="str">
            <v>Pisos PIO</v>
          </cell>
          <cell r="J134" t="str">
            <v>Segunda</v>
          </cell>
          <cell r="K134" t="str">
            <v xml:space="preserve">45 x 45 </v>
          </cell>
        </row>
        <row r="135">
          <cell r="A135" t="str">
            <v>011200095122.2.5</v>
          </cell>
          <cell r="B135" t="str">
            <v>45 x 45 SAHARA WHITE P5 2DA CAL</v>
          </cell>
          <cell r="C135">
            <v>1</v>
          </cell>
          <cell r="D135">
            <v>89.1</v>
          </cell>
          <cell r="E135">
            <v>15.263999999999999</v>
          </cell>
          <cell r="F135" t="str">
            <v>PAL</v>
          </cell>
          <cell r="G135" t="str">
            <v xml:space="preserve">45 x 45 </v>
          </cell>
          <cell r="H135" t="str">
            <v>Metros</v>
          </cell>
          <cell r="I135" t="str">
            <v>Pisos PIO</v>
          </cell>
          <cell r="J135" t="str">
            <v>Segunda</v>
          </cell>
          <cell r="K135" t="str">
            <v xml:space="preserve">45 x 45 </v>
          </cell>
        </row>
        <row r="136">
          <cell r="A136" t="str">
            <v>011200095123.1.1</v>
          </cell>
          <cell r="B136" t="str">
            <v>45 x 45 SAHARA BLACK</v>
          </cell>
          <cell r="C136">
            <v>1</v>
          </cell>
          <cell r="D136">
            <v>87.36</v>
          </cell>
          <cell r="E136">
            <v>14.19</v>
          </cell>
          <cell r="F136" t="str">
            <v>PAL</v>
          </cell>
          <cell r="G136" t="str">
            <v xml:space="preserve">45 x 45 </v>
          </cell>
          <cell r="H136" t="str">
            <v>Metros</v>
          </cell>
          <cell r="I136" t="str">
            <v>Pisos PIO</v>
          </cell>
          <cell r="J136" t="str">
            <v>Primera</v>
          </cell>
          <cell r="K136" t="str">
            <v xml:space="preserve">45 x 45 </v>
          </cell>
        </row>
        <row r="137">
          <cell r="A137" t="str">
            <v>011200095123.1.3</v>
          </cell>
          <cell r="B137" t="str">
            <v>45 x 45 SAHARA BLACK 2,22</v>
          </cell>
          <cell r="C137">
            <v>1</v>
          </cell>
          <cell r="D137">
            <v>88.8</v>
          </cell>
          <cell r="E137">
            <v>14.19</v>
          </cell>
          <cell r="F137" t="str">
            <v>PAL</v>
          </cell>
          <cell r="G137" t="str">
            <v xml:space="preserve">45 x 45 </v>
          </cell>
          <cell r="H137" t="str">
            <v>Metros</v>
          </cell>
          <cell r="I137" t="str">
            <v>Pisos PIO</v>
          </cell>
          <cell r="J137" t="str">
            <v>Primera</v>
          </cell>
          <cell r="K137" t="str">
            <v xml:space="preserve">45 x 45 </v>
          </cell>
        </row>
        <row r="138">
          <cell r="A138" t="str">
            <v>011200095123.1.4</v>
          </cell>
          <cell r="B138" t="str">
            <v>45 x 45 SAHARA BLACK 2,03</v>
          </cell>
          <cell r="C138">
            <v>1</v>
          </cell>
          <cell r="D138">
            <v>81</v>
          </cell>
          <cell r="E138">
            <v>14.19</v>
          </cell>
          <cell r="F138" t="str">
            <v>PAL</v>
          </cell>
          <cell r="G138" t="str">
            <v xml:space="preserve">45 x 45 </v>
          </cell>
          <cell r="H138" t="str">
            <v>Metros</v>
          </cell>
          <cell r="I138" t="str">
            <v>Pisos PIO</v>
          </cell>
          <cell r="J138" t="str">
            <v>Primera</v>
          </cell>
          <cell r="K138" t="str">
            <v xml:space="preserve">45 x 45 </v>
          </cell>
        </row>
        <row r="139">
          <cell r="A139" t="str">
            <v>011200095123.1.5</v>
          </cell>
          <cell r="B139" t="str">
            <v>45 x 45 SAHARA BLACK P5</v>
          </cell>
          <cell r="C139">
            <v>1</v>
          </cell>
          <cell r="D139">
            <v>89.1</v>
          </cell>
          <cell r="E139">
            <v>15.263999999999999</v>
          </cell>
          <cell r="F139" t="str">
            <v>PAL</v>
          </cell>
          <cell r="G139" t="str">
            <v xml:space="preserve">45 x 45 </v>
          </cell>
          <cell r="H139" t="str">
            <v>Metros</v>
          </cell>
          <cell r="I139" t="str">
            <v>Pisos PIO</v>
          </cell>
          <cell r="J139" t="str">
            <v>Primera</v>
          </cell>
          <cell r="K139" t="str">
            <v xml:space="preserve">45 x 45 </v>
          </cell>
        </row>
        <row r="140">
          <cell r="A140" t="str">
            <v>011200095123.2.3</v>
          </cell>
          <cell r="B140" t="str">
            <v>45 x 45 SAHARA BLACK S3 2DA CAL</v>
          </cell>
          <cell r="C140">
            <v>1</v>
          </cell>
          <cell r="D140">
            <v>88.8</v>
          </cell>
          <cell r="E140">
            <v>14.19</v>
          </cell>
          <cell r="F140" t="str">
            <v>PAL</v>
          </cell>
          <cell r="G140" t="str">
            <v xml:space="preserve">45 x 45 </v>
          </cell>
          <cell r="H140" t="str">
            <v>Metros</v>
          </cell>
          <cell r="I140" t="str">
            <v>Pisos PIO</v>
          </cell>
          <cell r="J140" t="str">
            <v>Segunda</v>
          </cell>
          <cell r="K140" t="str">
            <v xml:space="preserve">45 x 45 </v>
          </cell>
        </row>
        <row r="141">
          <cell r="A141" t="str">
            <v>011200095123.2.4</v>
          </cell>
          <cell r="B141" t="str">
            <v>45 x 45 SAHARA BLACK 2,03 2DA CAL</v>
          </cell>
          <cell r="C141">
            <v>1</v>
          </cell>
          <cell r="D141">
            <v>81</v>
          </cell>
          <cell r="E141">
            <v>14.19</v>
          </cell>
          <cell r="F141" t="str">
            <v>PAL</v>
          </cell>
          <cell r="G141" t="str">
            <v xml:space="preserve">45 x 45 </v>
          </cell>
          <cell r="H141" t="str">
            <v>Metros</v>
          </cell>
          <cell r="I141" t="str">
            <v>Pisos PIO</v>
          </cell>
          <cell r="J141" t="str">
            <v>Segunda</v>
          </cell>
          <cell r="K141" t="str">
            <v xml:space="preserve">45 x 45 </v>
          </cell>
        </row>
        <row r="142">
          <cell r="A142" t="str">
            <v>011200095123.2.5</v>
          </cell>
          <cell r="B142" t="str">
            <v>45 x 45 SAHARA BLACK P5 2DA CAL</v>
          </cell>
          <cell r="C142">
            <v>1</v>
          </cell>
          <cell r="D142">
            <v>89.1</v>
          </cell>
          <cell r="E142">
            <v>15.263999999999999</v>
          </cell>
          <cell r="F142" t="str">
            <v>PAL</v>
          </cell>
          <cell r="G142" t="str">
            <v xml:space="preserve">45 x 45 </v>
          </cell>
          <cell r="H142" t="str">
            <v>Metros</v>
          </cell>
          <cell r="I142" t="str">
            <v>Pisos PIO</v>
          </cell>
          <cell r="J142" t="str">
            <v>Segunda</v>
          </cell>
          <cell r="K142" t="str">
            <v xml:space="preserve">45 x 45 </v>
          </cell>
        </row>
        <row r="143">
          <cell r="A143" t="str">
            <v>011200299006.1.1</v>
          </cell>
          <cell r="B143" t="str">
            <v>45 x 45 FORTEZZE GRIS</v>
          </cell>
          <cell r="C143">
            <v>1</v>
          </cell>
          <cell r="D143">
            <v>87.36</v>
          </cell>
          <cell r="E143">
            <v>14.19</v>
          </cell>
          <cell r="F143" t="str">
            <v>PAL</v>
          </cell>
          <cell r="G143" t="str">
            <v xml:space="preserve">45 x 45 </v>
          </cell>
          <cell r="H143" t="str">
            <v>Metros</v>
          </cell>
          <cell r="I143" t="str">
            <v>Pisos PIO</v>
          </cell>
          <cell r="J143" t="str">
            <v>Primera</v>
          </cell>
          <cell r="K143" t="str">
            <v xml:space="preserve">45 x 45 </v>
          </cell>
        </row>
        <row r="144">
          <cell r="A144" t="str">
            <v>011200299006.1.3</v>
          </cell>
          <cell r="B144" t="str">
            <v>45 x 45 FORTEZZE GRIS 2,22</v>
          </cell>
          <cell r="C144">
            <v>1</v>
          </cell>
          <cell r="D144">
            <v>88.8</v>
          </cell>
          <cell r="E144">
            <v>14.19</v>
          </cell>
          <cell r="F144" t="str">
            <v>PAL</v>
          </cell>
          <cell r="G144" t="str">
            <v xml:space="preserve">45 x 45 </v>
          </cell>
          <cell r="H144" t="str">
            <v>Metros</v>
          </cell>
          <cell r="I144" t="str">
            <v>Pisos PIO</v>
          </cell>
          <cell r="J144" t="str">
            <v>Primera</v>
          </cell>
          <cell r="K144" t="str">
            <v xml:space="preserve">45 x 45 </v>
          </cell>
        </row>
        <row r="145">
          <cell r="A145" t="str">
            <v>011200299006.1.4</v>
          </cell>
          <cell r="B145" t="str">
            <v>45 x 45 FORTEZZE GRIS 2,03</v>
          </cell>
          <cell r="C145">
            <v>1</v>
          </cell>
          <cell r="D145">
            <v>81</v>
          </cell>
          <cell r="E145">
            <v>14.19</v>
          </cell>
          <cell r="F145" t="str">
            <v>PAL</v>
          </cell>
          <cell r="G145" t="str">
            <v xml:space="preserve">45 x 45 </v>
          </cell>
          <cell r="H145" t="str">
            <v>Metros</v>
          </cell>
          <cell r="I145" t="str">
            <v>Pisos PIO</v>
          </cell>
          <cell r="J145" t="str">
            <v>Primera</v>
          </cell>
          <cell r="K145" t="str">
            <v xml:space="preserve">45 x 45 </v>
          </cell>
        </row>
        <row r="146">
          <cell r="A146" t="str">
            <v>011200299006.1.5</v>
          </cell>
          <cell r="B146" t="str">
            <v>45 x 45 FORTEZZE GRIS P5</v>
          </cell>
          <cell r="C146">
            <v>1</v>
          </cell>
          <cell r="D146">
            <v>89.1</v>
          </cell>
          <cell r="E146">
            <v>15.263999999999999</v>
          </cell>
          <cell r="F146" t="str">
            <v>PAL</v>
          </cell>
          <cell r="G146" t="str">
            <v xml:space="preserve">45 x 45 </v>
          </cell>
          <cell r="H146" t="str">
            <v>Metros</v>
          </cell>
          <cell r="I146" t="str">
            <v>Pisos PIO</v>
          </cell>
          <cell r="J146" t="str">
            <v>Primera</v>
          </cell>
          <cell r="K146" t="str">
            <v xml:space="preserve">45 x 45 </v>
          </cell>
        </row>
        <row r="147">
          <cell r="A147" t="str">
            <v>011200299006.2.3</v>
          </cell>
          <cell r="B147" t="str">
            <v>45 x 45 FORTEZZE GRIS 2DA CAL</v>
          </cell>
          <cell r="C147">
            <v>1</v>
          </cell>
          <cell r="D147">
            <v>88.8</v>
          </cell>
          <cell r="E147">
            <v>14.19</v>
          </cell>
          <cell r="F147" t="str">
            <v>PAL</v>
          </cell>
          <cell r="G147" t="str">
            <v xml:space="preserve">45 x 45 </v>
          </cell>
          <cell r="H147" t="str">
            <v>Metros</v>
          </cell>
          <cell r="I147" t="str">
            <v>Pisos PIO</v>
          </cell>
          <cell r="J147" t="str">
            <v>Segunda</v>
          </cell>
          <cell r="K147" t="str">
            <v xml:space="preserve">45 x 45 </v>
          </cell>
        </row>
        <row r="148">
          <cell r="A148" t="str">
            <v>011200299006.2.4</v>
          </cell>
          <cell r="B148" t="str">
            <v>45 x 45 FORTEZZE GRIS 2,03 2DA CAL</v>
          </cell>
          <cell r="C148">
            <v>1</v>
          </cell>
          <cell r="D148">
            <v>81</v>
          </cell>
          <cell r="E148">
            <v>14.19</v>
          </cell>
          <cell r="F148" t="str">
            <v>PAL</v>
          </cell>
          <cell r="G148" t="str">
            <v xml:space="preserve">45 x 45 </v>
          </cell>
          <cell r="H148" t="str">
            <v>Metros</v>
          </cell>
          <cell r="I148" t="str">
            <v>Pisos PIO</v>
          </cell>
          <cell r="J148" t="str">
            <v>Segunda</v>
          </cell>
          <cell r="K148" t="str">
            <v xml:space="preserve">45 x 45 </v>
          </cell>
        </row>
        <row r="149">
          <cell r="A149" t="str">
            <v>011200299006.2.5</v>
          </cell>
          <cell r="B149" t="str">
            <v>45 x 45 FORTEZZE GRIS P5 2DA CAL</v>
          </cell>
          <cell r="C149">
            <v>1</v>
          </cell>
          <cell r="D149">
            <v>89.1</v>
          </cell>
          <cell r="E149">
            <v>15.263999999999999</v>
          </cell>
          <cell r="F149" t="str">
            <v>PAL</v>
          </cell>
          <cell r="G149" t="str">
            <v xml:space="preserve">45 x 45 </v>
          </cell>
          <cell r="H149" t="str">
            <v>Metros</v>
          </cell>
          <cell r="I149" t="str">
            <v>Pisos PIO</v>
          </cell>
          <cell r="J149" t="str">
            <v>Segunda</v>
          </cell>
          <cell r="K149" t="str">
            <v xml:space="preserve">45 x 45 </v>
          </cell>
        </row>
        <row r="150">
          <cell r="A150" t="str">
            <v>011200299006.4.5</v>
          </cell>
          <cell r="B150" t="str">
            <v>45 x 45 FORTEZZE GRIS P5 EXPORT</v>
          </cell>
          <cell r="C150">
            <v>1</v>
          </cell>
          <cell r="D150">
            <v>89.1</v>
          </cell>
          <cell r="E150">
            <v>15.263999999999999</v>
          </cell>
          <cell r="F150" t="str">
            <v>PAL</v>
          </cell>
          <cell r="G150" t="str">
            <v xml:space="preserve">45 x 45 </v>
          </cell>
          <cell r="H150" t="str">
            <v>Metros</v>
          </cell>
          <cell r="I150" t="str">
            <v>Pisos PIO</v>
          </cell>
          <cell r="J150" t="str">
            <v>Exportacion</v>
          </cell>
          <cell r="K150" t="str">
            <v xml:space="preserve">45 x 45 </v>
          </cell>
        </row>
        <row r="151">
          <cell r="A151" t="str">
            <v>011200299009.1.1</v>
          </cell>
          <cell r="B151" t="str">
            <v>45 x 45 FORTEZZE ARENA</v>
          </cell>
          <cell r="C151">
            <v>1</v>
          </cell>
          <cell r="D151">
            <v>87.36</v>
          </cell>
          <cell r="E151">
            <v>14.19</v>
          </cell>
          <cell r="F151" t="str">
            <v>PAL</v>
          </cell>
          <cell r="G151" t="str">
            <v xml:space="preserve">45 x 45 </v>
          </cell>
          <cell r="H151" t="str">
            <v>Metros</v>
          </cell>
          <cell r="I151" t="str">
            <v>Pisos PIO</v>
          </cell>
          <cell r="J151" t="str">
            <v>Primera</v>
          </cell>
          <cell r="K151" t="str">
            <v xml:space="preserve">45 x 45 </v>
          </cell>
        </row>
        <row r="152">
          <cell r="A152" t="str">
            <v>011200299009.1.3</v>
          </cell>
          <cell r="B152" t="str">
            <v>45 x 45 FORTEZZE ARENA 2,22</v>
          </cell>
          <cell r="C152">
            <v>1</v>
          </cell>
          <cell r="D152">
            <v>88.8</v>
          </cell>
          <cell r="E152">
            <v>14.19</v>
          </cell>
          <cell r="F152" t="str">
            <v>PAL</v>
          </cell>
          <cell r="G152" t="str">
            <v xml:space="preserve">45 x 45 </v>
          </cell>
          <cell r="H152" t="str">
            <v>Metros</v>
          </cell>
          <cell r="I152" t="str">
            <v>Pisos PIO</v>
          </cell>
          <cell r="J152" t="str">
            <v>Primera</v>
          </cell>
          <cell r="K152" t="str">
            <v xml:space="preserve">45 x 45 </v>
          </cell>
        </row>
        <row r="153">
          <cell r="A153" t="str">
            <v>011200299009.1.4</v>
          </cell>
          <cell r="B153" t="str">
            <v>45 x 45 FORTEZZE ARENA 2,03</v>
          </cell>
          <cell r="C153">
            <v>1</v>
          </cell>
          <cell r="D153">
            <v>81</v>
          </cell>
          <cell r="E153">
            <v>14.19</v>
          </cell>
          <cell r="F153" t="str">
            <v>PAL</v>
          </cell>
          <cell r="G153" t="str">
            <v xml:space="preserve">45 x 45 </v>
          </cell>
          <cell r="H153" t="str">
            <v>Metros</v>
          </cell>
          <cell r="I153" t="str">
            <v>Pisos PIO</v>
          </cell>
          <cell r="J153" t="str">
            <v>Primera</v>
          </cell>
          <cell r="K153" t="str">
            <v xml:space="preserve">45 x 45 </v>
          </cell>
        </row>
        <row r="154">
          <cell r="A154" t="str">
            <v>011200299009.1.5</v>
          </cell>
          <cell r="B154" t="str">
            <v>45 x 45 FORTEZZE ARENA P5</v>
          </cell>
          <cell r="C154">
            <v>1</v>
          </cell>
          <cell r="D154">
            <v>89.1</v>
          </cell>
          <cell r="E154">
            <v>15.263999999999999</v>
          </cell>
          <cell r="F154" t="str">
            <v>PAL</v>
          </cell>
          <cell r="G154" t="str">
            <v xml:space="preserve">45 x 45 </v>
          </cell>
          <cell r="H154" t="str">
            <v>Metros</v>
          </cell>
          <cell r="I154" t="str">
            <v>Pisos PIO</v>
          </cell>
          <cell r="J154" t="str">
            <v>Primera</v>
          </cell>
          <cell r="K154" t="str">
            <v xml:space="preserve">45 x 45 </v>
          </cell>
        </row>
        <row r="155">
          <cell r="A155" t="str">
            <v>011200299009.2.1</v>
          </cell>
          <cell r="B155" t="str">
            <v>45 x 45 FORTEZZE ARENA 2DA CAL</v>
          </cell>
          <cell r="C155">
            <v>1</v>
          </cell>
          <cell r="D155">
            <v>87.36</v>
          </cell>
          <cell r="E155">
            <v>14.19</v>
          </cell>
          <cell r="F155" t="str">
            <v>PAL</v>
          </cell>
          <cell r="G155" t="str">
            <v xml:space="preserve">45 x 45 </v>
          </cell>
          <cell r="H155" t="str">
            <v>Metros</v>
          </cell>
          <cell r="I155" t="str">
            <v>Pisos PIO</v>
          </cell>
          <cell r="J155" t="str">
            <v>Segunda</v>
          </cell>
          <cell r="K155" t="str">
            <v xml:space="preserve">45 x 45 </v>
          </cell>
        </row>
        <row r="156">
          <cell r="A156" t="str">
            <v>011200299009.2.3</v>
          </cell>
          <cell r="B156" t="str">
            <v>45 x 45 FORTEZZE ARENA 2DA CAL</v>
          </cell>
          <cell r="C156">
            <v>1</v>
          </cell>
          <cell r="D156">
            <v>88.8</v>
          </cell>
          <cell r="E156">
            <v>14.19</v>
          </cell>
          <cell r="F156" t="str">
            <v>PAL</v>
          </cell>
          <cell r="G156" t="str">
            <v xml:space="preserve">45 x 45 </v>
          </cell>
          <cell r="H156" t="str">
            <v>Metros</v>
          </cell>
          <cell r="I156" t="str">
            <v>Pisos PIO</v>
          </cell>
          <cell r="J156" t="str">
            <v>Segunda</v>
          </cell>
          <cell r="K156" t="str">
            <v xml:space="preserve">45 x 45 </v>
          </cell>
        </row>
        <row r="157">
          <cell r="A157" t="str">
            <v>011200299009.2.4</v>
          </cell>
          <cell r="B157" t="str">
            <v>45 x 45 FORTEZZE ARENA 2,03 2DA CAL</v>
          </cell>
          <cell r="C157">
            <v>1</v>
          </cell>
          <cell r="D157">
            <v>81</v>
          </cell>
          <cell r="E157">
            <v>14.19</v>
          </cell>
          <cell r="F157" t="str">
            <v>PAL</v>
          </cell>
          <cell r="G157" t="str">
            <v xml:space="preserve">45 x 45 </v>
          </cell>
          <cell r="H157" t="str">
            <v>Metros</v>
          </cell>
          <cell r="I157" t="str">
            <v>Pisos PIO</v>
          </cell>
          <cell r="J157" t="str">
            <v>Segunda</v>
          </cell>
          <cell r="K157" t="str">
            <v xml:space="preserve">45 x 45 </v>
          </cell>
        </row>
        <row r="158">
          <cell r="A158" t="str">
            <v>011200299009.2.5</v>
          </cell>
          <cell r="B158" t="str">
            <v>45 x 45 FORTEZZE ARENA P5 2DA CAL</v>
          </cell>
          <cell r="C158">
            <v>1</v>
          </cell>
          <cell r="D158">
            <v>89.1</v>
          </cell>
          <cell r="E158">
            <v>15.263999999999999</v>
          </cell>
          <cell r="F158" t="str">
            <v>PAL</v>
          </cell>
          <cell r="G158" t="str">
            <v xml:space="preserve">45 x 45 </v>
          </cell>
          <cell r="H158" t="str">
            <v>Metros</v>
          </cell>
          <cell r="I158" t="str">
            <v>Pisos PIO</v>
          </cell>
          <cell r="J158" t="str">
            <v>Segunda</v>
          </cell>
          <cell r="K158" t="str">
            <v xml:space="preserve">45 x 45 </v>
          </cell>
        </row>
        <row r="159">
          <cell r="A159" t="str">
            <v>011200299009.4.5</v>
          </cell>
          <cell r="B159" t="str">
            <v>45 x 45 FORTEZZE ARENA P5 EXPORT</v>
          </cell>
          <cell r="C159">
            <v>1</v>
          </cell>
          <cell r="D159">
            <v>89.1</v>
          </cell>
          <cell r="E159">
            <v>15.263999999999999</v>
          </cell>
          <cell r="F159" t="str">
            <v>PAL</v>
          </cell>
          <cell r="G159" t="str">
            <v xml:space="preserve">45 x 45 </v>
          </cell>
          <cell r="H159" t="str">
            <v>Metros</v>
          </cell>
          <cell r="I159" t="str">
            <v>Pisos PIO</v>
          </cell>
          <cell r="J159" t="str">
            <v>Exportacion</v>
          </cell>
          <cell r="K159" t="str">
            <v xml:space="preserve">45 x 45 </v>
          </cell>
        </row>
        <row r="160">
          <cell r="A160" t="str">
            <v>011200299034.1.1</v>
          </cell>
          <cell r="B160" t="str">
            <v>45 x 45 FORTEZZE MARFIL</v>
          </cell>
          <cell r="C160">
            <v>1</v>
          </cell>
          <cell r="D160">
            <v>87.36</v>
          </cell>
          <cell r="E160">
            <v>14.19</v>
          </cell>
          <cell r="F160" t="str">
            <v>PAL</v>
          </cell>
          <cell r="G160" t="str">
            <v xml:space="preserve">45 x 45 </v>
          </cell>
          <cell r="H160" t="str">
            <v>Metros</v>
          </cell>
          <cell r="I160" t="str">
            <v>Pisos PIO</v>
          </cell>
          <cell r="J160" t="str">
            <v>Primera</v>
          </cell>
          <cell r="K160" t="str">
            <v xml:space="preserve">45 x 45 </v>
          </cell>
        </row>
        <row r="161">
          <cell r="A161" t="str">
            <v>011200299034.1.2</v>
          </cell>
          <cell r="B161" t="str">
            <v>45 x 45 FORTEZZE MARFIL S2</v>
          </cell>
          <cell r="C161">
            <v>1</v>
          </cell>
          <cell r="D161">
            <v>80.08</v>
          </cell>
          <cell r="E161">
            <v>14.19</v>
          </cell>
          <cell r="F161" t="str">
            <v>PAL</v>
          </cell>
          <cell r="G161" t="str">
            <v xml:space="preserve">45 x 45 </v>
          </cell>
          <cell r="H161" t="str">
            <v>Metros</v>
          </cell>
          <cell r="I161" t="str">
            <v>Pisos PIO</v>
          </cell>
          <cell r="J161" t="str">
            <v>Primera</v>
          </cell>
          <cell r="K161" t="str">
            <v xml:space="preserve">45 x 45 </v>
          </cell>
        </row>
        <row r="162">
          <cell r="A162" t="str">
            <v>011200299034.1.3</v>
          </cell>
          <cell r="B162" t="str">
            <v>45 x 45 FORTEZZE MARFIL 2,22</v>
          </cell>
          <cell r="C162">
            <v>1</v>
          </cell>
          <cell r="D162">
            <v>88.8</v>
          </cell>
          <cell r="E162">
            <v>14.19</v>
          </cell>
          <cell r="F162" t="str">
            <v>PAL</v>
          </cell>
          <cell r="G162" t="str">
            <v xml:space="preserve">45 x 45 </v>
          </cell>
          <cell r="H162" t="str">
            <v>Metros</v>
          </cell>
          <cell r="I162" t="str">
            <v>Pisos PIO</v>
          </cell>
          <cell r="J162" t="str">
            <v>Primera</v>
          </cell>
          <cell r="K162" t="str">
            <v xml:space="preserve">45 x 45 </v>
          </cell>
        </row>
        <row r="163">
          <cell r="A163" t="str">
            <v>011200299034.1.4</v>
          </cell>
          <cell r="B163" t="str">
            <v>45 x 45 FORTEZZE MARFIL 2,03</v>
          </cell>
          <cell r="C163">
            <v>1</v>
          </cell>
          <cell r="D163">
            <v>81</v>
          </cell>
          <cell r="E163">
            <v>14.19</v>
          </cell>
          <cell r="F163" t="str">
            <v>PAL</v>
          </cell>
          <cell r="G163" t="str">
            <v xml:space="preserve">45 x 45 </v>
          </cell>
          <cell r="H163" t="str">
            <v>Metros</v>
          </cell>
          <cell r="I163" t="str">
            <v>Pisos PIO</v>
          </cell>
          <cell r="J163" t="str">
            <v>Primera</v>
          </cell>
          <cell r="K163" t="str">
            <v xml:space="preserve">45 x 45 </v>
          </cell>
        </row>
        <row r="164">
          <cell r="A164" t="str">
            <v>011200299034.1.5</v>
          </cell>
          <cell r="B164" t="str">
            <v>45 x 45 FORTEZZE MARFIL P5</v>
          </cell>
          <cell r="C164">
            <v>1</v>
          </cell>
          <cell r="D164">
            <v>89.1</v>
          </cell>
          <cell r="E164">
            <v>15.263999999999999</v>
          </cell>
          <cell r="F164" t="str">
            <v>PAL</v>
          </cell>
          <cell r="G164" t="str">
            <v xml:space="preserve">45 x 45 </v>
          </cell>
          <cell r="H164" t="str">
            <v>Metros</v>
          </cell>
          <cell r="I164" t="str">
            <v>Pisos PIO</v>
          </cell>
          <cell r="J164" t="str">
            <v>Primera</v>
          </cell>
          <cell r="K164" t="str">
            <v xml:space="preserve">45 x 45 </v>
          </cell>
        </row>
        <row r="165">
          <cell r="A165" t="str">
            <v>011200299034.2.3</v>
          </cell>
          <cell r="B165" t="str">
            <v>45 x 45 FORTEZZE MARFIL 2DA CAL</v>
          </cell>
          <cell r="C165">
            <v>1</v>
          </cell>
          <cell r="D165">
            <v>88.8</v>
          </cell>
          <cell r="E165">
            <v>14.19</v>
          </cell>
          <cell r="F165" t="str">
            <v>PAL</v>
          </cell>
          <cell r="G165" t="str">
            <v xml:space="preserve">45 x 45 </v>
          </cell>
          <cell r="H165" t="str">
            <v>Metros</v>
          </cell>
          <cell r="I165" t="str">
            <v>Pisos PIO</v>
          </cell>
          <cell r="J165" t="str">
            <v>Segunda</v>
          </cell>
          <cell r="K165" t="str">
            <v xml:space="preserve">45 x 45 </v>
          </cell>
        </row>
        <row r="166">
          <cell r="A166" t="str">
            <v>011200299034.2.4</v>
          </cell>
          <cell r="B166" t="str">
            <v>45 x 45 FORTEZZE MARFIL 2,03 2DA CAL</v>
          </cell>
          <cell r="C166">
            <v>1</v>
          </cell>
          <cell r="D166">
            <v>81</v>
          </cell>
          <cell r="E166">
            <v>14.19</v>
          </cell>
          <cell r="F166" t="str">
            <v>PAL</v>
          </cell>
          <cell r="G166" t="str">
            <v xml:space="preserve">45 x 45 </v>
          </cell>
          <cell r="H166" t="str">
            <v>Metros</v>
          </cell>
          <cell r="I166" t="str">
            <v>Pisos PIO</v>
          </cell>
          <cell r="J166" t="str">
            <v>Segunda</v>
          </cell>
          <cell r="K166" t="str">
            <v xml:space="preserve">45 x 45 </v>
          </cell>
        </row>
        <row r="167">
          <cell r="A167" t="str">
            <v>011200299034.2.5</v>
          </cell>
          <cell r="B167" t="str">
            <v>45 x 45 FORTEZZE MARFIL P5 2DA CAL</v>
          </cell>
          <cell r="C167">
            <v>1</v>
          </cell>
          <cell r="D167">
            <v>89.1</v>
          </cell>
          <cell r="E167">
            <v>15.263999999999999</v>
          </cell>
          <cell r="F167" t="str">
            <v>PAL</v>
          </cell>
          <cell r="G167" t="str">
            <v xml:space="preserve">45 x 45 </v>
          </cell>
          <cell r="H167" t="str">
            <v>Metros</v>
          </cell>
          <cell r="I167" t="str">
            <v>Pisos PIO</v>
          </cell>
          <cell r="J167" t="str">
            <v>Segunda</v>
          </cell>
          <cell r="K167" t="str">
            <v xml:space="preserve">45 x 45 </v>
          </cell>
        </row>
        <row r="168">
          <cell r="A168" t="str">
            <v>011200299034.4.3</v>
          </cell>
          <cell r="B168" t="str">
            <v>45 x 45 FORTEZZE MARFIL S3 EXPORT</v>
          </cell>
          <cell r="C168">
            <v>1</v>
          </cell>
          <cell r="D168">
            <v>88.8</v>
          </cell>
          <cell r="E168">
            <v>14.19</v>
          </cell>
          <cell r="F168" t="str">
            <v>PAL</v>
          </cell>
          <cell r="G168" t="str">
            <v xml:space="preserve">45 x 45 </v>
          </cell>
          <cell r="H168" t="str">
            <v>Metros</v>
          </cell>
          <cell r="I168" t="str">
            <v>Pisos PIO</v>
          </cell>
          <cell r="J168" t="str">
            <v>Exportacion</v>
          </cell>
          <cell r="K168" t="str">
            <v xml:space="preserve">45 x 45 </v>
          </cell>
        </row>
        <row r="169">
          <cell r="A169" t="str">
            <v>011200299034.4.5</v>
          </cell>
          <cell r="B169" t="str">
            <v>45 x 45 FORTEZZE MARFIL P5 EXPORT</v>
          </cell>
          <cell r="C169">
            <v>1</v>
          </cell>
          <cell r="D169">
            <v>89.1</v>
          </cell>
          <cell r="E169">
            <v>15.263999999999999</v>
          </cell>
          <cell r="F169" t="str">
            <v>PAL</v>
          </cell>
          <cell r="G169" t="str">
            <v xml:space="preserve">45 x 45 </v>
          </cell>
          <cell r="H169" t="str">
            <v>Metros</v>
          </cell>
          <cell r="I169" t="str">
            <v>Pisos PIO</v>
          </cell>
          <cell r="J169" t="str">
            <v>Exportacion</v>
          </cell>
          <cell r="K169" t="str">
            <v xml:space="preserve">45 x 45 </v>
          </cell>
        </row>
        <row r="170">
          <cell r="A170" t="str">
            <v>011200299067.1.1</v>
          </cell>
          <cell r="B170" t="str">
            <v>45 x 45 FORTEZZE COLONIAL</v>
          </cell>
          <cell r="C170">
            <v>1</v>
          </cell>
          <cell r="D170">
            <v>87.36</v>
          </cell>
          <cell r="E170">
            <v>14.19</v>
          </cell>
          <cell r="F170" t="str">
            <v>PAL</v>
          </cell>
          <cell r="G170" t="str">
            <v xml:space="preserve">45 x 45 </v>
          </cell>
          <cell r="H170" t="str">
            <v>Metros</v>
          </cell>
          <cell r="I170" t="str">
            <v>Pisos PIO</v>
          </cell>
          <cell r="J170" t="str">
            <v>Primera</v>
          </cell>
          <cell r="K170" t="str">
            <v xml:space="preserve">45 x 45 </v>
          </cell>
        </row>
        <row r="171">
          <cell r="A171" t="str">
            <v>011200299067.1.3</v>
          </cell>
          <cell r="B171" t="str">
            <v>45 x 45 FORTEZZE COLONIAL 2,22</v>
          </cell>
          <cell r="C171">
            <v>1</v>
          </cell>
          <cell r="D171">
            <v>88.8</v>
          </cell>
          <cell r="E171">
            <v>14.19</v>
          </cell>
          <cell r="F171" t="str">
            <v>PAL</v>
          </cell>
          <cell r="G171" t="str">
            <v xml:space="preserve">45 x 45 </v>
          </cell>
          <cell r="H171" t="str">
            <v>Metros</v>
          </cell>
          <cell r="I171" t="str">
            <v>Pisos PIO</v>
          </cell>
          <cell r="J171" t="str">
            <v>Primera</v>
          </cell>
          <cell r="K171" t="str">
            <v xml:space="preserve">45 x 45 </v>
          </cell>
        </row>
        <row r="172">
          <cell r="A172" t="str">
            <v>011200299067.1.4</v>
          </cell>
          <cell r="B172" t="str">
            <v>45 x 45 FORTEZZE COLONIAL 2,03</v>
          </cell>
          <cell r="C172">
            <v>1</v>
          </cell>
          <cell r="D172">
            <v>81</v>
          </cell>
          <cell r="E172">
            <v>14.19</v>
          </cell>
          <cell r="F172" t="str">
            <v>PAL</v>
          </cell>
          <cell r="G172" t="str">
            <v xml:space="preserve">45 x 45 </v>
          </cell>
          <cell r="H172" t="str">
            <v>Metros</v>
          </cell>
          <cell r="I172" t="str">
            <v>Pisos PIO</v>
          </cell>
          <cell r="J172" t="str">
            <v>Primera</v>
          </cell>
          <cell r="K172" t="str">
            <v xml:space="preserve">45 x 45 </v>
          </cell>
        </row>
        <row r="173">
          <cell r="A173" t="str">
            <v>011200299067.1.5</v>
          </cell>
          <cell r="B173" t="str">
            <v>45 x 45 FORTEZZE COLONIAL P5</v>
          </cell>
          <cell r="C173">
            <v>1</v>
          </cell>
          <cell r="D173">
            <v>89.1</v>
          </cell>
          <cell r="E173">
            <v>15.263999999999999</v>
          </cell>
          <cell r="F173" t="str">
            <v>PAL</v>
          </cell>
          <cell r="G173" t="str">
            <v xml:space="preserve">45 x 45 </v>
          </cell>
          <cell r="H173" t="str">
            <v>Metros</v>
          </cell>
          <cell r="I173" t="str">
            <v>Pisos PIO</v>
          </cell>
          <cell r="J173" t="str">
            <v>Primera</v>
          </cell>
          <cell r="K173" t="str">
            <v xml:space="preserve">45 x 45 </v>
          </cell>
        </row>
        <row r="174">
          <cell r="A174" t="str">
            <v>011200299067.2.1</v>
          </cell>
          <cell r="B174" t="str">
            <v>45 x 45 FORTEZZE COLONIAL 2DA CAL</v>
          </cell>
          <cell r="C174">
            <v>1</v>
          </cell>
          <cell r="D174">
            <v>87.36</v>
          </cell>
          <cell r="E174">
            <v>14.19</v>
          </cell>
          <cell r="F174" t="str">
            <v>PAL</v>
          </cell>
          <cell r="G174" t="str">
            <v xml:space="preserve">45 x 45 </v>
          </cell>
          <cell r="H174" t="str">
            <v>Metros</v>
          </cell>
          <cell r="I174" t="str">
            <v>Pisos PIO</v>
          </cell>
          <cell r="J174" t="str">
            <v>Segunda</v>
          </cell>
          <cell r="K174" t="str">
            <v xml:space="preserve">45 x 45 </v>
          </cell>
        </row>
        <row r="175">
          <cell r="A175" t="str">
            <v>011200299067.2.3</v>
          </cell>
          <cell r="B175" t="str">
            <v>45 x 45 FORTEZZE COLONIAL 2DA CAL</v>
          </cell>
          <cell r="C175">
            <v>1</v>
          </cell>
          <cell r="D175">
            <v>88.8</v>
          </cell>
          <cell r="E175">
            <v>14.19</v>
          </cell>
          <cell r="F175" t="str">
            <v>PAL</v>
          </cell>
          <cell r="G175" t="str">
            <v xml:space="preserve">45 x 45 </v>
          </cell>
          <cell r="H175" t="str">
            <v>Metros</v>
          </cell>
          <cell r="I175" t="str">
            <v>Pisos PIO</v>
          </cell>
          <cell r="J175" t="str">
            <v>Segunda</v>
          </cell>
          <cell r="K175" t="str">
            <v xml:space="preserve">45 x 45 </v>
          </cell>
        </row>
        <row r="176">
          <cell r="A176" t="str">
            <v>011200299067.2.4</v>
          </cell>
          <cell r="B176" t="str">
            <v>45 x 45 FORTEZZE COLONIAL 2,03 2DA CAL</v>
          </cell>
          <cell r="C176">
            <v>1</v>
          </cell>
          <cell r="D176">
            <v>81</v>
          </cell>
          <cell r="E176">
            <v>14.19</v>
          </cell>
          <cell r="F176" t="str">
            <v>PAL</v>
          </cell>
          <cell r="G176" t="str">
            <v xml:space="preserve">45 x 45 </v>
          </cell>
          <cell r="H176" t="str">
            <v>Metros</v>
          </cell>
          <cell r="I176" t="str">
            <v>Pisos PIO</v>
          </cell>
          <cell r="J176" t="str">
            <v>Segunda</v>
          </cell>
          <cell r="K176" t="str">
            <v xml:space="preserve">45 x 45 </v>
          </cell>
        </row>
        <row r="177">
          <cell r="A177" t="str">
            <v>011200299067.2.5</v>
          </cell>
          <cell r="B177" t="str">
            <v>45 x 45 FORTEZZE COLONIAL P5 2DA CAL</v>
          </cell>
          <cell r="C177">
            <v>1</v>
          </cell>
          <cell r="D177">
            <v>89.1</v>
          </cell>
          <cell r="E177">
            <v>15.263999999999999</v>
          </cell>
          <cell r="F177" t="str">
            <v>PAL</v>
          </cell>
          <cell r="G177" t="str">
            <v xml:space="preserve">45 x 45 </v>
          </cell>
          <cell r="H177" t="str">
            <v>Metros</v>
          </cell>
          <cell r="I177" t="str">
            <v>Pisos PIO</v>
          </cell>
          <cell r="J177" t="str">
            <v>Segunda</v>
          </cell>
          <cell r="K177" t="str">
            <v xml:space="preserve">45 x 45 </v>
          </cell>
        </row>
        <row r="178">
          <cell r="A178" t="str">
            <v>011200299067.4.3</v>
          </cell>
          <cell r="B178" t="str">
            <v>45 x 45 FORTEZZE COLONIAL 2,22 EXPORT</v>
          </cell>
          <cell r="C178">
            <v>1</v>
          </cell>
          <cell r="D178">
            <v>88.8</v>
          </cell>
          <cell r="E178">
            <v>14.19</v>
          </cell>
          <cell r="F178" t="str">
            <v>PAL</v>
          </cell>
          <cell r="G178" t="str">
            <v xml:space="preserve">45 x 45 </v>
          </cell>
          <cell r="H178" t="str">
            <v>Metros</v>
          </cell>
          <cell r="I178" t="str">
            <v>Pisos PIO</v>
          </cell>
          <cell r="J178" t="str">
            <v>Exportacion</v>
          </cell>
          <cell r="K178" t="str">
            <v xml:space="preserve">45 x 45 </v>
          </cell>
        </row>
        <row r="179">
          <cell r="A179" t="str">
            <v>011200299067.4.5</v>
          </cell>
          <cell r="B179" t="str">
            <v>45 x 45 FORTEZZE COLONIAL P5 EXPORT</v>
          </cell>
          <cell r="C179">
            <v>1</v>
          </cell>
          <cell r="D179">
            <v>89.1</v>
          </cell>
          <cell r="E179">
            <v>15.263999999999999</v>
          </cell>
          <cell r="F179" t="str">
            <v>PAL</v>
          </cell>
          <cell r="G179" t="str">
            <v xml:space="preserve">45 x 45 </v>
          </cell>
          <cell r="H179" t="str">
            <v>Metros</v>
          </cell>
          <cell r="I179" t="str">
            <v>Pisos PIO</v>
          </cell>
          <cell r="J179" t="str">
            <v>Exportacion</v>
          </cell>
          <cell r="K179" t="str">
            <v xml:space="preserve">45 x 45 </v>
          </cell>
        </row>
        <row r="180">
          <cell r="A180" t="str">
            <v>011200375000.1.1</v>
          </cell>
          <cell r="B180" t="str">
            <v>45 x 45 FORTEZZE PIZARRA</v>
          </cell>
          <cell r="C180">
            <v>1</v>
          </cell>
          <cell r="D180">
            <v>87.36</v>
          </cell>
          <cell r="E180">
            <v>14.19</v>
          </cell>
          <cell r="F180" t="str">
            <v>PAL</v>
          </cell>
          <cell r="G180" t="str">
            <v xml:space="preserve">45 x 45 </v>
          </cell>
          <cell r="H180" t="str">
            <v>Metros</v>
          </cell>
          <cell r="I180" t="str">
            <v>Pisos PIO</v>
          </cell>
          <cell r="J180" t="str">
            <v>Primera</v>
          </cell>
          <cell r="K180" t="str">
            <v xml:space="preserve">45 x 45 </v>
          </cell>
        </row>
        <row r="181">
          <cell r="A181" t="str">
            <v>011200375000.1.3</v>
          </cell>
          <cell r="B181" t="str">
            <v>45 x 45 FORTEZZE PIZARRA 2,22</v>
          </cell>
          <cell r="C181">
            <v>1</v>
          </cell>
          <cell r="D181">
            <v>88.8</v>
          </cell>
          <cell r="E181">
            <v>14.19</v>
          </cell>
          <cell r="F181" t="str">
            <v>PAL</v>
          </cell>
          <cell r="G181" t="str">
            <v xml:space="preserve">45 x 45 </v>
          </cell>
          <cell r="H181" t="str">
            <v>Metros</v>
          </cell>
          <cell r="I181" t="str">
            <v>Pisos PIO</v>
          </cell>
          <cell r="J181" t="str">
            <v>Primera</v>
          </cell>
          <cell r="K181" t="str">
            <v xml:space="preserve">45 x 45 </v>
          </cell>
        </row>
        <row r="182">
          <cell r="A182" t="str">
            <v>011200375000.1.4</v>
          </cell>
          <cell r="B182" t="str">
            <v>45 x 45 FORTEZZE PIZARRA 2,03</v>
          </cell>
          <cell r="C182">
            <v>1</v>
          </cell>
          <cell r="D182">
            <v>81</v>
          </cell>
          <cell r="E182">
            <v>14.19</v>
          </cell>
          <cell r="F182" t="str">
            <v>PAL</v>
          </cell>
          <cell r="G182" t="str">
            <v xml:space="preserve">45 x 45 </v>
          </cell>
          <cell r="H182" t="str">
            <v>Metros</v>
          </cell>
          <cell r="I182" t="str">
            <v>Pisos PIO</v>
          </cell>
          <cell r="J182" t="str">
            <v>Primera</v>
          </cell>
          <cell r="K182" t="str">
            <v xml:space="preserve">45 x 45 </v>
          </cell>
        </row>
        <row r="183">
          <cell r="A183" t="str">
            <v>011200375000.1.5</v>
          </cell>
          <cell r="B183" t="str">
            <v>45 x 45 FORTEZZE PIZARRA P5</v>
          </cell>
          <cell r="C183">
            <v>1</v>
          </cell>
          <cell r="D183">
            <v>89.1</v>
          </cell>
          <cell r="E183">
            <v>15.263999999999999</v>
          </cell>
          <cell r="F183" t="str">
            <v>PAL</v>
          </cell>
          <cell r="G183" t="str">
            <v xml:space="preserve">45 x 45 </v>
          </cell>
          <cell r="H183" t="str">
            <v>Metros</v>
          </cell>
          <cell r="I183" t="str">
            <v>Pisos PIO</v>
          </cell>
          <cell r="J183" t="str">
            <v>Primera</v>
          </cell>
          <cell r="K183" t="str">
            <v xml:space="preserve">45 x 45 </v>
          </cell>
        </row>
        <row r="184">
          <cell r="A184" t="str">
            <v>011200375000.2.3</v>
          </cell>
          <cell r="B184" t="str">
            <v>45 x 45 FORTEZZE PIZARRA S3 2DA CAL</v>
          </cell>
          <cell r="C184">
            <v>1</v>
          </cell>
          <cell r="D184">
            <v>88.8</v>
          </cell>
          <cell r="E184">
            <v>14.19</v>
          </cell>
          <cell r="F184" t="str">
            <v>PAL</v>
          </cell>
          <cell r="G184" t="str">
            <v xml:space="preserve">45 x 45 </v>
          </cell>
          <cell r="H184" t="str">
            <v>Metros</v>
          </cell>
          <cell r="I184" t="str">
            <v>Pisos PIO</v>
          </cell>
          <cell r="J184" t="str">
            <v>Segunda</v>
          </cell>
          <cell r="K184" t="str">
            <v xml:space="preserve">45 x 45 </v>
          </cell>
        </row>
        <row r="185">
          <cell r="A185" t="str">
            <v>011200375000.2.4</v>
          </cell>
          <cell r="B185" t="str">
            <v>45 x 45 FORTEZZE PIZARRA 2,03 2DA CAL</v>
          </cell>
          <cell r="C185">
            <v>1</v>
          </cell>
          <cell r="D185">
            <v>81</v>
          </cell>
          <cell r="E185">
            <v>14.19</v>
          </cell>
          <cell r="F185" t="str">
            <v>PAL</v>
          </cell>
          <cell r="G185" t="str">
            <v xml:space="preserve">45 x 45 </v>
          </cell>
          <cell r="H185" t="str">
            <v>Metros</v>
          </cell>
          <cell r="I185" t="str">
            <v>Pisos PIO</v>
          </cell>
          <cell r="J185" t="str">
            <v>Segunda</v>
          </cell>
          <cell r="K185" t="str">
            <v xml:space="preserve">45 x 45 </v>
          </cell>
        </row>
        <row r="186">
          <cell r="A186" t="str">
            <v>011200375000.2.5</v>
          </cell>
          <cell r="B186" t="str">
            <v>45 x 45 FORTEZZE PIZARRA P5 2DA CAL</v>
          </cell>
          <cell r="C186">
            <v>1</v>
          </cell>
          <cell r="D186">
            <v>89.1</v>
          </cell>
          <cell r="E186">
            <v>15.263999999999999</v>
          </cell>
          <cell r="F186" t="str">
            <v>PAL</v>
          </cell>
          <cell r="G186" t="str">
            <v xml:space="preserve">45 x 45 </v>
          </cell>
          <cell r="H186" t="str">
            <v>Metros</v>
          </cell>
          <cell r="I186" t="str">
            <v>Pisos PIO</v>
          </cell>
          <cell r="J186" t="str">
            <v>Segunda</v>
          </cell>
          <cell r="K186" t="str">
            <v xml:space="preserve">45 x 45 </v>
          </cell>
        </row>
        <row r="187">
          <cell r="A187" t="str">
            <v>011200375000.4.5</v>
          </cell>
          <cell r="B187" t="str">
            <v>45 x 45 FORTEZZE PIZARRA P5 EXPORT</v>
          </cell>
          <cell r="C187">
            <v>1</v>
          </cell>
          <cell r="D187">
            <v>89.1</v>
          </cell>
          <cell r="E187">
            <v>15.263999999999999</v>
          </cell>
          <cell r="F187" t="str">
            <v>PAL</v>
          </cell>
          <cell r="G187" t="str">
            <v xml:space="preserve">45 x 45 </v>
          </cell>
          <cell r="H187" t="str">
            <v>Metros</v>
          </cell>
          <cell r="I187" t="str">
            <v>Pisos PIO</v>
          </cell>
          <cell r="J187" t="str">
            <v>Exportacion</v>
          </cell>
          <cell r="K187" t="str">
            <v xml:space="preserve">45 x 45 </v>
          </cell>
        </row>
        <row r="188">
          <cell r="A188" t="str">
            <v>011200465006.1.1</v>
          </cell>
          <cell r="B188" t="str">
            <v>45 x 45 TIRRENO GRIS</v>
          </cell>
          <cell r="C188">
            <v>1</v>
          </cell>
          <cell r="D188">
            <v>87.36</v>
          </cell>
          <cell r="E188">
            <v>14.19</v>
          </cell>
          <cell r="F188" t="str">
            <v>PAL</v>
          </cell>
          <cell r="G188" t="str">
            <v xml:space="preserve">45 x 45 </v>
          </cell>
          <cell r="H188" t="str">
            <v>Metros</v>
          </cell>
          <cell r="I188" t="str">
            <v>Pisos PIO</v>
          </cell>
          <cell r="J188" t="str">
            <v>Primera</v>
          </cell>
          <cell r="K188" t="str">
            <v xml:space="preserve">45 x 45 </v>
          </cell>
        </row>
        <row r="189">
          <cell r="A189" t="str">
            <v>011200465006.1.3</v>
          </cell>
          <cell r="B189" t="str">
            <v>45 x 45 TIRRENO GRIS 2,22</v>
          </cell>
          <cell r="C189">
            <v>1</v>
          </cell>
          <cell r="D189">
            <v>88.8</v>
          </cell>
          <cell r="E189">
            <v>14.19</v>
          </cell>
          <cell r="F189" t="str">
            <v>PAL</v>
          </cell>
          <cell r="G189" t="str">
            <v xml:space="preserve">45 x 45 </v>
          </cell>
          <cell r="H189" t="str">
            <v>Metros</v>
          </cell>
          <cell r="I189" t="str">
            <v>Pisos PIO</v>
          </cell>
          <cell r="J189" t="str">
            <v>Primera</v>
          </cell>
          <cell r="K189" t="str">
            <v xml:space="preserve">45 x 45 </v>
          </cell>
        </row>
        <row r="190">
          <cell r="A190" t="str">
            <v>011200465009.1.1</v>
          </cell>
          <cell r="B190" t="str">
            <v>45 x 45 TIRRENO ARENA</v>
          </cell>
          <cell r="C190">
            <v>1</v>
          </cell>
          <cell r="D190">
            <v>87.36</v>
          </cell>
          <cell r="E190">
            <v>14.19</v>
          </cell>
          <cell r="F190" t="str">
            <v>PAL</v>
          </cell>
          <cell r="G190" t="str">
            <v xml:space="preserve">45 x 45 </v>
          </cell>
          <cell r="H190" t="str">
            <v>Metros</v>
          </cell>
          <cell r="I190" t="str">
            <v>Pisos PIO</v>
          </cell>
          <cell r="J190" t="str">
            <v>Primera</v>
          </cell>
          <cell r="K190" t="str">
            <v xml:space="preserve">45 x 45 </v>
          </cell>
        </row>
        <row r="191">
          <cell r="A191" t="str">
            <v>011200465009.1.3</v>
          </cell>
          <cell r="B191" t="str">
            <v>45 x 45 TIRRENO ARENA 2,22</v>
          </cell>
          <cell r="C191">
            <v>1</v>
          </cell>
          <cell r="D191">
            <v>88.8</v>
          </cell>
          <cell r="E191">
            <v>14.19</v>
          </cell>
          <cell r="F191" t="str">
            <v>PAL</v>
          </cell>
          <cell r="G191" t="str">
            <v xml:space="preserve">45 x 45 </v>
          </cell>
          <cell r="H191" t="str">
            <v>Metros</v>
          </cell>
          <cell r="I191" t="str">
            <v>Pisos PIO</v>
          </cell>
          <cell r="J191" t="str">
            <v>Primera</v>
          </cell>
          <cell r="K191" t="str">
            <v xml:space="preserve">45 x 45 </v>
          </cell>
        </row>
        <row r="192">
          <cell r="A192" t="str">
            <v>011200465019.1.1</v>
          </cell>
          <cell r="B192" t="str">
            <v>45 x 45 TIRRENO BEIGE</v>
          </cell>
          <cell r="C192">
            <v>1</v>
          </cell>
          <cell r="D192">
            <v>87.36</v>
          </cell>
          <cell r="E192">
            <v>14.19</v>
          </cell>
          <cell r="F192" t="str">
            <v>PAL</v>
          </cell>
          <cell r="G192" t="str">
            <v xml:space="preserve">45 x 45 </v>
          </cell>
          <cell r="H192" t="str">
            <v>Metros</v>
          </cell>
          <cell r="I192" t="str">
            <v>Pisos PIO</v>
          </cell>
          <cell r="J192" t="str">
            <v>Primera</v>
          </cell>
          <cell r="K192" t="str">
            <v xml:space="preserve">45 x 45 </v>
          </cell>
        </row>
        <row r="193">
          <cell r="A193" t="str">
            <v>011200465034.1.1</v>
          </cell>
          <cell r="B193" t="str">
            <v>45 x 45 TIRRENO MARFIL</v>
          </cell>
          <cell r="C193">
            <v>1</v>
          </cell>
          <cell r="D193">
            <v>87.36</v>
          </cell>
          <cell r="E193">
            <v>14.19</v>
          </cell>
          <cell r="F193" t="str">
            <v>PAL</v>
          </cell>
          <cell r="G193" t="str">
            <v xml:space="preserve">45 x 45 </v>
          </cell>
          <cell r="H193" t="str">
            <v>Metros</v>
          </cell>
          <cell r="I193" t="str">
            <v>Pisos PIO</v>
          </cell>
          <cell r="J193" t="str">
            <v>Primera</v>
          </cell>
          <cell r="K193" t="str">
            <v xml:space="preserve">45 x 45 </v>
          </cell>
        </row>
        <row r="194">
          <cell r="A194" t="str">
            <v>011200465034.1.3</v>
          </cell>
          <cell r="B194" t="str">
            <v>45 x 45 TIRRENO MARFIL 2,22</v>
          </cell>
          <cell r="C194">
            <v>1</v>
          </cell>
          <cell r="D194">
            <v>88.8</v>
          </cell>
          <cell r="E194">
            <v>14.19</v>
          </cell>
          <cell r="F194" t="str">
            <v>PAL</v>
          </cell>
          <cell r="G194" t="str">
            <v xml:space="preserve">45 x 45 </v>
          </cell>
          <cell r="H194" t="str">
            <v>Metros</v>
          </cell>
          <cell r="I194" t="str">
            <v>Pisos PIO</v>
          </cell>
          <cell r="J194" t="str">
            <v>Primera</v>
          </cell>
          <cell r="K194" t="str">
            <v xml:space="preserve">45 x 45 </v>
          </cell>
        </row>
        <row r="195">
          <cell r="A195" t="str">
            <v>011200465034.2.3</v>
          </cell>
          <cell r="B195" t="str">
            <v>45 x 45 TIRRENO MARFIL S3 2DA CAL</v>
          </cell>
          <cell r="C195">
            <v>1</v>
          </cell>
          <cell r="D195">
            <v>88.8</v>
          </cell>
          <cell r="E195">
            <v>14.19</v>
          </cell>
          <cell r="F195" t="str">
            <v>PAL</v>
          </cell>
          <cell r="G195" t="str">
            <v xml:space="preserve">45 x 45 </v>
          </cell>
          <cell r="H195" t="str">
            <v>Metros</v>
          </cell>
          <cell r="I195" t="str">
            <v>Pisos PIO</v>
          </cell>
          <cell r="J195" t="str">
            <v>Segunda</v>
          </cell>
          <cell r="K195" t="str">
            <v xml:space="preserve">45 x 45 </v>
          </cell>
        </row>
        <row r="196">
          <cell r="A196" t="str">
            <v>011200465086.1.1</v>
          </cell>
          <cell r="B196" t="str">
            <v>45 x 45 TIRRENO HUMO</v>
          </cell>
          <cell r="C196">
            <v>1</v>
          </cell>
          <cell r="D196">
            <v>87.36</v>
          </cell>
          <cell r="E196">
            <v>14.19</v>
          </cell>
          <cell r="F196" t="str">
            <v>PAL</v>
          </cell>
          <cell r="G196" t="str">
            <v xml:space="preserve">45 x 45 </v>
          </cell>
          <cell r="H196" t="str">
            <v>Metros</v>
          </cell>
          <cell r="I196" t="str">
            <v>Pisos PIO</v>
          </cell>
          <cell r="J196" t="str">
            <v>Primera</v>
          </cell>
          <cell r="K196" t="str">
            <v xml:space="preserve">45 x 45 </v>
          </cell>
        </row>
        <row r="197">
          <cell r="A197" t="str">
            <v>011200518029.1.1</v>
          </cell>
          <cell r="B197" t="str">
            <v>45 x 45 LOFT GOLD</v>
          </cell>
          <cell r="C197">
            <v>1</v>
          </cell>
          <cell r="D197">
            <v>87.36</v>
          </cell>
          <cell r="E197">
            <v>14.19</v>
          </cell>
          <cell r="F197" t="str">
            <v>PAL</v>
          </cell>
          <cell r="G197" t="str">
            <v xml:space="preserve">45 x 45 </v>
          </cell>
          <cell r="H197" t="str">
            <v>Metros</v>
          </cell>
          <cell r="I197" t="str">
            <v>Pisos PIO</v>
          </cell>
          <cell r="J197" t="str">
            <v>Primera</v>
          </cell>
          <cell r="K197" t="str">
            <v xml:space="preserve">45 x 45 </v>
          </cell>
        </row>
        <row r="198">
          <cell r="A198" t="str">
            <v>011200518029.1.2</v>
          </cell>
          <cell r="B198" t="str">
            <v>45 x 45 LOFT GOLD S2</v>
          </cell>
          <cell r="C198">
            <v>1</v>
          </cell>
          <cell r="D198">
            <v>80.08</v>
          </cell>
          <cell r="E198">
            <v>14.19</v>
          </cell>
          <cell r="F198" t="str">
            <v>PAL</v>
          </cell>
          <cell r="G198" t="str">
            <v xml:space="preserve">45 x 45 </v>
          </cell>
          <cell r="H198" t="str">
            <v>Metros</v>
          </cell>
          <cell r="I198" t="str">
            <v>Pisos PIO</v>
          </cell>
          <cell r="J198" t="str">
            <v>Primera</v>
          </cell>
          <cell r="K198" t="str">
            <v xml:space="preserve">45 x 45 </v>
          </cell>
        </row>
        <row r="199">
          <cell r="A199" t="str">
            <v>011200518029.1.3</v>
          </cell>
          <cell r="B199" t="str">
            <v>45 x 45 LOFT GOLD 2,22</v>
          </cell>
          <cell r="C199">
            <v>1</v>
          </cell>
          <cell r="D199">
            <v>88.8</v>
          </cell>
          <cell r="E199">
            <v>14.19</v>
          </cell>
          <cell r="F199" t="str">
            <v>PAL</v>
          </cell>
          <cell r="G199" t="str">
            <v xml:space="preserve">45 x 45 </v>
          </cell>
          <cell r="H199" t="str">
            <v>Metros</v>
          </cell>
          <cell r="I199" t="str">
            <v>Pisos PIO</v>
          </cell>
          <cell r="J199" t="str">
            <v>Primera</v>
          </cell>
          <cell r="K199" t="str">
            <v xml:space="preserve">45 x 45 </v>
          </cell>
        </row>
        <row r="200">
          <cell r="A200" t="str">
            <v>011200518029.1.4</v>
          </cell>
          <cell r="B200" t="str">
            <v>45 x 45 LOFT GOLD 2,03</v>
          </cell>
          <cell r="C200">
            <v>1</v>
          </cell>
          <cell r="D200">
            <v>81</v>
          </cell>
          <cell r="E200">
            <v>14.19</v>
          </cell>
          <cell r="F200" t="str">
            <v>PAL</v>
          </cell>
          <cell r="G200" t="str">
            <v xml:space="preserve">45 x 45 </v>
          </cell>
          <cell r="H200" t="str">
            <v>Metros</v>
          </cell>
          <cell r="I200" t="str">
            <v>Pisos PIO</v>
          </cell>
          <cell r="J200" t="str">
            <v>Primera</v>
          </cell>
          <cell r="K200" t="str">
            <v xml:space="preserve">45 x 45 </v>
          </cell>
        </row>
        <row r="201">
          <cell r="A201" t="str">
            <v>011200518029.1.5</v>
          </cell>
          <cell r="B201" t="str">
            <v>45 x 45 LOFT GOLD P5</v>
          </cell>
          <cell r="C201">
            <v>1</v>
          </cell>
          <cell r="D201">
            <v>89.1</v>
          </cell>
          <cell r="E201">
            <v>15.263999999999999</v>
          </cell>
          <cell r="F201" t="str">
            <v>PAL</v>
          </cell>
          <cell r="G201" t="str">
            <v xml:space="preserve">45 x 45 </v>
          </cell>
          <cell r="H201" t="str">
            <v>Metros</v>
          </cell>
          <cell r="I201" t="str">
            <v>Pisos PIO</v>
          </cell>
          <cell r="J201" t="str">
            <v>Primera</v>
          </cell>
          <cell r="K201" t="str">
            <v xml:space="preserve">45 x 45 </v>
          </cell>
        </row>
        <row r="202">
          <cell r="A202" t="str">
            <v>011200518029.2.1</v>
          </cell>
          <cell r="B202" t="str">
            <v>45 x 45 LOFT GOLD 2DA CAL</v>
          </cell>
          <cell r="C202">
            <v>1</v>
          </cell>
          <cell r="D202">
            <v>87.36</v>
          </cell>
          <cell r="E202">
            <v>14.19</v>
          </cell>
          <cell r="F202" t="str">
            <v>PAL</v>
          </cell>
          <cell r="G202" t="str">
            <v xml:space="preserve">45 x 45 </v>
          </cell>
          <cell r="H202" t="str">
            <v>Metros</v>
          </cell>
          <cell r="I202" t="str">
            <v>Pisos PIO</v>
          </cell>
          <cell r="J202" t="str">
            <v>Segunda</v>
          </cell>
          <cell r="K202" t="str">
            <v xml:space="preserve">45 x 45 </v>
          </cell>
        </row>
        <row r="203">
          <cell r="A203" t="str">
            <v>011200518029.2.3</v>
          </cell>
          <cell r="B203" t="str">
            <v>45 x 45 LOFT GOLD 2DA CAL</v>
          </cell>
          <cell r="C203">
            <v>1</v>
          </cell>
          <cell r="D203">
            <v>88.8</v>
          </cell>
          <cell r="E203">
            <v>14.19</v>
          </cell>
          <cell r="F203" t="str">
            <v>PAL</v>
          </cell>
          <cell r="G203" t="str">
            <v xml:space="preserve">45 x 45 </v>
          </cell>
          <cell r="H203" t="str">
            <v>Metros</v>
          </cell>
          <cell r="I203" t="str">
            <v>Pisos PIO</v>
          </cell>
          <cell r="J203" t="str">
            <v>Segunda</v>
          </cell>
          <cell r="K203" t="str">
            <v xml:space="preserve">45 x 45 </v>
          </cell>
        </row>
        <row r="204">
          <cell r="A204" t="str">
            <v>011200518029.2.4</v>
          </cell>
          <cell r="B204" t="str">
            <v>45 x 45 LOFT GOLD 2,03 2DA CAL</v>
          </cell>
          <cell r="C204">
            <v>1</v>
          </cell>
          <cell r="D204">
            <v>81</v>
          </cell>
          <cell r="E204">
            <v>14.19</v>
          </cell>
          <cell r="F204" t="str">
            <v>PAL</v>
          </cell>
          <cell r="G204" t="str">
            <v xml:space="preserve">45 x 45 </v>
          </cell>
          <cell r="H204" t="str">
            <v>Metros</v>
          </cell>
          <cell r="I204" t="str">
            <v>Pisos PIO</v>
          </cell>
          <cell r="J204" t="str">
            <v>Segunda</v>
          </cell>
          <cell r="K204" t="str">
            <v xml:space="preserve">45 x 45 </v>
          </cell>
        </row>
        <row r="205">
          <cell r="A205" t="str">
            <v>011200518029.2.5</v>
          </cell>
          <cell r="B205" t="str">
            <v>45 x 45 LOFT GOLD P5 2DA CAL</v>
          </cell>
          <cell r="C205">
            <v>1</v>
          </cell>
          <cell r="D205">
            <v>89.1</v>
          </cell>
          <cell r="E205">
            <v>15.263999999999999</v>
          </cell>
          <cell r="F205" t="str">
            <v>PAL</v>
          </cell>
          <cell r="G205" t="str">
            <v xml:space="preserve">45 x 45 </v>
          </cell>
          <cell r="H205" t="str">
            <v>Metros</v>
          </cell>
          <cell r="I205" t="str">
            <v>Pisos PIO</v>
          </cell>
          <cell r="J205" t="str">
            <v>Segunda</v>
          </cell>
          <cell r="K205" t="str">
            <v xml:space="preserve">45 x 45 </v>
          </cell>
        </row>
        <row r="206">
          <cell r="A206" t="str">
            <v>011200518122.1.1</v>
          </cell>
          <cell r="B206" t="str">
            <v>45 x 45 LOFT WHITE</v>
          </cell>
          <cell r="C206">
            <v>1</v>
          </cell>
          <cell r="D206">
            <v>87.36</v>
          </cell>
          <cell r="E206">
            <v>14.19</v>
          </cell>
          <cell r="F206" t="str">
            <v>PAL</v>
          </cell>
          <cell r="G206" t="str">
            <v xml:space="preserve">45 x 45 </v>
          </cell>
          <cell r="H206" t="str">
            <v>Metros</v>
          </cell>
          <cell r="I206" t="str">
            <v>Pisos PIO</v>
          </cell>
          <cell r="J206" t="str">
            <v>Primera</v>
          </cell>
          <cell r="K206" t="str">
            <v xml:space="preserve">45 x 45 </v>
          </cell>
        </row>
        <row r="207">
          <cell r="A207" t="str">
            <v>011200518122.1.3</v>
          </cell>
          <cell r="B207" t="str">
            <v>45 x 45 LOFT WHITE 2,22</v>
          </cell>
          <cell r="C207">
            <v>1</v>
          </cell>
          <cell r="D207">
            <v>88.8</v>
          </cell>
          <cell r="E207">
            <v>14.19</v>
          </cell>
          <cell r="F207" t="str">
            <v>PAL</v>
          </cell>
          <cell r="G207" t="str">
            <v xml:space="preserve">45 x 45 </v>
          </cell>
          <cell r="H207" t="str">
            <v>Metros</v>
          </cell>
          <cell r="I207" t="str">
            <v>Pisos PIO</v>
          </cell>
          <cell r="J207" t="str">
            <v>Primera</v>
          </cell>
          <cell r="K207" t="str">
            <v xml:space="preserve">45 x 45 </v>
          </cell>
        </row>
        <row r="208">
          <cell r="A208" t="str">
            <v>011200518122.1.4</v>
          </cell>
          <cell r="B208" t="str">
            <v>45 x 45 LOFT WHITE 2,03</v>
          </cell>
          <cell r="C208">
            <v>1</v>
          </cell>
          <cell r="D208">
            <v>81</v>
          </cell>
          <cell r="E208">
            <v>14.19</v>
          </cell>
          <cell r="F208" t="str">
            <v>PAL</v>
          </cell>
          <cell r="G208" t="str">
            <v xml:space="preserve">45 x 45 </v>
          </cell>
          <cell r="H208" t="str">
            <v>Metros</v>
          </cell>
          <cell r="I208" t="str">
            <v>Pisos PIO</v>
          </cell>
          <cell r="J208" t="str">
            <v>Primera</v>
          </cell>
          <cell r="K208" t="str">
            <v xml:space="preserve">45 x 45 </v>
          </cell>
        </row>
        <row r="209">
          <cell r="A209" t="str">
            <v>011200518122.1.5</v>
          </cell>
          <cell r="B209" t="str">
            <v>45 x 45 LOFT WHITE P5</v>
          </cell>
          <cell r="C209">
            <v>1</v>
          </cell>
          <cell r="D209">
            <v>89.1</v>
          </cell>
          <cell r="E209">
            <v>15.263999999999999</v>
          </cell>
          <cell r="F209" t="str">
            <v>PAL</v>
          </cell>
          <cell r="G209" t="str">
            <v xml:space="preserve">45 x 45 </v>
          </cell>
          <cell r="H209" t="str">
            <v>Metros</v>
          </cell>
          <cell r="I209" t="str">
            <v>Pisos PIO</v>
          </cell>
          <cell r="J209" t="str">
            <v>Primera</v>
          </cell>
          <cell r="K209" t="str">
            <v xml:space="preserve">45 x 45 </v>
          </cell>
        </row>
        <row r="210">
          <cell r="A210" t="str">
            <v>011200518122.2.3</v>
          </cell>
          <cell r="B210" t="str">
            <v>45 x 45 LOFT WHITE 2DA CAL</v>
          </cell>
          <cell r="C210">
            <v>1</v>
          </cell>
          <cell r="D210">
            <v>88.8</v>
          </cell>
          <cell r="E210">
            <v>14.19</v>
          </cell>
          <cell r="F210" t="str">
            <v>PAL</v>
          </cell>
          <cell r="G210" t="str">
            <v xml:space="preserve">45 x 45 </v>
          </cell>
          <cell r="H210" t="str">
            <v>Metros</v>
          </cell>
          <cell r="I210" t="str">
            <v>Pisos PIO</v>
          </cell>
          <cell r="J210" t="str">
            <v>Segunda</v>
          </cell>
          <cell r="K210" t="str">
            <v xml:space="preserve">45 x 45 </v>
          </cell>
        </row>
        <row r="211">
          <cell r="A211" t="str">
            <v>011200518122.2.4</v>
          </cell>
          <cell r="B211" t="str">
            <v>45 x 45 LOFT WHITE 2,03 2DA CAL</v>
          </cell>
          <cell r="C211">
            <v>1</v>
          </cell>
          <cell r="D211">
            <v>81</v>
          </cell>
          <cell r="E211">
            <v>14.19</v>
          </cell>
          <cell r="F211" t="str">
            <v>PAL</v>
          </cell>
          <cell r="G211" t="str">
            <v xml:space="preserve">45 x 45 </v>
          </cell>
          <cell r="H211" t="str">
            <v>Metros</v>
          </cell>
          <cell r="I211" t="str">
            <v>Pisos PIO</v>
          </cell>
          <cell r="J211" t="str">
            <v>Segunda</v>
          </cell>
          <cell r="K211" t="str">
            <v xml:space="preserve">45 x 45 </v>
          </cell>
        </row>
        <row r="212">
          <cell r="A212" t="str">
            <v>011200518122.2.5</v>
          </cell>
          <cell r="B212" t="str">
            <v>45 x 45 LOFT WHITE P5 2DA CAL</v>
          </cell>
          <cell r="C212">
            <v>1</v>
          </cell>
          <cell r="D212">
            <v>89.1</v>
          </cell>
          <cell r="E212">
            <v>15.263999999999999</v>
          </cell>
          <cell r="F212" t="str">
            <v>PAL</v>
          </cell>
          <cell r="G212" t="str">
            <v xml:space="preserve">45 x 45 </v>
          </cell>
          <cell r="H212" t="str">
            <v>Metros</v>
          </cell>
          <cell r="I212" t="str">
            <v>Pisos PIO</v>
          </cell>
          <cell r="J212" t="str">
            <v>Segunda</v>
          </cell>
          <cell r="K212" t="str">
            <v xml:space="preserve">45 x 45 </v>
          </cell>
        </row>
        <row r="213">
          <cell r="A213" t="str">
            <v>011200518123.1.1</v>
          </cell>
          <cell r="B213" t="str">
            <v>45 x 45 LOFT BLACK</v>
          </cell>
          <cell r="C213">
            <v>1</v>
          </cell>
          <cell r="D213">
            <v>87.36</v>
          </cell>
          <cell r="E213">
            <v>14.19</v>
          </cell>
          <cell r="F213" t="str">
            <v>PAL</v>
          </cell>
          <cell r="G213" t="str">
            <v xml:space="preserve">45 x 45 </v>
          </cell>
          <cell r="H213" t="str">
            <v>Metros</v>
          </cell>
          <cell r="I213" t="str">
            <v>Pisos PIO</v>
          </cell>
          <cell r="J213" t="str">
            <v>Primera</v>
          </cell>
          <cell r="K213" t="str">
            <v xml:space="preserve">45 x 45 </v>
          </cell>
        </row>
        <row r="214">
          <cell r="A214" t="str">
            <v>011200518123.1.2</v>
          </cell>
          <cell r="B214" t="str">
            <v>45 x 45 LOFT BLACK S2</v>
          </cell>
          <cell r="C214">
            <v>1</v>
          </cell>
          <cell r="D214">
            <v>80.08</v>
          </cell>
          <cell r="E214">
            <v>14.19</v>
          </cell>
          <cell r="F214" t="str">
            <v>PAL</v>
          </cell>
          <cell r="G214" t="str">
            <v xml:space="preserve">45 x 45 </v>
          </cell>
          <cell r="H214" t="str">
            <v>Metros</v>
          </cell>
          <cell r="I214" t="str">
            <v>Pisos PIO</v>
          </cell>
          <cell r="J214" t="str">
            <v>Primera</v>
          </cell>
          <cell r="K214" t="str">
            <v xml:space="preserve">45 x 45 </v>
          </cell>
        </row>
        <row r="215">
          <cell r="A215" t="str">
            <v>011200518123.1.3</v>
          </cell>
          <cell r="B215" t="str">
            <v>45 x 45 LOFT BLACK 2,22</v>
          </cell>
          <cell r="C215">
            <v>1</v>
          </cell>
          <cell r="D215">
            <v>88.8</v>
          </cell>
          <cell r="E215">
            <v>14.19</v>
          </cell>
          <cell r="F215" t="str">
            <v>PAL</v>
          </cell>
          <cell r="G215" t="str">
            <v xml:space="preserve">45 x 45 </v>
          </cell>
          <cell r="H215" t="str">
            <v>Metros</v>
          </cell>
          <cell r="I215" t="str">
            <v>Pisos PIO</v>
          </cell>
          <cell r="J215" t="str">
            <v>Primera</v>
          </cell>
          <cell r="K215" t="str">
            <v xml:space="preserve">45 x 45 </v>
          </cell>
        </row>
        <row r="216">
          <cell r="A216" t="str">
            <v>011200518123.1.4</v>
          </cell>
          <cell r="B216" t="str">
            <v>45 x 45 LOFT BLACK 2,03</v>
          </cell>
          <cell r="C216">
            <v>1</v>
          </cell>
          <cell r="D216">
            <v>81</v>
          </cell>
          <cell r="E216">
            <v>14.19</v>
          </cell>
          <cell r="F216" t="str">
            <v>PAL</v>
          </cell>
          <cell r="G216" t="str">
            <v xml:space="preserve">45 x 45 </v>
          </cell>
          <cell r="H216" t="str">
            <v>Metros</v>
          </cell>
          <cell r="I216" t="str">
            <v>Pisos PIO</v>
          </cell>
          <cell r="J216" t="str">
            <v>Primera</v>
          </cell>
          <cell r="K216" t="str">
            <v xml:space="preserve">45 x 45 </v>
          </cell>
        </row>
        <row r="217">
          <cell r="A217" t="str">
            <v>011200518123.1.5</v>
          </cell>
          <cell r="B217" t="str">
            <v>45 x 45 LOFT BLACK P5</v>
          </cell>
          <cell r="C217">
            <v>1</v>
          </cell>
          <cell r="D217">
            <v>89.1</v>
          </cell>
          <cell r="E217">
            <v>15.263999999999999</v>
          </cell>
          <cell r="F217" t="str">
            <v>PAL</v>
          </cell>
          <cell r="G217" t="str">
            <v xml:space="preserve">45 x 45 </v>
          </cell>
          <cell r="H217" t="str">
            <v>Metros</v>
          </cell>
          <cell r="I217" t="str">
            <v>Pisos PIO</v>
          </cell>
          <cell r="J217" t="str">
            <v>Primera</v>
          </cell>
          <cell r="K217" t="str">
            <v xml:space="preserve">45 x 45 </v>
          </cell>
        </row>
        <row r="218">
          <cell r="A218" t="str">
            <v>011200518123.2.2</v>
          </cell>
          <cell r="B218" t="str">
            <v>45 x 45 LOFT BLACK S2 2DA CAL</v>
          </cell>
          <cell r="C218">
            <v>1</v>
          </cell>
          <cell r="D218">
            <v>80.08</v>
          </cell>
          <cell r="E218">
            <v>14.19</v>
          </cell>
          <cell r="F218" t="str">
            <v>PAL</v>
          </cell>
          <cell r="G218" t="str">
            <v xml:space="preserve">45 x 45 </v>
          </cell>
          <cell r="H218" t="str">
            <v>Metros</v>
          </cell>
          <cell r="I218" t="str">
            <v>Pisos PIO</v>
          </cell>
          <cell r="J218" t="str">
            <v>Segunda</v>
          </cell>
          <cell r="K218" t="str">
            <v xml:space="preserve">45 x 45 </v>
          </cell>
        </row>
        <row r="219">
          <cell r="A219" t="str">
            <v>011200518123.2.3</v>
          </cell>
          <cell r="B219" t="str">
            <v>45 x 45 LOFT BLACK S3 2DA CAL</v>
          </cell>
          <cell r="C219">
            <v>1</v>
          </cell>
          <cell r="D219">
            <v>88.8</v>
          </cell>
          <cell r="E219">
            <v>14.19</v>
          </cell>
          <cell r="F219" t="str">
            <v>PAL</v>
          </cell>
          <cell r="G219" t="str">
            <v xml:space="preserve">45 x 45 </v>
          </cell>
          <cell r="H219" t="str">
            <v>Metros</v>
          </cell>
          <cell r="I219" t="str">
            <v>Pisos PIO</v>
          </cell>
          <cell r="J219" t="str">
            <v>Segunda</v>
          </cell>
          <cell r="K219" t="str">
            <v xml:space="preserve">45 x 45 </v>
          </cell>
        </row>
        <row r="220">
          <cell r="A220" t="str">
            <v>011200518123.2.4</v>
          </cell>
          <cell r="B220" t="str">
            <v>45 x 45 LOFT BLACK 2,03 2DA CAL</v>
          </cell>
          <cell r="C220">
            <v>1</v>
          </cell>
          <cell r="D220">
            <v>81</v>
          </cell>
          <cell r="E220">
            <v>14.19</v>
          </cell>
          <cell r="F220" t="str">
            <v>PAL</v>
          </cell>
          <cell r="G220" t="str">
            <v xml:space="preserve">45 x 45 </v>
          </cell>
          <cell r="H220" t="str">
            <v>Metros</v>
          </cell>
          <cell r="I220" t="str">
            <v>Pisos PIO</v>
          </cell>
          <cell r="J220" t="str">
            <v>Segunda</v>
          </cell>
          <cell r="K220" t="str">
            <v xml:space="preserve">45 x 45 </v>
          </cell>
        </row>
        <row r="221">
          <cell r="A221" t="str">
            <v>011200518123.2.5</v>
          </cell>
          <cell r="B221" t="str">
            <v>45 x 45 LOFT BLACK P5 2DA CAL</v>
          </cell>
          <cell r="C221">
            <v>1</v>
          </cell>
          <cell r="D221">
            <v>89.1</v>
          </cell>
          <cell r="E221">
            <v>15.263999999999999</v>
          </cell>
          <cell r="F221" t="str">
            <v>PAL</v>
          </cell>
          <cell r="G221" t="str">
            <v xml:space="preserve">45 x 45 </v>
          </cell>
          <cell r="H221" t="str">
            <v>Metros</v>
          </cell>
          <cell r="I221" t="str">
            <v>Pisos PIO</v>
          </cell>
          <cell r="J221" t="str">
            <v>Segunda</v>
          </cell>
          <cell r="K221" t="str">
            <v xml:space="preserve">45 x 45 </v>
          </cell>
        </row>
        <row r="222">
          <cell r="A222" t="str">
            <v>011201261009.1.1</v>
          </cell>
          <cell r="B222" t="str">
            <v>45 x 45 ALABAMA ARENA</v>
          </cell>
          <cell r="C222">
            <v>1</v>
          </cell>
          <cell r="D222">
            <v>87.36</v>
          </cell>
          <cell r="E222">
            <v>14.19</v>
          </cell>
          <cell r="F222" t="str">
            <v>PAL</v>
          </cell>
          <cell r="G222" t="str">
            <v xml:space="preserve">45 x 45 </v>
          </cell>
          <cell r="H222" t="str">
            <v>Metros</v>
          </cell>
          <cell r="I222" t="str">
            <v>Pisos PIO</v>
          </cell>
          <cell r="J222" t="str">
            <v>Primera</v>
          </cell>
          <cell r="K222" t="str">
            <v xml:space="preserve">45 x 45 </v>
          </cell>
        </row>
        <row r="223">
          <cell r="A223" t="str">
            <v>011201274149.1.1</v>
          </cell>
          <cell r="B223" t="str">
            <v>45 x 45 LEGNOPETRA CLARO</v>
          </cell>
          <cell r="C223">
            <v>1</v>
          </cell>
          <cell r="D223">
            <v>87.36</v>
          </cell>
          <cell r="E223">
            <v>14.19</v>
          </cell>
          <cell r="F223" t="str">
            <v>PAL</v>
          </cell>
          <cell r="G223" t="str">
            <v xml:space="preserve">45 x 45 </v>
          </cell>
          <cell r="H223" t="str">
            <v>Metros</v>
          </cell>
          <cell r="I223" t="str">
            <v>Pisos PIO</v>
          </cell>
          <cell r="J223" t="str">
            <v>Primera</v>
          </cell>
          <cell r="K223" t="str">
            <v xml:space="preserve">45 x 45 </v>
          </cell>
        </row>
        <row r="224">
          <cell r="A224" t="str">
            <v>011201274151.1.1</v>
          </cell>
          <cell r="B224" t="str">
            <v>45 x 45 LEGNOPETRA OSCURO</v>
          </cell>
          <cell r="C224">
            <v>1</v>
          </cell>
          <cell r="D224">
            <v>87.36</v>
          </cell>
          <cell r="E224">
            <v>14.19</v>
          </cell>
          <cell r="F224" t="str">
            <v>PAL</v>
          </cell>
          <cell r="G224" t="str">
            <v xml:space="preserve">45 x 45 </v>
          </cell>
          <cell r="H224" t="str">
            <v>Metros</v>
          </cell>
          <cell r="I224" t="str">
            <v>Pisos PIO</v>
          </cell>
          <cell r="J224" t="str">
            <v>Primera</v>
          </cell>
          <cell r="K224" t="str">
            <v xml:space="preserve">45 x 45 </v>
          </cell>
        </row>
        <row r="225">
          <cell r="A225" t="str">
            <v>011201274151.1.3</v>
          </cell>
          <cell r="B225" t="str">
            <v>45 x 45 LEGNOPETRA OSCURO 2,22</v>
          </cell>
          <cell r="C225">
            <v>1</v>
          </cell>
          <cell r="D225">
            <v>88.8</v>
          </cell>
          <cell r="E225">
            <v>14.19</v>
          </cell>
          <cell r="F225" t="str">
            <v>PAL</v>
          </cell>
          <cell r="G225" t="str">
            <v xml:space="preserve">45 x 45 </v>
          </cell>
          <cell r="H225" t="str">
            <v>Metros</v>
          </cell>
          <cell r="I225" t="str">
            <v>Pisos PIO</v>
          </cell>
          <cell r="J225" t="str">
            <v>Primera</v>
          </cell>
          <cell r="K225" t="str">
            <v xml:space="preserve">45 x 45 </v>
          </cell>
        </row>
        <row r="226">
          <cell r="A226" t="str">
            <v>011201289006.1.1</v>
          </cell>
          <cell r="B226" t="str">
            <v>45 x 45 PIEDRA DOLMEN GRIS</v>
          </cell>
          <cell r="C226">
            <v>1</v>
          </cell>
          <cell r="D226">
            <v>87.36</v>
          </cell>
          <cell r="E226">
            <v>14.19</v>
          </cell>
          <cell r="F226" t="str">
            <v>PAL</v>
          </cell>
          <cell r="G226" t="str">
            <v xml:space="preserve">45 x 45 </v>
          </cell>
          <cell r="H226" t="str">
            <v>Metros</v>
          </cell>
          <cell r="I226" t="str">
            <v>Pisos PIO</v>
          </cell>
          <cell r="J226" t="str">
            <v>Primera</v>
          </cell>
          <cell r="K226" t="str">
            <v xml:space="preserve">45 x 45 </v>
          </cell>
        </row>
        <row r="227">
          <cell r="A227" t="str">
            <v>011201290154.1.1</v>
          </cell>
          <cell r="B227" t="str">
            <v>45 x 45 DECOWOOD HAYA</v>
          </cell>
          <cell r="C227">
            <v>1</v>
          </cell>
          <cell r="D227">
            <v>87.36</v>
          </cell>
          <cell r="E227">
            <v>14.19</v>
          </cell>
          <cell r="F227" t="str">
            <v>PAL</v>
          </cell>
          <cell r="G227" t="str">
            <v xml:space="preserve">45 x 45 </v>
          </cell>
          <cell r="H227" t="str">
            <v>Metros</v>
          </cell>
          <cell r="I227" t="str">
            <v>Pisos PIO</v>
          </cell>
          <cell r="J227" t="str">
            <v>Primera</v>
          </cell>
          <cell r="K227" t="str">
            <v xml:space="preserve">45 x 45 </v>
          </cell>
        </row>
        <row r="228">
          <cell r="A228" t="str">
            <v>011201290154.1.3</v>
          </cell>
          <cell r="B228" t="str">
            <v>45 x 45 DECOWOOD HAYA 2,22</v>
          </cell>
          <cell r="C228">
            <v>1</v>
          </cell>
          <cell r="D228">
            <v>88.8</v>
          </cell>
          <cell r="E228">
            <v>14.19</v>
          </cell>
          <cell r="F228" t="str">
            <v>PAL</v>
          </cell>
          <cell r="G228" t="str">
            <v xml:space="preserve">45 x 45 </v>
          </cell>
          <cell r="H228" t="str">
            <v>Metros</v>
          </cell>
          <cell r="I228" t="str">
            <v>Pisos PIO</v>
          </cell>
          <cell r="J228" t="str">
            <v>Primera</v>
          </cell>
          <cell r="K228" t="str">
            <v xml:space="preserve">45 x 45 </v>
          </cell>
        </row>
        <row r="229">
          <cell r="A229" t="str">
            <v>011201290172.1.1</v>
          </cell>
          <cell r="B229" t="str">
            <v>45 x 45 DECOWOOD PINOTEA</v>
          </cell>
          <cell r="C229">
            <v>1</v>
          </cell>
          <cell r="D229">
            <v>87.36</v>
          </cell>
          <cell r="E229">
            <v>14.19</v>
          </cell>
          <cell r="F229" t="str">
            <v>PAL</v>
          </cell>
          <cell r="G229" t="str">
            <v xml:space="preserve">45 x 45 </v>
          </cell>
          <cell r="H229" t="str">
            <v>Metros</v>
          </cell>
          <cell r="I229" t="str">
            <v>Pisos PIO</v>
          </cell>
          <cell r="J229" t="str">
            <v>Primera</v>
          </cell>
          <cell r="K229" t="str">
            <v xml:space="preserve">45 x 45 </v>
          </cell>
        </row>
        <row r="230">
          <cell r="A230" t="str">
            <v>011201290172.1.3</v>
          </cell>
          <cell r="B230" t="str">
            <v>45 x 45 DECOWOOD PINOTEA 2,22</v>
          </cell>
          <cell r="C230">
            <v>1</v>
          </cell>
          <cell r="D230">
            <v>88.8</v>
          </cell>
          <cell r="E230">
            <v>14.19</v>
          </cell>
          <cell r="F230" t="str">
            <v>PAL</v>
          </cell>
          <cell r="G230" t="str">
            <v xml:space="preserve">45 x 45 </v>
          </cell>
          <cell r="H230" t="str">
            <v>Metros</v>
          </cell>
          <cell r="I230" t="str">
            <v>Pisos PIO</v>
          </cell>
          <cell r="J230" t="str">
            <v>Primera</v>
          </cell>
          <cell r="K230" t="str">
            <v xml:space="preserve">45 x 45 </v>
          </cell>
        </row>
        <row r="231">
          <cell r="A231" t="str">
            <v>011201290172.2.1</v>
          </cell>
          <cell r="B231" t="str">
            <v>45 x 45 DECOWOOD PINOTEA 2DA CAL</v>
          </cell>
          <cell r="C231">
            <v>1</v>
          </cell>
          <cell r="D231">
            <v>87.36</v>
          </cell>
          <cell r="E231">
            <v>14.19</v>
          </cell>
          <cell r="F231" t="str">
            <v>PAL</v>
          </cell>
          <cell r="G231" t="str">
            <v xml:space="preserve">45 x 45 </v>
          </cell>
          <cell r="H231" t="str">
            <v>Metros</v>
          </cell>
          <cell r="I231" t="str">
            <v>Pisos PIO</v>
          </cell>
          <cell r="J231" t="str">
            <v>Segunda</v>
          </cell>
          <cell r="K231" t="str">
            <v xml:space="preserve">45 x 45 </v>
          </cell>
        </row>
        <row r="232">
          <cell r="A232" t="str">
            <v>011201290172.2.3</v>
          </cell>
          <cell r="B232" t="str">
            <v>45 x 45 DECOWOOD PINOTEA S3 2DA CAL</v>
          </cell>
          <cell r="C232">
            <v>1</v>
          </cell>
          <cell r="D232">
            <v>88.8</v>
          </cell>
          <cell r="E232">
            <v>14.19</v>
          </cell>
          <cell r="F232" t="str">
            <v>PAL</v>
          </cell>
          <cell r="G232" t="str">
            <v xml:space="preserve">45 x 45 </v>
          </cell>
          <cell r="H232" t="str">
            <v>Metros</v>
          </cell>
          <cell r="I232" t="str">
            <v>Pisos PIO</v>
          </cell>
          <cell r="J232" t="str">
            <v>Segunda</v>
          </cell>
          <cell r="K232" t="str">
            <v xml:space="preserve">45 x 45 </v>
          </cell>
        </row>
        <row r="233">
          <cell r="A233" t="str">
            <v>011201290173.1.1</v>
          </cell>
          <cell r="B233" t="str">
            <v>45 x 45 DECOWOOD EBANO</v>
          </cell>
          <cell r="C233">
            <v>1</v>
          </cell>
          <cell r="D233">
            <v>87.36</v>
          </cell>
          <cell r="E233">
            <v>14.19</v>
          </cell>
          <cell r="F233" t="str">
            <v>PAL</v>
          </cell>
          <cell r="G233" t="str">
            <v xml:space="preserve">45 x 45 </v>
          </cell>
          <cell r="H233" t="str">
            <v>Metros</v>
          </cell>
          <cell r="I233" t="str">
            <v>Pisos PIO</v>
          </cell>
          <cell r="J233" t="str">
            <v>Primera</v>
          </cell>
          <cell r="K233" t="str">
            <v xml:space="preserve">45 x 45 </v>
          </cell>
        </row>
        <row r="234">
          <cell r="A234" t="str">
            <v>011201290173.1.2</v>
          </cell>
          <cell r="B234" t="str">
            <v>45 x 45 DECOWOOD EBANO</v>
          </cell>
          <cell r="C234">
            <v>1</v>
          </cell>
          <cell r="D234">
            <v>80.08</v>
          </cell>
          <cell r="E234">
            <v>14.19</v>
          </cell>
          <cell r="F234" t="str">
            <v>PAL</v>
          </cell>
          <cell r="G234" t="str">
            <v xml:space="preserve">45 x 45 </v>
          </cell>
          <cell r="H234" t="str">
            <v>Metros</v>
          </cell>
          <cell r="I234" t="str">
            <v>Pisos PIO</v>
          </cell>
          <cell r="J234" t="str">
            <v>Primera</v>
          </cell>
          <cell r="K234" t="str">
            <v xml:space="preserve">45 x 45 </v>
          </cell>
        </row>
        <row r="235">
          <cell r="A235" t="str">
            <v>011201290173.1.3</v>
          </cell>
          <cell r="B235" t="str">
            <v>45 x 45 DECOWOOD EBANO 2,22</v>
          </cell>
          <cell r="C235">
            <v>1</v>
          </cell>
          <cell r="D235">
            <v>88.8</v>
          </cell>
          <cell r="E235">
            <v>14.19</v>
          </cell>
          <cell r="F235" t="str">
            <v>PAL</v>
          </cell>
          <cell r="G235" t="str">
            <v xml:space="preserve">45 x 45 </v>
          </cell>
          <cell r="H235" t="str">
            <v>Metros</v>
          </cell>
          <cell r="I235" t="str">
            <v>Pisos PIO</v>
          </cell>
          <cell r="J235" t="str">
            <v>Primera</v>
          </cell>
          <cell r="K235" t="str">
            <v xml:space="preserve">45 x 45 </v>
          </cell>
        </row>
        <row r="236">
          <cell r="A236" t="str">
            <v>011201290173.1.4</v>
          </cell>
          <cell r="B236" t="str">
            <v>45 x 45 DECOWOOD EBANO 2,03</v>
          </cell>
          <cell r="C236">
            <v>1</v>
          </cell>
          <cell r="D236">
            <v>81</v>
          </cell>
          <cell r="E236">
            <v>14.19</v>
          </cell>
          <cell r="F236" t="str">
            <v>PAL</v>
          </cell>
          <cell r="G236" t="str">
            <v xml:space="preserve">45 x 45 </v>
          </cell>
          <cell r="H236" t="str">
            <v>Metros</v>
          </cell>
          <cell r="I236" t="str">
            <v>Pisos PIO</v>
          </cell>
          <cell r="J236" t="str">
            <v>Primera</v>
          </cell>
          <cell r="K236" t="str">
            <v xml:space="preserve">45 x 45 </v>
          </cell>
        </row>
        <row r="237">
          <cell r="A237" t="str">
            <v>011201290173.1.5</v>
          </cell>
          <cell r="B237" t="str">
            <v>45 x 45 DECOWOOD EBANO P5</v>
          </cell>
          <cell r="C237">
            <v>1</v>
          </cell>
          <cell r="D237">
            <v>89.1</v>
          </cell>
          <cell r="E237">
            <v>15.263999999999999</v>
          </cell>
          <cell r="F237" t="str">
            <v>PAL</v>
          </cell>
          <cell r="G237" t="str">
            <v xml:space="preserve">45 x 45 </v>
          </cell>
          <cell r="H237" t="str">
            <v>Metros</v>
          </cell>
          <cell r="I237" t="str">
            <v>Pisos PIO</v>
          </cell>
          <cell r="J237" t="str">
            <v>Primera</v>
          </cell>
          <cell r="K237" t="str">
            <v xml:space="preserve">45 x 45 </v>
          </cell>
        </row>
        <row r="238">
          <cell r="A238" t="str">
            <v>011201290173.2.1</v>
          </cell>
          <cell r="B238" t="str">
            <v>45 x 45 DECOWOOD EBANO 2DA CAL</v>
          </cell>
          <cell r="C238">
            <v>1</v>
          </cell>
          <cell r="D238">
            <v>87.36</v>
          </cell>
          <cell r="E238">
            <v>14.19</v>
          </cell>
          <cell r="F238" t="str">
            <v>PAL</v>
          </cell>
          <cell r="G238" t="str">
            <v xml:space="preserve">45 x 45 </v>
          </cell>
          <cell r="H238" t="str">
            <v>Metros</v>
          </cell>
          <cell r="I238" t="str">
            <v>Pisos PIO</v>
          </cell>
          <cell r="J238" t="str">
            <v>Segunda</v>
          </cell>
          <cell r="K238" t="str">
            <v xml:space="preserve">45 x 45 </v>
          </cell>
        </row>
        <row r="239">
          <cell r="A239" t="str">
            <v>011201290173.2.3</v>
          </cell>
          <cell r="B239" t="str">
            <v>45 x 45 DECOWOOD EBANO S3 2DA CAL</v>
          </cell>
          <cell r="C239">
            <v>1</v>
          </cell>
          <cell r="D239">
            <v>88.8</v>
          </cell>
          <cell r="E239">
            <v>14.19</v>
          </cell>
          <cell r="F239" t="str">
            <v>PAL</v>
          </cell>
          <cell r="G239" t="str">
            <v xml:space="preserve">45 x 45 </v>
          </cell>
          <cell r="H239" t="str">
            <v>Metros</v>
          </cell>
          <cell r="I239" t="str">
            <v>Pisos PIO</v>
          </cell>
          <cell r="J239" t="str">
            <v>Segunda</v>
          </cell>
          <cell r="K239" t="str">
            <v xml:space="preserve">45 x 45 </v>
          </cell>
        </row>
        <row r="240">
          <cell r="A240" t="str">
            <v>011201290173.2.4</v>
          </cell>
          <cell r="B240" t="str">
            <v>45 x 45 DECOWOOD EBANO 2,03 2DA CAL</v>
          </cell>
          <cell r="C240">
            <v>1</v>
          </cell>
          <cell r="D240">
            <v>81</v>
          </cell>
          <cell r="E240">
            <v>14.19</v>
          </cell>
          <cell r="F240" t="str">
            <v>PAL</v>
          </cell>
          <cell r="G240" t="str">
            <v xml:space="preserve">45 x 45 </v>
          </cell>
          <cell r="H240" t="str">
            <v>Metros</v>
          </cell>
          <cell r="I240" t="str">
            <v>Pisos PIO</v>
          </cell>
          <cell r="J240" t="str">
            <v>Segunda</v>
          </cell>
          <cell r="K240" t="str">
            <v xml:space="preserve">45 x 45 </v>
          </cell>
        </row>
        <row r="241">
          <cell r="A241" t="str">
            <v>011201290173.2.5</v>
          </cell>
          <cell r="B241" t="str">
            <v>45 x 45 DECOWOOD EBANO P5 2DA CAL</v>
          </cell>
          <cell r="C241">
            <v>1</v>
          </cell>
          <cell r="D241">
            <v>89.1</v>
          </cell>
          <cell r="E241">
            <v>15.263999999999999</v>
          </cell>
          <cell r="F241" t="str">
            <v>PAL</v>
          </cell>
          <cell r="G241" t="str">
            <v xml:space="preserve">45 x 45 </v>
          </cell>
          <cell r="H241" t="str">
            <v>Metros</v>
          </cell>
          <cell r="I241" t="str">
            <v>Pisos PIO</v>
          </cell>
          <cell r="J241" t="str">
            <v>Segunda</v>
          </cell>
          <cell r="K241" t="str">
            <v xml:space="preserve">45 x 45 </v>
          </cell>
        </row>
        <row r="242">
          <cell r="A242" t="str">
            <v>011201307006.1.1</v>
          </cell>
          <cell r="B242" t="str">
            <v>45 x 45 ADRIÃTICO GRIS</v>
          </cell>
          <cell r="C242">
            <v>1</v>
          </cell>
          <cell r="D242">
            <v>87.36</v>
          </cell>
          <cell r="E242">
            <v>14.19</v>
          </cell>
          <cell r="F242" t="str">
            <v>PAL</v>
          </cell>
          <cell r="G242" t="str">
            <v xml:space="preserve">45 x 45 </v>
          </cell>
          <cell r="H242" t="str">
            <v>Metros</v>
          </cell>
          <cell r="I242" t="str">
            <v>Pisos PIO</v>
          </cell>
          <cell r="J242" t="str">
            <v>Primera</v>
          </cell>
          <cell r="K242" t="str">
            <v xml:space="preserve">45 x 45 </v>
          </cell>
        </row>
        <row r="243">
          <cell r="A243" t="str">
            <v>011201307019.1.1</v>
          </cell>
          <cell r="B243" t="str">
            <v>45 x 45 ADRIÃTICO BEIGE</v>
          </cell>
          <cell r="C243">
            <v>1</v>
          </cell>
          <cell r="D243">
            <v>87.36</v>
          </cell>
          <cell r="E243">
            <v>14.19</v>
          </cell>
          <cell r="F243" t="str">
            <v>PAL</v>
          </cell>
          <cell r="G243" t="str">
            <v xml:space="preserve">45 x 45 </v>
          </cell>
          <cell r="H243" t="str">
            <v>Metros</v>
          </cell>
          <cell r="I243" t="str">
            <v>Pisos PIO</v>
          </cell>
          <cell r="J243" t="str">
            <v>Primera</v>
          </cell>
          <cell r="K243" t="str">
            <v xml:space="preserve">45 x 45 </v>
          </cell>
        </row>
        <row r="244">
          <cell r="A244" t="str">
            <v>011201355001.1.3</v>
          </cell>
          <cell r="B244" t="str">
            <v>45 x 45 TATAMI BLANCO 2,22</v>
          </cell>
          <cell r="C244">
            <v>1</v>
          </cell>
          <cell r="D244">
            <v>88.8</v>
          </cell>
          <cell r="E244">
            <v>14.19</v>
          </cell>
          <cell r="F244" t="str">
            <v>PAL</v>
          </cell>
          <cell r="G244" t="str">
            <v xml:space="preserve">45 x 45 </v>
          </cell>
          <cell r="H244" t="str">
            <v>Metros</v>
          </cell>
          <cell r="I244" t="str">
            <v>Pisos PIO</v>
          </cell>
          <cell r="J244" t="str">
            <v>Primera</v>
          </cell>
          <cell r="K244" t="str">
            <v xml:space="preserve">45 x 45 </v>
          </cell>
        </row>
        <row r="245">
          <cell r="A245" t="str">
            <v>011201355001.2.3</v>
          </cell>
          <cell r="B245" t="str">
            <v>45 x 45 TATAMI BLANCO S3 2DA CAL</v>
          </cell>
          <cell r="C245">
            <v>1</v>
          </cell>
          <cell r="D245">
            <v>88.8</v>
          </cell>
          <cell r="E245">
            <v>14.19</v>
          </cell>
          <cell r="F245" t="str">
            <v>PAL</v>
          </cell>
          <cell r="G245" t="str">
            <v xml:space="preserve">45 x 45 </v>
          </cell>
          <cell r="H245" t="str">
            <v>Metros</v>
          </cell>
          <cell r="I245" t="str">
            <v>Pisos PIO</v>
          </cell>
          <cell r="J245" t="str">
            <v>Segunda</v>
          </cell>
          <cell r="K245" t="str">
            <v xml:space="preserve">45 x 45 </v>
          </cell>
        </row>
        <row r="246">
          <cell r="A246" t="str">
            <v>011201355006.1.1</v>
          </cell>
          <cell r="B246" t="str">
            <v>45 x 45 TATAMI GRIS</v>
          </cell>
          <cell r="C246">
            <v>1</v>
          </cell>
          <cell r="D246">
            <v>87.36</v>
          </cell>
          <cell r="E246">
            <v>14.19</v>
          </cell>
          <cell r="F246" t="str">
            <v>PAL</v>
          </cell>
          <cell r="G246" t="str">
            <v xml:space="preserve">45 x 45 </v>
          </cell>
          <cell r="H246" t="str">
            <v>Metros</v>
          </cell>
          <cell r="I246" t="str">
            <v>Pisos PIO</v>
          </cell>
          <cell r="J246" t="str">
            <v>Primera</v>
          </cell>
          <cell r="K246" t="str">
            <v xml:space="preserve">45 x 45 </v>
          </cell>
        </row>
        <row r="247">
          <cell r="A247" t="str">
            <v>011201355006.1.3</v>
          </cell>
          <cell r="B247" t="str">
            <v>45 x 45 TATAMI GRIS 2,22</v>
          </cell>
          <cell r="C247">
            <v>1</v>
          </cell>
          <cell r="D247">
            <v>88.8</v>
          </cell>
          <cell r="E247">
            <v>14.19</v>
          </cell>
          <cell r="F247" t="str">
            <v>PAL</v>
          </cell>
          <cell r="G247" t="str">
            <v xml:space="preserve">45 x 45 </v>
          </cell>
          <cell r="H247" t="str">
            <v>Metros</v>
          </cell>
          <cell r="I247" t="str">
            <v>Pisos PIO</v>
          </cell>
          <cell r="J247" t="str">
            <v>Primera</v>
          </cell>
          <cell r="K247" t="str">
            <v xml:space="preserve">45 x 45 </v>
          </cell>
        </row>
        <row r="248">
          <cell r="A248" t="str">
            <v>011201355006.1.4</v>
          </cell>
          <cell r="B248" t="str">
            <v>45 x 45 TATAMI GRIS 2,03</v>
          </cell>
          <cell r="C248">
            <v>1</v>
          </cell>
          <cell r="D248">
            <v>81</v>
          </cell>
          <cell r="E248">
            <v>14.19</v>
          </cell>
          <cell r="F248" t="str">
            <v>PAL</v>
          </cell>
          <cell r="G248" t="str">
            <v xml:space="preserve">45 x 45 </v>
          </cell>
          <cell r="H248" t="str">
            <v>Metros</v>
          </cell>
          <cell r="I248" t="str">
            <v>Pisos PIO</v>
          </cell>
          <cell r="J248" t="str">
            <v>Primera</v>
          </cell>
          <cell r="K248" t="str">
            <v xml:space="preserve">45 x 45 </v>
          </cell>
        </row>
        <row r="249">
          <cell r="A249" t="str">
            <v>011201355006.1.5</v>
          </cell>
          <cell r="B249" t="str">
            <v>45 x 45 TATAMI GRIS P5</v>
          </cell>
          <cell r="C249">
            <v>1</v>
          </cell>
          <cell r="D249">
            <v>89.1</v>
          </cell>
          <cell r="E249">
            <v>15.263999999999999</v>
          </cell>
          <cell r="F249" t="str">
            <v>PAL</v>
          </cell>
          <cell r="G249" t="str">
            <v xml:space="preserve">45 x 45 </v>
          </cell>
          <cell r="H249" t="str">
            <v>Metros</v>
          </cell>
          <cell r="I249" t="str">
            <v>Pisos PIO</v>
          </cell>
          <cell r="J249" t="str">
            <v>Primera</v>
          </cell>
          <cell r="K249" t="str">
            <v xml:space="preserve">45 x 45 </v>
          </cell>
        </row>
        <row r="250">
          <cell r="A250" t="str">
            <v>011201355006.2.3</v>
          </cell>
          <cell r="B250" t="str">
            <v>45 x 45 TATAMI GRIS 2DA CAL</v>
          </cell>
          <cell r="C250">
            <v>1</v>
          </cell>
          <cell r="D250">
            <v>88.8</v>
          </cell>
          <cell r="E250">
            <v>14.19</v>
          </cell>
          <cell r="F250" t="str">
            <v>PAL</v>
          </cell>
          <cell r="G250" t="str">
            <v xml:space="preserve">45 x 45 </v>
          </cell>
          <cell r="H250" t="str">
            <v>Metros</v>
          </cell>
          <cell r="I250" t="str">
            <v>Pisos PIO</v>
          </cell>
          <cell r="J250" t="str">
            <v>Segunda</v>
          </cell>
          <cell r="K250" t="str">
            <v xml:space="preserve">45 x 45 </v>
          </cell>
        </row>
        <row r="251">
          <cell r="A251" t="str">
            <v>011201355006.2.4</v>
          </cell>
          <cell r="B251" t="str">
            <v>45 x 45 TATAMI GRIS 2,03 2DA CAL</v>
          </cell>
          <cell r="C251">
            <v>1</v>
          </cell>
          <cell r="D251">
            <v>81</v>
          </cell>
          <cell r="E251">
            <v>14.19</v>
          </cell>
          <cell r="F251" t="str">
            <v>PAL</v>
          </cell>
          <cell r="G251" t="str">
            <v xml:space="preserve">45 x 45 </v>
          </cell>
          <cell r="H251" t="str">
            <v>Metros</v>
          </cell>
          <cell r="I251" t="str">
            <v>Pisos PIO</v>
          </cell>
          <cell r="J251" t="str">
            <v>Segunda</v>
          </cell>
          <cell r="K251" t="str">
            <v xml:space="preserve">45 x 45 </v>
          </cell>
        </row>
        <row r="252">
          <cell r="A252" t="str">
            <v>011201355006.2.5</v>
          </cell>
          <cell r="B252" t="str">
            <v>45 x 45 TATAMI GRIS P5 2DA CAL</v>
          </cell>
          <cell r="C252">
            <v>1</v>
          </cell>
          <cell r="D252">
            <v>89.1</v>
          </cell>
          <cell r="E252">
            <v>15.263999999999999</v>
          </cell>
          <cell r="F252" t="str">
            <v>PAL</v>
          </cell>
          <cell r="G252" t="str">
            <v xml:space="preserve">45 x 45 </v>
          </cell>
          <cell r="H252" t="str">
            <v>Metros</v>
          </cell>
          <cell r="I252" t="str">
            <v>Pisos PIO</v>
          </cell>
          <cell r="J252" t="str">
            <v>Segunda</v>
          </cell>
          <cell r="K252" t="str">
            <v xml:space="preserve">45 x 45 </v>
          </cell>
        </row>
        <row r="253">
          <cell r="A253" t="str">
            <v>011201355006.4.5</v>
          </cell>
          <cell r="B253" t="str">
            <v>45 x 45 TATAMI GRIS P5 EXPORT</v>
          </cell>
          <cell r="C253">
            <v>1</v>
          </cell>
          <cell r="D253">
            <v>89.1</v>
          </cell>
          <cell r="E253">
            <v>15.263999999999999</v>
          </cell>
          <cell r="F253" t="str">
            <v>PAL</v>
          </cell>
          <cell r="G253" t="str">
            <v xml:space="preserve">45 x 45 </v>
          </cell>
          <cell r="H253" t="str">
            <v>Metros</v>
          </cell>
          <cell r="I253" t="str">
            <v>Pisos PIO</v>
          </cell>
          <cell r="J253" t="str">
            <v>Exportacion</v>
          </cell>
          <cell r="K253" t="str">
            <v xml:space="preserve">45 x 45 </v>
          </cell>
        </row>
        <row r="254">
          <cell r="A254" t="str">
            <v>011201355009.1.1</v>
          </cell>
          <cell r="B254" t="str">
            <v>45 x 45 TATAMI ARENA</v>
          </cell>
          <cell r="C254">
            <v>1</v>
          </cell>
          <cell r="D254">
            <v>87.36</v>
          </cell>
          <cell r="E254">
            <v>14.19</v>
          </cell>
          <cell r="F254" t="str">
            <v>PAL</v>
          </cell>
          <cell r="G254" t="str">
            <v xml:space="preserve">45 x 45 </v>
          </cell>
          <cell r="H254" t="str">
            <v>Metros</v>
          </cell>
          <cell r="I254" t="str">
            <v>Pisos PIO</v>
          </cell>
          <cell r="J254" t="str">
            <v>Primera</v>
          </cell>
          <cell r="K254" t="str">
            <v xml:space="preserve">45 x 45 </v>
          </cell>
        </row>
        <row r="255">
          <cell r="A255" t="str">
            <v>011201355009.1.3</v>
          </cell>
          <cell r="B255" t="str">
            <v>45 x 45 TATAMI ARENA 2,22</v>
          </cell>
          <cell r="C255">
            <v>1</v>
          </cell>
          <cell r="D255">
            <v>88.8</v>
          </cell>
          <cell r="E255">
            <v>14.19</v>
          </cell>
          <cell r="F255" t="str">
            <v>PAL</v>
          </cell>
          <cell r="G255" t="str">
            <v xml:space="preserve">45 x 45 </v>
          </cell>
          <cell r="H255" t="str">
            <v>Metros</v>
          </cell>
          <cell r="I255" t="str">
            <v>Pisos PIO</v>
          </cell>
          <cell r="J255" t="str">
            <v>Primera</v>
          </cell>
          <cell r="K255" t="str">
            <v xml:space="preserve">45 x 45 </v>
          </cell>
        </row>
        <row r="256">
          <cell r="A256" t="str">
            <v>011201355009.1.4</v>
          </cell>
          <cell r="B256" t="str">
            <v>45 x 45 TATAMI ARENA 2,03</v>
          </cell>
          <cell r="C256">
            <v>1</v>
          </cell>
          <cell r="D256">
            <v>81</v>
          </cell>
          <cell r="E256">
            <v>14.19</v>
          </cell>
          <cell r="F256" t="str">
            <v>PAL</v>
          </cell>
          <cell r="G256" t="str">
            <v xml:space="preserve">45 x 45 </v>
          </cell>
          <cell r="H256" t="str">
            <v>Metros</v>
          </cell>
          <cell r="I256" t="str">
            <v>Pisos PIO</v>
          </cell>
          <cell r="J256" t="str">
            <v>Primera</v>
          </cell>
          <cell r="K256" t="str">
            <v xml:space="preserve">45 x 45 </v>
          </cell>
        </row>
        <row r="257">
          <cell r="A257" t="str">
            <v>011201355009.1.5</v>
          </cell>
          <cell r="B257" t="str">
            <v>45 x 45 TATAMI ARENA P5</v>
          </cell>
          <cell r="C257">
            <v>1</v>
          </cell>
          <cell r="D257">
            <v>89.1</v>
          </cell>
          <cell r="E257">
            <v>15.263999999999999</v>
          </cell>
          <cell r="F257" t="str">
            <v>PAL</v>
          </cell>
          <cell r="G257" t="str">
            <v xml:space="preserve">45 x 45 </v>
          </cell>
          <cell r="H257" t="str">
            <v>Metros</v>
          </cell>
          <cell r="I257" t="str">
            <v>Pisos PIO</v>
          </cell>
          <cell r="J257" t="str">
            <v>Primera</v>
          </cell>
          <cell r="K257" t="str">
            <v xml:space="preserve">45 x 45 </v>
          </cell>
        </row>
        <row r="258">
          <cell r="A258" t="str">
            <v>011201355009.2.3</v>
          </cell>
          <cell r="B258" t="str">
            <v>45 x 45 TATAMI ARENA S3 2DA CAL</v>
          </cell>
          <cell r="C258">
            <v>1</v>
          </cell>
          <cell r="D258">
            <v>88.8</v>
          </cell>
          <cell r="E258">
            <v>14.19</v>
          </cell>
          <cell r="F258" t="str">
            <v>PAL</v>
          </cell>
          <cell r="G258" t="str">
            <v xml:space="preserve">45 x 45 </v>
          </cell>
          <cell r="H258" t="str">
            <v>Metros</v>
          </cell>
          <cell r="I258" t="str">
            <v>Pisos PIO</v>
          </cell>
          <cell r="J258" t="str">
            <v>Segunda</v>
          </cell>
          <cell r="K258" t="str">
            <v xml:space="preserve">45 x 45 </v>
          </cell>
        </row>
        <row r="259">
          <cell r="A259" t="str">
            <v>011201355009.2.4</v>
          </cell>
          <cell r="B259" t="str">
            <v>45 x 45 TATAMI ARENA 2,03 2DA CAL</v>
          </cell>
          <cell r="C259">
            <v>1</v>
          </cell>
          <cell r="D259">
            <v>81</v>
          </cell>
          <cell r="E259">
            <v>14.19</v>
          </cell>
          <cell r="F259" t="str">
            <v>PAL</v>
          </cell>
          <cell r="G259" t="str">
            <v xml:space="preserve">45 x 45 </v>
          </cell>
          <cell r="H259" t="str">
            <v>Metros</v>
          </cell>
          <cell r="I259" t="str">
            <v>Pisos PIO</v>
          </cell>
          <cell r="J259" t="str">
            <v>Segunda</v>
          </cell>
          <cell r="K259" t="str">
            <v xml:space="preserve">45 x 45 </v>
          </cell>
        </row>
        <row r="260">
          <cell r="A260" t="str">
            <v>011201355009.2.5</v>
          </cell>
          <cell r="B260" t="str">
            <v>45 x 45 TATAMI ARENA P5 2DA CAL</v>
          </cell>
          <cell r="C260">
            <v>1</v>
          </cell>
          <cell r="D260">
            <v>89.1</v>
          </cell>
          <cell r="E260">
            <v>15.263999999999999</v>
          </cell>
          <cell r="F260" t="str">
            <v>PAL</v>
          </cell>
          <cell r="G260" t="str">
            <v xml:space="preserve">45 x 45 </v>
          </cell>
          <cell r="H260" t="str">
            <v>Metros</v>
          </cell>
          <cell r="I260" t="str">
            <v>Pisos PIO</v>
          </cell>
          <cell r="J260" t="str">
            <v>Segunda</v>
          </cell>
          <cell r="K260" t="str">
            <v xml:space="preserve">45 x 45 </v>
          </cell>
        </row>
        <row r="261">
          <cell r="A261" t="str">
            <v>011201355033.1.1</v>
          </cell>
          <cell r="B261" t="str">
            <v>45 x 45 TATAMI MARRON</v>
          </cell>
          <cell r="C261">
            <v>1</v>
          </cell>
          <cell r="D261">
            <v>87.36</v>
          </cell>
          <cell r="E261">
            <v>14.19</v>
          </cell>
          <cell r="F261" t="str">
            <v>PAL</v>
          </cell>
          <cell r="G261" t="str">
            <v xml:space="preserve">45 x 45 </v>
          </cell>
          <cell r="H261" t="str">
            <v>Metros</v>
          </cell>
          <cell r="I261" t="str">
            <v>Pisos PIO</v>
          </cell>
          <cell r="J261" t="str">
            <v>Primera</v>
          </cell>
          <cell r="K261" t="str">
            <v xml:space="preserve">45 x 45 </v>
          </cell>
        </row>
        <row r="262">
          <cell r="A262" t="str">
            <v>011201355033.1.3</v>
          </cell>
          <cell r="B262" t="str">
            <v>45 x 45 TATAMI MARRON 2,22</v>
          </cell>
          <cell r="C262">
            <v>1</v>
          </cell>
          <cell r="D262">
            <v>88.8</v>
          </cell>
          <cell r="E262">
            <v>14.19</v>
          </cell>
          <cell r="F262" t="str">
            <v>PAL</v>
          </cell>
          <cell r="G262" t="str">
            <v xml:space="preserve">45 x 45 </v>
          </cell>
          <cell r="H262" t="str">
            <v>Metros</v>
          </cell>
          <cell r="I262" t="str">
            <v>Pisos PIO</v>
          </cell>
          <cell r="J262" t="str">
            <v>Primera</v>
          </cell>
          <cell r="K262" t="str">
            <v xml:space="preserve">45 x 45 </v>
          </cell>
        </row>
        <row r="263">
          <cell r="A263" t="str">
            <v>011201355033.1.4</v>
          </cell>
          <cell r="B263" t="str">
            <v>45 x 45 TATAMI MARRON 2,03</v>
          </cell>
          <cell r="C263">
            <v>1</v>
          </cell>
          <cell r="D263">
            <v>81</v>
          </cell>
          <cell r="E263">
            <v>14.19</v>
          </cell>
          <cell r="F263" t="str">
            <v>PAL</v>
          </cell>
          <cell r="G263" t="str">
            <v xml:space="preserve">45 x 45 </v>
          </cell>
          <cell r="H263" t="str">
            <v>Metros</v>
          </cell>
          <cell r="I263" t="str">
            <v>Pisos PIO</v>
          </cell>
          <cell r="J263" t="str">
            <v>Primera</v>
          </cell>
          <cell r="K263" t="str">
            <v xml:space="preserve">45 x 45 </v>
          </cell>
        </row>
        <row r="264">
          <cell r="A264" t="str">
            <v>011201355033.1.5</v>
          </cell>
          <cell r="B264" t="str">
            <v>45 x 45 TATAMI MARRON P5</v>
          </cell>
          <cell r="C264">
            <v>1</v>
          </cell>
          <cell r="D264">
            <v>89.1</v>
          </cell>
          <cell r="E264">
            <v>15.263999999999999</v>
          </cell>
          <cell r="F264" t="str">
            <v>PAL</v>
          </cell>
          <cell r="G264" t="str">
            <v xml:space="preserve">45 x 45 </v>
          </cell>
          <cell r="H264" t="str">
            <v>Metros</v>
          </cell>
          <cell r="I264" t="str">
            <v>Pisos PIO</v>
          </cell>
          <cell r="J264" t="str">
            <v>Primera</v>
          </cell>
          <cell r="K264" t="str">
            <v xml:space="preserve">45 x 45 </v>
          </cell>
        </row>
        <row r="265">
          <cell r="A265" t="str">
            <v>011201355033.2.3</v>
          </cell>
          <cell r="B265" t="str">
            <v>45 x 45 TATAMI MARRON S3 2DA CAL</v>
          </cell>
          <cell r="C265">
            <v>1</v>
          </cell>
          <cell r="D265">
            <v>88.8</v>
          </cell>
          <cell r="E265">
            <v>14.19</v>
          </cell>
          <cell r="F265" t="str">
            <v>PAL</v>
          </cell>
          <cell r="G265" t="str">
            <v xml:space="preserve">45 x 45 </v>
          </cell>
          <cell r="H265" t="str">
            <v>Metros</v>
          </cell>
          <cell r="I265" t="str">
            <v>Pisos PIO</v>
          </cell>
          <cell r="J265" t="str">
            <v>Segunda</v>
          </cell>
          <cell r="K265" t="str">
            <v xml:space="preserve">45 x 45 </v>
          </cell>
        </row>
        <row r="266">
          <cell r="A266" t="str">
            <v>011201355033.2.4</v>
          </cell>
          <cell r="B266" t="str">
            <v>45 x 45 TATAMI MARRON 2,03 2DA CAL</v>
          </cell>
          <cell r="C266">
            <v>1</v>
          </cell>
          <cell r="D266">
            <v>81</v>
          </cell>
          <cell r="E266">
            <v>14.19</v>
          </cell>
          <cell r="F266" t="str">
            <v>PAL</v>
          </cell>
          <cell r="G266" t="str">
            <v xml:space="preserve">45 x 45 </v>
          </cell>
          <cell r="H266" t="str">
            <v>Metros</v>
          </cell>
          <cell r="I266" t="str">
            <v>Pisos PIO</v>
          </cell>
          <cell r="J266" t="str">
            <v>Segunda</v>
          </cell>
          <cell r="K266" t="str">
            <v xml:space="preserve">45 x 45 </v>
          </cell>
        </row>
        <row r="267">
          <cell r="A267" t="str">
            <v>011201355033.2.5</v>
          </cell>
          <cell r="B267" t="str">
            <v>45 x 45 TATAMI MARRON P5 2DA CAL</v>
          </cell>
          <cell r="C267">
            <v>1</v>
          </cell>
          <cell r="D267">
            <v>89.1</v>
          </cell>
          <cell r="E267">
            <v>15.263999999999999</v>
          </cell>
          <cell r="F267" t="str">
            <v>PAL</v>
          </cell>
          <cell r="G267" t="str">
            <v xml:space="preserve">45 x 45 </v>
          </cell>
          <cell r="H267" t="str">
            <v>Metros</v>
          </cell>
          <cell r="I267" t="str">
            <v>Pisos PIO</v>
          </cell>
          <cell r="J267" t="str">
            <v>Segunda</v>
          </cell>
          <cell r="K267" t="str">
            <v xml:space="preserve">45 x 45 </v>
          </cell>
        </row>
        <row r="268">
          <cell r="A268" t="str">
            <v>011201355034.1.1</v>
          </cell>
          <cell r="B268" t="str">
            <v>45 x 45 TATAMI MARFIL</v>
          </cell>
          <cell r="C268">
            <v>1</v>
          </cell>
          <cell r="D268">
            <v>87.36</v>
          </cell>
          <cell r="E268">
            <v>14.19</v>
          </cell>
          <cell r="F268" t="str">
            <v>PAL</v>
          </cell>
          <cell r="G268" t="str">
            <v xml:space="preserve">45 x 45 </v>
          </cell>
          <cell r="H268" t="str">
            <v>Metros</v>
          </cell>
          <cell r="I268" t="str">
            <v>Pisos PIO</v>
          </cell>
          <cell r="J268" t="str">
            <v>Primera</v>
          </cell>
          <cell r="K268" t="str">
            <v xml:space="preserve">45 x 45 </v>
          </cell>
        </row>
        <row r="269">
          <cell r="A269" t="str">
            <v>011201355034.1.3</v>
          </cell>
          <cell r="B269" t="str">
            <v>45 x 45 TATAMI MARFIL 2,22</v>
          </cell>
          <cell r="C269">
            <v>1</v>
          </cell>
          <cell r="D269">
            <v>88.8</v>
          </cell>
          <cell r="E269">
            <v>14.19</v>
          </cell>
          <cell r="F269" t="str">
            <v>PAL</v>
          </cell>
          <cell r="G269" t="str">
            <v xml:space="preserve">45 x 45 </v>
          </cell>
          <cell r="H269" t="str">
            <v>Metros</v>
          </cell>
          <cell r="I269" t="str">
            <v>Pisos PIO</v>
          </cell>
          <cell r="J269" t="str">
            <v>Primera</v>
          </cell>
          <cell r="K269" t="str">
            <v xml:space="preserve">45 x 45 </v>
          </cell>
        </row>
        <row r="270">
          <cell r="A270" t="str">
            <v>011201355034.1.4</v>
          </cell>
          <cell r="B270" t="str">
            <v>45 x 45 TATAMI MARFIL 2,03</v>
          </cell>
          <cell r="C270">
            <v>1</v>
          </cell>
          <cell r="D270">
            <v>81</v>
          </cell>
          <cell r="E270">
            <v>14.19</v>
          </cell>
          <cell r="F270" t="str">
            <v>PAL</v>
          </cell>
          <cell r="G270" t="str">
            <v xml:space="preserve">45 x 45 </v>
          </cell>
          <cell r="H270" t="str">
            <v>Metros</v>
          </cell>
          <cell r="I270" t="str">
            <v>Pisos PIO</v>
          </cell>
          <cell r="J270" t="str">
            <v>Primera</v>
          </cell>
          <cell r="K270" t="str">
            <v xml:space="preserve">45 x 45 </v>
          </cell>
        </row>
        <row r="271">
          <cell r="A271" t="str">
            <v>011201355034.1.5</v>
          </cell>
          <cell r="B271" t="str">
            <v>45 x 45 TATAMI MARFIL P5</v>
          </cell>
          <cell r="C271">
            <v>1</v>
          </cell>
          <cell r="D271">
            <v>89.1</v>
          </cell>
          <cell r="E271">
            <v>15.263999999999999</v>
          </cell>
          <cell r="F271" t="str">
            <v>PAL</v>
          </cell>
          <cell r="G271" t="str">
            <v xml:space="preserve">45 x 45 </v>
          </cell>
          <cell r="H271" t="str">
            <v>Metros</v>
          </cell>
          <cell r="I271" t="str">
            <v>Pisos PIO</v>
          </cell>
          <cell r="J271" t="str">
            <v>Primera</v>
          </cell>
          <cell r="K271" t="str">
            <v xml:space="preserve">45 x 45 </v>
          </cell>
        </row>
        <row r="272">
          <cell r="A272" t="str">
            <v>011201355034.2.3</v>
          </cell>
          <cell r="B272" t="str">
            <v>45 x 45 TATAMI MARFIL 2DA CAL</v>
          </cell>
          <cell r="C272">
            <v>1</v>
          </cell>
          <cell r="D272">
            <v>88.8</v>
          </cell>
          <cell r="E272">
            <v>14.19</v>
          </cell>
          <cell r="F272" t="str">
            <v>PAL</v>
          </cell>
          <cell r="G272" t="str">
            <v xml:space="preserve">45 x 45 </v>
          </cell>
          <cell r="H272" t="str">
            <v>Metros</v>
          </cell>
          <cell r="I272" t="str">
            <v>Pisos PIO</v>
          </cell>
          <cell r="J272" t="str">
            <v>Segunda</v>
          </cell>
          <cell r="K272" t="str">
            <v xml:space="preserve">45 x 45 </v>
          </cell>
        </row>
        <row r="273">
          <cell r="A273" t="str">
            <v>011201355034.2.4</v>
          </cell>
          <cell r="B273" t="str">
            <v>45 x 45 TATAMI MARFIL 2,03 2DA CAL</v>
          </cell>
          <cell r="C273">
            <v>1</v>
          </cell>
          <cell r="D273">
            <v>81</v>
          </cell>
          <cell r="E273">
            <v>14.19</v>
          </cell>
          <cell r="F273" t="str">
            <v>PAL</v>
          </cell>
          <cell r="G273" t="str">
            <v xml:space="preserve">45 x 45 </v>
          </cell>
          <cell r="H273" t="str">
            <v>Metros</v>
          </cell>
          <cell r="I273" t="str">
            <v>Pisos PIO</v>
          </cell>
          <cell r="J273" t="str">
            <v>Segunda</v>
          </cell>
          <cell r="K273" t="str">
            <v xml:space="preserve">45 x 45 </v>
          </cell>
        </row>
        <row r="274">
          <cell r="A274" t="str">
            <v>011201355034.2.5</v>
          </cell>
          <cell r="B274" t="str">
            <v>45 x 45 TATAMI MARFIL P5 2DA CAL</v>
          </cell>
          <cell r="C274">
            <v>1</v>
          </cell>
          <cell r="D274">
            <v>89.1</v>
          </cell>
          <cell r="E274">
            <v>15.263999999999999</v>
          </cell>
          <cell r="F274" t="str">
            <v>PAL</v>
          </cell>
          <cell r="G274" t="str">
            <v xml:space="preserve">45 x 45 </v>
          </cell>
          <cell r="H274" t="str">
            <v>Metros</v>
          </cell>
          <cell r="I274" t="str">
            <v>Pisos PIO</v>
          </cell>
          <cell r="J274" t="str">
            <v>Segunda</v>
          </cell>
          <cell r="K274" t="str">
            <v xml:space="preserve">45 x 45 </v>
          </cell>
        </row>
        <row r="275">
          <cell r="A275" t="str">
            <v>011201355034.4.5</v>
          </cell>
          <cell r="B275" t="str">
            <v>45 x 45 TATAMI MARFIL P5 EXPORT</v>
          </cell>
          <cell r="C275">
            <v>1</v>
          </cell>
          <cell r="D275">
            <v>89.1</v>
          </cell>
          <cell r="E275">
            <v>15.263999999999999</v>
          </cell>
          <cell r="F275" t="str">
            <v>PAL</v>
          </cell>
          <cell r="G275" t="str">
            <v xml:space="preserve">45 x 45 </v>
          </cell>
          <cell r="H275" t="str">
            <v>Metros</v>
          </cell>
          <cell r="I275" t="str">
            <v>Pisos PIO</v>
          </cell>
          <cell r="J275" t="str">
            <v>Exportacion</v>
          </cell>
          <cell r="K275" t="str">
            <v xml:space="preserve">45 x 45 </v>
          </cell>
        </row>
        <row r="276">
          <cell r="A276" t="str">
            <v>011201422149.1.1</v>
          </cell>
          <cell r="B276" t="str">
            <v>45 x 45 PINOT CLARO</v>
          </cell>
          <cell r="C276">
            <v>1</v>
          </cell>
          <cell r="D276">
            <v>87.36</v>
          </cell>
          <cell r="E276">
            <v>14.19</v>
          </cell>
          <cell r="F276" t="str">
            <v>PAL</v>
          </cell>
          <cell r="G276" t="str">
            <v xml:space="preserve">45 x 45 </v>
          </cell>
          <cell r="H276" t="str">
            <v>Metros</v>
          </cell>
          <cell r="I276" t="str">
            <v>Pisos PIO</v>
          </cell>
          <cell r="J276" t="str">
            <v>Primera</v>
          </cell>
          <cell r="K276" t="str">
            <v xml:space="preserve">45 x 45 </v>
          </cell>
        </row>
        <row r="277">
          <cell r="A277" t="str">
            <v>011201422149.1.3</v>
          </cell>
          <cell r="B277" t="str">
            <v>45 x 45 PINOT CLARO 2,22</v>
          </cell>
          <cell r="C277">
            <v>1</v>
          </cell>
          <cell r="D277">
            <v>88.8</v>
          </cell>
          <cell r="E277">
            <v>14.19</v>
          </cell>
          <cell r="F277" t="str">
            <v>PAL</v>
          </cell>
          <cell r="G277" t="str">
            <v xml:space="preserve">45 x 45 </v>
          </cell>
          <cell r="H277" t="str">
            <v>Metros</v>
          </cell>
          <cell r="I277" t="str">
            <v>Pisos PIO</v>
          </cell>
          <cell r="J277" t="str">
            <v>Primera</v>
          </cell>
          <cell r="K277" t="str">
            <v xml:space="preserve">45 x 45 </v>
          </cell>
        </row>
        <row r="278">
          <cell r="A278" t="str">
            <v>011201422149.1.4</v>
          </cell>
          <cell r="B278" t="str">
            <v>45 x 45 PINOT CLARO 2,03</v>
          </cell>
          <cell r="C278">
            <v>1</v>
          </cell>
          <cell r="D278">
            <v>81</v>
          </cell>
          <cell r="E278">
            <v>14.19</v>
          </cell>
          <cell r="F278" t="str">
            <v>PAL</v>
          </cell>
          <cell r="G278" t="str">
            <v xml:space="preserve">45 x 45 </v>
          </cell>
          <cell r="H278" t="str">
            <v>Metros</v>
          </cell>
          <cell r="I278" t="str">
            <v>Pisos PIO</v>
          </cell>
          <cell r="J278" t="str">
            <v>Primera</v>
          </cell>
          <cell r="K278" t="str">
            <v xml:space="preserve">45 x 45 </v>
          </cell>
        </row>
        <row r="279">
          <cell r="A279" t="str">
            <v>011201422149.1.5</v>
          </cell>
          <cell r="B279" t="str">
            <v>45 x 45 PINOT CLARO P5</v>
          </cell>
          <cell r="C279">
            <v>1</v>
          </cell>
          <cell r="D279">
            <v>89.1</v>
          </cell>
          <cell r="E279">
            <v>15.263999999999999</v>
          </cell>
          <cell r="F279" t="str">
            <v>PAL</v>
          </cell>
          <cell r="G279" t="str">
            <v xml:space="preserve">45 x 45 </v>
          </cell>
          <cell r="H279" t="str">
            <v>Metros</v>
          </cell>
          <cell r="I279" t="str">
            <v>Pisos PIO</v>
          </cell>
          <cell r="J279" t="str">
            <v>Primera</v>
          </cell>
          <cell r="K279" t="str">
            <v xml:space="preserve">45 x 45 </v>
          </cell>
        </row>
        <row r="280">
          <cell r="A280" t="str">
            <v>011201422149.2.3</v>
          </cell>
          <cell r="B280" t="str">
            <v>45 x 45 PINOT CLARO S3 2DA CAL</v>
          </cell>
          <cell r="C280">
            <v>1</v>
          </cell>
          <cell r="D280">
            <v>88.8</v>
          </cell>
          <cell r="E280">
            <v>14.19</v>
          </cell>
          <cell r="F280" t="str">
            <v>PAL</v>
          </cell>
          <cell r="G280" t="str">
            <v xml:space="preserve">45 x 45 </v>
          </cell>
          <cell r="H280" t="str">
            <v>Metros</v>
          </cell>
          <cell r="I280" t="str">
            <v>Pisos PIO</v>
          </cell>
          <cell r="J280" t="str">
            <v>Segunda</v>
          </cell>
          <cell r="K280" t="str">
            <v xml:space="preserve">45 x 45 </v>
          </cell>
        </row>
        <row r="281">
          <cell r="A281" t="str">
            <v>011201422149.2.4</v>
          </cell>
          <cell r="B281" t="str">
            <v>45 x 45 PINOT CLARO 2,03 2DA CAL</v>
          </cell>
          <cell r="C281">
            <v>1</v>
          </cell>
          <cell r="D281">
            <v>81</v>
          </cell>
          <cell r="E281">
            <v>14.19</v>
          </cell>
          <cell r="F281" t="str">
            <v>PAL</v>
          </cell>
          <cell r="G281" t="str">
            <v xml:space="preserve">45 x 45 </v>
          </cell>
          <cell r="H281" t="str">
            <v>Metros</v>
          </cell>
          <cell r="I281" t="str">
            <v>Pisos PIO</v>
          </cell>
          <cell r="J281" t="str">
            <v>Segunda</v>
          </cell>
          <cell r="K281" t="str">
            <v xml:space="preserve">45 x 45 </v>
          </cell>
        </row>
        <row r="282">
          <cell r="A282" t="str">
            <v>011201422149.2.5</v>
          </cell>
          <cell r="B282" t="str">
            <v>45 x 45 PINOT CLARO P5 2DA CAL</v>
          </cell>
          <cell r="C282">
            <v>1</v>
          </cell>
          <cell r="D282">
            <v>89.1</v>
          </cell>
          <cell r="E282">
            <v>15.263999999999999</v>
          </cell>
          <cell r="F282" t="str">
            <v>PAL</v>
          </cell>
          <cell r="G282" t="str">
            <v xml:space="preserve">45 x 45 </v>
          </cell>
          <cell r="H282" t="str">
            <v>Metros</v>
          </cell>
          <cell r="I282" t="str">
            <v>Pisos PIO</v>
          </cell>
          <cell r="J282" t="str">
            <v>Segunda</v>
          </cell>
          <cell r="K282" t="str">
            <v xml:space="preserve">45 x 45 </v>
          </cell>
        </row>
        <row r="283">
          <cell r="A283" t="str">
            <v>011201422151.1.1</v>
          </cell>
          <cell r="B283" t="str">
            <v>45 x 45 PINOT OSCURO</v>
          </cell>
          <cell r="C283">
            <v>1</v>
          </cell>
          <cell r="D283">
            <v>87.36</v>
          </cell>
          <cell r="E283">
            <v>14.19</v>
          </cell>
          <cell r="F283" t="str">
            <v>PAL</v>
          </cell>
          <cell r="G283" t="str">
            <v xml:space="preserve">45 x 45 </v>
          </cell>
          <cell r="H283" t="str">
            <v>Metros</v>
          </cell>
          <cell r="I283" t="str">
            <v>Pisos PIO</v>
          </cell>
          <cell r="J283" t="str">
            <v>Primera</v>
          </cell>
          <cell r="K283" t="str">
            <v xml:space="preserve">45 x 45 </v>
          </cell>
        </row>
        <row r="284">
          <cell r="A284" t="str">
            <v>011201422151.1.3</v>
          </cell>
          <cell r="B284" t="str">
            <v>45 x 45 PINOT OSCURO 2,22</v>
          </cell>
          <cell r="C284">
            <v>1</v>
          </cell>
          <cell r="D284">
            <v>88.8</v>
          </cell>
          <cell r="E284">
            <v>14.19</v>
          </cell>
          <cell r="F284" t="str">
            <v>PAL</v>
          </cell>
          <cell r="G284" t="str">
            <v xml:space="preserve">45 x 45 </v>
          </cell>
          <cell r="H284" t="str">
            <v>Metros</v>
          </cell>
          <cell r="I284" t="str">
            <v>Pisos PIO</v>
          </cell>
          <cell r="J284" t="str">
            <v>Primera</v>
          </cell>
          <cell r="K284" t="str">
            <v xml:space="preserve">45 x 45 </v>
          </cell>
        </row>
        <row r="285">
          <cell r="A285" t="str">
            <v>011201422151.1.4</v>
          </cell>
          <cell r="B285" t="str">
            <v>45 x 45 PINOT OSCURO 2,03</v>
          </cell>
          <cell r="C285">
            <v>1</v>
          </cell>
          <cell r="D285">
            <v>81</v>
          </cell>
          <cell r="E285">
            <v>14.19</v>
          </cell>
          <cell r="F285" t="str">
            <v>PAL</v>
          </cell>
          <cell r="G285" t="str">
            <v xml:space="preserve">45 x 45 </v>
          </cell>
          <cell r="H285" t="str">
            <v>Metros</v>
          </cell>
          <cell r="I285" t="str">
            <v>Pisos PIO</v>
          </cell>
          <cell r="J285" t="str">
            <v>Primera</v>
          </cell>
          <cell r="K285" t="str">
            <v xml:space="preserve">45 x 45 </v>
          </cell>
        </row>
        <row r="286">
          <cell r="A286" t="str">
            <v>011201422151.1.5</v>
          </cell>
          <cell r="B286" t="str">
            <v>45 x 45 PINOT OSCURO P5</v>
          </cell>
          <cell r="C286">
            <v>1</v>
          </cell>
          <cell r="D286">
            <v>89.1</v>
          </cell>
          <cell r="E286">
            <v>15.263999999999999</v>
          </cell>
          <cell r="F286" t="str">
            <v>PAL</v>
          </cell>
          <cell r="G286" t="str">
            <v xml:space="preserve">45 x 45 </v>
          </cell>
          <cell r="H286" t="str">
            <v>Metros</v>
          </cell>
          <cell r="I286" t="str">
            <v>Pisos PIO</v>
          </cell>
          <cell r="J286" t="str">
            <v>Primera</v>
          </cell>
          <cell r="K286" t="str">
            <v xml:space="preserve">45 x 45 </v>
          </cell>
        </row>
        <row r="287">
          <cell r="A287" t="str">
            <v>011201422151.2.3</v>
          </cell>
          <cell r="B287" t="str">
            <v>45 x 45 PINOT OSCURO S3 2DA CAL</v>
          </cell>
          <cell r="C287">
            <v>1</v>
          </cell>
          <cell r="D287">
            <v>88.8</v>
          </cell>
          <cell r="E287">
            <v>14.19</v>
          </cell>
          <cell r="F287" t="str">
            <v>PAL</v>
          </cell>
          <cell r="G287" t="str">
            <v xml:space="preserve">45 x 45 </v>
          </cell>
          <cell r="H287" t="str">
            <v>Metros</v>
          </cell>
          <cell r="I287" t="str">
            <v>Pisos PIO</v>
          </cell>
          <cell r="J287" t="str">
            <v>Segunda</v>
          </cell>
          <cell r="K287" t="str">
            <v xml:space="preserve">45 x 45 </v>
          </cell>
        </row>
        <row r="288">
          <cell r="A288" t="str">
            <v>011201422151.2.4</v>
          </cell>
          <cell r="B288" t="str">
            <v>45 x 45 PINOT OSCURO 2,03 2DA CAL</v>
          </cell>
          <cell r="C288">
            <v>1</v>
          </cell>
          <cell r="D288">
            <v>81</v>
          </cell>
          <cell r="E288">
            <v>14.19</v>
          </cell>
          <cell r="F288" t="str">
            <v>PAL</v>
          </cell>
          <cell r="G288" t="str">
            <v xml:space="preserve">45 x 45 </v>
          </cell>
          <cell r="H288" t="str">
            <v>Metros</v>
          </cell>
          <cell r="I288" t="str">
            <v>Pisos PIO</v>
          </cell>
          <cell r="J288" t="str">
            <v>Segunda</v>
          </cell>
          <cell r="K288" t="str">
            <v xml:space="preserve">45 x 45 </v>
          </cell>
        </row>
        <row r="289">
          <cell r="A289" t="str">
            <v>011201422151.2.5</v>
          </cell>
          <cell r="B289" t="str">
            <v>45 x 45 PINOT OSCURO P5 2DA CAL</v>
          </cell>
          <cell r="C289">
            <v>1</v>
          </cell>
          <cell r="D289">
            <v>89.1</v>
          </cell>
          <cell r="E289">
            <v>15.263999999999999</v>
          </cell>
          <cell r="F289" t="str">
            <v>PAL</v>
          </cell>
          <cell r="G289" t="str">
            <v xml:space="preserve">45 x 45 </v>
          </cell>
          <cell r="H289" t="str">
            <v>Metros</v>
          </cell>
          <cell r="I289" t="str">
            <v>Pisos PIO</v>
          </cell>
          <cell r="J289" t="str">
            <v>Segunda</v>
          </cell>
          <cell r="K289" t="str">
            <v xml:space="preserve">45 x 45 </v>
          </cell>
        </row>
        <row r="290">
          <cell r="A290" t="str">
            <v>011201423029.1.3</v>
          </cell>
          <cell r="B290" t="str">
            <v>45 x 45 SAHARA PIEDRA GOLD</v>
          </cell>
          <cell r="C290">
            <v>1</v>
          </cell>
          <cell r="D290">
            <v>88.8</v>
          </cell>
          <cell r="E290">
            <v>14.19</v>
          </cell>
          <cell r="F290" t="str">
            <v>PAL</v>
          </cell>
          <cell r="G290" t="str">
            <v xml:space="preserve">45 x 45 </v>
          </cell>
          <cell r="H290" t="str">
            <v>Metros</v>
          </cell>
          <cell r="I290" t="str">
            <v>Pisos PIO</v>
          </cell>
          <cell r="J290" t="str">
            <v>Primera</v>
          </cell>
          <cell r="K290" t="str">
            <v xml:space="preserve">45 x 45 </v>
          </cell>
        </row>
        <row r="291">
          <cell r="A291" t="str">
            <v>011201423055.1.1</v>
          </cell>
          <cell r="B291" t="str">
            <v>45 x 45 SAHARA PIEDRA</v>
          </cell>
          <cell r="C291">
            <v>1</v>
          </cell>
          <cell r="D291">
            <v>87.36</v>
          </cell>
          <cell r="E291">
            <v>14.19</v>
          </cell>
          <cell r="F291" t="str">
            <v>PAL</v>
          </cell>
          <cell r="G291" t="str">
            <v xml:space="preserve">45 x 45 </v>
          </cell>
          <cell r="H291" t="str">
            <v>Metros</v>
          </cell>
          <cell r="I291" t="str">
            <v>Pisos PIO</v>
          </cell>
          <cell r="J291" t="str">
            <v>Primera</v>
          </cell>
          <cell r="K291" t="str">
            <v xml:space="preserve">45 x 45 </v>
          </cell>
        </row>
        <row r="292">
          <cell r="A292" t="str">
            <v>011201423055.1.3</v>
          </cell>
          <cell r="B292" t="str">
            <v>45 x 45 SAHARA PIEDRA 2,22</v>
          </cell>
          <cell r="C292">
            <v>1</v>
          </cell>
          <cell r="D292">
            <v>88.8</v>
          </cell>
          <cell r="E292">
            <v>14.19</v>
          </cell>
          <cell r="F292" t="str">
            <v>PAL</v>
          </cell>
          <cell r="G292" t="str">
            <v xml:space="preserve">45 x 45 </v>
          </cell>
          <cell r="H292" t="str">
            <v>Metros</v>
          </cell>
          <cell r="I292" t="str">
            <v>Pisos PIO</v>
          </cell>
          <cell r="J292" t="str">
            <v>Primera</v>
          </cell>
          <cell r="K292" t="str">
            <v xml:space="preserve">45 x 45 </v>
          </cell>
        </row>
        <row r="293">
          <cell r="A293" t="str">
            <v>011201423055.1.4</v>
          </cell>
          <cell r="B293" t="str">
            <v>45 x 45 SAHARA PIEDRA 2,03</v>
          </cell>
          <cell r="C293">
            <v>1</v>
          </cell>
          <cell r="D293">
            <v>81</v>
          </cell>
          <cell r="E293">
            <v>14.19</v>
          </cell>
          <cell r="F293" t="str">
            <v>PAL</v>
          </cell>
          <cell r="G293" t="str">
            <v xml:space="preserve">45 x 45 </v>
          </cell>
          <cell r="H293" t="str">
            <v>Metros</v>
          </cell>
          <cell r="I293" t="str">
            <v>Pisos PIO</v>
          </cell>
          <cell r="J293" t="str">
            <v>Primera</v>
          </cell>
          <cell r="K293" t="str">
            <v xml:space="preserve">45 x 45 </v>
          </cell>
        </row>
        <row r="294">
          <cell r="A294" t="str">
            <v>011201423055.1.5</v>
          </cell>
          <cell r="B294" t="str">
            <v>45 x 45 SAHARA PIEDRA P5</v>
          </cell>
          <cell r="C294">
            <v>1</v>
          </cell>
          <cell r="D294">
            <v>89.1</v>
          </cell>
          <cell r="E294">
            <v>15.263999999999999</v>
          </cell>
          <cell r="F294" t="str">
            <v>PAL</v>
          </cell>
          <cell r="G294" t="str">
            <v xml:space="preserve">45 x 45 </v>
          </cell>
          <cell r="H294" t="str">
            <v>Metros</v>
          </cell>
          <cell r="I294" t="str">
            <v>Pisos PIO</v>
          </cell>
          <cell r="J294" t="str">
            <v>Primera</v>
          </cell>
          <cell r="K294" t="str">
            <v xml:space="preserve">45 x 45 </v>
          </cell>
        </row>
        <row r="295">
          <cell r="A295" t="str">
            <v>011201423055.2.3</v>
          </cell>
          <cell r="B295" t="str">
            <v>45 x 45 SAHARA PIEDRA 2DA CAL</v>
          </cell>
          <cell r="C295">
            <v>1</v>
          </cell>
          <cell r="D295">
            <v>88.8</v>
          </cell>
          <cell r="E295">
            <v>14.19</v>
          </cell>
          <cell r="F295" t="str">
            <v>PAL</v>
          </cell>
          <cell r="G295" t="str">
            <v xml:space="preserve">45 x 45 </v>
          </cell>
          <cell r="H295" t="str">
            <v>Metros</v>
          </cell>
          <cell r="I295" t="str">
            <v>Pisos PIO</v>
          </cell>
          <cell r="J295" t="str">
            <v>Segunda</v>
          </cell>
          <cell r="K295" t="str">
            <v xml:space="preserve">45 x 45 </v>
          </cell>
        </row>
        <row r="296">
          <cell r="A296" t="str">
            <v>011201423055.2.4</v>
          </cell>
          <cell r="B296" t="str">
            <v>45 x 45 SAHARA PIEDRA 2,03 2DA CAL</v>
          </cell>
          <cell r="C296">
            <v>1</v>
          </cell>
          <cell r="D296">
            <v>81</v>
          </cell>
          <cell r="E296">
            <v>14.19</v>
          </cell>
          <cell r="F296" t="str">
            <v>PAL</v>
          </cell>
          <cell r="G296" t="str">
            <v xml:space="preserve">45 x 45 </v>
          </cell>
          <cell r="H296" t="str">
            <v>Metros</v>
          </cell>
          <cell r="I296" t="str">
            <v>Pisos PIO</v>
          </cell>
          <cell r="J296" t="str">
            <v>Segunda</v>
          </cell>
          <cell r="K296" t="str">
            <v xml:space="preserve">45 x 45 </v>
          </cell>
        </row>
        <row r="297">
          <cell r="A297" t="str">
            <v>011201423055.2.5</v>
          </cell>
          <cell r="B297" t="str">
            <v>45 x 45 SAHARA PIEDRA P5 2DA CAL</v>
          </cell>
          <cell r="C297">
            <v>1</v>
          </cell>
          <cell r="D297">
            <v>89.1</v>
          </cell>
          <cell r="E297">
            <v>15.263999999999999</v>
          </cell>
          <cell r="F297" t="str">
            <v>PAL</v>
          </cell>
          <cell r="G297" t="str">
            <v xml:space="preserve">45 x 45 </v>
          </cell>
          <cell r="H297" t="str">
            <v>Metros</v>
          </cell>
          <cell r="I297" t="str">
            <v>Pisos PIO</v>
          </cell>
          <cell r="J297" t="str">
            <v>Segunda</v>
          </cell>
          <cell r="K297" t="str">
            <v xml:space="preserve">45 x 45 </v>
          </cell>
        </row>
        <row r="298">
          <cell r="A298" t="str">
            <v>011201423055.4.5</v>
          </cell>
          <cell r="B298" t="str">
            <v>45 x 45 SAHARA PIEDRA P5 EXPORT</v>
          </cell>
          <cell r="C298">
            <v>1</v>
          </cell>
          <cell r="D298">
            <v>89.1</v>
          </cell>
          <cell r="E298">
            <v>15.263999999999999</v>
          </cell>
          <cell r="F298" t="str">
            <v>PAL</v>
          </cell>
          <cell r="G298" t="str">
            <v xml:space="preserve">45 x 45 </v>
          </cell>
          <cell r="H298" t="str">
            <v>Metros</v>
          </cell>
          <cell r="I298" t="str">
            <v>Pisos PIO</v>
          </cell>
          <cell r="J298" t="str">
            <v>Exportacion</v>
          </cell>
          <cell r="K298" t="str">
            <v xml:space="preserve">45 x 45 </v>
          </cell>
        </row>
        <row r="299">
          <cell r="A299" t="str">
            <v>011201423122.1.3</v>
          </cell>
          <cell r="B299" t="str">
            <v>45 x 45 SAHARA PIEDRA WHITE</v>
          </cell>
          <cell r="C299">
            <v>1</v>
          </cell>
          <cell r="D299">
            <v>88.8</v>
          </cell>
          <cell r="E299">
            <v>14.19</v>
          </cell>
          <cell r="F299" t="str">
            <v>PAL</v>
          </cell>
          <cell r="G299" t="str">
            <v xml:space="preserve">45 x 45 </v>
          </cell>
          <cell r="H299" t="str">
            <v>Metros</v>
          </cell>
          <cell r="I299" t="str">
            <v>Pisos PIO</v>
          </cell>
          <cell r="J299" t="str">
            <v>Primera</v>
          </cell>
          <cell r="K299" t="str">
            <v xml:space="preserve">45 x 45 </v>
          </cell>
        </row>
        <row r="300">
          <cell r="A300" t="str">
            <v>011201424006.1.3</v>
          </cell>
          <cell r="B300" t="str">
            <v>45 x 45 ATELIER BRILLANTE GRIS 2,22</v>
          </cell>
          <cell r="C300">
            <v>1</v>
          </cell>
          <cell r="D300">
            <v>88.8</v>
          </cell>
          <cell r="E300">
            <v>14.19</v>
          </cell>
          <cell r="F300" t="str">
            <v>PAL</v>
          </cell>
          <cell r="G300" t="str">
            <v xml:space="preserve">45 x 45 </v>
          </cell>
          <cell r="H300" t="str">
            <v>Metros</v>
          </cell>
          <cell r="I300" t="str">
            <v>Pisos PIO</v>
          </cell>
          <cell r="J300" t="str">
            <v>Primera</v>
          </cell>
          <cell r="K300" t="str">
            <v xml:space="preserve">45 x 45 </v>
          </cell>
        </row>
        <row r="301">
          <cell r="A301" t="str">
            <v>011201424006.1.4</v>
          </cell>
          <cell r="B301" t="str">
            <v>45 x 45 ATELIER BRILLANTE GRIS 2,03</v>
          </cell>
          <cell r="C301">
            <v>1</v>
          </cell>
          <cell r="D301">
            <v>81</v>
          </cell>
          <cell r="E301">
            <v>14.19</v>
          </cell>
          <cell r="F301" t="str">
            <v>PAL</v>
          </cell>
          <cell r="G301" t="str">
            <v xml:space="preserve">45 x 45 </v>
          </cell>
          <cell r="H301" t="str">
            <v>Metros</v>
          </cell>
          <cell r="I301" t="str">
            <v>Pisos PIO</v>
          </cell>
          <cell r="J301" t="str">
            <v>Primera</v>
          </cell>
          <cell r="K301" t="str">
            <v xml:space="preserve">45 x 45 </v>
          </cell>
        </row>
        <row r="302">
          <cell r="A302" t="str">
            <v>011201424006.1.5</v>
          </cell>
          <cell r="B302" t="str">
            <v>45 x 45 ATELIER BRILLANTE GRIS P5</v>
          </cell>
          <cell r="C302">
            <v>1</v>
          </cell>
          <cell r="D302">
            <v>89.1</v>
          </cell>
          <cell r="E302">
            <v>15.263999999999999</v>
          </cell>
          <cell r="F302" t="str">
            <v>PAL</v>
          </cell>
          <cell r="G302" t="str">
            <v xml:space="preserve">45 x 45 </v>
          </cell>
          <cell r="H302" t="str">
            <v>Metros</v>
          </cell>
          <cell r="I302" t="str">
            <v>Pisos PIO</v>
          </cell>
          <cell r="J302" t="str">
            <v>Primera</v>
          </cell>
          <cell r="K302" t="str">
            <v xml:space="preserve">45 x 45 </v>
          </cell>
        </row>
        <row r="303">
          <cell r="A303" t="str">
            <v>011201424006.2.3</v>
          </cell>
          <cell r="B303" t="str">
            <v>45 x 45 ATELIER BRILLANTE GRIS 2DA CAL</v>
          </cell>
          <cell r="C303">
            <v>1</v>
          </cell>
          <cell r="D303">
            <v>88.8</v>
          </cell>
          <cell r="E303">
            <v>14.19</v>
          </cell>
          <cell r="F303" t="str">
            <v>PAL</v>
          </cell>
          <cell r="G303" t="str">
            <v xml:space="preserve">45 x 45 </v>
          </cell>
          <cell r="H303" t="str">
            <v>Metros</v>
          </cell>
          <cell r="I303" t="str">
            <v>Pisos PIO</v>
          </cell>
          <cell r="J303" t="str">
            <v>Segunda</v>
          </cell>
          <cell r="K303" t="str">
            <v xml:space="preserve">45 x 45 </v>
          </cell>
        </row>
        <row r="304">
          <cell r="A304" t="str">
            <v>011201424006.2.4</v>
          </cell>
          <cell r="B304" t="str">
            <v>45 x 45 ATELIER BRILLANTE GRIS 2,03 2 C</v>
          </cell>
          <cell r="C304">
            <v>1</v>
          </cell>
          <cell r="D304">
            <v>81</v>
          </cell>
          <cell r="E304">
            <v>14.19</v>
          </cell>
          <cell r="F304" t="str">
            <v>PAL</v>
          </cell>
          <cell r="G304" t="str">
            <v xml:space="preserve">45 x 45 </v>
          </cell>
          <cell r="H304" t="str">
            <v>Metros</v>
          </cell>
          <cell r="I304" t="str">
            <v>Pisos PIO</v>
          </cell>
          <cell r="J304" t="str">
            <v>Segunda</v>
          </cell>
          <cell r="K304" t="str">
            <v xml:space="preserve">45 x 45 </v>
          </cell>
        </row>
        <row r="305">
          <cell r="A305" t="str">
            <v>011201424006.2.5</v>
          </cell>
          <cell r="B305" t="str">
            <v>45 x 45 ATELIER BRILLANTE GRIS P5 2DA CA</v>
          </cell>
          <cell r="C305">
            <v>1</v>
          </cell>
          <cell r="D305">
            <v>89.1</v>
          </cell>
          <cell r="E305">
            <v>15.263999999999999</v>
          </cell>
          <cell r="F305" t="str">
            <v>PAL</v>
          </cell>
          <cell r="G305" t="str">
            <v xml:space="preserve">45 x 45 </v>
          </cell>
          <cell r="H305" t="str">
            <v>Metros</v>
          </cell>
          <cell r="I305" t="str">
            <v>Pisos PIO</v>
          </cell>
          <cell r="J305" t="str">
            <v>Segunda</v>
          </cell>
          <cell r="K305" t="str">
            <v xml:space="preserve">45 x 45 </v>
          </cell>
        </row>
        <row r="306">
          <cell r="A306" t="str">
            <v>011201424006.4.5</v>
          </cell>
          <cell r="B306" t="str">
            <v>45 x 45 ATELIER BRILLANTE GRIS P5 EXPORT</v>
          </cell>
          <cell r="C306">
            <v>1</v>
          </cell>
          <cell r="D306">
            <v>89.1</v>
          </cell>
          <cell r="E306">
            <v>15.263999999999999</v>
          </cell>
          <cell r="F306" t="str">
            <v>PAL</v>
          </cell>
          <cell r="G306" t="str">
            <v xml:space="preserve">45 x 45 </v>
          </cell>
          <cell r="H306" t="str">
            <v>Metros</v>
          </cell>
          <cell r="I306" t="str">
            <v>Pisos PIO</v>
          </cell>
          <cell r="J306" t="str">
            <v>Exportacion</v>
          </cell>
          <cell r="K306" t="str">
            <v xml:space="preserve">45 x 45 </v>
          </cell>
        </row>
        <row r="307">
          <cell r="A307" t="str">
            <v>011201424009.1.3</v>
          </cell>
          <cell r="B307" t="str">
            <v>45 x 45 ATELIER BRILLANTE ARENA 2,22</v>
          </cell>
          <cell r="C307">
            <v>1</v>
          </cell>
          <cell r="D307">
            <v>88.8</v>
          </cell>
          <cell r="E307">
            <v>14.19</v>
          </cell>
          <cell r="F307" t="str">
            <v>PAL</v>
          </cell>
          <cell r="G307" t="str">
            <v xml:space="preserve">45 x 45 </v>
          </cell>
          <cell r="H307" t="str">
            <v>Metros</v>
          </cell>
          <cell r="I307" t="str">
            <v>Pisos PIO</v>
          </cell>
          <cell r="J307" t="str">
            <v>Primera</v>
          </cell>
          <cell r="K307" t="str">
            <v xml:space="preserve">45 x 45 </v>
          </cell>
        </row>
        <row r="308">
          <cell r="A308" t="str">
            <v>011201424009.1.4</v>
          </cell>
          <cell r="B308" t="str">
            <v>45 x 45 ATELIER BRILLANTE ARENA 2,03</v>
          </cell>
          <cell r="C308">
            <v>1</v>
          </cell>
          <cell r="D308">
            <v>81</v>
          </cell>
          <cell r="E308">
            <v>14.19</v>
          </cell>
          <cell r="F308" t="str">
            <v>PAL</v>
          </cell>
          <cell r="G308" t="str">
            <v xml:space="preserve">45 x 45 </v>
          </cell>
          <cell r="H308" t="str">
            <v>Metros</v>
          </cell>
          <cell r="I308" t="str">
            <v>Pisos PIO</v>
          </cell>
          <cell r="J308" t="str">
            <v>Primera</v>
          </cell>
          <cell r="K308" t="str">
            <v xml:space="preserve">45 x 45 </v>
          </cell>
        </row>
        <row r="309">
          <cell r="A309" t="str">
            <v>011201424009.1.5</v>
          </cell>
          <cell r="B309" t="str">
            <v>45 x 45 ATELIER BRILLANTE ARENA P5</v>
          </cell>
          <cell r="C309">
            <v>1</v>
          </cell>
          <cell r="D309">
            <v>89.1</v>
          </cell>
          <cell r="E309">
            <v>15.263999999999999</v>
          </cell>
          <cell r="F309" t="str">
            <v>PAL</v>
          </cell>
          <cell r="G309" t="str">
            <v xml:space="preserve">45 x 45 </v>
          </cell>
          <cell r="H309" t="str">
            <v>Metros</v>
          </cell>
          <cell r="I309" t="str">
            <v>Pisos PIO</v>
          </cell>
          <cell r="J309" t="str">
            <v>Primera</v>
          </cell>
          <cell r="K309" t="str">
            <v xml:space="preserve">45 x 45 </v>
          </cell>
        </row>
        <row r="310">
          <cell r="A310" t="str">
            <v>011201424009.2.3</v>
          </cell>
          <cell r="B310" t="str">
            <v>45 x 45 ATELIER BRILLANTE ARENA 2DA CAL</v>
          </cell>
          <cell r="C310">
            <v>1</v>
          </cell>
          <cell r="D310">
            <v>88.8</v>
          </cell>
          <cell r="E310">
            <v>14.19</v>
          </cell>
          <cell r="F310" t="str">
            <v>PAL</v>
          </cell>
          <cell r="G310" t="str">
            <v xml:space="preserve">45 x 45 </v>
          </cell>
          <cell r="H310" t="str">
            <v>Metros</v>
          </cell>
          <cell r="I310" t="str">
            <v>Pisos PIO</v>
          </cell>
          <cell r="J310" t="str">
            <v>Segunda</v>
          </cell>
          <cell r="K310" t="str">
            <v xml:space="preserve">45 x 45 </v>
          </cell>
        </row>
        <row r="311">
          <cell r="A311" t="str">
            <v>011201424009.2.4</v>
          </cell>
          <cell r="B311" t="str">
            <v>45 x 45 ATELIER BRILLANTE ARENA 2,03 2 C</v>
          </cell>
          <cell r="C311">
            <v>1</v>
          </cell>
          <cell r="D311">
            <v>81</v>
          </cell>
          <cell r="E311">
            <v>14.19</v>
          </cell>
          <cell r="F311" t="str">
            <v>PAL</v>
          </cell>
          <cell r="G311" t="str">
            <v xml:space="preserve">45 x 45 </v>
          </cell>
          <cell r="H311" t="str">
            <v>Metros</v>
          </cell>
          <cell r="I311" t="str">
            <v>Pisos PIO</v>
          </cell>
          <cell r="J311" t="str">
            <v>Segunda</v>
          </cell>
          <cell r="K311" t="str">
            <v xml:space="preserve">45 x 45 </v>
          </cell>
        </row>
        <row r="312">
          <cell r="A312" t="str">
            <v>011201424009.2.5</v>
          </cell>
          <cell r="B312" t="str">
            <v>45 x 45 ATELIER BRILLANTE ARENA P5 2DA C</v>
          </cell>
          <cell r="C312">
            <v>1</v>
          </cell>
          <cell r="D312">
            <v>89.1</v>
          </cell>
          <cell r="E312">
            <v>15.263999999999999</v>
          </cell>
          <cell r="F312" t="str">
            <v>PAL</v>
          </cell>
          <cell r="G312" t="str">
            <v xml:space="preserve">45 x 45 </v>
          </cell>
          <cell r="H312" t="str">
            <v>Metros</v>
          </cell>
          <cell r="I312" t="str">
            <v>Pisos PIO</v>
          </cell>
          <cell r="J312" t="str">
            <v>Segunda</v>
          </cell>
          <cell r="K312" t="str">
            <v xml:space="preserve">45 x 45 </v>
          </cell>
        </row>
        <row r="313">
          <cell r="A313" t="str">
            <v>011201424009.4.5</v>
          </cell>
          <cell r="B313" t="str">
            <v>45 x 45 ATELIER BRILLANTE ARENA EXPORT</v>
          </cell>
          <cell r="C313">
            <v>1</v>
          </cell>
          <cell r="D313">
            <v>89.1</v>
          </cell>
          <cell r="E313">
            <v>15.263999999999999</v>
          </cell>
          <cell r="F313" t="str">
            <v>PAL</v>
          </cell>
          <cell r="G313" t="str">
            <v xml:space="preserve">45 x 45 </v>
          </cell>
          <cell r="H313" t="str">
            <v>Metros</v>
          </cell>
          <cell r="I313" t="str">
            <v>Pisos PIO</v>
          </cell>
          <cell r="J313" t="str">
            <v>Exportacion</v>
          </cell>
          <cell r="K313" t="str">
            <v xml:space="preserve">45 x 45 </v>
          </cell>
        </row>
        <row r="314">
          <cell r="A314" t="str">
            <v>011201424011.1.3</v>
          </cell>
          <cell r="B314" t="str">
            <v>45 x 45 ATELIER BRILLANTE SIENA 2,22</v>
          </cell>
          <cell r="C314">
            <v>1</v>
          </cell>
          <cell r="D314">
            <v>88.8</v>
          </cell>
          <cell r="E314">
            <v>14.19</v>
          </cell>
          <cell r="F314" t="str">
            <v>PAL</v>
          </cell>
          <cell r="G314" t="str">
            <v xml:space="preserve">45 x 45 </v>
          </cell>
          <cell r="H314" t="str">
            <v>Metros</v>
          </cell>
          <cell r="I314" t="str">
            <v>Pisos PIO</v>
          </cell>
          <cell r="J314" t="str">
            <v>Primera</v>
          </cell>
          <cell r="K314" t="str">
            <v xml:space="preserve">45 x 45 </v>
          </cell>
        </row>
        <row r="315">
          <cell r="A315" t="str">
            <v>011201424011.1.4</v>
          </cell>
          <cell r="B315" t="str">
            <v>45 x 45 ATELIER BRILLANTE SIENA 2,03</v>
          </cell>
          <cell r="C315">
            <v>1</v>
          </cell>
          <cell r="D315">
            <v>81</v>
          </cell>
          <cell r="E315">
            <v>14.19</v>
          </cell>
          <cell r="F315" t="str">
            <v>PAL</v>
          </cell>
          <cell r="G315" t="str">
            <v xml:space="preserve">45 x 45 </v>
          </cell>
          <cell r="H315" t="str">
            <v>Metros</v>
          </cell>
          <cell r="I315" t="str">
            <v>Pisos PIO</v>
          </cell>
          <cell r="J315" t="str">
            <v>Primera</v>
          </cell>
          <cell r="K315" t="str">
            <v xml:space="preserve">45 x 45 </v>
          </cell>
        </row>
        <row r="316">
          <cell r="A316" t="str">
            <v>011201424011.1.5</v>
          </cell>
          <cell r="B316" t="str">
            <v>45 x 45 ATELIER BRILLANTE SIENA P5</v>
          </cell>
          <cell r="C316">
            <v>1</v>
          </cell>
          <cell r="D316">
            <v>89.1</v>
          </cell>
          <cell r="E316">
            <v>15.263999999999999</v>
          </cell>
          <cell r="F316" t="str">
            <v>PAL</v>
          </cell>
          <cell r="G316" t="str">
            <v xml:space="preserve">45 x 45 </v>
          </cell>
          <cell r="H316" t="str">
            <v>Metros</v>
          </cell>
          <cell r="I316" t="str">
            <v>Pisos PIO</v>
          </cell>
          <cell r="J316" t="str">
            <v>Primera</v>
          </cell>
          <cell r="K316" t="str">
            <v xml:space="preserve">45 x 45 </v>
          </cell>
        </row>
        <row r="317">
          <cell r="A317" t="str">
            <v>011201424011.2.3</v>
          </cell>
          <cell r="B317" t="str">
            <v>45 x 45 ATELIER BRILLANTE SIENA 2DA CAL</v>
          </cell>
          <cell r="C317">
            <v>1</v>
          </cell>
          <cell r="D317">
            <v>88.8</v>
          </cell>
          <cell r="E317">
            <v>14.19</v>
          </cell>
          <cell r="F317" t="str">
            <v>PAL</v>
          </cell>
          <cell r="G317" t="str">
            <v xml:space="preserve">45 x 45 </v>
          </cell>
          <cell r="H317" t="str">
            <v>Metros</v>
          </cell>
          <cell r="I317" t="str">
            <v>Pisos PIO</v>
          </cell>
          <cell r="J317" t="str">
            <v>Segunda</v>
          </cell>
          <cell r="K317" t="str">
            <v xml:space="preserve">45 x 45 </v>
          </cell>
        </row>
        <row r="318">
          <cell r="A318" t="str">
            <v>011201424011.2.4</v>
          </cell>
          <cell r="B318" t="str">
            <v>45 x 45 ATELIER BRILLANTE SIENA 2,03 2 C</v>
          </cell>
          <cell r="C318">
            <v>1</v>
          </cell>
          <cell r="D318">
            <v>81</v>
          </cell>
          <cell r="E318">
            <v>14.19</v>
          </cell>
          <cell r="F318" t="str">
            <v>PAL</v>
          </cell>
          <cell r="G318" t="str">
            <v xml:space="preserve">45 x 45 </v>
          </cell>
          <cell r="H318" t="str">
            <v>Metros</v>
          </cell>
          <cell r="I318" t="str">
            <v>Pisos PIO</v>
          </cell>
          <cell r="J318" t="str">
            <v>Segunda</v>
          </cell>
          <cell r="K318" t="str">
            <v xml:space="preserve">45 x 45 </v>
          </cell>
        </row>
        <row r="319">
          <cell r="A319" t="str">
            <v>011201424011.2.5</v>
          </cell>
          <cell r="B319" t="str">
            <v>45 x 45 ATELIER BRILLANTE SIENA P5 2DA C</v>
          </cell>
          <cell r="C319">
            <v>1</v>
          </cell>
          <cell r="D319">
            <v>89.1</v>
          </cell>
          <cell r="E319">
            <v>15.263999999999999</v>
          </cell>
          <cell r="F319" t="str">
            <v>PAL</v>
          </cell>
          <cell r="G319" t="str">
            <v xml:space="preserve">45 x 45 </v>
          </cell>
          <cell r="H319" t="str">
            <v>Metros</v>
          </cell>
          <cell r="I319" t="str">
            <v>Pisos PIO</v>
          </cell>
          <cell r="J319" t="str">
            <v>Segunda</v>
          </cell>
          <cell r="K319" t="str">
            <v xml:space="preserve">45 x 45 </v>
          </cell>
        </row>
        <row r="320">
          <cell r="A320" t="str">
            <v>011201557006.1.3</v>
          </cell>
          <cell r="B320" t="str">
            <v>45 x 45 STUDIO GRIS</v>
          </cell>
          <cell r="C320">
            <v>1</v>
          </cell>
          <cell r="D320">
            <v>88.8</v>
          </cell>
          <cell r="E320">
            <v>14.19</v>
          </cell>
          <cell r="F320" t="str">
            <v>PAL</v>
          </cell>
          <cell r="G320" t="str">
            <v xml:space="preserve">45 x 45 </v>
          </cell>
          <cell r="H320" t="str">
            <v>Metros</v>
          </cell>
          <cell r="I320" t="str">
            <v>Pisos PIO</v>
          </cell>
          <cell r="J320" t="str">
            <v>Primera</v>
          </cell>
          <cell r="K320" t="str">
            <v xml:space="preserve">45 x 45 </v>
          </cell>
        </row>
        <row r="321">
          <cell r="A321" t="str">
            <v>011201557006.1.4</v>
          </cell>
          <cell r="B321" t="str">
            <v>45 x 45 STUDIO GRIS 2,03</v>
          </cell>
          <cell r="C321">
            <v>1</v>
          </cell>
          <cell r="D321">
            <v>81</v>
          </cell>
          <cell r="E321">
            <v>14.19</v>
          </cell>
          <cell r="F321" t="str">
            <v>PAL</v>
          </cell>
          <cell r="G321" t="str">
            <v xml:space="preserve">45 x 45 </v>
          </cell>
          <cell r="H321" t="str">
            <v>Metros</v>
          </cell>
          <cell r="I321" t="str">
            <v>Pisos PIO</v>
          </cell>
          <cell r="J321" t="str">
            <v>Primera</v>
          </cell>
          <cell r="K321" t="str">
            <v xml:space="preserve">45 x 45 </v>
          </cell>
        </row>
        <row r="322">
          <cell r="A322" t="str">
            <v>011201557006.2.3</v>
          </cell>
          <cell r="B322" t="str">
            <v>45 x 45 STUDIO GRIS 2DA CAL</v>
          </cell>
          <cell r="C322">
            <v>1</v>
          </cell>
          <cell r="D322">
            <v>88.8</v>
          </cell>
          <cell r="E322">
            <v>14.19</v>
          </cell>
          <cell r="F322" t="str">
            <v>PAL</v>
          </cell>
          <cell r="G322" t="str">
            <v xml:space="preserve">45 x 45 </v>
          </cell>
          <cell r="H322" t="str">
            <v>Metros</v>
          </cell>
          <cell r="I322" t="str">
            <v>Pisos PIO</v>
          </cell>
          <cell r="J322" t="str">
            <v>Segunda</v>
          </cell>
          <cell r="K322" t="str">
            <v xml:space="preserve">45 x 45 </v>
          </cell>
        </row>
        <row r="323">
          <cell r="A323" t="str">
            <v>011201557006.2.4</v>
          </cell>
          <cell r="B323" t="str">
            <v>45 x 45 STUDIO GRIS 2,03 2DA CAL</v>
          </cell>
          <cell r="C323">
            <v>1</v>
          </cell>
          <cell r="D323">
            <v>81</v>
          </cell>
          <cell r="E323">
            <v>14.19</v>
          </cell>
          <cell r="F323" t="str">
            <v>PAL</v>
          </cell>
          <cell r="G323" t="str">
            <v xml:space="preserve">45 x 45 </v>
          </cell>
          <cell r="H323" t="str">
            <v>Metros</v>
          </cell>
          <cell r="I323" t="str">
            <v>Pisos PIO</v>
          </cell>
          <cell r="J323" t="str">
            <v>Segunda</v>
          </cell>
          <cell r="K323" t="str">
            <v xml:space="preserve">45 x 45 </v>
          </cell>
        </row>
        <row r="324">
          <cell r="A324" t="str">
            <v>011201557009.1.3</v>
          </cell>
          <cell r="B324" t="str">
            <v>45 x 45 STUDIO ARENA</v>
          </cell>
          <cell r="C324">
            <v>1</v>
          </cell>
          <cell r="D324">
            <v>88.8</v>
          </cell>
          <cell r="E324">
            <v>14.19</v>
          </cell>
          <cell r="F324" t="str">
            <v>PAL</v>
          </cell>
          <cell r="G324" t="str">
            <v xml:space="preserve">45 x 45 </v>
          </cell>
          <cell r="H324" t="str">
            <v>Metros</v>
          </cell>
          <cell r="I324" t="str">
            <v>Pisos PIO</v>
          </cell>
          <cell r="J324" t="str">
            <v>Primera</v>
          </cell>
          <cell r="K324" t="str">
            <v xml:space="preserve">45 x 45 </v>
          </cell>
        </row>
        <row r="325">
          <cell r="A325" t="str">
            <v>011201557009.1.4</v>
          </cell>
          <cell r="B325" t="str">
            <v>45 x 45 STUDIO ARENA 2,03</v>
          </cell>
          <cell r="C325">
            <v>1</v>
          </cell>
          <cell r="D325">
            <v>81</v>
          </cell>
          <cell r="E325">
            <v>14.19</v>
          </cell>
          <cell r="F325" t="str">
            <v>PAL</v>
          </cell>
          <cell r="G325" t="str">
            <v xml:space="preserve">45 x 45 </v>
          </cell>
          <cell r="H325" t="str">
            <v>Metros</v>
          </cell>
          <cell r="I325" t="str">
            <v>Pisos PIO</v>
          </cell>
          <cell r="J325" t="str">
            <v>Primera</v>
          </cell>
          <cell r="K325" t="str">
            <v xml:space="preserve">45 x 45 </v>
          </cell>
        </row>
        <row r="326">
          <cell r="A326" t="str">
            <v>011201557009.2.3</v>
          </cell>
          <cell r="B326" t="str">
            <v>45 x 45 STUDIO ARENA 2DA CAL</v>
          </cell>
          <cell r="C326">
            <v>1</v>
          </cell>
          <cell r="D326">
            <v>88.8</v>
          </cell>
          <cell r="E326">
            <v>14.19</v>
          </cell>
          <cell r="F326" t="str">
            <v>PAL</v>
          </cell>
          <cell r="G326" t="str">
            <v xml:space="preserve">45 x 45 </v>
          </cell>
          <cell r="H326" t="str">
            <v>Metros</v>
          </cell>
          <cell r="I326" t="str">
            <v>Pisos PIO</v>
          </cell>
          <cell r="J326" t="str">
            <v>Segunda</v>
          </cell>
          <cell r="K326" t="str">
            <v xml:space="preserve">45 x 45 </v>
          </cell>
        </row>
        <row r="327">
          <cell r="A327" t="str">
            <v>011201557009.2.4</v>
          </cell>
          <cell r="B327" t="str">
            <v>45 x 45 STUDIO ARENA 2,03 2DA CAL</v>
          </cell>
          <cell r="C327">
            <v>1</v>
          </cell>
          <cell r="D327">
            <v>81</v>
          </cell>
          <cell r="E327">
            <v>14.19</v>
          </cell>
          <cell r="F327" t="str">
            <v>PAL</v>
          </cell>
          <cell r="G327" t="str">
            <v xml:space="preserve">45 x 45 </v>
          </cell>
          <cell r="H327" t="str">
            <v>Metros</v>
          </cell>
          <cell r="I327" t="str">
            <v>Pisos PIO</v>
          </cell>
          <cell r="J327" t="str">
            <v>Segunda</v>
          </cell>
          <cell r="K327" t="str">
            <v xml:space="preserve">45 x 45 </v>
          </cell>
        </row>
        <row r="328">
          <cell r="A328" t="str">
            <v>011201558006.1.3</v>
          </cell>
          <cell r="B328" t="str">
            <v>45 x 45 UDINE GRIS</v>
          </cell>
          <cell r="C328">
            <v>1</v>
          </cell>
          <cell r="D328">
            <v>88.8</v>
          </cell>
          <cell r="E328">
            <v>14.19</v>
          </cell>
          <cell r="F328" t="str">
            <v>PAL</v>
          </cell>
          <cell r="G328" t="str">
            <v xml:space="preserve">45 x 45 </v>
          </cell>
          <cell r="H328" t="str">
            <v>Metros</v>
          </cell>
          <cell r="I328" t="str">
            <v>Pisos PIO</v>
          </cell>
          <cell r="J328" t="str">
            <v>Primera</v>
          </cell>
          <cell r="K328" t="str">
            <v xml:space="preserve">45 x 45 </v>
          </cell>
        </row>
        <row r="329">
          <cell r="A329" t="str">
            <v>011201558006.1.4</v>
          </cell>
          <cell r="B329" t="str">
            <v>45 x 45 UDINE GRIS 2,03</v>
          </cell>
          <cell r="C329">
            <v>1</v>
          </cell>
          <cell r="D329">
            <v>81</v>
          </cell>
          <cell r="E329">
            <v>14.19</v>
          </cell>
          <cell r="F329" t="str">
            <v>PAL</v>
          </cell>
          <cell r="G329" t="str">
            <v xml:space="preserve">45 x 45 </v>
          </cell>
          <cell r="H329" t="str">
            <v>Metros</v>
          </cell>
          <cell r="I329" t="str">
            <v>Pisos PIO</v>
          </cell>
          <cell r="J329" t="str">
            <v>Primera</v>
          </cell>
          <cell r="K329" t="str">
            <v xml:space="preserve">45 x 45 </v>
          </cell>
        </row>
        <row r="330">
          <cell r="A330" t="str">
            <v>011201558006.2.3</v>
          </cell>
          <cell r="B330" t="str">
            <v>45 x 45 UDINE GRIS 2DA CAL</v>
          </cell>
          <cell r="C330">
            <v>1</v>
          </cell>
          <cell r="D330">
            <v>88.8</v>
          </cell>
          <cell r="E330">
            <v>14.19</v>
          </cell>
          <cell r="F330" t="str">
            <v>PAL</v>
          </cell>
          <cell r="G330" t="str">
            <v xml:space="preserve">45 x 45 </v>
          </cell>
          <cell r="H330" t="str">
            <v>Metros</v>
          </cell>
          <cell r="I330" t="str">
            <v>Pisos PIO</v>
          </cell>
          <cell r="J330" t="str">
            <v>Segunda</v>
          </cell>
          <cell r="K330" t="str">
            <v xml:space="preserve">45 x 45 </v>
          </cell>
        </row>
        <row r="331">
          <cell r="A331" t="str">
            <v>011201558006.2.4</v>
          </cell>
          <cell r="B331" t="str">
            <v>45 x 45 UDINE GRIS 2,03 2DA CAL</v>
          </cell>
          <cell r="C331">
            <v>1</v>
          </cell>
          <cell r="D331">
            <v>81</v>
          </cell>
          <cell r="E331">
            <v>14.19</v>
          </cell>
          <cell r="F331" t="str">
            <v>PAL</v>
          </cell>
          <cell r="G331" t="str">
            <v xml:space="preserve">45 x 45 </v>
          </cell>
          <cell r="H331" t="str">
            <v>Metros</v>
          </cell>
          <cell r="I331" t="str">
            <v>Pisos PIO</v>
          </cell>
          <cell r="J331" t="str">
            <v>Segunda</v>
          </cell>
          <cell r="K331" t="str">
            <v xml:space="preserve">45 x 45 </v>
          </cell>
        </row>
        <row r="332">
          <cell r="A332" t="str">
            <v>011201558009.1.3</v>
          </cell>
          <cell r="B332" t="str">
            <v>45 x 45 UDINE ARENA</v>
          </cell>
          <cell r="C332">
            <v>1</v>
          </cell>
          <cell r="D332">
            <v>88.8</v>
          </cell>
          <cell r="E332">
            <v>14.19</v>
          </cell>
          <cell r="F332" t="str">
            <v>PAL</v>
          </cell>
          <cell r="G332" t="str">
            <v xml:space="preserve">45 x 45 </v>
          </cell>
          <cell r="H332" t="str">
            <v>Metros</v>
          </cell>
          <cell r="I332" t="str">
            <v>Pisos PIO</v>
          </cell>
          <cell r="J332" t="str">
            <v>Primera</v>
          </cell>
          <cell r="K332" t="str">
            <v xml:space="preserve">45 x 45 </v>
          </cell>
        </row>
        <row r="333">
          <cell r="A333" t="str">
            <v>011201558009.1.4</v>
          </cell>
          <cell r="B333" t="str">
            <v>45 x 45 UDINE ARENA 2,03</v>
          </cell>
          <cell r="C333">
            <v>1</v>
          </cell>
          <cell r="D333">
            <v>81</v>
          </cell>
          <cell r="E333">
            <v>14.19</v>
          </cell>
          <cell r="F333" t="str">
            <v>PAL</v>
          </cell>
          <cell r="G333" t="str">
            <v xml:space="preserve">45 x 45 </v>
          </cell>
          <cell r="H333" t="str">
            <v>Metros</v>
          </cell>
          <cell r="I333" t="str">
            <v>Pisos PIO</v>
          </cell>
          <cell r="J333" t="str">
            <v>Primera</v>
          </cell>
          <cell r="K333" t="str">
            <v xml:space="preserve">45 x 45 </v>
          </cell>
        </row>
        <row r="334">
          <cell r="A334" t="str">
            <v>011201558009.2.3</v>
          </cell>
          <cell r="B334" t="str">
            <v>45 x 45 UDINE ARENA 2DA CAL</v>
          </cell>
          <cell r="C334">
            <v>1</v>
          </cell>
          <cell r="D334">
            <v>88.8</v>
          </cell>
          <cell r="E334">
            <v>14.19</v>
          </cell>
          <cell r="F334" t="str">
            <v>PAL</v>
          </cell>
          <cell r="G334" t="str">
            <v xml:space="preserve">45 x 45 </v>
          </cell>
          <cell r="H334" t="str">
            <v>Metros</v>
          </cell>
          <cell r="I334" t="str">
            <v>Pisos PIO</v>
          </cell>
          <cell r="J334" t="str">
            <v>Segunda</v>
          </cell>
          <cell r="K334" t="str">
            <v xml:space="preserve">45 x 45 </v>
          </cell>
        </row>
        <row r="335">
          <cell r="A335" t="str">
            <v>011201558009.2.4</v>
          </cell>
          <cell r="B335" t="str">
            <v>45 x 45 UDINE ARENA 2,03 2DA CAL</v>
          </cell>
          <cell r="C335">
            <v>1</v>
          </cell>
          <cell r="D335">
            <v>81</v>
          </cell>
          <cell r="E335">
            <v>14.19</v>
          </cell>
          <cell r="F335" t="str">
            <v>PAL</v>
          </cell>
          <cell r="G335" t="str">
            <v xml:space="preserve">45 x 45 </v>
          </cell>
          <cell r="H335" t="str">
            <v>Metros</v>
          </cell>
          <cell r="I335" t="str">
            <v>Pisos PIO</v>
          </cell>
          <cell r="J335" t="str">
            <v>Segunda</v>
          </cell>
          <cell r="K335" t="str">
            <v xml:space="preserve">45 x 45 </v>
          </cell>
        </row>
        <row r="336">
          <cell r="A336" t="str">
            <v>011201564000.1.3</v>
          </cell>
          <cell r="B336" t="str">
            <v>45 x 45 POSITANO</v>
          </cell>
          <cell r="C336">
            <v>1</v>
          </cell>
          <cell r="D336">
            <v>88.8</v>
          </cell>
          <cell r="E336">
            <v>14.19</v>
          </cell>
          <cell r="F336" t="str">
            <v>PAL</v>
          </cell>
          <cell r="G336" t="str">
            <v xml:space="preserve">45 x 45 </v>
          </cell>
          <cell r="H336" t="str">
            <v>Metros</v>
          </cell>
          <cell r="I336" t="str">
            <v>Pisos PIO</v>
          </cell>
          <cell r="J336" t="str">
            <v>Primera</v>
          </cell>
          <cell r="K336" t="str">
            <v xml:space="preserve">45 x 45 </v>
          </cell>
        </row>
        <row r="337">
          <cell r="A337" t="str">
            <v>011201564000.1.4</v>
          </cell>
          <cell r="B337" t="str">
            <v>45 x 45 POSITANO 2,03</v>
          </cell>
          <cell r="C337">
            <v>1</v>
          </cell>
          <cell r="D337">
            <v>81</v>
          </cell>
          <cell r="E337">
            <v>14.19</v>
          </cell>
          <cell r="F337" t="str">
            <v>PAL</v>
          </cell>
          <cell r="G337" t="str">
            <v xml:space="preserve">45 x 45 </v>
          </cell>
          <cell r="H337" t="str">
            <v>Metros</v>
          </cell>
          <cell r="I337" t="str">
            <v>Pisos PIO</v>
          </cell>
          <cell r="J337" t="str">
            <v>Primera</v>
          </cell>
          <cell r="K337" t="str">
            <v xml:space="preserve">45 x 45 </v>
          </cell>
        </row>
        <row r="338">
          <cell r="A338" t="str">
            <v>011201564000.1.5</v>
          </cell>
          <cell r="B338" t="str">
            <v>45 x 45 POSITANO P5</v>
          </cell>
          <cell r="C338">
            <v>1</v>
          </cell>
          <cell r="D338">
            <v>89.1</v>
          </cell>
          <cell r="E338">
            <v>15.263999999999999</v>
          </cell>
          <cell r="F338" t="str">
            <v>PAL</v>
          </cell>
          <cell r="G338" t="str">
            <v xml:space="preserve">45 x 45 </v>
          </cell>
          <cell r="H338" t="str">
            <v>Metros</v>
          </cell>
          <cell r="I338" t="str">
            <v>Pisos PIO</v>
          </cell>
          <cell r="J338" t="str">
            <v>Primera</v>
          </cell>
          <cell r="K338" t="str">
            <v xml:space="preserve">45 x 45 </v>
          </cell>
        </row>
        <row r="339">
          <cell r="A339" t="str">
            <v>011201564000.2.3</v>
          </cell>
          <cell r="B339" t="str">
            <v>45 x 45 POSITANO 2DA CAL</v>
          </cell>
          <cell r="C339">
            <v>1</v>
          </cell>
          <cell r="D339">
            <v>88.8</v>
          </cell>
          <cell r="E339">
            <v>14.19</v>
          </cell>
          <cell r="F339" t="str">
            <v>PAL</v>
          </cell>
          <cell r="G339" t="str">
            <v xml:space="preserve">45 x 45 </v>
          </cell>
          <cell r="H339" t="str">
            <v>Metros</v>
          </cell>
          <cell r="I339" t="str">
            <v>Pisos PIO</v>
          </cell>
          <cell r="J339" t="str">
            <v>Segunda</v>
          </cell>
          <cell r="K339" t="str">
            <v xml:space="preserve">45 x 45 </v>
          </cell>
        </row>
        <row r="340">
          <cell r="A340" t="str">
            <v>011201564000.2.4</v>
          </cell>
          <cell r="B340" t="str">
            <v>45 x 45 POSITANO 2,03 2DA CAL</v>
          </cell>
          <cell r="C340">
            <v>1</v>
          </cell>
          <cell r="D340">
            <v>81</v>
          </cell>
          <cell r="E340">
            <v>14.19</v>
          </cell>
          <cell r="F340" t="str">
            <v>PAL</v>
          </cell>
          <cell r="G340" t="str">
            <v xml:space="preserve">45 x 45 </v>
          </cell>
          <cell r="H340" t="str">
            <v>Metros</v>
          </cell>
          <cell r="I340" t="str">
            <v>Pisos PIO</v>
          </cell>
          <cell r="J340" t="str">
            <v>Segunda</v>
          </cell>
          <cell r="K340" t="str">
            <v xml:space="preserve">45 x 45 </v>
          </cell>
        </row>
        <row r="341">
          <cell r="A341" t="str">
            <v>011201564000.2.5</v>
          </cell>
          <cell r="B341" t="str">
            <v>45 x 45 POSITANO P5 2DA CAL</v>
          </cell>
          <cell r="C341">
            <v>1</v>
          </cell>
          <cell r="D341">
            <v>89.1</v>
          </cell>
          <cell r="E341">
            <v>15.263999999999999</v>
          </cell>
          <cell r="F341" t="str">
            <v>PAL</v>
          </cell>
          <cell r="G341" t="str">
            <v xml:space="preserve">45 x 45 </v>
          </cell>
          <cell r="H341" t="str">
            <v>Metros</v>
          </cell>
          <cell r="I341" t="str">
            <v>Pisos PIO</v>
          </cell>
          <cell r="J341" t="str">
            <v>Segunda</v>
          </cell>
          <cell r="K341" t="str">
            <v xml:space="preserve">45 x 45 </v>
          </cell>
        </row>
        <row r="342">
          <cell r="A342" t="str">
            <v>011201641000.1.4</v>
          </cell>
          <cell r="B342" t="str">
            <v>45 x 45 TREND PATINA</v>
          </cell>
          <cell r="C342">
            <v>1</v>
          </cell>
          <cell r="D342">
            <v>81</v>
          </cell>
          <cell r="E342">
            <v>14.19</v>
          </cell>
          <cell r="F342" t="str">
            <v>PAL</v>
          </cell>
          <cell r="G342" t="str">
            <v xml:space="preserve">45 x 45 </v>
          </cell>
          <cell r="H342" t="str">
            <v>Metros</v>
          </cell>
          <cell r="I342" t="str">
            <v>Pisos PIO</v>
          </cell>
          <cell r="J342" t="str">
            <v>Primera</v>
          </cell>
          <cell r="K342" t="str">
            <v xml:space="preserve">45 x 45 </v>
          </cell>
        </row>
        <row r="343">
          <cell r="A343" t="str">
            <v>011201641000.1.5</v>
          </cell>
          <cell r="B343" t="str">
            <v>45 x 45 TREND PATINA P5</v>
          </cell>
          <cell r="C343">
            <v>1</v>
          </cell>
          <cell r="D343">
            <v>89.1</v>
          </cell>
          <cell r="E343">
            <v>15.263999999999999</v>
          </cell>
          <cell r="F343" t="str">
            <v>PAL</v>
          </cell>
          <cell r="G343" t="str">
            <v xml:space="preserve">45 x 45 </v>
          </cell>
          <cell r="H343" t="str">
            <v>Metros</v>
          </cell>
          <cell r="I343" t="str">
            <v>Pisos PIO</v>
          </cell>
          <cell r="J343" t="str">
            <v>Primera</v>
          </cell>
          <cell r="K343" t="str">
            <v xml:space="preserve">45 x 45 </v>
          </cell>
        </row>
        <row r="344">
          <cell r="A344" t="str">
            <v>011201641000.2.4</v>
          </cell>
          <cell r="B344" t="str">
            <v>45 x 45 TREND PATINA 2DA CAL</v>
          </cell>
          <cell r="C344">
            <v>1</v>
          </cell>
          <cell r="D344">
            <v>81</v>
          </cell>
          <cell r="E344">
            <v>14.19</v>
          </cell>
          <cell r="F344" t="str">
            <v>PAL</v>
          </cell>
          <cell r="G344" t="str">
            <v xml:space="preserve">45 x 45 </v>
          </cell>
          <cell r="H344" t="str">
            <v>Metros</v>
          </cell>
          <cell r="I344" t="str">
            <v>Pisos PIO</v>
          </cell>
          <cell r="J344" t="str">
            <v>Segunda</v>
          </cell>
          <cell r="K344" t="str">
            <v xml:space="preserve">45 x 45 </v>
          </cell>
        </row>
        <row r="345">
          <cell r="A345" t="str">
            <v>011201641000.2.5</v>
          </cell>
          <cell r="B345" t="str">
            <v>45 x 45 TREND PATINA P5 2DA CAL</v>
          </cell>
          <cell r="C345">
            <v>1</v>
          </cell>
          <cell r="D345">
            <v>89.1</v>
          </cell>
          <cell r="E345">
            <v>15.263999999999999</v>
          </cell>
          <cell r="F345" t="str">
            <v>PAL</v>
          </cell>
          <cell r="G345" t="str">
            <v xml:space="preserve">45 x 45 </v>
          </cell>
          <cell r="H345" t="str">
            <v>Metros</v>
          </cell>
          <cell r="I345" t="str">
            <v>Pisos PIO</v>
          </cell>
          <cell r="J345" t="str">
            <v>Segunda</v>
          </cell>
          <cell r="K345" t="str">
            <v xml:space="preserve">45 x 45 </v>
          </cell>
        </row>
        <row r="346">
          <cell r="A346" t="str">
            <v>011201641000.4.5</v>
          </cell>
          <cell r="B346" t="str">
            <v>45 x 45 TREND PATINA P5 EXPORT</v>
          </cell>
          <cell r="C346">
            <v>1</v>
          </cell>
          <cell r="D346">
            <v>89.1</v>
          </cell>
          <cell r="E346">
            <v>15.263999999999999</v>
          </cell>
          <cell r="F346" t="str">
            <v>PAL</v>
          </cell>
          <cell r="G346" t="str">
            <v xml:space="preserve">45 x 45 </v>
          </cell>
          <cell r="H346" t="str">
            <v>Metros</v>
          </cell>
          <cell r="I346" t="str">
            <v>Pisos PIO</v>
          </cell>
          <cell r="J346" t="str">
            <v>Exportacion</v>
          </cell>
          <cell r="K346" t="str">
            <v xml:space="preserve">45 x 45 </v>
          </cell>
        </row>
        <row r="347">
          <cell r="A347" t="str">
            <v>011201641001.1.5</v>
          </cell>
          <cell r="B347" t="str">
            <v>45 x 45 TREND BLANCO</v>
          </cell>
          <cell r="C347">
            <v>1</v>
          </cell>
          <cell r="D347">
            <v>89.1</v>
          </cell>
          <cell r="E347">
            <v>15.263999999999999</v>
          </cell>
          <cell r="F347" t="str">
            <v>PAL</v>
          </cell>
          <cell r="G347" t="str">
            <v xml:space="preserve">45 x 45 </v>
          </cell>
          <cell r="H347" t="str">
            <v>Metros</v>
          </cell>
          <cell r="I347" t="str">
            <v>Pisos PIO</v>
          </cell>
          <cell r="J347" t="str">
            <v>Primera</v>
          </cell>
          <cell r="K347" t="str">
            <v xml:space="preserve">45 x 45 </v>
          </cell>
        </row>
        <row r="348">
          <cell r="A348" t="str">
            <v>011201641001.2.5</v>
          </cell>
          <cell r="B348" t="str">
            <v>45 x 45 TREND BLANCO 2DA CAL</v>
          </cell>
          <cell r="C348">
            <v>1</v>
          </cell>
          <cell r="D348">
            <v>89.1</v>
          </cell>
          <cell r="E348">
            <v>15.263999999999999</v>
          </cell>
          <cell r="F348" t="str">
            <v>PAL</v>
          </cell>
          <cell r="G348" t="str">
            <v xml:space="preserve">45 x 45 </v>
          </cell>
          <cell r="H348" t="str">
            <v>Metros</v>
          </cell>
          <cell r="I348" t="str">
            <v>Pisos PIO</v>
          </cell>
          <cell r="J348" t="str">
            <v>Segunda</v>
          </cell>
          <cell r="K348" t="str">
            <v xml:space="preserve">45 x 45 </v>
          </cell>
        </row>
        <row r="349">
          <cell r="A349" t="str">
            <v>011201645209.1.4</v>
          </cell>
          <cell r="B349" t="str">
            <v>45 x 45 BIENAL GREIGE</v>
          </cell>
          <cell r="C349">
            <v>1</v>
          </cell>
          <cell r="D349">
            <v>81</v>
          </cell>
          <cell r="E349">
            <v>14.19</v>
          </cell>
          <cell r="F349" t="str">
            <v>PAL</v>
          </cell>
          <cell r="G349" t="str">
            <v xml:space="preserve">45 x 45 </v>
          </cell>
          <cell r="H349" t="str">
            <v>Metros</v>
          </cell>
          <cell r="I349" t="str">
            <v>Pisos PIO</v>
          </cell>
          <cell r="J349" t="str">
            <v>Primera</v>
          </cell>
          <cell r="K349" t="str">
            <v xml:space="preserve">45 x 45 </v>
          </cell>
        </row>
        <row r="350">
          <cell r="A350" t="str">
            <v>011201645209.1.5</v>
          </cell>
          <cell r="B350" t="str">
            <v>45 x 45 BIENAL GREIGE</v>
          </cell>
          <cell r="C350">
            <v>1</v>
          </cell>
          <cell r="D350">
            <v>89.1</v>
          </cell>
          <cell r="E350">
            <v>15.263999999999999</v>
          </cell>
          <cell r="F350" t="str">
            <v>PAL</v>
          </cell>
          <cell r="G350" t="str">
            <v xml:space="preserve">45 x 45 </v>
          </cell>
          <cell r="H350" t="str">
            <v>Metros</v>
          </cell>
          <cell r="I350" t="str">
            <v>Pisos PIO</v>
          </cell>
          <cell r="J350" t="str">
            <v>Primera</v>
          </cell>
          <cell r="K350" t="str">
            <v xml:space="preserve">45 x 45 </v>
          </cell>
        </row>
        <row r="351">
          <cell r="A351" t="str">
            <v>011201645209.2.4</v>
          </cell>
          <cell r="B351" t="str">
            <v>45 x 45 BIENAL GREIGE 2DA CAL</v>
          </cell>
          <cell r="C351">
            <v>1</v>
          </cell>
          <cell r="D351">
            <v>81</v>
          </cell>
          <cell r="E351">
            <v>14.19</v>
          </cell>
          <cell r="F351" t="str">
            <v>PAL</v>
          </cell>
          <cell r="G351" t="str">
            <v xml:space="preserve">45 x 45 </v>
          </cell>
          <cell r="H351" t="str">
            <v>Metros</v>
          </cell>
          <cell r="I351" t="str">
            <v>Pisos PIO</v>
          </cell>
          <cell r="J351" t="str">
            <v>Segunda</v>
          </cell>
          <cell r="K351" t="str">
            <v xml:space="preserve">45 x 45 </v>
          </cell>
        </row>
        <row r="352">
          <cell r="A352" t="str">
            <v>011201645209.2.5</v>
          </cell>
          <cell r="B352" t="str">
            <v>45 x 45 BIENAL GREIGE 2DA CAL</v>
          </cell>
          <cell r="C352">
            <v>1</v>
          </cell>
          <cell r="D352">
            <v>89.1</v>
          </cell>
          <cell r="E352">
            <v>15.263999999999999</v>
          </cell>
          <cell r="F352" t="str">
            <v>PAL</v>
          </cell>
          <cell r="G352" t="str">
            <v xml:space="preserve">45 x 45 </v>
          </cell>
          <cell r="H352" t="str">
            <v>Metros</v>
          </cell>
          <cell r="I352" t="str">
            <v>Pisos PIO</v>
          </cell>
          <cell r="J352" t="str">
            <v>Segunda</v>
          </cell>
          <cell r="K352" t="str">
            <v xml:space="preserve">45 x 45 </v>
          </cell>
        </row>
        <row r="353">
          <cell r="A353" t="str">
            <v>011201655000.1.4</v>
          </cell>
          <cell r="B353" t="str">
            <v>45 x 45 PARAISO</v>
          </cell>
          <cell r="C353">
            <v>1</v>
          </cell>
          <cell r="D353">
            <v>81</v>
          </cell>
          <cell r="E353">
            <v>14.19</v>
          </cell>
          <cell r="F353" t="str">
            <v>PAL</v>
          </cell>
          <cell r="G353" t="str">
            <v xml:space="preserve">45 x 45 </v>
          </cell>
          <cell r="H353" t="str">
            <v>Metros</v>
          </cell>
          <cell r="I353" t="str">
            <v>Pisos PIO</v>
          </cell>
          <cell r="J353" t="str">
            <v>Primera</v>
          </cell>
          <cell r="K353" t="str">
            <v xml:space="preserve">45 x 45 </v>
          </cell>
        </row>
        <row r="354">
          <cell r="A354" t="str">
            <v>011201655000.1.5</v>
          </cell>
          <cell r="B354" t="str">
            <v>45 x 45 PARAISO P5</v>
          </cell>
          <cell r="C354">
            <v>1</v>
          </cell>
          <cell r="D354">
            <v>89.1</v>
          </cell>
          <cell r="E354">
            <v>15.263999999999999</v>
          </cell>
          <cell r="F354" t="str">
            <v>PAL</v>
          </cell>
          <cell r="G354" t="str">
            <v xml:space="preserve">45 x 45 </v>
          </cell>
          <cell r="H354" t="str">
            <v>Metros</v>
          </cell>
          <cell r="I354" t="str">
            <v>Pisos PIO</v>
          </cell>
          <cell r="J354" t="str">
            <v>Primera</v>
          </cell>
          <cell r="K354" t="str">
            <v xml:space="preserve">45 x 45 </v>
          </cell>
        </row>
        <row r="355">
          <cell r="A355" t="str">
            <v>011201655000.2.4</v>
          </cell>
          <cell r="B355" t="str">
            <v>45 x 45 PARAISO 2DA CAL</v>
          </cell>
          <cell r="C355">
            <v>1</v>
          </cell>
          <cell r="D355">
            <v>81</v>
          </cell>
          <cell r="E355">
            <v>14.19</v>
          </cell>
          <cell r="F355" t="str">
            <v>PAL</v>
          </cell>
          <cell r="G355" t="str">
            <v xml:space="preserve">45 x 45 </v>
          </cell>
          <cell r="H355" t="str">
            <v>Metros</v>
          </cell>
          <cell r="I355" t="str">
            <v>Pisos PIO</v>
          </cell>
          <cell r="J355" t="str">
            <v>Segunda</v>
          </cell>
          <cell r="K355" t="str">
            <v xml:space="preserve">45 x 45 </v>
          </cell>
        </row>
        <row r="356">
          <cell r="A356" t="str">
            <v>011201655000.2.5</v>
          </cell>
          <cell r="B356" t="str">
            <v>45 x 45 PARAISO P5 2DA CAL</v>
          </cell>
          <cell r="C356">
            <v>1</v>
          </cell>
          <cell r="D356">
            <v>89.1</v>
          </cell>
          <cell r="E356">
            <v>15.263999999999999</v>
          </cell>
          <cell r="F356" t="str">
            <v>PAL</v>
          </cell>
          <cell r="G356" t="str">
            <v xml:space="preserve">45 x 45 </v>
          </cell>
          <cell r="H356" t="str">
            <v>Metros</v>
          </cell>
          <cell r="I356" t="str">
            <v>Pisos PIO</v>
          </cell>
          <cell r="J356" t="str">
            <v>Segunda</v>
          </cell>
          <cell r="K356" t="str">
            <v xml:space="preserve">45 x 45 </v>
          </cell>
        </row>
        <row r="357">
          <cell r="A357" t="str">
            <v>011201721000.1.5</v>
          </cell>
          <cell r="B357" t="str">
            <v>45 x 45 TACOS DECAP</v>
          </cell>
          <cell r="C357">
            <v>1</v>
          </cell>
          <cell r="D357">
            <v>89.1</v>
          </cell>
          <cell r="E357">
            <v>15.263999999999999</v>
          </cell>
          <cell r="F357" t="str">
            <v>PAL</v>
          </cell>
          <cell r="G357" t="str">
            <v xml:space="preserve">45 x 45 </v>
          </cell>
          <cell r="H357" t="str">
            <v>Metros</v>
          </cell>
          <cell r="I357" t="str">
            <v>Pisos PIO</v>
          </cell>
          <cell r="J357" t="str">
            <v>Primera</v>
          </cell>
          <cell r="K357" t="str">
            <v xml:space="preserve">45 x 45 </v>
          </cell>
        </row>
        <row r="358">
          <cell r="A358" t="str">
            <v>011201721000.2.5</v>
          </cell>
          <cell r="B358" t="str">
            <v>45 x 45 TACOS DECAP 2DA CAL</v>
          </cell>
          <cell r="C358">
            <v>1</v>
          </cell>
          <cell r="D358">
            <v>89.1</v>
          </cell>
          <cell r="E358">
            <v>15.263999999999999</v>
          </cell>
          <cell r="F358" t="str">
            <v>PAL</v>
          </cell>
          <cell r="G358" t="str">
            <v xml:space="preserve">45 x 45 </v>
          </cell>
          <cell r="H358" t="str">
            <v>Metros</v>
          </cell>
          <cell r="I358" t="str">
            <v>Pisos PIO</v>
          </cell>
          <cell r="J358" t="str">
            <v>Segunda</v>
          </cell>
          <cell r="K358" t="str">
            <v xml:space="preserve">45 x 45 </v>
          </cell>
        </row>
        <row r="359">
          <cell r="A359" t="str">
            <v>011201722000.1.5</v>
          </cell>
          <cell r="B359" t="str">
            <v>45 x 45 TACOS LAPACHO</v>
          </cell>
          <cell r="C359">
            <v>1</v>
          </cell>
          <cell r="D359">
            <v>89.1</v>
          </cell>
          <cell r="E359">
            <v>15.263999999999999</v>
          </cell>
          <cell r="F359" t="str">
            <v>PAL</v>
          </cell>
          <cell r="G359" t="str">
            <v xml:space="preserve">45 x 45 </v>
          </cell>
          <cell r="H359" t="str">
            <v>Metros</v>
          </cell>
          <cell r="I359" t="str">
            <v>Pisos PIO</v>
          </cell>
          <cell r="J359" t="str">
            <v>Primera</v>
          </cell>
          <cell r="K359" t="str">
            <v xml:space="preserve">45 x 45 </v>
          </cell>
        </row>
        <row r="360">
          <cell r="A360" t="str">
            <v>011201722000.2.5</v>
          </cell>
          <cell r="B360" t="str">
            <v>45 x 45 TACOS LAPACHO 2DA CAL</v>
          </cell>
          <cell r="C360">
            <v>1</v>
          </cell>
          <cell r="D360">
            <v>89.1</v>
          </cell>
          <cell r="E360">
            <v>15.263999999999999</v>
          </cell>
          <cell r="F360" t="str">
            <v>PAL</v>
          </cell>
          <cell r="G360" t="str">
            <v xml:space="preserve">45 x 45 </v>
          </cell>
          <cell r="H360" t="str">
            <v>Metros</v>
          </cell>
          <cell r="I360" t="str">
            <v>Pisos PIO</v>
          </cell>
          <cell r="J360" t="str">
            <v>Segunda</v>
          </cell>
          <cell r="K360" t="str">
            <v xml:space="preserve">45 x 45 </v>
          </cell>
        </row>
        <row r="361">
          <cell r="A361" t="str">
            <v>011201723006.1.5</v>
          </cell>
          <cell r="B361" t="str">
            <v>45 x 45 CALCAREO DECO GRIS</v>
          </cell>
          <cell r="C361">
            <v>1</v>
          </cell>
          <cell r="D361">
            <v>89.1</v>
          </cell>
          <cell r="E361">
            <v>15.263999999999999</v>
          </cell>
          <cell r="F361" t="str">
            <v>PAL</v>
          </cell>
          <cell r="G361" t="str">
            <v>45 x 45</v>
          </cell>
          <cell r="H361" t="str">
            <v>Metros</v>
          </cell>
          <cell r="I361" t="str">
            <v>Pisos PIO</v>
          </cell>
          <cell r="J361" t="str">
            <v>Primera</v>
          </cell>
          <cell r="K361" t="str">
            <v xml:space="preserve">45 x 45 </v>
          </cell>
        </row>
        <row r="362">
          <cell r="A362" t="str">
            <v>011201723006.2.5</v>
          </cell>
          <cell r="B362" t="str">
            <v>45 x 45 CALCAREO DECO GRIS 2DA CAL</v>
          </cell>
          <cell r="C362">
            <v>1</v>
          </cell>
          <cell r="D362">
            <v>89.1</v>
          </cell>
          <cell r="E362">
            <v>15.263999999999999</v>
          </cell>
          <cell r="F362" t="str">
            <v>PAL</v>
          </cell>
          <cell r="G362" t="str">
            <v>45 x 45</v>
          </cell>
          <cell r="H362" t="str">
            <v>Metros</v>
          </cell>
          <cell r="I362" t="str">
            <v>Pisos PIO</v>
          </cell>
          <cell r="J362" t="str">
            <v>Segunda</v>
          </cell>
          <cell r="K362" t="str">
            <v xml:space="preserve">45 x 45 </v>
          </cell>
        </row>
        <row r="363">
          <cell r="A363" t="str">
            <v>011201723035.1.5</v>
          </cell>
          <cell r="B363" t="str">
            <v>45 x 45 CALCAREO DECO TOSTADO</v>
          </cell>
          <cell r="C363">
            <v>1</v>
          </cell>
          <cell r="D363">
            <v>89.1</v>
          </cell>
          <cell r="E363">
            <v>15.263999999999999</v>
          </cell>
          <cell r="F363" t="str">
            <v>PAL</v>
          </cell>
          <cell r="G363" t="str">
            <v>45 x 45</v>
          </cell>
          <cell r="H363" t="str">
            <v>Metros</v>
          </cell>
          <cell r="I363" t="str">
            <v>Pisos PIO</v>
          </cell>
          <cell r="J363" t="str">
            <v>Primera</v>
          </cell>
          <cell r="K363" t="str">
            <v xml:space="preserve">45 x 45 </v>
          </cell>
        </row>
        <row r="364">
          <cell r="A364" t="str">
            <v>011201723035.2.5</v>
          </cell>
          <cell r="B364" t="str">
            <v>45 x 45 CALCAREO DECO TOSTADO 2DA CAL</v>
          </cell>
          <cell r="C364">
            <v>1</v>
          </cell>
          <cell r="D364">
            <v>89.1</v>
          </cell>
          <cell r="E364">
            <v>15.263999999999999</v>
          </cell>
          <cell r="F364" t="str">
            <v>PAL</v>
          </cell>
          <cell r="G364" t="str">
            <v>45 x 45</v>
          </cell>
          <cell r="H364" t="str">
            <v>Metros</v>
          </cell>
          <cell r="I364" t="str">
            <v>Pisos PIO</v>
          </cell>
          <cell r="J364" t="str">
            <v>Segunda</v>
          </cell>
          <cell r="K364" t="str">
            <v xml:space="preserve">45 x 45 </v>
          </cell>
        </row>
        <row r="365">
          <cell r="A365" t="str">
            <v>011201724000.1.5</v>
          </cell>
          <cell r="B365" t="str">
            <v>45 x 45 PETRA DECO</v>
          </cell>
          <cell r="C365">
            <v>1</v>
          </cell>
          <cell r="D365">
            <v>89.1</v>
          </cell>
          <cell r="E365">
            <v>15.263999999999999</v>
          </cell>
          <cell r="F365" t="str">
            <v>PAL</v>
          </cell>
          <cell r="G365" t="str">
            <v>45 x 45</v>
          </cell>
          <cell r="H365" t="str">
            <v>Metros</v>
          </cell>
          <cell r="I365" t="str">
            <v>Pisos PIO</v>
          </cell>
          <cell r="J365" t="str">
            <v>Primera</v>
          </cell>
          <cell r="K365" t="str">
            <v xml:space="preserve">45 x 45 </v>
          </cell>
        </row>
        <row r="366">
          <cell r="A366" t="str">
            <v>011201724000.2.5</v>
          </cell>
          <cell r="B366" t="str">
            <v>45 x 45 PETRA DECO 2DA CAL</v>
          </cell>
          <cell r="C366">
            <v>1</v>
          </cell>
          <cell r="D366">
            <v>89.1</v>
          </cell>
          <cell r="E366">
            <v>15.263999999999999</v>
          </cell>
          <cell r="F366" t="str">
            <v>PAL</v>
          </cell>
          <cell r="G366" t="str">
            <v>45 x 45</v>
          </cell>
          <cell r="H366" t="str">
            <v>Metros</v>
          </cell>
          <cell r="I366" t="str">
            <v>Pisos PIO</v>
          </cell>
          <cell r="J366" t="str">
            <v>Segunda</v>
          </cell>
          <cell r="K366" t="str">
            <v xml:space="preserve">45 x 45 </v>
          </cell>
        </row>
        <row r="367">
          <cell r="A367" t="str">
            <v>011201725188.1.5</v>
          </cell>
          <cell r="B367" t="str">
            <v>45 x 45 FULL DECO MIX</v>
          </cell>
          <cell r="C367">
            <v>1</v>
          </cell>
          <cell r="D367">
            <v>89.1</v>
          </cell>
          <cell r="E367">
            <v>15.263999999999999</v>
          </cell>
          <cell r="F367" t="str">
            <v>PAL</v>
          </cell>
          <cell r="G367" t="str">
            <v>45 x 45</v>
          </cell>
          <cell r="H367" t="str">
            <v>Metros</v>
          </cell>
          <cell r="I367" t="str">
            <v>Pisos PIO</v>
          </cell>
          <cell r="J367" t="str">
            <v>Primera</v>
          </cell>
          <cell r="K367" t="str">
            <v xml:space="preserve">45 x 45 </v>
          </cell>
        </row>
        <row r="368">
          <cell r="A368" t="str">
            <v>011201725188.2.5</v>
          </cell>
          <cell r="B368" t="str">
            <v>45 x 45 FULL DECO MIX 2DA CAL</v>
          </cell>
          <cell r="C368">
            <v>1</v>
          </cell>
          <cell r="D368">
            <v>89.1</v>
          </cell>
          <cell r="E368">
            <v>15.263999999999999</v>
          </cell>
          <cell r="F368" t="str">
            <v>PAL</v>
          </cell>
          <cell r="G368" t="str">
            <v>45 x 45</v>
          </cell>
          <cell r="H368" t="str">
            <v>Metros</v>
          </cell>
          <cell r="I368" t="str">
            <v>Pisos PIO</v>
          </cell>
          <cell r="J368" t="str">
            <v>Segunda</v>
          </cell>
          <cell r="K368" t="str">
            <v xml:space="preserve">45 x 45 </v>
          </cell>
        </row>
        <row r="369">
          <cell r="A369" t="str">
            <v>011201725188.4.5</v>
          </cell>
          <cell r="B369" t="str">
            <v>45 x 45 FULL DECO MIX EXPORT</v>
          </cell>
          <cell r="C369">
            <v>1</v>
          </cell>
          <cell r="D369">
            <v>89.1</v>
          </cell>
          <cell r="E369">
            <v>15.263999999999999</v>
          </cell>
          <cell r="F369" t="str">
            <v>PAL</v>
          </cell>
          <cell r="G369" t="str">
            <v>45 x 45</v>
          </cell>
          <cell r="H369" t="str">
            <v>Metros</v>
          </cell>
          <cell r="I369" t="str">
            <v>Pisos PIO</v>
          </cell>
          <cell r="J369" t="str">
            <v>Exportacion</v>
          </cell>
          <cell r="K369" t="str">
            <v xml:space="preserve">45 x 45 </v>
          </cell>
        </row>
        <row r="370">
          <cell r="A370" t="str">
            <v>011201727000.1.5</v>
          </cell>
          <cell r="B370" t="str">
            <v>45 x 45 PETRA DECO TAAD</v>
          </cell>
          <cell r="C370">
            <v>1</v>
          </cell>
          <cell r="D370">
            <v>89.1</v>
          </cell>
          <cell r="E370">
            <v>15.263999999999999</v>
          </cell>
          <cell r="F370" t="str">
            <v>PAL</v>
          </cell>
          <cell r="G370" t="str">
            <v xml:space="preserve">45 x 45 </v>
          </cell>
          <cell r="H370" t="str">
            <v>Metros</v>
          </cell>
          <cell r="I370" t="str">
            <v>Pisos PIO</v>
          </cell>
          <cell r="J370" t="str">
            <v>Primera</v>
          </cell>
          <cell r="K370" t="str">
            <v xml:space="preserve">45 x 45 </v>
          </cell>
        </row>
        <row r="371">
          <cell r="A371" t="str">
            <v>011201727000.2.5</v>
          </cell>
          <cell r="B371" t="str">
            <v>45 x 45 PETRA DECO TAAD 2DA CAL</v>
          </cell>
          <cell r="C371">
            <v>1</v>
          </cell>
          <cell r="D371">
            <v>89.1</v>
          </cell>
          <cell r="E371">
            <v>15.263999999999999</v>
          </cell>
          <cell r="F371" t="str">
            <v>PAL</v>
          </cell>
          <cell r="G371" t="str">
            <v xml:space="preserve">45 x 45 </v>
          </cell>
          <cell r="H371" t="str">
            <v>Metros</v>
          </cell>
          <cell r="I371" t="str">
            <v>Pisos PIO</v>
          </cell>
          <cell r="J371" t="str">
            <v>Segunda</v>
          </cell>
          <cell r="K371" t="str">
            <v xml:space="preserve">45 x 45 </v>
          </cell>
        </row>
        <row r="372">
          <cell r="A372" t="str">
            <v>011201743000.1.5</v>
          </cell>
          <cell r="B372" t="str">
            <v>45 x 45 ALMAGRO</v>
          </cell>
          <cell r="C372">
            <v>1</v>
          </cell>
          <cell r="D372">
            <v>89.1</v>
          </cell>
          <cell r="E372">
            <v>15.263999999999999</v>
          </cell>
          <cell r="F372" t="str">
            <v>PAL</v>
          </cell>
          <cell r="G372" t="str">
            <v xml:space="preserve">45 x 45 </v>
          </cell>
          <cell r="H372" t="str">
            <v>Metros</v>
          </cell>
          <cell r="I372" t="str">
            <v>Pisos PIO</v>
          </cell>
          <cell r="J372" t="str">
            <v>Primera</v>
          </cell>
          <cell r="K372" t="str">
            <v xml:space="preserve">45 x 45 </v>
          </cell>
        </row>
        <row r="373">
          <cell r="A373" t="str">
            <v>011201743000.2.5</v>
          </cell>
          <cell r="B373" t="str">
            <v>45 x 45 ALMAGRO 2DA CAL</v>
          </cell>
          <cell r="C373">
            <v>1</v>
          </cell>
          <cell r="D373">
            <v>89.1</v>
          </cell>
          <cell r="E373">
            <v>15.263999999999999</v>
          </cell>
          <cell r="F373" t="str">
            <v>PAL</v>
          </cell>
          <cell r="G373" t="str">
            <v xml:space="preserve">45 x 45 </v>
          </cell>
          <cell r="H373" t="str">
            <v>Metros</v>
          </cell>
          <cell r="I373" t="str">
            <v>Pisos PIO</v>
          </cell>
          <cell r="J373" t="str">
            <v>Segunda</v>
          </cell>
          <cell r="K373" t="str">
            <v xml:space="preserve">45 x 45 </v>
          </cell>
        </row>
        <row r="374">
          <cell r="A374" t="str">
            <v>011201749123.1.5</v>
          </cell>
          <cell r="B374" t="str">
            <v>45 x 45 PINTER BLACK</v>
          </cell>
          <cell r="C374">
            <v>1</v>
          </cell>
          <cell r="D374">
            <v>89.1</v>
          </cell>
          <cell r="E374">
            <v>15.263999999999999</v>
          </cell>
          <cell r="F374" t="str">
            <v>PAL</v>
          </cell>
          <cell r="G374" t="str">
            <v>45 x 45</v>
          </cell>
          <cell r="H374" t="str">
            <v>Metros</v>
          </cell>
          <cell r="I374" t="str">
            <v>Pisos PIO</v>
          </cell>
          <cell r="J374" t="str">
            <v>Primera</v>
          </cell>
          <cell r="K374" t="str">
            <v xml:space="preserve">45 x 45 </v>
          </cell>
        </row>
        <row r="375">
          <cell r="A375" t="str">
            <v>011201749123.2.5</v>
          </cell>
          <cell r="B375" t="str">
            <v>45 x 45 PINTER BLACK 2DA CAL</v>
          </cell>
          <cell r="C375">
            <v>1</v>
          </cell>
          <cell r="D375">
            <v>89.1</v>
          </cell>
          <cell r="E375">
            <v>15.263999999999999</v>
          </cell>
          <cell r="F375" t="str">
            <v>PAL</v>
          </cell>
          <cell r="G375" t="str">
            <v>45 x 45</v>
          </cell>
          <cell r="H375" t="str">
            <v>Metros</v>
          </cell>
          <cell r="I375" t="str">
            <v>Pisos PIO</v>
          </cell>
          <cell r="J375" t="str">
            <v>Segunda</v>
          </cell>
          <cell r="K375" t="str">
            <v xml:space="preserve">45 x 45 </v>
          </cell>
        </row>
        <row r="376">
          <cell r="A376" t="str">
            <v>011220988079.1.1</v>
          </cell>
          <cell r="B376" t="str">
            <v>43 x 10.5 NEW FOREST NOGAL</v>
          </cell>
          <cell r="C376">
            <v>1</v>
          </cell>
          <cell r="D376">
            <v>48</v>
          </cell>
          <cell r="E376">
            <v>20.83</v>
          </cell>
          <cell r="F376" t="str">
            <v>PAL</v>
          </cell>
          <cell r="G376" t="str">
            <v xml:space="preserve">43 x 10.5 </v>
          </cell>
          <cell r="H376" t="str">
            <v>Metros</v>
          </cell>
          <cell r="I376" t="str">
            <v>Pisos PIO</v>
          </cell>
          <cell r="J376" t="str">
            <v>Primera</v>
          </cell>
          <cell r="K376" t="str">
            <v>Sin Producto</v>
          </cell>
        </row>
        <row r="377">
          <cell r="A377" t="str">
            <v>011220988079.2.1</v>
          </cell>
          <cell r="B377" t="str">
            <v>43 x 10.5 NEW FOREST NOGAL 2DA CAL</v>
          </cell>
          <cell r="C377">
            <v>1</v>
          </cell>
          <cell r="D377">
            <v>48</v>
          </cell>
          <cell r="E377">
            <v>20.83</v>
          </cell>
          <cell r="F377" t="str">
            <v>PAL</v>
          </cell>
          <cell r="G377" t="str">
            <v xml:space="preserve">43 x 10.5 </v>
          </cell>
          <cell r="H377" t="str">
            <v>Metros</v>
          </cell>
          <cell r="I377" t="str">
            <v>Pisos PIO</v>
          </cell>
          <cell r="J377" t="str">
            <v>Segunda</v>
          </cell>
          <cell r="K377" t="str">
            <v>Sin Producto</v>
          </cell>
        </row>
        <row r="378">
          <cell r="A378" t="str">
            <v>011220988138.1.1</v>
          </cell>
          <cell r="B378" t="str">
            <v>43 x 10.5 NEW FOREST ROBLE</v>
          </cell>
          <cell r="C378">
            <v>1</v>
          </cell>
          <cell r="D378">
            <v>48</v>
          </cell>
          <cell r="E378">
            <v>20.83</v>
          </cell>
          <cell r="F378" t="str">
            <v>PAL</v>
          </cell>
          <cell r="G378" t="str">
            <v xml:space="preserve">43 x 10.5 </v>
          </cell>
          <cell r="H378" t="str">
            <v>Metros</v>
          </cell>
          <cell r="I378" t="str">
            <v>Pisos PIO</v>
          </cell>
          <cell r="J378" t="str">
            <v>Primera</v>
          </cell>
          <cell r="K378" t="str">
            <v>Sin Producto</v>
          </cell>
        </row>
        <row r="379">
          <cell r="A379" t="str">
            <v>011220988154.1.1</v>
          </cell>
          <cell r="B379" t="str">
            <v>43 x 10.5 NEW FOREST HAYA</v>
          </cell>
          <cell r="C379">
            <v>1</v>
          </cell>
          <cell r="D379">
            <v>48</v>
          </cell>
          <cell r="E379">
            <v>20.83</v>
          </cell>
          <cell r="F379" t="str">
            <v>PAL</v>
          </cell>
          <cell r="G379" t="str">
            <v xml:space="preserve">43 x 10.5 </v>
          </cell>
          <cell r="H379" t="str">
            <v>Metros</v>
          </cell>
          <cell r="I379" t="str">
            <v>Pisos PIO</v>
          </cell>
          <cell r="J379" t="str">
            <v>Primera</v>
          </cell>
          <cell r="K379" t="str">
            <v>Sin Producto</v>
          </cell>
        </row>
        <row r="380">
          <cell r="A380" t="str">
            <v>011251456019.1.1</v>
          </cell>
          <cell r="B380" t="str">
            <v>15 x 45 STONE BRICK BEIGE</v>
          </cell>
          <cell r="C380">
            <v>1</v>
          </cell>
          <cell r="D380">
            <v>59.4</v>
          </cell>
          <cell r="E380">
            <v>14.31</v>
          </cell>
          <cell r="F380" t="str">
            <v>PAL</v>
          </cell>
          <cell r="G380" t="str">
            <v xml:space="preserve">15 x 45 </v>
          </cell>
          <cell r="H380" t="str">
            <v>Metros</v>
          </cell>
          <cell r="I380" t="str">
            <v>Pisos PIO</v>
          </cell>
          <cell r="J380" t="str">
            <v>Primera</v>
          </cell>
          <cell r="K380" t="str">
            <v>Piso LOSA (Discont.)</v>
          </cell>
        </row>
        <row r="381">
          <cell r="A381" t="str">
            <v>011251456019.2.1</v>
          </cell>
          <cell r="B381" t="str">
            <v>15 x 45 STONE BRICK BEIGE 2DA CAL</v>
          </cell>
          <cell r="C381">
            <v>1</v>
          </cell>
          <cell r="D381">
            <v>59.4</v>
          </cell>
          <cell r="E381">
            <v>14.31</v>
          </cell>
          <cell r="F381" t="str">
            <v>PAL</v>
          </cell>
          <cell r="G381" t="str">
            <v xml:space="preserve">15 x 45 </v>
          </cell>
          <cell r="H381" t="str">
            <v>Metros</v>
          </cell>
          <cell r="I381" t="str">
            <v>Pisos PIO</v>
          </cell>
          <cell r="J381" t="str">
            <v>Segunda</v>
          </cell>
          <cell r="K381" t="str">
            <v>Piso LOSA (Discont.)</v>
          </cell>
        </row>
        <row r="382">
          <cell r="A382" t="str">
            <v>011251456033.1.1</v>
          </cell>
          <cell r="B382" t="str">
            <v>15 x 45 STONE BRICK MARRON</v>
          </cell>
          <cell r="C382">
            <v>1</v>
          </cell>
          <cell r="D382">
            <v>59.4</v>
          </cell>
          <cell r="E382">
            <v>14.31</v>
          </cell>
          <cell r="F382" t="str">
            <v>PAL</v>
          </cell>
          <cell r="G382" t="str">
            <v xml:space="preserve">15 x 45 </v>
          </cell>
          <cell r="H382" t="str">
            <v>Metros</v>
          </cell>
          <cell r="I382" t="str">
            <v>Pisos PIO</v>
          </cell>
          <cell r="J382" t="str">
            <v>Primera</v>
          </cell>
          <cell r="K382" t="str">
            <v>Piso LOSA (Discont.)</v>
          </cell>
        </row>
        <row r="383">
          <cell r="A383" t="str">
            <v>011251456033.2.2</v>
          </cell>
          <cell r="B383" t="str">
            <v>15 x 45 STONE BRICK MARRON 2DA CAL</v>
          </cell>
          <cell r="C383">
            <v>1</v>
          </cell>
          <cell r="D383">
            <v>59.4</v>
          </cell>
          <cell r="E383">
            <v>14.31</v>
          </cell>
          <cell r="F383" t="str">
            <v>PAL</v>
          </cell>
          <cell r="G383" t="str">
            <v xml:space="preserve">15 x 45 </v>
          </cell>
          <cell r="H383" t="str">
            <v>Metros</v>
          </cell>
          <cell r="I383" t="str">
            <v>Pisos PIO</v>
          </cell>
          <cell r="J383" t="str">
            <v>Segunda</v>
          </cell>
          <cell r="K383" t="str">
            <v>Piso LOSA (Discont.)</v>
          </cell>
        </row>
        <row r="384">
          <cell r="A384" t="str">
            <v>011381235006.1.1</v>
          </cell>
          <cell r="B384" t="str">
            <v>19 x 19 COLORGRES GRIS</v>
          </cell>
          <cell r="C384">
            <v>1</v>
          </cell>
          <cell r="D384">
            <v>64.319999999999993</v>
          </cell>
          <cell r="E384">
            <v>18.66</v>
          </cell>
          <cell r="F384" t="str">
            <v>PAL</v>
          </cell>
          <cell r="G384" t="str">
            <v xml:space="preserve">19 x 19 </v>
          </cell>
          <cell r="H384" t="str">
            <v>Metros</v>
          </cell>
          <cell r="I384" t="str">
            <v>Pisos PIO</v>
          </cell>
          <cell r="J384" t="str">
            <v>Primera</v>
          </cell>
          <cell r="K384" t="str">
            <v>Sin Producto</v>
          </cell>
        </row>
        <row r="385">
          <cell r="A385" t="str">
            <v>011381235034.1.1</v>
          </cell>
          <cell r="B385" t="str">
            <v>19 x 19 COLORGRES MARFIL</v>
          </cell>
          <cell r="C385">
            <v>1</v>
          </cell>
          <cell r="D385">
            <v>64.319999999999993</v>
          </cell>
          <cell r="E385">
            <v>18.66</v>
          </cell>
          <cell r="F385" t="str">
            <v>PAL</v>
          </cell>
          <cell r="G385" t="str">
            <v xml:space="preserve">19 x 19 </v>
          </cell>
          <cell r="H385" t="str">
            <v>Metros</v>
          </cell>
          <cell r="I385" t="str">
            <v>Pisos PIO</v>
          </cell>
          <cell r="J385" t="str">
            <v>Primera</v>
          </cell>
          <cell r="K385" t="str">
            <v>Sin Producto</v>
          </cell>
        </row>
        <row r="386">
          <cell r="A386" t="str">
            <v>011381235097.1.1</v>
          </cell>
          <cell r="B386" t="str">
            <v>19 x 19 COLORGRES TIZA</v>
          </cell>
          <cell r="C386">
            <v>1</v>
          </cell>
          <cell r="D386">
            <v>64.319999999999993</v>
          </cell>
          <cell r="E386">
            <v>18.66</v>
          </cell>
          <cell r="F386" t="str">
            <v>PAL</v>
          </cell>
          <cell r="G386" t="str">
            <v xml:space="preserve">19 x 19 </v>
          </cell>
          <cell r="H386" t="str">
            <v>Metros</v>
          </cell>
          <cell r="I386" t="str">
            <v>Pisos PIO</v>
          </cell>
          <cell r="J386" t="str">
            <v>Primera</v>
          </cell>
          <cell r="K386" t="str">
            <v>Sin Producto</v>
          </cell>
        </row>
        <row r="387">
          <cell r="A387" t="str">
            <v>011410086033.1.2</v>
          </cell>
          <cell r="B387" t="str">
            <v>42 x 42 PARQUET RECTO MARRON S2</v>
          </cell>
          <cell r="C387">
            <v>1</v>
          </cell>
          <cell r="D387">
            <v>69.84</v>
          </cell>
          <cell r="E387">
            <v>15.25</v>
          </cell>
          <cell r="F387" t="str">
            <v>PAL</v>
          </cell>
          <cell r="G387" t="str">
            <v xml:space="preserve">42 x 42 </v>
          </cell>
          <cell r="H387" t="str">
            <v>Metros</v>
          </cell>
          <cell r="I387" t="str">
            <v>Pisos PIO</v>
          </cell>
          <cell r="J387" t="str">
            <v>Primera</v>
          </cell>
          <cell r="K387" t="str">
            <v>Sin Producto</v>
          </cell>
        </row>
        <row r="388">
          <cell r="A388" t="str">
            <v>011410271008.1.1</v>
          </cell>
          <cell r="B388" t="str">
            <v>42 x 42 LAJA ROSSO</v>
          </cell>
          <cell r="C388">
            <v>1</v>
          </cell>
          <cell r="D388">
            <v>93.12</v>
          </cell>
          <cell r="E388">
            <v>15.25</v>
          </cell>
          <cell r="F388" t="str">
            <v>PAL</v>
          </cell>
          <cell r="G388" t="str">
            <v xml:space="preserve">42 x 42 </v>
          </cell>
          <cell r="H388" t="str">
            <v>Metros</v>
          </cell>
          <cell r="I388" t="str">
            <v>Pisos PIO</v>
          </cell>
          <cell r="J388" t="str">
            <v>Primera</v>
          </cell>
          <cell r="K388" t="str">
            <v>Sin Producto</v>
          </cell>
        </row>
        <row r="389">
          <cell r="A389" t="str">
            <v>011410271008.2.1</v>
          </cell>
          <cell r="B389" t="str">
            <v>42 x 42 LAJA ROSSO 2DA CAL</v>
          </cell>
          <cell r="C389">
            <v>1</v>
          </cell>
          <cell r="D389">
            <v>93.12</v>
          </cell>
          <cell r="E389">
            <v>15.25</v>
          </cell>
          <cell r="F389" t="str">
            <v>PAL</v>
          </cell>
          <cell r="G389" t="str">
            <v xml:space="preserve">42 x 42 </v>
          </cell>
          <cell r="H389" t="str">
            <v>Metros</v>
          </cell>
          <cell r="I389" t="str">
            <v>Pisos PIO</v>
          </cell>
          <cell r="J389" t="str">
            <v>Segunda</v>
          </cell>
          <cell r="K389" t="str">
            <v>Sin Producto</v>
          </cell>
        </row>
        <row r="390">
          <cell r="A390" t="str">
            <v>011410271023.1.1</v>
          </cell>
          <cell r="B390" t="str">
            <v>42 x 42 LAJA NAT</v>
          </cell>
          <cell r="C390">
            <v>1</v>
          </cell>
          <cell r="D390">
            <v>93.12</v>
          </cell>
          <cell r="E390">
            <v>15.25</v>
          </cell>
          <cell r="F390" t="str">
            <v>PAL</v>
          </cell>
          <cell r="G390" t="str">
            <v xml:space="preserve">42 x 42 </v>
          </cell>
          <cell r="H390" t="str">
            <v>Metros</v>
          </cell>
          <cell r="I390" t="str">
            <v>Pisos PIO</v>
          </cell>
          <cell r="J390" t="str">
            <v>Primera</v>
          </cell>
          <cell r="K390" t="str">
            <v>Sin Producto</v>
          </cell>
        </row>
        <row r="391">
          <cell r="A391" t="str">
            <v>011420121004.1.1</v>
          </cell>
          <cell r="B391" t="str">
            <v>29 x 29 NEGRO LISO TU</v>
          </cell>
          <cell r="C391">
            <v>1</v>
          </cell>
          <cell r="D391">
            <v>92.64</v>
          </cell>
          <cell r="E391">
            <v>15.65</v>
          </cell>
          <cell r="F391" t="str">
            <v>PAL</v>
          </cell>
          <cell r="G391" t="str">
            <v xml:space="preserve">29 x 29 </v>
          </cell>
          <cell r="H391" t="str">
            <v>Metros</v>
          </cell>
          <cell r="I391" t="str">
            <v>Pisos PIO</v>
          </cell>
          <cell r="J391" t="str">
            <v>Primera</v>
          </cell>
          <cell r="K391" t="str">
            <v>Sin Producto</v>
          </cell>
        </row>
        <row r="392">
          <cell r="A392" t="str">
            <v>011420121034.1.1</v>
          </cell>
          <cell r="B392" t="str">
            <v>29 x 29 MARFIL LISO TU</v>
          </cell>
          <cell r="C392">
            <v>1</v>
          </cell>
          <cell r="D392">
            <v>92.64</v>
          </cell>
          <cell r="E392">
            <v>15.65</v>
          </cell>
          <cell r="F392" t="str">
            <v>PAL</v>
          </cell>
          <cell r="G392" t="str">
            <v xml:space="preserve">29 x 29 </v>
          </cell>
          <cell r="H392" t="str">
            <v>Metros</v>
          </cell>
          <cell r="I392" t="str">
            <v>Pisos PIO</v>
          </cell>
          <cell r="J392" t="str">
            <v>Primera</v>
          </cell>
          <cell r="K392" t="str">
            <v>Sin Producto</v>
          </cell>
        </row>
        <row r="393">
          <cell r="A393" t="str">
            <v>011420271009.1.2</v>
          </cell>
          <cell r="B393" t="str">
            <v>29 x 29 LAJA ARENA S2</v>
          </cell>
          <cell r="C393">
            <v>1</v>
          </cell>
          <cell r="D393">
            <v>10.08</v>
          </cell>
          <cell r="E393">
            <v>15.65</v>
          </cell>
          <cell r="F393" t="str">
            <v>PAL</v>
          </cell>
          <cell r="G393" t="str">
            <v xml:space="preserve">29 x 29 </v>
          </cell>
          <cell r="H393" t="str">
            <v>Metros</v>
          </cell>
          <cell r="I393" t="str">
            <v>Pisos PIO</v>
          </cell>
          <cell r="J393" t="str">
            <v>Primera</v>
          </cell>
          <cell r="K393" t="str">
            <v>Sin Producto</v>
          </cell>
        </row>
        <row r="394">
          <cell r="A394" t="str">
            <v>011421355033.1.1</v>
          </cell>
          <cell r="B394" t="str">
            <v>29 x 29 TATAMI MARRON</v>
          </cell>
          <cell r="C394">
            <v>1</v>
          </cell>
          <cell r="D394">
            <v>92.64</v>
          </cell>
          <cell r="E394">
            <v>15.65</v>
          </cell>
          <cell r="F394" t="str">
            <v>PAL</v>
          </cell>
          <cell r="G394" t="str">
            <v xml:space="preserve">29 x 29 </v>
          </cell>
          <cell r="H394" t="str">
            <v>Metros</v>
          </cell>
          <cell r="I394" t="str">
            <v>Pisos PIO</v>
          </cell>
          <cell r="J394" t="str">
            <v>Primera</v>
          </cell>
          <cell r="K394" t="str">
            <v>Sin Producto</v>
          </cell>
        </row>
        <row r="395">
          <cell r="A395" t="str">
            <v>020210500006.2.1</v>
          </cell>
          <cell r="B395" t="str">
            <v>20 x 25 HIDRA GRIS 2DA CAL</v>
          </cell>
          <cell r="C395">
            <v>2</v>
          </cell>
          <cell r="D395">
            <v>102</v>
          </cell>
          <cell r="E395">
            <v>13.92</v>
          </cell>
          <cell r="F395" t="str">
            <v>PAL</v>
          </cell>
          <cell r="G395" t="str">
            <v xml:space="preserve">20 x 25 </v>
          </cell>
          <cell r="H395" t="str">
            <v>Metros</v>
          </cell>
          <cell r="I395" t="str">
            <v>Revestimientos</v>
          </cell>
          <cell r="J395" t="str">
            <v>Segunda</v>
          </cell>
          <cell r="K395" t="str">
            <v>Sin Producto</v>
          </cell>
        </row>
        <row r="396">
          <cell r="A396" t="str">
            <v>020290896006.2.1</v>
          </cell>
          <cell r="B396" t="str">
            <v>30 x 45 CEMENTICIO GRIS 2DA CAL</v>
          </cell>
          <cell r="C396">
            <v>2</v>
          </cell>
          <cell r="D396">
            <v>68.040000000000006</v>
          </cell>
          <cell r="E396">
            <v>17.93</v>
          </cell>
          <cell r="F396" t="str">
            <v>PAL</v>
          </cell>
          <cell r="G396" t="str">
            <v xml:space="preserve">30 x 45 </v>
          </cell>
          <cell r="H396" t="str">
            <v>Metros</v>
          </cell>
          <cell r="I396" t="str">
            <v>Revestimientos</v>
          </cell>
          <cell r="J396" t="str">
            <v>Segunda</v>
          </cell>
          <cell r="K396" t="str">
            <v>Discontinuados</v>
          </cell>
        </row>
        <row r="397">
          <cell r="A397" t="str">
            <v>020290896089.1.2</v>
          </cell>
          <cell r="B397" t="str">
            <v>30 x 45 CEMENTICIO MUSGO</v>
          </cell>
          <cell r="C397">
            <v>2</v>
          </cell>
          <cell r="D397">
            <v>63.18</v>
          </cell>
          <cell r="E397">
            <v>17.93</v>
          </cell>
          <cell r="F397" t="str">
            <v>PAL</v>
          </cell>
          <cell r="G397" t="str">
            <v xml:space="preserve">30 x 45 </v>
          </cell>
          <cell r="H397" t="str">
            <v>Metros</v>
          </cell>
          <cell r="I397" t="str">
            <v>Revestimientos</v>
          </cell>
          <cell r="J397" t="str">
            <v>Primera</v>
          </cell>
          <cell r="K397" t="str">
            <v>Discontinuados</v>
          </cell>
        </row>
        <row r="398">
          <cell r="A398" t="str">
            <v>020290896135.1.3</v>
          </cell>
          <cell r="B398" t="str">
            <v>30 x 45 CEMENTICIO CAMEL</v>
          </cell>
          <cell r="C398">
            <v>2</v>
          </cell>
          <cell r="D398">
            <v>77.760000000000005</v>
          </cell>
          <cell r="E398">
            <v>17.93</v>
          </cell>
          <cell r="F398" t="str">
            <v>PAL</v>
          </cell>
          <cell r="G398" t="str">
            <v xml:space="preserve">30 x 45 </v>
          </cell>
          <cell r="H398" t="str">
            <v>Metros</v>
          </cell>
          <cell r="I398" t="str">
            <v>Revestimientos</v>
          </cell>
          <cell r="J398" t="str">
            <v>Primera</v>
          </cell>
          <cell r="K398" t="str">
            <v>Discontinuados</v>
          </cell>
        </row>
        <row r="399">
          <cell r="A399" t="str">
            <v>020291008155.1.3</v>
          </cell>
          <cell r="B399" t="str">
            <v>30 x 45 GLACIAR MATE</v>
          </cell>
          <cell r="C399">
            <v>2</v>
          </cell>
          <cell r="D399">
            <v>77.760000000000005</v>
          </cell>
          <cell r="E399">
            <v>17.93</v>
          </cell>
          <cell r="F399" t="str">
            <v>PAL</v>
          </cell>
          <cell r="G399" t="str">
            <v xml:space="preserve">30 x 45 </v>
          </cell>
          <cell r="H399" t="str">
            <v>Metros</v>
          </cell>
          <cell r="I399" t="str">
            <v>Revestimientos</v>
          </cell>
          <cell r="J399" t="str">
            <v>Primera</v>
          </cell>
          <cell r="K399" t="str">
            <v>Discontinuados</v>
          </cell>
        </row>
        <row r="400">
          <cell r="A400" t="str">
            <v>020291355097.1.1</v>
          </cell>
          <cell r="B400" t="str">
            <v>30 x 45 TATAMI TIZA</v>
          </cell>
          <cell r="C400">
            <v>2</v>
          </cell>
          <cell r="D400">
            <v>59.2</v>
          </cell>
          <cell r="E400">
            <v>17.93</v>
          </cell>
          <cell r="F400" t="str">
            <v>PAL</v>
          </cell>
          <cell r="G400" t="str">
            <v xml:space="preserve">30 x 45 </v>
          </cell>
          <cell r="H400" t="str">
            <v>Metros</v>
          </cell>
          <cell r="I400" t="str">
            <v>Revestimientos</v>
          </cell>
          <cell r="J400" t="str">
            <v>Primera</v>
          </cell>
          <cell r="K400" t="str">
            <v>Discontinuados</v>
          </cell>
        </row>
        <row r="401">
          <cell r="A401" t="str">
            <v>020291355097.2.1</v>
          </cell>
          <cell r="B401" t="str">
            <v>30 x 45 TATAMI TIZA 2DA CAL</v>
          </cell>
          <cell r="C401">
            <v>2</v>
          </cell>
          <cell r="D401">
            <v>59.2</v>
          </cell>
          <cell r="E401">
            <v>17.93</v>
          </cell>
          <cell r="F401" t="str">
            <v>PAL</v>
          </cell>
          <cell r="G401" t="str">
            <v xml:space="preserve">30 x 45 </v>
          </cell>
          <cell r="H401" t="str">
            <v>Metros</v>
          </cell>
          <cell r="I401" t="str">
            <v>Revestimientos</v>
          </cell>
          <cell r="J401" t="str">
            <v>Segunda</v>
          </cell>
          <cell r="K401" t="str">
            <v>Discontinuados</v>
          </cell>
        </row>
        <row r="402">
          <cell r="A402" t="str">
            <v>020291355205.1.1</v>
          </cell>
          <cell r="B402" t="str">
            <v>30 x 45 TATAMI LINO</v>
          </cell>
          <cell r="C402">
            <v>2</v>
          </cell>
          <cell r="D402">
            <v>59.2</v>
          </cell>
          <cell r="E402">
            <v>17.93</v>
          </cell>
          <cell r="F402" t="str">
            <v>PAL</v>
          </cell>
          <cell r="G402" t="str">
            <v xml:space="preserve">30 x 45 </v>
          </cell>
          <cell r="H402" t="str">
            <v>Metros</v>
          </cell>
          <cell r="I402" t="str">
            <v>Revestimientos</v>
          </cell>
          <cell r="J402" t="str">
            <v>Primera</v>
          </cell>
          <cell r="K402" t="str">
            <v>Discontinuados</v>
          </cell>
        </row>
        <row r="403">
          <cell r="A403" t="str">
            <v>020291355205.2.1</v>
          </cell>
          <cell r="B403" t="str">
            <v>30 x 45 TATAMI LINO 2DA CAL</v>
          </cell>
          <cell r="C403">
            <v>2</v>
          </cell>
          <cell r="D403">
            <v>59.2</v>
          </cell>
          <cell r="E403">
            <v>17.93</v>
          </cell>
          <cell r="F403" t="str">
            <v>PAL</v>
          </cell>
          <cell r="G403" t="str">
            <v xml:space="preserve">30 x 45 </v>
          </cell>
          <cell r="H403" t="str">
            <v>Metros</v>
          </cell>
          <cell r="I403" t="str">
            <v>Revestimientos</v>
          </cell>
          <cell r="J403" t="str">
            <v>Segunda</v>
          </cell>
          <cell r="K403" t="str">
            <v>Discontinuados</v>
          </cell>
        </row>
        <row r="404">
          <cell r="A404" t="str">
            <v>020291424019.1.1</v>
          </cell>
          <cell r="B404" t="str">
            <v>30 x 45 ATELIER BEIGE</v>
          </cell>
          <cell r="C404">
            <v>2</v>
          </cell>
          <cell r="D404">
            <v>59.2</v>
          </cell>
          <cell r="E404">
            <v>17.93</v>
          </cell>
          <cell r="F404" t="str">
            <v>PAL</v>
          </cell>
          <cell r="G404" t="str">
            <v xml:space="preserve">30 x 45 </v>
          </cell>
          <cell r="H404" t="str">
            <v>Metros</v>
          </cell>
          <cell r="I404" t="str">
            <v>Revestimientos</v>
          </cell>
          <cell r="J404" t="str">
            <v>Primera</v>
          </cell>
          <cell r="K404" t="str">
            <v>Discontinuados</v>
          </cell>
        </row>
        <row r="405">
          <cell r="A405" t="str">
            <v>020291424019.2.1</v>
          </cell>
          <cell r="B405" t="str">
            <v>30 x 45 ATELIER BEIGE 2DA CAL</v>
          </cell>
          <cell r="C405">
            <v>2</v>
          </cell>
          <cell r="D405">
            <v>59.2</v>
          </cell>
          <cell r="E405">
            <v>17.93</v>
          </cell>
          <cell r="F405" t="str">
            <v>PAL</v>
          </cell>
          <cell r="G405" t="str">
            <v xml:space="preserve">30 x 45 </v>
          </cell>
          <cell r="H405" t="str">
            <v>Metros</v>
          </cell>
          <cell r="I405" t="str">
            <v>Revestimientos</v>
          </cell>
          <cell r="J405" t="str">
            <v>Segunda</v>
          </cell>
          <cell r="K405" t="str">
            <v>Discontinuados</v>
          </cell>
        </row>
        <row r="406">
          <cell r="A406" t="str">
            <v>020291424097.1.1</v>
          </cell>
          <cell r="B406" t="str">
            <v>30 x 45 ATELIER TIZA</v>
          </cell>
          <cell r="C406">
            <v>2</v>
          </cell>
          <cell r="D406">
            <v>59.2</v>
          </cell>
          <cell r="E406">
            <v>17.93</v>
          </cell>
          <cell r="F406" t="str">
            <v>PAL</v>
          </cell>
          <cell r="G406" t="str">
            <v xml:space="preserve">30 x 45 </v>
          </cell>
          <cell r="H406" t="str">
            <v>Metros</v>
          </cell>
          <cell r="I406" t="str">
            <v>Revestimientos</v>
          </cell>
          <cell r="J406" t="str">
            <v>Primera</v>
          </cell>
          <cell r="K406" t="str">
            <v>Discontinuados</v>
          </cell>
        </row>
        <row r="407">
          <cell r="A407" t="str">
            <v>020291424097.2.1</v>
          </cell>
          <cell r="B407" t="str">
            <v>30 x 45 ATELIER TIZA 2DA CAL</v>
          </cell>
          <cell r="C407">
            <v>2</v>
          </cell>
          <cell r="D407">
            <v>59.2</v>
          </cell>
          <cell r="E407">
            <v>17.93</v>
          </cell>
          <cell r="F407" t="str">
            <v>PAL</v>
          </cell>
          <cell r="G407" t="str">
            <v xml:space="preserve">30 x 45 </v>
          </cell>
          <cell r="H407" t="str">
            <v>Metros</v>
          </cell>
          <cell r="I407" t="str">
            <v>Revestimientos</v>
          </cell>
          <cell r="J407" t="str">
            <v>Segunda</v>
          </cell>
          <cell r="K407" t="str">
            <v>Discontinuados</v>
          </cell>
        </row>
        <row r="408">
          <cell r="A408" t="str">
            <v>020291557034.1.1</v>
          </cell>
          <cell r="B408" t="str">
            <v>30 x 45 STUDIO MARFIL</v>
          </cell>
          <cell r="C408">
            <v>2</v>
          </cell>
          <cell r="D408">
            <v>59.2</v>
          </cell>
          <cell r="E408">
            <v>17.93</v>
          </cell>
          <cell r="F408" t="str">
            <v>PAL</v>
          </cell>
          <cell r="G408" t="str">
            <v xml:space="preserve">30 x 45 </v>
          </cell>
          <cell r="H408" t="str">
            <v>Metros</v>
          </cell>
          <cell r="I408" t="str">
            <v>Revestimientos</v>
          </cell>
          <cell r="J408" t="str">
            <v>Primera</v>
          </cell>
          <cell r="K408" t="str">
            <v>Discontinuados</v>
          </cell>
        </row>
        <row r="409">
          <cell r="A409" t="str">
            <v>020291557034.2.1</v>
          </cell>
          <cell r="B409" t="str">
            <v>30 x 45 STUDIO MARFIL 2DA CAL</v>
          </cell>
          <cell r="C409">
            <v>2</v>
          </cell>
          <cell r="D409">
            <v>59.2</v>
          </cell>
          <cell r="E409">
            <v>17.93</v>
          </cell>
          <cell r="F409" t="str">
            <v>PAL</v>
          </cell>
          <cell r="G409" t="str">
            <v xml:space="preserve">30 x 45 </v>
          </cell>
          <cell r="H409" t="str">
            <v>Metros</v>
          </cell>
          <cell r="I409" t="str">
            <v>Revestimientos</v>
          </cell>
          <cell r="J409" t="str">
            <v>Segunda</v>
          </cell>
          <cell r="K409" t="str">
            <v>Discontinuados</v>
          </cell>
        </row>
        <row r="410">
          <cell r="A410" t="str">
            <v>020291557097.1.1</v>
          </cell>
          <cell r="B410" t="str">
            <v>30 x 45 STUDIO TIZA</v>
          </cell>
          <cell r="C410">
            <v>2</v>
          </cell>
          <cell r="D410">
            <v>59.2</v>
          </cell>
          <cell r="E410">
            <v>17.93</v>
          </cell>
          <cell r="F410" t="str">
            <v>PAL</v>
          </cell>
          <cell r="G410" t="str">
            <v xml:space="preserve">30 x 45 </v>
          </cell>
          <cell r="H410" t="str">
            <v>Metros</v>
          </cell>
          <cell r="I410" t="str">
            <v>Revestimientos</v>
          </cell>
          <cell r="J410" t="str">
            <v>Primera</v>
          </cell>
          <cell r="K410" t="str">
            <v>Discontinuados</v>
          </cell>
        </row>
        <row r="411">
          <cell r="A411" t="str">
            <v>020291557097.2.1</v>
          </cell>
          <cell r="B411" t="str">
            <v>30 x 45 STUDIO TIZA 2DA CAL</v>
          </cell>
          <cell r="C411">
            <v>2</v>
          </cell>
          <cell r="D411">
            <v>59.2</v>
          </cell>
          <cell r="E411">
            <v>17.93</v>
          </cell>
          <cell r="F411" t="str">
            <v>PAL</v>
          </cell>
          <cell r="G411" t="str">
            <v xml:space="preserve">30 x 45 </v>
          </cell>
          <cell r="H411" t="str">
            <v>Metros</v>
          </cell>
          <cell r="I411" t="str">
            <v>Revestimientos</v>
          </cell>
          <cell r="J411" t="str">
            <v>Segunda</v>
          </cell>
          <cell r="K411" t="str">
            <v>Discontinuados</v>
          </cell>
        </row>
        <row r="412">
          <cell r="A412" t="str">
            <v>020291558034.1.1</v>
          </cell>
          <cell r="B412" t="str">
            <v>30 x 45 UDINE MARFIL</v>
          </cell>
          <cell r="C412">
            <v>2</v>
          </cell>
          <cell r="D412">
            <v>59.2</v>
          </cell>
          <cell r="E412">
            <v>17.93</v>
          </cell>
          <cell r="F412" t="str">
            <v>PAL</v>
          </cell>
          <cell r="G412" t="str">
            <v xml:space="preserve">30 x 45 </v>
          </cell>
          <cell r="H412" t="str">
            <v>Metros</v>
          </cell>
          <cell r="I412" t="str">
            <v>Revestimientos</v>
          </cell>
          <cell r="J412" t="str">
            <v>Primera</v>
          </cell>
          <cell r="K412" t="str">
            <v>Discontinuados</v>
          </cell>
        </row>
        <row r="413">
          <cell r="A413" t="str">
            <v>020291558034.2.1</v>
          </cell>
          <cell r="B413" t="str">
            <v>30 x 45 UDINE MARFIL 2DA CAL</v>
          </cell>
          <cell r="C413">
            <v>2</v>
          </cell>
          <cell r="D413">
            <v>59.2</v>
          </cell>
          <cell r="E413">
            <v>17.93</v>
          </cell>
          <cell r="F413" t="str">
            <v>PAL</v>
          </cell>
          <cell r="G413" t="str">
            <v xml:space="preserve">30 x 45 </v>
          </cell>
          <cell r="H413" t="str">
            <v>Metros</v>
          </cell>
          <cell r="I413" t="str">
            <v>Revestimientos</v>
          </cell>
          <cell r="J413" t="str">
            <v>Segunda</v>
          </cell>
          <cell r="K413" t="str">
            <v>Discontinuados</v>
          </cell>
        </row>
        <row r="414">
          <cell r="A414" t="str">
            <v>020291558097.1.1</v>
          </cell>
          <cell r="B414" t="str">
            <v>30 x 45 UDINE TIZA</v>
          </cell>
          <cell r="C414">
            <v>2</v>
          </cell>
          <cell r="D414">
            <v>59.2</v>
          </cell>
          <cell r="E414">
            <v>17.93</v>
          </cell>
          <cell r="F414" t="str">
            <v>PAL</v>
          </cell>
          <cell r="G414" t="str">
            <v xml:space="preserve">30 x 45 </v>
          </cell>
          <cell r="H414" t="str">
            <v>Metros</v>
          </cell>
          <cell r="I414" t="str">
            <v>Revestimientos</v>
          </cell>
          <cell r="J414" t="str">
            <v>Primera</v>
          </cell>
          <cell r="K414" t="str">
            <v>Discontinuados</v>
          </cell>
        </row>
        <row r="415">
          <cell r="A415" t="str">
            <v>020291558097.2.1</v>
          </cell>
          <cell r="B415" t="str">
            <v>30 x 45 UDINE TIZA 2DA CAL</v>
          </cell>
          <cell r="C415">
            <v>2</v>
          </cell>
          <cell r="D415">
            <v>59.2</v>
          </cell>
          <cell r="E415">
            <v>17.93</v>
          </cell>
          <cell r="F415" t="str">
            <v>PAL</v>
          </cell>
          <cell r="G415" t="str">
            <v xml:space="preserve">30 x 45 </v>
          </cell>
          <cell r="H415" t="str">
            <v>Metros</v>
          </cell>
          <cell r="I415" t="str">
            <v>Revestimientos</v>
          </cell>
          <cell r="J415" t="str">
            <v>Segunda</v>
          </cell>
          <cell r="K415" t="str">
            <v>Discontinuados</v>
          </cell>
        </row>
        <row r="416">
          <cell r="A416" t="str">
            <v>020291564007.1.1</v>
          </cell>
          <cell r="B416" t="str">
            <v>30 x 45 POSITANO BRILLANTE</v>
          </cell>
          <cell r="C416">
            <v>2</v>
          </cell>
          <cell r="D416">
            <v>59.2</v>
          </cell>
          <cell r="E416">
            <v>17.93</v>
          </cell>
          <cell r="F416" t="str">
            <v>PAL</v>
          </cell>
          <cell r="G416" t="str">
            <v xml:space="preserve">30 x 45 </v>
          </cell>
          <cell r="H416" t="str">
            <v>Metros</v>
          </cell>
          <cell r="I416" t="str">
            <v>Revestimientos</v>
          </cell>
          <cell r="J416" t="str">
            <v>Primera</v>
          </cell>
          <cell r="K416" t="str">
            <v>Discontinuados</v>
          </cell>
        </row>
        <row r="417">
          <cell r="A417" t="str">
            <v>020291564007.2.1</v>
          </cell>
          <cell r="B417" t="str">
            <v>30 x 45 POSITANO BRILLANTE 2DA CAL</v>
          </cell>
          <cell r="C417">
            <v>2</v>
          </cell>
          <cell r="D417">
            <v>59.2</v>
          </cell>
          <cell r="E417">
            <v>17.93</v>
          </cell>
          <cell r="F417" t="str">
            <v>PAL</v>
          </cell>
          <cell r="G417" t="str">
            <v xml:space="preserve">30 x 45 </v>
          </cell>
          <cell r="H417" t="str">
            <v>Metros</v>
          </cell>
          <cell r="I417" t="str">
            <v>Revestimientos</v>
          </cell>
          <cell r="J417" t="str">
            <v>Segunda</v>
          </cell>
          <cell r="K417" t="str">
            <v>Discontinuados</v>
          </cell>
        </row>
        <row r="418">
          <cell r="A418" t="str">
            <v>020291565040.1.1</v>
          </cell>
          <cell r="B418" t="str">
            <v>30 x 45 TATAMI DECO ACERO</v>
          </cell>
          <cell r="C418">
            <v>2</v>
          </cell>
          <cell r="D418">
            <v>59.2</v>
          </cell>
          <cell r="E418">
            <v>17.93</v>
          </cell>
          <cell r="F418" t="str">
            <v>PAL</v>
          </cell>
          <cell r="G418" t="str">
            <v xml:space="preserve">30 x 45 </v>
          </cell>
          <cell r="H418" t="str">
            <v>Metros</v>
          </cell>
          <cell r="I418" t="str">
            <v>Revestimientos</v>
          </cell>
          <cell r="J418" t="str">
            <v>Primera</v>
          </cell>
          <cell r="K418" t="str">
            <v>Discontinuados</v>
          </cell>
        </row>
        <row r="419">
          <cell r="A419" t="str">
            <v>020291565040.2.1</v>
          </cell>
          <cell r="B419" t="str">
            <v>30 x 45 TATAMI DECO ACERO 2DA CAL</v>
          </cell>
          <cell r="C419">
            <v>2</v>
          </cell>
          <cell r="D419">
            <v>59.2</v>
          </cell>
          <cell r="E419">
            <v>17.93</v>
          </cell>
          <cell r="F419" t="str">
            <v>PAL</v>
          </cell>
          <cell r="G419" t="str">
            <v xml:space="preserve">30 x 45 </v>
          </cell>
          <cell r="H419" t="str">
            <v>Metros</v>
          </cell>
          <cell r="I419" t="str">
            <v>Revestimientos</v>
          </cell>
          <cell r="J419" t="str">
            <v>Segunda</v>
          </cell>
          <cell r="K419" t="str">
            <v>Discontinuados</v>
          </cell>
        </row>
        <row r="420">
          <cell r="A420" t="str">
            <v>020291565158.1.1</v>
          </cell>
          <cell r="B420" t="str">
            <v>30 x 45 TATAMI DECO TERRA</v>
          </cell>
          <cell r="C420">
            <v>2</v>
          </cell>
          <cell r="D420">
            <v>59.2</v>
          </cell>
          <cell r="E420">
            <v>17.93</v>
          </cell>
          <cell r="F420" t="str">
            <v>PAL</v>
          </cell>
          <cell r="G420" t="str">
            <v xml:space="preserve">30 x 45 </v>
          </cell>
          <cell r="H420" t="str">
            <v>Metros</v>
          </cell>
          <cell r="I420" t="str">
            <v>Revestimientos</v>
          </cell>
          <cell r="J420" t="str">
            <v>Primera</v>
          </cell>
          <cell r="K420" t="str">
            <v>Discontinuados</v>
          </cell>
        </row>
        <row r="421">
          <cell r="A421" t="str">
            <v>020291565158.2.1</v>
          </cell>
          <cell r="B421" t="str">
            <v>30 x 45 TATAMI DECO TERRA 2DA CAL</v>
          </cell>
          <cell r="C421">
            <v>2</v>
          </cell>
          <cell r="D421">
            <v>59.2</v>
          </cell>
          <cell r="E421">
            <v>17.93</v>
          </cell>
          <cell r="F421" t="str">
            <v>PAL</v>
          </cell>
          <cell r="G421" t="str">
            <v xml:space="preserve">30 x 45 </v>
          </cell>
          <cell r="H421" t="str">
            <v>Metros</v>
          </cell>
          <cell r="I421" t="str">
            <v>Revestimientos</v>
          </cell>
          <cell r="J421" t="str">
            <v>Segunda</v>
          </cell>
          <cell r="K421" t="str">
            <v>Discontinuados</v>
          </cell>
        </row>
        <row r="422">
          <cell r="A422" t="str">
            <v>020291566040.1.1</v>
          </cell>
          <cell r="B422" t="str">
            <v>30 x 45 UDINE DECO ACERO</v>
          </cell>
          <cell r="C422">
            <v>2</v>
          </cell>
          <cell r="D422">
            <v>59.2</v>
          </cell>
          <cell r="E422">
            <v>17.93</v>
          </cell>
          <cell r="F422" t="str">
            <v>PAL</v>
          </cell>
          <cell r="G422" t="str">
            <v xml:space="preserve">30 x 45 </v>
          </cell>
          <cell r="H422" t="str">
            <v>Metros</v>
          </cell>
          <cell r="I422" t="str">
            <v>Revestimientos</v>
          </cell>
          <cell r="J422" t="str">
            <v>Primera</v>
          </cell>
          <cell r="K422" t="str">
            <v>Discontinuados</v>
          </cell>
        </row>
        <row r="423">
          <cell r="A423" t="str">
            <v>020291566040.2.1</v>
          </cell>
          <cell r="B423" t="str">
            <v>30 x 45 UDINE DECO ACERO 2DA CAL</v>
          </cell>
          <cell r="C423">
            <v>2</v>
          </cell>
          <cell r="D423">
            <v>59.2</v>
          </cell>
          <cell r="E423">
            <v>17.93</v>
          </cell>
          <cell r="F423" t="str">
            <v>PAL</v>
          </cell>
          <cell r="G423" t="str">
            <v xml:space="preserve">30 x 45 </v>
          </cell>
          <cell r="H423" t="str">
            <v>Metros</v>
          </cell>
          <cell r="I423" t="str">
            <v>Revestimientos</v>
          </cell>
          <cell r="J423" t="str">
            <v>Segunda</v>
          </cell>
          <cell r="K423" t="str">
            <v>Discontinuados</v>
          </cell>
        </row>
        <row r="424">
          <cell r="A424" t="str">
            <v>020291566158.1.1</v>
          </cell>
          <cell r="B424" t="str">
            <v>30 x 45 UDINE DECO TERRA</v>
          </cell>
          <cell r="C424">
            <v>2</v>
          </cell>
          <cell r="D424">
            <v>59.2</v>
          </cell>
          <cell r="E424">
            <v>17.93</v>
          </cell>
          <cell r="F424" t="str">
            <v>PAL</v>
          </cell>
          <cell r="G424" t="str">
            <v xml:space="preserve">30 x 45 </v>
          </cell>
          <cell r="H424" t="str">
            <v>Metros</v>
          </cell>
          <cell r="I424" t="str">
            <v>Revestimientos</v>
          </cell>
          <cell r="J424" t="str">
            <v>Primera</v>
          </cell>
          <cell r="K424" t="str">
            <v>Discontinuados</v>
          </cell>
        </row>
        <row r="425">
          <cell r="A425" t="str">
            <v>020291566158.2.1</v>
          </cell>
          <cell r="B425" t="str">
            <v>30 x 45 UDINE DECO TERRA 2DA CAL</v>
          </cell>
          <cell r="C425">
            <v>2</v>
          </cell>
          <cell r="D425">
            <v>59.2</v>
          </cell>
          <cell r="E425">
            <v>17.93</v>
          </cell>
          <cell r="F425" t="str">
            <v>PAL</v>
          </cell>
          <cell r="G425" t="str">
            <v xml:space="preserve">30 x 45 </v>
          </cell>
          <cell r="H425" t="str">
            <v>Metros</v>
          </cell>
          <cell r="I425" t="str">
            <v>Revestimientos</v>
          </cell>
          <cell r="J425" t="str">
            <v>Segunda</v>
          </cell>
          <cell r="K425" t="str">
            <v>Discontinuados</v>
          </cell>
        </row>
        <row r="426">
          <cell r="A426" t="str">
            <v>020291567188.1.1</v>
          </cell>
          <cell r="B426" t="str">
            <v>30 x 45 STUDIO DECO MIX</v>
          </cell>
          <cell r="C426">
            <v>2</v>
          </cell>
          <cell r="D426">
            <v>59.2</v>
          </cell>
          <cell r="E426">
            <v>17.93</v>
          </cell>
          <cell r="F426" t="str">
            <v>PAL</v>
          </cell>
          <cell r="G426" t="str">
            <v xml:space="preserve">30 x 45 </v>
          </cell>
          <cell r="H426" t="str">
            <v>Metros</v>
          </cell>
          <cell r="I426" t="str">
            <v>Revestimientos</v>
          </cell>
          <cell r="J426" t="str">
            <v>Primera</v>
          </cell>
          <cell r="K426" t="str">
            <v>Discontinuados</v>
          </cell>
        </row>
        <row r="427">
          <cell r="A427" t="str">
            <v>020291567188.2.1</v>
          </cell>
          <cell r="B427" t="str">
            <v>30 x 45 STUDIO DECO MIX 2DA CAL</v>
          </cell>
          <cell r="C427">
            <v>2</v>
          </cell>
          <cell r="D427">
            <v>59.2</v>
          </cell>
          <cell r="E427">
            <v>17.93</v>
          </cell>
          <cell r="F427" t="str">
            <v>PAL</v>
          </cell>
          <cell r="G427" t="str">
            <v xml:space="preserve">30 x 45 </v>
          </cell>
          <cell r="H427" t="str">
            <v>Metros</v>
          </cell>
          <cell r="I427" t="str">
            <v>Revestimientos</v>
          </cell>
          <cell r="J427" t="str">
            <v>Segunda</v>
          </cell>
          <cell r="K427" t="str">
            <v>Discontinuados</v>
          </cell>
        </row>
        <row r="428">
          <cell r="A428" t="str">
            <v>020291568007.1.1</v>
          </cell>
          <cell r="B428" t="str">
            <v>30 x 45 POSITANO DECO</v>
          </cell>
          <cell r="C428">
            <v>2</v>
          </cell>
          <cell r="D428">
            <v>59.2</v>
          </cell>
          <cell r="E428">
            <v>17.93</v>
          </cell>
          <cell r="F428" t="str">
            <v>PAL</v>
          </cell>
          <cell r="G428" t="str">
            <v xml:space="preserve">30 x 45 </v>
          </cell>
          <cell r="H428" t="str">
            <v>Metros</v>
          </cell>
          <cell r="I428" t="str">
            <v>Revestimientos</v>
          </cell>
          <cell r="J428" t="str">
            <v>Primera</v>
          </cell>
          <cell r="K428" t="str">
            <v>Discontinuados</v>
          </cell>
        </row>
        <row r="429">
          <cell r="A429" t="str">
            <v>020291568007.2.1</v>
          </cell>
          <cell r="B429" t="str">
            <v>30 x 45 POSITANO DECO 2DA CAL</v>
          </cell>
          <cell r="C429">
            <v>2</v>
          </cell>
          <cell r="D429">
            <v>59.2</v>
          </cell>
          <cell r="E429">
            <v>17.93</v>
          </cell>
          <cell r="F429" t="str">
            <v>PAL</v>
          </cell>
          <cell r="G429" t="str">
            <v xml:space="preserve">30 x 45 </v>
          </cell>
          <cell r="H429" t="str">
            <v>Metros</v>
          </cell>
          <cell r="I429" t="str">
            <v>Revestimientos</v>
          </cell>
          <cell r="J429" t="str">
            <v>Segunda</v>
          </cell>
          <cell r="K429" t="str">
            <v>Discontinuados</v>
          </cell>
        </row>
        <row r="430">
          <cell r="A430" t="str">
            <v>020291569188.1.1</v>
          </cell>
          <cell r="B430" t="str">
            <v>30 x 45 ATELIER DECO MIX</v>
          </cell>
          <cell r="C430">
            <v>2</v>
          </cell>
          <cell r="D430">
            <v>59.2</v>
          </cell>
          <cell r="E430">
            <v>17.93</v>
          </cell>
          <cell r="F430" t="str">
            <v>PAL</v>
          </cell>
          <cell r="G430" t="str">
            <v xml:space="preserve">30 x 45 </v>
          </cell>
          <cell r="H430" t="str">
            <v>Metros</v>
          </cell>
          <cell r="I430" t="str">
            <v>Revestimientos</v>
          </cell>
          <cell r="J430" t="str">
            <v>Primera</v>
          </cell>
          <cell r="K430" t="str">
            <v>Discontinuados</v>
          </cell>
        </row>
        <row r="431">
          <cell r="A431" t="str">
            <v>020291569188.2.1</v>
          </cell>
          <cell r="B431" t="str">
            <v>30 x 45 ATELIER DECO MIX 2DA CAL</v>
          </cell>
          <cell r="C431">
            <v>2</v>
          </cell>
          <cell r="D431">
            <v>59.2</v>
          </cell>
          <cell r="E431">
            <v>17.93</v>
          </cell>
          <cell r="F431" t="str">
            <v>PAL</v>
          </cell>
          <cell r="G431" t="str">
            <v xml:space="preserve">30 x 45 </v>
          </cell>
          <cell r="H431" t="str">
            <v>Metros</v>
          </cell>
          <cell r="I431" t="str">
            <v>Revestimientos</v>
          </cell>
          <cell r="J431" t="str">
            <v>Segunda</v>
          </cell>
          <cell r="K431" t="str">
            <v>Discontinuados</v>
          </cell>
        </row>
        <row r="432">
          <cell r="A432" t="str">
            <v>021240051023.1.3</v>
          </cell>
          <cell r="B432" t="str">
            <v>30 x 60 COTTO FORTE</v>
          </cell>
          <cell r="C432">
            <v>2</v>
          </cell>
          <cell r="D432">
            <v>64.8</v>
          </cell>
          <cell r="E432">
            <v>19.04</v>
          </cell>
          <cell r="F432" t="str">
            <v>PAL</v>
          </cell>
          <cell r="G432" t="str">
            <v xml:space="preserve">30 x 60 </v>
          </cell>
          <cell r="H432" t="str">
            <v>Metros</v>
          </cell>
          <cell r="I432" t="str">
            <v>Revestimientos</v>
          </cell>
          <cell r="J432" t="str">
            <v>Primera</v>
          </cell>
          <cell r="K432" t="str">
            <v>Sin Producto</v>
          </cell>
        </row>
        <row r="433">
          <cell r="A433" t="str">
            <v>021240448007.1.1</v>
          </cell>
          <cell r="B433" t="str">
            <v>30 x 60 TREVISO BRILLANTE</v>
          </cell>
          <cell r="C433">
            <v>2</v>
          </cell>
          <cell r="D433">
            <v>43.2</v>
          </cell>
          <cell r="E433">
            <v>19.04</v>
          </cell>
          <cell r="F433" t="str">
            <v>PAL</v>
          </cell>
          <cell r="G433" t="str">
            <v xml:space="preserve">30 x 60 </v>
          </cell>
          <cell r="H433" t="str">
            <v>Metros</v>
          </cell>
          <cell r="I433" t="str">
            <v>Revestimientos</v>
          </cell>
          <cell r="J433" t="str">
            <v>Primera</v>
          </cell>
          <cell r="K433" t="str">
            <v>Sin Producto</v>
          </cell>
        </row>
        <row r="434">
          <cell r="A434" t="str">
            <v>021240448007.1.2</v>
          </cell>
          <cell r="B434" t="str">
            <v>30 x 60 TREVISO BRILLANTE</v>
          </cell>
          <cell r="C434">
            <v>2</v>
          </cell>
          <cell r="D434">
            <v>50.4</v>
          </cell>
          <cell r="E434">
            <v>19.04</v>
          </cell>
          <cell r="F434" t="str">
            <v>PAL</v>
          </cell>
          <cell r="G434" t="str">
            <v xml:space="preserve">30 x 60 </v>
          </cell>
          <cell r="H434" t="str">
            <v>Metros</v>
          </cell>
          <cell r="I434" t="str">
            <v>Revestimientos</v>
          </cell>
          <cell r="J434" t="str">
            <v>Primera</v>
          </cell>
          <cell r="K434" t="str">
            <v>Sin Producto</v>
          </cell>
        </row>
        <row r="435">
          <cell r="A435" t="str">
            <v>021240448007.1.3</v>
          </cell>
          <cell r="B435" t="str">
            <v>30 x 60 TREVISO BRILLANTE S2</v>
          </cell>
          <cell r="C435">
            <v>2</v>
          </cell>
          <cell r="D435">
            <v>64.8</v>
          </cell>
          <cell r="E435">
            <v>19.04</v>
          </cell>
          <cell r="F435" t="str">
            <v>PAL</v>
          </cell>
          <cell r="G435" t="str">
            <v xml:space="preserve">30 x 60 </v>
          </cell>
          <cell r="H435" t="str">
            <v>Metros</v>
          </cell>
          <cell r="I435" t="str">
            <v>Revestimientos</v>
          </cell>
          <cell r="J435" t="str">
            <v>Primera</v>
          </cell>
          <cell r="K435" t="str">
            <v>Sin Producto</v>
          </cell>
        </row>
        <row r="436">
          <cell r="A436" t="str">
            <v>021240592007.1.3</v>
          </cell>
          <cell r="B436" t="str">
            <v>30 x 60 CARRARA BRILLANTE</v>
          </cell>
          <cell r="C436">
            <v>2</v>
          </cell>
          <cell r="D436">
            <v>64.8</v>
          </cell>
          <cell r="E436">
            <v>15.43</v>
          </cell>
          <cell r="F436" t="str">
            <v>PAL</v>
          </cell>
          <cell r="G436" t="str">
            <v xml:space="preserve">30 x 60 </v>
          </cell>
          <cell r="H436" t="str">
            <v>Metros</v>
          </cell>
          <cell r="I436" t="str">
            <v>Revestimientos</v>
          </cell>
          <cell r="J436" t="str">
            <v>Primera</v>
          </cell>
          <cell r="K436" t="str">
            <v>Sin Producto</v>
          </cell>
        </row>
        <row r="437">
          <cell r="A437" t="str">
            <v>021240592007.2.3</v>
          </cell>
          <cell r="B437" t="str">
            <v>30 x 60 CARRARA BRILLANTE 2DA CAL</v>
          </cell>
          <cell r="C437">
            <v>2</v>
          </cell>
          <cell r="D437">
            <v>64.8</v>
          </cell>
          <cell r="E437">
            <v>15.43</v>
          </cell>
          <cell r="F437" t="str">
            <v>PAL</v>
          </cell>
          <cell r="G437" t="str">
            <v xml:space="preserve">30 x 60 </v>
          </cell>
          <cell r="H437" t="str">
            <v>Metros</v>
          </cell>
          <cell r="I437" t="str">
            <v>Revestimientos</v>
          </cell>
          <cell r="J437" t="str">
            <v>Segunda</v>
          </cell>
          <cell r="K437" t="str">
            <v>Sin Producto</v>
          </cell>
        </row>
        <row r="438">
          <cell r="A438" t="str">
            <v>021240934022.1.1</v>
          </cell>
          <cell r="B438" t="str">
            <v>30 x 60 CITY GREY</v>
          </cell>
          <cell r="C438">
            <v>2</v>
          </cell>
          <cell r="D438">
            <v>43.2</v>
          </cell>
          <cell r="E438">
            <v>19.04</v>
          </cell>
          <cell r="F438" t="str">
            <v>PAL</v>
          </cell>
          <cell r="G438" t="str">
            <v xml:space="preserve">30 x 60 </v>
          </cell>
          <cell r="H438" t="str">
            <v>Metros</v>
          </cell>
          <cell r="I438" t="str">
            <v>Revestimientos</v>
          </cell>
          <cell r="J438" t="str">
            <v>Primera</v>
          </cell>
          <cell r="K438" t="str">
            <v>Sin Producto</v>
          </cell>
        </row>
        <row r="439">
          <cell r="A439" t="str">
            <v>021240934022.1.2</v>
          </cell>
          <cell r="B439" t="str">
            <v>30 x 60 CITY GREY</v>
          </cell>
          <cell r="C439">
            <v>2</v>
          </cell>
          <cell r="D439">
            <v>50.4</v>
          </cell>
          <cell r="E439">
            <v>19.04</v>
          </cell>
          <cell r="F439" t="str">
            <v>PAL</v>
          </cell>
          <cell r="G439" t="str">
            <v xml:space="preserve">30 x 60 </v>
          </cell>
          <cell r="H439" t="str">
            <v>Metros</v>
          </cell>
          <cell r="I439" t="str">
            <v>Revestimientos</v>
          </cell>
          <cell r="J439" t="str">
            <v>Primera</v>
          </cell>
          <cell r="K439" t="str">
            <v>Sin Producto</v>
          </cell>
        </row>
        <row r="440">
          <cell r="A440" t="str">
            <v>021240934022.1.3</v>
          </cell>
          <cell r="B440" t="str">
            <v>30 x 60 CITY GREY 1,62</v>
          </cell>
          <cell r="C440">
            <v>2</v>
          </cell>
          <cell r="D440">
            <v>64.8</v>
          </cell>
          <cell r="E440">
            <v>19.04</v>
          </cell>
          <cell r="F440" t="str">
            <v>PAL</v>
          </cell>
          <cell r="G440" t="str">
            <v xml:space="preserve">30 x 60 </v>
          </cell>
          <cell r="H440" t="str">
            <v>Metros</v>
          </cell>
          <cell r="I440" t="str">
            <v>Revestimientos</v>
          </cell>
          <cell r="J440" t="str">
            <v>Primera</v>
          </cell>
          <cell r="K440" t="str">
            <v>Sin Producto</v>
          </cell>
        </row>
        <row r="441">
          <cell r="A441" t="str">
            <v>021240934114.1.1</v>
          </cell>
          <cell r="B441" t="str">
            <v>30 x 60 CITY BONE</v>
          </cell>
          <cell r="C441">
            <v>2</v>
          </cell>
          <cell r="D441">
            <v>43.2</v>
          </cell>
          <cell r="E441">
            <v>19.04</v>
          </cell>
          <cell r="F441" t="str">
            <v>PAL</v>
          </cell>
          <cell r="G441" t="str">
            <v xml:space="preserve">30 x 60 </v>
          </cell>
          <cell r="H441" t="str">
            <v>Metros</v>
          </cell>
          <cell r="I441" t="str">
            <v>Revestimientos</v>
          </cell>
          <cell r="J441" t="str">
            <v>Primera</v>
          </cell>
          <cell r="K441" t="str">
            <v>Sin Producto</v>
          </cell>
        </row>
        <row r="442">
          <cell r="A442" t="str">
            <v>021240934114.1.2</v>
          </cell>
          <cell r="B442" t="str">
            <v>30 x 60 CITY BONE</v>
          </cell>
          <cell r="C442">
            <v>2</v>
          </cell>
          <cell r="D442">
            <v>50.4</v>
          </cell>
          <cell r="E442">
            <v>19.04</v>
          </cell>
          <cell r="F442" t="str">
            <v>PAL</v>
          </cell>
          <cell r="G442" t="str">
            <v xml:space="preserve">30 x 60 </v>
          </cell>
          <cell r="H442" t="str">
            <v>Metros</v>
          </cell>
          <cell r="I442" t="str">
            <v>Revestimientos</v>
          </cell>
          <cell r="J442" t="str">
            <v>Primera</v>
          </cell>
          <cell r="K442" t="str">
            <v>Sin Producto</v>
          </cell>
        </row>
        <row r="443">
          <cell r="A443" t="str">
            <v>021240934114.1.3</v>
          </cell>
          <cell r="B443" t="str">
            <v>30 x 60 CITY BONE S2</v>
          </cell>
          <cell r="C443">
            <v>2</v>
          </cell>
          <cell r="D443">
            <v>64.8</v>
          </cell>
          <cell r="E443">
            <v>19.04</v>
          </cell>
          <cell r="F443" t="str">
            <v>PAL</v>
          </cell>
          <cell r="G443" t="str">
            <v xml:space="preserve">30 x 60 </v>
          </cell>
          <cell r="H443" t="str">
            <v>Metros</v>
          </cell>
          <cell r="I443" t="str">
            <v>Revestimientos</v>
          </cell>
          <cell r="J443" t="str">
            <v>Primera</v>
          </cell>
          <cell r="K443" t="str">
            <v>Sin Producto</v>
          </cell>
        </row>
        <row r="444">
          <cell r="A444" t="str">
            <v>021240934114.2.3</v>
          </cell>
          <cell r="B444" t="str">
            <v>30 x 60 CITY BONE 2DA CAL S2</v>
          </cell>
          <cell r="C444">
            <v>2</v>
          </cell>
          <cell r="D444">
            <v>64.8</v>
          </cell>
          <cell r="E444">
            <v>19.04</v>
          </cell>
          <cell r="F444" t="str">
            <v>PAL</v>
          </cell>
          <cell r="G444" t="str">
            <v xml:space="preserve">30 x 60 </v>
          </cell>
          <cell r="H444" t="str">
            <v>Metros</v>
          </cell>
          <cell r="I444" t="str">
            <v>Revestimientos</v>
          </cell>
          <cell r="J444" t="str">
            <v>Segunda</v>
          </cell>
          <cell r="K444" t="str">
            <v>Sin Producto</v>
          </cell>
        </row>
        <row r="445">
          <cell r="A445" t="str">
            <v>021240934122.1.1</v>
          </cell>
          <cell r="B445" t="str">
            <v>30 x 60 CITY WHITE</v>
          </cell>
          <cell r="C445">
            <v>2</v>
          </cell>
          <cell r="D445">
            <v>43.2</v>
          </cell>
          <cell r="E445">
            <v>19.04</v>
          </cell>
          <cell r="F445" t="str">
            <v>PAL</v>
          </cell>
          <cell r="G445" t="str">
            <v xml:space="preserve">30 x 60 </v>
          </cell>
          <cell r="H445" t="str">
            <v>Metros</v>
          </cell>
          <cell r="I445" t="str">
            <v>Revestimientos</v>
          </cell>
          <cell r="J445" t="str">
            <v>Primera</v>
          </cell>
          <cell r="K445" t="str">
            <v>Sin Producto</v>
          </cell>
        </row>
        <row r="446">
          <cell r="A446" t="str">
            <v>021240934122.1.2</v>
          </cell>
          <cell r="B446" t="str">
            <v>30 x 60 CITY WHITE</v>
          </cell>
          <cell r="C446">
            <v>2</v>
          </cell>
          <cell r="D446">
            <v>50.4</v>
          </cell>
          <cell r="E446">
            <v>19.04</v>
          </cell>
          <cell r="F446" t="str">
            <v>PAL</v>
          </cell>
          <cell r="G446" t="str">
            <v xml:space="preserve">30 x 60 </v>
          </cell>
          <cell r="H446" t="str">
            <v>Metros</v>
          </cell>
          <cell r="I446" t="str">
            <v>Revestimientos</v>
          </cell>
          <cell r="J446" t="str">
            <v>Primera</v>
          </cell>
          <cell r="K446" t="str">
            <v>Sin Producto</v>
          </cell>
        </row>
        <row r="447">
          <cell r="A447" t="str">
            <v>021240934122.1.3</v>
          </cell>
          <cell r="B447" t="str">
            <v>30 x 60 CITY WHITE S2</v>
          </cell>
          <cell r="C447">
            <v>2</v>
          </cell>
          <cell r="D447">
            <v>64.8</v>
          </cell>
          <cell r="E447">
            <v>19.04</v>
          </cell>
          <cell r="F447" t="str">
            <v>PAL</v>
          </cell>
          <cell r="G447" t="str">
            <v xml:space="preserve">30 x 60 </v>
          </cell>
          <cell r="H447" t="str">
            <v>Metros</v>
          </cell>
          <cell r="I447" t="str">
            <v>Revestimientos</v>
          </cell>
          <cell r="J447" t="str">
            <v>Primera</v>
          </cell>
          <cell r="K447" t="str">
            <v>Sin Producto</v>
          </cell>
        </row>
        <row r="448">
          <cell r="A448" t="str">
            <v>021240934122.2.2</v>
          </cell>
          <cell r="B448" t="str">
            <v>30 x 60 CITY WHITE 2DA CAL</v>
          </cell>
          <cell r="C448">
            <v>2</v>
          </cell>
          <cell r="D448">
            <v>50.4</v>
          </cell>
          <cell r="E448">
            <v>19.04</v>
          </cell>
          <cell r="F448" t="str">
            <v>PAL</v>
          </cell>
          <cell r="G448" t="str">
            <v xml:space="preserve">30 x 60 </v>
          </cell>
          <cell r="H448" t="str">
            <v>Metros</v>
          </cell>
          <cell r="I448" t="str">
            <v>Revestimientos</v>
          </cell>
          <cell r="J448" t="str">
            <v>Segunda</v>
          </cell>
          <cell r="K448" t="str">
            <v>Sin Producto</v>
          </cell>
        </row>
        <row r="449">
          <cell r="A449" t="str">
            <v>021240934142.1.1</v>
          </cell>
          <cell r="B449" t="str">
            <v>30 x 60 CITY NUT</v>
          </cell>
          <cell r="C449">
            <v>2</v>
          </cell>
          <cell r="D449">
            <v>43.2</v>
          </cell>
          <cell r="E449">
            <v>19.04</v>
          </cell>
          <cell r="F449" t="str">
            <v>PAL</v>
          </cell>
          <cell r="G449" t="str">
            <v xml:space="preserve">30 x 60 </v>
          </cell>
          <cell r="H449" t="str">
            <v>Metros</v>
          </cell>
          <cell r="I449" t="str">
            <v>Revestimientos</v>
          </cell>
          <cell r="J449" t="str">
            <v>Primera</v>
          </cell>
          <cell r="K449" t="str">
            <v>Sin Producto</v>
          </cell>
        </row>
        <row r="450">
          <cell r="A450" t="str">
            <v>021240934142.1.2</v>
          </cell>
          <cell r="B450" t="str">
            <v>30 x 60 CITY NUT</v>
          </cell>
          <cell r="C450">
            <v>2</v>
          </cell>
          <cell r="D450">
            <v>50.4</v>
          </cell>
          <cell r="E450">
            <v>19.04</v>
          </cell>
          <cell r="F450" t="str">
            <v>PAL</v>
          </cell>
          <cell r="G450" t="str">
            <v xml:space="preserve">30 x 60 </v>
          </cell>
          <cell r="H450" t="str">
            <v>Metros</v>
          </cell>
          <cell r="I450" t="str">
            <v>Revestimientos</v>
          </cell>
          <cell r="J450" t="str">
            <v>Primera</v>
          </cell>
          <cell r="K450" t="str">
            <v>Sin Producto</v>
          </cell>
        </row>
        <row r="451">
          <cell r="A451" t="str">
            <v>021241008155.1.1</v>
          </cell>
          <cell r="B451" t="str">
            <v>30 x 60 GLACIAR MATE</v>
          </cell>
          <cell r="C451">
            <v>2</v>
          </cell>
          <cell r="D451">
            <v>43.2</v>
          </cell>
          <cell r="E451">
            <v>19.04</v>
          </cell>
          <cell r="F451" t="str">
            <v>PAL</v>
          </cell>
          <cell r="G451" t="str">
            <v xml:space="preserve">30 x 60 </v>
          </cell>
          <cell r="H451" t="str">
            <v>Metros</v>
          </cell>
          <cell r="I451" t="str">
            <v>Revestimientos</v>
          </cell>
          <cell r="J451" t="str">
            <v>Primera</v>
          </cell>
          <cell r="K451" t="str">
            <v>Sin Producto</v>
          </cell>
        </row>
        <row r="452">
          <cell r="A452" t="str">
            <v>021241008155.1.2</v>
          </cell>
          <cell r="B452" t="str">
            <v>30 x 60 GLACIAR MATE</v>
          </cell>
          <cell r="C452">
            <v>2</v>
          </cell>
          <cell r="D452">
            <v>50.4</v>
          </cell>
          <cell r="E452">
            <v>19.04</v>
          </cell>
          <cell r="F452" t="str">
            <v>PAL</v>
          </cell>
          <cell r="G452" t="str">
            <v xml:space="preserve">30 x 60 </v>
          </cell>
          <cell r="H452" t="str">
            <v>Metros</v>
          </cell>
          <cell r="I452" t="str">
            <v>Revestimientos</v>
          </cell>
          <cell r="J452" t="str">
            <v>Primera</v>
          </cell>
          <cell r="K452" t="str">
            <v>Sin Producto</v>
          </cell>
        </row>
        <row r="453">
          <cell r="A453" t="str">
            <v>021241008155.1.3</v>
          </cell>
          <cell r="B453" t="str">
            <v>30 x 60 GLACIAR MATE S2</v>
          </cell>
          <cell r="C453">
            <v>2</v>
          </cell>
          <cell r="D453">
            <v>64.8</v>
          </cell>
          <cell r="E453">
            <v>19.04</v>
          </cell>
          <cell r="F453" t="str">
            <v>PAL</v>
          </cell>
          <cell r="G453" t="str">
            <v xml:space="preserve">30 x 60 </v>
          </cell>
          <cell r="H453" t="str">
            <v>Metros</v>
          </cell>
          <cell r="I453" t="str">
            <v>Revestimientos</v>
          </cell>
          <cell r="J453" t="str">
            <v>Primera</v>
          </cell>
          <cell r="K453" t="str">
            <v>Sin Producto</v>
          </cell>
        </row>
        <row r="454">
          <cell r="A454" t="str">
            <v>021241008155.2.1</v>
          </cell>
          <cell r="B454" t="str">
            <v>30 x 60 GLACIAR MATE 2DA CAL</v>
          </cell>
          <cell r="C454">
            <v>2</v>
          </cell>
          <cell r="D454">
            <v>43.2</v>
          </cell>
          <cell r="E454">
            <v>19.04</v>
          </cell>
          <cell r="F454" t="str">
            <v>PAL</v>
          </cell>
          <cell r="G454" t="str">
            <v xml:space="preserve">30 x 60 </v>
          </cell>
          <cell r="H454" t="str">
            <v>Metros</v>
          </cell>
          <cell r="I454" t="str">
            <v>Revestimientos</v>
          </cell>
          <cell r="J454" t="str">
            <v>Segunda</v>
          </cell>
          <cell r="K454" t="str">
            <v>Sin Producto</v>
          </cell>
        </row>
        <row r="455">
          <cell r="A455" t="str">
            <v>021241008155.2.2</v>
          </cell>
          <cell r="B455" t="str">
            <v>30 x 60 GLACIAR MATE 2DA CAL</v>
          </cell>
          <cell r="C455">
            <v>2</v>
          </cell>
          <cell r="D455">
            <v>50.4</v>
          </cell>
          <cell r="E455">
            <v>19.04</v>
          </cell>
          <cell r="F455" t="str">
            <v>PAL</v>
          </cell>
          <cell r="G455" t="str">
            <v xml:space="preserve">30 x 60 </v>
          </cell>
          <cell r="H455" t="str">
            <v>Metros</v>
          </cell>
          <cell r="I455" t="str">
            <v>Revestimientos</v>
          </cell>
          <cell r="J455" t="str">
            <v>Segunda</v>
          </cell>
          <cell r="K455" t="str">
            <v>Sin Producto</v>
          </cell>
        </row>
        <row r="456">
          <cell r="A456" t="str">
            <v>021241008155.2.3</v>
          </cell>
          <cell r="B456" t="str">
            <v>30 x 60 GLACIAR MATE 2DA CAL S2</v>
          </cell>
          <cell r="C456">
            <v>2</v>
          </cell>
          <cell r="D456">
            <v>64.8</v>
          </cell>
          <cell r="E456">
            <v>19.04</v>
          </cell>
          <cell r="F456" t="str">
            <v>PAL</v>
          </cell>
          <cell r="G456" t="str">
            <v xml:space="preserve">30 x 60 </v>
          </cell>
          <cell r="H456" t="str">
            <v>Metros</v>
          </cell>
          <cell r="I456" t="str">
            <v>Revestimientos</v>
          </cell>
          <cell r="J456" t="str">
            <v>Segunda</v>
          </cell>
          <cell r="K456" t="str">
            <v>Sin Producto</v>
          </cell>
        </row>
        <row r="457">
          <cell r="A457" t="str">
            <v>021241013007.1.2</v>
          </cell>
          <cell r="B457" t="str">
            <v>30 x 60 GLACIAR BRILLANTE</v>
          </cell>
          <cell r="C457">
            <v>2</v>
          </cell>
          <cell r="D457">
            <v>50.4</v>
          </cell>
          <cell r="E457">
            <v>19.04</v>
          </cell>
          <cell r="F457" t="str">
            <v>PAL</v>
          </cell>
          <cell r="G457" t="str">
            <v xml:space="preserve">30 x 60 </v>
          </cell>
          <cell r="H457" t="str">
            <v>Metros</v>
          </cell>
          <cell r="I457" t="str">
            <v>Revestimientos</v>
          </cell>
          <cell r="J457" t="str">
            <v>Primera</v>
          </cell>
          <cell r="K457" t="str">
            <v>Sin Producto</v>
          </cell>
        </row>
        <row r="458">
          <cell r="A458" t="str">
            <v>021241013007.1.3</v>
          </cell>
          <cell r="B458" t="str">
            <v>30 x 60 GLACIAR BRILLANTE S2</v>
          </cell>
          <cell r="C458">
            <v>2</v>
          </cell>
          <cell r="D458">
            <v>64.8</v>
          </cell>
          <cell r="E458">
            <v>19.04</v>
          </cell>
          <cell r="F458" t="str">
            <v>PAL</v>
          </cell>
          <cell r="G458" t="str">
            <v xml:space="preserve">30 x 60 </v>
          </cell>
          <cell r="H458" t="str">
            <v>Metros</v>
          </cell>
          <cell r="I458" t="str">
            <v>Revestimientos</v>
          </cell>
          <cell r="J458" t="str">
            <v>Primera</v>
          </cell>
          <cell r="K458" t="str">
            <v>Sin Producto</v>
          </cell>
        </row>
        <row r="459">
          <cell r="A459" t="str">
            <v>021241013007.2.2</v>
          </cell>
          <cell r="B459" t="str">
            <v>30 x 60 GLACIAR BRILLANTE 2DA CAL</v>
          </cell>
          <cell r="C459">
            <v>2</v>
          </cell>
          <cell r="D459">
            <v>50.4</v>
          </cell>
          <cell r="E459">
            <v>19.04</v>
          </cell>
          <cell r="F459" t="str">
            <v>PAL</v>
          </cell>
          <cell r="G459" t="str">
            <v xml:space="preserve">30 x 60 </v>
          </cell>
          <cell r="H459" t="str">
            <v>Metros</v>
          </cell>
          <cell r="I459" t="str">
            <v>Revestimientos</v>
          </cell>
          <cell r="J459" t="str">
            <v>Segunda</v>
          </cell>
          <cell r="K459" t="str">
            <v>Sin Producto</v>
          </cell>
        </row>
        <row r="460">
          <cell r="A460" t="str">
            <v>021241013007.2.3</v>
          </cell>
          <cell r="B460" t="str">
            <v>30 x 60 GLACIAR BRILLANTE 2DA CAL</v>
          </cell>
          <cell r="C460">
            <v>2</v>
          </cell>
          <cell r="D460">
            <v>64.8</v>
          </cell>
          <cell r="E460">
            <v>19.04</v>
          </cell>
          <cell r="F460" t="str">
            <v>PAL</v>
          </cell>
          <cell r="G460" t="str">
            <v xml:space="preserve">30 x 60 </v>
          </cell>
          <cell r="H460" t="str">
            <v>Metros</v>
          </cell>
          <cell r="I460" t="str">
            <v>Revestimientos</v>
          </cell>
          <cell r="J460" t="str">
            <v>Segunda</v>
          </cell>
          <cell r="K460" t="str">
            <v>Sin Producto</v>
          </cell>
        </row>
        <row r="461">
          <cell r="A461" t="str">
            <v>021241014007.1.1</v>
          </cell>
          <cell r="B461" t="str">
            <v>29.4 x 58.8 GLACIAR BRILLANTE RECT.</v>
          </cell>
          <cell r="C461">
            <v>2</v>
          </cell>
          <cell r="D461">
            <v>41.52</v>
          </cell>
          <cell r="E461">
            <v>19.04</v>
          </cell>
          <cell r="F461" t="str">
            <v>PAL</v>
          </cell>
          <cell r="G461" t="str">
            <v xml:space="preserve">29.4 x 58.8 </v>
          </cell>
          <cell r="H461" t="str">
            <v>Metros</v>
          </cell>
          <cell r="I461" t="str">
            <v>Revestimientos</v>
          </cell>
          <cell r="J461" t="str">
            <v>Primera</v>
          </cell>
          <cell r="K461" t="str">
            <v>Sin Producto</v>
          </cell>
        </row>
        <row r="462">
          <cell r="A462" t="str">
            <v>021241016000.1.1</v>
          </cell>
          <cell r="B462" t="str">
            <v>30 x 60 MÃRMORE</v>
          </cell>
          <cell r="C462">
            <v>2</v>
          </cell>
          <cell r="D462">
            <v>43.2</v>
          </cell>
          <cell r="E462">
            <v>19.04</v>
          </cell>
          <cell r="F462" t="str">
            <v>PAL</v>
          </cell>
          <cell r="G462" t="str">
            <v xml:space="preserve">30 x 60 </v>
          </cell>
          <cell r="H462" t="str">
            <v>Metros</v>
          </cell>
          <cell r="I462" t="str">
            <v>Revestimientos</v>
          </cell>
          <cell r="J462" t="str">
            <v>Primera</v>
          </cell>
          <cell r="K462" t="str">
            <v>Sin Producto</v>
          </cell>
        </row>
        <row r="463">
          <cell r="A463" t="str">
            <v>021241016000.1.2</v>
          </cell>
          <cell r="B463" t="str">
            <v>30 x 60 MÃRMORE</v>
          </cell>
          <cell r="C463">
            <v>2</v>
          </cell>
          <cell r="D463">
            <v>50.4</v>
          </cell>
          <cell r="E463">
            <v>19.04</v>
          </cell>
          <cell r="F463" t="str">
            <v>PAL</v>
          </cell>
          <cell r="G463" t="str">
            <v xml:space="preserve">30 x 60 </v>
          </cell>
          <cell r="H463" t="str">
            <v>Metros</v>
          </cell>
          <cell r="I463" t="str">
            <v>Revestimientos</v>
          </cell>
          <cell r="J463" t="str">
            <v>Primera</v>
          </cell>
          <cell r="K463" t="str">
            <v>Sin Producto</v>
          </cell>
        </row>
        <row r="464">
          <cell r="A464" t="str">
            <v>021241016000.1.3</v>
          </cell>
          <cell r="B464" t="str">
            <v>30 x 60 MARMORE S2</v>
          </cell>
          <cell r="C464">
            <v>2</v>
          </cell>
          <cell r="D464">
            <v>64.8</v>
          </cell>
          <cell r="E464">
            <v>19.04</v>
          </cell>
          <cell r="F464" t="str">
            <v>PAL</v>
          </cell>
          <cell r="G464" t="str">
            <v xml:space="preserve">30 x 60 </v>
          </cell>
          <cell r="H464" t="str">
            <v>Metros</v>
          </cell>
          <cell r="I464" t="str">
            <v>Revestimientos</v>
          </cell>
          <cell r="J464" t="str">
            <v>Primera</v>
          </cell>
          <cell r="K464" t="str">
            <v>Sin Producto</v>
          </cell>
        </row>
        <row r="465">
          <cell r="A465" t="str">
            <v>021241016000.2.3</v>
          </cell>
          <cell r="B465" t="str">
            <v>30 x 60 MARMORE S2 2DA CAL</v>
          </cell>
          <cell r="C465">
            <v>2</v>
          </cell>
          <cell r="D465">
            <v>64.8</v>
          </cell>
          <cell r="E465">
            <v>19.04</v>
          </cell>
          <cell r="F465" t="str">
            <v>PAL</v>
          </cell>
          <cell r="G465" t="str">
            <v xml:space="preserve">30 x 60 </v>
          </cell>
          <cell r="H465" t="str">
            <v>Metros</v>
          </cell>
          <cell r="I465" t="str">
            <v>Revestimientos</v>
          </cell>
          <cell r="J465" t="str">
            <v>Segunda</v>
          </cell>
          <cell r="K465" t="str">
            <v>Sin Producto</v>
          </cell>
        </row>
        <row r="466">
          <cell r="A466" t="str">
            <v>021241017000.1.1</v>
          </cell>
          <cell r="B466" t="str">
            <v>30 x 60 BRESCIA</v>
          </cell>
          <cell r="C466">
            <v>2</v>
          </cell>
          <cell r="D466">
            <v>43.2</v>
          </cell>
          <cell r="E466">
            <v>19.04</v>
          </cell>
          <cell r="F466" t="str">
            <v>PAL</v>
          </cell>
          <cell r="G466" t="str">
            <v xml:space="preserve">30 x 60 </v>
          </cell>
          <cell r="H466" t="str">
            <v>Metros</v>
          </cell>
          <cell r="I466" t="str">
            <v>Revestimientos</v>
          </cell>
          <cell r="J466" t="str">
            <v>Primera</v>
          </cell>
          <cell r="K466" t="str">
            <v>Sin Producto</v>
          </cell>
        </row>
        <row r="467">
          <cell r="A467" t="str">
            <v>021241017000.1.2</v>
          </cell>
          <cell r="B467" t="str">
            <v>30 x 60 BRESCIA</v>
          </cell>
          <cell r="C467">
            <v>2</v>
          </cell>
          <cell r="D467">
            <v>50.4</v>
          </cell>
          <cell r="E467">
            <v>19.04</v>
          </cell>
          <cell r="F467" t="str">
            <v>PAL</v>
          </cell>
          <cell r="G467" t="str">
            <v xml:space="preserve">30 x 60 </v>
          </cell>
          <cell r="H467" t="str">
            <v>Metros</v>
          </cell>
          <cell r="I467" t="str">
            <v>Revestimientos</v>
          </cell>
          <cell r="J467" t="str">
            <v>Primera</v>
          </cell>
          <cell r="K467" t="str">
            <v>Sin Producto</v>
          </cell>
        </row>
        <row r="468">
          <cell r="A468" t="str">
            <v>021241019000.1.1</v>
          </cell>
          <cell r="B468" t="str">
            <v>29.4 x 58.8 BRESCIA RECT.</v>
          </cell>
          <cell r="C468">
            <v>2</v>
          </cell>
          <cell r="D468">
            <v>41.52</v>
          </cell>
          <cell r="E468">
            <v>19.04</v>
          </cell>
          <cell r="F468" t="str">
            <v>PAL</v>
          </cell>
          <cell r="G468" t="str">
            <v xml:space="preserve">29.4 x 58.8 </v>
          </cell>
          <cell r="H468" t="str">
            <v>Metros</v>
          </cell>
          <cell r="I468" t="str">
            <v>Revestimientos</v>
          </cell>
          <cell r="J468" t="str">
            <v>Primera</v>
          </cell>
          <cell r="K468" t="str">
            <v>Sin Producto</v>
          </cell>
        </row>
        <row r="469">
          <cell r="A469" t="str">
            <v>021241096000.1.2</v>
          </cell>
          <cell r="B469" t="str">
            <v>30 x 60 VENEZIA</v>
          </cell>
          <cell r="C469">
            <v>2</v>
          </cell>
          <cell r="D469">
            <v>50.4</v>
          </cell>
          <cell r="E469">
            <v>19.04</v>
          </cell>
          <cell r="F469" t="str">
            <v>PAL</v>
          </cell>
          <cell r="G469" t="str">
            <v xml:space="preserve">30 x 60 </v>
          </cell>
          <cell r="H469" t="str">
            <v>Metros</v>
          </cell>
          <cell r="I469" t="str">
            <v>Revestimientos</v>
          </cell>
          <cell r="J469" t="str">
            <v>Primera</v>
          </cell>
          <cell r="K469" t="str">
            <v>Sin Producto</v>
          </cell>
        </row>
        <row r="470">
          <cell r="A470" t="str">
            <v>021241427000.1.3</v>
          </cell>
          <cell r="B470" t="str">
            <v>30 x 60 OXIDO WALL</v>
          </cell>
          <cell r="C470">
            <v>2</v>
          </cell>
          <cell r="D470">
            <v>64.8</v>
          </cell>
          <cell r="E470">
            <v>19.04</v>
          </cell>
          <cell r="F470" t="str">
            <v>PAL</v>
          </cell>
          <cell r="G470" t="str">
            <v xml:space="preserve">30 x 60 </v>
          </cell>
          <cell r="H470" t="str">
            <v>Metros</v>
          </cell>
          <cell r="I470" t="str">
            <v>Revestimientos</v>
          </cell>
          <cell r="J470" t="str">
            <v>Primera</v>
          </cell>
          <cell r="K470" t="str">
            <v>Sin Producto</v>
          </cell>
        </row>
        <row r="471">
          <cell r="A471" t="str">
            <v>021241427000.2.3</v>
          </cell>
          <cell r="B471" t="str">
            <v>30 x 60 OXIDO WALL 2DA CAL</v>
          </cell>
          <cell r="C471">
            <v>2</v>
          </cell>
          <cell r="D471">
            <v>64.8</v>
          </cell>
          <cell r="E471">
            <v>19.04</v>
          </cell>
          <cell r="F471" t="str">
            <v>PAL</v>
          </cell>
          <cell r="G471" t="str">
            <v xml:space="preserve">30 x 60 </v>
          </cell>
          <cell r="H471" t="str">
            <v>Metros</v>
          </cell>
          <cell r="I471" t="str">
            <v>Revestimientos</v>
          </cell>
          <cell r="J471" t="str">
            <v>Segunda</v>
          </cell>
          <cell r="K471" t="str">
            <v>Sin Producto</v>
          </cell>
        </row>
        <row r="472">
          <cell r="A472" t="str">
            <v>021241428000.1.3</v>
          </cell>
          <cell r="B472" t="str">
            <v>30 x 60 FORTEZZE WALL</v>
          </cell>
          <cell r="C472">
            <v>2</v>
          </cell>
          <cell r="D472">
            <v>64.8</v>
          </cell>
          <cell r="E472">
            <v>19.04</v>
          </cell>
          <cell r="F472" t="str">
            <v>PAL</v>
          </cell>
          <cell r="G472" t="str">
            <v xml:space="preserve">30 x 60 </v>
          </cell>
          <cell r="H472" t="str">
            <v>Metros</v>
          </cell>
          <cell r="I472" t="str">
            <v>Revestimientos</v>
          </cell>
          <cell r="J472" t="str">
            <v>Primera</v>
          </cell>
          <cell r="K472" t="str">
            <v>Sin Producto</v>
          </cell>
        </row>
        <row r="473">
          <cell r="A473" t="str">
            <v>021241430009.1.3</v>
          </cell>
          <cell r="B473" t="str">
            <v>30 x 60 ULTIMATE ARENA</v>
          </cell>
          <cell r="C473">
            <v>2</v>
          </cell>
          <cell r="D473">
            <v>64.8</v>
          </cell>
          <cell r="E473">
            <v>19.04</v>
          </cell>
          <cell r="F473" t="str">
            <v>PAL</v>
          </cell>
          <cell r="G473" t="str">
            <v xml:space="preserve">30 x 60 </v>
          </cell>
          <cell r="H473" t="str">
            <v>Metros</v>
          </cell>
          <cell r="I473" t="str">
            <v>Revestimientos</v>
          </cell>
          <cell r="J473" t="str">
            <v>Primera</v>
          </cell>
          <cell r="K473" t="str">
            <v>Sin Producto</v>
          </cell>
        </row>
        <row r="474">
          <cell r="A474" t="str">
            <v>021241430097.1.3</v>
          </cell>
          <cell r="B474" t="str">
            <v>30 x 60 ULTIMATE TIZA</v>
          </cell>
          <cell r="C474">
            <v>2</v>
          </cell>
          <cell r="D474">
            <v>64.8</v>
          </cell>
          <cell r="E474">
            <v>19.04</v>
          </cell>
          <cell r="F474" t="str">
            <v>PAL</v>
          </cell>
          <cell r="G474" t="str">
            <v xml:space="preserve">30 x 60 </v>
          </cell>
          <cell r="H474" t="str">
            <v>Metros</v>
          </cell>
          <cell r="I474" t="str">
            <v>Revestimientos</v>
          </cell>
          <cell r="J474" t="str">
            <v>Primera</v>
          </cell>
          <cell r="K474" t="str">
            <v>Sin Producto</v>
          </cell>
        </row>
        <row r="475">
          <cell r="A475" t="str">
            <v>021241430097.2.3</v>
          </cell>
          <cell r="B475" t="str">
            <v>30 x 60 ULTIMATE TIZA 2DA CAL</v>
          </cell>
          <cell r="C475">
            <v>2</v>
          </cell>
          <cell r="D475">
            <v>64.8</v>
          </cell>
          <cell r="E475">
            <v>19.04</v>
          </cell>
          <cell r="F475" t="str">
            <v>PAL</v>
          </cell>
          <cell r="G475" t="str">
            <v xml:space="preserve">30 x 60 </v>
          </cell>
          <cell r="H475" t="str">
            <v>Metros</v>
          </cell>
          <cell r="I475" t="str">
            <v>Revestimientos</v>
          </cell>
          <cell r="J475" t="str">
            <v>Segunda</v>
          </cell>
          <cell r="K475" t="str">
            <v>Sin Producto</v>
          </cell>
        </row>
        <row r="476">
          <cell r="A476" t="str">
            <v>021241442000.1.3</v>
          </cell>
          <cell r="B476" t="str">
            <v>30 x 60 LUX S2</v>
          </cell>
          <cell r="C476">
            <v>2</v>
          </cell>
          <cell r="D476">
            <v>64.8</v>
          </cell>
          <cell r="E476">
            <v>19.04</v>
          </cell>
          <cell r="F476" t="str">
            <v>PAL</v>
          </cell>
          <cell r="G476" t="str">
            <v xml:space="preserve">30 x 60 </v>
          </cell>
          <cell r="H476" t="str">
            <v>Metros</v>
          </cell>
          <cell r="I476" t="str">
            <v>Revestimientos</v>
          </cell>
          <cell r="J476" t="str">
            <v>Primera</v>
          </cell>
          <cell r="K476" t="str">
            <v>Sin Producto</v>
          </cell>
        </row>
        <row r="477">
          <cell r="A477" t="str">
            <v>021241442000.2.3</v>
          </cell>
          <cell r="B477" t="str">
            <v>30 x 60 LUX 2DA CAL S2</v>
          </cell>
          <cell r="C477">
            <v>2</v>
          </cell>
          <cell r="D477">
            <v>64.8</v>
          </cell>
          <cell r="E477">
            <v>19.04</v>
          </cell>
          <cell r="F477" t="str">
            <v>PAL</v>
          </cell>
          <cell r="G477" t="str">
            <v xml:space="preserve">30 x 60 </v>
          </cell>
          <cell r="H477" t="str">
            <v>Metros</v>
          </cell>
          <cell r="I477" t="str">
            <v>Revestimientos</v>
          </cell>
          <cell r="J477" t="str">
            <v>Segunda</v>
          </cell>
          <cell r="K477" t="str">
            <v>Sin Producto</v>
          </cell>
        </row>
        <row r="478">
          <cell r="A478" t="str">
            <v>021241452009.1.3</v>
          </cell>
          <cell r="B478" t="str">
            <v>30 x 60 ULTIMATE SAT. ARENA</v>
          </cell>
          <cell r="C478">
            <v>2</v>
          </cell>
          <cell r="D478">
            <v>64.8</v>
          </cell>
          <cell r="E478">
            <v>19.04</v>
          </cell>
          <cell r="F478" t="str">
            <v>PAL</v>
          </cell>
          <cell r="G478" t="str">
            <v xml:space="preserve">30 x 60 </v>
          </cell>
          <cell r="H478" t="str">
            <v>Metros</v>
          </cell>
          <cell r="I478" t="str">
            <v>Revestimientos</v>
          </cell>
          <cell r="J478" t="str">
            <v>Primera</v>
          </cell>
          <cell r="K478" t="str">
            <v>Sin Producto</v>
          </cell>
        </row>
        <row r="479">
          <cell r="A479" t="str">
            <v>021241452009.2.3</v>
          </cell>
          <cell r="B479" t="str">
            <v>30 x 60 ULTIMATE SAT. ARENA 2DA CAL S2</v>
          </cell>
          <cell r="C479">
            <v>2</v>
          </cell>
          <cell r="D479">
            <v>64.8</v>
          </cell>
          <cell r="E479">
            <v>19.04</v>
          </cell>
          <cell r="F479" t="str">
            <v>PAL</v>
          </cell>
          <cell r="G479" t="str">
            <v xml:space="preserve">30 x 60 </v>
          </cell>
          <cell r="H479" t="str">
            <v>Metros</v>
          </cell>
          <cell r="I479" t="str">
            <v>Revestimientos</v>
          </cell>
          <cell r="J479" t="str">
            <v>Segunda</v>
          </cell>
          <cell r="K479" t="str">
            <v>Sin Producto</v>
          </cell>
        </row>
        <row r="480">
          <cell r="A480" t="str">
            <v>021241452097.1.3</v>
          </cell>
          <cell r="B480" t="str">
            <v>30 x 60 ULTIMATE SAT. TIZA</v>
          </cell>
          <cell r="C480">
            <v>2</v>
          </cell>
          <cell r="D480">
            <v>64.8</v>
          </cell>
          <cell r="E480">
            <v>19.04</v>
          </cell>
          <cell r="F480" t="str">
            <v>PAL</v>
          </cell>
          <cell r="G480" t="str">
            <v xml:space="preserve">30 x 60 </v>
          </cell>
          <cell r="H480" t="str">
            <v>Metros</v>
          </cell>
          <cell r="I480" t="str">
            <v>Revestimientos</v>
          </cell>
          <cell r="J480" t="str">
            <v>Primera</v>
          </cell>
          <cell r="K480" t="str">
            <v>Sin Producto</v>
          </cell>
        </row>
        <row r="481">
          <cell r="A481" t="str">
            <v>021241452097.2.3</v>
          </cell>
          <cell r="B481" t="str">
            <v>30 x 60 ULTIMATE SAT. TIZA 2DA CAL S2</v>
          </cell>
          <cell r="C481">
            <v>2</v>
          </cell>
          <cell r="D481">
            <v>64.8</v>
          </cell>
          <cell r="E481">
            <v>19.04</v>
          </cell>
          <cell r="F481" t="str">
            <v>PAL</v>
          </cell>
          <cell r="G481" t="str">
            <v xml:space="preserve">30 x 60 </v>
          </cell>
          <cell r="H481" t="str">
            <v>Metros</v>
          </cell>
          <cell r="I481" t="str">
            <v>Revestimientos</v>
          </cell>
          <cell r="J481" t="str">
            <v>Segunda</v>
          </cell>
          <cell r="K481" t="str">
            <v>Sin Producto</v>
          </cell>
        </row>
        <row r="482">
          <cell r="A482" t="str">
            <v>021321010006.1.3</v>
          </cell>
          <cell r="B482" t="str">
            <v>29.5 x 44.2 CEMENTICIO GRIS RECT.</v>
          </cell>
          <cell r="C482">
            <v>2</v>
          </cell>
          <cell r="D482">
            <v>74.88</v>
          </cell>
          <cell r="E482">
            <v>18.03</v>
          </cell>
          <cell r="F482" t="str">
            <v>PAL</v>
          </cell>
          <cell r="G482" t="str">
            <v xml:space="preserve">29.5 x 44.2 </v>
          </cell>
          <cell r="H482" t="str">
            <v>Metros</v>
          </cell>
          <cell r="I482" t="str">
            <v>Revestimientos</v>
          </cell>
          <cell r="J482" t="str">
            <v>Primera</v>
          </cell>
          <cell r="K482" t="str">
            <v>Sin Producto</v>
          </cell>
        </row>
        <row r="483">
          <cell r="A483" t="str">
            <v>021321010089.1.3</v>
          </cell>
          <cell r="B483" t="str">
            <v>29.5 x 44.2 CEMENTICIO MUSGO RECT.</v>
          </cell>
          <cell r="C483">
            <v>2</v>
          </cell>
          <cell r="D483">
            <v>74.88</v>
          </cell>
          <cell r="E483">
            <v>18.03</v>
          </cell>
          <cell r="F483" t="str">
            <v>PAL</v>
          </cell>
          <cell r="G483" t="str">
            <v xml:space="preserve">29.5 x 44.2 </v>
          </cell>
          <cell r="H483" t="str">
            <v>Metros</v>
          </cell>
          <cell r="I483" t="str">
            <v>Revestimientos</v>
          </cell>
          <cell r="J483" t="str">
            <v>Primera</v>
          </cell>
          <cell r="K483" t="str">
            <v>Sin Producto</v>
          </cell>
        </row>
        <row r="484">
          <cell r="A484" t="str">
            <v>021321010135.1.3</v>
          </cell>
          <cell r="B484" t="str">
            <v>29.5 x 44.2 CEMENTICIO CAMEL RECT.</v>
          </cell>
          <cell r="C484">
            <v>2</v>
          </cell>
          <cell r="D484">
            <v>74.88</v>
          </cell>
          <cell r="E484">
            <v>18.03</v>
          </cell>
          <cell r="F484" t="str">
            <v>PAL</v>
          </cell>
          <cell r="G484" t="str">
            <v xml:space="preserve">29.5 x 44.2 </v>
          </cell>
          <cell r="H484" t="str">
            <v>Metros</v>
          </cell>
          <cell r="I484" t="str">
            <v>Revestimientos</v>
          </cell>
          <cell r="J484" t="str">
            <v>Primera</v>
          </cell>
          <cell r="K484" t="str">
            <v>Sin Producto</v>
          </cell>
        </row>
        <row r="485">
          <cell r="A485" t="str">
            <v>021321011155.1.3</v>
          </cell>
          <cell r="B485" t="str">
            <v>29.5 x 44.2 GLACIAR MATE RECT.</v>
          </cell>
          <cell r="C485">
            <v>2</v>
          </cell>
          <cell r="D485">
            <v>74.88</v>
          </cell>
          <cell r="E485">
            <v>18.03</v>
          </cell>
          <cell r="F485" t="str">
            <v>PAL</v>
          </cell>
          <cell r="G485" t="str">
            <v xml:space="preserve">29.5 x 44.2 </v>
          </cell>
          <cell r="H485" t="str">
            <v>Metros</v>
          </cell>
          <cell r="I485" t="str">
            <v>Revestimientos</v>
          </cell>
          <cell r="J485" t="str">
            <v>Primera</v>
          </cell>
          <cell r="K485" t="str">
            <v>Sin Producto</v>
          </cell>
        </row>
        <row r="486">
          <cell r="A486" t="str">
            <v>021321014007.1.3</v>
          </cell>
          <cell r="B486" t="str">
            <v>29.5 x 44.2 GLACIAR BRILLANTE RECT.</v>
          </cell>
          <cell r="C486">
            <v>2</v>
          </cell>
          <cell r="D486">
            <v>74.88</v>
          </cell>
          <cell r="E486">
            <v>18.03</v>
          </cell>
          <cell r="F486" t="str">
            <v>PAL</v>
          </cell>
          <cell r="G486" t="str">
            <v xml:space="preserve">29.5 x 44.2 </v>
          </cell>
          <cell r="H486" t="str">
            <v>Metros</v>
          </cell>
          <cell r="I486" t="str">
            <v>Revestimientos</v>
          </cell>
          <cell r="J486" t="str">
            <v>Primera</v>
          </cell>
          <cell r="K486" t="str">
            <v>Sin Producto</v>
          </cell>
        </row>
        <row r="487">
          <cell r="A487" t="str">
            <v>021321014007.2.3</v>
          </cell>
          <cell r="B487" t="str">
            <v>29.5 x 44.2 GLACIAR BRILL. RECT. 2DA CAL</v>
          </cell>
          <cell r="C487">
            <v>2</v>
          </cell>
          <cell r="D487">
            <v>74.88</v>
          </cell>
          <cell r="E487">
            <v>18.03</v>
          </cell>
          <cell r="F487" t="str">
            <v>PAL</v>
          </cell>
          <cell r="G487" t="str">
            <v xml:space="preserve">29.5 x 44.2 </v>
          </cell>
          <cell r="H487" t="str">
            <v>Metros</v>
          </cell>
          <cell r="I487" t="str">
            <v>Revestimientos</v>
          </cell>
          <cell r="J487" t="str">
            <v>Segunda</v>
          </cell>
          <cell r="K487" t="str">
            <v>Sin Producto</v>
          </cell>
        </row>
        <row r="488">
          <cell r="A488" t="str">
            <v>021350610007.1.3</v>
          </cell>
          <cell r="B488" t="str">
            <v>29.4 x 58.8 CARRARA BRILLANTE RECT.</v>
          </cell>
          <cell r="C488">
            <v>2</v>
          </cell>
          <cell r="D488">
            <v>49.92</v>
          </cell>
          <cell r="E488">
            <v>15.22</v>
          </cell>
          <cell r="F488" t="str">
            <v>PAL</v>
          </cell>
          <cell r="G488" t="str">
            <v xml:space="preserve">29.4 x 58.8 </v>
          </cell>
          <cell r="H488" t="str">
            <v>Metros</v>
          </cell>
          <cell r="I488" t="str">
            <v>Revestimientos</v>
          </cell>
          <cell r="J488" t="str">
            <v>Primera</v>
          </cell>
          <cell r="K488" t="str">
            <v>Sin Producto</v>
          </cell>
        </row>
        <row r="489">
          <cell r="A489" t="str">
            <v>021350610007.2.3</v>
          </cell>
          <cell r="B489" t="str">
            <v>29.4 x 58.8 CARRARA BRILLANTE RECT. 2DA</v>
          </cell>
          <cell r="C489">
            <v>2</v>
          </cell>
          <cell r="D489">
            <v>49.92</v>
          </cell>
          <cell r="E489">
            <v>15.22</v>
          </cell>
          <cell r="F489" t="str">
            <v>PAL</v>
          </cell>
          <cell r="G489" t="str">
            <v xml:space="preserve">29.4 x 58.8 </v>
          </cell>
          <cell r="H489" t="str">
            <v>Metros</v>
          </cell>
          <cell r="I489" t="str">
            <v>Revestimientos</v>
          </cell>
          <cell r="J489" t="str">
            <v>Segunda</v>
          </cell>
          <cell r="K489" t="str">
            <v>Sin Producto</v>
          </cell>
        </row>
        <row r="490">
          <cell r="A490" t="str">
            <v>021351011155.1.1</v>
          </cell>
          <cell r="B490" t="str">
            <v>29.4 x 58.8 GLACIAR MATE RECT.</v>
          </cell>
          <cell r="C490">
            <v>2</v>
          </cell>
          <cell r="D490">
            <v>41.52</v>
          </cell>
          <cell r="E490">
            <v>15.22</v>
          </cell>
          <cell r="F490" t="str">
            <v>PAL</v>
          </cell>
          <cell r="G490" t="str">
            <v xml:space="preserve">29.4 x 58.8 </v>
          </cell>
          <cell r="H490" t="str">
            <v>Metros</v>
          </cell>
          <cell r="I490" t="str">
            <v>Revestimientos</v>
          </cell>
          <cell r="J490" t="str">
            <v>Primera</v>
          </cell>
          <cell r="K490" t="str">
            <v>Sin Producto</v>
          </cell>
        </row>
        <row r="491">
          <cell r="A491" t="str">
            <v>021351011155.1.2</v>
          </cell>
          <cell r="B491" t="str">
            <v>29.4 x 58.8 GLACIAR MATE RECT.</v>
          </cell>
          <cell r="C491">
            <v>2</v>
          </cell>
          <cell r="D491">
            <v>34.4</v>
          </cell>
          <cell r="E491">
            <v>15.22</v>
          </cell>
          <cell r="F491" t="str">
            <v>PAL</v>
          </cell>
          <cell r="G491" t="str">
            <v xml:space="preserve">29.4 x 58.8 </v>
          </cell>
          <cell r="H491" t="str">
            <v>Metros</v>
          </cell>
          <cell r="I491" t="str">
            <v>Revestimientos</v>
          </cell>
          <cell r="J491" t="str">
            <v>Primera</v>
          </cell>
          <cell r="K491" t="str">
            <v>Sin Producto</v>
          </cell>
        </row>
        <row r="492">
          <cell r="A492" t="str">
            <v>021351011155.1.3</v>
          </cell>
          <cell r="B492" t="str">
            <v>29.4 x 58.8 GLACIAR MATE RECT. S2</v>
          </cell>
          <cell r="C492">
            <v>2</v>
          </cell>
          <cell r="D492">
            <v>49.92</v>
          </cell>
          <cell r="E492">
            <v>15.22</v>
          </cell>
          <cell r="F492" t="str">
            <v>PAL</v>
          </cell>
          <cell r="G492" t="str">
            <v xml:space="preserve">29.4 x 58.8 </v>
          </cell>
          <cell r="H492" t="str">
            <v>Metros</v>
          </cell>
          <cell r="I492" t="str">
            <v>Revestimientos</v>
          </cell>
          <cell r="J492" t="str">
            <v>Primera</v>
          </cell>
          <cell r="K492" t="str">
            <v>Sin Producto</v>
          </cell>
        </row>
        <row r="493">
          <cell r="A493" t="str">
            <v>021351011155.2.2</v>
          </cell>
          <cell r="B493" t="str">
            <v>29.4 x 58.8 GLACIAR MATE RECT. 2DA CAL</v>
          </cell>
          <cell r="C493">
            <v>2</v>
          </cell>
          <cell r="D493">
            <v>34.4</v>
          </cell>
          <cell r="E493">
            <v>15.22</v>
          </cell>
          <cell r="F493" t="str">
            <v>PAL</v>
          </cell>
          <cell r="G493" t="str">
            <v xml:space="preserve">29.4 x 58.8 </v>
          </cell>
          <cell r="H493" t="str">
            <v>Metros</v>
          </cell>
          <cell r="I493" t="str">
            <v>Revestimientos</v>
          </cell>
          <cell r="J493" t="str">
            <v>Segunda</v>
          </cell>
          <cell r="K493" t="str">
            <v>Sin Producto</v>
          </cell>
        </row>
        <row r="494">
          <cell r="A494" t="str">
            <v>021351011155.2.3</v>
          </cell>
          <cell r="B494" t="str">
            <v>29.4 x 58.8 GLACIAR MATE RECT. S2</v>
          </cell>
          <cell r="C494">
            <v>2</v>
          </cell>
          <cell r="D494">
            <v>49.92</v>
          </cell>
          <cell r="E494">
            <v>15.22</v>
          </cell>
          <cell r="F494" t="str">
            <v>PAL</v>
          </cell>
          <cell r="G494" t="str">
            <v xml:space="preserve">29.4 x 58.8 </v>
          </cell>
          <cell r="H494" t="str">
            <v>Metros</v>
          </cell>
          <cell r="I494" t="str">
            <v>Revestimientos</v>
          </cell>
          <cell r="J494" t="str">
            <v>Segunda</v>
          </cell>
          <cell r="K494" t="str">
            <v>Sin Producto</v>
          </cell>
        </row>
        <row r="495">
          <cell r="A495" t="str">
            <v>021351014007.1.2</v>
          </cell>
          <cell r="B495" t="str">
            <v>29.4 x 58.8 GLACIAR BRILLANTE RECT.</v>
          </cell>
          <cell r="C495">
            <v>2</v>
          </cell>
          <cell r="D495">
            <v>34.4</v>
          </cell>
          <cell r="E495">
            <v>15.22</v>
          </cell>
          <cell r="F495" t="str">
            <v>PAL</v>
          </cell>
          <cell r="G495" t="str">
            <v xml:space="preserve">29.4 x 58.8 </v>
          </cell>
          <cell r="H495" t="str">
            <v>Metros</v>
          </cell>
          <cell r="I495" t="str">
            <v>Revestimientos</v>
          </cell>
          <cell r="J495" t="str">
            <v>Primera</v>
          </cell>
          <cell r="K495" t="str">
            <v>Sin Producto</v>
          </cell>
        </row>
        <row r="496">
          <cell r="A496" t="str">
            <v>021351014007.1.3</v>
          </cell>
          <cell r="B496" t="str">
            <v>29.4 x 58.8 GLACIAR BRILLANTE RECT.</v>
          </cell>
          <cell r="C496">
            <v>2</v>
          </cell>
          <cell r="D496">
            <v>49.92</v>
          </cell>
          <cell r="E496">
            <v>15.22</v>
          </cell>
          <cell r="F496" t="str">
            <v>PAL</v>
          </cell>
          <cell r="G496" t="str">
            <v xml:space="preserve">29.4 x 58.8 </v>
          </cell>
          <cell r="H496" t="str">
            <v>Metros</v>
          </cell>
          <cell r="I496" t="str">
            <v>Revestimientos</v>
          </cell>
          <cell r="J496" t="str">
            <v>Primera</v>
          </cell>
          <cell r="K496" t="str">
            <v>Sin Producto</v>
          </cell>
        </row>
        <row r="497">
          <cell r="A497" t="str">
            <v>021351014007.2.2</v>
          </cell>
          <cell r="B497" t="str">
            <v>29.4 x 58.8 GLACIAR BRILLANTE RECT.</v>
          </cell>
          <cell r="C497">
            <v>2</v>
          </cell>
          <cell r="D497">
            <v>34.4</v>
          </cell>
          <cell r="E497">
            <v>15.22</v>
          </cell>
          <cell r="F497" t="str">
            <v>PAL</v>
          </cell>
          <cell r="G497" t="str">
            <v xml:space="preserve">29.4 x 58.8 </v>
          </cell>
          <cell r="H497" t="str">
            <v>Metros</v>
          </cell>
          <cell r="I497" t="str">
            <v>Revestimientos</v>
          </cell>
          <cell r="J497" t="str">
            <v>Segunda</v>
          </cell>
          <cell r="K497" t="str">
            <v>Sin Producto</v>
          </cell>
        </row>
        <row r="498">
          <cell r="A498" t="str">
            <v>021351014007.2.3</v>
          </cell>
          <cell r="B498" t="str">
            <v>29.4 x 58.8 GLACIAR BRILLANTE RECT.</v>
          </cell>
          <cell r="C498">
            <v>2</v>
          </cell>
          <cell r="D498">
            <v>49.92</v>
          </cell>
          <cell r="E498">
            <v>15.22</v>
          </cell>
          <cell r="F498" t="str">
            <v>PAL</v>
          </cell>
          <cell r="G498" t="str">
            <v xml:space="preserve">29.4 x 58.8 </v>
          </cell>
          <cell r="H498" t="str">
            <v>Metros</v>
          </cell>
          <cell r="I498" t="str">
            <v>Revestimientos</v>
          </cell>
          <cell r="J498" t="str">
            <v>Segunda</v>
          </cell>
          <cell r="K498" t="str">
            <v>Sin Producto</v>
          </cell>
        </row>
        <row r="499">
          <cell r="A499" t="str">
            <v>021351015022.1.2</v>
          </cell>
          <cell r="B499" t="str">
            <v>29.4 x 58.8 CITY GREY RECT.</v>
          </cell>
          <cell r="C499">
            <v>2</v>
          </cell>
          <cell r="D499">
            <v>34.4</v>
          </cell>
          <cell r="E499">
            <v>15.22</v>
          </cell>
          <cell r="F499" t="str">
            <v>PAL</v>
          </cell>
          <cell r="G499" t="str">
            <v xml:space="preserve">29.4 x 58.8 </v>
          </cell>
          <cell r="H499" t="str">
            <v>Metros</v>
          </cell>
          <cell r="I499" t="str">
            <v>Revestimientos</v>
          </cell>
          <cell r="J499" t="str">
            <v>Primera</v>
          </cell>
          <cell r="K499" t="str">
            <v>Sin Producto</v>
          </cell>
        </row>
        <row r="500">
          <cell r="A500" t="str">
            <v>021351015022.1.3</v>
          </cell>
          <cell r="B500" t="str">
            <v>29.4 x 58.8 CITY GREY RECT. S2</v>
          </cell>
          <cell r="C500">
            <v>2</v>
          </cell>
          <cell r="D500">
            <v>49.92</v>
          </cell>
          <cell r="E500">
            <v>15.22</v>
          </cell>
          <cell r="F500" t="str">
            <v>PAL</v>
          </cell>
          <cell r="G500" t="str">
            <v xml:space="preserve">29.4 x 58.8 </v>
          </cell>
          <cell r="H500" t="str">
            <v>Metros</v>
          </cell>
          <cell r="I500" t="str">
            <v>Revestimientos</v>
          </cell>
          <cell r="J500" t="str">
            <v>Primera</v>
          </cell>
          <cell r="K500" t="str">
            <v>Sin Producto</v>
          </cell>
        </row>
        <row r="501">
          <cell r="A501" t="str">
            <v>021351015022.2.3</v>
          </cell>
          <cell r="B501" t="str">
            <v>29.4 x 58.8 CITY GREY RECT. S2 2DA CAL</v>
          </cell>
          <cell r="C501">
            <v>2</v>
          </cell>
          <cell r="D501">
            <v>49.92</v>
          </cell>
          <cell r="E501">
            <v>15.22</v>
          </cell>
          <cell r="F501" t="str">
            <v>PAL</v>
          </cell>
          <cell r="G501" t="str">
            <v xml:space="preserve">29.4 x 58.8 </v>
          </cell>
          <cell r="H501" t="str">
            <v>Metros</v>
          </cell>
          <cell r="I501" t="str">
            <v>Revestimientos</v>
          </cell>
          <cell r="J501" t="str">
            <v>Segunda</v>
          </cell>
          <cell r="K501" t="str">
            <v>Sin Producto</v>
          </cell>
        </row>
        <row r="502">
          <cell r="A502" t="str">
            <v>021351015114.1.2</v>
          </cell>
          <cell r="B502" t="str">
            <v>29.4 x 58.8 CITY BONE RECT.</v>
          </cell>
          <cell r="C502">
            <v>2</v>
          </cell>
          <cell r="D502">
            <v>34.4</v>
          </cell>
          <cell r="E502">
            <v>15.22</v>
          </cell>
          <cell r="F502" t="str">
            <v>PAL</v>
          </cell>
          <cell r="G502" t="str">
            <v xml:space="preserve">29.4 x 58.8 </v>
          </cell>
          <cell r="H502" t="str">
            <v>Metros</v>
          </cell>
          <cell r="I502" t="str">
            <v>Revestimientos</v>
          </cell>
          <cell r="J502" t="str">
            <v>Primera</v>
          </cell>
          <cell r="K502" t="str">
            <v>Sin Producto</v>
          </cell>
        </row>
        <row r="503">
          <cell r="A503" t="str">
            <v>021351015114.1.3</v>
          </cell>
          <cell r="B503" t="str">
            <v>29.4 x 58.8 CITY BONE RECT. S2</v>
          </cell>
          <cell r="C503">
            <v>2</v>
          </cell>
          <cell r="D503">
            <v>49.92</v>
          </cell>
          <cell r="E503">
            <v>15.22</v>
          </cell>
          <cell r="F503" t="str">
            <v>PAL</v>
          </cell>
          <cell r="G503" t="str">
            <v xml:space="preserve">29.4 x 58.8 </v>
          </cell>
          <cell r="H503" t="str">
            <v>Metros</v>
          </cell>
          <cell r="I503" t="str">
            <v>Revestimientos</v>
          </cell>
          <cell r="J503" t="str">
            <v>Primera</v>
          </cell>
          <cell r="K503" t="str">
            <v>Sin Producto</v>
          </cell>
        </row>
        <row r="504">
          <cell r="A504" t="str">
            <v>021351015114.2.3</v>
          </cell>
          <cell r="B504" t="str">
            <v>29.4 x 58.8 CITY BONE RECT. S2 2DA CAL</v>
          </cell>
          <cell r="C504">
            <v>2</v>
          </cell>
          <cell r="D504">
            <v>49.92</v>
          </cell>
          <cell r="E504">
            <v>15.22</v>
          </cell>
          <cell r="F504" t="str">
            <v>PAL</v>
          </cell>
          <cell r="G504" t="str">
            <v xml:space="preserve">29.4 x 58.8 </v>
          </cell>
          <cell r="H504" t="str">
            <v>Metros</v>
          </cell>
          <cell r="I504" t="str">
            <v>Revestimientos</v>
          </cell>
          <cell r="J504" t="str">
            <v>Segunda</v>
          </cell>
          <cell r="K504" t="str">
            <v>Sin Producto</v>
          </cell>
        </row>
        <row r="505">
          <cell r="A505" t="str">
            <v>021351015122.1.1</v>
          </cell>
          <cell r="B505" t="str">
            <v>29.4 x 58.8 CITY WHITE RECT.</v>
          </cell>
          <cell r="C505">
            <v>2</v>
          </cell>
          <cell r="D505">
            <v>41.52</v>
          </cell>
          <cell r="E505">
            <v>15.22</v>
          </cell>
          <cell r="F505" t="str">
            <v>PAL</v>
          </cell>
          <cell r="G505" t="str">
            <v xml:space="preserve">29.4 x 58.8 </v>
          </cell>
          <cell r="H505" t="str">
            <v>Metros</v>
          </cell>
          <cell r="I505" t="str">
            <v>Revestimientos</v>
          </cell>
          <cell r="J505" t="str">
            <v>Primera</v>
          </cell>
          <cell r="K505" t="str">
            <v>Sin Producto</v>
          </cell>
        </row>
        <row r="506">
          <cell r="A506" t="str">
            <v>021351015122.1.2</v>
          </cell>
          <cell r="B506" t="str">
            <v>29.4 x 58.8 CITY WHITE RECT.</v>
          </cell>
          <cell r="C506">
            <v>2</v>
          </cell>
          <cell r="D506">
            <v>34.4</v>
          </cell>
          <cell r="E506">
            <v>15.22</v>
          </cell>
          <cell r="F506" t="str">
            <v>PAL</v>
          </cell>
          <cell r="G506" t="str">
            <v xml:space="preserve">29.4 x 58.8 </v>
          </cell>
          <cell r="H506" t="str">
            <v>Metros</v>
          </cell>
          <cell r="I506" t="str">
            <v>Revestimientos</v>
          </cell>
          <cell r="J506" t="str">
            <v>Primera</v>
          </cell>
          <cell r="K506" t="str">
            <v>Sin Producto</v>
          </cell>
        </row>
        <row r="507">
          <cell r="A507" t="str">
            <v>021351015122.1.3</v>
          </cell>
          <cell r="B507" t="str">
            <v>29.4 x 58.8 CITY WHITE RECT. S2</v>
          </cell>
          <cell r="C507">
            <v>2</v>
          </cell>
          <cell r="D507">
            <v>49.92</v>
          </cell>
          <cell r="E507">
            <v>15.22</v>
          </cell>
          <cell r="F507" t="str">
            <v>PAL</v>
          </cell>
          <cell r="G507" t="str">
            <v xml:space="preserve">29.4 x 58.8 </v>
          </cell>
          <cell r="H507" t="str">
            <v>Metros</v>
          </cell>
          <cell r="I507" t="str">
            <v>Revestimientos</v>
          </cell>
          <cell r="J507" t="str">
            <v>Primera</v>
          </cell>
          <cell r="K507" t="str">
            <v>Sin Producto</v>
          </cell>
        </row>
        <row r="508">
          <cell r="A508" t="str">
            <v>021351015122.2.2</v>
          </cell>
          <cell r="B508" t="str">
            <v>29.4 x 58.8 CITY WHITE RECT. 2DA CAL</v>
          </cell>
          <cell r="C508">
            <v>2</v>
          </cell>
          <cell r="D508">
            <v>34.4</v>
          </cell>
          <cell r="E508">
            <v>15.22</v>
          </cell>
          <cell r="F508" t="str">
            <v>PAL</v>
          </cell>
          <cell r="G508" t="str">
            <v xml:space="preserve">29.4 x 58.8 </v>
          </cell>
          <cell r="H508" t="str">
            <v>Metros</v>
          </cell>
          <cell r="I508" t="str">
            <v>Revestimientos</v>
          </cell>
          <cell r="J508" t="str">
            <v>Segunda</v>
          </cell>
          <cell r="K508" t="str">
            <v>Sin Producto</v>
          </cell>
        </row>
        <row r="509">
          <cell r="A509" t="str">
            <v>021351015122.2.3</v>
          </cell>
          <cell r="B509" t="str">
            <v>29.4 x 58.8 CITY WHITE RECT. S2 2DA CAL</v>
          </cell>
          <cell r="C509">
            <v>2</v>
          </cell>
          <cell r="D509">
            <v>49.92</v>
          </cell>
          <cell r="E509">
            <v>15.22</v>
          </cell>
          <cell r="F509" t="str">
            <v>PAL</v>
          </cell>
          <cell r="G509" t="str">
            <v xml:space="preserve">29.4 x 58.8 </v>
          </cell>
          <cell r="H509" t="str">
            <v>Metros</v>
          </cell>
          <cell r="I509" t="str">
            <v>Revestimientos</v>
          </cell>
          <cell r="J509" t="str">
            <v>Segunda</v>
          </cell>
          <cell r="K509" t="str">
            <v>Sin Producto</v>
          </cell>
        </row>
        <row r="510">
          <cell r="A510" t="str">
            <v>021351015142.1.1</v>
          </cell>
          <cell r="B510" t="str">
            <v>29.4 x 58.8 CITY NUT RECT.</v>
          </cell>
          <cell r="C510">
            <v>2</v>
          </cell>
          <cell r="D510">
            <v>41.52</v>
          </cell>
          <cell r="E510">
            <v>15.22</v>
          </cell>
          <cell r="F510" t="str">
            <v>PAL</v>
          </cell>
          <cell r="G510" t="str">
            <v xml:space="preserve">29.4 x 58.8 </v>
          </cell>
          <cell r="H510" t="str">
            <v>Metros</v>
          </cell>
          <cell r="I510" t="str">
            <v>Revestimientos</v>
          </cell>
          <cell r="J510" t="str">
            <v>Primera</v>
          </cell>
          <cell r="K510" t="str">
            <v>Sin Producto</v>
          </cell>
        </row>
        <row r="511">
          <cell r="A511" t="str">
            <v>021351015142.1.2</v>
          </cell>
          <cell r="B511" t="str">
            <v>29.4 x 58.8 CITY NUT RECT.</v>
          </cell>
          <cell r="C511">
            <v>2</v>
          </cell>
          <cell r="D511">
            <v>34.4</v>
          </cell>
          <cell r="E511">
            <v>15.22</v>
          </cell>
          <cell r="F511" t="str">
            <v>PAL</v>
          </cell>
          <cell r="G511" t="str">
            <v xml:space="preserve">29.4 x 58.8 </v>
          </cell>
          <cell r="H511" t="str">
            <v>Metros</v>
          </cell>
          <cell r="I511" t="str">
            <v>Revestimientos</v>
          </cell>
          <cell r="J511" t="str">
            <v>Primera</v>
          </cell>
          <cell r="K511" t="str">
            <v>Sin Producto</v>
          </cell>
        </row>
        <row r="512">
          <cell r="A512" t="str">
            <v>021351018000.1.2</v>
          </cell>
          <cell r="B512" t="str">
            <v>29.4 x 58.8 MÃRMORE RECT.</v>
          </cell>
          <cell r="C512">
            <v>2</v>
          </cell>
          <cell r="D512">
            <v>34.4</v>
          </cell>
          <cell r="E512">
            <v>15.22</v>
          </cell>
          <cell r="F512" t="str">
            <v>PAL</v>
          </cell>
          <cell r="G512" t="str">
            <v xml:space="preserve">29.4 x 58.8 </v>
          </cell>
          <cell r="H512" t="str">
            <v>Metros</v>
          </cell>
          <cell r="I512" t="str">
            <v>Revestimientos</v>
          </cell>
          <cell r="J512" t="str">
            <v>Primera</v>
          </cell>
          <cell r="K512" t="str">
            <v>Sin Producto</v>
          </cell>
        </row>
        <row r="513">
          <cell r="A513" t="str">
            <v>021351018000.1.3</v>
          </cell>
          <cell r="B513" t="str">
            <v>29.4 x 58.8 MÃRMORE RECT. S2</v>
          </cell>
          <cell r="C513">
            <v>2</v>
          </cell>
          <cell r="D513">
            <v>49.92</v>
          </cell>
          <cell r="E513">
            <v>15.22</v>
          </cell>
          <cell r="F513" t="str">
            <v>PAL</v>
          </cell>
          <cell r="G513" t="str">
            <v xml:space="preserve">29.4 x 58.8 </v>
          </cell>
          <cell r="H513" t="str">
            <v>Metros</v>
          </cell>
          <cell r="I513" t="str">
            <v>Revestimientos</v>
          </cell>
          <cell r="J513" t="str">
            <v>Primera</v>
          </cell>
          <cell r="K513" t="str">
            <v>Sin Producto</v>
          </cell>
        </row>
        <row r="514">
          <cell r="A514" t="str">
            <v>021351018000.2.3</v>
          </cell>
          <cell r="B514" t="str">
            <v>29.4 x 58.8 MÃRMORE RECT. S2 2DA CAL</v>
          </cell>
          <cell r="C514">
            <v>2</v>
          </cell>
          <cell r="D514">
            <v>49.92</v>
          </cell>
          <cell r="E514">
            <v>15.22</v>
          </cell>
          <cell r="F514" t="str">
            <v>PAL</v>
          </cell>
          <cell r="G514" t="str">
            <v xml:space="preserve">29.4 x 58.8 </v>
          </cell>
          <cell r="H514" t="str">
            <v>Metros</v>
          </cell>
          <cell r="I514" t="str">
            <v>Revestimientos</v>
          </cell>
          <cell r="J514" t="str">
            <v>Segunda</v>
          </cell>
          <cell r="K514" t="str">
            <v>Sin Producto</v>
          </cell>
        </row>
        <row r="515">
          <cell r="A515" t="str">
            <v>021351019000.1.2</v>
          </cell>
          <cell r="B515" t="str">
            <v>29.4 x 58.8 BRESCIA RECT.</v>
          </cell>
          <cell r="C515">
            <v>2</v>
          </cell>
          <cell r="D515">
            <v>34.4</v>
          </cell>
          <cell r="E515">
            <v>15.22</v>
          </cell>
          <cell r="F515" t="str">
            <v>PAL</v>
          </cell>
          <cell r="G515" t="str">
            <v xml:space="preserve">29.4 x 58.8 </v>
          </cell>
          <cell r="H515" t="str">
            <v>Metros</v>
          </cell>
          <cell r="I515" t="str">
            <v>Revestimientos</v>
          </cell>
          <cell r="J515" t="str">
            <v>Primera</v>
          </cell>
          <cell r="K515" t="str">
            <v>Sin Producto</v>
          </cell>
        </row>
        <row r="516">
          <cell r="A516" t="str">
            <v>021351022007.1.1</v>
          </cell>
          <cell r="B516" t="str">
            <v>29.4 x 58.8 TREVISO BRILLANTE RECT.</v>
          </cell>
          <cell r="C516">
            <v>2</v>
          </cell>
          <cell r="D516">
            <v>41.52</v>
          </cell>
          <cell r="E516">
            <v>15.22</v>
          </cell>
          <cell r="F516" t="str">
            <v>PAL</v>
          </cell>
          <cell r="G516" t="str">
            <v xml:space="preserve">29.4 x 58.8 </v>
          </cell>
          <cell r="H516" t="str">
            <v>Metros</v>
          </cell>
          <cell r="I516" t="str">
            <v>Revestimientos</v>
          </cell>
          <cell r="J516" t="str">
            <v>Primera</v>
          </cell>
          <cell r="K516" t="str">
            <v>Sin Producto</v>
          </cell>
        </row>
        <row r="517">
          <cell r="A517" t="str">
            <v>021351022007.1.2</v>
          </cell>
          <cell r="B517" t="str">
            <v>29.4 x 58.8 TREVISO BRILLANTE RECT.</v>
          </cell>
          <cell r="C517">
            <v>2</v>
          </cell>
          <cell r="D517">
            <v>34.4</v>
          </cell>
          <cell r="E517">
            <v>15.22</v>
          </cell>
          <cell r="F517" t="str">
            <v>PAL</v>
          </cell>
          <cell r="G517" t="str">
            <v xml:space="preserve">29.4 x 58.8 </v>
          </cell>
          <cell r="H517" t="str">
            <v>Metros</v>
          </cell>
          <cell r="I517" t="str">
            <v>Revestimientos</v>
          </cell>
          <cell r="J517" t="str">
            <v>Primera</v>
          </cell>
          <cell r="K517" t="str">
            <v>Sin Producto</v>
          </cell>
        </row>
        <row r="518">
          <cell r="A518" t="str">
            <v>021351022007.1.3</v>
          </cell>
          <cell r="B518" t="str">
            <v>29.4 x 58.8 TREVISO BRILLANTE RECT.</v>
          </cell>
          <cell r="C518">
            <v>2</v>
          </cell>
          <cell r="D518">
            <v>49.92</v>
          </cell>
          <cell r="E518">
            <v>15.22</v>
          </cell>
          <cell r="F518" t="str">
            <v>PAL</v>
          </cell>
          <cell r="G518" t="str">
            <v xml:space="preserve">29.4 x 58.8 </v>
          </cell>
          <cell r="H518" t="str">
            <v>Metros</v>
          </cell>
          <cell r="I518" t="str">
            <v>Revestimientos</v>
          </cell>
          <cell r="J518" t="str">
            <v>Primera</v>
          </cell>
          <cell r="K518" t="str">
            <v>Sin Producto</v>
          </cell>
        </row>
        <row r="519">
          <cell r="A519" t="str">
            <v>021351022007.2.1</v>
          </cell>
          <cell r="B519" t="str">
            <v>29.4 x 58.8 TREVISO BRILLANTE RECT.</v>
          </cell>
          <cell r="C519">
            <v>2</v>
          </cell>
          <cell r="D519">
            <v>41.52</v>
          </cell>
          <cell r="E519">
            <v>15.22</v>
          </cell>
          <cell r="F519" t="str">
            <v>PAL</v>
          </cell>
          <cell r="G519" t="str">
            <v xml:space="preserve">29.4 x 58.8 </v>
          </cell>
          <cell r="H519" t="str">
            <v>Metros</v>
          </cell>
          <cell r="I519" t="str">
            <v>Revestimientos</v>
          </cell>
          <cell r="J519" t="str">
            <v>Segunda</v>
          </cell>
          <cell r="K519" t="str">
            <v>Sin Producto</v>
          </cell>
        </row>
        <row r="520">
          <cell r="A520" t="str">
            <v>021351022007.2.3</v>
          </cell>
          <cell r="B520" t="str">
            <v>29.4 x 58.8 TREVISO BRILLANTE RECT.</v>
          </cell>
          <cell r="C520">
            <v>2</v>
          </cell>
          <cell r="D520">
            <v>49.92</v>
          </cell>
          <cell r="E520">
            <v>15.22</v>
          </cell>
          <cell r="F520" t="str">
            <v>PAL</v>
          </cell>
          <cell r="G520" t="str">
            <v xml:space="preserve">29.4 x 58.8 </v>
          </cell>
          <cell r="H520" t="str">
            <v>Metros</v>
          </cell>
          <cell r="I520" t="str">
            <v>Revestimientos</v>
          </cell>
          <cell r="J520" t="str">
            <v>Segunda</v>
          </cell>
          <cell r="K520" t="str">
            <v>Sin Producto</v>
          </cell>
        </row>
        <row r="521">
          <cell r="A521" t="str">
            <v>021351084000.1.2</v>
          </cell>
          <cell r="B521" t="str">
            <v>29.4 x 58.8 LUX RECT.</v>
          </cell>
          <cell r="C521">
            <v>2</v>
          </cell>
          <cell r="D521">
            <v>34.4</v>
          </cell>
          <cell r="E521">
            <v>15.22</v>
          </cell>
          <cell r="F521" t="str">
            <v>PAL</v>
          </cell>
          <cell r="G521" t="str">
            <v xml:space="preserve">29.4 x 58.8 </v>
          </cell>
          <cell r="H521" t="str">
            <v>Metros</v>
          </cell>
          <cell r="I521" t="str">
            <v>Revestimientos</v>
          </cell>
          <cell r="J521" t="str">
            <v>Primera</v>
          </cell>
          <cell r="K521" t="str">
            <v>Sin Producto</v>
          </cell>
        </row>
        <row r="522">
          <cell r="A522" t="str">
            <v>021351084000.1.3</v>
          </cell>
          <cell r="B522" t="str">
            <v>29.4 x 58.8 LUX RECT. 1,04</v>
          </cell>
          <cell r="C522">
            <v>2</v>
          </cell>
          <cell r="D522">
            <v>49.92</v>
          </cell>
          <cell r="E522">
            <v>15.22</v>
          </cell>
          <cell r="F522" t="str">
            <v>PAL</v>
          </cell>
          <cell r="G522" t="str">
            <v xml:space="preserve">29.4 x 58.8 </v>
          </cell>
          <cell r="H522" t="str">
            <v>Metros</v>
          </cell>
          <cell r="I522" t="str">
            <v>Revestimientos</v>
          </cell>
          <cell r="J522" t="str">
            <v>Primera</v>
          </cell>
          <cell r="K522" t="str">
            <v>Sin Producto</v>
          </cell>
        </row>
        <row r="523">
          <cell r="A523" t="str">
            <v>021351084000.2.3</v>
          </cell>
          <cell r="B523" t="str">
            <v>29.4 x 58.8 LUX RECT. S2 2DA CAL</v>
          </cell>
          <cell r="C523">
            <v>2</v>
          </cell>
          <cell r="D523">
            <v>49.92</v>
          </cell>
          <cell r="E523">
            <v>15.22</v>
          </cell>
          <cell r="F523" t="str">
            <v>PAL</v>
          </cell>
          <cell r="G523" t="str">
            <v xml:space="preserve">29.4 x 58.8 </v>
          </cell>
          <cell r="H523" t="str">
            <v>Metros</v>
          </cell>
          <cell r="I523" t="str">
            <v>Revestimientos</v>
          </cell>
          <cell r="J523" t="str">
            <v>Segunda</v>
          </cell>
          <cell r="K523" t="str">
            <v>Sin Producto</v>
          </cell>
        </row>
        <row r="524">
          <cell r="A524" t="str">
            <v>021351117000.1.2</v>
          </cell>
          <cell r="B524" t="str">
            <v>29.4 x 58.8 DELFOS RECT.</v>
          </cell>
          <cell r="C524">
            <v>2</v>
          </cell>
          <cell r="D524">
            <v>34.4</v>
          </cell>
          <cell r="E524">
            <v>15.22</v>
          </cell>
          <cell r="F524" t="str">
            <v>PAL</v>
          </cell>
          <cell r="G524" t="str">
            <v xml:space="preserve">29.4 x 58.8 </v>
          </cell>
          <cell r="H524" t="str">
            <v>Metros</v>
          </cell>
          <cell r="I524" t="str">
            <v>Revestimientos</v>
          </cell>
          <cell r="J524" t="str">
            <v>Primera</v>
          </cell>
          <cell r="K524" t="str">
            <v>Sin Producto</v>
          </cell>
        </row>
        <row r="525">
          <cell r="A525" t="str">
            <v>021351118000.1.2</v>
          </cell>
          <cell r="B525" t="str">
            <v>29.4 x 58.8 VENEZIA RECT.</v>
          </cell>
          <cell r="C525">
            <v>2</v>
          </cell>
          <cell r="D525">
            <v>34.4</v>
          </cell>
          <cell r="E525">
            <v>15.22</v>
          </cell>
          <cell r="F525" t="str">
            <v>PAL</v>
          </cell>
          <cell r="G525" t="str">
            <v xml:space="preserve">29.4 x 58.8 </v>
          </cell>
          <cell r="H525" t="str">
            <v>Metros</v>
          </cell>
          <cell r="I525" t="str">
            <v>Revestimientos</v>
          </cell>
          <cell r="J525" t="str">
            <v>Primera</v>
          </cell>
          <cell r="K525" t="str">
            <v>Sin Producto</v>
          </cell>
        </row>
        <row r="526">
          <cell r="A526" t="str">
            <v>021351432009.1.3</v>
          </cell>
          <cell r="B526" t="str">
            <v>29.4 x 58.8 ULTIMATE ARENA RECT.</v>
          </cell>
          <cell r="C526">
            <v>2</v>
          </cell>
          <cell r="D526">
            <v>49.92</v>
          </cell>
          <cell r="E526">
            <v>15.22</v>
          </cell>
          <cell r="F526" t="str">
            <v>PAL</v>
          </cell>
          <cell r="G526" t="str">
            <v xml:space="preserve">29.4 x 58.8 </v>
          </cell>
          <cell r="H526" t="str">
            <v>Metros</v>
          </cell>
          <cell r="I526" t="str">
            <v>Revestimientos</v>
          </cell>
          <cell r="J526" t="str">
            <v>Primera</v>
          </cell>
          <cell r="K526" t="str">
            <v>Sin Producto</v>
          </cell>
        </row>
        <row r="527">
          <cell r="A527" t="str">
            <v>021351432009.2.3</v>
          </cell>
          <cell r="B527" t="str">
            <v>29.4 x 58.8 ULTIMATE ARENA RECT. 2DA CAL</v>
          </cell>
          <cell r="C527">
            <v>2</v>
          </cell>
          <cell r="D527">
            <v>49.92</v>
          </cell>
          <cell r="E527">
            <v>15.22</v>
          </cell>
          <cell r="F527" t="str">
            <v>PAL</v>
          </cell>
          <cell r="G527" t="str">
            <v xml:space="preserve">29.4 x 58.8 </v>
          </cell>
          <cell r="H527" t="str">
            <v>Metros</v>
          </cell>
          <cell r="I527" t="str">
            <v>Revestimientos</v>
          </cell>
          <cell r="J527" t="str">
            <v>Segunda</v>
          </cell>
          <cell r="K527" t="str">
            <v>Sin Producto</v>
          </cell>
        </row>
        <row r="528">
          <cell r="A528" t="str">
            <v>021351432097.1.3</v>
          </cell>
          <cell r="B528" t="str">
            <v>29.4 x 58.8 ULTIMATE TIZA RECT.</v>
          </cell>
          <cell r="C528">
            <v>2</v>
          </cell>
          <cell r="D528">
            <v>49.92</v>
          </cell>
          <cell r="E528">
            <v>15.22</v>
          </cell>
          <cell r="F528" t="str">
            <v>PAL</v>
          </cell>
          <cell r="G528" t="str">
            <v xml:space="preserve">29.4 x 58.8 </v>
          </cell>
          <cell r="H528" t="str">
            <v>Metros</v>
          </cell>
          <cell r="I528" t="str">
            <v>Revestimientos</v>
          </cell>
          <cell r="J528" t="str">
            <v>Primera</v>
          </cell>
          <cell r="K528" t="str">
            <v>Sin Producto</v>
          </cell>
        </row>
        <row r="529">
          <cell r="A529" t="str">
            <v>021351432097.2.3</v>
          </cell>
          <cell r="B529" t="str">
            <v>29.4 x 58.8 ULTIMATE TIZA RECT. 2DA CAL</v>
          </cell>
          <cell r="C529">
            <v>2</v>
          </cell>
          <cell r="D529">
            <v>49.92</v>
          </cell>
          <cell r="E529">
            <v>15.22</v>
          </cell>
          <cell r="F529" t="str">
            <v>PAL</v>
          </cell>
          <cell r="G529" t="str">
            <v xml:space="preserve">29.4 x 58.8 </v>
          </cell>
          <cell r="H529" t="str">
            <v>Metros</v>
          </cell>
          <cell r="I529" t="str">
            <v>Revestimientos</v>
          </cell>
          <cell r="J529" t="str">
            <v>Segunda</v>
          </cell>
          <cell r="K529" t="str">
            <v>Sin Producto</v>
          </cell>
        </row>
        <row r="530">
          <cell r="A530" t="str">
            <v>021351434000.1.3</v>
          </cell>
          <cell r="B530" t="str">
            <v>29.4 x 58.8 FORTEZZE WALL RECT.</v>
          </cell>
          <cell r="C530">
            <v>2</v>
          </cell>
          <cell r="D530">
            <v>49.92</v>
          </cell>
          <cell r="E530">
            <v>15.22</v>
          </cell>
          <cell r="F530" t="str">
            <v>PAL</v>
          </cell>
          <cell r="G530" t="str">
            <v xml:space="preserve">29.4 x 58.8 </v>
          </cell>
          <cell r="H530" t="str">
            <v>Metros</v>
          </cell>
          <cell r="I530" t="str">
            <v>Revestimientos</v>
          </cell>
          <cell r="J530" t="str">
            <v>Primera</v>
          </cell>
          <cell r="K530" t="str">
            <v>Sin Producto</v>
          </cell>
        </row>
        <row r="531">
          <cell r="A531" t="str">
            <v>021351434000.2.3</v>
          </cell>
          <cell r="B531" t="str">
            <v>29.4 x 58.8 FORTEZZE WALL RECT. 2DA CAL</v>
          </cell>
          <cell r="C531">
            <v>2</v>
          </cell>
          <cell r="D531">
            <v>49.92</v>
          </cell>
          <cell r="E531">
            <v>15.22</v>
          </cell>
          <cell r="F531" t="str">
            <v>PAL</v>
          </cell>
          <cell r="G531" t="str">
            <v xml:space="preserve">29.4 x 58.8 </v>
          </cell>
          <cell r="H531" t="str">
            <v>Metros</v>
          </cell>
          <cell r="I531" t="str">
            <v>Revestimientos</v>
          </cell>
          <cell r="J531" t="str">
            <v>Segunda</v>
          </cell>
          <cell r="K531" t="str">
            <v>Sin Producto</v>
          </cell>
        </row>
        <row r="532">
          <cell r="A532" t="str">
            <v>021351435000.1.3</v>
          </cell>
          <cell r="B532" t="str">
            <v>29.4 x 58.8 OXIDO WALL RECT.</v>
          </cell>
          <cell r="C532">
            <v>2</v>
          </cell>
          <cell r="D532">
            <v>49.92</v>
          </cell>
          <cell r="E532">
            <v>15.22</v>
          </cell>
          <cell r="F532" t="str">
            <v>PAL</v>
          </cell>
          <cell r="G532" t="str">
            <v xml:space="preserve">29.4 x 58.8 </v>
          </cell>
          <cell r="H532" t="str">
            <v>Metros</v>
          </cell>
          <cell r="I532" t="str">
            <v>Revestimientos</v>
          </cell>
          <cell r="J532" t="str">
            <v>Primera</v>
          </cell>
          <cell r="K532" t="str">
            <v>Sin Producto</v>
          </cell>
        </row>
        <row r="533">
          <cell r="A533" t="str">
            <v>021351541009.1.3</v>
          </cell>
          <cell r="B533" t="str">
            <v>29.4 x 58.8 ULTIMATE SAT. ARENA RECT.</v>
          </cell>
          <cell r="C533">
            <v>2</v>
          </cell>
          <cell r="D533">
            <v>49.92</v>
          </cell>
          <cell r="E533">
            <v>15.22</v>
          </cell>
          <cell r="F533" t="str">
            <v>PAL</v>
          </cell>
          <cell r="G533" t="str">
            <v xml:space="preserve">29.4 x 58.8 </v>
          </cell>
          <cell r="H533" t="str">
            <v>Metros</v>
          </cell>
          <cell r="I533" t="str">
            <v>Revestimientos</v>
          </cell>
          <cell r="J533" t="str">
            <v>Primera</v>
          </cell>
          <cell r="K533" t="str">
            <v>Sin Producto</v>
          </cell>
        </row>
        <row r="534">
          <cell r="A534" t="str">
            <v>021351541009.2.3</v>
          </cell>
          <cell r="B534" t="str">
            <v>29.4 x 58.8 ULTIMATE SAT. ARENA RECT. 2D</v>
          </cell>
          <cell r="C534">
            <v>2</v>
          </cell>
          <cell r="D534">
            <v>49.92</v>
          </cell>
          <cell r="E534">
            <v>15.22</v>
          </cell>
          <cell r="F534" t="str">
            <v>PAL</v>
          </cell>
          <cell r="G534" t="str">
            <v xml:space="preserve">29.4 x 58.8 </v>
          </cell>
          <cell r="H534" t="str">
            <v>Metros</v>
          </cell>
          <cell r="I534" t="str">
            <v>Revestimientos</v>
          </cell>
          <cell r="J534" t="str">
            <v>Segunda</v>
          </cell>
          <cell r="K534" t="str">
            <v>Sin Producto</v>
          </cell>
        </row>
        <row r="535">
          <cell r="A535" t="str">
            <v>021351541097.1.3</v>
          </cell>
          <cell r="B535" t="str">
            <v>29.4 x 58.8 ULTIMATE SAT. TIZA RECT.</v>
          </cell>
          <cell r="C535">
            <v>2</v>
          </cell>
          <cell r="D535">
            <v>49.92</v>
          </cell>
          <cell r="E535">
            <v>15.22</v>
          </cell>
          <cell r="F535" t="str">
            <v>PAL</v>
          </cell>
          <cell r="G535" t="str">
            <v xml:space="preserve">29.4 x 58.8 </v>
          </cell>
          <cell r="H535" t="str">
            <v>Metros</v>
          </cell>
          <cell r="I535" t="str">
            <v>Revestimientos</v>
          </cell>
          <cell r="J535" t="str">
            <v>Primera</v>
          </cell>
          <cell r="K535" t="str">
            <v>Sin Producto</v>
          </cell>
        </row>
        <row r="536">
          <cell r="A536" t="str">
            <v>021351541097.2.3</v>
          </cell>
          <cell r="B536" t="str">
            <v>29.4 x 58.8 ULTIMATE SAT. TIZA RECT. 2DA</v>
          </cell>
          <cell r="C536">
            <v>2</v>
          </cell>
          <cell r="D536">
            <v>49.92</v>
          </cell>
          <cell r="E536">
            <v>15.22</v>
          </cell>
          <cell r="F536" t="str">
            <v>PAL</v>
          </cell>
          <cell r="G536" t="str">
            <v xml:space="preserve">29.4 x 58.8 </v>
          </cell>
          <cell r="H536" t="str">
            <v>Metros</v>
          </cell>
          <cell r="I536" t="str">
            <v>Revestimientos</v>
          </cell>
          <cell r="J536" t="str">
            <v>Segunda</v>
          </cell>
          <cell r="K536" t="str">
            <v>Sin Producto</v>
          </cell>
        </row>
        <row r="537">
          <cell r="A537" t="str">
            <v>021700020022.1.1</v>
          </cell>
          <cell r="B537" t="str">
            <v>29 x 59 GRANITO GREY P1</v>
          </cell>
          <cell r="C537">
            <v>2</v>
          </cell>
          <cell r="D537">
            <v>54.72</v>
          </cell>
          <cell r="E537">
            <v>16.63</v>
          </cell>
          <cell r="F537" t="str">
            <v>PAL</v>
          </cell>
          <cell r="G537" t="str">
            <v xml:space="preserve">29 x 59 </v>
          </cell>
          <cell r="H537" t="str">
            <v>Metros</v>
          </cell>
          <cell r="I537" t="str">
            <v>Revestimientos</v>
          </cell>
          <cell r="J537" t="str">
            <v>Primera</v>
          </cell>
          <cell r="K537" t="str">
            <v xml:space="preserve">29 x 59 </v>
          </cell>
        </row>
        <row r="538">
          <cell r="A538" t="str">
            <v>021700020022.1.2</v>
          </cell>
          <cell r="B538" t="str">
            <v>29 x 59 GRANITO GREY</v>
          </cell>
          <cell r="C538">
            <v>2</v>
          </cell>
          <cell r="D538">
            <v>65.599999999999994</v>
          </cell>
          <cell r="E538">
            <v>14.634</v>
          </cell>
          <cell r="F538" t="str">
            <v>PAL</v>
          </cell>
          <cell r="G538" t="str">
            <v xml:space="preserve">29 x 59 </v>
          </cell>
          <cell r="H538" t="str">
            <v>Metros</v>
          </cell>
          <cell r="I538" t="str">
            <v>Revestimientos</v>
          </cell>
          <cell r="J538" t="str">
            <v>Primera</v>
          </cell>
          <cell r="K538" t="str">
            <v xml:space="preserve">29 x 59 </v>
          </cell>
        </row>
        <row r="539">
          <cell r="A539" t="str">
            <v>021700020022.2.1</v>
          </cell>
          <cell r="B539" t="str">
            <v>29 x 59 GRANITO GREY 2DA CAL</v>
          </cell>
          <cell r="C539">
            <v>2</v>
          </cell>
          <cell r="D539">
            <v>54.72</v>
          </cell>
          <cell r="E539">
            <v>16.63</v>
          </cell>
          <cell r="F539" t="str">
            <v>PAL</v>
          </cell>
          <cell r="G539" t="str">
            <v xml:space="preserve">29 x 59 </v>
          </cell>
          <cell r="H539" t="str">
            <v>Metros</v>
          </cell>
          <cell r="I539" t="str">
            <v>Revestimientos</v>
          </cell>
          <cell r="J539" t="str">
            <v>Segunda</v>
          </cell>
          <cell r="K539" t="str">
            <v xml:space="preserve">29 x 59 </v>
          </cell>
        </row>
        <row r="540">
          <cell r="A540" t="str">
            <v>021700020022.2.2</v>
          </cell>
          <cell r="B540" t="str">
            <v>29 x 59 GRANITO GREY P2 2DA CAL</v>
          </cell>
          <cell r="C540">
            <v>2</v>
          </cell>
          <cell r="D540">
            <v>65.599999999999994</v>
          </cell>
          <cell r="E540">
            <v>14.634</v>
          </cell>
          <cell r="F540" t="str">
            <v>PAL</v>
          </cell>
          <cell r="G540" t="str">
            <v xml:space="preserve">29 x 59 </v>
          </cell>
          <cell r="H540" t="str">
            <v>Metros</v>
          </cell>
          <cell r="I540" t="str">
            <v>Revestimientos</v>
          </cell>
          <cell r="J540" t="str">
            <v>Segunda</v>
          </cell>
          <cell r="K540" t="str">
            <v xml:space="preserve">29 x 59 </v>
          </cell>
        </row>
        <row r="541">
          <cell r="A541" t="str">
            <v>021700020022.4.2</v>
          </cell>
          <cell r="B541" t="str">
            <v>29 x 59 GRANITO GREY P2 EXPORT</v>
          </cell>
          <cell r="C541">
            <v>2</v>
          </cell>
          <cell r="D541">
            <v>65.599999999999994</v>
          </cell>
          <cell r="E541">
            <v>14.634</v>
          </cell>
          <cell r="F541" t="str">
            <v>PAL</v>
          </cell>
          <cell r="G541" t="str">
            <v xml:space="preserve">29 x 59 </v>
          </cell>
          <cell r="H541" t="str">
            <v>Metros</v>
          </cell>
          <cell r="I541" t="str">
            <v>Revestimientos</v>
          </cell>
          <cell r="J541" t="str">
            <v>Exportacion</v>
          </cell>
          <cell r="K541" t="str">
            <v xml:space="preserve">29 x 59 </v>
          </cell>
        </row>
        <row r="542">
          <cell r="A542" t="str">
            <v>021700020120.1.1</v>
          </cell>
          <cell r="B542" t="str">
            <v>29 x 59 GRANITO SAND P1</v>
          </cell>
          <cell r="C542">
            <v>2</v>
          </cell>
          <cell r="D542">
            <v>54.72</v>
          </cell>
          <cell r="E542">
            <v>16.63</v>
          </cell>
          <cell r="F542" t="str">
            <v>PAL</v>
          </cell>
          <cell r="G542" t="str">
            <v xml:space="preserve">29 x 59 </v>
          </cell>
          <cell r="H542" t="str">
            <v>Metros</v>
          </cell>
          <cell r="I542" t="str">
            <v>Revestimientos</v>
          </cell>
          <cell r="J542" t="str">
            <v>Primera</v>
          </cell>
          <cell r="K542" t="str">
            <v xml:space="preserve">29 x 59 </v>
          </cell>
        </row>
        <row r="543">
          <cell r="A543" t="str">
            <v>021700020120.1.2</v>
          </cell>
          <cell r="B543" t="str">
            <v>29 x 59 GRANITO SAND</v>
          </cell>
          <cell r="C543">
            <v>2</v>
          </cell>
          <cell r="D543">
            <v>65.599999999999994</v>
          </cell>
          <cell r="E543">
            <v>14.634</v>
          </cell>
          <cell r="F543" t="str">
            <v>PAL</v>
          </cell>
          <cell r="G543" t="str">
            <v xml:space="preserve">29 x 59 </v>
          </cell>
          <cell r="H543" t="str">
            <v>Metros</v>
          </cell>
          <cell r="I543" t="str">
            <v>Revestimientos</v>
          </cell>
          <cell r="J543" t="str">
            <v>Primera</v>
          </cell>
          <cell r="K543" t="str">
            <v xml:space="preserve">29 x 59 </v>
          </cell>
        </row>
        <row r="544">
          <cell r="A544" t="str">
            <v>021700020120.2.1</v>
          </cell>
          <cell r="B544" t="str">
            <v>29 x 59 GRANITO SAND 2DA CAL</v>
          </cell>
          <cell r="C544">
            <v>2</v>
          </cell>
          <cell r="D544">
            <v>54.72</v>
          </cell>
          <cell r="E544">
            <v>16.63</v>
          </cell>
          <cell r="F544" t="str">
            <v>PAL</v>
          </cell>
          <cell r="G544" t="str">
            <v xml:space="preserve">29 x 59 </v>
          </cell>
          <cell r="H544" t="str">
            <v>Metros</v>
          </cell>
          <cell r="I544" t="str">
            <v>Revestimientos</v>
          </cell>
          <cell r="J544" t="str">
            <v>Segunda</v>
          </cell>
          <cell r="K544" t="str">
            <v xml:space="preserve">29 x 59 </v>
          </cell>
        </row>
        <row r="545">
          <cell r="A545" t="str">
            <v>021700020120.2.2</v>
          </cell>
          <cell r="B545" t="str">
            <v>29 x 59 GRANITO SAND P2 2DA CAL</v>
          </cell>
          <cell r="C545">
            <v>2</v>
          </cell>
          <cell r="D545">
            <v>65.599999999999994</v>
          </cell>
          <cell r="E545">
            <v>14.634</v>
          </cell>
          <cell r="F545" t="str">
            <v>PAL</v>
          </cell>
          <cell r="G545" t="str">
            <v xml:space="preserve">29 x 59 </v>
          </cell>
          <cell r="H545" t="str">
            <v>Metros</v>
          </cell>
          <cell r="I545" t="str">
            <v>Revestimientos</v>
          </cell>
          <cell r="J545" t="str">
            <v>Segunda</v>
          </cell>
          <cell r="K545" t="str">
            <v xml:space="preserve">29 x 59 </v>
          </cell>
        </row>
        <row r="546">
          <cell r="A546" t="str">
            <v>021700020120.4.2</v>
          </cell>
          <cell r="B546" t="str">
            <v>29 x 59 GRANITO SAND P2 EXPORT</v>
          </cell>
          <cell r="C546">
            <v>2</v>
          </cell>
          <cell r="D546">
            <v>65.599999999999994</v>
          </cell>
          <cell r="E546">
            <v>14.634</v>
          </cell>
          <cell r="F546" t="str">
            <v>PAL</v>
          </cell>
          <cell r="G546" t="str">
            <v xml:space="preserve">29 x 59 </v>
          </cell>
          <cell r="H546" t="str">
            <v>Metros</v>
          </cell>
          <cell r="I546" t="str">
            <v>Revestimientos</v>
          </cell>
          <cell r="J546" t="str">
            <v>Exportacion</v>
          </cell>
          <cell r="K546" t="str">
            <v xml:space="preserve">29 x 59 </v>
          </cell>
        </row>
        <row r="547">
          <cell r="A547" t="str">
            <v>021700020122.1.1</v>
          </cell>
          <cell r="B547" t="str">
            <v>29 x 59 GRANITO WHITE P1</v>
          </cell>
          <cell r="C547">
            <v>2</v>
          </cell>
          <cell r="D547">
            <v>54.72</v>
          </cell>
          <cell r="E547">
            <v>16.63</v>
          </cell>
          <cell r="F547" t="str">
            <v>PAL</v>
          </cell>
          <cell r="G547" t="str">
            <v xml:space="preserve">29 x 59 </v>
          </cell>
          <cell r="H547" t="str">
            <v>Metros</v>
          </cell>
          <cell r="I547" t="str">
            <v>Revestimientos</v>
          </cell>
          <cell r="J547" t="str">
            <v>Primera</v>
          </cell>
          <cell r="K547" t="str">
            <v xml:space="preserve">29 x 59 </v>
          </cell>
        </row>
        <row r="548">
          <cell r="A548" t="str">
            <v>021700020122.1.2</v>
          </cell>
          <cell r="B548" t="str">
            <v>29 x 59 GRANITO WHITE</v>
          </cell>
          <cell r="C548">
            <v>2</v>
          </cell>
          <cell r="D548">
            <v>65.599999999999994</v>
          </cell>
          <cell r="E548">
            <v>14.634</v>
          </cell>
          <cell r="F548" t="str">
            <v>PAL</v>
          </cell>
          <cell r="G548" t="str">
            <v xml:space="preserve">29 x 59 </v>
          </cell>
          <cell r="H548" t="str">
            <v>Metros</v>
          </cell>
          <cell r="I548" t="str">
            <v>Revestimientos</v>
          </cell>
          <cell r="J548" t="str">
            <v>Primera</v>
          </cell>
          <cell r="K548" t="str">
            <v xml:space="preserve">29 x 59 </v>
          </cell>
        </row>
        <row r="549">
          <cell r="A549" t="str">
            <v>021700020122.2.1</v>
          </cell>
          <cell r="B549" t="str">
            <v>29 x 59 GRANITO WHITE 2DA CAL</v>
          </cell>
          <cell r="C549">
            <v>2</v>
          </cell>
          <cell r="D549">
            <v>54.72</v>
          </cell>
          <cell r="E549">
            <v>16.63</v>
          </cell>
          <cell r="F549" t="str">
            <v>PAL</v>
          </cell>
          <cell r="G549" t="str">
            <v xml:space="preserve">29 x 59 </v>
          </cell>
          <cell r="H549" t="str">
            <v>Metros</v>
          </cell>
          <cell r="I549" t="str">
            <v>Revestimientos</v>
          </cell>
          <cell r="J549" t="str">
            <v>Segunda</v>
          </cell>
          <cell r="K549" t="str">
            <v xml:space="preserve">29 x 59 </v>
          </cell>
        </row>
        <row r="550">
          <cell r="A550" t="str">
            <v>021700020122.2.2</v>
          </cell>
          <cell r="B550" t="str">
            <v>29 x 59 GRANITO WHITE P2 2DA CAL</v>
          </cell>
          <cell r="C550">
            <v>2</v>
          </cell>
          <cell r="D550">
            <v>65.599999999999994</v>
          </cell>
          <cell r="E550">
            <v>14.634</v>
          </cell>
          <cell r="F550" t="str">
            <v>PAL</v>
          </cell>
          <cell r="G550" t="str">
            <v xml:space="preserve">29 x 59 </v>
          </cell>
          <cell r="H550" t="str">
            <v>Metros</v>
          </cell>
          <cell r="I550" t="str">
            <v>Revestimientos</v>
          </cell>
          <cell r="J550" t="str">
            <v>Segunda</v>
          </cell>
          <cell r="K550" t="str">
            <v xml:space="preserve">29 x 59 </v>
          </cell>
        </row>
        <row r="551">
          <cell r="A551" t="str">
            <v>021700020122.4.2</v>
          </cell>
          <cell r="B551" t="str">
            <v>29 x 59 GRANITO WHITE P2 EXPORT</v>
          </cell>
          <cell r="C551">
            <v>2</v>
          </cell>
          <cell r="D551">
            <v>65.599999999999994</v>
          </cell>
          <cell r="E551">
            <v>14.634</v>
          </cell>
          <cell r="F551" t="str">
            <v>PAL</v>
          </cell>
          <cell r="G551" t="str">
            <v xml:space="preserve">29 x 59 </v>
          </cell>
          <cell r="H551" t="str">
            <v>Metros</v>
          </cell>
          <cell r="I551" t="str">
            <v>Revestimientos</v>
          </cell>
          <cell r="J551" t="str">
            <v>Exportacion</v>
          </cell>
          <cell r="K551" t="str">
            <v xml:space="preserve">29 x 59 </v>
          </cell>
        </row>
        <row r="552">
          <cell r="A552" t="str">
            <v>021700020123.1.1</v>
          </cell>
          <cell r="B552" t="str">
            <v>29 x 59 GRANITO BLACK P1</v>
          </cell>
          <cell r="C552">
            <v>2</v>
          </cell>
          <cell r="D552">
            <v>54.72</v>
          </cell>
          <cell r="E552">
            <v>16.63</v>
          </cell>
          <cell r="F552" t="str">
            <v>PAL</v>
          </cell>
          <cell r="G552" t="str">
            <v xml:space="preserve">29 x 59 </v>
          </cell>
          <cell r="H552" t="str">
            <v>Metros</v>
          </cell>
          <cell r="I552" t="str">
            <v>Revestimientos</v>
          </cell>
          <cell r="J552" t="str">
            <v>Primera</v>
          </cell>
          <cell r="K552" t="str">
            <v xml:space="preserve">29 x 59 </v>
          </cell>
        </row>
        <row r="553">
          <cell r="A553" t="str">
            <v>021700020123.1.2</v>
          </cell>
          <cell r="B553" t="str">
            <v>29 x 59 GRANITO BLACK</v>
          </cell>
          <cell r="C553">
            <v>2</v>
          </cell>
          <cell r="D553">
            <v>65.599999999999994</v>
          </cell>
          <cell r="E553">
            <v>14.634</v>
          </cell>
          <cell r="F553" t="str">
            <v>PAL</v>
          </cell>
          <cell r="G553" t="str">
            <v xml:space="preserve">29 x 59 </v>
          </cell>
          <cell r="H553" t="str">
            <v>Metros</v>
          </cell>
          <cell r="I553" t="str">
            <v>Revestimientos</v>
          </cell>
          <cell r="J553" t="str">
            <v>Primera</v>
          </cell>
          <cell r="K553" t="str">
            <v xml:space="preserve">29 x 59 </v>
          </cell>
        </row>
        <row r="554">
          <cell r="A554" t="str">
            <v>021700020123.2.1</v>
          </cell>
          <cell r="B554" t="str">
            <v>29 x 59 GRANITO BLACK 2DA CAL</v>
          </cell>
          <cell r="C554">
            <v>2</v>
          </cell>
          <cell r="D554">
            <v>54.72</v>
          </cell>
          <cell r="E554">
            <v>16.63</v>
          </cell>
          <cell r="F554" t="str">
            <v>PAL</v>
          </cell>
          <cell r="G554" t="str">
            <v xml:space="preserve">29 x 59 </v>
          </cell>
          <cell r="H554" t="str">
            <v>Metros</v>
          </cell>
          <cell r="I554" t="str">
            <v>Revestimientos</v>
          </cell>
          <cell r="J554" t="str">
            <v>Segunda</v>
          </cell>
          <cell r="K554" t="str">
            <v xml:space="preserve">29 x 59 </v>
          </cell>
        </row>
        <row r="555">
          <cell r="A555" t="str">
            <v>021700020123.2.2</v>
          </cell>
          <cell r="B555" t="str">
            <v>29 x 59 GRANITO BLACK P2 2DA CAL</v>
          </cell>
          <cell r="C555">
            <v>2</v>
          </cell>
          <cell r="D555">
            <v>65.599999999999994</v>
          </cell>
          <cell r="E555">
            <v>14.634</v>
          </cell>
          <cell r="F555" t="str">
            <v>PAL</v>
          </cell>
          <cell r="G555" t="str">
            <v xml:space="preserve">29 x 59 </v>
          </cell>
          <cell r="H555" t="str">
            <v>Metros</v>
          </cell>
          <cell r="I555" t="str">
            <v>Revestimientos</v>
          </cell>
          <cell r="J555" t="str">
            <v>Segunda</v>
          </cell>
          <cell r="K555" t="str">
            <v xml:space="preserve">29 x 59 </v>
          </cell>
        </row>
        <row r="556">
          <cell r="A556" t="str">
            <v>021700020123.4.2</v>
          </cell>
          <cell r="B556" t="str">
            <v>29 x 59 GRANITO BLACK P2 EXPORT</v>
          </cell>
          <cell r="C556">
            <v>2</v>
          </cell>
          <cell r="D556">
            <v>65.599999999999994</v>
          </cell>
          <cell r="E556">
            <v>14.634</v>
          </cell>
          <cell r="F556" t="str">
            <v>PAL</v>
          </cell>
          <cell r="G556" t="str">
            <v xml:space="preserve">29 x 59 </v>
          </cell>
          <cell r="H556" t="str">
            <v>Metros</v>
          </cell>
          <cell r="I556" t="str">
            <v>Revestimientos</v>
          </cell>
          <cell r="J556" t="str">
            <v>Exportacion</v>
          </cell>
          <cell r="K556" t="str">
            <v xml:space="preserve">29 x 59 </v>
          </cell>
        </row>
        <row r="557">
          <cell r="A557" t="str">
            <v>021700751000.1.2</v>
          </cell>
          <cell r="B557" t="str">
            <v>29 x 59 BIZCOCHO</v>
          </cell>
          <cell r="C557">
            <v>2</v>
          </cell>
          <cell r="D557">
            <v>65.599999999999994</v>
          </cell>
          <cell r="E557">
            <v>14.634</v>
          </cell>
          <cell r="F557" t="str">
            <v>PAL</v>
          </cell>
          <cell r="G557" t="str">
            <v xml:space="preserve">29 x 59 </v>
          </cell>
          <cell r="H557" t="str">
            <v>Metros</v>
          </cell>
          <cell r="I557" t="str">
            <v>Revestimientos</v>
          </cell>
          <cell r="J557" t="str">
            <v>Primera</v>
          </cell>
          <cell r="K557" t="str">
            <v xml:space="preserve">29 x 59 </v>
          </cell>
        </row>
        <row r="558">
          <cell r="A558" t="str">
            <v>021701355097.1.1</v>
          </cell>
          <cell r="B558" t="str">
            <v>29 x 59 TATAMI TIZA</v>
          </cell>
          <cell r="C558">
            <v>2</v>
          </cell>
          <cell r="D558">
            <v>54.72</v>
          </cell>
          <cell r="E558">
            <v>16.63</v>
          </cell>
          <cell r="F558" t="str">
            <v>PAL</v>
          </cell>
          <cell r="G558" t="str">
            <v xml:space="preserve">29 x 59 </v>
          </cell>
          <cell r="H558" t="str">
            <v>Metros</v>
          </cell>
          <cell r="I558" t="str">
            <v>Revestimientos</v>
          </cell>
          <cell r="J558" t="str">
            <v>Primera</v>
          </cell>
          <cell r="K558" t="str">
            <v xml:space="preserve">29 x 59 </v>
          </cell>
        </row>
        <row r="559">
          <cell r="A559" t="str">
            <v>021701355097.2.1</v>
          </cell>
          <cell r="B559" t="str">
            <v>29 x 59 TATAMI TIZA 2DA CAL</v>
          </cell>
          <cell r="C559">
            <v>2</v>
          </cell>
          <cell r="D559">
            <v>54.72</v>
          </cell>
          <cell r="E559">
            <v>16.63</v>
          </cell>
          <cell r="F559" t="str">
            <v>PAL</v>
          </cell>
          <cell r="G559" t="str">
            <v xml:space="preserve">29 x 59 </v>
          </cell>
          <cell r="H559" t="str">
            <v>Metros</v>
          </cell>
          <cell r="I559" t="str">
            <v>Revestimientos</v>
          </cell>
          <cell r="J559" t="str">
            <v>Segunda</v>
          </cell>
          <cell r="K559" t="str">
            <v xml:space="preserve">29 x 59 </v>
          </cell>
        </row>
        <row r="560">
          <cell r="A560" t="str">
            <v>021701355205.1.1</v>
          </cell>
          <cell r="B560" t="str">
            <v>29 x 59 TATAMI LINO</v>
          </cell>
          <cell r="C560">
            <v>2</v>
          </cell>
          <cell r="D560">
            <v>54.72</v>
          </cell>
          <cell r="E560">
            <v>16.63</v>
          </cell>
          <cell r="F560" t="str">
            <v>PAL</v>
          </cell>
          <cell r="G560" t="str">
            <v xml:space="preserve">29 x 59 </v>
          </cell>
          <cell r="H560" t="str">
            <v>Metros</v>
          </cell>
          <cell r="I560" t="str">
            <v>Revestimientos</v>
          </cell>
          <cell r="J560" t="str">
            <v>Primera</v>
          </cell>
          <cell r="K560" t="str">
            <v xml:space="preserve">29 x 59 </v>
          </cell>
        </row>
        <row r="561">
          <cell r="A561" t="str">
            <v>021701355205.2.1</v>
          </cell>
          <cell r="B561" t="str">
            <v>29 x 59 TATAMI LINO 2DA CAL</v>
          </cell>
          <cell r="C561">
            <v>2</v>
          </cell>
          <cell r="D561">
            <v>54.72</v>
          </cell>
          <cell r="E561">
            <v>16.63</v>
          </cell>
          <cell r="F561" t="str">
            <v>PAL</v>
          </cell>
          <cell r="G561" t="str">
            <v xml:space="preserve">29 x 59 </v>
          </cell>
          <cell r="H561" t="str">
            <v>Metros</v>
          </cell>
          <cell r="I561" t="str">
            <v>Revestimientos</v>
          </cell>
          <cell r="J561" t="str">
            <v>Segunda</v>
          </cell>
          <cell r="K561" t="str">
            <v xml:space="preserve">29 x 59 </v>
          </cell>
        </row>
        <row r="562">
          <cell r="A562" t="str">
            <v>021701424019.1.1</v>
          </cell>
          <cell r="B562" t="str">
            <v>29 x 59 ATELIER BEIGE</v>
          </cell>
          <cell r="C562">
            <v>2</v>
          </cell>
          <cell r="D562">
            <v>54.72</v>
          </cell>
          <cell r="E562">
            <v>16.63</v>
          </cell>
          <cell r="F562" t="str">
            <v>PAL</v>
          </cell>
          <cell r="G562" t="str">
            <v xml:space="preserve">29 x 59 </v>
          </cell>
          <cell r="H562" t="str">
            <v>Metros</v>
          </cell>
          <cell r="I562" t="str">
            <v>Revestimientos</v>
          </cell>
          <cell r="J562" t="str">
            <v>Primera</v>
          </cell>
          <cell r="K562" t="str">
            <v xml:space="preserve">29 x 59 </v>
          </cell>
        </row>
        <row r="563">
          <cell r="A563" t="str">
            <v>021701424019.2.1</v>
          </cell>
          <cell r="B563" t="str">
            <v>29 x 59 ATELIER BEIGE 2DA CAL</v>
          </cell>
          <cell r="C563">
            <v>2</v>
          </cell>
          <cell r="D563">
            <v>54.72</v>
          </cell>
          <cell r="E563">
            <v>16.63</v>
          </cell>
          <cell r="F563" t="str">
            <v>PAL</v>
          </cell>
          <cell r="G563" t="str">
            <v xml:space="preserve">29 x 59 </v>
          </cell>
          <cell r="H563" t="str">
            <v>Metros</v>
          </cell>
          <cell r="I563" t="str">
            <v>Revestimientos</v>
          </cell>
          <cell r="J563" t="str">
            <v>Segunda</v>
          </cell>
          <cell r="K563" t="str">
            <v xml:space="preserve">29 x 59 </v>
          </cell>
        </row>
        <row r="564">
          <cell r="A564" t="str">
            <v>021701424097.1.1</v>
          </cell>
          <cell r="B564" t="str">
            <v>29 x 59 ATELIER TIZA</v>
          </cell>
          <cell r="C564">
            <v>2</v>
          </cell>
          <cell r="D564">
            <v>54.72</v>
          </cell>
          <cell r="E564">
            <v>16.63</v>
          </cell>
          <cell r="F564" t="str">
            <v>PAL</v>
          </cell>
          <cell r="G564" t="str">
            <v xml:space="preserve">29 x 59 </v>
          </cell>
          <cell r="H564" t="str">
            <v>Metros</v>
          </cell>
          <cell r="I564" t="str">
            <v>Revestimientos</v>
          </cell>
          <cell r="J564" t="str">
            <v>Primera</v>
          </cell>
          <cell r="K564" t="str">
            <v xml:space="preserve">29 x 59 </v>
          </cell>
        </row>
        <row r="565">
          <cell r="A565" t="str">
            <v>021701424097.2.1</v>
          </cell>
          <cell r="B565" t="str">
            <v>29 x 59 ATELIER TIZA 2DA CAL</v>
          </cell>
          <cell r="C565">
            <v>2</v>
          </cell>
          <cell r="D565">
            <v>54.72</v>
          </cell>
          <cell r="E565">
            <v>16.63</v>
          </cell>
          <cell r="F565" t="str">
            <v>PAL</v>
          </cell>
          <cell r="G565" t="str">
            <v xml:space="preserve">29 x 59 </v>
          </cell>
          <cell r="H565" t="str">
            <v>Metros</v>
          </cell>
          <cell r="I565" t="str">
            <v>Revestimientos</v>
          </cell>
          <cell r="J565" t="str">
            <v>Segunda</v>
          </cell>
          <cell r="K565" t="str">
            <v xml:space="preserve">29 x 59 </v>
          </cell>
        </row>
        <row r="566">
          <cell r="A566" t="str">
            <v>021701556022.1.1</v>
          </cell>
          <cell r="B566" t="str">
            <v>29 x 59 TEXAS GREY</v>
          </cell>
          <cell r="C566">
            <v>2</v>
          </cell>
          <cell r="D566">
            <v>54.72</v>
          </cell>
          <cell r="E566">
            <v>16.63</v>
          </cell>
          <cell r="F566" t="str">
            <v>PAL</v>
          </cell>
          <cell r="G566" t="str">
            <v xml:space="preserve">29 x 59 </v>
          </cell>
          <cell r="H566" t="str">
            <v>Metros</v>
          </cell>
          <cell r="I566" t="str">
            <v>Revestimientos</v>
          </cell>
          <cell r="J566" t="str">
            <v>Primera</v>
          </cell>
          <cell r="K566" t="str">
            <v xml:space="preserve">29 x 59 </v>
          </cell>
        </row>
        <row r="567">
          <cell r="A567" t="str">
            <v>021701556022.2.1</v>
          </cell>
          <cell r="B567" t="str">
            <v>29 x 59 TEXAS GREY 2DA CAL</v>
          </cell>
          <cell r="C567">
            <v>2</v>
          </cell>
          <cell r="D567">
            <v>54.72</v>
          </cell>
          <cell r="E567">
            <v>16.63</v>
          </cell>
          <cell r="F567" t="str">
            <v>PAL</v>
          </cell>
          <cell r="G567" t="str">
            <v xml:space="preserve">29 x 59 </v>
          </cell>
          <cell r="H567" t="str">
            <v>Metros</v>
          </cell>
          <cell r="I567" t="str">
            <v>Revestimientos</v>
          </cell>
          <cell r="J567" t="str">
            <v>Segunda</v>
          </cell>
          <cell r="K567" t="str">
            <v xml:space="preserve">29 x 59 </v>
          </cell>
        </row>
        <row r="568">
          <cell r="A568" t="str">
            <v>021701556114.1.1</v>
          </cell>
          <cell r="B568" t="str">
            <v>29 x 59 TEXAS BONE</v>
          </cell>
          <cell r="C568">
            <v>2</v>
          </cell>
          <cell r="D568">
            <v>54.72</v>
          </cell>
          <cell r="E568">
            <v>16.63</v>
          </cell>
          <cell r="F568" t="str">
            <v>PAL</v>
          </cell>
          <cell r="G568" t="str">
            <v xml:space="preserve">29 x 59 </v>
          </cell>
          <cell r="H568" t="str">
            <v>Metros</v>
          </cell>
          <cell r="I568" t="str">
            <v>Revestimientos</v>
          </cell>
          <cell r="J568" t="str">
            <v>Primera</v>
          </cell>
          <cell r="K568" t="str">
            <v xml:space="preserve">29 x 59 </v>
          </cell>
        </row>
        <row r="569">
          <cell r="A569" t="str">
            <v>021701556114.2.1</v>
          </cell>
          <cell r="B569" t="str">
            <v>29 x 59 TEXAS BONE 2DA CAL</v>
          </cell>
          <cell r="C569">
            <v>2</v>
          </cell>
          <cell r="D569">
            <v>54.72</v>
          </cell>
          <cell r="E569">
            <v>16.63</v>
          </cell>
          <cell r="F569" t="str">
            <v>PAL</v>
          </cell>
          <cell r="G569" t="str">
            <v xml:space="preserve">29 x 59 </v>
          </cell>
          <cell r="H569" t="str">
            <v>Metros</v>
          </cell>
          <cell r="I569" t="str">
            <v>Revestimientos</v>
          </cell>
          <cell r="J569" t="str">
            <v>Segunda</v>
          </cell>
          <cell r="K569" t="str">
            <v xml:space="preserve">29 x 59 </v>
          </cell>
        </row>
        <row r="570">
          <cell r="A570" t="str">
            <v>021701559009.1.1</v>
          </cell>
          <cell r="B570" t="str">
            <v>29 x 59 NAPLES ARENA</v>
          </cell>
          <cell r="C570">
            <v>2</v>
          </cell>
          <cell r="D570">
            <v>54.72</v>
          </cell>
          <cell r="E570">
            <v>16.63</v>
          </cell>
          <cell r="F570" t="str">
            <v>PAL</v>
          </cell>
          <cell r="G570" t="str">
            <v xml:space="preserve">29 x 59 </v>
          </cell>
          <cell r="H570" t="str">
            <v>Metros</v>
          </cell>
          <cell r="I570" t="str">
            <v>Revestimientos</v>
          </cell>
          <cell r="J570" t="str">
            <v>Primera</v>
          </cell>
          <cell r="K570" t="str">
            <v xml:space="preserve">29 x 59 </v>
          </cell>
        </row>
        <row r="571">
          <cell r="A571" t="str">
            <v>021701559009.2.1</v>
          </cell>
          <cell r="B571" t="str">
            <v>29 x 59 NAPLES ARENA 2DA CAL</v>
          </cell>
          <cell r="C571">
            <v>2</v>
          </cell>
          <cell r="D571">
            <v>54.72</v>
          </cell>
          <cell r="E571">
            <v>16.63</v>
          </cell>
          <cell r="F571" t="str">
            <v>PAL</v>
          </cell>
          <cell r="G571" t="str">
            <v xml:space="preserve">29 x 59 </v>
          </cell>
          <cell r="H571" t="str">
            <v>Metros</v>
          </cell>
          <cell r="I571" t="str">
            <v>Revestimientos</v>
          </cell>
          <cell r="J571" t="str">
            <v>Segunda</v>
          </cell>
          <cell r="K571" t="str">
            <v xml:space="preserve">29 x 59 </v>
          </cell>
        </row>
        <row r="572">
          <cell r="A572" t="str">
            <v>021701559034.1.1</v>
          </cell>
          <cell r="B572" t="str">
            <v>29 x 59 NAPLES MARFIL</v>
          </cell>
          <cell r="C572">
            <v>2</v>
          </cell>
          <cell r="D572">
            <v>54.72</v>
          </cell>
          <cell r="E572">
            <v>16.63</v>
          </cell>
          <cell r="F572" t="str">
            <v>PAL</v>
          </cell>
          <cell r="G572" t="str">
            <v xml:space="preserve">29 x 59 </v>
          </cell>
          <cell r="H572" t="str">
            <v>Metros</v>
          </cell>
          <cell r="I572" t="str">
            <v>Revestimientos</v>
          </cell>
          <cell r="J572" t="str">
            <v>Primera</v>
          </cell>
          <cell r="K572" t="str">
            <v xml:space="preserve">29 x 59 </v>
          </cell>
        </row>
        <row r="573">
          <cell r="A573" t="str">
            <v>021701559034.2.1</v>
          </cell>
          <cell r="B573" t="str">
            <v>29 x 59 NAPLES MARFIL 2DA CAL</v>
          </cell>
          <cell r="C573">
            <v>2</v>
          </cell>
          <cell r="D573">
            <v>54.72</v>
          </cell>
          <cell r="E573">
            <v>16.63</v>
          </cell>
          <cell r="F573" t="str">
            <v>PAL</v>
          </cell>
          <cell r="G573" t="str">
            <v xml:space="preserve">29 x 59 </v>
          </cell>
          <cell r="H573" t="str">
            <v>Metros</v>
          </cell>
          <cell r="I573" t="str">
            <v>Revestimientos</v>
          </cell>
          <cell r="J573" t="str">
            <v>Segunda</v>
          </cell>
          <cell r="K573" t="str">
            <v xml:space="preserve">29 x 59 </v>
          </cell>
        </row>
        <row r="574">
          <cell r="A574" t="str">
            <v>021701561006.1.1</v>
          </cell>
          <cell r="B574" t="str">
            <v>29 x 59 OREGON GRIS</v>
          </cell>
          <cell r="C574">
            <v>2</v>
          </cell>
          <cell r="D574">
            <v>54.72</v>
          </cell>
          <cell r="E574">
            <v>16.63</v>
          </cell>
          <cell r="F574" t="str">
            <v>PAL</v>
          </cell>
          <cell r="G574" t="str">
            <v xml:space="preserve">29 x 59 </v>
          </cell>
          <cell r="H574" t="str">
            <v>Metros</v>
          </cell>
          <cell r="I574" t="str">
            <v>Revestimientos</v>
          </cell>
          <cell r="J574" t="str">
            <v>Primera</v>
          </cell>
          <cell r="K574" t="str">
            <v xml:space="preserve">29 x 59 </v>
          </cell>
        </row>
        <row r="575">
          <cell r="A575" t="str">
            <v>021701561006.2.1</v>
          </cell>
          <cell r="B575" t="str">
            <v>29 x 59 OREGON GRIS 2DA CAL</v>
          </cell>
          <cell r="C575">
            <v>2</v>
          </cell>
          <cell r="D575">
            <v>54.72</v>
          </cell>
          <cell r="E575">
            <v>16.63</v>
          </cell>
          <cell r="F575" t="str">
            <v>PAL</v>
          </cell>
          <cell r="G575" t="str">
            <v xml:space="preserve">29 x 59 </v>
          </cell>
          <cell r="H575" t="str">
            <v>Metros</v>
          </cell>
          <cell r="I575" t="str">
            <v>Revestimientos</v>
          </cell>
          <cell r="J575" t="str">
            <v>Segunda</v>
          </cell>
          <cell r="K575" t="str">
            <v xml:space="preserve">29 x 59 </v>
          </cell>
        </row>
        <row r="576">
          <cell r="A576" t="str">
            <v>021701561019.1.1</v>
          </cell>
          <cell r="B576" t="str">
            <v>29 x 59 OREGON BEIGE</v>
          </cell>
          <cell r="C576">
            <v>2</v>
          </cell>
          <cell r="D576">
            <v>54.72</v>
          </cell>
          <cell r="E576">
            <v>16.63</v>
          </cell>
          <cell r="F576" t="str">
            <v>PAL</v>
          </cell>
          <cell r="G576" t="str">
            <v xml:space="preserve">29 x 59 </v>
          </cell>
          <cell r="H576" t="str">
            <v>Metros</v>
          </cell>
          <cell r="I576" t="str">
            <v>Revestimientos</v>
          </cell>
          <cell r="J576" t="str">
            <v>Primera</v>
          </cell>
          <cell r="K576" t="str">
            <v xml:space="preserve">29 x 59 </v>
          </cell>
        </row>
        <row r="577">
          <cell r="A577" t="str">
            <v>021701561019.2.1</v>
          </cell>
          <cell r="B577" t="str">
            <v>29 x 59 OREGON BEIGE 2DA CAL</v>
          </cell>
          <cell r="C577">
            <v>2</v>
          </cell>
          <cell r="D577">
            <v>54.72</v>
          </cell>
          <cell r="E577">
            <v>16.63</v>
          </cell>
          <cell r="F577" t="str">
            <v>PAL</v>
          </cell>
          <cell r="G577" t="str">
            <v xml:space="preserve">29 x 59 </v>
          </cell>
          <cell r="H577" t="str">
            <v>Metros</v>
          </cell>
          <cell r="I577" t="str">
            <v>Revestimientos</v>
          </cell>
          <cell r="J577" t="str">
            <v>Segunda</v>
          </cell>
          <cell r="K577" t="str">
            <v xml:space="preserve">29 x 59 </v>
          </cell>
        </row>
        <row r="578">
          <cell r="A578" t="str">
            <v>021701562022.1.1</v>
          </cell>
          <cell r="B578" t="str">
            <v>29 x 59 KANSAS GREY P1</v>
          </cell>
          <cell r="C578">
            <v>2</v>
          </cell>
          <cell r="D578">
            <v>54.72</v>
          </cell>
          <cell r="E578">
            <v>16.63</v>
          </cell>
          <cell r="F578" t="str">
            <v>PAL</v>
          </cell>
          <cell r="G578" t="str">
            <v xml:space="preserve">29 x 59 </v>
          </cell>
          <cell r="H578" t="str">
            <v>Metros</v>
          </cell>
          <cell r="I578" t="str">
            <v>Revestimientos</v>
          </cell>
          <cell r="J578" t="str">
            <v>Primera</v>
          </cell>
          <cell r="K578" t="str">
            <v xml:space="preserve">29 x 59 </v>
          </cell>
        </row>
        <row r="579">
          <cell r="A579" t="str">
            <v>021701562022.1.2</v>
          </cell>
          <cell r="B579" t="str">
            <v>29 x 59 KANSAS GREY</v>
          </cell>
          <cell r="C579">
            <v>2</v>
          </cell>
          <cell r="D579">
            <v>65.599999999999994</v>
          </cell>
          <cell r="E579">
            <v>14.634</v>
          </cell>
          <cell r="F579" t="str">
            <v>PAL</v>
          </cell>
          <cell r="G579" t="str">
            <v xml:space="preserve">29 x 59 </v>
          </cell>
          <cell r="H579" t="str">
            <v>Metros</v>
          </cell>
          <cell r="I579" t="str">
            <v>Revestimientos</v>
          </cell>
          <cell r="J579" t="str">
            <v>Primera</v>
          </cell>
          <cell r="K579" t="str">
            <v xml:space="preserve">29 x 59 </v>
          </cell>
        </row>
        <row r="580">
          <cell r="A580" t="str">
            <v>021701562022.2.1</v>
          </cell>
          <cell r="B580" t="str">
            <v>29 x 59 KANSAS GREY 2DA CAL</v>
          </cell>
          <cell r="C580">
            <v>2</v>
          </cell>
          <cell r="D580">
            <v>54.72</v>
          </cell>
          <cell r="E580">
            <v>16.63</v>
          </cell>
          <cell r="F580" t="str">
            <v>PAL</v>
          </cell>
          <cell r="G580" t="str">
            <v xml:space="preserve">29 x 59 </v>
          </cell>
          <cell r="H580" t="str">
            <v>Metros</v>
          </cell>
          <cell r="I580" t="str">
            <v>Revestimientos</v>
          </cell>
          <cell r="J580" t="str">
            <v>Segunda</v>
          </cell>
          <cell r="K580" t="str">
            <v xml:space="preserve">29 x 59 </v>
          </cell>
        </row>
        <row r="581">
          <cell r="A581" t="str">
            <v>021701562022.2.2</v>
          </cell>
          <cell r="B581" t="str">
            <v>29 x 59 KANSAS GREY P2 2DA CAL</v>
          </cell>
          <cell r="C581">
            <v>2</v>
          </cell>
          <cell r="D581">
            <v>65.599999999999994</v>
          </cell>
          <cell r="E581">
            <v>14.634</v>
          </cell>
          <cell r="F581" t="str">
            <v>PAL</v>
          </cell>
          <cell r="G581" t="str">
            <v xml:space="preserve">29 x 59 </v>
          </cell>
          <cell r="H581" t="str">
            <v>Metros</v>
          </cell>
          <cell r="I581" t="str">
            <v>Revestimientos</v>
          </cell>
          <cell r="J581" t="str">
            <v>Segunda</v>
          </cell>
          <cell r="K581" t="str">
            <v xml:space="preserve">29 x 59 </v>
          </cell>
        </row>
        <row r="582">
          <cell r="A582" t="str">
            <v>021701562022.4.2</v>
          </cell>
          <cell r="B582" t="str">
            <v>29 x 59 KANSAS GREY P2 EXPORT</v>
          </cell>
          <cell r="C582">
            <v>2</v>
          </cell>
          <cell r="D582">
            <v>65.599999999999994</v>
          </cell>
          <cell r="E582">
            <v>14.634</v>
          </cell>
          <cell r="F582" t="str">
            <v>PAL</v>
          </cell>
          <cell r="G582" t="str">
            <v xml:space="preserve">29 x 59 </v>
          </cell>
          <cell r="H582" t="str">
            <v>Metros</v>
          </cell>
          <cell r="I582" t="str">
            <v>Revestimientos</v>
          </cell>
          <cell r="J582" t="str">
            <v>Exportacion</v>
          </cell>
          <cell r="K582" t="str">
            <v xml:space="preserve">29 x 59 </v>
          </cell>
        </row>
        <row r="583">
          <cell r="A583" t="str">
            <v>021701562114.1.1</v>
          </cell>
          <cell r="B583" t="str">
            <v>29 x 59 KANSAS BONE P1</v>
          </cell>
          <cell r="C583">
            <v>2</v>
          </cell>
          <cell r="D583">
            <v>54.72</v>
          </cell>
          <cell r="E583">
            <v>16.63</v>
          </cell>
          <cell r="F583" t="str">
            <v>PAL</v>
          </cell>
          <cell r="G583" t="str">
            <v xml:space="preserve">29 x 59 </v>
          </cell>
          <cell r="H583" t="str">
            <v>Metros</v>
          </cell>
          <cell r="I583" t="str">
            <v>Revestimientos</v>
          </cell>
          <cell r="J583" t="str">
            <v>Primera</v>
          </cell>
          <cell r="K583" t="str">
            <v xml:space="preserve">29 x 59 </v>
          </cell>
        </row>
        <row r="584">
          <cell r="A584" t="str">
            <v>021701562114.1.2</v>
          </cell>
          <cell r="B584" t="str">
            <v>29 x 59 KANSAS BONE</v>
          </cell>
          <cell r="C584">
            <v>2</v>
          </cell>
          <cell r="D584">
            <v>65.599999999999994</v>
          </cell>
          <cell r="E584">
            <v>14.634</v>
          </cell>
          <cell r="F584" t="str">
            <v>PAL</v>
          </cell>
          <cell r="G584" t="str">
            <v xml:space="preserve">29 x 59 </v>
          </cell>
          <cell r="H584" t="str">
            <v>Metros</v>
          </cell>
          <cell r="I584" t="str">
            <v>Revestimientos</v>
          </cell>
          <cell r="J584" t="str">
            <v>Primera</v>
          </cell>
          <cell r="K584" t="str">
            <v xml:space="preserve">29 x 59 </v>
          </cell>
        </row>
        <row r="585">
          <cell r="A585" t="str">
            <v>021701562114.2.1</v>
          </cell>
          <cell r="B585" t="str">
            <v>29 x 59 KANSAS BONE 2DA CAL</v>
          </cell>
          <cell r="C585">
            <v>2</v>
          </cell>
          <cell r="D585">
            <v>54.72</v>
          </cell>
          <cell r="E585">
            <v>16.63</v>
          </cell>
          <cell r="F585" t="str">
            <v>PAL</v>
          </cell>
          <cell r="G585" t="str">
            <v xml:space="preserve">29 x 59 </v>
          </cell>
          <cell r="H585" t="str">
            <v>Metros</v>
          </cell>
          <cell r="I585" t="str">
            <v>Revestimientos</v>
          </cell>
          <cell r="J585" t="str">
            <v>Segunda</v>
          </cell>
          <cell r="K585" t="str">
            <v xml:space="preserve">29 x 59 </v>
          </cell>
        </row>
        <row r="586">
          <cell r="A586" t="str">
            <v>021701562114.2.2</v>
          </cell>
          <cell r="B586" t="str">
            <v>29 x 59 KANSAS BONE P2 2DA CAL</v>
          </cell>
          <cell r="C586">
            <v>2</v>
          </cell>
          <cell r="D586">
            <v>65.599999999999994</v>
          </cell>
          <cell r="E586">
            <v>14.634</v>
          </cell>
          <cell r="F586" t="str">
            <v>PAL</v>
          </cell>
          <cell r="G586" t="str">
            <v xml:space="preserve">29 x 59 </v>
          </cell>
          <cell r="H586" t="str">
            <v>Metros</v>
          </cell>
          <cell r="I586" t="str">
            <v>Revestimientos</v>
          </cell>
          <cell r="J586" t="str">
            <v>Segunda</v>
          </cell>
          <cell r="K586" t="str">
            <v xml:space="preserve">29 x 59 </v>
          </cell>
        </row>
        <row r="587">
          <cell r="A587" t="str">
            <v>021701562114.4.2</v>
          </cell>
          <cell r="B587" t="str">
            <v>29 x 59 KANSAS BONE P2 EXPORT</v>
          </cell>
          <cell r="C587">
            <v>2</v>
          </cell>
          <cell r="D587">
            <v>65.599999999999994</v>
          </cell>
          <cell r="E587">
            <v>14.634</v>
          </cell>
          <cell r="F587" t="str">
            <v>PAL</v>
          </cell>
          <cell r="G587" t="str">
            <v xml:space="preserve">29 x 59 </v>
          </cell>
          <cell r="H587" t="str">
            <v>Metros</v>
          </cell>
          <cell r="I587" t="str">
            <v>Revestimientos</v>
          </cell>
          <cell r="J587" t="str">
            <v>Exportacion</v>
          </cell>
          <cell r="K587" t="str">
            <v xml:space="preserve">29 x 59 </v>
          </cell>
        </row>
        <row r="588">
          <cell r="A588" t="str">
            <v>021701562122.1.1</v>
          </cell>
          <cell r="B588" t="str">
            <v>29 x 59 KANSAS WHITE P1</v>
          </cell>
          <cell r="C588">
            <v>2</v>
          </cell>
          <cell r="D588">
            <v>54.72</v>
          </cell>
          <cell r="E588">
            <v>16.63</v>
          </cell>
          <cell r="F588" t="str">
            <v>PAL</v>
          </cell>
          <cell r="G588" t="str">
            <v xml:space="preserve">29 x 59 </v>
          </cell>
          <cell r="H588" t="str">
            <v>Metros</v>
          </cell>
          <cell r="I588" t="str">
            <v>Revestimientos</v>
          </cell>
          <cell r="J588" t="str">
            <v>Primera</v>
          </cell>
          <cell r="K588" t="str">
            <v xml:space="preserve">29 x 59 </v>
          </cell>
        </row>
        <row r="589">
          <cell r="A589" t="str">
            <v>021701562122.1.2</v>
          </cell>
          <cell r="B589" t="str">
            <v>29 x 59 KANSAS WHITE</v>
          </cell>
          <cell r="C589">
            <v>2</v>
          </cell>
          <cell r="D589">
            <v>65.599999999999994</v>
          </cell>
          <cell r="E589">
            <v>14.634</v>
          </cell>
          <cell r="F589" t="str">
            <v>PAL</v>
          </cell>
          <cell r="G589" t="str">
            <v xml:space="preserve">29 x 59 </v>
          </cell>
          <cell r="H589" t="str">
            <v>Metros</v>
          </cell>
          <cell r="I589" t="str">
            <v>Revestimientos</v>
          </cell>
          <cell r="J589" t="str">
            <v>Primera</v>
          </cell>
          <cell r="K589" t="str">
            <v xml:space="preserve">29 x 59 </v>
          </cell>
        </row>
        <row r="590">
          <cell r="A590" t="str">
            <v>021701562122.2.1</v>
          </cell>
          <cell r="B590" t="str">
            <v>29 x 59 KANSAS WHITE 2DA CAL</v>
          </cell>
          <cell r="C590">
            <v>2</v>
          </cell>
          <cell r="D590">
            <v>54.72</v>
          </cell>
          <cell r="E590">
            <v>16.63</v>
          </cell>
          <cell r="F590" t="str">
            <v>PAL</v>
          </cell>
          <cell r="G590" t="str">
            <v xml:space="preserve">29 x 59 </v>
          </cell>
          <cell r="H590" t="str">
            <v>Metros</v>
          </cell>
          <cell r="I590" t="str">
            <v>Revestimientos</v>
          </cell>
          <cell r="J590" t="str">
            <v>Segunda</v>
          </cell>
          <cell r="K590" t="str">
            <v xml:space="preserve">29 x 59 </v>
          </cell>
        </row>
        <row r="591">
          <cell r="A591" t="str">
            <v>021701562122.2.2</v>
          </cell>
          <cell r="B591" t="str">
            <v>29 x 59 KANSAS WHITE P2 2DA CAL</v>
          </cell>
          <cell r="C591">
            <v>2</v>
          </cell>
          <cell r="D591">
            <v>65.599999999999994</v>
          </cell>
          <cell r="E591">
            <v>14.634</v>
          </cell>
          <cell r="F591" t="str">
            <v>PAL</v>
          </cell>
          <cell r="G591" t="str">
            <v xml:space="preserve">29 x 59 </v>
          </cell>
          <cell r="H591" t="str">
            <v>Metros</v>
          </cell>
          <cell r="I591" t="str">
            <v>Revestimientos</v>
          </cell>
          <cell r="J591" t="str">
            <v>Segunda</v>
          </cell>
          <cell r="K591" t="str">
            <v xml:space="preserve">29 x 59 </v>
          </cell>
        </row>
        <row r="592">
          <cell r="A592" t="str">
            <v>021701562122.4.2</v>
          </cell>
          <cell r="B592" t="str">
            <v>29 x 59 KANSAS WHITE P2 EXPORT</v>
          </cell>
          <cell r="C592">
            <v>2</v>
          </cell>
          <cell r="D592">
            <v>65.599999999999994</v>
          </cell>
          <cell r="E592">
            <v>14.634</v>
          </cell>
          <cell r="F592" t="str">
            <v>PAL</v>
          </cell>
          <cell r="G592" t="str">
            <v xml:space="preserve">29 x 59 </v>
          </cell>
          <cell r="H592" t="str">
            <v>Metros</v>
          </cell>
          <cell r="I592" t="str">
            <v>Revestimientos</v>
          </cell>
          <cell r="J592" t="str">
            <v>Exportacion</v>
          </cell>
          <cell r="K592" t="str">
            <v xml:space="preserve">29 x 59 </v>
          </cell>
        </row>
        <row r="593">
          <cell r="A593" t="str">
            <v>021701562207.1.2</v>
          </cell>
          <cell r="B593" t="str">
            <v>29 x 59 KANSAS SILVER</v>
          </cell>
          <cell r="C593">
            <v>2</v>
          </cell>
          <cell r="D593">
            <v>65.599999999999994</v>
          </cell>
          <cell r="E593">
            <v>14.634</v>
          </cell>
          <cell r="F593" t="str">
            <v>PAL</v>
          </cell>
          <cell r="G593" t="str">
            <v xml:space="preserve">29 x 59 </v>
          </cell>
          <cell r="H593" t="str">
            <v>Metros</v>
          </cell>
          <cell r="I593" t="str">
            <v>Revestimientos</v>
          </cell>
          <cell r="J593" t="str">
            <v>Primera</v>
          </cell>
          <cell r="K593" t="str">
            <v xml:space="preserve">29 x 59 </v>
          </cell>
        </row>
        <row r="594">
          <cell r="A594" t="str">
            <v>021701562207.2.2</v>
          </cell>
          <cell r="B594" t="str">
            <v>29 x 59 KANSAS SILVER 2DA CAL</v>
          </cell>
          <cell r="C594">
            <v>2</v>
          </cell>
          <cell r="D594">
            <v>65.599999999999994</v>
          </cell>
          <cell r="E594">
            <v>14.634</v>
          </cell>
          <cell r="F594" t="str">
            <v>PAL</v>
          </cell>
          <cell r="G594" t="str">
            <v xml:space="preserve">29 x 59 </v>
          </cell>
          <cell r="H594" t="str">
            <v>Metros</v>
          </cell>
          <cell r="I594" t="str">
            <v>Revestimientos</v>
          </cell>
          <cell r="J594" t="str">
            <v>Segunda</v>
          </cell>
          <cell r="K594" t="str">
            <v xml:space="preserve">29 x 59 </v>
          </cell>
        </row>
        <row r="595">
          <cell r="A595" t="str">
            <v>021701562207.4.2</v>
          </cell>
          <cell r="B595" t="str">
            <v>29 x 59 KANSAS SILVER P2 EXPORT</v>
          </cell>
          <cell r="C595">
            <v>2</v>
          </cell>
          <cell r="D595">
            <v>65.599999999999994</v>
          </cell>
          <cell r="E595">
            <v>14.634</v>
          </cell>
          <cell r="F595" t="str">
            <v>PAL</v>
          </cell>
          <cell r="G595" t="str">
            <v xml:space="preserve">29 x 59 </v>
          </cell>
          <cell r="H595" t="str">
            <v>Metros</v>
          </cell>
          <cell r="I595" t="str">
            <v>Revestimientos</v>
          </cell>
          <cell r="J595" t="str">
            <v>Exportacion</v>
          </cell>
          <cell r="K595" t="str">
            <v xml:space="preserve">29 x 59 </v>
          </cell>
        </row>
        <row r="596">
          <cell r="A596" t="str">
            <v>021701564007.1.1</v>
          </cell>
          <cell r="B596" t="str">
            <v>29 x 59 POSITANO BRILLANTE</v>
          </cell>
          <cell r="C596">
            <v>2</v>
          </cell>
          <cell r="D596">
            <v>54.72</v>
          </cell>
          <cell r="E596">
            <v>16.63</v>
          </cell>
          <cell r="F596" t="str">
            <v>PAL</v>
          </cell>
          <cell r="G596" t="str">
            <v xml:space="preserve">29 x 59 </v>
          </cell>
          <cell r="H596" t="str">
            <v>Metros</v>
          </cell>
          <cell r="I596" t="str">
            <v>Revestimientos</v>
          </cell>
          <cell r="J596" t="str">
            <v>Primera</v>
          </cell>
          <cell r="K596" t="str">
            <v xml:space="preserve">29 x 59 </v>
          </cell>
        </row>
        <row r="597">
          <cell r="A597" t="str">
            <v>021701564007.2.1</v>
          </cell>
          <cell r="B597" t="str">
            <v>29 x 59 POSITANO BRILLANTE 2DA CAL</v>
          </cell>
          <cell r="C597">
            <v>2</v>
          </cell>
          <cell r="D597">
            <v>54.72</v>
          </cell>
          <cell r="E597">
            <v>16.63</v>
          </cell>
          <cell r="F597" t="str">
            <v>PAL</v>
          </cell>
          <cell r="G597" t="str">
            <v xml:space="preserve">29 x 59 </v>
          </cell>
          <cell r="H597" t="str">
            <v>Metros</v>
          </cell>
          <cell r="I597" t="str">
            <v>Revestimientos</v>
          </cell>
          <cell r="J597" t="str">
            <v>Segunda</v>
          </cell>
          <cell r="K597" t="str">
            <v xml:space="preserve">29 x 59 </v>
          </cell>
        </row>
        <row r="598">
          <cell r="A598" t="str">
            <v>021701565158.1.1</v>
          </cell>
          <cell r="B598" t="str">
            <v>29 x 59 TATAMI DECO TERRA</v>
          </cell>
          <cell r="C598">
            <v>2</v>
          </cell>
          <cell r="D598">
            <v>54.72</v>
          </cell>
          <cell r="E598">
            <v>16.63</v>
          </cell>
          <cell r="F598" t="str">
            <v>PAL</v>
          </cell>
          <cell r="G598" t="str">
            <v xml:space="preserve">29 x 59 </v>
          </cell>
          <cell r="H598" t="str">
            <v>Metros</v>
          </cell>
          <cell r="I598" t="str">
            <v>Revestimientos</v>
          </cell>
          <cell r="J598" t="str">
            <v>Primera</v>
          </cell>
          <cell r="K598" t="str">
            <v xml:space="preserve">29 x 59 </v>
          </cell>
        </row>
        <row r="599">
          <cell r="A599" t="str">
            <v>021701565158.2.1</v>
          </cell>
          <cell r="B599" t="str">
            <v>29 x 59 TATAMI DECO TERRA 2DA CAL</v>
          </cell>
          <cell r="C599">
            <v>2</v>
          </cell>
          <cell r="D599">
            <v>54.72</v>
          </cell>
          <cell r="E599">
            <v>16.63</v>
          </cell>
          <cell r="F599" t="str">
            <v>PAL</v>
          </cell>
          <cell r="G599" t="str">
            <v xml:space="preserve">29 x 59 </v>
          </cell>
          <cell r="H599" t="str">
            <v>Metros</v>
          </cell>
          <cell r="I599" t="str">
            <v>Revestimientos</v>
          </cell>
          <cell r="J599" t="str">
            <v>Segunda</v>
          </cell>
          <cell r="K599" t="str">
            <v xml:space="preserve">29 x 59 </v>
          </cell>
        </row>
        <row r="600">
          <cell r="A600" t="str">
            <v>021701569188.1.1</v>
          </cell>
          <cell r="B600" t="str">
            <v>29 x 59 ATELIER DECO MIX</v>
          </cell>
          <cell r="C600">
            <v>2</v>
          </cell>
          <cell r="D600">
            <v>54.72</v>
          </cell>
          <cell r="E600">
            <v>16.63</v>
          </cell>
          <cell r="F600" t="str">
            <v>PAL</v>
          </cell>
          <cell r="G600" t="str">
            <v xml:space="preserve">29 x 59 </v>
          </cell>
          <cell r="H600" t="str">
            <v>Metros</v>
          </cell>
          <cell r="I600" t="str">
            <v>Revestimientos</v>
          </cell>
          <cell r="J600" t="str">
            <v>Primera</v>
          </cell>
          <cell r="K600" t="str">
            <v xml:space="preserve">29 x 59 </v>
          </cell>
        </row>
        <row r="601">
          <cell r="A601" t="str">
            <v>021701569188.2.1</v>
          </cell>
          <cell r="B601" t="str">
            <v>29 x 59 ATELIER DECO MIX 2DA CAL</v>
          </cell>
          <cell r="C601">
            <v>2</v>
          </cell>
          <cell r="D601">
            <v>54.72</v>
          </cell>
          <cell r="E601">
            <v>16.63</v>
          </cell>
          <cell r="F601" t="str">
            <v>PAL</v>
          </cell>
          <cell r="G601" t="str">
            <v xml:space="preserve">29 x 59 </v>
          </cell>
          <cell r="H601" t="str">
            <v>Metros</v>
          </cell>
          <cell r="I601" t="str">
            <v>Revestimientos</v>
          </cell>
          <cell r="J601" t="str">
            <v>Segunda</v>
          </cell>
          <cell r="K601" t="str">
            <v xml:space="preserve">29 x 59 </v>
          </cell>
        </row>
        <row r="602">
          <cell r="A602" t="str">
            <v>021701571007.1.1</v>
          </cell>
          <cell r="B602" t="str">
            <v>29 x 59 ASPEN BRILLANTE P1</v>
          </cell>
          <cell r="C602">
            <v>2</v>
          </cell>
          <cell r="D602">
            <v>54.72</v>
          </cell>
          <cell r="E602">
            <v>16.63</v>
          </cell>
          <cell r="F602" t="str">
            <v>PAL</v>
          </cell>
          <cell r="G602" t="str">
            <v xml:space="preserve">29 x 59 </v>
          </cell>
          <cell r="H602" t="str">
            <v>Metros</v>
          </cell>
          <cell r="I602" t="str">
            <v>Revestimientos</v>
          </cell>
          <cell r="J602" t="str">
            <v>Primera</v>
          </cell>
          <cell r="K602" t="str">
            <v xml:space="preserve">29 x 59 </v>
          </cell>
        </row>
        <row r="603">
          <cell r="A603" t="str">
            <v>021701571007.1.2</v>
          </cell>
          <cell r="B603" t="str">
            <v>29 x 59 ASPEN BRILLANTE</v>
          </cell>
          <cell r="C603">
            <v>2</v>
          </cell>
          <cell r="D603">
            <v>65.599999999999994</v>
          </cell>
          <cell r="E603">
            <v>14.634</v>
          </cell>
          <cell r="F603" t="str">
            <v>PAL</v>
          </cell>
          <cell r="G603" t="str">
            <v xml:space="preserve">29 x 59 </v>
          </cell>
          <cell r="H603" t="str">
            <v>Metros</v>
          </cell>
          <cell r="I603" t="str">
            <v>Revestimientos</v>
          </cell>
          <cell r="J603" t="str">
            <v>Primera</v>
          </cell>
          <cell r="K603" t="str">
            <v xml:space="preserve">29 x 59 </v>
          </cell>
        </row>
        <row r="604">
          <cell r="A604" t="str">
            <v>021701571007.2.1</v>
          </cell>
          <cell r="B604" t="str">
            <v>29 x 59 ASPEN BRILLANTE 2DA CAL</v>
          </cell>
          <cell r="C604">
            <v>2</v>
          </cell>
          <cell r="D604">
            <v>54.72</v>
          </cell>
          <cell r="E604">
            <v>16.63</v>
          </cell>
          <cell r="F604" t="str">
            <v>PAL</v>
          </cell>
          <cell r="G604" t="str">
            <v xml:space="preserve">29 x 59 </v>
          </cell>
          <cell r="H604" t="str">
            <v>Metros</v>
          </cell>
          <cell r="I604" t="str">
            <v>Revestimientos</v>
          </cell>
          <cell r="J604" t="str">
            <v>Segunda</v>
          </cell>
          <cell r="K604" t="str">
            <v xml:space="preserve">29 x 59 </v>
          </cell>
        </row>
        <row r="605">
          <cell r="A605" t="str">
            <v>021701571007.2.2</v>
          </cell>
          <cell r="B605" t="str">
            <v>29 x 59 ASPEN BRILLANTE P2 2DA CAL</v>
          </cell>
          <cell r="C605">
            <v>2</v>
          </cell>
          <cell r="D605">
            <v>65.599999999999994</v>
          </cell>
          <cell r="E605">
            <v>14.634</v>
          </cell>
          <cell r="F605" t="str">
            <v>PAL</v>
          </cell>
          <cell r="G605" t="str">
            <v xml:space="preserve">29 x 59 </v>
          </cell>
          <cell r="H605" t="str">
            <v>Metros</v>
          </cell>
          <cell r="I605" t="str">
            <v>Revestimientos</v>
          </cell>
          <cell r="J605" t="str">
            <v>Segunda</v>
          </cell>
          <cell r="K605" t="str">
            <v xml:space="preserve">29 x 59 </v>
          </cell>
        </row>
        <row r="606">
          <cell r="A606" t="str">
            <v>021701571155.1.1</v>
          </cell>
          <cell r="B606" t="str">
            <v>29 x 59 ASPEN MATE P1</v>
          </cell>
          <cell r="C606">
            <v>2</v>
          </cell>
          <cell r="D606">
            <v>54.72</v>
          </cell>
          <cell r="E606">
            <v>16.63</v>
          </cell>
          <cell r="F606" t="str">
            <v>PAL</v>
          </cell>
          <cell r="G606" t="str">
            <v xml:space="preserve">29 x 59 </v>
          </cell>
          <cell r="H606" t="str">
            <v>Metros</v>
          </cell>
          <cell r="I606" t="str">
            <v>Revestimientos</v>
          </cell>
          <cell r="J606" t="str">
            <v>Primera</v>
          </cell>
          <cell r="K606" t="str">
            <v xml:space="preserve">29 x 59 </v>
          </cell>
        </row>
        <row r="607">
          <cell r="A607" t="str">
            <v>021701571155.1.2</v>
          </cell>
          <cell r="B607" t="str">
            <v>29 x 59 ASPEN MATE</v>
          </cell>
          <cell r="C607">
            <v>2</v>
          </cell>
          <cell r="D607">
            <v>65.599999999999994</v>
          </cell>
          <cell r="E607">
            <v>14.634</v>
          </cell>
          <cell r="F607" t="str">
            <v>PAL</v>
          </cell>
          <cell r="G607" t="str">
            <v xml:space="preserve">29 x 59 </v>
          </cell>
          <cell r="H607" t="str">
            <v>Metros</v>
          </cell>
          <cell r="I607" t="str">
            <v>Revestimientos</v>
          </cell>
          <cell r="J607" t="str">
            <v>Primera</v>
          </cell>
          <cell r="K607" t="str">
            <v xml:space="preserve">29 x 59 </v>
          </cell>
        </row>
        <row r="608">
          <cell r="A608" t="str">
            <v>021701571155.2.1</v>
          </cell>
          <cell r="B608" t="str">
            <v>29 x 59 ASPEN MATE 2DA CAL</v>
          </cell>
          <cell r="C608">
            <v>2</v>
          </cell>
          <cell r="D608">
            <v>54.72</v>
          </cell>
          <cell r="E608">
            <v>16.63</v>
          </cell>
          <cell r="F608" t="str">
            <v>PAL</v>
          </cell>
          <cell r="G608" t="str">
            <v xml:space="preserve">29 x 59 </v>
          </cell>
          <cell r="H608" t="str">
            <v>Metros</v>
          </cell>
          <cell r="I608" t="str">
            <v>Revestimientos</v>
          </cell>
          <cell r="J608" t="str">
            <v>Segunda</v>
          </cell>
          <cell r="K608" t="str">
            <v xml:space="preserve">29 x 59 </v>
          </cell>
        </row>
        <row r="609">
          <cell r="A609" t="str">
            <v>021701571155.2.2</v>
          </cell>
          <cell r="B609" t="str">
            <v>29 x 59 ASPEN MATE P2 2DA CAL</v>
          </cell>
          <cell r="C609">
            <v>2</v>
          </cell>
          <cell r="D609">
            <v>65.599999999999994</v>
          </cell>
          <cell r="E609">
            <v>14.634</v>
          </cell>
          <cell r="F609" t="str">
            <v>PAL</v>
          </cell>
          <cell r="G609" t="str">
            <v xml:space="preserve">29 x 59 </v>
          </cell>
          <cell r="H609" t="str">
            <v>Metros</v>
          </cell>
          <cell r="I609" t="str">
            <v>Revestimientos</v>
          </cell>
          <cell r="J609" t="str">
            <v>Segunda</v>
          </cell>
          <cell r="K609" t="str">
            <v xml:space="preserve">29 x 59 </v>
          </cell>
        </row>
        <row r="610">
          <cell r="A610" t="str">
            <v>021701629006.1.1</v>
          </cell>
          <cell r="B610" t="str">
            <v>29 x 59 TERRE GRIS</v>
          </cell>
          <cell r="C610">
            <v>2</v>
          </cell>
          <cell r="D610">
            <v>54.72</v>
          </cell>
          <cell r="E610">
            <v>16.63</v>
          </cell>
          <cell r="F610" t="str">
            <v>PAL</v>
          </cell>
          <cell r="G610" t="str">
            <v xml:space="preserve">29 x 59 </v>
          </cell>
          <cell r="H610" t="str">
            <v>Metros</v>
          </cell>
          <cell r="I610" t="str">
            <v>Revestimientos</v>
          </cell>
          <cell r="J610" t="str">
            <v>Primera</v>
          </cell>
          <cell r="K610" t="str">
            <v xml:space="preserve">29 x 59 </v>
          </cell>
        </row>
        <row r="611">
          <cell r="A611" t="str">
            <v>021701629006.2.1</v>
          </cell>
          <cell r="B611" t="str">
            <v>29 x 59 TERRE GRIS 2DA CAL</v>
          </cell>
          <cell r="C611">
            <v>2</v>
          </cell>
          <cell r="D611">
            <v>54.72</v>
          </cell>
          <cell r="E611">
            <v>16.63</v>
          </cell>
          <cell r="F611" t="str">
            <v>PAL</v>
          </cell>
          <cell r="G611" t="str">
            <v xml:space="preserve">29 x 59 </v>
          </cell>
          <cell r="H611" t="str">
            <v>Metros</v>
          </cell>
          <cell r="I611" t="str">
            <v>Revestimientos</v>
          </cell>
          <cell r="J611" t="str">
            <v>Segunda</v>
          </cell>
          <cell r="K611" t="str">
            <v xml:space="preserve">29 x 59 </v>
          </cell>
        </row>
        <row r="612">
          <cell r="A612" t="str">
            <v>021701629009.1.1</v>
          </cell>
          <cell r="B612" t="str">
            <v>29 x 59 TERRE ARENA</v>
          </cell>
          <cell r="C612">
            <v>2</v>
          </cell>
          <cell r="D612">
            <v>54.72</v>
          </cell>
          <cell r="E612">
            <v>16.63</v>
          </cell>
          <cell r="F612" t="str">
            <v>PAL</v>
          </cell>
          <cell r="G612" t="str">
            <v xml:space="preserve">29 x 59 </v>
          </cell>
          <cell r="H612" t="str">
            <v>Metros</v>
          </cell>
          <cell r="I612" t="str">
            <v>Revestimientos</v>
          </cell>
          <cell r="J612" t="str">
            <v>Primera</v>
          </cell>
          <cell r="K612" t="str">
            <v xml:space="preserve">29 x 59 </v>
          </cell>
        </row>
        <row r="613">
          <cell r="A613" t="str">
            <v>021701629009.2.1</v>
          </cell>
          <cell r="B613" t="str">
            <v>29 x 59 TERRE ARENA 2DA CAL</v>
          </cell>
          <cell r="C613">
            <v>2</v>
          </cell>
          <cell r="D613">
            <v>54.72</v>
          </cell>
          <cell r="E613">
            <v>16.63</v>
          </cell>
          <cell r="F613" t="str">
            <v>PAL</v>
          </cell>
          <cell r="G613" t="str">
            <v xml:space="preserve">29 x 59 </v>
          </cell>
          <cell r="H613" t="str">
            <v>Metros</v>
          </cell>
          <cell r="I613" t="str">
            <v>Revestimientos</v>
          </cell>
          <cell r="J613" t="str">
            <v>Segunda</v>
          </cell>
          <cell r="K613" t="str">
            <v xml:space="preserve">29 x 59 </v>
          </cell>
        </row>
        <row r="614">
          <cell r="A614" t="str">
            <v>021701629097.1.1</v>
          </cell>
          <cell r="B614" t="str">
            <v>29 x 59 TERRE TIZA</v>
          </cell>
          <cell r="C614">
            <v>2</v>
          </cell>
          <cell r="D614">
            <v>54.72</v>
          </cell>
          <cell r="E614">
            <v>16.63</v>
          </cell>
          <cell r="F614" t="str">
            <v>PAL</v>
          </cell>
          <cell r="G614" t="str">
            <v xml:space="preserve">29 x 59 </v>
          </cell>
          <cell r="H614" t="str">
            <v>Metros</v>
          </cell>
          <cell r="I614" t="str">
            <v>Revestimientos</v>
          </cell>
          <cell r="J614" t="str">
            <v>Primera</v>
          </cell>
          <cell r="K614" t="str">
            <v xml:space="preserve">29 x 59 </v>
          </cell>
        </row>
        <row r="615">
          <cell r="A615" t="str">
            <v>021701629097.2.1</v>
          </cell>
          <cell r="B615" t="str">
            <v>29 x 59 TERRE TIZA 2DA CAL</v>
          </cell>
          <cell r="C615">
            <v>2</v>
          </cell>
          <cell r="D615">
            <v>54.72</v>
          </cell>
          <cell r="E615">
            <v>16.63</v>
          </cell>
          <cell r="F615" t="str">
            <v>PAL</v>
          </cell>
          <cell r="G615" t="str">
            <v xml:space="preserve">29 x 59 </v>
          </cell>
          <cell r="H615" t="str">
            <v>Metros</v>
          </cell>
          <cell r="I615" t="str">
            <v>Revestimientos</v>
          </cell>
          <cell r="J615" t="str">
            <v>Segunda</v>
          </cell>
          <cell r="K615" t="str">
            <v xml:space="preserve">29 x 59 </v>
          </cell>
        </row>
        <row r="616">
          <cell r="A616" t="str">
            <v>021701630000.1.1</v>
          </cell>
          <cell r="B616" t="str">
            <v>29 x 59 TRACIA</v>
          </cell>
          <cell r="C616">
            <v>2</v>
          </cell>
          <cell r="D616">
            <v>54.72</v>
          </cell>
          <cell r="E616">
            <v>16.63</v>
          </cell>
          <cell r="F616" t="str">
            <v>PAL</v>
          </cell>
          <cell r="G616" t="str">
            <v xml:space="preserve">29 x 59 </v>
          </cell>
          <cell r="H616" t="str">
            <v>Metros</v>
          </cell>
          <cell r="I616" t="str">
            <v>Revestimientos</v>
          </cell>
          <cell r="J616" t="str">
            <v>Primera</v>
          </cell>
          <cell r="K616" t="str">
            <v xml:space="preserve">29 x 59 </v>
          </cell>
        </row>
        <row r="617">
          <cell r="A617" t="str">
            <v>021701630000.2.1</v>
          </cell>
          <cell r="B617" t="str">
            <v>29 x 59 TRACIA 2DA CAL</v>
          </cell>
          <cell r="C617">
            <v>2</v>
          </cell>
          <cell r="D617">
            <v>54.72</v>
          </cell>
          <cell r="E617">
            <v>16.63</v>
          </cell>
          <cell r="F617" t="str">
            <v>PAL</v>
          </cell>
          <cell r="G617" t="str">
            <v xml:space="preserve">29 x 59 </v>
          </cell>
          <cell r="H617" t="str">
            <v>Metros</v>
          </cell>
          <cell r="I617" t="str">
            <v>Revestimientos</v>
          </cell>
          <cell r="J617" t="str">
            <v>Segunda</v>
          </cell>
          <cell r="K617" t="str">
            <v xml:space="preserve">29 x 59 </v>
          </cell>
        </row>
        <row r="618">
          <cell r="A618" t="str">
            <v>021701631000.1.1</v>
          </cell>
          <cell r="B618" t="str">
            <v>29 x 59 CRIMEA</v>
          </cell>
          <cell r="C618">
            <v>2</v>
          </cell>
          <cell r="D618">
            <v>54.72</v>
          </cell>
          <cell r="E618">
            <v>16.63</v>
          </cell>
          <cell r="F618" t="str">
            <v>PAL</v>
          </cell>
          <cell r="G618" t="str">
            <v xml:space="preserve">29 x 59 </v>
          </cell>
          <cell r="H618" t="str">
            <v>Metros</v>
          </cell>
          <cell r="I618" t="str">
            <v>Revestimientos</v>
          </cell>
          <cell r="J618" t="str">
            <v>Primera</v>
          </cell>
          <cell r="K618" t="str">
            <v xml:space="preserve">29 x 59 </v>
          </cell>
        </row>
        <row r="619">
          <cell r="A619" t="str">
            <v>021701631000.2.1</v>
          </cell>
          <cell r="B619" t="str">
            <v>29 x 59 CRIMEA 2DA CAL</v>
          </cell>
          <cell r="C619">
            <v>2</v>
          </cell>
          <cell r="D619">
            <v>54.72</v>
          </cell>
          <cell r="E619">
            <v>16.63</v>
          </cell>
          <cell r="F619" t="str">
            <v>PAL</v>
          </cell>
          <cell r="G619" t="str">
            <v xml:space="preserve">29 x 59 </v>
          </cell>
          <cell r="H619" t="str">
            <v>Metros</v>
          </cell>
          <cell r="I619" t="str">
            <v>Revestimientos</v>
          </cell>
          <cell r="J619" t="str">
            <v>Segunda</v>
          </cell>
          <cell r="K619" t="str">
            <v xml:space="preserve">29 x 59 </v>
          </cell>
        </row>
        <row r="620">
          <cell r="A620" t="str">
            <v>021701632007.1.1</v>
          </cell>
          <cell r="B620" t="str">
            <v>29 x 59 ARTICO BRILLANTE</v>
          </cell>
          <cell r="C620">
            <v>2</v>
          </cell>
          <cell r="D620">
            <v>54.72</v>
          </cell>
          <cell r="E620">
            <v>16.63</v>
          </cell>
          <cell r="F620" t="str">
            <v>PAL</v>
          </cell>
          <cell r="G620" t="str">
            <v xml:space="preserve">29 x 59 </v>
          </cell>
          <cell r="H620" t="str">
            <v>Metros</v>
          </cell>
          <cell r="I620" t="str">
            <v>Revestimientos</v>
          </cell>
          <cell r="J620" t="str">
            <v>Primera</v>
          </cell>
          <cell r="K620" t="str">
            <v xml:space="preserve">29 x 59 </v>
          </cell>
        </row>
        <row r="621">
          <cell r="A621" t="str">
            <v>021701632007.2.1</v>
          </cell>
          <cell r="B621" t="str">
            <v>29 x 59 ARTICO BRILLANTE 2DA CAL</v>
          </cell>
          <cell r="C621">
            <v>2</v>
          </cell>
          <cell r="D621">
            <v>54.72</v>
          </cell>
          <cell r="E621">
            <v>16.63</v>
          </cell>
          <cell r="F621" t="str">
            <v>PAL</v>
          </cell>
          <cell r="G621" t="str">
            <v xml:space="preserve">29 x 59 </v>
          </cell>
          <cell r="H621" t="str">
            <v>Metros</v>
          </cell>
          <cell r="I621" t="str">
            <v>Revestimientos</v>
          </cell>
          <cell r="J621" t="str">
            <v>Segunda</v>
          </cell>
          <cell r="K621" t="str">
            <v xml:space="preserve">29 x 59 </v>
          </cell>
        </row>
        <row r="622">
          <cell r="A622" t="str">
            <v>021701632155.1.1</v>
          </cell>
          <cell r="B622" t="str">
            <v>29 x 59 ARTICO MATE</v>
          </cell>
          <cell r="C622">
            <v>2</v>
          </cell>
          <cell r="D622">
            <v>54.72</v>
          </cell>
          <cell r="E622">
            <v>16.63</v>
          </cell>
          <cell r="F622" t="str">
            <v>PAL</v>
          </cell>
          <cell r="G622" t="str">
            <v xml:space="preserve">29 x 59 </v>
          </cell>
          <cell r="H622" t="str">
            <v>Metros</v>
          </cell>
          <cell r="I622" t="str">
            <v>Revestimientos</v>
          </cell>
          <cell r="J622" t="str">
            <v>Primera</v>
          </cell>
          <cell r="K622" t="str">
            <v xml:space="preserve">29 x 59 </v>
          </cell>
        </row>
        <row r="623">
          <cell r="A623" t="str">
            <v>021701632155.2.1</v>
          </cell>
          <cell r="B623" t="str">
            <v>29 x 59 ARTICO MATE 2DA CAL</v>
          </cell>
          <cell r="C623">
            <v>2</v>
          </cell>
          <cell r="D623">
            <v>54.72</v>
          </cell>
          <cell r="E623">
            <v>16.63</v>
          </cell>
          <cell r="F623" t="str">
            <v>PAL</v>
          </cell>
          <cell r="G623" t="str">
            <v xml:space="preserve">29 x 59 </v>
          </cell>
          <cell r="H623" t="str">
            <v>Metros</v>
          </cell>
          <cell r="I623" t="str">
            <v>Revestimientos</v>
          </cell>
          <cell r="J623" t="str">
            <v>Segunda</v>
          </cell>
          <cell r="K623" t="str">
            <v xml:space="preserve">29 x 59 </v>
          </cell>
        </row>
        <row r="624">
          <cell r="A624" t="str">
            <v>021701633000.1.1</v>
          </cell>
          <cell r="B624" t="str">
            <v>29 x 59 MURAD</v>
          </cell>
          <cell r="C624">
            <v>2</v>
          </cell>
          <cell r="D624">
            <v>54.72</v>
          </cell>
          <cell r="E624">
            <v>16.63</v>
          </cell>
          <cell r="F624" t="str">
            <v>PAL</v>
          </cell>
          <cell r="G624" t="str">
            <v xml:space="preserve">29 x 59 </v>
          </cell>
          <cell r="H624" t="str">
            <v>Metros</v>
          </cell>
          <cell r="I624" t="str">
            <v>Revestimientos</v>
          </cell>
          <cell r="J624" t="str">
            <v>Primera</v>
          </cell>
          <cell r="K624" t="str">
            <v xml:space="preserve">29 x 59 </v>
          </cell>
        </row>
        <row r="625">
          <cell r="A625" t="str">
            <v>021701633000.2.1</v>
          </cell>
          <cell r="B625" t="str">
            <v>29 x 59 MURAD 2DA CAL</v>
          </cell>
          <cell r="C625">
            <v>2</v>
          </cell>
          <cell r="D625">
            <v>54.72</v>
          </cell>
          <cell r="E625">
            <v>16.63</v>
          </cell>
          <cell r="F625" t="str">
            <v>PAL</v>
          </cell>
          <cell r="G625" t="str">
            <v xml:space="preserve">29 x 59 </v>
          </cell>
          <cell r="H625" t="str">
            <v>Metros</v>
          </cell>
          <cell r="I625" t="str">
            <v>Revestimientos</v>
          </cell>
          <cell r="J625" t="str">
            <v>Segunda</v>
          </cell>
          <cell r="K625" t="str">
            <v xml:space="preserve">29 x 59 </v>
          </cell>
        </row>
        <row r="626">
          <cell r="A626" t="str">
            <v>021701634000.1.1</v>
          </cell>
          <cell r="B626" t="str">
            <v>29 x 59 BALCANES</v>
          </cell>
          <cell r="C626">
            <v>2</v>
          </cell>
          <cell r="D626">
            <v>54.72</v>
          </cell>
          <cell r="E626">
            <v>16.63</v>
          </cell>
          <cell r="F626" t="str">
            <v>PAL</v>
          </cell>
          <cell r="G626" t="str">
            <v xml:space="preserve">29 x 59 </v>
          </cell>
          <cell r="H626" t="str">
            <v>Metros</v>
          </cell>
          <cell r="I626" t="str">
            <v>Revestimientos</v>
          </cell>
          <cell r="J626" t="str">
            <v>Primera</v>
          </cell>
          <cell r="K626" t="str">
            <v xml:space="preserve">29 x 59 </v>
          </cell>
        </row>
        <row r="627">
          <cell r="A627" t="str">
            <v>021701634000.2.1</v>
          </cell>
          <cell r="B627" t="str">
            <v>29 x 59 BALCANES 2DA CAL</v>
          </cell>
          <cell r="C627">
            <v>2</v>
          </cell>
          <cell r="D627">
            <v>54.72</v>
          </cell>
          <cell r="E627">
            <v>16.63</v>
          </cell>
          <cell r="F627" t="str">
            <v>PAL</v>
          </cell>
          <cell r="G627" t="str">
            <v xml:space="preserve">29 x 59 </v>
          </cell>
          <cell r="H627" t="str">
            <v>Metros</v>
          </cell>
          <cell r="I627" t="str">
            <v>Revestimientos</v>
          </cell>
          <cell r="J627" t="str">
            <v>Segunda</v>
          </cell>
          <cell r="K627" t="str">
            <v xml:space="preserve">29 x 59 </v>
          </cell>
        </row>
        <row r="628">
          <cell r="A628" t="str">
            <v>021701635149.1.1</v>
          </cell>
          <cell r="B628" t="str">
            <v>29 x 59 TAVOLA CLARA P1</v>
          </cell>
          <cell r="C628">
            <v>2</v>
          </cell>
          <cell r="D628">
            <v>54.72</v>
          </cell>
          <cell r="E628">
            <v>16.63</v>
          </cell>
          <cell r="F628" t="str">
            <v>PAL</v>
          </cell>
          <cell r="G628" t="str">
            <v xml:space="preserve">29 x 59 </v>
          </cell>
          <cell r="H628" t="str">
            <v>Metros</v>
          </cell>
          <cell r="I628" t="str">
            <v>Revestimientos</v>
          </cell>
          <cell r="J628" t="str">
            <v>Primera</v>
          </cell>
          <cell r="K628" t="str">
            <v xml:space="preserve">29 x 59 </v>
          </cell>
        </row>
        <row r="629">
          <cell r="A629" t="str">
            <v>021701635149.1.2</v>
          </cell>
          <cell r="B629" t="str">
            <v>29 x 59 TAVOLA CLARA</v>
          </cell>
          <cell r="C629">
            <v>2</v>
          </cell>
          <cell r="D629">
            <v>65.599999999999994</v>
          </cell>
          <cell r="E629">
            <v>14.634</v>
          </cell>
          <cell r="F629" t="str">
            <v>PAL</v>
          </cell>
          <cell r="G629" t="str">
            <v xml:space="preserve">29 x 59 </v>
          </cell>
          <cell r="H629" t="str">
            <v>Metros</v>
          </cell>
          <cell r="I629" t="str">
            <v>Revestimientos</v>
          </cell>
          <cell r="J629" t="str">
            <v>Primera</v>
          </cell>
          <cell r="K629" t="str">
            <v xml:space="preserve">29 x 59 </v>
          </cell>
        </row>
        <row r="630">
          <cell r="A630" t="str">
            <v>021701635149.2.1</v>
          </cell>
          <cell r="B630" t="str">
            <v>29 x 59 TAVOLA CLARA 2DA CAL</v>
          </cell>
          <cell r="C630">
            <v>2</v>
          </cell>
          <cell r="D630">
            <v>54.72</v>
          </cell>
          <cell r="E630">
            <v>16.63</v>
          </cell>
          <cell r="F630" t="str">
            <v>PAL</v>
          </cell>
          <cell r="G630" t="str">
            <v xml:space="preserve">29 x 59 </v>
          </cell>
          <cell r="H630" t="str">
            <v>Metros</v>
          </cell>
          <cell r="I630" t="str">
            <v>Revestimientos</v>
          </cell>
          <cell r="J630" t="str">
            <v>Segunda</v>
          </cell>
          <cell r="K630" t="str">
            <v xml:space="preserve">29 x 59 </v>
          </cell>
        </row>
        <row r="631">
          <cell r="A631" t="str">
            <v>021701635149.2.2</v>
          </cell>
          <cell r="B631" t="str">
            <v>29 x 59 TAVOLA CLARA P2 2DA CAL</v>
          </cell>
          <cell r="C631">
            <v>2</v>
          </cell>
          <cell r="D631">
            <v>65.599999999999994</v>
          </cell>
          <cell r="E631">
            <v>14.634</v>
          </cell>
          <cell r="F631" t="str">
            <v>PAL</v>
          </cell>
          <cell r="G631" t="str">
            <v xml:space="preserve">29 x 59 </v>
          </cell>
          <cell r="H631" t="str">
            <v>Metros</v>
          </cell>
          <cell r="I631" t="str">
            <v>Revestimientos</v>
          </cell>
          <cell r="J631" t="str">
            <v>Segunda</v>
          </cell>
          <cell r="K631" t="str">
            <v xml:space="preserve">29 x 59 </v>
          </cell>
        </row>
        <row r="632">
          <cell r="A632" t="str">
            <v>021701635151.1.1</v>
          </cell>
          <cell r="B632" t="str">
            <v>29 x 59 TAVOLA OSCURA P1</v>
          </cell>
          <cell r="C632">
            <v>2</v>
          </cell>
          <cell r="D632">
            <v>54.72</v>
          </cell>
          <cell r="E632">
            <v>16.63</v>
          </cell>
          <cell r="F632" t="str">
            <v>PAL</v>
          </cell>
          <cell r="G632" t="str">
            <v xml:space="preserve">29 x 59 </v>
          </cell>
          <cell r="H632" t="str">
            <v>Metros</v>
          </cell>
          <cell r="I632" t="str">
            <v>Revestimientos</v>
          </cell>
          <cell r="J632" t="str">
            <v>Primera</v>
          </cell>
          <cell r="K632" t="str">
            <v xml:space="preserve">29 x 59 </v>
          </cell>
        </row>
        <row r="633">
          <cell r="A633" t="str">
            <v>021701635151.1.2</v>
          </cell>
          <cell r="B633" t="str">
            <v>29 x 59 TAVOLA OSCURA</v>
          </cell>
          <cell r="C633">
            <v>2</v>
          </cell>
          <cell r="D633">
            <v>65.599999999999994</v>
          </cell>
          <cell r="E633">
            <v>14.634</v>
          </cell>
          <cell r="F633" t="str">
            <v>PAL</v>
          </cell>
          <cell r="G633" t="str">
            <v xml:space="preserve">29 x 59 </v>
          </cell>
          <cell r="H633" t="str">
            <v>Metros</v>
          </cell>
          <cell r="I633" t="str">
            <v>Revestimientos</v>
          </cell>
          <cell r="J633" t="str">
            <v>Primera</v>
          </cell>
          <cell r="K633" t="str">
            <v xml:space="preserve">29 x 59 </v>
          </cell>
        </row>
        <row r="634">
          <cell r="A634" t="str">
            <v>021701635151.2.1</v>
          </cell>
          <cell r="B634" t="str">
            <v>29 x 59 TAVOLA OSCURA 2DA CAL</v>
          </cell>
          <cell r="C634">
            <v>2</v>
          </cell>
          <cell r="D634">
            <v>54.72</v>
          </cell>
          <cell r="E634">
            <v>16.63</v>
          </cell>
          <cell r="F634" t="str">
            <v>PAL</v>
          </cell>
          <cell r="G634" t="str">
            <v xml:space="preserve">29 x 59 </v>
          </cell>
          <cell r="H634" t="str">
            <v>Metros</v>
          </cell>
          <cell r="I634" t="str">
            <v>Revestimientos</v>
          </cell>
          <cell r="J634" t="str">
            <v>Segunda</v>
          </cell>
          <cell r="K634" t="str">
            <v xml:space="preserve">29 x 59 </v>
          </cell>
        </row>
        <row r="635">
          <cell r="A635" t="str">
            <v>021701635151.2.2</v>
          </cell>
          <cell r="B635" t="str">
            <v>29 x 59 TAVOLA OSCURA P2 2DA CAL</v>
          </cell>
          <cell r="C635">
            <v>2</v>
          </cell>
          <cell r="D635">
            <v>65.599999999999994</v>
          </cell>
          <cell r="E635">
            <v>14.634</v>
          </cell>
          <cell r="F635" t="str">
            <v>PAL</v>
          </cell>
          <cell r="G635" t="str">
            <v xml:space="preserve">29 x 59 </v>
          </cell>
          <cell r="H635" t="str">
            <v>Metros</v>
          </cell>
          <cell r="I635" t="str">
            <v>Revestimientos</v>
          </cell>
          <cell r="J635" t="str">
            <v>Segunda</v>
          </cell>
          <cell r="K635" t="str">
            <v xml:space="preserve">29 x 59 </v>
          </cell>
        </row>
        <row r="636">
          <cell r="A636" t="str">
            <v>021701636006.1.1</v>
          </cell>
          <cell r="B636" t="str">
            <v>29 x 59 BIZANCIO GRIS P1</v>
          </cell>
          <cell r="C636">
            <v>2</v>
          </cell>
          <cell r="D636">
            <v>54.72</v>
          </cell>
          <cell r="E636">
            <v>16.63</v>
          </cell>
          <cell r="F636" t="str">
            <v>PAL</v>
          </cell>
          <cell r="G636" t="str">
            <v xml:space="preserve">29 x 59 </v>
          </cell>
          <cell r="H636" t="str">
            <v>Metros</v>
          </cell>
          <cell r="I636" t="str">
            <v>Revestimientos</v>
          </cell>
          <cell r="J636" t="str">
            <v>Primera</v>
          </cell>
          <cell r="K636" t="str">
            <v xml:space="preserve">29 x 59 </v>
          </cell>
        </row>
        <row r="637">
          <cell r="A637" t="str">
            <v>021701636006.1.2</v>
          </cell>
          <cell r="B637" t="str">
            <v>29 x 59 BIZANCIO GRIS</v>
          </cell>
          <cell r="C637">
            <v>2</v>
          </cell>
          <cell r="D637">
            <v>65.599999999999994</v>
          </cell>
          <cell r="E637">
            <v>14.634</v>
          </cell>
          <cell r="F637" t="str">
            <v>PAL</v>
          </cell>
          <cell r="G637" t="str">
            <v xml:space="preserve">29 x 59 </v>
          </cell>
          <cell r="H637" t="str">
            <v>Metros</v>
          </cell>
          <cell r="I637" t="str">
            <v>Revestimientos</v>
          </cell>
          <cell r="J637" t="str">
            <v>Primera</v>
          </cell>
          <cell r="K637" t="str">
            <v xml:space="preserve">29 x 59 </v>
          </cell>
        </row>
        <row r="638">
          <cell r="A638" t="str">
            <v>021701636006.2.1</v>
          </cell>
          <cell r="B638" t="str">
            <v>29 x 59 BIZANCIO GRIS 2DA CAL</v>
          </cell>
          <cell r="C638">
            <v>2</v>
          </cell>
          <cell r="D638">
            <v>54.72</v>
          </cell>
          <cell r="E638">
            <v>16.63</v>
          </cell>
          <cell r="F638" t="str">
            <v>PAL</v>
          </cell>
          <cell r="G638" t="str">
            <v xml:space="preserve">29 x 59 </v>
          </cell>
          <cell r="H638" t="str">
            <v>Metros</v>
          </cell>
          <cell r="I638" t="str">
            <v>Revestimientos</v>
          </cell>
          <cell r="J638" t="str">
            <v>Segunda</v>
          </cell>
          <cell r="K638" t="str">
            <v xml:space="preserve">29 x 59 </v>
          </cell>
        </row>
        <row r="639">
          <cell r="A639" t="str">
            <v>021701636006.2.2</v>
          </cell>
          <cell r="B639" t="str">
            <v>29 x 59 BIZANCIO GRIS 2DA CAL</v>
          </cell>
          <cell r="C639">
            <v>2</v>
          </cell>
          <cell r="D639">
            <v>65.599999999999994</v>
          </cell>
          <cell r="E639">
            <v>14.634</v>
          </cell>
          <cell r="F639" t="str">
            <v>PAL</v>
          </cell>
          <cell r="G639" t="str">
            <v xml:space="preserve">29 x 59 </v>
          </cell>
          <cell r="H639" t="str">
            <v>Metros</v>
          </cell>
          <cell r="I639" t="str">
            <v>Revestimientos</v>
          </cell>
          <cell r="J639" t="str">
            <v>Segunda</v>
          </cell>
          <cell r="K639" t="str">
            <v xml:space="preserve">29 x 59 </v>
          </cell>
        </row>
        <row r="640">
          <cell r="A640" t="str">
            <v>021701636053.1.1</v>
          </cell>
          <cell r="B640" t="str">
            <v>29 x 59 BIZANCIO AZUL P1</v>
          </cell>
          <cell r="C640">
            <v>2</v>
          </cell>
          <cell r="D640">
            <v>54.72</v>
          </cell>
          <cell r="E640">
            <v>16.63</v>
          </cell>
          <cell r="F640" t="str">
            <v>PAL</v>
          </cell>
          <cell r="G640" t="str">
            <v xml:space="preserve">29 x 59 </v>
          </cell>
          <cell r="H640" t="str">
            <v>Metros</v>
          </cell>
          <cell r="I640" t="str">
            <v>Revestimientos</v>
          </cell>
          <cell r="J640" t="str">
            <v>Primera</v>
          </cell>
          <cell r="K640" t="str">
            <v xml:space="preserve">29 x 59 </v>
          </cell>
        </row>
        <row r="641">
          <cell r="A641" t="str">
            <v>021701636053.1.2</v>
          </cell>
          <cell r="B641" t="str">
            <v>29 x 59 BIZANCIO AZUL</v>
          </cell>
          <cell r="C641">
            <v>2</v>
          </cell>
          <cell r="D641">
            <v>65.599999999999994</v>
          </cell>
          <cell r="E641">
            <v>14.634</v>
          </cell>
          <cell r="F641" t="str">
            <v>PAL</v>
          </cell>
          <cell r="G641" t="str">
            <v xml:space="preserve">29 x 59 </v>
          </cell>
          <cell r="H641" t="str">
            <v>Metros</v>
          </cell>
          <cell r="I641" t="str">
            <v>Revestimientos</v>
          </cell>
          <cell r="J641" t="str">
            <v>Primera</v>
          </cell>
          <cell r="K641" t="str">
            <v xml:space="preserve">29 x 59 </v>
          </cell>
        </row>
        <row r="642">
          <cell r="A642" t="str">
            <v>021701636053.2.1</v>
          </cell>
          <cell r="B642" t="str">
            <v>29 x 59 BIZANCIO AZUL 2DA CAL</v>
          </cell>
          <cell r="C642">
            <v>2</v>
          </cell>
          <cell r="D642">
            <v>54.72</v>
          </cell>
          <cell r="E642">
            <v>16.63</v>
          </cell>
          <cell r="F642" t="str">
            <v>PAL</v>
          </cell>
          <cell r="G642" t="str">
            <v xml:space="preserve">29 x 59 </v>
          </cell>
          <cell r="H642" t="str">
            <v>Metros</v>
          </cell>
          <cell r="I642" t="str">
            <v>Revestimientos</v>
          </cell>
          <cell r="J642" t="str">
            <v>Segunda</v>
          </cell>
          <cell r="K642" t="str">
            <v xml:space="preserve">29 x 59 </v>
          </cell>
        </row>
        <row r="643">
          <cell r="A643" t="str">
            <v>021701636053.2.2</v>
          </cell>
          <cell r="B643" t="str">
            <v>29 x 59 BIZANCIO AZUL 2DA CAL</v>
          </cell>
          <cell r="C643">
            <v>2</v>
          </cell>
          <cell r="D643">
            <v>65.599999999999994</v>
          </cell>
          <cell r="E643">
            <v>14.634</v>
          </cell>
          <cell r="F643" t="str">
            <v>PAL</v>
          </cell>
          <cell r="G643" t="str">
            <v xml:space="preserve">29 x 59 </v>
          </cell>
          <cell r="H643" t="str">
            <v>Metros</v>
          </cell>
          <cell r="I643" t="str">
            <v>Revestimientos</v>
          </cell>
          <cell r="J643" t="str">
            <v>Segunda</v>
          </cell>
          <cell r="K643" t="str">
            <v xml:space="preserve">29 x 59 </v>
          </cell>
        </row>
        <row r="644">
          <cell r="A644" t="str">
            <v>021701636158.1.2</v>
          </cell>
          <cell r="B644" t="str">
            <v>29 x 59 BIZANCIO TERRA</v>
          </cell>
          <cell r="C644">
            <v>2</v>
          </cell>
          <cell r="D644">
            <v>65.599999999999994</v>
          </cell>
          <cell r="E644">
            <v>14.634</v>
          </cell>
          <cell r="F644" t="str">
            <v>PAL</v>
          </cell>
          <cell r="G644" t="str">
            <v xml:space="preserve">29 x 59 </v>
          </cell>
          <cell r="H644" t="str">
            <v>Metros</v>
          </cell>
          <cell r="I644" t="str">
            <v>Revestimientos</v>
          </cell>
          <cell r="J644" t="str">
            <v>Primera</v>
          </cell>
          <cell r="K644" t="str">
            <v xml:space="preserve">29 x 59 </v>
          </cell>
        </row>
        <row r="645">
          <cell r="A645" t="str">
            <v>021701636158.2.2</v>
          </cell>
          <cell r="B645" t="str">
            <v>29 x 59 BIZANCIO TERRA 2DA CAL</v>
          </cell>
          <cell r="C645">
            <v>2</v>
          </cell>
          <cell r="D645">
            <v>65.599999999999994</v>
          </cell>
          <cell r="E645">
            <v>14.634</v>
          </cell>
          <cell r="F645" t="str">
            <v>PAL</v>
          </cell>
          <cell r="G645" t="str">
            <v xml:space="preserve">29 x 59 </v>
          </cell>
          <cell r="H645" t="str">
            <v>Metros</v>
          </cell>
          <cell r="I645" t="str">
            <v>Revestimientos</v>
          </cell>
          <cell r="J645" t="str">
            <v>Segunda</v>
          </cell>
          <cell r="K645" t="str">
            <v xml:space="preserve">29 x 59 </v>
          </cell>
        </row>
        <row r="646">
          <cell r="A646" t="str">
            <v>021701637006.1.1</v>
          </cell>
          <cell r="B646" t="str">
            <v>29 x 59 TOSCANA GRIS</v>
          </cell>
          <cell r="C646">
            <v>2</v>
          </cell>
          <cell r="D646">
            <v>54.72</v>
          </cell>
          <cell r="E646">
            <v>16.63</v>
          </cell>
          <cell r="F646" t="str">
            <v>PAL</v>
          </cell>
          <cell r="G646" t="str">
            <v xml:space="preserve">29 x 59 </v>
          </cell>
          <cell r="H646" t="str">
            <v>Metros</v>
          </cell>
          <cell r="I646" t="str">
            <v>Revestimientos</v>
          </cell>
          <cell r="J646" t="str">
            <v>Primera</v>
          </cell>
          <cell r="K646" t="str">
            <v xml:space="preserve">29 x 59 </v>
          </cell>
        </row>
        <row r="647">
          <cell r="A647" t="str">
            <v>021701637006.2.1</v>
          </cell>
          <cell r="B647" t="str">
            <v>29 x 59 TOSCANA GRIS 2DA CAL</v>
          </cell>
          <cell r="C647">
            <v>2</v>
          </cell>
          <cell r="D647">
            <v>54.72</v>
          </cell>
          <cell r="E647">
            <v>16.63</v>
          </cell>
          <cell r="F647" t="str">
            <v>PAL</v>
          </cell>
          <cell r="G647" t="str">
            <v xml:space="preserve">29 x 59 </v>
          </cell>
          <cell r="H647" t="str">
            <v>Metros</v>
          </cell>
          <cell r="I647" t="str">
            <v>Revestimientos</v>
          </cell>
          <cell r="J647" t="str">
            <v>Segunda</v>
          </cell>
          <cell r="K647" t="str">
            <v xml:space="preserve">29 x 59 </v>
          </cell>
        </row>
        <row r="648">
          <cell r="A648" t="str">
            <v>021701637034.1.1</v>
          </cell>
          <cell r="B648" t="str">
            <v>29 x 59 TOSCANA MARFIL</v>
          </cell>
          <cell r="C648">
            <v>2</v>
          </cell>
          <cell r="D648">
            <v>54.72</v>
          </cell>
          <cell r="E648">
            <v>16.63</v>
          </cell>
          <cell r="F648" t="str">
            <v>PAL</v>
          </cell>
          <cell r="G648" t="str">
            <v xml:space="preserve">29 x 59 </v>
          </cell>
          <cell r="H648" t="str">
            <v>Metros</v>
          </cell>
          <cell r="I648" t="str">
            <v>Revestimientos</v>
          </cell>
          <cell r="J648" t="str">
            <v>Primera</v>
          </cell>
          <cell r="K648" t="str">
            <v xml:space="preserve">29 x 59 </v>
          </cell>
        </row>
        <row r="649">
          <cell r="A649" t="str">
            <v>021701637034.2.1</v>
          </cell>
          <cell r="B649" t="str">
            <v>29 x 59 TOSCANA MARFIL 2DA CAL</v>
          </cell>
          <cell r="C649">
            <v>2</v>
          </cell>
          <cell r="D649">
            <v>54.72</v>
          </cell>
          <cell r="E649">
            <v>16.63</v>
          </cell>
          <cell r="F649" t="str">
            <v>PAL</v>
          </cell>
          <cell r="G649" t="str">
            <v xml:space="preserve">29 x 59 </v>
          </cell>
          <cell r="H649" t="str">
            <v>Metros</v>
          </cell>
          <cell r="I649" t="str">
            <v>Revestimientos</v>
          </cell>
          <cell r="J649" t="str">
            <v>Segunda</v>
          </cell>
          <cell r="K649" t="str">
            <v xml:space="preserve">29 x 59 </v>
          </cell>
        </row>
        <row r="650">
          <cell r="A650" t="str">
            <v>021701638006.1.1</v>
          </cell>
          <cell r="B650" t="str">
            <v>29 x 59 ORVIETO GRIS</v>
          </cell>
          <cell r="C650">
            <v>2</v>
          </cell>
          <cell r="D650">
            <v>54.72</v>
          </cell>
          <cell r="E650">
            <v>16.63</v>
          </cell>
          <cell r="F650" t="str">
            <v>PAL</v>
          </cell>
          <cell r="G650" t="str">
            <v xml:space="preserve">29 x 59 </v>
          </cell>
          <cell r="H650" t="str">
            <v>Metros</v>
          </cell>
          <cell r="I650" t="str">
            <v>Revestimientos</v>
          </cell>
          <cell r="J650" t="str">
            <v>Primera</v>
          </cell>
          <cell r="K650" t="str">
            <v xml:space="preserve">29 x 59 </v>
          </cell>
        </row>
        <row r="651">
          <cell r="A651" t="str">
            <v>021701638006.2.1</v>
          </cell>
          <cell r="B651" t="str">
            <v>29 x 59 ORVIETO GRIS 2DA CAL</v>
          </cell>
          <cell r="C651">
            <v>2</v>
          </cell>
          <cell r="D651">
            <v>54.72</v>
          </cell>
          <cell r="E651">
            <v>16.63</v>
          </cell>
          <cell r="F651" t="str">
            <v>PAL</v>
          </cell>
          <cell r="G651" t="str">
            <v xml:space="preserve">29 x 59 </v>
          </cell>
          <cell r="H651" t="str">
            <v>Metros</v>
          </cell>
          <cell r="I651" t="str">
            <v>Revestimientos</v>
          </cell>
          <cell r="J651" t="str">
            <v>Segunda</v>
          </cell>
          <cell r="K651" t="str">
            <v xml:space="preserve">29 x 59 </v>
          </cell>
        </row>
        <row r="652">
          <cell r="A652" t="str">
            <v>021701638014.1.1</v>
          </cell>
          <cell r="B652" t="str">
            <v>29 x 59 ORVIETO VERDE</v>
          </cell>
          <cell r="C652">
            <v>2</v>
          </cell>
          <cell r="D652">
            <v>54.72</v>
          </cell>
          <cell r="E652">
            <v>16.63</v>
          </cell>
          <cell r="F652" t="str">
            <v>PAL</v>
          </cell>
          <cell r="G652" t="str">
            <v xml:space="preserve">29 x 59 </v>
          </cell>
          <cell r="H652" t="str">
            <v>Metros</v>
          </cell>
          <cell r="I652" t="str">
            <v>Revestimientos</v>
          </cell>
          <cell r="J652" t="str">
            <v>Primera</v>
          </cell>
          <cell r="K652" t="str">
            <v xml:space="preserve">29 x 59 </v>
          </cell>
        </row>
        <row r="653">
          <cell r="A653" t="str">
            <v>021701638014.2.1</v>
          </cell>
          <cell r="B653" t="str">
            <v>29 x 59 ORVIETO VERDE 2DA CAL</v>
          </cell>
          <cell r="C653">
            <v>2</v>
          </cell>
          <cell r="D653">
            <v>54.72</v>
          </cell>
          <cell r="E653">
            <v>16.63</v>
          </cell>
          <cell r="F653" t="str">
            <v>PAL</v>
          </cell>
          <cell r="G653" t="str">
            <v xml:space="preserve">29 x 59 </v>
          </cell>
          <cell r="H653" t="str">
            <v>Metros</v>
          </cell>
          <cell r="I653" t="str">
            <v>Revestimientos</v>
          </cell>
          <cell r="J653" t="str">
            <v>Segunda</v>
          </cell>
          <cell r="K653" t="str">
            <v xml:space="preserve">29 x 59 </v>
          </cell>
        </row>
        <row r="654">
          <cell r="A654" t="str">
            <v>021701638019.1.1</v>
          </cell>
          <cell r="B654" t="str">
            <v>29 x 59 ORVIETO BEIGE</v>
          </cell>
          <cell r="C654">
            <v>2</v>
          </cell>
          <cell r="D654">
            <v>54.72</v>
          </cell>
          <cell r="E654">
            <v>16.63</v>
          </cell>
          <cell r="F654" t="str">
            <v>PAL</v>
          </cell>
          <cell r="G654" t="str">
            <v xml:space="preserve">29 x 59 </v>
          </cell>
          <cell r="H654" t="str">
            <v>Metros</v>
          </cell>
          <cell r="I654" t="str">
            <v>Revestimientos</v>
          </cell>
          <cell r="J654" t="str">
            <v>Primera</v>
          </cell>
          <cell r="K654" t="str">
            <v xml:space="preserve">29 x 59 </v>
          </cell>
        </row>
        <row r="655">
          <cell r="A655" t="str">
            <v>021701638019.2.1</v>
          </cell>
          <cell r="B655" t="str">
            <v>29 x 59 ORVIETO BEIGE 2DA CAL</v>
          </cell>
          <cell r="C655">
            <v>2</v>
          </cell>
          <cell r="D655">
            <v>54.72</v>
          </cell>
          <cell r="E655">
            <v>16.63</v>
          </cell>
          <cell r="F655" t="str">
            <v>PAL</v>
          </cell>
          <cell r="G655" t="str">
            <v xml:space="preserve">29 x 59 </v>
          </cell>
          <cell r="H655" t="str">
            <v>Metros</v>
          </cell>
          <cell r="I655" t="str">
            <v>Revestimientos</v>
          </cell>
          <cell r="J655" t="str">
            <v>Segunda</v>
          </cell>
          <cell r="K655" t="str">
            <v xml:space="preserve">29 x 59 </v>
          </cell>
        </row>
        <row r="656">
          <cell r="A656" t="str">
            <v>021701638053.1.1</v>
          </cell>
          <cell r="B656" t="str">
            <v>29 x 59 ORVIETO AZUL</v>
          </cell>
          <cell r="C656">
            <v>2</v>
          </cell>
          <cell r="D656">
            <v>54.72</v>
          </cell>
          <cell r="E656">
            <v>16.63</v>
          </cell>
          <cell r="F656" t="str">
            <v>PAL</v>
          </cell>
          <cell r="G656" t="str">
            <v xml:space="preserve">29 x 59 </v>
          </cell>
          <cell r="H656" t="str">
            <v>Metros</v>
          </cell>
          <cell r="I656" t="str">
            <v>Revestimientos</v>
          </cell>
          <cell r="J656" t="str">
            <v>Primera</v>
          </cell>
          <cell r="K656" t="str">
            <v xml:space="preserve">29 x 59 </v>
          </cell>
        </row>
        <row r="657">
          <cell r="A657" t="str">
            <v>021701638053.2.1</v>
          </cell>
          <cell r="B657" t="str">
            <v>29 x 59 ORVIETO AZUL 2DA CAL</v>
          </cell>
          <cell r="C657">
            <v>2</v>
          </cell>
          <cell r="D657">
            <v>54.72</v>
          </cell>
          <cell r="E657">
            <v>16.63</v>
          </cell>
          <cell r="F657" t="str">
            <v>PAL</v>
          </cell>
          <cell r="G657" t="str">
            <v xml:space="preserve">29 x 59 </v>
          </cell>
          <cell r="H657" t="str">
            <v>Metros</v>
          </cell>
          <cell r="I657" t="str">
            <v>Revestimientos</v>
          </cell>
          <cell r="J657" t="str">
            <v>Segunda</v>
          </cell>
          <cell r="K657" t="str">
            <v xml:space="preserve">29 x 59 </v>
          </cell>
        </row>
        <row r="658">
          <cell r="A658" t="str">
            <v>021701640000.1.1</v>
          </cell>
          <cell r="B658" t="str">
            <v>29 x 59 SAHARA WALL</v>
          </cell>
          <cell r="C658">
            <v>2</v>
          </cell>
          <cell r="D658">
            <v>54.72</v>
          </cell>
          <cell r="E658">
            <v>16.63</v>
          </cell>
          <cell r="F658" t="str">
            <v>PAL</v>
          </cell>
          <cell r="G658" t="str">
            <v xml:space="preserve">29 x 59 </v>
          </cell>
          <cell r="H658" t="str">
            <v>Metros</v>
          </cell>
          <cell r="I658" t="str">
            <v>Revestimientos</v>
          </cell>
          <cell r="J658" t="str">
            <v>Primera</v>
          </cell>
          <cell r="K658" t="str">
            <v xml:space="preserve">29 x 59 </v>
          </cell>
        </row>
        <row r="659">
          <cell r="A659" t="str">
            <v>021701640000.2.1</v>
          </cell>
          <cell r="B659" t="str">
            <v>29 x 59 SAHARA WALL 2DA CAL</v>
          </cell>
          <cell r="C659">
            <v>2</v>
          </cell>
          <cell r="D659">
            <v>54.72</v>
          </cell>
          <cell r="E659">
            <v>16.63</v>
          </cell>
          <cell r="F659" t="str">
            <v>PAL</v>
          </cell>
          <cell r="G659" t="str">
            <v xml:space="preserve">29 x 59 </v>
          </cell>
          <cell r="H659" t="str">
            <v>Metros</v>
          </cell>
          <cell r="I659" t="str">
            <v>Revestimientos</v>
          </cell>
          <cell r="J659" t="str">
            <v>Segunda</v>
          </cell>
          <cell r="K659" t="str">
            <v xml:space="preserve">29 x 59 </v>
          </cell>
        </row>
        <row r="660">
          <cell r="A660" t="str">
            <v>021701729006.1.2</v>
          </cell>
          <cell r="B660" t="str">
            <v>29 x 59 TREVI GRIS</v>
          </cell>
          <cell r="C660">
            <v>2</v>
          </cell>
          <cell r="D660">
            <v>65.599999999999994</v>
          </cell>
          <cell r="E660">
            <v>14.634</v>
          </cell>
          <cell r="F660" t="str">
            <v>PAL</v>
          </cell>
          <cell r="G660" t="str">
            <v xml:space="preserve">29 x 59 </v>
          </cell>
          <cell r="H660" t="str">
            <v>Metros</v>
          </cell>
          <cell r="I660" t="str">
            <v>Revestimientos</v>
          </cell>
          <cell r="J660" t="str">
            <v>Primera</v>
          </cell>
          <cell r="K660" t="str">
            <v xml:space="preserve">29 x 59 </v>
          </cell>
        </row>
        <row r="661">
          <cell r="A661" t="str">
            <v>021701729006.2.2</v>
          </cell>
          <cell r="B661" t="str">
            <v>29 x 59 TREVI GRIS 2DA CAL</v>
          </cell>
          <cell r="C661">
            <v>2</v>
          </cell>
          <cell r="D661">
            <v>65.599999999999994</v>
          </cell>
          <cell r="E661">
            <v>14.634</v>
          </cell>
          <cell r="F661" t="str">
            <v>PAL</v>
          </cell>
          <cell r="G661" t="str">
            <v xml:space="preserve">29 x 59 </v>
          </cell>
          <cell r="H661" t="str">
            <v>Metros</v>
          </cell>
          <cell r="I661" t="str">
            <v>Revestimientos</v>
          </cell>
          <cell r="J661" t="str">
            <v>Segunda</v>
          </cell>
          <cell r="K661" t="str">
            <v xml:space="preserve">29 x 59 </v>
          </cell>
        </row>
        <row r="662">
          <cell r="A662" t="str">
            <v>021701730009.1.2</v>
          </cell>
          <cell r="B662" t="str">
            <v>29 x 59 TERAMO ARENA</v>
          </cell>
          <cell r="C662">
            <v>2</v>
          </cell>
          <cell r="D662">
            <v>65.599999999999994</v>
          </cell>
          <cell r="E662">
            <v>14.634</v>
          </cell>
          <cell r="F662" t="str">
            <v>PAL</v>
          </cell>
          <cell r="G662" t="str">
            <v xml:space="preserve">29 x 59 </v>
          </cell>
          <cell r="H662" t="str">
            <v>Metros</v>
          </cell>
          <cell r="I662" t="str">
            <v>Revestimientos</v>
          </cell>
          <cell r="J662" t="str">
            <v>Primera</v>
          </cell>
          <cell r="K662" t="str">
            <v xml:space="preserve">29 x 59 </v>
          </cell>
        </row>
        <row r="663">
          <cell r="A663" t="str">
            <v>021701730009.2.2</v>
          </cell>
          <cell r="B663" t="str">
            <v>29 x 59 TERAMO ARENA 2DA CAL</v>
          </cell>
          <cell r="C663">
            <v>2</v>
          </cell>
          <cell r="D663">
            <v>65.599999999999994</v>
          </cell>
          <cell r="E663">
            <v>14.634</v>
          </cell>
          <cell r="F663" t="str">
            <v>PAL</v>
          </cell>
          <cell r="G663" t="str">
            <v xml:space="preserve">29 x 59 </v>
          </cell>
          <cell r="H663" t="str">
            <v>Metros</v>
          </cell>
          <cell r="I663" t="str">
            <v>Revestimientos</v>
          </cell>
          <cell r="J663" t="str">
            <v>Segunda</v>
          </cell>
          <cell r="K663" t="str">
            <v xml:space="preserve">29 x 59 </v>
          </cell>
        </row>
        <row r="664">
          <cell r="A664" t="str">
            <v>021701730097.1.2</v>
          </cell>
          <cell r="B664" t="str">
            <v>29 x 59 TERAMO TIZA</v>
          </cell>
          <cell r="C664">
            <v>2</v>
          </cell>
          <cell r="D664">
            <v>65.599999999999994</v>
          </cell>
          <cell r="E664">
            <v>14.634</v>
          </cell>
          <cell r="F664" t="str">
            <v>PAL</v>
          </cell>
          <cell r="G664" t="str">
            <v xml:space="preserve">29 x 59 </v>
          </cell>
          <cell r="H664" t="str">
            <v>Metros</v>
          </cell>
          <cell r="I664" t="str">
            <v>Revestimientos</v>
          </cell>
          <cell r="J664" t="str">
            <v>Primera</v>
          </cell>
          <cell r="K664" t="str">
            <v xml:space="preserve">29 x 59 </v>
          </cell>
        </row>
        <row r="665">
          <cell r="A665" t="str">
            <v>021701730097.2.2</v>
          </cell>
          <cell r="B665" t="str">
            <v>29 x 59 TERAMO TIZA 2DA CAL</v>
          </cell>
          <cell r="C665">
            <v>2</v>
          </cell>
          <cell r="D665">
            <v>65.599999999999994</v>
          </cell>
          <cell r="E665">
            <v>14.634</v>
          </cell>
          <cell r="F665" t="str">
            <v>PAL</v>
          </cell>
          <cell r="G665" t="str">
            <v xml:space="preserve">29 x 59 </v>
          </cell>
          <cell r="H665" t="str">
            <v>Metros</v>
          </cell>
          <cell r="I665" t="str">
            <v>Revestimientos</v>
          </cell>
          <cell r="J665" t="str">
            <v>Segunda</v>
          </cell>
          <cell r="K665" t="str">
            <v xml:space="preserve">29 x 59 </v>
          </cell>
        </row>
        <row r="666">
          <cell r="A666" t="str">
            <v>021701730097.4.2</v>
          </cell>
          <cell r="B666" t="str">
            <v>29 x 59 TERAMO TIZA EXPORT</v>
          </cell>
          <cell r="C666">
            <v>2</v>
          </cell>
          <cell r="D666">
            <v>65.599999999999994</v>
          </cell>
          <cell r="E666">
            <v>14.634</v>
          </cell>
          <cell r="F666" t="str">
            <v>PAL</v>
          </cell>
          <cell r="G666" t="str">
            <v xml:space="preserve">29 x 59 </v>
          </cell>
          <cell r="H666" t="str">
            <v>Metros</v>
          </cell>
          <cell r="I666" t="str">
            <v>Revestimientos</v>
          </cell>
          <cell r="J666" t="str">
            <v>Exportacion</v>
          </cell>
          <cell r="K666" t="str">
            <v xml:space="preserve">29 x 59 </v>
          </cell>
        </row>
        <row r="667">
          <cell r="A667" t="str">
            <v>021701731000.1.2</v>
          </cell>
          <cell r="B667" t="str">
            <v>29 x 59 JACARANDA</v>
          </cell>
          <cell r="C667">
            <v>2</v>
          </cell>
          <cell r="D667">
            <v>65.599999999999994</v>
          </cell>
          <cell r="E667">
            <v>14.634</v>
          </cell>
          <cell r="F667" t="str">
            <v>PAL</v>
          </cell>
          <cell r="G667" t="str">
            <v xml:space="preserve">29 x 59 </v>
          </cell>
          <cell r="H667" t="str">
            <v>Metros</v>
          </cell>
          <cell r="I667" t="str">
            <v>Revestimientos</v>
          </cell>
          <cell r="J667" t="str">
            <v>Primera</v>
          </cell>
          <cell r="K667" t="str">
            <v xml:space="preserve">29 x 59 </v>
          </cell>
        </row>
        <row r="668">
          <cell r="A668" t="str">
            <v>021701731000.2.2</v>
          </cell>
          <cell r="B668" t="str">
            <v>29 x 59 JACARANDA 2DA CAL</v>
          </cell>
          <cell r="C668">
            <v>2</v>
          </cell>
          <cell r="D668">
            <v>65.599999999999994</v>
          </cell>
          <cell r="E668">
            <v>14.634</v>
          </cell>
          <cell r="F668" t="str">
            <v>PAL</v>
          </cell>
          <cell r="G668" t="str">
            <v xml:space="preserve">29 x 59 </v>
          </cell>
          <cell r="H668" t="str">
            <v>Metros</v>
          </cell>
          <cell r="I668" t="str">
            <v>Revestimientos</v>
          </cell>
          <cell r="J668" t="str">
            <v>Segunda</v>
          </cell>
          <cell r="K668" t="str">
            <v xml:space="preserve">29 x 59 </v>
          </cell>
        </row>
        <row r="669">
          <cell r="A669" t="str">
            <v>021701732000.1.2</v>
          </cell>
          <cell r="B669" t="str">
            <v>29 x 59 LAUREL</v>
          </cell>
          <cell r="C669">
            <v>2</v>
          </cell>
          <cell r="D669">
            <v>65.599999999999994</v>
          </cell>
          <cell r="E669">
            <v>14.634</v>
          </cell>
          <cell r="F669" t="str">
            <v>PAL</v>
          </cell>
          <cell r="G669" t="str">
            <v xml:space="preserve">29 x 59 </v>
          </cell>
          <cell r="H669" t="str">
            <v>Metros</v>
          </cell>
          <cell r="I669" t="str">
            <v>Revestimientos</v>
          </cell>
          <cell r="J669" t="str">
            <v>Primera</v>
          </cell>
          <cell r="K669" t="str">
            <v xml:space="preserve">29 x 59 </v>
          </cell>
        </row>
        <row r="670">
          <cell r="A670" t="str">
            <v>021701732000.2.2</v>
          </cell>
          <cell r="B670" t="str">
            <v>29 x 59 LAUREL 2DA CAL</v>
          </cell>
          <cell r="C670">
            <v>2</v>
          </cell>
          <cell r="D670">
            <v>65.599999999999994</v>
          </cell>
          <cell r="E670">
            <v>14.634</v>
          </cell>
          <cell r="F670" t="str">
            <v>PAL</v>
          </cell>
          <cell r="G670" t="str">
            <v xml:space="preserve">29 x 59 </v>
          </cell>
          <cell r="H670" t="str">
            <v>Metros</v>
          </cell>
          <cell r="I670" t="str">
            <v>Revestimientos</v>
          </cell>
          <cell r="J670" t="str">
            <v>Segunda</v>
          </cell>
          <cell r="K670" t="str">
            <v xml:space="preserve">29 x 59 </v>
          </cell>
        </row>
        <row r="671">
          <cell r="A671" t="str">
            <v>021701733000.1.2</v>
          </cell>
          <cell r="B671" t="str">
            <v>29 x 59 URBANO</v>
          </cell>
          <cell r="C671">
            <v>2</v>
          </cell>
          <cell r="D671">
            <v>65.599999999999994</v>
          </cell>
          <cell r="E671">
            <v>14.634</v>
          </cell>
          <cell r="F671" t="str">
            <v>PAL</v>
          </cell>
          <cell r="G671" t="str">
            <v xml:space="preserve">29 x 59 </v>
          </cell>
          <cell r="H671" t="str">
            <v>Metros</v>
          </cell>
          <cell r="I671" t="str">
            <v>Revestimientos</v>
          </cell>
          <cell r="J671" t="str">
            <v>Primera</v>
          </cell>
          <cell r="K671" t="str">
            <v xml:space="preserve">29 x 59 </v>
          </cell>
        </row>
        <row r="672">
          <cell r="A672" t="str">
            <v>021701733000.2.2</v>
          </cell>
          <cell r="B672" t="str">
            <v>29 x 59 URBANO 2DA CAL</v>
          </cell>
          <cell r="C672">
            <v>2</v>
          </cell>
          <cell r="D672">
            <v>65.599999999999994</v>
          </cell>
          <cell r="E672">
            <v>14.634</v>
          </cell>
          <cell r="F672" t="str">
            <v>PAL</v>
          </cell>
          <cell r="G672" t="str">
            <v xml:space="preserve">29 x 59 </v>
          </cell>
          <cell r="H672" t="str">
            <v>Metros</v>
          </cell>
          <cell r="I672" t="str">
            <v>Revestimientos</v>
          </cell>
          <cell r="J672" t="str">
            <v>Segunda</v>
          </cell>
          <cell r="K672" t="str">
            <v xml:space="preserve">29 x 59 </v>
          </cell>
        </row>
        <row r="673">
          <cell r="A673" t="str">
            <v>021701734000.1.2</v>
          </cell>
          <cell r="B673" t="str">
            <v>29 x 59 CARRARA</v>
          </cell>
          <cell r="C673">
            <v>2</v>
          </cell>
          <cell r="D673">
            <v>65.599999999999994</v>
          </cell>
          <cell r="E673">
            <v>14.634</v>
          </cell>
          <cell r="F673" t="str">
            <v>PAL</v>
          </cell>
          <cell r="G673" t="str">
            <v xml:space="preserve">29 x 59 </v>
          </cell>
          <cell r="H673" t="str">
            <v>Metros</v>
          </cell>
          <cell r="I673" t="str">
            <v>Revestimientos</v>
          </cell>
          <cell r="J673" t="str">
            <v>Primera</v>
          </cell>
          <cell r="K673" t="str">
            <v xml:space="preserve">29 x 59 </v>
          </cell>
        </row>
        <row r="674">
          <cell r="A674" t="str">
            <v>021701734000.2.2</v>
          </cell>
          <cell r="B674" t="str">
            <v>29 x 59 CARRARA 2DA CAL</v>
          </cell>
          <cell r="C674">
            <v>2</v>
          </cell>
          <cell r="D674">
            <v>65.599999999999994</v>
          </cell>
          <cell r="E674">
            <v>14.634</v>
          </cell>
          <cell r="F674" t="str">
            <v>PAL</v>
          </cell>
          <cell r="G674" t="str">
            <v xml:space="preserve">29 x 59 </v>
          </cell>
          <cell r="H674" t="str">
            <v>Metros</v>
          </cell>
          <cell r="I674" t="str">
            <v>Revestimientos</v>
          </cell>
          <cell r="J674" t="str">
            <v>Segunda</v>
          </cell>
          <cell r="K674" t="str">
            <v xml:space="preserve">29 x 59 </v>
          </cell>
        </row>
        <row r="675">
          <cell r="A675" t="str">
            <v>021701734000.4.2</v>
          </cell>
          <cell r="B675" t="str">
            <v>29 x 59 CARRARA EXPORT</v>
          </cell>
          <cell r="C675">
            <v>2</v>
          </cell>
          <cell r="D675">
            <v>65.599999999999994</v>
          </cell>
          <cell r="E675">
            <v>14.634</v>
          </cell>
          <cell r="F675" t="str">
            <v>PAL</v>
          </cell>
          <cell r="G675" t="str">
            <v xml:space="preserve">29 x 59 </v>
          </cell>
          <cell r="H675" t="str">
            <v>Metros</v>
          </cell>
          <cell r="I675" t="str">
            <v>Revestimientos</v>
          </cell>
          <cell r="J675" t="str">
            <v>Exportacion</v>
          </cell>
          <cell r="K675" t="str">
            <v xml:space="preserve">29 x 59 </v>
          </cell>
        </row>
        <row r="676">
          <cell r="A676" t="str">
            <v>031720051000.1.1</v>
          </cell>
          <cell r="B676" t="str">
            <v>19 x 120 COTTO</v>
          </cell>
          <cell r="C676">
            <v>3</v>
          </cell>
          <cell r="D676">
            <v>54.72</v>
          </cell>
          <cell r="E676">
            <v>24</v>
          </cell>
          <cell r="F676" t="str">
            <v>PAL</v>
          </cell>
          <cell r="G676" t="str">
            <v xml:space="preserve">19 x 120 </v>
          </cell>
          <cell r="H676" t="str">
            <v>Metros</v>
          </cell>
          <cell r="I676" t="str">
            <v xml:space="preserve">Tablas LOSA        </v>
          </cell>
          <cell r="J676" t="str">
            <v>Primera</v>
          </cell>
          <cell r="K676" t="str">
            <v>Tablas (19x120-21x120)</v>
          </cell>
        </row>
        <row r="677">
          <cell r="A677" t="str">
            <v>031720051000.1.2</v>
          </cell>
          <cell r="B677" t="str">
            <v>19 x 120 COTTO 1,37</v>
          </cell>
          <cell r="C677">
            <v>3</v>
          </cell>
          <cell r="D677">
            <v>65.760000000000005</v>
          </cell>
          <cell r="E677">
            <v>20.12</v>
          </cell>
          <cell r="F677" t="str">
            <v>PAL</v>
          </cell>
          <cell r="G677" t="str">
            <v xml:space="preserve">19 x 120 </v>
          </cell>
          <cell r="H677" t="str">
            <v>Metros</v>
          </cell>
          <cell r="I677" t="str">
            <v xml:space="preserve">Tablas LOSA        </v>
          </cell>
          <cell r="J677" t="str">
            <v>Primera</v>
          </cell>
          <cell r="K677" t="str">
            <v>Tablas (19x120-21x120)</v>
          </cell>
        </row>
        <row r="678">
          <cell r="A678" t="str">
            <v>031720051000.2.1</v>
          </cell>
          <cell r="B678" t="str">
            <v>19 x 120 COTTO 2DA CAL</v>
          </cell>
          <cell r="C678">
            <v>3</v>
          </cell>
          <cell r="D678">
            <v>54.72</v>
          </cell>
          <cell r="E678">
            <v>24</v>
          </cell>
          <cell r="F678" t="str">
            <v>PAL</v>
          </cell>
          <cell r="G678" t="str">
            <v xml:space="preserve">19 x 120 </v>
          </cell>
          <cell r="H678" t="str">
            <v>Metros</v>
          </cell>
          <cell r="I678" t="str">
            <v xml:space="preserve">Tablas LOSA        </v>
          </cell>
          <cell r="J678" t="str">
            <v>Segunda</v>
          </cell>
          <cell r="K678" t="str">
            <v>Tablas (19x120-21x120)</v>
          </cell>
        </row>
        <row r="679">
          <cell r="A679" t="str">
            <v>031720051000.2.2</v>
          </cell>
          <cell r="B679" t="str">
            <v>19 x 120 COTTO 1,37 2DA CAL</v>
          </cell>
          <cell r="C679">
            <v>3</v>
          </cell>
          <cell r="D679">
            <v>65.760000000000005</v>
          </cell>
          <cell r="E679">
            <v>20.12</v>
          </cell>
          <cell r="F679" t="str">
            <v>PAL</v>
          </cell>
          <cell r="G679" t="str">
            <v xml:space="preserve">19 x 120 </v>
          </cell>
          <cell r="H679" t="str">
            <v>Metros</v>
          </cell>
          <cell r="I679" t="str">
            <v xml:space="preserve">Tablas LOSA        </v>
          </cell>
          <cell r="J679" t="str">
            <v>Segunda</v>
          </cell>
          <cell r="K679" t="str">
            <v>Tablas (19x120-21x120)</v>
          </cell>
        </row>
        <row r="680">
          <cell r="A680" t="str">
            <v>031721460000.1.1</v>
          </cell>
          <cell r="B680" t="str">
            <v>19 x 120 ABEDUL</v>
          </cell>
          <cell r="C680">
            <v>3</v>
          </cell>
          <cell r="D680">
            <v>54.72</v>
          </cell>
          <cell r="E680">
            <v>24</v>
          </cell>
          <cell r="F680" t="str">
            <v>PAL</v>
          </cell>
          <cell r="G680" t="str">
            <v xml:space="preserve">19 x 120 </v>
          </cell>
          <cell r="H680" t="str">
            <v>Metros</v>
          </cell>
          <cell r="I680" t="str">
            <v xml:space="preserve">Tablas LOSA        </v>
          </cell>
          <cell r="J680" t="str">
            <v>Primera</v>
          </cell>
          <cell r="K680" t="str">
            <v>Tablas (19x120-21x120)</v>
          </cell>
        </row>
        <row r="681">
          <cell r="A681" t="str">
            <v>031721460000.1.2</v>
          </cell>
          <cell r="B681" t="str">
            <v>19 x 120 ABEDUL 1,37</v>
          </cell>
          <cell r="C681">
            <v>3</v>
          </cell>
          <cell r="D681">
            <v>65.760000000000005</v>
          </cell>
          <cell r="E681">
            <v>20.12</v>
          </cell>
          <cell r="F681" t="str">
            <v>PAL</v>
          </cell>
          <cell r="G681" t="str">
            <v xml:space="preserve">19 x 120 </v>
          </cell>
          <cell r="H681" t="str">
            <v>Metros</v>
          </cell>
          <cell r="I681" t="str">
            <v xml:space="preserve">Tablas LOSA        </v>
          </cell>
          <cell r="J681" t="str">
            <v>Primera</v>
          </cell>
          <cell r="K681" t="str">
            <v>Tablas (19x120-21x120)</v>
          </cell>
        </row>
        <row r="682">
          <cell r="A682" t="str">
            <v>031721460000.2.1</v>
          </cell>
          <cell r="B682" t="str">
            <v>19 x 120 ABEDUL 2DA CAL</v>
          </cell>
          <cell r="C682">
            <v>3</v>
          </cell>
          <cell r="D682">
            <v>54.72</v>
          </cell>
          <cell r="E682">
            <v>24</v>
          </cell>
          <cell r="F682" t="str">
            <v>PAL</v>
          </cell>
          <cell r="G682" t="str">
            <v xml:space="preserve">19 x 120 </v>
          </cell>
          <cell r="H682" t="str">
            <v>Metros</v>
          </cell>
          <cell r="I682" t="str">
            <v xml:space="preserve">Tablas LOSA        </v>
          </cell>
          <cell r="J682" t="str">
            <v>Segunda</v>
          </cell>
          <cell r="K682" t="str">
            <v>Tablas (19x120-21x120)</v>
          </cell>
        </row>
        <row r="683">
          <cell r="A683" t="str">
            <v>031721460000.2.2</v>
          </cell>
          <cell r="B683" t="str">
            <v>19 x 120 ABEDUL 1,37 2DA CAL</v>
          </cell>
          <cell r="C683">
            <v>3</v>
          </cell>
          <cell r="D683">
            <v>65.760000000000005</v>
          </cell>
          <cell r="E683">
            <v>20.12</v>
          </cell>
          <cell r="F683" t="str">
            <v>PAL</v>
          </cell>
          <cell r="G683" t="str">
            <v xml:space="preserve">19 x 120 </v>
          </cell>
          <cell r="H683" t="str">
            <v>Metros</v>
          </cell>
          <cell r="I683" t="str">
            <v xml:space="preserve">Tablas LOSA        </v>
          </cell>
          <cell r="J683" t="str">
            <v>Segunda</v>
          </cell>
          <cell r="K683" t="str">
            <v>Tablas (19x120-21x120)</v>
          </cell>
        </row>
        <row r="684">
          <cell r="A684" t="str">
            <v>031721650000.1.1</v>
          </cell>
          <cell r="B684" t="str">
            <v>19 x 120 MALBEC</v>
          </cell>
          <cell r="C684">
            <v>3</v>
          </cell>
          <cell r="D684">
            <v>54.72</v>
          </cell>
          <cell r="E684">
            <v>24</v>
          </cell>
          <cell r="F684" t="str">
            <v>PAL</v>
          </cell>
          <cell r="G684" t="str">
            <v xml:space="preserve">19 x 120 </v>
          </cell>
          <cell r="H684" t="str">
            <v>Metros</v>
          </cell>
          <cell r="I684" t="str">
            <v xml:space="preserve">Tablas LOSA        </v>
          </cell>
          <cell r="J684" t="str">
            <v>Primera</v>
          </cell>
          <cell r="K684" t="str">
            <v>Tablas (19x120-21x120)</v>
          </cell>
        </row>
        <row r="685">
          <cell r="A685" t="str">
            <v>031721650000.1.2</v>
          </cell>
          <cell r="B685" t="str">
            <v>19 x 120 MALBEC 1,37</v>
          </cell>
          <cell r="C685">
            <v>3</v>
          </cell>
          <cell r="D685">
            <v>65.760000000000005</v>
          </cell>
          <cell r="E685">
            <v>20.12</v>
          </cell>
          <cell r="F685" t="str">
            <v>PAL</v>
          </cell>
          <cell r="G685" t="str">
            <v xml:space="preserve">19 x 120 </v>
          </cell>
          <cell r="H685" t="str">
            <v>Metros</v>
          </cell>
          <cell r="I685" t="str">
            <v xml:space="preserve">Tablas LOSA        </v>
          </cell>
          <cell r="J685" t="str">
            <v>Primera</v>
          </cell>
          <cell r="K685" t="str">
            <v>Tablas (19x120-21x120)</v>
          </cell>
        </row>
        <row r="686">
          <cell r="A686" t="str">
            <v>031721650000.2.1</v>
          </cell>
          <cell r="B686" t="str">
            <v>19 x 120 MALBEC 2DA CAL</v>
          </cell>
          <cell r="C686">
            <v>3</v>
          </cell>
          <cell r="D686">
            <v>54.72</v>
          </cell>
          <cell r="E686">
            <v>24</v>
          </cell>
          <cell r="F686" t="str">
            <v>PAL</v>
          </cell>
          <cell r="G686" t="str">
            <v xml:space="preserve">19 x 120 </v>
          </cell>
          <cell r="H686" t="str">
            <v>Metros</v>
          </cell>
          <cell r="I686" t="str">
            <v xml:space="preserve">Tablas LOSA        </v>
          </cell>
          <cell r="J686" t="str">
            <v>Segunda</v>
          </cell>
          <cell r="K686" t="str">
            <v>Tablas (19x120-21x120)</v>
          </cell>
        </row>
        <row r="687">
          <cell r="A687" t="str">
            <v>031721650000.2.2</v>
          </cell>
          <cell r="B687" t="str">
            <v>19 x 120 MALBEC 1,37 2DA CAL</v>
          </cell>
          <cell r="C687">
            <v>3</v>
          </cell>
          <cell r="D687">
            <v>65.760000000000005</v>
          </cell>
          <cell r="E687">
            <v>20.12</v>
          </cell>
          <cell r="F687" t="str">
            <v>PAL</v>
          </cell>
          <cell r="G687" t="str">
            <v xml:space="preserve">19 x 120 </v>
          </cell>
          <cell r="H687" t="str">
            <v>Metros</v>
          </cell>
          <cell r="I687" t="str">
            <v xml:space="preserve">Tablas LOSA        </v>
          </cell>
          <cell r="J687" t="str">
            <v>Segunda</v>
          </cell>
          <cell r="K687" t="str">
            <v>Tablas (19x120-21x120)</v>
          </cell>
        </row>
        <row r="688">
          <cell r="A688" t="str">
            <v>031721650000.4.1</v>
          </cell>
          <cell r="B688" t="str">
            <v>19 x 120 MALBEC EXPORTACION</v>
          </cell>
          <cell r="C688">
            <v>3</v>
          </cell>
          <cell r="D688">
            <v>54.72</v>
          </cell>
          <cell r="E688">
            <v>24</v>
          </cell>
          <cell r="F688" t="str">
            <v>PAL</v>
          </cell>
          <cell r="G688" t="str">
            <v xml:space="preserve">19 x 120 </v>
          </cell>
          <cell r="H688" t="str">
            <v>Metros</v>
          </cell>
          <cell r="I688" t="str">
            <v xml:space="preserve">Tablas LOSA        </v>
          </cell>
          <cell r="J688" t="str">
            <v>Exportacion</v>
          </cell>
          <cell r="K688" t="str">
            <v>Tablas (19x120-21x120)</v>
          </cell>
        </row>
        <row r="689">
          <cell r="A689" t="str">
            <v>031721651000.1.1</v>
          </cell>
          <cell r="B689" t="str">
            <v>19 x 120 LAPACHO</v>
          </cell>
          <cell r="C689">
            <v>3</v>
          </cell>
          <cell r="D689">
            <v>54.72</v>
          </cell>
          <cell r="E689">
            <v>24</v>
          </cell>
          <cell r="F689" t="str">
            <v>PAL</v>
          </cell>
          <cell r="G689" t="str">
            <v xml:space="preserve">19 x 120 </v>
          </cell>
          <cell r="H689" t="str">
            <v>Metros</v>
          </cell>
          <cell r="I689" t="str">
            <v xml:space="preserve">Tablas LOSA        </v>
          </cell>
          <cell r="J689" t="str">
            <v>Primera</v>
          </cell>
          <cell r="K689" t="str">
            <v>Tablas (19x120-21x120)</v>
          </cell>
        </row>
        <row r="690">
          <cell r="A690" t="str">
            <v>031721651000.1.2</v>
          </cell>
          <cell r="B690" t="str">
            <v>NO USAR 19 x 120 LAPACHO 1,37</v>
          </cell>
          <cell r="C690">
            <v>3</v>
          </cell>
          <cell r="D690">
            <v>65.760000000000005</v>
          </cell>
          <cell r="E690">
            <v>20.12</v>
          </cell>
          <cell r="F690" t="str">
            <v>PAL</v>
          </cell>
          <cell r="G690" t="str">
            <v xml:space="preserve">NO USAR 19 </v>
          </cell>
          <cell r="H690" t="str">
            <v>Metros</v>
          </cell>
          <cell r="I690" t="str">
            <v xml:space="preserve">Tablas LOSA        </v>
          </cell>
          <cell r="J690" t="str">
            <v>Primera</v>
          </cell>
          <cell r="K690" t="str">
            <v>Sin Producto</v>
          </cell>
        </row>
        <row r="691">
          <cell r="A691" t="str">
            <v>031721651000.2.1</v>
          </cell>
          <cell r="B691" t="str">
            <v>19 x 120 LAPACHO 2DA CAL</v>
          </cell>
          <cell r="C691">
            <v>3</v>
          </cell>
          <cell r="D691">
            <v>54.72</v>
          </cell>
          <cell r="E691">
            <v>24</v>
          </cell>
          <cell r="F691" t="str">
            <v>PAL</v>
          </cell>
          <cell r="G691" t="str">
            <v xml:space="preserve">19 x 120 </v>
          </cell>
          <cell r="H691" t="str">
            <v>Metros</v>
          </cell>
          <cell r="I691" t="str">
            <v xml:space="preserve">Tablas LOSA        </v>
          </cell>
          <cell r="J691" t="str">
            <v>Segunda</v>
          </cell>
          <cell r="K691" t="str">
            <v>Tablas (19x120-21x120)</v>
          </cell>
        </row>
        <row r="692">
          <cell r="A692" t="str">
            <v>031721651000.2.2</v>
          </cell>
          <cell r="B692" t="str">
            <v>NO USAR 19 x 120 LAPACHO 1,37 2DA CAL</v>
          </cell>
          <cell r="C692">
            <v>3</v>
          </cell>
          <cell r="D692">
            <v>65.760000000000005</v>
          </cell>
          <cell r="E692">
            <v>20.12</v>
          </cell>
          <cell r="F692" t="str">
            <v>PAL</v>
          </cell>
          <cell r="G692" t="str">
            <v xml:space="preserve">NO USAR 19 </v>
          </cell>
          <cell r="H692" t="str">
            <v>Metros</v>
          </cell>
          <cell r="I692" t="str">
            <v xml:space="preserve">Tablas LOSA        </v>
          </cell>
          <cell r="J692" t="str">
            <v>Segunda</v>
          </cell>
          <cell r="K692" t="str">
            <v>Sin Producto</v>
          </cell>
        </row>
        <row r="693">
          <cell r="A693" t="str">
            <v>031721651000.4.1</v>
          </cell>
          <cell r="B693" t="str">
            <v>19 x 120 LAPACHO EXPORTACION</v>
          </cell>
          <cell r="C693">
            <v>3</v>
          </cell>
          <cell r="D693">
            <v>54.72</v>
          </cell>
          <cell r="E693">
            <v>24</v>
          </cell>
          <cell r="F693" t="str">
            <v>PAL</v>
          </cell>
          <cell r="G693" t="str">
            <v xml:space="preserve">19 x 120 </v>
          </cell>
          <cell r="H693" t="str">
            <v>Metros</v>
          </cell>
          <cell r="I693" t="str">
            <v xml:space="preserve">Tablas LOSA        </v>
          </cell>
          <cell r="J693" t="str">
            <v>Exportacion</v>
          </cell>
          <cell r="K693" t="str">
            <v>Tablas (19x120-21x120)</v>
          </cell>
        </row>
        <row r="694">
          <cell r="A694" t="str">
            <v>031721652000.1.1</v>
          </cell>
          <cell r="B694" t="str">
            <v>19 x 120 PATINA</v>
          </cell>
          <cell r="C694">
            <v>3</v>
          </cell>
          <cell r="D694">
            <v>54.72</v>
          </cell>
          <cell r="E694">
            <v>24</v>
          </cell>
          <cell r="F694" t="str">
            <v>PAL</v>
          </cell>
          <cell r="G694" t="str">
            <v xml:space="preserve">19 x 120 </v>
          </cell>
          <cell r="H694" t="str">
            <v>Metros</v>
          </cell>
          <cell r="I694" t="str">
            <v xml:space="preserve">Tablas LOSA        </v>
          </cell>
          <cell r="J694" t="str">
            <v>Primera</v>
          </cell>
          <cell r="K694" t="str">
            <v>Tablas (19x120-21x120)</v>
          </cell>
        </row>
        <row r="695">
          <cell r="A695" t="str">
            <v>031721652000.1.2</v>
          </cell>
          <cell r="B695" t="str">
            <v>19 x 120 PATINA 1,37</v>
          </cell>
          <cell r="C695">
            <v>3</v>
          </cell>
          <cell r="D695">
            <v>65.760000000000005</v>
          </cell>
          <cell r="E695">
            <v>20.12</v>
          </cell>
          <cell r="F695" t="str">
            <v>PAL</v>
          </cell>
          <cell r="G695" t="str">
            <v xml:space="preserve">19 x 120 </v>
          </cell>
          <cell r="H695" t="str">
            <v>Metros</v>
          </cell>
          <cell r="I695" t="str">
            <v xml:space="preserve">Tablas LOSA        </v>
          </cell>
          <cell r="J695" t="str">
            <v>Primera</v>
          </cell>
          <cell r="K695" t="str">
            <v>Tablas (19x120-21x120)</v>
          </cell>
        </row>
        <row r="696">
          <cell r="A696" t="str">
            <v>031721652000.2.1</v>
          </cell>
          <cell r="B696" t="str">
            <v>19 x 120 PATINA 2DA CAL</v>
          </cell>
          <cell r="C696">
            <v>3</v>
          </cell>
          <cell r="D696">
            <v>54.72</v>
          </cell>
          <cell r="E696">
            <v>24</v>
          </cell>
          <cell r="F696" t="str">
            <v>PAL</v>
          </cell>
          <cell r="G696" t="str">
            <v xml:space="preserve">19 x 120 </v>
          </cell>
          <cell r="H696" t="str">
            <v>Metros</v>
          </cell>
          <cell r="I696" t="str">
            <v xml:space="preserve">Tablas LOSA        </v>
          </cell>
          <cell r="J696" t="str">
            <v>Segunda</v>
          </cell>
          <cell r="K696" t="str">
            <v>Tablas (19x120-21x120)</v>
          </cell>
        </row>
        <row r="697">
          <cell r="A697" t="str">
            <v>031721652000.2.2</v>
          </cell>
          <cell r="B697" t="str">
            <v>19 x 120 PATINA 1,37 2DA CAL</v>
          </cell>
          <cell r="C697">
            <v>3</v>
          </cell>
          <cell r="D697">
            <v>65.760000000000005</v>
          </cell>
          <cell r="E697">
            <v>20.12</v>
          </cell>
          <cell r="F697" t="str">
            <v>PAL</v>
          </cell>
          <cell r="G697" t="str">
            <v xml:space="preserve">19 x 120 </v>
          </cell>
          <cell r="H697" t="str">
            <v>Metros</v>
          </cell>
          <cell r="I697" t="str">
            <v xml:space="preserve">Tablas LOSA        </v>
          </cell>
          <cell r="J697" t="str">
            <v>Segunda</v>
          </cell>
          <cell r="K697" t="str">
            <v>Tablas (19x120-21x120)</v>
          </cell>
        </row>
        <row r="698">
          <cell r="A698" t="str">
            <v>031721653000.1.1</v>
          </cell>
          <cell r="B698" t="str">
            <v>19 x 120 DECAP</v>
          </cell>
          <cell r="C698">
            <v>3</v>
          </cell>
          <cell r="D698">
            <v>54.72</v>
          </cell>
          <cell r="E698">
            <v>24</v>
          </cell>
          <cell r="F698" t="str">
            <v>PAL</v>
          </cell>
          <cell r="G698" t="str">
            <v xml:space="preserve">19 x 120 </v>
          </cell>
          <cell r="H698" t="str">
            <v>Metros</v>
          </cell>
          <cell r="I698" t="str">
            <v xml:space="preserve">Tablas LOSA        </v>
          </cell>
          <cell r="J698" t="str">
            <v>Primera</v>
          </cell>
          <cell r="K698" t="str">
            <v>Tablas (19x120-21x120)</v>
          </cell>
        </row>
        <row r="699">
          <cell r="A699" t="str">
            <v>031721653000.1.2</v>
          </cell>
          <cell r="B699" t="str">
            <v>19 x 120 DECAP 1,37</v>
          </cell>
          <cell r="C699">
            <v>3</v>
          </cell>
          <cell r="D699">
            <v>65.760000000000005</v>
          </cell>
          <cell r="E699">
            <v>20.12</v>
          </cell>
          <cell r="F699" t="str">
            <v>PAL</v>
          </cell>
          <cell r="G699" t="str">
            <v xml:space="preserve">19 x 120 </v>
          </cell>
          <cell r="H699" t="str">
            <v>Metros</v>
          </cell>
          <cell r="I699" t="str">
            <v xml:space="preserve">Tablas LOSA        </v>
          </cell>
          <cell r="J699" t="str">
            <v>Primera</v>
          </cell>
          <cell r="K699" t="str">
            <v>Tablas (19x120-21x120)</v>
          </cell>
        </row>
        <row r="700">
          <cell r="A700" t="str">
            <v>031721653000.2.1</v>
          </cell>
          <cell r="B700" t="str">
            <v>19 x 120 DECAP 2DA CAL</v>
          </cell>
          <cell r="C700">
            <v>3</v>
          </cell>
          <cell r="D700">
            <v>54.72</v>
          </cell>
          <cell r="E700">
            <v>24</v>
          </cell>
          <cell r="F700" t="str">
            <v>PAL</v>
          </cell>
          <cell r="G700" t="str">
            <v xml:space="preserve">19 x 120 </v>
          </cell>
          <cell r="H700" t="str">
            <v>Metros</v>
          </cell>
          <cell r="I700" t="str">
            <v xml:space="preserve">Tablas LOSA        </v>
          </cell>
          <cell r="J700" t="str">
            <v>Segunda</v>
          </cell>
          <cell r="K700" t="str">
            <v>Tablas (19x120-21x120)</v>
          </cell>
        </row>
        <row r="701">
          <cell r="A701" t="str">
            <v>031721653000.2.2</v>
          </cell>
          <cell r="B701" t="str">
            <v>19 x 120 DECAP 1,37 2DA CAL</v>
          </cell>
          <cell r="C701">
            <v>3</v>
          </cell>
          <cell r="D701">
            <v>65.760000000000005</v>
          </cell>
          <cell r="E701">
            <v>20.12</v>
          </cell>
          <cell r="F701" t="str">
            <v>PAL</v>
          </cell>
          <cell r="G701" t="str">
            <v xml:space="preserve">19 x 120 </v>
          </cell>
          <cell r="H701" t="str">
            <v>Metros</v>
          </cell>
          <cell r="I701" t="str">
            <v xml:space="preserve">Tablas LOSA        </v>
          </cell>
          <cell r="J701" t="str">
            <v>Segunda</v>
          </cell>
          <cell r="K701" t="str">
            <v>Tablas (19x120-21x120)</v>
          </cell>
        </row>
        <row r="702">
          <cell r="A702" t="str">
            <v>031721653000.4.1</v>
          </cell>
          <cell r="B702" t="str">
            <v>19 x 120 DECAP EXPORTACION</v>
          </cell>
          <cell r="C702">
            <v>3</v>
          </cell>
          <cell r="D702">
            <v>54.72</v>
          </cell>
          <cell r="E702">
            <v>24</v>
          </cell>
          <cell r="F702" t="str">
            <v>PAL</v>
          </cell>
          <cell r="G702" t="str">
            <v xml:space="preserve">19 x 120 </v>
          </cell>
          <cell r="H702" t="str">
            <v>Metros</v>
          </cell>
          <cell r="I702" t="str">
            <v xml:space="preserve">Tablas LOSA        </v>
          </cell>
          <cell r="J702" t="str">
            <v>Exportacion</v>
          </cell>
          <cell r="K702" t="str">
            <v>Tablas (19x120-21x120)</v>
          </cell>
        </row>
        <row r="703">
          <cell r="A703" t="str">
            <v>031721654000.1.1</v>
          </cell>
          <cell r="B703" t="str">
            <v>19 x 120 OLMO</v>
          </cell>
          <cell r="C703">
            <v>3</v>
          </cell>
          <cell r="D703">
            <v>54.72</v>
          </cell>
          <cell r="E703">
            <v>24</v>
          </cell>
          <cell r="F703" t="str">
            <v>PAL</v>
          </cell>
          <cell r="G703" t="str">
            <v xml:space="preserve">19 x 120 </v>
          </cell>
          <cell r="H703" t="str">
            <v>Metros</v>
          </cell>
          <cell r="I703" t="str">
            <v xml:space="preserve">Tablas LOSA        </v>
          </cell>
          <cell r="J703" t="str">
            <v>Primera</v>
          </cell>
          <cell r="K703" t="str">
            <v>Tablas (19x120-21x120)</v>
          </cell>
        </row>
        <row r="704">
          <cell r="A704" t="str">
            <v>031721654000.1.2</v>
          </cell>
          <cell r="B704" t="str">
            <v>19 x 120 OLMO 1,37</v>
          </cell>
          <cell r="C704">
            <v>3</v>
          </cell>
          <cell r="D704">
            <v>65.760000000000005</v>
          </cell>
          <cell r="E704">
            <v>20.12</v>
          </cell>
          <cell r="F704" t="str">
            <v>PAL</v>
          </cell>
          <cell r="G704" t="str">
            <v xml:space="preserve">19 x 120 </v>
          </cell>
          <cell r="H704" t="str">
            <v>Metros</v>
          </cell>
          <cell r="I704" t="str">
            <v xml:space="preserve">Tablas LOSA        </v>
          </cell>
          <cell r="J704" t="str">
            <v>Primera</v>
          </cell>
          <cell r="K704" t="str">
            <v>Tablas (19x120-21x120)</v>
          </cell>
        </row>
        <row r="705">
          <cell r="A705" t="str">
            <v>031721654000.2.1</v>
          </cell>
          <cell r="B705" t="str">
            <v>19 x 120 OLMO 2DA CAL</v>
          </cell>
          <cell r="C705">
            <v>3</v>
          </cell>
          <cell r="D705">
            <v>54.72</v>
          </cell>
          <cell r="E705">
            <v>24</v>
          </cell>
          <cell r="F705" t="str">
            <v>PAL</v>
          </cell>
          <cell r="G705" t="str">
            <v xml:space="preserve">19 x 120 </v>
          </cell>
          <cell r="H705" t="str">
            <v>Metros</v>
          </cell>
          <cell r="I705" t="str">
            <v xml:space="preserve">Tablas LOSA        </v>
          </cell>
          <cell r="J705" t="str">
            <v>Segunda</v>
          </cell>
          <cell r="K705" t="str">
            <v>Tablas (19x120-21x120)</v>
          </cell>
        </row>
        <row r="706">
          <cell r="A706" t="str">
            <v>031721654000.2.2</v>
          </cell>
          <cell r="B706" t="str">
            <v>19 x 120 OLMO 1,37 2DA CAL</v>
          </cell>
          <cell r="C706">
            <v>3</v>
          </cell>
          <cell r="D706">
            <v>65.760000000000005</v>
          </cell>
          <cell r="E706">
            <v>20.12</v>
          </cell>
          <cell r="F706" t="str">
            <v>PAL</v>
          </cell>
          <cell r="G706" t="str">
            <v xml:space="preserve">19 x 120 </v>
          </cell>
          <cell r="H706" t="str">
            <v>Metros</v>
          </cell>
          <cell r="I706" t="str">
            <v xml:space="preserve">Tablas LOSA        </v>
          </cell>
          <cell r="J706" t="str">
            <v>Segunda</v>
          </cell>
          <cell r="K706" t="str">
            <v>Tablas (19x120-21x120)</v>
          </cell>
        </row>
        <row r="707">
          <cell r="A707" t="str">
            <v>031721654000.4.1</v>
          </cell>
          <cell r="B707" t="str">
            <v>19 x 120 OLMO EXPORTACION</v>
          </cell>
          <cell r="C707">
            <v>3</v>
          </cell>
          <cell r="D707">
            <v>54.72</v>
          </cell>
          <cell r="E707">
            <v>24</v>
          </cell>
          <cell r="F707" t="str">
            <v>PAL</v>
          </cell>
          <cell r="G707" t="str">
            <v xml:space="preserve">19 x 120 </v>
          </cell>
          <cell r="H707" t="str">
            <v>Metros</v>
          </cell>
          <cell r="I707" t="str">
            <v xml:space="preserve">Tablas LOSA        </v>
          </cell>
          <cell r="J707" t="str">
            <v>Exportacion</v>
          </cell>
          <cell r="K707" t="str">
            <v>Tablas (19x120-21x120)</v>
          </cell>
        </row>
        <row r="708">
          <cell r="A708" t="str">
            <v>031721667000.1.1</v>
          </cell>
          <cell r="B708" t="str">
            <v>19 x 120 PETREO</v>
          </cell>
          <cell r="C708">
            <v>3</v>
          </cell>
          <cell r="D708">
            <v>54.72</v>
          </cell>
          <cell r="E708">
            <v>24</v>
          </cell>
          <cell r="F708" t="str">
            <v>PAL</v>
          </cell>
          <cell r="G708" t="str">
            <v xml:space="preserve">19 x 120 </v>
          </cell>
          <cell r="H708" t="str">
            <v>Metros</v>
          </cell>
          <cell r="I708" t="str">
            <v xml:space="preserve">Tablas LOSA        </v>
          </cell>
          <cell r="J708" t="str">
            <v>Primera</v>
          </cell>
          <cell r="K708" t="str">
            <v>Tablas (19x120-21x120)</v>
          </cell>
        </row>
        <row r="709">
          <cell r="A709" t="str">
            <v>031721667000.1.2</v>
          </cell>
          <cell r="B709" t="str">
            <v>19 x 120 PETREO 1,37</v>
          </cell>
          <cell r="C709">
            <v>3</v>
          </cell>
          <cell r="D709">
            <v>65.760000000000005</v>
          </cell>
          <cell r="E709">
            <v>20.12</v>
          </cell>
          <cell r="F709" t="str">
            <v>PAL</v>
          </cell>
          <cell r="G709" t="str">
            <v xml:space="preserve">19 x 120 </v>
          </cell>
          <cell r="H709" t="str">
            <v>Metros</v>
          </cell>
          <cell r="I709" t="str">
            <v xml:space="preserve">Tablas LOSA        </v>
          </cell>
          <cell r="J709" t="str">
            <v>Primera</v>
          </cell>
          <cell r="K709" t="str">
            <v>Tablas (19x120-21x120)</v>
          </cell>
        </row>
        <row r="710">
          <cell r="A710" t="str">
            <v>031721667000.2.1</v>
          </cell>
          <cell r="B710" t="str">
            <v>19 x 120 PETREO 2DA CAL</v>
          </cell>
          <cell r="C710">
            <v>3</v>
          </cell>
          <cell r="D710">
            <v>54.72</v>
          </cell>
          <cell r="E710">
            <v>24</v>
          </cell>
          <cell r="F710" t="str">
            <v>PAL</v>
          </cell>
          <cell r="G710" t="str">
            <v xml:space="preserve">19 x 120 </v>
          </cell>
          <cell r="H710" t="str">
            <v>Metros</v>
          </cell>
          <cell r="I710" t="str">
            <v xml:space="preserve">Tablas LOSA        </v>
          </cell>
          <cell r="J710" t="str">
            <v>Segunda</v>
          </cell>
          <cell r="K710" t="str">
            <v>Tablas (19x120-21x120)</v>
          </cell>
        </row>
        <row r="711">
          <cell r="A711" t="str">
            <v>031721667000.2.2</v>
          </cell>
          <cell r="B711" t="str">
            <v>19 x 120 PETREO 1,37 2DA CAL</v>
          </cell>
          <cell r="C711">
            <v>3</v>
          </cell>
          <cell r="D711">
            <v>65.760000000000005</v>
          </cell>
          <cell r="E711">
            <v>20.12</v>
          </cell>
          <cell r="F711" t="str">
            <v>PAL</v>
          </cell>
          <cell r="G711" t="str">
            <v xml:space="preserve">19 x 120 </v>
          </cell>
          <cell r="H711" t="str">
            <v>Metros</v>
          </cell>
          <cell r="I711" t="str">
            <v xml:space="preserve">Tablas LOSA        </v>
          </cell>
          <cell r="J711" t="str">
            <v>Segunda</v>
          </cell>
          <cell r="K711" t="str">
            <v>Tablas (19x120-21x120)</v>
          </cell>
        </row>
        <row r="712">
          <cell r="A712" t="str">
            <v>031721667000.4.1</v>
          </cell>
          <cell r="B712" t="str">
            <v>19 x 120 PETREO EXPORTACION</v>
          </cell>
          <cell r="C712">
            <v>3</v>
          </cell>
          <cell r="D712">
            <v>54.72</v>
          </cell>
          <cell r="E712">
            <v>24</v>
          </cell>
          <cell r="F712" t="str">
            <v>PAL</v>
          </cell>
          <cell r="G712" t="str">
            <v xml:space="preserve">19 x 120 </v>
          </cell>
          <cell r="H712" t="str">
            <v>Metros</v>
          </cell>
          <cell r="I712" t="str">
            <v xml:space="preserve">Tablas LOSA        </v>
          </cell>
          <cell r="J712" t="str">
            <v>Exportacion</v>
          </cell>
          <cell r="K712" t="str">
            <v>Tablas (19x120-21x120)</v>
          </cell>
        </row>
        <row r="713">
          <cell r="A713" t="str">
            <v>031721668000.1.1</v>
          </cell>
          <cell r="B713" t="str">
            <v>19 x 120 LACAR</v>
          </cell>
          <cell r="C713">
            <v>3</v>
          </cell>
          <cell r="D713">
            <v>54.72</v>
          </cell>
          <cell r="E713">
            <v>24</v>
          </cell>
          <cell r="F713" t="str">
            <v>PAL</v>
          </cell>
          <cell r="G713" t="str">
            <v xml:space="preserve">19 x 120 </v>
          </cell>
          <cell r="H713" t="str">
            <v>Metros</v>
          </cell>
          <cell r="I713" t="str">
            <v xml:space="preserve">Tablas LOSA        </v>
          </cell>
          <cell r="J713" t="str">
            <v>Primera</v>
          </cell>
          <cell r="K713" t="str">
            <v>Tablas (19x120-21x120)</v>
          </cell>
        </row>
        <row r="714">
          <cell r="A714" t="str">
            <v>031721668000.1.2</v>
          </cell>
          <cell r="B714" t="str">
            <v>19 x 120 LACAR 1,37</v>
          </cell>
          <cell r="C714">
            <v>3</v>
          </cell>
          <cell r="D714">
            <v>65.760000000000005</v>
          </cell>
          <cell r="E714">
            <v>20.12</v>
          </cell>
          <cell r="F714" t="str">
            <v>PAL</v>
          </cell>
          <cell r="G714" t="str">
            <v xml:space="preserve">19 x 120 </v>
          </cell>
          <cell r="H714" t="str">
            <v>Metros</v>
          </cell>
          <cell r="I714" t="str">
            <v xml:space="preserve">Tablas LOSA        </v>
          </cell>
          <cell r="J714" t="str">
            <v>Primera</v>
          </cell>
          <cell r="K714" t="str">
            <v>Tablas (19x120-21x120)</v>
          </cell>
        </row>
        <row r="715">
          <cell r="A715" t="str">
            <v>031721668000.2.1</v>
          </cell>
          <cell r="B715" t="str">
            <v>19 x 120 LACAR 2DA CAL</v>
          </cell>
          <cell r="C715">
            <v>3</v>
          </cell>
          <cell r="D715">
            <v>54.72</v>
          </cell>
          <cell r="E715">
            <v>24</v>
          </cell>
          <cell r="F715" t="str">
            <v>PAL</v>
          </cell>
          <cell r="G715" t="str">
            <v xml:space="preserve">19 x 120 </v>
          </cell>
          <cell r="H715" t="str">
            <v>Metros</v>
          </cell>
          <cell r="I715" t="str">
            <v xml:space="preserve">Tablas LOSA        </v>
          </cell>
          <cell r="J715" t="str">
            <v>Segunda</v>
          </cell>
          <cell r="K715" t="str">
            <v>Tablas (19x120-21x120)</v>
          </cell>
        </row>
        <row r="716">
          <cell r="A716" t="str">
            <v>031721668000.2.2</v>
          </cell>
          <cell r="B716" t="str">
            <v>19 x 120 LACAR 1,37 2DA CAL</v>
          </cell>
          <cell r="C716">
            <v>3</v>
          </cell>
          <cell r="D716">
            <v>65.760000000000005</v>
          </cell>
          <cell r="E716">
            <v>20.12</v>
          </cell>
          <cell r="F716" t="str">
            <v>PAL</v>
          </cell>
          <cell r="G716" t="str">
            <v xml:space="preserve">19 x 120 </v>
          </cell>
          <cell r="H716" t="str">
            <v>Metros</v>
          </cell>
          <cell r="I716" t="str">
            <v xml:space="preserve">Tablas LOSA        </v>
          </cell>
          <cell r="J716" t="str">
            <v>Segunda</v>
          </cell>
          <cell r="K716" t="str">
            <v>Tablas (19x120-21x120)</v>
          </cell>
        </row>
        <row r="717">
          <cell r="A717" t="str">
            <v>031721668000.4.1</v>
          </cell>
          <cell r="B717" t="str">
            <v>19 x 120 LACAR EXPORTACION</v>
          </cell>
          <cell r="C717">
            <v>3</v>
          </cell>
          <cell r="D717">
            <v>54.72</v>
          </cell>
          <cell r="E717">
            <v>24</v>
          </cell>
          <cell r="F717" t="str">
            <v>PAL</v>
          </cell>
          <cell r="G717" t="str">
            <v xml:space="preserve">19 x 120 </v>
          </cell>
          <cell r="H717" t="str">
            <v>Metros</v>
          </cell>
          <cell r="I717" t="str">
            <v xml:space="preserve">Tablas LOSA        </v>
          </cell>
          <cell r="J717" t="str">
            <v>Exportacion</v>
          </cell>
          <cell r="K717" t="str">
            <v>Tablas (19x120-21x120)</v>
          </cell>
        </row>
        <row r="718">
          <cell r="A718" t="str">
            <v>031721676000.1.1</v>
          </cell>
          <cell r="B718" t="str">
            <v>19 x 120 CONCRETO</v>
          </cell>
          <cell r="C718">
            <v>3</v>
          </cell>
          <cell r="D718">
            <v>54.72</v>
          </cell>
          <cell r="E718">
            <v>24</v>
          </cell>
          <cell r="F718" t="str">
            <v>PAL</v>
          </cell>
          <cell r="G718" t="str">
            <v xml:space="preserve">19 x 120 </v>
          </cell>
          <cell r="H718" t="str">
            <v>Metros</v>
          </cell>
          <cell r="I718" t="str">
            <v xml:space="preserve">Tablas LOSA        </v>
          </cell>
          <cell r="J718" t="str">
            <v>Primera</v>
          </cell>
          <cell r="K718" t="str">
            <v>Tablas (19x120-21x120)</v>
          </cell>
        </row>
        <row r="719">
          <cell r="A719" t="str">
            <v>031721676000.1.2</v>
          </cell>
          <cell r="B719" t="str">
            <v>19 x 120 CONCRETO 1,37</v>
          </cell>
          <cell r="C719">
            <v>3</v>
          </cell>
          <cell r="D719">
            <v>65.760000000000005</v>
          </cell>
          <cell r="E719">
            <v>20.12</v>
          </cell>
          <cell r="F719" t="str">
            <v>PAL</v>
          </cell>
          <cell r="G719" t="str">
            <v xml:space="preserve">19 x 120 </v>
          </cell>
          <cell r="H719" t="str">
            <v>Metros</v>
          </cell>
          <cell r="I719" t="str">
            <v xml:space="preserve">Tablas LOSA        </v>
          </cell>
          <cell r="J719" t="str">
            <v>Primera</v>
          </cell>
          <cell r="K719" t="str">
            <v>Tablas (19x120-21x120)</v>
          </cell>
        </row>
        <row r="720">
          <cell r="A720" t="str">
            <v>031721676000.2.1</v>
          </cell>
          <cell r="B720" t="str">
            <v>19 x 120 CONCRETO 2DA CAL</v>
          </cell>
          <cell r="C720">
            <v>3</v>
          </cell>
          <cell r="D720">
            <v>54.72</v>
          </cell>
          <cell r="E720">
            <v>24</v>
          </cell>
          <cell r="F720" t="str">
            <v>PAL</v>
          </cell>
          <cell r="G720" t="str">
            <v xml:space="preserve">19 x 120 </v>
          </cell>
          <cell r="H720" t="str">
            <v>Metros</v>
          </cell>
          <cell r="I720" t="str">
            <v xml:space="preserve">Tablas LOSA        </v>
          </cell>
          <cell r="J720" t="str">
            <v>Segunda</v>
          </cell>
          <cell r="K720" t="str">
            <v>Tablas (19x120-21x120)</v>
          </cell>
        </row>
        <row r="721">
          <cell r="A721" t="str">
            <v>031721676000.2.2</v>
          </cell>
          <cell r="B721" t="str">
            <v>19 x 120 CONCRETO 1,37 2DA CAL</v>
          </cell>
          <cell r="C721">
            <v>3</v>
          </cell>
          <cell r="D721">
            <v>65.760000000000005</v>
          </cell>
          <cell r="E721">
            <v>20.12</v>
          </cell>
          <cell r="F721" t="str">
            <v>PAL</v>
          </cell>
          <cell r="G721" t="str">
            <v xml:space="preserve">19 x 120 </v>
          </cell>
          <cell r="H721" t="str">
            <v>Metros</v>
          </cell>
          <cell r="I721" t="str">
            <v xml:space="preserve">Tablas LOSA        </v>
          </cell>
          <cell r="J721" t="str">
            <v>Segunda</v>
          </cell>
          <cell r="K721" t="str">
            <v>Tablas (19x120-21x120)</v>
          </cell>
        </row>
        <row r="722">
          <cell r="A722" t="str">
            <v>031721676000.4.1</v>
          </cell>
          <cell r="B722" t="str">
            <v>19 x 120 CONCRETO EXPORTACION</v>
          </cell>
          <cell r="C722">
            <v>3</v>
          </cell>
          <cell r="D722">
            <v>54.72</v>
          </cell>
          <cell r="E722">
            <v>24</v>
          </cell>
          <cell r="F722" t="str">
            <v>PAL</v>
          </cell>
          <cell r="G722" t="str">
            <v xml:space="preserve">19 x 120 </v>
          </cell>
          <cell r="H722" t="str">
            <v>Metros</v>
          </cell>
          <cell r="I722" t="str">
            <v xml:space="preserve">Tablas LOSA        </v>
          </cell>
          <cell r="J722" t="str">
            <v>Exportacion</v>
          </cell>
          <cell r="K722" t="str">
            <v>Tablas (19x120-21x120)</v>
          </cell>
        </row>
        <row r="723">
          <cell r="A723" t="str">
            <v>031721685174.1.1</v>
          </cell>
          <cell r="B723" t="str">
            <v>19 x 120 NEXO CEMENTO</v>
          </cell>
          <cell r="C723">
            <v>3</v>
          </cell>
          <cell r="D723">
            <v>54.72</v>
          </cell>
          <cell r="E723">
            <v>24</v>
          </cell>
          <cell r="F723" t="str">
            <v>PAL</v>
          </cell>
          <cell r="G723" t="str">
            <v xml:space="preserve">19 x 120 </v>
          </cell>
          <cell r="H723" t="str">
            <v>Metros</v>
          </cell>
          <cell r="I723" t="str">
            <v xml:space="preserve">Tablas LOSA        </v>
          </cell>
          <cell r="J723" t="str">
            <v>Primera</v>
          </cell>
          <cell r="K723" t="str">
            <v>Tablas (19x120-21x120)</v>
          </cell>
        </row>
        <row r="724">
          <cell r="A724" t="str">
            <v>031721685174.2.1</v>
          </cell>
          <cell r="B724" t="str">
            <v>19 x 120 NEXO CEMENTO 2DA CAL</v>
          </cell>
          <cell r="C724">
            <v>3</v>
          </cell>
          <cell r="D724">
            <v>54.72</v>
          </cell>
          <cell r="E724">
            <v>24</v>
          </cell>
          <cell r="F724" t="str">
            <v>PAL</v>
          </cell>
          <cell r="G724" t="str">
            <v xml:space="preserve">19 x 120 </v>
          </cell>
          <cell r="H724" t="str">
            <v>Metros</v>
          </cell>
          <cell r="I724" t="str">
            <v xml:space="preserve">Tablas LOSA        </v>
          </cell>
          <cell r="J724" t="str">
            <v>Segunda</v>
          </cell>
          <cell r="K724" t="str">
            <v>Tablas (19x120-21x120)</v>
          </cell>
        </row>
        <row r="725">
          <cell r="A725" t="str">
            <v>031721685174.4.1</v>
          </cell>
          <cell r="B725" t="str">
            <v>19 x 120 NEXO CEMENTO EXPORTACION</v>
          </cell>
          <cell r="C725">
            <v>3</v>
          </cell>
          <cell r="D725">
            <v>54.72</v>
          </cell>
          <cell r="E725">
            <v>24</v>
          </cell>
          <cell r="F725" t="str">
            <v>PAL</v>
          </cell>
          <cell r="G725" t="str">
            <v xml:space="preserve">19 x 120 </v>
          </cell>
          <cell r="H725" t="str">
            <v>Metros</v>
          </cell>
          <cell r="I725" t="str">
            <v xml:space="preserve">Tablas LOSA        </v>
          </cell>
          <cell r="J725" t="str">
            <v>Exportacion</v>
          </cell>
          <cell r="K725" t="str">
            <v>Tablas (19x120-21x120)</v>
          </cell>
        </row>
        <row r="726">
          <cell r="A726" t="str">
            <v>031721690000.1.1</v>
          </cell>
          <cell r="B726" t="str">
            <v>19 x 120 TELMO</v>
          </cell>
          <cell r="C726">
            <v>3</v>
          </cell>
          <cell r="D726">
            <v>54.72</v>
          </cell>
          <cell r="E726">
            <v>24</v>
          </cell>
          <cell r="F726" t="str">
            <v>PAL</v>
          </cell>
          <cell r="G726" t="str">
            <v xml:space="preserve">19 x 120 </v>
          </cell>
          <cell r="H726" t="str">
            <v>Metros</v>
          </cell>
          <cell r="I726" t="str">
            <v xml:space="preserve">Tablas LOSA        </v>
          </cell>
          <cell r="J726" t="str">
            <v>Primera</v>
          </cell>
          <cell r="K726" t="str">
            <v>Tablas (19x120-21x120)</v>
          </cell>
        </row>
        <row r="727">
          <cell r="A727" t="str">
            <v>031721690000.2.1</v>
          </cell>
          <cell r="B727" t="str">
            <v>19 x 120 TELMO 2DA CAL</v>
          </cell>
          <cell r="C727">
            <v>3</v>
          </cell>
          <cell r="D727">
            <v>54.72</v>
          </cell>
          <cell r="E727">
            <v>24</v>
          </cell>
          <cell r="F727" t="str">
            <v>PAL</v>
          </cell>
          <cell r="G727" t="str">
            <v xml:space="preserve">19 x 120 </v>
          </cell>
          <cell r="H727" t="str">
            <v>Metros</v>
          </cell>
          <cell r="I727" t="str">
            <v xml:space="preserve">Tablas LOSA        </v>
          </cell>
          <cell r="J727" t="str">
            <v>Segunda</v>
          </cell>
          <cell r="K727" t="str">
            <v>Tablas (19x120-21x120)</v>
          </cell>
        </row>
        <row r="728">
          <cell r="A728" t="str">
            <v>031721691006.1.1</v>
          </cell>
          <cell r="B728" t="str">
            <v>19 x 120 ARMONIA GRIS</v>
          </cell>
          <cell r="C728">
            <v>3</v>
          </cell>
          <cell r="D728">
            <v>54.72</v>
          </cell>
          <cell r="E728">
            <v>24</v>
          </cell>
          <cell r="F728" t="str">
            <v>PAL</v>
          </cell>
          <cell r="G728" t="str">
            <v xml:space="preserve">19 x 120 </v>
          </cell>
          <cell r="H728" t="str">
            <v>Metros</v>
          </cell>
          <cell r="I728" t="str">
            <v xml:space="preserve">Tablas LOSA        </v>
          </cell>
          <cell r="J728" t="str">
            <v>Primera</v>
          </cell>
          <cell r="K728" t="str">
            <v>Tablas (19x120-21x120)</v>
          </cell>
        </row>
        <row r="729">
          <cell r="A729" t="str">
            <v>031721691006.2.1</v>
          </cell>
          <cell r="B729" t="str">
            <v>19 x 120 ARMONIA GRIS 2DA CAL</v>
          </cell>
          <cell r="C729">
            <v>3</v>
          </cell>
          <cell r="D729">
            <v>54.72</v>
          </cell>
          <cell r="E729">
            <v>24</v>
          </cell>
          <cell r="F729" t="str">
            <v>PAL</v>
          </cell>
          <cell r="G729" t="str">
            <v xml:space="preserve">19 x 120 </v>
          </cell>
          <cell r="H729" t="str">
            <v>Metros</v>
          </cell>
          <cell r="I729" t="str">
            <v xml:space="preserve">Tablas LOSA        </v>
          </cell>
          <cell r="J729" t="str">
            <v>Segunda</v>
          </cell>
          <cell r="K729" t="str">
            <v>Tablas (19x120-21x120)</v>
          </cell>
        </row>
        <row r="730">
          <cell r="A730" t="str">
            <v>031721691019.1.1</v>
          </cell>
          <cell r="B730" t="str">
            <v>19 x 120 ARMONIA BEIGE</v>
          </cell>
          <cell r="C730">
            <v>3</v>
          </cell>
          <cell r="D730">
            <v>54.72</v>
          </cell>
          <cell r="E730">
            <v>24</v>
          </cell>
          <cell r="F730" t="str">
            <v>PAL</v>
          </cell>
          <cell r="G730" t="str">
            <v xml:space="preserve">19 x 120 </v>
          </cell>
          <cell r="H730" t="str">
            <v>Metros</v>
          </cell>
          <cell r="I730" t="str">
            <v xml:space="preserve">Tablas LOSA        </v>
          </cell>
          <cell r="J730" t="str">
            <v>Primera</v>
          </cell>
          <cell r="K730" t="str">
            <v>Tablas (19x120-21x120)</v>
          </cell>
        </row>
        <row r="731">
          <cell r="A731" t="str">
            <v>031721691019.2.1</v>
          </cell>
          <cell r="B731" t="str">
            <v>19 x 120 ARMONIA BEIGE 2DA CAL</v>
          </cell>
          <cell r="C731">
            <v>3</v>
          </cell>
          <cell r="D731">
            <v>54.72</v>
          </cell>
          <cell r="E731">
            <v>24</v>
          </cell>
          <cell r="F731" t="str">
            <v>PAL</v>
          </cell>
          <cell r="G731" t="str">
            <v xml:space="preserve">19 x 120 </v>
          </cell>
          <cell r="H731" t="str">
            <v>Metros</v>
          </cell>
          <cell r="I731" t="str">
            <v xml:space="preserve">Tablas LOSA        </v>
          </cell>
          <cell r="J731" t="str">
            <v>Segunda</v>
          </cell>
          <cell r="K731" t="str">
            <v>Tablas (19x120-21x120)</v>
          </cell>
        </row>
        <row r="732">
          <cell r="A732" t="str">
            <v>031721694000.1.1</v>
          </cell>
          <cell r="B732" t="str">
            <v>19 X 120 NORDICA</v>
          </cell>
          <cell r="C732">
            <v>3</v>
          </cell>
          <cell r="D732">
            <v>54.72</v>
          </cell>
          <cell r="E732">
            <v>24</v>
          </cell>
          <cell r="F732" t="str">
            <v>PAL</v>
          </cell>
          <cell r="G732" t="str">
            <v xml:space="preserve">19 X 120 </v>
          </cell>
          <cell r="H732" t="str">
            <v>Metros</v>
          </cell>
          <cell r="I732" t="str">
            <v xml:space="preserve">Tablas LOSA        </v>
          </cell>
          <cell r="J732" t="str">
            <v>Primera</v>
          </cell>
          <cell r="K732" t="str">
            <v>Tablas (19x120-21x120)</v>
          </cell>
        </row>
        <row r="733">
          <cell r="A733" t="str">
            <v>031721694000.1.2</v>
          </cell>
          <cell r="B733" t="str">
            <v>19 x 120 NORDICA 1,37</v>
          </cell>
          <cell r="C733">
            <v>3</v>
          </cell>
          <cell r="D733">
            <v>65.760000000000005</v>
          </cell>
          <cell r="E733">
            <v>20.12</v>
          </cell>
          <cell r="F733" t="str">
            <v>PAL</v>
          </cell>
          <cell r="G733" t="str">
            <v xml:space="preserve">19 x 120 </v>
          </cell>
          <cell r="H733" t="str">
            <v>Metros</v>
          </cell>
          <cell r="I733" t="str">
            <v xml:space="preserve">Tablas LOSA        </v>
          </cell>
          <cell r="J733" t="str">
            <v>Primera</v>
          </cell>
          <cell r="K733" t="str">
            <v>Tablas (19x120-21x120)</v>
          </cell>
        </row>
        <row r="734">
          <cell r="A734" t="str">
            <v>031721694000.2.1</v>
          </cell>
          <cell r="B734" t="str">
            <v>19 X 120 NORDICA 2DA CAL</v>
          </cell>
          <cell r="C734">
            <v>3</v>
          </cell>
          <cell r="D734">
            <v>54.72</v>
          </cell>
          <cell r="E734">
            <v>24</v>
          </cell>
          <cell r="F734" t="str">
            <v>PAL</v>
          </cell>
          <cell r="G734" t="str">
            <v xml:space="preserve">19 X 120 </v>
          </cell>
          <cell r="H734" t="str">
            <v>Metros</v>
          </cell>
          <cell r="I734" t="str">
            <v xml:space="preserve">Tablas LOSA        </v>
          </cell>
          <cell r="J734" t="str">
            <v>Segunda</v>
          </cell>
          <cell r="K734" t="str">
            <v>Tablas (19x120-21x120)</v>
          </cell>
        </row>
        <row r="735">
          <cell r="A735" t="str">
            <v>031721694000.2.2</v>
          </cell>
          <cell r="B735" t="str">
            <v>19 x 120 NORDICA 1,37 2DA CAL</v>
          </cell>
          <cell r="C735">
            <v>3</v>
          </cell>
          <cell r="D735">
            <v>65.760000000000005</v>
          </cell>
          <cell r="E735">
            <v>20.12</v>
          </cell>
          <cell r="F735" t="str">
            <v>PAL</v>
          </cell>
          <cell r="G735" t="str">
            <v xml:space="preserve">19 x 120 </v>
          </cell>
          <cell r="H735" t="str">
            <v>Metros</v>
          </cell>
          <cell r="I735" t="str">
            <v xml:space="preserve">Tablas LOSA        </v>
          </cell>
          <cell r="J735" t="str">
            <v>Segunda</v>
          </cell>
          <cell r="K735" t="str">
            <v>Tablas (19x120-21x120)</v>
          </cell>
        </row>
        <row r="736">
          <cell r="A736" t="str">
            <v>031721705000.1.1</v>
          </cell>
          <cell r="B736" t="str">
            <v>19 x 120 NAMIBIA</v>
          </cell>
          <cell r="C736">
            <v>3</v>
          </cell>
          <cell r="D736">
            <v>54.72</v>
          </cell>
          <cell r="E736">
            <v>24</v>
          </cell>
          <cell r="F736" t="str">
            <v>PAL</v>
          </cell>
          <cell r="G736" t="str">
            <v xml:space="preserve">19 x 120 </v>
          </cell>
          <cell r="H736" t="str">
            <v>Metros</v>
          </cell>
          <cell r="I736" t="str">
            <v xml:space="preserve">Tablas LOSA        </v>
          </cell>
          <cell r="J736" t="str">
            <v>Primera</v>
          </cell>
          <cell r="K736" t="str">
            <v>Tablas (19x120-21x120)</v>
          </cell>
        </row>
        <row r="737">
          <cell r="A737" t="str">
            <v>031721705000.2.1</v>
          </cell>
          <cell r="B737" t="str">
            <v>19 x 120 NAMIBIA 2DA CAL</v>
          </cell>
          <cell r="C737">
            <v>3</v>
          </cell>
          <cell r="D737">
            <v>54.72</v>
          </cell>
          <cell r="E737">
            <v>24</v>
          </cell>
          <cell r="F737" t="str">
            <v>PAL</v>
          </cell>
          <cell r="G737" t="str">
            <v xml:space="preserve">19 x 120 </v>
          </cell>
          <cell r="H737" t="str">
            <v>Metros</v>
          </cell>
          <cell r="I737" t="str">
            <v xml:space="preserve">Tablas LOSA        </v>
          </cell>
          <cell r="J737" t="str">
            <v>Segunda</v>
          </cell>
          <cell r="K737" t="str">
            <v>Tablas (19x120-21x120)</v>
          </cell>
        </row>
        <row r="738">
          <cell r="A738" t="str">
            <v>031721709000.1.1</v>
          </cell>
          <cell r="B738" t="str">
            <v>19 x 120 DECAP TAAd</v>
          </cell>
          <cell r="C738">
            <v>3</v>
          </cell>
          <cell r="D738">
            <v>54.72</v>
          </cell>
          <cell r="E738">
            <v>24</v>
          </cell>
          <cell r="F738" t="str">
            <v>PAL</v>
          </cell>
          <cell r="G738" t="str">
            <v xml:space="preserve">19 x 120 </v>
          </cell>
          <cell r="H738" t="str">
            <v>Metros</v>
          </cell>
          <cell r="I738" t="str">
            <v xml:space="preserve">Tablas LOSA        </v>
          </cell>
          <cell r="J738" t="str">
            <v>Primera</v>
          </cell>
          <cell r="K738" t="str">
            <v>Tablas (19x120-21x120)</v>
          </cell>
        </row>
        <row r="739">
          <cell r="A739" t="str">
            <v>031721709000.2.1</v>
          </cell>
          <cell r="B739" t="str">
            <v>19 x 120 DECAP TAAd 2DA CAL</v>
          </cell>
          <cell r="C739">
            <v>3</v>
          </cell>
          <cell r="D739">
            <v>54.72</v>
          </cell>
          <cell r="E739">
            <v>24</v>
          </cell>
          <cell r="F739" t="str">
            <v>PAL</v>
          </cell>
          <cell r="G739" t="str">
            <v xml:space="preserve">19 x 120 </v>
          </cell>
          <cell r="H739" t="str">
            <v>Metros</v>
          </cell>
          <cell r="I739" t="str">
            <v xml:space="preserve">Tablas LOSA        </v>
          </cell>
          <cell r="J739" t="str">
            <v>Segunda</v>
          </cell>
          <cell r="K739" t="str">
            <v>Tablas (19x120-21x120)</v>
          </cell>
        </row>
        <row r="740">
          <cell r="A740" t="str">
            <v>031721710000.1.1</v>
          </cell>
          <cell r="B740" t="str">
            <v>19 x 120 LACAR TAAd</v>
          </cell>
          <cell r="C740">
            <v>3</v>
          </cell>
          <cell r="D740">
            <v>54.72</v>
          </cell>
          <cell r="E740">
            <v>24</v>
          </cell>
          <cell r="F740" t="str">
            <v>PAL</v>
          </cell>
          <cell r="G740" t="str">
            <v xml:space="preserve">19 x 120 </v>
          </cell>
          <cell r="H740" t="str">
            <v>Metros</v>
          </cell>
          <cell r="I740" t="str">
            <v xml:space="preserve">Tablas LOSA        </v>
          </cell>
          <cell r="J740" t="str">
            <v>Primera</v>
          </cell>
          <cell r="K740" t="str">
            <v>Tablas (19x120-21x120)</v>
          </cell>
        </row>
        <row r="741">
          <cell r="A741" t="str">
            <v>031721710000.2.1</v>
          </cell>
          <cell r="B741" t="str">
            <v>19 x 120 LACAR TAAd 2DA CAL</v>
          </cell>
          <cell r="C741">
            <v>3</v>
          </cell>
          <cell r="D741">
            <v>54.72</v>
          </cell>
          <cell r="E741">
            <v>24</v>
          </cell>
          <cell r="F741" t="str">
            <v>PAL</v>
          </cell>
          <cell r="G741" t="str">
            <v xml:space="preserve">19 x 120 </v>
          </cell>
          <cell r="H741" t="str">
            <v>Metros</v>
          </cell>
          <cell r="I741" t="str">
            <v xml:space="preserve">Tablas LOSA        </v>
          </cell>
          <cell r="J741" t="str">
            <v>Segunda</v>
          </cell>
          <cell r="K741" t="str">
            <v>Tablas (19x120-21x120)</v>
          </cell>
        </row>
        <row r="742">
          <cell r="A742" t="str">
            <v>031721711000.1.1</v>
          </cell>
          <cell r="B742" t="str">
            <v>19 x 120 LAPACHO TAAd</v>
          </cell>
          <cell r="C742">
            <v>3</v>
          </cell>
          <cell r="D742">
            <v>54.72</v>
          </cell>
          <cell r="E742">
            <v>24</v>
          </cell>
          <cell r="F742" t="str">
            <v>PAL</v>
          </cell>
          <cell r="G742" t="str">
            <v xml:space="preserve">19 x 120 </v>
          </cell>
          <cell r="H742" t="str">
            <v>Metros</v>
          </cell>
          <cell r="I742" t="str">
            <v xml:space="preserve">Tablas LOSA        </v>
          </cell>
          <cell r="J742" t="str">
            <v>Primera</v>
          </cell>
          <cell r="K742" t="str">
            <v>Tablas (19x120-21x120)</v>
          </cell>
        </row>
        <row r="743">
          <cell r="A743" t="str">
            <v>031721711000.2.1</v>
          </cell>
          <cell r="B743" t="str">
            <v>19 x 120 LAPACHO TAAd 2DA CAL</v>
          </cell>
          <cell r="C743">
            <v>3</v>
          </cell>
          <cell r="D743">
            <v>54.72</v>
          </cell>
          <cell r="E743">
            <v>24</v>
          </cell>
          <cell r="F743" t="str">
            <v>PAL</v>
          </cell>
          <cell r="G743" t="str">
            <v xml:space="preserve">19 x 120 </v>
          </cell>
          <cell r="H743" t="str">
            <v>Metros</v>
          </cell>
          <cell r="I743" t="str">
            <v xml:space="preserve">Tablas LOSA        </v>
          </cell>
          <cell r="J743" t="str">
            <v>Segunda</v>
          </cell>
          <cell r="K743" t="str">
            <v>Tablas (19x120-21x120)</v>
          </cell>
        </row>
        <row r="744">
          <cell r="A744" t="str">
            <v>031721712000.1.1</v>
          </cell>
          <cell r="B744" t="str">
            <v>19 x 120 MALBEC TAAd</v>
          </cell>
          <cell r="C744">
            <v>3</v>
          </cell>
          <cell r="D744">
            <v>54.72</v>
          </cell>
          <cell r="E744">
            <v>24</v>
          </cell>
          <cell r="F744" t="str">
            <v>PAL</v>
          </cell>
          <cell r="G744" t="str">
            <v xml:space="preserve">19 x 120 </v>
          </cell>
          <cell r="H744" t="str">
            <v>Metros</v>
          </cell>
          <cell r="I744" t="str">
            <v xml:space="preserve">Tablas LOSA        </v>
          </cell>
          <cell r="J744" t="str">
            <v>Primera</v>
          </cell>
          <cell r="K744" t="str">
            <v>Tablas (19x120-21x120)</v>
          </cell>
        </row>
        <row r="745">
          <cell r="A745" t="str">
            <v>031721712000.2.1</v>
          </cell>
          <cell r="B745" t="str">
            <v>19 x 120 MALBEC TAAd 2DA CAL</v>
          </cell>
          <cell r="C745">
            <v>3</v>
          </cell>
          <cell r="D745">
            <v>54.72</v>
          </cell>
          <cell r="E745">
            <v>24</v>
          </cell>
          <cell r="F745" t="str">
            <v>PAL</v>
          </cell>
          <cell r="G745" t="str">
            <v xml:space="preserve">19 x 120 </v>
          </cell>
          <cell r="H745" t="str">
            <v>Metros</v>
          </cell>
          <cell r="I745" t="str">
            <v xml:space="preserve">Tablas LOSA        </v>
          </cell>
          <cell r="J745" t="str">
            <v>Segunda</v>
          </cell>
          <cell r="K745" t="str">
            <v>Tablas (19x120-21x120)</v>
          </cell>
        </row>
        <row r="746">
          <cell r="A746" t="str">
            <v>031721713000.1.1</v>
          </cell>
          <cell r="B746" t="str">
            <v>19 x 120 NORDICA TAAd</v>
          </cell>
          <cell r="C746">
            <v>3</v>
          </cell>
          <cell r="D746">
            <v>54.72</v>
          </cell>
          <cell r="E746">
            <v>24</v>
          </cell>
          <cell r="F746" t="str">
            <v>PAL</v>
          </cell>
          <cell r="G746" t="str">
            <v xml:space="preserve">19 x 120 </v>
          </cell>
          <cell r="H746" t="str">
            <v>Metros</v>
          </cell>
          <cell r="I746" t="str">
            <v xml:space="preserve">Tablas LOSA        </v>
          </cell>
          <cell r="J746" t="str">
            <v>Primera</v>
          </cell>
          <cell r="K746" t="str">
            <v>Tablas (19x120-21x120)</v>
          </cell>
        </row>
        <row r="747">
          <cell r="A747" t="str">
            <v>031721713000.2.1</v>
          </cell>
          <cell r="B747" t="str">
            <v>19 x 120 NORDICA TAAd 2DA CAL</v>
          </cell>
          <cell r="C747">
            <v>3</v>
          </cell>
          <cell r="D747">
            <v>54.72</v>
          </cell>
          <cell r="E747">
            <v>24</v>
          </cell>
          <cell r="F747" t="str">
            <v>PAL</v>
          </cell>
          <cell r="G747" t="str">
            <v xml:space="preserve">19 x 120 </v>
          </cell>
          <cell r="H747" t="str">
            <v>Metros</v>
          </cell>
          <cell r="I747" t="str">
            <v xml:space="preserve">Tablas LOSA        </v>
          </cell>
          <cell r="J747" t="str">
            <v>Segunda</v>
          </cell>
          <cell r="K747" t="str">
            <v>Tablas (19x120-21x120)</v>
          </cell>
        </row>
        <row r="748">
          <cell r="A748" t="str">
            <v>031721717000.1.1</v>
          </cell>
          <cell r="B748" t="str">
            <v>19 x 120 KENIA</v>
          </cell>
          <cell r="C748">
            <v>3</v>
          </cell>
          <cell r="D748">
            <v>54.72</v>
          </cell>
          <cell r="E748">
            <v>24</v>
          </cell>
          <cell r="F748" t="str">
            <v>PAL</v>
          </cell>
          <cell r="G748" t="str">
            <v xml:space="preserve">19 x 120 </v>
          </cell>
          <cell r="H748" t="str">
            <v>Metros</v>
          </cell>
          <cell r="I748" t="str">
            <v xml:space="preserve">Tablas LOSA        </v>
          </cell>
          <cell r="J748" t="str">
            <v>Primera</v>
          </cell>
          <cell r="K748" t="str">
            <v>Tablas (19x120-21x120)</v>
          </cell>
        </row>
        <row r="749">
          <cell r="A749" t="str">
            <v>031721717000.1.2</v>
          </cell>
          <cell r="B749" t="str">
            <v>19 x 120 KENIA 1,37</v>
          </cell>
          <cell r="C749">
            <v>3</v>
          </cell>
          <cell r="D749">
            <v>65.760000000000005</v>
          </cell>
          <cell r="E749">
            <v>20.12</v>
          </cell>
          <cell r="F749" t="str">
            <v>PAL</v>
          </cell>
          <cell r="G749" t="str">
            <v xml:space="preserve">19 x 120 </v>
          </cell>
          <cell r="H749" t="str">
            <v>Metros</v>
          </cell>
          <cell r="I749" t="str">
            <v xml:space="preserve">Tablas LOSA        </v>
          </cell>
          <cell r="J749" t="str">
            <v>Primera</v>
          </cell>
          <cell r="K749" t="str">
            <v>Tablas (19x120-21x120)</v>
          </cell>
        </row>
        <row r="750">
          <cell r="A750" t="str">
            <v>031721717000.2.1</v>
          </cell>
          <cell r="B750" t="str">
            <v>19 x 120 KENIA 2DA CAL</v>
          </cell>
          <cell r="C750">
            <v>3</v>
          </cell>
          <cell r="D750">
            <v>54.72</v>
          </cell>
          <cell r="E750">
            <v>24</v>
          </cell>
          <cell r="F750" t="str">
            <v>PAL</v>
          </cell>
          <cell r="G750" t="str">
            <v xml:space="preserve">19 x 120 </v>
          </cell>
          <cell r="H750" t="str">
            <v>Metros</v>
          </cell>
          <cell r="I750" t="str">
            <v xml:space="preserve">Tablas LOSA        </v>
          </cell>
          <cell r="J750" t="str">
            <v>Segunda</v>
          </cell>
          <cell r="K750" t="str">
            <v>Tablas (19x120-21x120)</v>
          </cell>
        </row>
        <row r="751">
          <cell r="A751" t="str">
            <v>031721719000.1.1</v>
          </cell>
          <cell r="B751" t="str">
            <v>19 x 120 ROBLE</v>
          </cell>
          <cell r="C751">
            <v>3</v>
          </cell>
          <cell r="D751">
            <v>54.72</v>
          </cell>
          <cell r="E751">
            <v>24</v>
          </cell>
          <cell r="F751" t="str">
            <v>PAL</v>
          </cell>
          <cell r="G751" t="str">
            <v xml:space="preserve">19 x 120 </v>
          </cell>
          <cell r="H751" t="str">
            <v>Metros</v>
          </cell>
          <cell r="I751" t="str">
            <v xml:space="preserve">Tablas LOSA        </v>
          </cell>
          <cell r="J751" t="str">
            <v>Primera</v>
          </cell>
          <cell r="K751" t="str">
            <v>Tablas (19x120-21x120)</v>
          </cell>
        </row>
        <row r="752">
          <cell r="A752" t="str">
            <v>031721719000.1.2</v>
          </cell>
          <cell r="B752" t="str">
            <v>19 x 120 ROBLE 1,37</v>
          </cell>
          <cell r="C752">
            <v>3</v>
          </cell>
          <cell r="D752">
            <v>65.760000000000005</v>
          </cell>
          <cell r="E752">
            <v>20.12</v>
          </cell>
          <cell r="F752" t="str">
            <v>PAL</v>
          </cell>
          <cell r="G752" t="str">
            <v xml:space="preserve">19 x 120 </v>
          </cell>
          <cell r="H752" t="str">
            <v>Metros</v>
          </cell>
          <cell r="I752" t="str">
            <v xml:space="preserve">Tablas LOSA        </v>
          </cell>
          <cell r="J752" t="str">
            <v>Primera</v>
          </cell>
          <cell r="K752" t="str">
            <v>Tablas (19x120-21x120)</v>
          </cell>
        </row>
        <row r="753">
          <cell r="A753" t="str">
            <v>031721719000.2.1</v>
          </cell>
          <cell r="B753" t="str">
            <v>19 x 120 ROBLE 2DA CAL</v>
          </cell>
          <cell r="C753">
            <v>3</v>
          </cell>
          <cell r="D753">
            <v>54.72</v>
          </cell>
          <cell r="E753">
            <v>24</v>
          </cell>
          <cell r="F753" t="str">
            <v>PAL</v>
          </cell>
          <cell r="G753" t="str">
            <v xml:space="preserve">19 x 120 </v>
          </cell>
          <cell r="H753" t="str">
            <v>Metros</v>
          </cell>
          <cell r="I753" t="str">
            <v xml:space="preserve">Tablas LOSA        </v>
          </cell>
          <cell r="J753" t="str">
            <v>Segunda</v>
          </cell>
          <cell r="K753" t="str">
            <v>Tablas (19x120-21x120)</v>
          </cell>
        </row>
        <row r="754">
          <cell r="A754" t="str">
            <v>031721719000.2.2</v>
          </cell>
          <cell r="B754" t="str">
            <v>19 x 120 ROBLE 1,37 2DA CAL</v>
          </cell>
          <cell r="C754">
            <v>3</v>
          </cell>
          <cell r="D754">
            <v>65.760000000000005</v>
          </cell>
          <cell r="E754">
            <v>20.12</v>
          </cell>
          <cell r="F754" t="str">
            <v>PAL</v>
          </cell>
          <cell r="G754" t="str">
            <v xml:space="preserve">19 x 120 </v>
          </cell>
          <cell r="H754" t="str">
            <v>Metros</v>
          </cell>
          <cell r="I754" t="str">
            <v xml:space="preserve">Tablas LOSA        </v>
          </cell>
          <cell r="J754" t="str">
            <v>Segunda</v>
          </cell>
          <cell r="K754" t="str">
            <v>Tablas (19x120-21x120)</v>
          </cell>
        </row>
        <row r="755">
          <cell r="A755" t="str">
            <v>031721720000.1.1</v>
          </cell>
          <cell r="B755" t="str">
            <v>19 x 120 VIRARO</v>
          </cell>
          <cell r="C755">
            <v>3</v>
          </cell>
          <cell r="D755">
            <v>54.72</v>
          </cell>
          <cell r="E755">
            <v>24</v>
          </cell>
          <cell r="F755" t="str">
            <v>PAL</v>
          </cell>
          <cell r="G755" t="str">
            <v xml:space="preserve">19 x 120 </v>
          </cell>
          <cell r="H755" t="str">
            <v>Metros</v>
          </cell>
          <cell r="I755" t="str">
            <v xml:space="preserve">Tablas LOSA        </v>
          </cell>
          <cell r="J755" t="str">
            <v>Primera</v>
          </cell>
          <cell r="K755" t="str">
            <v>Tablas (19x120-21x120)</v>
          </cell>
        </row>
        <row r="756">
          <cell r="A756" t="str">
            <v>031721720000.1.2</v>
          </cell>
          <cell r="B756" t="str">
            <v>19 x 120 VIRARO 1,37</v>
          </cell>
          <cell r="C756">
            <v>3</v>
          </cell>
          <cell r="D756">
            <v>65.760000000000005</v>
          </cell>
          <cell r="E756">
            <v>20.12</v>
          </cell>
          <cell r="F756" t="str">
            <v>PAL</v>
          </cell>
          <cell r="G756" t="str">
            <v xml:space="preserve">19 x 120 </v>
          </cell>
          <cell r="H756" t="str">
            <v>Metros</v>
          </cell>
          <cell r="I756" t="str">
            <v xml:space="preserve">Tablas LOSA        </v>
          </cell>
          <cell r="J756" t="str">
            <v>Primera</v>
          </cell>
          <cell r="K756" t="str">
            <v>Tablas (19x120-21x120)</v>
          </cell>
        </row>
        <row r="757">
          <cell r="A757" t="str">
            <v>031721720000.2.1</v>
          </cell>
          <cell r="B757" t="str">
            <v>19 x 120 VIRARO 2DA CAL</v>
          </cell>
          <cell r="C757">
            <v>3</v>
          </cell>
          <cell r="D757">
            <v>54.72</v>
          </cell>
          <cell r="E757">
            <v>24</v>
          </cell>
          <cell r="F757" t="str">
            <v>PAL</v>
          </cell>
          <cell r="G757" t="str">
            <v xml:space="preserve">19 x 120 </v>
          </cell>
          <cell r="H757" t="str">
            <v>Metros</v>
          </cell>
          <cell r="I757" t="str">
            <v xml:space="preserve">Tablas LOSA        </v>
          </cell>
          <cell r="J757" t="str">
            <v>Segunda</v>
          </cell>
          <cell r="K757" t="str">
            <v>Tablas (19x120-21x120)</v>
          </cell>
        </row>
        <row r="758">
          <cell r="A758" t="str">
            <v>031721720000.2.2</v>
          </cell>
          <cell r="B758" t="str">
            <v>19 x 120 VIRARO 1,37 2DA CAL</v>
          </cell>
          <cell r="C758">
            <v>3</v>
          </cell>
          <cell r="D758">
            <v>65.760000000000005</v>
          </cell>
          <cell r="E758">
            <v>20.12</v>
          </cell>
          <cell r="F758" t="str">
            <v>PAL</v>
          </cell>
          <cell r="G758" t="str">
            <v xml:space="preserve">19 x 120 </v>
          </cell>
          <cell r="H758" t="str">
            <v>Metros</v>
          </cell>
          <cell r="I758" t="str">
            <v xml:space="preserve">Tablas LOSA        </v>
          </cell>
          <cell r="J758" t="str">
            <v>Segunda</v>
          </cell>
          <cell r="K758" t="str">
            <v>Tablas (19x120-21x120)</v>
          </cell>
        </row>
        <row r="759">
          <cell r="A759" t="str">
            <v>031721728000.1.2</v>
          </cell>
          <cell r="B759" t="str">
            <v>19 x 120 LAPACHO 1,37</v>
          </cell>
          <cell r="C759">
            <v>3</v>
          </cell>
          <cell r="D759">
            <v>65.760000000000005</v>
          </cell>
          <cell r="E759">
            <v>20.12</v>
          </cell>
          <cell r="F759" t="str">
            <v>PAL</v>
          </cell>
          <cell r="G759" t="str">
            <v xml:space="preserve">19 x 120 </v>
          </cell>
          <cell r="H759" t="str">
            <v>Metros</v>
          </cell>
          <cell r="I759" t="str">
            <v xml:space="preserve">Tablas LOSA        </v>
          </cell>
          <cell r="J759" t="str">
            <v>Primera</v>
          </cell>
          <cell r="K759" t="str">
            <v>Tablas (19x120-21x120)</v>
          </cell>
        </row>
        <row r="760">
          <cell r="A760" t="str">
            <v>031721728000.2.2</v>
          </cell>
          <cell r="B760" t="str">
            <v>19 x 120 LAPACHO 1,37 2DA CAL</v>
          </cell>
          <cell r="C760">
            <v>3</v>
          </cell>
          <cell r="D760">
            <v>65.760000000000005</v>
          </cell>
          <cell r="E760">
            <v>20.12</v>
          </cell>
          <cell r="F760" t="str">
            <v>PAL</v>
          </cell>
          <cell r="G760" t="str">
            <v xml:space="preserve">19 x 120 </v>
          </cell>
          <cell r="H760" t="str">
            <v>Metros</v>
          </cell>
          <cell r="I760" t="str">
            <v xml:space="preserve">Tablas LOSA        </v>
          </cell>
          <cell r="J760" t="str">
            <v>Segunda</v>
          </cell>
          <cell r="K760" t="str">
            <v>Tablas (19x120-21x120)</v>
          </cell>
        </row>
        <row r="761">
          <cell r="A761" t="str">
            <v>031731650000.1.1</v>
          </cell>
          <cell r="B761" t="str">
            <v>19 x 160 MALBEC</v>
          </cell>
          <cell r="C761">
            <v>3</v>
          </cell>
          <cell r="D761">
            <v>48.8</v>
          </cell>
          <cell r="E761">
            <v>22.92</v>
          </cell>
          <cell r="F761" t="str">
            <v>PAL</v>
          </cell>
          <cell r="G761" t="str">
            <v xml:space="preserve">19 x 160 </v>
          </cell>
          <cell r="H761" t="str">
            <v>Metros</v>
          </cell>
          <cell r="I761" t="str">
            <v xml:space="preserve">Tablas LOSA        </v>
          </cell>
          <cell r="J761" t="str">
            <v>Primera</v>
          </cell>
          <cell r="K761" t="str">
            <v>Tablas (40x160-19x160)</v>
          </cell>
        </row>
        <row r="762">
          <cell r="A762" t="str">
            <v>031731650000.2.1</v>
          </cell>
          <cell r="B762" t="str">
            <v>19 x 160 MALBEC 2DA CAL</v>
          </cell>
          <cell r="C762">
            <v>3</v>
          </cell>
          <cell r="D762">
            <v>48.88</v>
          </cell>
          <cell r="E762">
            <v>24.259</v>
          </cell>
          <cell r="F762" t="str">
            <v>PAL</v>
          </cell>
          <cell r="G762" t="str">
            <v xml:space="preserve">19 x 160 </v>
          </cell>
          <cell r="H762" t="str">
            <v>Metros</v>
          </cell>
          <cell r="I762" t="str">
            <v xml:space="preserve">Tablas LOSA        </v>
          </cell>
          <cell r="J762" t="str">
            <v>Segunda</v>
          </cell>
          <cell r="K762" t="str">
            <v>Tablas (40x160-19x160)</v>
          </cell>
        </row>
        <row r="763">
          <cell r="A763" t="str">
            <v>031731651000.1.1</v>
          </cell>
          <cell r="B763" t="str">
            <v>19 x 160 LAPACHO</v>
          </cell>
          <cell r="C763">
            <v>3</v>
          </cell>
          <cell r="D763">
            <v>48.8</v>
          </cell>
          <cell r="E763">
            <v>22.92</v>
          </cell>
          <cell r="F763" t="str">
            <v>PAL</v>
          </cell>
          <cell r="G763" t="str">
            <v xml:space="preserve">19 x 160 </v>
          </cell>
          <cell r="H763" t="str">
            <v>Metros</v>
          </cell>
          <cell r="I763" t="str">
            <v xml:space="preserve">Tablas LOSA        </v>
          </cell>
          <cell r="J763" t="str">
            <v>Primera</v>
          </cell>
          <cell r="K763" t="str">
            <v>Tablas (40x160-19x160)</v>
          </cell>
        </row>
        <row r="764">
          <cell r="A764" t="str">
            <v>031731651000.2.1</v>
          </cell>
          <cell r="B764" t="str">
            <v>19 x 160 LAPACHO 2DA CAL</v>
          </cell>
          <cell r="C764">
            <v>3</v>
          </cell>
          <cell r="D764">
            <v>48.8</v>
          </cell>
          <cell r="E764">
            <v>24.259</v>
          </cell>
          <cell r="F764" t="str">
            <v>PAL</v>
          </cell>
          <cell r="G764" t="str">
            <v xml:space="preserve">19 x 160 </v>
          </cell>
          <cell r="H764" t="str">
            <v>Metros</v>
          </cell>
          <cell r="I764" t="str">
            <v xml:space="preserve">Tablas LOSA        </v>
          </cell>
          <cell r="J764" t="str">
            <v>Segunda</v>
          </cell>
          <cell r="K764" t="str">
            <v>Tablas (40x160-19x160)</v>
          </cell>
        </row>
        <row r="765">
          <cell r="A765" t="str">
            <v>031731651000.4.1</v>
          </cell>
          <cell r="B765" t="str">
            <v>19 x 160 LAPACHO EXPORTACION</v>
          </cell>
          <cell r="C765">
            <v>3</v>
          </cell>
          <cell r="D765">
            <v>48.8</v>
          </cell>
          <cell r="E765">
            <v>24.259</v>
          </cell>
          <cell r="F765" t="str">
            <v>PAL</v>
          </cell>
          <cell r="G765" t="str">
            <v xml:space="preserve">19 x 160 </v>
          </cell>
          <cell r="H765" t="str">
            <v>Metros</v>
          </cell>
          <cell r="I765" t="str">
            <v xml:space="preserve">Tablas LOSA        </v>
          </cell>
          <cell r="J765" t="str">
            <v>Exportacion</v>
          </cell>
          <cell r="K765" t="str">
            <v>Tablas (40x160-19x160)</v>
          </cell>
        </row>
        <row r="766">
          <cell r="A766" t="str">
            <v>031731652000.1.1</v>
          </cell>
          <cell r="B766" t="str">
            <v>19 x 160 PATINA</v>
          </cell>
          <cell r="C766">
            <v>3</v>
          </cell>
          <cell r="D766">
            <v>48.8</v>
          </cell>
          <cell r="E766">
            <v>22.92</v>
          </cell>
          <cell r="F766" t="str">
            <v>PAL</v>
          </cell>
          <cell r="G766" t="str">
            <v xml:space="preserve">19 x 160 </v>
          </cell>
          <cell r="H766" t="str">
            <v>Metros</v>
          </cell>
          <cell r="I766" t="str">
            <v xml:space="preserve">Tablas LOSA        </v>
          </cell>
          <cell r="J766" t="str">
            <v>Primera</v>
          </cell>
          <cell r="K766" t="str">
            <v>Tablas (40x160-19x160)</v>
          </cell>
        </row>
        <row r="767">
          <cell r="A767" t="str">
            <v>031731652000.2.1</v>
          </cell>
          <cell r="B767" t="str">
            <v>19 x 160 PATINA 2DA CAL</v>
          </cell>
          <cell r="C767">
            <v>3</v>
          </cell>
          <cell r="D767">
            <v>48.88</v>
          </cell>
          <cell r="E767">
            <v>24.259</v>
          </cell>
          <cell r="F767" t="str">
            <v>PAL</v>
          </cell>
          <cell r="G767" t="str">
            <v xml:space="preserve">19 x 160 </v>
          </cell>
          <cell r="H767" t="str">
            <v>Metros</v>
          </cell>
          <cell r="I767" t="str">
            <v xml:space="preserve">Tablas LOSA        </v>
          </cell>
          <cell r="J767" t="str">
            <v>Segunda</v>
          </cell>
          <cell r="K767" t="str">
            <v>Tablas (40x160-19x160)</v>
          </cell>
        </row>
        <row r="768">
          <cell r="A768" t="str">
            <v>031731653000.1.1</v>
          </cell>
          <cell r="B768" t="str">
            <v>19 x 160 DECAP</v>
          </cell>
          <cell r="C768">
            <v>3</v>
          </cell>
          <cell r="D768">
            <v>48.8</v>
          </cell>
          <cell r="E768">
            <v>22.92</v>
          </cell>
          <cell r="F768" t="str">
            <v>PAL</v>
          </cell>
          <cell r="G768" t="str">
            <v xml:space="preserve">19 x 160 </v>
          </cell>
          <cell r="H768" t="str">
            <v>Metros</v>
          </cell>
          <cell r="I768" t="str">
            <v xml:space="preserve">Tablas LOSA        </v>
          </cell>
          <cell r="J768" t="str">
            <v>Primera</v>
          </cell>
          <cell r="K768" t="str">
            <v>Tablas (40x160-19x160)</v>
          </cell>
        </row>
        <row r="769">
          <cell r="A769" t="str">
            <v>031731653000.2.1</v>
          </cell>
          <cell r="B769" t="str">
            <v>19 x 160 DECAP 2DA CAL</v>
          </cell>
          <cell r="C769">
            <v>3</v>
          </cell>
          <cell r="D769">
            <v>48.8</v>
          </cell>
          <cell r="E769">
            <v>24.259</v>
          </cell>
          <cell r="F769" t="str">
            <v>PAL</v>
          </cell>
          <cell r="G769" t="str">
            <v xml:space="preserve">19 x 160 </v>
          </cell>
          <cell r="H769" t="str">
            <v>Metros</v>
          </cell>
          <cell r="I769" t="str">
            <v xml:space="preserve">Tablas LOSA        </v>
          </cell>
          <cell r="J769" t="str">
            <v>Segunda</v>
          </cell>
          <cell r="K769" t="str">
            <v>Tablas (40x160-19x160)</v>
          </cell>
        </row>
        <row r="770">
          <cell r="A770" t="str">
            <v>031731653000.4.1</v>
          </cell>
          <cell r="B770" t="str">
            <v>19 x 160 DECAP EXPORTACION</v>
          </cell>
          <cell r="C770">
            <v>3</v>
          </cell>
          <cell r="D770">
            <v>48.8</v>
          </cell>
          <cell r="E770">
            <v>24.259</v>
          </cell>
          <cell r="F770" t="str">
            <v>PAL</v>
          </cell>
          <cell r="G770" t="str">
            <v xml:space="preserve">19 x 160 </v>
          </cell>
          <cell r="H770" t="str">
            <v>Metros</v>
          </cell>
          <cell r="I770" t="str">
            <v xml:space="preserve">Tablas LOSA        </v>
          </cell>
          <cell r="J770" t="str">
            <v>Exportacion</v>
          </cell>
          <cell r="K770" t="str">
            <v>Tablas (40x160-19x160)</v>
          </cell>
        </row>
        <row r="771">
          <cell r="A771" t="str">
            <v>031731654000.1.1</v>
          </cell>
          <cell r="B771" t="str">
            <v>19 x 160 OLMO</v>
          </cell>
          <cell r="C771">
            <v>3</v>
          </cell>
          <cell r="D771">
            <v>48.8</v>
          </cell>
          <cell r="E771">
            <v>22.92</v>
          </cell>
          <cell r="F771" t="str">
            <v>PAL</v>
          </cell>
          <cell r="G771" t="str">
            <v xml:space="preserve">19 x 160 </v>
          </cell>
          <cell r="H771" t="str">
            <v>Metros</v>
          </cell>
          <cell r="I771" t="str">
            <v xml:space="preserve">Tablas LOSA        </v>
          </cell>
          <cell r="J771" t="str">
            <v>Primera</v>
          </cell>
          <cell r="K771" t="str">
            <v>Tablas (40x160-19x160)</v>
          </cell>
        </row>
        <row r="772">
          <cell r="A772" t="str">
            <v>031731654000.2.1</v>
          </cell>
          <cell r="B772" t="str">
            <v>19 x 160 OLMO 2DA CAL</v>
          </cell>
          <cell r="C772">
            <v>3</v>
          </cell>
          <cell r="D772">
            <v>48.88</v>
          </cell>
          <cell r="E772">
            <v>24.259</v>
          </cell>
          <cell r="F772" t="str">
            <v>PAL</v>
          </cell>
          <cell r="G772" t="str">
            <v xml:space="preserve">19 x 160 </v>
          </cell>
          <cell r="H772" t="str">
            <v>Metros</v>
          </cell>
          <cell r="I772" t="str">
            <v xml:space="preserve">Tablas LOSA        </v>
          </cell>
          <cell r="J772" t="str">
            <v>Segunda</v>
          </cell>
          <cell r="K772" t="str">
            <v>Tablas (40x160-19x160)</v>
          </cell>
        </row>
        <row r="773">
          <cell r="A773" t="str">
            <v>031731654000.4.1</v>
          </cell>
          <cell r="B773" t="str">
            <v>19 x 160 OLMO EXPORTACION</v>
          </cell>
          <cell r="C773">
            <v>3</v>
          </cell>
          <cell r="D773">
            <v>48.8</v>
          </cell>
          <cell r="E773">
            <v>24.259</v>
          </cell>
          <cell r="F773" t="str">
            <v>PAL</v>
          </cell>
          <cell r="G773" t="str">
            <v xml:space="preserve">19 x 160 </v>
          </cell>
          <cell r="H773" t="str">
            <v>Metros</v>
          </cell>
          <cell r="I773" t="str">
            <v xml:space="preserve">Tablas LOSA        </v>
          </cell>
          <cell r="J773" t="str">
            <v>Exportacion</v>
          </cell>
          <cell r="K773" t="str">
            <v>Tablas (40x160-19x160)</v>
          </cell>
        </row>
        <row r="774">
          <cell r="A774" t="str">
            <v>031731668000.1.1</v>
          </cell>
          <cell r="B774" t="str">
            <v>19 x 160 LACAR</v>
          </cell>
          <cell r="C774">
            <v>3</v>
          </cell>
          <cell r="D774">
            <v>48.8</v>
          </cell>
          <cell r="E774">
            <v>22.92</v>
          </cell>
          <cell r="F774" t="str">
            <v>PAL</v>
          </cell>
          <cell r="G774" t="str">
            <v xml:space="preserve">19 x 160 </v>
          </cell>
          <cell r="H774" t="str">
            <v>Metros</v>
          </cell>
          <cell r="I774" t="str">
            <v xml:space="preserve">Tablas LOSA        </v>
          </cell>
          <cell r="J774" t="str">
            <v>Primera</v>
          </cell>
          <cell r="K774" t="str">
            <v>Tablas (40x160-19x160)</v>
          </cell>
        </row>
        <row r="775">
          <cell r="A775" t="str">
            <v>031731668000.2.1</v>
          </cell>
          <cell r="B775" t="str">
            <v>19 x 160 LACAR 2DA CAL</v>
          </cell>
          <cell r="C775">
            <v>3</v>
          </cell>
          <cell r="D775">
            <v>48.88</v>
          </cell>
          <cell r="E775">
            <v>24.259</v>
          </cell>
          <cell r="F775" t="str">
            <v>PAL</v>
          </cell>
          <cell r="G775" t="str">
            <v xml:space="preserve">19 x 160 </v>
          </cell>
          <cell r="H775" t="str">
            <v>Metros</v>
          </cell>
          <cell r="I775" t="str">
            <v xml:space="preserve">Tablas LOSA        </v>
          </cell>
          <cell r="J775" t="str">
            <v>Segunda</v>
          </cell>
          <cell r="K775" t="str">
            <v>Tablas (40x160-19x160)</v>
          </cell>
        </row>
        <row r="776">
          <cell r="A776" t="str">
            <v>031790051000.1.1</v>
          </cell>
          <cell r="B776" t="str">
            <v>40 x 160 COTTO</v>
          </cell>
          <cell r="C776">
            <v>3</v>
          </cell>
          <cell r="D776">
            <v>46.08</v>
          </cell>
          <cell r="E776">
            <v>23.44</v>
          </cell>
          <cell r="F776" t="str">
            <v>PAL</v>
          </cell>
          <cell r="G776" t="str">
            <v xml:space="preserve">40 x 160 </v>
          </cell>
          <cell r="H776" t="str">
            <v>Metros</v>
          </cell>
          <cell r="I776" t="str">
            <v xml:space="preserve">Tablas LOSA        </v>
          </cell>
          <cell r="J776" t="str">
            <v>Primera</v>
          </cell>
          <cell r="K776" t="str">
            <v>Tablas (40x160-19x160)</v>
          </cell>
        </row>
        <row r="777">
          <cell r="A777" t="str">
            <v>031790051000.1.2</v>
          </cell>
          <cell r="B777" t="str">
            <v>40 x 160 COTTO 1,92</v>
          </cell>
          <cell r="C777">
            <v>3</v>
          </cell>
          <cell r="D777">
            <v>61.44</v>
          </cell>
          <cell r="E777">
            <v>20.11</v>
          </cell>
          <cell r="F777" t="str">
            <v>PAL</v>
          </cell>
          <cell r="G777" t="str">
            <v xml:space="preserve">40 x 160 </v>
          </cell>
          <cell r="H777" t="str">
            <v>Metros</v>
          </cell>
          <cell r="I777" t="str">
            <v xml:space="preserve">Tablas LOSA        </v>
          </cell>
          <cell r="J777" t="str">
            <v>Primera</v>
          </cell>
          <cell r="K777" t="str">
            <v>Tablas (40x160-19x160)</v>
          </cell>
        </row>
        <row r="778">
          <cell r="A778" t="str">
            <v>031790051000.2.1</v>
          </cell>
          <cell r="B778" t="str">
            <v>40 x 160 COTTO 2DA CAL</v>
          </cell>
          <cell r="C778">
            <v>3</v>
          </cell>
          <cell r="D778">
            <v>46.08</v>
          </cell>
          <cell r="E778">
            <v>23.44</v>
          </cell>
          <cell r="F778" t="str">
            <v>PAL</v>
          </cell>
          <cell r="G778" t="str">
            <v xml:space="preserve">40 x 160 </v>
          </cell>
          <cell r="H778" t="str">
            <v>Metros</v>
          </cell>
          <cell r="I778" t="str">
            <v xml:space="preserve">Tablas LOSA        </v>
          </cell>
          <cell r="J778" t="str">
            <v>Segunda</v>
          </cell>
          <cell r="K778" t="str">
            <v>Tablas (40x160-19x160)</v>
          </cell>
        </row>
        <row r="779">
          <cell r="A779" t="str">
            <v>031790051000.2.2</v>
          </cell>
          <cell r="B779" t="str">
            <v>40 x 160 COTTO 1,92 2DA CAL</v>
          </cell>
          <cell r="C779">
            <v>3</v>
          </cell>
          <cell r="D779">
            <v>61.44</v>
          </cell>
          <cell r="E779">
            <v>20.11</v>
          </cell>
          <cell r="F779" t="str">
            <v>PAL</v>
          </cell>
          <cell r="G779" t="str">
            <v xml:space="preserve">40 x 160 </v>
          </cell>
          <cell r="H779" t="str">
            <v>Metros</v>
          </cell>
          <cell r="I779" t="str">
            <v xml:space="preserve">Tablas LOSA        </v>
          </cell>
          <cell r="J779" t="str">
            <v>Segunda</v>
          </cell>
          <cell r="K779" t="str">
            <v>Tablas (40x160-19x160)</v>
          </cell>
        </row>
        <row r="780">
          <cell r="A780" t="str">
            <v>031791650000.1.1</v>
          </cell>
          <cell r="B780" t="str">
            <v>40 x 160 MALBEC</v>
          </cell>
          <cell r="C780">
            <v>3</v>
          </cell>
          <cell r="D780">
            <v>46.08</v>
          </cell>
          <cell r="E780">
            <v>23.44</v>
          </cell>
          <cell r="F780" t="str">
            <v>PAL</v>
          </cell>
          <cell r="G780" t="str">
            <v xml:space="preserve">40 x 160 </v>
          </cell>
          <cell r="H780" t="str">
            <v>Metros</v>
          </cell>
          <cell r="I780" t="str">
            <v xml:space="preserve">Tablas LOSA        </v>
          </cell>
          <cell r="J780" t="str">
            <v>Primera</v>
          </cell>
          <cell r="K780" t="str">
            <v>Tablas (40x160-19x160)</v>
          </cell>
        </row>
        <row r="781">
          <cell r="A781" t="str">
            <v>031791650000.1.2</v>
          </cell>
          <cell r="B781" t="str">
            <v>40 x 160 MALBEC 1,92</v>
          </cell>
          <cell r="C781">
            <v>3</v>
          </cell>
          <cell r="D781">
            <v>61.44</v>
          </cell>
          <cell r="E781">
            <v>20.11</v>
          </cell>
          <cell r="F781" t="str">
            <v>PAL</v>
          </cell>
          <cell r="G781" t="str">
            <v xml:space="preserve">40 x 160 </v>
          </cell>
          <cell r="H781" t="str">
            <v>Metros</v>
          </cell>
          <cell r="I781" t="str">
            <v xml:space="preserve">Tablas LOSA        </v>
          </cell>
          <cell r="J781" t="str">
            <v>Primera</v>
          </cell>
          <cell r="K781" t="str">
            <v>Tablas (40x160-19x160)</v>
          </cell>
        </row>
        <row r="782">
          <cell r="A782" t="str">
            <v>031791650000.2.1</v>
          </cell>
          <cell r="B782" t="str">
            <v>40 x 160 MALBEC 2DA CAL</v>
          </cell>
          <cell r="C782">
            <v>3</v>
          </cell>
          <cell r="D782">
            <v>46.08</v>
          </cell>
          <cell r="E782">
            <v>23.44</v>
          </cell>
          <cell r="F782" t="str">
            <v>PAL</v>
          </cell>
          <cell r="G782" t="str">
            <v xml:space="preserve">40 x 160 </v>
          </cell>
          <cell r="H782" t="str">
            <v>Metros</v>
          </cell>
          <cell r="I782" t="str">
            <v xml:space="preserve">Tablas LOSA        </v>
          </cell>
          <cell r="J782" t="str">
            <v>Segunda</v>
          </cell>
          <cell r="K782" t="str">
            <v>Tablas (40x160-19x160)</v>
          </cell>
        </row>
        <row r="783">
          <cell r="A783" t="str">
            <v>031791650000.2.2</v>
          </cell>
          <cell r="B783" t="str">
            <v>40 x 160 MALBEC 1,92 2DA CAL</v>
          </cell>
          <cell r="C783">
            <v>3</v>
          </cell>
          <cell r="D783">
            <v>61.44</v>
          </cell>
          <cell r="E783">
            <v>20.11</v>
          </cell>
          <cell r="F783" t="str">
            <v>PAL</v>
          </cell>
          <cell r="G783" t="str">
            <v xml:space="preserve">40 x 160 </v>
          </cell>
          <cell r="H783" t="str">
            <v>Metros</v>
          </cell>
          <cell r="I783" t="str">
            <v xml:space="preserve">Tablas LOSA        </v>
          </cell>
          <cell r="J783" t="str">
            <v>Segunda</v>
          </cell>
          <cell r="K783" t="str">
            <v>Tablas (40x160-19x160)</v>
          </cell>
        </row>
        <row r="784">
          <cell r="A784" t="str">
            <v>031791667000.1.1</v>
          </cell>
          <cell r="B784" t="str">
            <v>40 x 160 PETREO</v>
          </cell>
          <cell r="C784">
            <v>3</v>
          </cell>
          <cell r="D784">
            <v>46.08</v>
          </cell>
          <cell r="E784">
            <v>23.44</v>
          </cell>
          <cell r="F784" t="str">
            <v>PAL</v>
          </cell>
          <cell r="G784" t="str">
            <v xml:space="preserve">40 x 160 </v>
          </cell>
          <cell r="H784" t="str">
            <v>Metros</v>
          </cell>
          <cell r="I784" t="str">
            <v xml:space="preserve">Tablas LOSA        </v>
          </cell>
          <cell r="J784" t="str">
            <v>Primera</v>
          </cell>
          <cell r="K784" t="str">
            <v>Tablas (40x160-19x160)</v>
          </cell>
        </row>
        <row r="785">
          <cell r="A785" t="str">
            <v>031791667000.1.2</v>
          </cell>
          <cell r="B785" t="str">
            <v>40 x 160 PETREO 1,92</v>
          </cell>
          <cell r="C785">
            <v>3</v>
          </cell>
          <cell r="D785">
            <v>61.44</v>
          </cell>
          <cell r="E785">
            <v>20.11</v>
          </cell>
          <cell r="F785" t="str">
            <v>PAL</v>
          </cell>
          <cell r="G785" t="str">
            <v xml:space="preserve">40 x 160 </v>
          </cell>
          <cell r="H785" t="str">
            <v>Metros</v>
          </cell>
          <cell r="I785" t="str">
            <v xml:space="preserve">Tablas LOSA        </v>
          </cell>
          <cell r="J785" t="str">
            <v>Primera</v>
          </cell>
          <cell r="K785" t="str">
            <v>Tablas (40x160-19x160)</v>
          </cell>
        </row>
        <row r="786">
          <cell r="A786" t="str">
            <v>031791667000.2.1</v>
          </cell>
          <cell r="B786" t="str">
            <v>40 x 160 PETREO 2DA CAL</v>
          </cell>
          <cell r="C786">
            <v>3</v>
          </cell>
          <cell r="D786">
            <v>46.08</v>
          </cell>
          <cell r="E786">
            <v>23.44</v>
          </cell>
          <cell r="F786" t="str">
            <v>PAL</v>
          </cell>
          <cell r="G786" t="str">
            <v xml:space="preserve">40 x 160 </v>
          </cell>
          <cell r="H786" t="str">
            <v>Metros</v>
          </cell>
          <cell r="I786" t="str">
            <v xml:space="preserve">Tablas LOSA        </v>
          </cell>
          <cell r="J786" t="str">
            <v>Segunda</v>
          </cell>
          <cell r="K786" t="str">
            <v>Tablas (40x160-19x160)</v>
          </cell>
        </row>
        <row r="787">
          <cell r="A787" t="str">
            <v>031791667000.2.2</v>
          </cell>
          <cell r="B787" t="str">
            <v>40 x 160 PETREO 1,92 2DA CAL</v>
          </cell>
          <cell r="C787">
            <v>3</v>
          </cell>
          <cell r="D787">
            <v>61.44</v>
          </cell>
          <cell r="E787">
            <v>20.11</v>
          </cell>
          <cell r="F787" t="str">
            <v>PAL</v>
          </cell>
          <cell r="G787" t="str">
            <v xml:space="preserve">40 x 160 </v>
          </cell>
          <cell r="H787" t="str">
            <v>Metros</v>
          </cell>
          <cell r="I787" t="str">
            <v xml:space="preserve">Tablas LOSA        </v>
          </cell>
          <cell r="J787" t="str">
            <v>Segunda</v>
          </cell>
          <cell r="K787" t="str">
            <v>Tablas (40x160-19x160)</v>
          </cell>
        </row>
        <row r="788">
          <cell r="A788" t="str">
            <v>031791667000.4.1</v>
          </cell>
          <cell r="B788" t="str">
            <v>40 x 160 PETREO EXPORTACION</v>
          </cell>
          <cell r="C788">
            <v>3</v>
          </cell>
          <cell r="D788">
            <v>46.08</v>
          </cell>
          <cell r="E788">
            <v>23.44</v>
          </cell>
          <cell r="F788" t="str">
            <v>PAL</v>
          </cell>
          <cell r="G788" t="str">
            <v xml:space="preserve">40 x 160 </v>
          </cell>
          <cell r="H788" t="str">
            <v>Metros</v>
          </cell>
          <cell r="I788" t="str">
            <v xml:space="preserve">Tablas LOSA        </v>
          </cell>
          <cell r="J788" t="str">
            <v>Exportacion</v>
          </cell>
          <cell r="K788" t="str">
            <v>Tablas (40x160-19x160)</v>
          </cell>
        </row>
        <row r="789">
          <cell r="A789" t="str">
            <v>031791676000.1.1</v>
          </cell>
          <cell r="B789" t="str">
            <v>40 x 160 CONCRETO</v>
          </cell>
          <cell r="C789">
            <v>3</v>
          </cell>
          <cell r="D789">
            <v>46.08</v>
          </cell>
          <cell r="E789">
            <v>23.44</v>
          </cell>
          <cell r="F789" t="str">
            <v>PAL</v>
          </cell>
          <cell r="G789" t="str">
            <v xml:space="preserve">40 x 160 </v>
          </cell>
          <cell r="H789" t="str">
            <v>Metros</v>
          </cell>
          <cell r="I789" t="str">
            <v xml:space="preserve">Tablas LOSA        </v>
          </cell>
          <cell r="J789" t="str">
            <v>Primera</v>
          </cell>
          <cell r="K789" t="str">
            <v>Tablas (40x160-19x160)</v>
          </cell>
        </row>
        <row r="790">
          <cell r="A790" t="str">
            <v>031791676000.1.2</v>
          </cell>
          <cell r="B790" t="str">
            <v>40 x 160 CONCRETO 1,92</v>
          </cell>
          <cell r="C790">
            <v>3</v>
          </cell>
          <cell r="D790">
            <v>61.44</v>
          </cell>
          <cell r="E790">
            <v>20.11</v>
          </cell>
          <cell r="F790" t="str">
            <v>PAL</v>
          </cell>
          <cell r="G790" t="str">
            <v xml:space="preserve">40 x 160 </v>
          </cell>
          <cell r="H790" t="str">
            <v>Metros</v>
          </cell>
          <cell r="I790" t="str">
            <v xml:space="preserve">Tablas LOSA        </v>
          </cell>
          <cell r="J790" t="str">
            <v>Primera</v>
          </cell>
          <cell r="K790" t="str">
            <v>Tablas (40x160-19x160)</v>
          </cell>
        </row>
        <row r="791">
          <cell r="A791" t="str">
            <v>031791676000.2.1</v>
          </cell>
          <cell r="B791" t="str">
            <v>40 x 160 CONCRETO 2DA CAL</v>
          </cell>
          <cell r="C791">
            <v>3</v>
          </cell>
          <cell r="D791">
            <v>46.08</v>
          </cell>
          <cell r="E791">
            <v>23.44</v>
          </cell>
          <cell r="F791" t="str">
            <v>PAL</v>
          </cell>
          <cell r="G791" t="str">
            <v xml:space="preserve">40 x 160 </v>
          </cell>
          <cell r="H791" t="str">
            <v>Metros</v>
          </cell>
          <cell r="I791" t="str">
            <v xml:space="preserve">Tablas LOSA        </v>
          </cell>
          <cell r="J791" t="str">
            <v>Segunda</v>
          </cell>
          <cell r="K791" t="str">
            <v>Tablas (40x160-19x160)</v>
          </cell>
        </row>
        <row r="792">
          <cell r="A792" t="str">
            <v>031791676000.2.2</v>
          </cell>
          <cell r="B792" t="str">
            <v>40 x 160 CONCRETO 1,92 2DA CAL</v>
          </cell>
          <cell r="C792">
            <v>3</v>
          </cell>
          <cell r="D792">
            <v>61.44</v>
          </cell>
          <cell r="E792">
            <v>20.11</v>
          </cell>
          <cell r="F792" t="str">
            <v>PAL</v>
          </cell>
          <cell r="G792" t="str">
            <v xml:space="preserve">40 x 160 </v>
          </cell>
          <cell r="H792" t="str">
            <v>Metros</v>
          </cell>
          <cell r="I792" t="str">
            <v xml:space="preserve">Tablas LOSA        </v>
          </cell>
          <cell r="J792" t="str">
            <v>Segunda</v>
          </cell>
          <cell r="K792" t="str">
            <v>Tablas (40x160-19x160)</v>
          </cell>
        </row>
        <row r="793">
          <cell r="A793" t="str">
            <v>031791691006.1.2</v>
          </cell>
          <cell r="B793" t="str">
            <v>40 x 160 ARMONIA GRIS</v>
          </cell>
          <cell r="C793">
            <v>3</v>
          </cell>
          <cell r="D793">
            <v>61.44</v>
          </cell>
          <cell r="E793">
            <v>20.11</v>
          </cell>
          <cell r="F793" t="str">
            <v>PAL</v>
          </cell>
          <cell r="G793" t="str">
            <v xml:space="preserve">40 x 160 </v>
          </cell>
          <cell r="H793" t="str">
            <v>Metros</v>
          </cell>
          <cell r="I793" t="str">
            <v xml:space="preserve">Tablas LOSA        </v>
          </cell>
          <cell r="J793" t="str">
            <v>Primera</v>
          </cell>
          <cell r="K793" t="str">
            <v>Tablas (40x160-19x160)</v>
          </cell>
        </row>
        <row r="794">
          <cell r="A794" t="str">
            <v>031791691006.2.2</v>
          </cell>
          <cell r="B794" t="str">
            <v>40 x 160 ARMONIA GRIS 1,92 2DA CAL</v>
          </cell>
          <cell r="C794">
            <v>3</v>
          </cell>
          <cell r="D794">
            <v>61.44</v>
          </cell>
          <cell r="E794">
            <v>20.11</v>
          </cell>
          <cell r="F794" t="str">
            <v>PAL</v>
          </cell>
          <cell r="G794" t="str">
            <v xml:space="preserve">40 x 160 </v>
          </cell>
          <cell r="H794" t="str">
            <v>Metros</v>
          </cell>
          <cell r="I794" t="str">
            <v xml:space="preserve">Tablas LOSA        </v>
          </cell>
          <cell r="J794" t="str">
            <v>Segunda</v>
          </cell>
          <cell r="K794" t="str">
            <v>Tablas (40x160-19x160)</v>
          </cell>
        </row>
        <row r="795">
          <cell r="A795" t="str">
            <v>031791691035.1.1</v>
          </cell>
          <cell r="B795" t="str">
            <v>40 x 160 ARMONIA TOSTADO</v>
          </cell>
          <cell r="C795">
            <v>3</v>
          </cell>
          <cell r="D795">
            <v>46.08</v>
          </cell>
          <cell r="E795">
            <v>23.44</v>
          </cell>
          <cell r="F795" t="str">
            <v>PAL</v>
          </cell>
          <cell r="G795" t="str">
            <v xml:space="preserve">40 x 160 </v>
          </cell>
          <cell r="H795" t="str">
            <v>Metros</v>
          </cell>
          <cell r="I795" t="str">
            <v xml:space="preserve">Tablas LOSA        </v>
          </cell>
          <cell r="J795" t="str">
            <v>Primera</v>
          </cell>
          <cell r="K795" t="str">
            <v>Tablas (40x160-19x160)</v>
          </cell>
        </row>
        <row r="796">
          <cell r="A796" t="str">
            <v>031791691035.1.2</v>
          </cell>
          <cell r="B796" t="str">
            <v>40 x 160 ARMONIA TOSTADO 1,92</v>
          </cell>
          <cell r="C796">
            <v>3</v>
          </cell>
          <cell r="D796">
            <v>61.44</v>
          </cell>
          <cell r="E796">
            <v>20.11</v>
          </cell>
          <cell r="F796" t="str">
            <v>PAL</v>
          </cell>
          <cell r="G796" t="str">
            <v xml:space="preserve">40 x 160 </v>
          </cell>
          <cell r="H796" t="str">
            <v>Metros</v>
          </cell>
          <cell r="I796" t="str">
            <v xml:space="preserve">Tablas LOSA        </v>
          </cell>
          <cell r="J796" t="str">
            <v>Primera</v>
          </cell>
          <cell r="K796" t="str">
            <v>Tablas (40x160-19x160)</v>
          </cell>
        </row>
        <row r="797">
          <cell r="A797" t="str">
            <v>031791691035.2.1</v>
          </cell>
          <cell r="B797" t="str">
            <v>40 x 160 ARMONIA TOSTADO 2DA CAL</v>
          </cell>
          <cell r="C797">
            <v>3</v>
          </cell>
          <cell r="D797">
            <v>46.08</v>
          </cell>
          <cell r="E797">
            <v>23.44</v>
          </cell>
          <cell r="F797" t="str">
            <v>PAL</v>
          </cell>
          <cell r="G797" t="str">
            <v xml:space="preserve">40 x 160 </v>
          </cell>
          <cell r="H797" t="str">
            <v>Metros</v>
          </cell>
          <cell r="I797" t="str">
            <v xml:space="preserve">Tablas LOSA        </v>
          </cell>
          <cell r="J797" t="str">
            <v>Segunda</v>
          </cell>
          <cell r="K797" t="str">
            <v>Tablas (40x160-19x160)</v>
          </cell>
        </row>
        <row r="798">
          <cell r="A798" t="str">
            <v>031791691035.2.2</v>
          </cell>
          <cell r="B798" t="str">
            <v>40 x 160 ARMONIA TOSTADO 1,92 2DA CAL</v>
          </cell>
          <cell r="C798">
            <v>3</v>
          </cell>
          <cell r="D798">
            <v>61.44</v>
          </cell>
          <cell r="E798">
            <v>20.11</v>
          </cell>
          <cell r="F798" t="str">
            <v>PAL</v>
          </cell>
          <cell r="G798" t="str">
            <v xml:space="preserve">40 x 160 </v>
          </cell>
          <cell r="H798" t="str">
            <v>Metros</v>
          </cell>
          <cell r="I798" t="str">
            <v xml:space="preserve">Tablas LOSA        </v>
          </cell>
          <cell r="J798" t="str">
            <v>Segunda</v>
          </cell>
          <cell r="K798" t="str">
            <v>Tablas (40x160-19x160)</v>
          </cell>
        </row>
        <row r="799">
          <cell r="A799" t="str">
            <v>031791706000.1.1</v>
          </cell>
          <cell r="B799" t="str">
            <v>40 x 160 CONCRETO TAAd</v>
          </cell>
          <cell r="C799">
            <v>3</v>
          </cell>
          <cell r="D799">
            <v>46.08</v>
          </cell>
          <cell r="E799">
            <v>23.44</v>
          </cell>
          <cell r="F799" t="str">
            <v>PAL</v>
          </cell>
          <cell r="G799" t="str">
            <v xml:space="preserve">40 x 160 </v>
          </cell>
          <cell r="H799" t="str">
            <v>Metros</v>
          </cell>
          <cell r="I799" t="str">
            <v xml:space="preserve">Tablas LOSA        </v>
          </cell>
          <cell r="J799" t="str">
            <v>Primera</v>
          </cell>
          <cell r="K799" t="str">
            <v>Tablas (40x160-19x160)</v>
          </cell>
        </row>
        <row r="800">
          <cell r="A800" t="str">
            <v>031791706000.1.2</v>
          </cell>
          <cell r="B800" t="str">
            <v>40 x 160 CONCRETO TAAd 1,92</v>
          </cell>
          <cell r="C800">
            <v>3</v>
          </cell>
          <cell r="D800">
            <v>61.44</v>
          </cell>
          <cell r="E800">
            <v>20.11</v>
          </cell>
          <cell r="F800" t="str">
            <v>PAL</v>
          </cell>
          <cell r="G800" t="str">
            <v xml:space="preserve">40 x 160 </v>
          </cell>
          <cell r="H800" t="str">
            <v>Metros</v>
          </cell>
          <cell r="I800" t="str">
            <v xml:space="preserve">Tablas LOSA        </v>
          </cell>
          <cell r="J800" t="str">
            <v>Primera</v>
          </cell>
          <cell r="K800" t="str">
            <v>Tablas (40x160-19x160)</v>
          </cell>
        </row>
        <row r="801">
          <cell r="A801" t="str">
            <v>031791706000.2.1</v>
          </cell>
          <cell r="B801" t="str">
            <v>40 x 160 CONCRETO TAAd 2DA CAL</v>
          </cell>
          <cell r="C801">
            <v>3</v>
          </cell>
          <cell r="D801">
            <v>46.08</v>
          </cell>
          <cell r="E801">
            <v>23.44</v>
          </cell>
          <cell r="F801" t="str">
            <v>PAL</v>
          </cell>
          <cell r="G801" t="str">
            <v xml:space="preserve">40 x 160 </v>
          </cell>
          <cell r="H801" t="str">
            <v>Metros</v>
          </cell>
          <cell r="I801" t="str">
            <v xml:space="preserve">Tablas LOSA        </v>
          </cell>
          <cell r="J801" t="str">
            <v>Segunda</v>
          </cell>
          <cell r="K801" t="str">
            <v>Tablas (40x160-19x160)</v>
          </cell>
        </row>
        <row r="802">
          <cell r="A802" t="str">
            <v>031791706000.2.2</v>
          </cell>
          <cell r="B802" t="str">
            <v>40 x 160 CONCRETO TAAd 1,92 2DA CAL</v>
          </cell>
          <cell r="C802">
            <v>3</v>
          </cell>
          <cell r="D802">
            <v>61.44</v>
          </cell>
          <cell r="E802">
            <v>20.11</v>
          </cell>
          <cell r="F802" t="str">
            <v>PAL</v>
          </cell>
          <cell r="G802" t="str">
            <v xml:space="preserve">40 x 160 </v>
          </cell>
          <cell r="H802" t="str">
            <v>Metros</v>
          </cell>
          <cell r="I802" t="str">
            <v xml:space="preserve">Tablas LOSA        </v>
          </cell>
          <cell r="J802" t="str">
            <v>Segunda</v>
          </cell>
          <cell r="K802" t="str">
            <v>Tablas (40x160-19x160)</v>
          </cell>
        </row>
        <row r="803">
          <cell r="A803" t="str">
            <v>031791707000.1.1</v>
          </cell>
          <cell r="B803" t="str">
            <v>40 x 160 PETREO TAAd</v>
          </cell>
          <cell r="C803">
            <v>3</v>
          </cell>
          <cell r="D803">
            <v>46.08</v>
          </cell>
          <cell r="E803">
            <v>23.44</v>
          </cell>
          <cell r="F803" t="str">
            <v>PAL</v>
          </cell>
          <cell r="G803" t="str">
            <v xml:space="preserve">40 x 160 </v>
          </cell>
          <cell r="H803" t="str">
            <v>Metros</v>
          </cell>
          <cell r="I803" t="str">
            <v xml:space="preserve">Tablas LOSA        </v>
          </cell>
          <cell r="J803" t="str">
            <v>Primera</v>
          </cell>
          <cell r="K803" t="str">
            <v>Tablas (40x160-19x160)</v>
          </cell>
        </row>
        <row r="804">
          <cell r="A804" t="str">
            <v>031791707000.1.2</v>
          </cell>
          <cell r="B804" t="str">
            <v>40 x 160 PETREO TAAd 1,92</v>
          </cell>
          <cell r="C804">
            <v>3</v>
          </cell>
          <cell r="D804">
            <v>61.44</v>
          </cell>
          <cell r="E804">
            <v>20.11</v>
          </cell>
          <cell r="F804" t="str">
            <v>PAL</v>
          </cell>
          <cell r="G804" t="str">
            <v xml:space="preserve">40 x 160 </v>
          </cell>
          <cell r="H804" t="str">
            <v>Metros</v>
          </cell>
          <cell r="I804" t="str">
            <v xml:space="preserve">Tablas LOSA        </v>
          </cell>
          <cell r="J804" t="str">
            <v>Primera</v>
          </cell>
          <cell r="K804" t="str">
            <v>Tablas (40x160-19x160)</v>
          </cell>
        </row>
        <row r="805">
          <cell r="A805" t="str">
            <v>031791707000.2.1</v>
          </cell>
          <cell r="B805" t="str">
            <v>40 x 160 PETREO TAAd 2DA CAL</v>
          </cell>
          <cell r="C805">
            <v>3</v>
          </cell>
          <cell r="D805">
            <v>46.08</v>
          </cell>
          <cell r="E805">
            <v>23.44</v>
          </cell>
          <cell r="F805" t="str">
            <v>PAL</v>
          </cell>
          <cell r="G805" t="str">
            <v xml:space="preserve">40 x 160 </v>
          </cell>
          <cell r="H805" t="str">
            <v>Metros</v>
          </cell>
          <cell r="I805" t="str">
            <v xml:space="preserve">Tablas LOSA        </v>
          </cell>
          <cell r="J805" t="str">
            <v>Segunda</v>
          </cell>
          <cell r="K805" t="str">
            <v>Tablas (40x160-19x160)</v>
          </cell>
        </row>
        <row r="806">
          <cell r="A806" t="str">
            <v>031791707000.2.2</v>
          </cell>
          <cell r="B806" t="str">
            <v>40 x 160 PETREO TAAd 1,92 2DA CAL</v>
          </cell>
          <cell r="C806">
            <v>3</v>
          </cell>
          <cell r="D806">
            <v>61.44</v>
          </cell>
          <cell r="E806">
            <v>20.11</v>
          </cell>
          <cell r="F806" t="str">
            <v>PAL</v>
          </cell>
          <cell r="G806" t="str">
            <v xml:space="preserve">40 x 160 </v>
          </cell>
          <cell r="H806" t="str">
            <v>Metros</v>
          </cell>
          <cell r="I806" t="str">
            <v xml:space="preserve">Tablas LOSA        </v>
          </cell>
          <cell r="J806" t="str">
            <v>Segunda</v>
          </cell>
          <cell r="K806" t="str">
            <v>Tablas (40x160-19x160)</v>
          </cell>
        </row>
        <row r="807">
          <cell r="A807" t="str">
            <v>031791708000.1.1</v>
          </cell>
          <cell r="B807" t="str">
            <v>40 x 160 GRECO TAAd</v>
          </cell>
          <cell r="C807">
            <v>3</v>
          </cell>
          <cell r="D807">
            <v>46.08</v>
          </cell>
          <cell r="E807">
            <v>23.44</v>
          </cell>
          <cell r="F807" t="str">
            <v>PAL</v>
          </cell>
          <cell r="G807" t="str">
            <v xml:space="preserve">40 x 160 </v>
          </cell>
          <cell r="H807" t="str">
            <v>Metros</v>
          </cell>
          <cell r="I807" t="str">
            <v xml:space="preserve">Tablas LOSA        </v>
          </cell>
          <cell r="J807" t="str">
            <v>Primera</v>
          </cell>
          <cell r="K807" t="str">
            <v>Tablas (40x160-19x160)</v>
          </cell>
        </row>
        <row r="808">
          <cell r="A808" t="str">
            <v>031791708000.1.2</v>
          </cell>
          <cell r="B808" t="str">
            <v>40 x 160 GRECO TAAd 1,92</v>
          </cell>
          <cell r="C808">
            <v>3</v>
          </cell>
          <cell r="D808">
            <v>61.44</v>
          </cell>
          <cell r="E808">
            <v>20.11</v>
          </cell>
          <cell r="F808" t="str">
            <v>PAL</v>
          </cell>
          <cell r="G808" t="str">
            <v xml:space="preserve">40 x 160 </v>
          </cell>
          <cell r="H808" t="str">
            <v>Metros</v>
          </cell>
          <cell r="I808" t="str">
            <v xml:space="preserve">Tablas LOSA        </v>
          </cell>
          <cell r="J808" t="str">
            <v>Primera</v>
          </cell>
          <cell r="K808" t="str">
            <v>Tablas (40x160-19x160)</v>
          </cell>
        </row>
        <row r="809">
          <cell r="A809" t="str">
            <v>031791708000.2.1</v>
          </cell>
          <cell r="B809" t="str">
            <v>40 x 160 GRECO TAAd 2DA CAL</v>
          </cell>
          <cell r="C809">
            <v>3</v>
          </cell>
          <cell r="D809">
            <v>46.08</v>
          </cell>
          <cell r="E809">
            <v>23.44</v>
          </cell>
          <cell r="F809" t="str">
            <v>PAL</v>
          </cell>
          <cell r="G809" t="str">
            <v xml:space="preserve">40 x 160 </v>
          </cell>
          <cell r="H809" t="str">
            <v>Metros</v>
          </cell>
          <cell r="I809" t="str">
            <v xml:space="preserve">Tablas LOSA        </v>
          </cell>
          <cell r="J809" t="str">
            <v>Segunda</v>
          </cell>
          <cell r="K809" t="str">
            <v>Tablas (40x160-19x160)</v>
          </cell>
        </row>
        <row r="810">
          <cell r="A810" t="str">
            <v>031791708000.2.2</v>
          </cell>
          <cell r="B810" t="str">
            <v>40 x 160 GRECO TAAd 1,92 2DA CAL</v>
          </cell>
          <cell r="C810">
            <v>3</v>
          </cell>
          <cell r="D810">
            <v>61.44</v>
          </cell>
          <cell r="E810">
            <v>20.11</v>
          </cell>
          <cell r="F810" t="str">
            <v>PAL</v>
          </cell>
          <cell r="G810" t="str">
            <v xml:space="preserve">40 x 160 </v>
          </cell>
          <cell r="H810" t="str">
            <v>Metros</v>
          </cell>
          <cell r="I810" t="str">
            <v xml:space="preserve">Tablas LOSA        </v>
          </cell>
          <cell r="J810" t="str">
            <v>Segunda</v>
          </cell>
          <cell r="K810" t="str">
            <v>Tablas (40x160-19x160)</v>
          </cell>
        </row>
        <row r="811">
          <cell r="A811" t="str">
            <v>031791718000.1.1</v>
          </cell>
          <cell r="B811" t="str">
            <v>40 x 160 GRECO</v>
          </cell>
          <cell r="C811">
            <v>3</v>
          </cell>
          <cell r="D811">
            <v>46.08</v>
          </cell>
          <cell r="E811">
            <v>23.44</v>
          </cell>
          <cell r="F811" t="str">
            <v>PAL</v>
          </cell>
          <cell r="G811" t="str">
            <v xml:space="preserve">40 x 160 </v>
          </cell>
          <cell r="H811" t="str">
            <v>Metros</v>
          </cell>
          <cell r="I811" t="str">
            <v xml:space="preserve">Tablas LOSA        </v>
          </cell>
          <cell r="J811" t="str">
            <v>Primera</v>
          </cell>
          <cell r="K811" t="str">
            <v>Tablas (40x160-19x160)</v>
          </cell>
        </row>
        <row r="812">
          <cell r="A812" t="str">
            <v>031791718000.1.2</v>
          </cell>
          <cell r="B812" t="str">
            <v>40 x 160 GRECO 1,92</v>
          </cell>
          <cell r="C812">
            <v>3</v>
          </cell>
          <cell r="D812">
            <v>61.44</v>
          </cell>
          <cell r="E812">
            <v>20.11</v>
          </cell>
          <cell r="F812" t="str">
            <v>PAL</v>
          </cell>
          <cell r="G812" t="str">
            <v xml:space="preserve">40 x 160 </v>
          </cell>
          <cell r="H812" t="str">
            <v>Metros</v>
          </cell>
          <cell r="I812" t="str">
            <v xml:space="preserve">Tablas LOSA        </v>
          </cell>
          <cell r="J812" t="str">
            <v>Primera</v>
          </cell>
          <cell r="K812" t="str">
            <v>Tablas (40x160-19x160)</v>
          </cell>
        </row>
        <row r="813">
          <cell r="A813" t="str">
            <v>031791718000.2.1</v>
          </cell>
          <cell r="B813" t="str">
            <v>40 x 160 GRECO 2DA CAL</v>
          </cell>
          <cell r="C813">
            <v>3</v>
          </cell>
          <cell r="D813">
            <v>46.08</v>
          </cell>
          <cell r="E813">
            <v>23.44</v>
          </cell>
          <cell r="F813" t="str">
            <v>PAL</v>
          </cell>
          <cell r="G813" t="str">
            <v xml:space="preserve">40 x 160 </v>
          </cell>
          <cell r="H813" t="str">
            <v>Metros</v>
          </cell>
          <cell r="I813" t="str">
            <v xml:space="preserve">Tablas LOSA        </v>
          </cell>
          <cell r="J813" t="str">
            <v>Segunda</v>
          </cell>
          <cell r="K813" t="str">
            <v>Tablas (40x160-19x160)</v>
          </cell>
        </row>
        <row r="814">
          <cell r="A814" t="str">
            <v>031791718000.2.2</v>
          </cell>
          <cell r="B814" t="str">
            <v>40 x 160 GRECO 1,92 2DA CAL</v>
          </cell>
          <cell r="C814">
            <v>3</v>
          </cell>
          <cell r="D814">
            <v>61.44</v>
          </cell>
          <cell r="E814">
            <v>20.11</v>
          </cell>
          <cell r="F814" t="str">
            <v>PAL</v>
          </cell>
          <cell r="G814" t="str">
            <v xml:space="preserve">40 x 160 </v>
          </cell>
          <cell r="H814" t="str">
            <v>Metros</v>
          </cell>
          <cell r="I814" t="str">
            <v xml:space="preserve">Tablas LOSA        </v>
          </cell>
          <cell r="J814" t="str">
            <v>Segunda</v>
          </cell>
          <cell r="K814" t="str">
            <v>Tablas (40x160-19x160)</v>
          </cell>
        </row>
        <row r="815">
          <cell r="A815" t="str">
            <v>031791735000.1.2</v>
          </cell>
          <cell r="B815" t="str">
            <v>40 x 160 VESUVIO 1,92</v>
          </cell>
          <cell r="C815">
            <v>3</v>
          </cell>
          <cell r="D815">
            <v>61.44</v>
          </cell>
          <cell r="E815">
            <v>20.11</v>
          </cell>
          <cell r="F815" t="str">
            <v>PAL</v>
          </cell>
          <cell r="G815" t="str">
            <v xml:space="preserve">40 x 160 </v>
          </cell>
          <cell r="H815" t="str">
            <v>Metros</v>
          </cell>
          <cell r="I815" t="str">
            <v xml:space="preserve">Tablas LOSA        </v>
          </cell>
          <cell r="J815" t="str">
            <v>Primera</v>
          </cell>
          <cell r="K815" t="str">
            <v>Tablas (40x160-19x160)</v>
          </cell>
        </row>
        <row r="816">
          <cell r="A816" t="str">
            <v>031791735000.2.2</v>
          </cell>
          <cell r="B816" t="str">
            <v>40 x 160 VESUVIO 1,92 2DA CAL</v>
          </cell>
          <cell r="C816">
            <v>3</v>
          </cell>
          <cell r="D816">
            <v>61.44</v>
          </cell>
          <cell r="E816">
            <v>20.11</v>
          </cell>
          <cell r="F816" t="str">
            <v>PAL</v>
          </cell>
          <cell r="G816" t="str">
            <v xml:space="preserve">40 x 160 </v>
          </cell>
          <cell r="H816" t="str">
            <v>Metros</v>
          </cell>
          <cell r="I816" t="str">
            <v xml:space="preserve">Tablas LOSA        </v>
          </cell>
          <cell r="J816" t="str">
            <v>Segunda</v>
          </cell>
          <cell r="K816" t="str">
            <v>Tablas (40x160-19x160)</v>
          </cell>
        </row>
        <row r="817">
          <cell r="A817" t="str">
            <v>031841460000.1.1</v>
          </cell>
          <cell r="B817" t="str">
            <v>21 x 120 ABEDUL</v>
          </cell>
          <cell r="C817">
            <v>3</v>
          </cell>
          <cell r="D817">
            <v>72.48</v>
          </cell>
          <cell r="E817">
            <v>20.419</v>
          </cell>
          <cell r="F817" t="str">
            <v>PAL</v>
          </cell>
          <cell r="G817" t="str">
            <v xml:space="preserve">21 x 120 </v>
          </cell>
          <cell r="H817" t="str">
            <v>Metros</v>
          </cell>
          <cell r="I817" t="str">
            <v xml:space="preserve">Tablas LOSA        </v>
          </cell>
          <cell r="J817" t="str">
            <v>Primera</v>
          </cell>
          <cell r="K817" t="str">
            <v>Tablas (19x120-21x120)</v>
          </cell>
        </row>
        <row r="818">
          <cell r="A818" t="str">
            <v>031841460000.2.1</v>
          </cell>
          <cell r="B818" t="str">
            <v>21 x 120 ABEDUL 2DA CAL</v>
          </cell>
          <cell r="C818">
            <v>3</v>
          </cell>
          <cell r="D818">
            <v>72.48</v>
          </cell>
          <cell r="E818">
            <v>20.419</v>
          </cell>
          <cell r="F818" t="str">
            <v>PAL</v>
          </cell>
          <cell r="G818" t="str">
            <v xml:space="preserve">21 x 120 </v>
          </cell>
          <cell r="H818" t="str">
            <v>Metros</v>
          </cell>
          <cell r="I818" t="str">
            <v xml:space="preserve">Tablas LOSA        </v>
          </cell>
          <cell r="J818" t="str">
            <v>Segunda</v>
          </cell>
          <cell r="K818" t="str">
            <v>Tablas (19x120-21x120)</v>
          </cell>
        </row>
        <row r="819">
          <cell r="A819" t="str">
            <v>031841650000.1.1</v>
          </cell>
          <cell r="B819" t="str">
            <v>21 x 120 MALBEC</v>
          </cell>
          <cell r="C819">
            <v>3</v>
          </cell>
          <cell r="D819">
            <v>72.48</v>
          </cell>
          <cell r="E819">
            <v>20.419</v>
          </cell>
          <cell r="F819" t="str">
            <v>PAL</v>
          </cell>
          <cell r="G819" t="str">
            <v xml:space="preserve">21 x 120 </v>
          </cell>
          <cell r="H819" t="str">
            <v>Metros</v>
          </cell>
          <cell r="I819" t="str">
            <v xml:space="preserve">Tablas LOSA        </v>
          </cell>
          <cell r="J819" t="str">
            <v>Primera</v>
          </cell>
          <cell r="K819" t="str">
            <v>Tablas (19x120-21x120)</v>
          </cell>
        </row>
        <row r="820">
          <cell r="A820" t="str">
            <v>031841650000.2.1</v>
          </cell>
          <cell r="B820" t="str">
            <v>21 x 120 MALBEC 2DA CAL</v>
          </cell>
          <cell r="C820">
            <v>3</v>
          </cell>
          <cell r="D820">
            <v>72.48</v>
          </cell>
          <cell r="E820">
            <v>20.419</v>
          </cell>
          <cell r="F820" t="str">
            <v>PAL</v>
          </cell>
          <cell r="G820" t="str">
            <v xml:space="preserve">21 x 120 </v>
          </cell>
          <cell r="H820" t="str">
            <v>Metros</v>
          </cell>
          <cell r="I820" t="str">
            <v xml:space="preserve">Tablas LOSA        </v>
          </cell>
          <cell r="J820" t="str">
            <v>Segunda</v>
          </cell>
          <cell r="K820" t="str">
            <v>Tablas (19x120-21x120)</v>
          </cell>
        </row>
        <row r="821">
          <cell r="A821" t="str">
            <v>031841652000.1.1</v>
          </cell>
          <cell r="B821" t="str">
            <v>21 x 120 PATINA</v>
          </cell>
          <cell r="C821">
            <v>3</v>
          </cell>
          <cell r="D821">
            <v>72.48</v>
          </cell>
          <cell r="E821">
            <v>20.419</v>
          </cell>
          <cell r="F821" t="str">
            <v>PAL</v>
          </cell>
          <cell r="G821" t="str">
            <v xml:space="preserve">21 x 120 </v>
          </cell>
          <cell r="H821" t="str">
            <v>Metros</v>
          </cell>
          <cell r="I821" t="str">
            <v xml:space="preserve">Tablas LOSA        </v>
          </cell>
          <cell r="J821" t="str">
            <v>Primera</v>
          </cell>
          <cell r="K821" t="str">
            <v>Tablas (19x120-21x120)</v>
          </cell>
        </row>
        <row r="822">
          <cell r="A822" t="str">
            <v>031841652000.2.1</v>
          </cell>
          <cell r="B822" t="str">
            <v>21 x 120 PATINA 2DA CAL</v>
          </cell>
          <cell r="C822">
            <v>3</v>
          </cell>
          <cell r="D822">
            <v>72.48</v>
          </cell>
          <cell r="E822">
            <v>20.419</v>
          </cell>
          <cell r="F822" t="str">
            <v>PAL</v>
          </cell>
          <cell r="G822" t="str">
            <v xml:space="preserve">21 x 120 </v>
          </cell>
          <cell r="H822" t="str">
            <v>Metros</v>
          </cell>
          <cell r="I822" t="str">
            <v xml:space="preserve">Tablas LOSA        </v>
          </cell>
          <cell r="J822" t="str">
            <v>Segunda</v>
          </cell>
          <cell r="K822" t="str">
            <v>Tablas (19x120-21x120)</v>
          </cell>
        </row>
        <row r="823">
          <cell r="A823" t="str">
            <v>031841653000.1.1</v>
          </cell>
          <cell r="B823" t="str">
            <v>21 x 120 DECAP</v>
          </cell>
          <cell r="C823">
            <v>3</v>
          </cell>
          <cell r="D823">
            <v>72.48</v>
          </cell>
          <cell r="E823">
            <v>20.419</v>
          </cell>
          <cell r="F823" t="str">
            <v>PAL</v>
          </cell>
          <cell r="G823" t="str">
            <v xml:space="preserve">21 x 120 </v>
          </cell>
          <cell r="H823" t="str">
            <v>Metros</v>
          </cell>
          <cell r="I823" t="str">
            <v xml:space="preserve">Tablas LOSA        </v>
          </cell>
          <cell r="J823" t="str">
            <v>Primera</v>
          </cell>
          <cell r="K823" t="str">
            <v>Tablas (19x120-21x120)</v>
          </cell>
        </row>
        <row r="824">
          <cell r="A824" t="str">
            <v>031841653000.2.1</v>
          </cell>
          <cell r="B824" t="str">
            <v>21 x 120 DECAP 2DA CAL</v>
          </cell>
          <cell r="C824">
            <v>3</v>
          </cell>
          <cell r="D824">
            <v>72.48</v>
          </cell>
          <cell r="E824">
            <v>20.419</v>
          </cell>
          <cell r="F824" t="str">
            <v>PAL</v>
          </cell>
          <cell r="G824" t="str">
            <v xml:space="preserve">21 x 120 </v>
          </cell>
          <cell r="H824" t="str">
            <v>Metros</v>
          </cell>
          <cell r="I824" t="str">
            <v xml:space="preserve">Tablas LOSA        </v>
          </cell>
          <cell r="J824" t="str">
            <v>Segunda</v>
          </cell>
          <cell r="K824" t="str">
            <v>Tablas (19x120-21x120)</v>
          </cell>
        </row>
        <row r="825">
          <cell r="A825" t="str">
            <v>031841654000.1.1</v>
          </cell>
          <cell r="B825" t="str">
            <v>21 x 120 OLMO</v>
          </cell>
          <cell r="C825">
            <v>3</v>
          </cell>
          <cell r="D825">
            <v>72.48</v>
          </cell>
          <cell r="E825">
            <v>20.419</v>
          </cell>
          <cell r="F825" t="str">
            <v>PAL</v>
          </cell>
          <cell r="G825" t="str">
            <v xml:space="preserve">21 x 120 </v>
          </cell>
          <cell r="H825" t="str">
            <v>Metros</v>
          </cell>
          <cell r="I825" t="str">
            <v xml:space="preserve">Tablas LOSA        </v>
          </cell>
          <cell r="J825" t="str">
            <v>Primera</v>
          </cell>
          <cell r="K825" t="str">
            <v>Tablas (19x120-21x120)</v>
          </cell>
        </row>
        <row r="826">
          <cell r="A826" t="str">
            <v>031841654000.2.1</v>
          </cell>
          <cell r="B826" t="str">
            <v>21 x 120 OLMO 2DA CAL</v>
          </cell>
          <cell r="C826">
            <v>3</v>
          </cell>
          <cell r="D826">
            <v>72.48</v>
          </cell>
          <cell r="E826">
            <v>20.419</v>
          </cell>
          <cell r="F826" t="str">
            <v>PAL</v>
          </cell>
          <cell r="G826" t="str">
            <v xml:space="preserve">21 x 120 </v>
          </cell>
          <cell r="H826" t="str">
            <v>Metros</v>
          </cell>
          <cell r="I826" t="str">
            <v xml:space="preserve">Tablas LOSA        </v>
          </cell>
          <cell r="J826" t="str">
            <v>Segunda</v>
          </cell>
          <cell r="K826" t="str">
            <v>Tablas (19x120-21x120)</v>
          </cell>
        </row>
        <row r="827">
          <cell r="A827" t="str">
            <v>031841667000.1.1</v>
          </cell>
          <cell r="B827" t="str">
            <v>21 x 120 PETREO</v>
          </cell>
          <cell r="C827">
            <v>3</v>
          </cell>
          <cell r="D827">
            <v>72.48</v>
          </cell>
          <cell r="E827">
            <v>20.419</v>
          </cell>
          <cell r="F827" t="str">
            <v>PAL</v>
          </cell>
          <cell r="G827" t="str">
            <v xml:space="preserve">21 x 120 </v>
          </cell>
          <cell r="H827" t="str">
            <v>Metros</v>
          </cell>
          <cell r="I827" t="str">
            <v xml:space="preserve">Tablas LOSA        </v>
          </cell>
          <cell r="J827" t="str">
            <v>Primera</v>
          </cell>
          <cell r="K827" t="str">
            <v>Tablas (19x120-21x120)</v>
          </cell>
        </row>
        <row r="828">
          <cell r="A828" t="str">
            <v>031841667000.2.1</v>
          </cell>
          <cell r="B828" t="str">
            <v>21 x 120 PETREO 2DA CAL</v>
          </cell>
          <cell r="C828">
            <v>3</v>
          </cell>
          <cell r="D828">
            <v>72.48</v>
          </cell>
          <cell r="E828">
            <v>20.419</v>
          </cell>
          <cell r="F828" t="str">
            <v>PAL</v>
          </cell>
          <cell r="G828" t="str">
            <v xml:space="preserve">21 x 120 </v>
          </cell>
          <cell r="H828" t="str">
            <v>Metros</v>
          </cell>
          <cell r="I828" t="str">
            <v xml:space="preserve">Tablas LOSA        </v>
          </cell>
          <cell r="J828" t="str">
            <v>Segunda</v>
          </cell>
          <cell r="K828" t="str">
            <v>Tablas (19x120-21x120)</v>
          </cell>
        </row>
        <row r="829">
          <cell r="A829" t="str">
            <v>031841668000.1.1</v>
          </cell>
          <cell r="B829" t="str">
            <v>21 x 120 LACAR</v>
          </cell>
          <cell r="C829">
            <v>3</v>
          </cell>
          <cell r="D829">
            <v>72.48</v>
          </cell>
          <cell r="E829">
            <v>20.419</v>
          </cell>
          <cell r="F829" t="str">
            <v>PAL</v>
          </cell>
          <cell r="G829" t="str">
            <v xml:space="preserve">21 x 120 </v>
          </cell>
          <cell r="H829" t="str">
            <v>Metros</v>
          </cell>
          <cell r="I829" t="str">
            <v xml:space="preserve">Tablas LOSA        </v>
          </cell>
          <cell r="J829" t="str">
            <v>Primera</v>
          </cell>
          <cell r="K829" t="str">
            <v>Tablas (19x120-21x120)</v>
          </cell>
        </row>
        <row r="830">
          <cell r="A830" t="str">
            <v>031841668000.2.1</v>
          </cell>
          <cell r="B830" t="str">
            <v>21 x 120 LACAR 2DA CAL</v>
          </cell>
          <cell r="C830">
            <v>3</v>
          </cell>
          <cell r="D830">
            <v>72.48</v>
          </cell>
          <cell r="E830">
            <v>20.419</v>
          </cell>
          <cell r="F830" t="str">
            <v>PAL</v>
          </cell>
          <cell r="G830" t="str">
            <v xml:space="preserve">21 x 120 </v>
          </cell>
          <cell r="H830" t="str">
            <v>Metros</v>
          </cell>
          <cell r="I830" t="str">
            <v xml:space="preserve">Tablas LOSA        </v>
          </cell>
          <cell r="J830" t="str">
            <v>Segunda</v>
          </cell>
          <cell r="K830" t="str">
            <v>Tablas (19x120-21x120)</v>
          </cell>
        </row>
        <row r="831">
          <cell r="A831" t="str">
            <v>031841676000.1.1</v>
          </cell>
          <cell r="B831" t="str">
            <v>21 x 120 CONCRETO</v>
          </cell>
          <cell r="C831">
            <v>3</v>
          </cell>
          <cell r="D831">
            <v>72.48</v>
          </cell>
          <cell r="E831">
            <v>20.419</v>
          </cell>
          <cell r="F831" t="str">
            <v>PAL</v>
          </cell>
          <cell r="G831" t="str">
            <v xml:space="preserve">21 x 120 </v>
          </cell>
          <cell r="H831" t="str">
            <v>Metros</v>
          </cell>
          <cell r="I831" t="str">
            <v xml:space="preserve">Tablas LOSA        </v>
          </cell>
          <cell r="J831" t="str">
            <v>Primera</v>
          </cell>
          <cell r="K831" t="str">
            <v>Tablas (19x120-21x120)</v>
          </cell>
        </row>
        <row r="832">
          <cell r="A832" t="str">
            <v>031841676000.2.1</v>
          </cell>
          <cell r="B832" t="str">
            <v>21 x 120 CONCRETO 2DA CAL</v>
          </cell>
          <cell r="C832">
            <v>3</v>
          </cell>
          <cell r="D832">
            <v>72.48</v>
          </cell>
          <cell r="E832">
            <v>20.419</v>
          </cell>
          <cell r="F832" t="str">
            <v>PAL</v>
          </cell>
          <cell r="G832" t="str">
            <v xml:space="preserve">21 x 120 </v>
          </cell>
          <cell r="H832" t="str">
            <v>Metros</v>
          </cell>
          <cell r="I832" t="str">
            <v xml:space="preserve">Tablas LOSA        </v>
          </cell>
          <cell r="J832" t="str">
            <v>Segunda</v>
          </cell>
          <cell r="K832" t="str">
            <v>Tablas (19x120-21x120)</v>
          </cell>
        </row>
        <row r="833">
          <cell r="A833" t="str">
            <v>031841685174.1.1</v>
          </cell>
          <cell r="B833" t="str">
            <v>21 x 120 NEXO CEMENTO</v>
          </cell>
          <cell r="C833">
            <v>3</v>
          </cell>
          <cell r="D833">
            <v>72.48</v>
          </cell>
          <cell r="E833">
            <v>20.419</v>
          </cell>
          <cell r="F833" t="str">
            <v>PAL</v>
          </cell>
          <cell r="G833" t="str">
            <v xml:space="preserve">21 x 120 </v>
          </cell>
          <cell r="H833" t="str">
            <v>Metros</v>
          </cell>
          <cell r="I833" t="str">
            <v xml:space="preserve">Tablas LOSA        </v>
          </cell>
          <cell r="J833" t="str">
            <v>Primera</v>
          </cell>
          <cell r="K833" t="str">
            <v>Tablas (19x120-21x120)</v>
          </cell>
        </row>
        <row r="834">
          <cell r="A834" t="str">
            <v>031841685174.2.1</v>
          </cell>
          <cell r="B834" t="str">
            <v>21 x 120 NEXO CEMENTO 2DA CAL</v>
          </cell>
          <cell r="C834">
            <v>3</v>
          </cell>
          <cell r="D834">
            <v>72.48</v>
          </cell>
          <cell r="E834">
            <v>20.419</v>
          </cell>
          <cell r="F834" t="str">
            <v>PAL</v>
          </cell>
          <cell r="G834" t="str">
            <v xml:space="preserve">21 x 120 </v>
          </cell>
          <cell r="H834" t="str">
            <v>Metros</v>
          </cell>
          <cell r="I834" t="str">
            <v xml:space="preserve">Tablas LOSA        </v>
          </cell>
          <cell r="J834" t="str">
            <v>Segunda</v>
          </cell>
          <cell r="K834" t="str">
            <v>Tablas (19x120-21x120)</v>
          </cell>
        </row>
        <row r="835">
          <cell r="A835" t="str">
            <v>031841691006.1.1</v>
          </cell>
          <cell r="B835" t="str">
            <v>21 x 120 ARMONIA GRIS</v>
          </cell>
          <cell r="C835">
            <v>3</v>
          </cell>
          <cell r="D835">
            <v>72.48</v>
          </cell>
          <cell r="E835">
            <v>20.419</v>
          </cell>
          <cell r="F835" t="str">
            <v>PAL</v>
          </cell>
          <cell r="G835" t="str">
            <v xml:space="preserve">21 x 120 </v>
          </cell>
          <cell r="H835" t="str">
            <v>Metros</v>
          </cell>
          <cell r="I835" t="str">
            <v xml:space="preserve">Tablas LOSA        </v>
          </cell>
          <cell r="J835" t="str">
            <v>Primera</v>
          </cell>
          <cell r="K835" t="str">
            <v>Tablas (19x120-21x120)</v>
          </cell>
        </row>
        <row r="836">
          <cell r="A836" t="str">
            <v>031841691006.2.1</v>
          </cell>
          <cell r="B836" t="str">
            <v>21 x 120 ARMONIA GRIS 2DA CAL</v>
          </cell>
          <cell r="C836">
            <v>3</v>
          </cell>
          <cell r="D836">
            <v>72.48</v>
          </cell>
          <cell r="E836">
            <v>20.419</v>
          </cell>
          <cell r="F836" t="str">
            <v>PAL</v>
          </cell>
          <cell r="G836" t="str">
            <v xml:space="preserve">21 x 120 </v>
          </cell>
          <cell r="H836" t="str">
            <v>Metros</v>
          </cell>
          <cell r="I836" t="str">
            <v xml:space="preserve">Tablas LOSA        </v>
          </cell>
          <cell r="J836" t="str">
            <v>Segunda</v>
          </cell>
          <cell r="K836" t="str">
            <v>Tablas (19x120-21x120)</v>
          </cell>
        </row>
        <row r="837">
          <cell r="A837" t="str">
            <v>031841694000.1.1</v>
          </cell>
          <cell r="B837" t="str">
            <v>21 x 120 NORDICA</v>
          </cell>
          <cell r="C837">
            <v>3</v>
          </cell>
          <cell r="D837">
            <v>72.48</v>
          </cell>
          <cell r="E837">
            <v>20.419</v>
          </cell>
          <cell r="F837" t="str">
            <v>PAL</v>
          </cell>
          <cell r="G837" t="str">
            <v xml:space="preserve">21 x 120 </v>
          </cell>
          <cell r="H837" t="str">
            <v>Metros</v>
          </cell>
          <cell r="I837" t="str">
            <v xml:space="preserve">Tablas LOSA        </v>
          </cell>
          <cell r="J837" t="str">
            <v>Primera</v>
          </cell>
          <cell r="K837" t="str">
            <v>Tablas (19x120-21x120)</v>
          </cell>
        </row>
        <row r="838">
          <cell r="A838" t="str">
            <v>031841694000.2.1</v>
          </cell>
          <cell r="B838" t="str">
            <v>21 x 120 NORDICA 2DA CAL</v>
          </cell>
          <cell r="C838">
            <v>3</v>
          </cell>
          <cell r="D838">
            <v>72.48</v>
          </cell>
          <cell r="E838">
            <v>20.419</v>
          </cell>
          <cell r="F838" t="str">
            <v>PAL</v>
          </cell>
          <cell r="G838" t="str">
            <v xml:space="preserve">21 x 120 </v>
          </cell>
          <cell r="H838" t="str">
            <v>Metros</v>
          </cell>
          <cell r="I838" t="str">
            <v xml:space="preserve">Tablas LOSA        </v>
          </cell>
          <cell r="J838" t="str">
            <v>Segunda</v>
          </cell>
          <cell r="K838" t="str">
            <v>Tablas (19x120-21x120)</v>
          </cell>
        </row>
        <row r="839">
          <cell r="A839" t="str">
            <v>031841719000.1.1</v>
          </cell>
          <cell r="B839" t="str">
            <v>21 x 120 ROBLE</v>
          </cell>
          <cell r="C839">
            <v>3</v>
          </cell>
          <cell r="D839">
            <v>72.48</v>
          </cell>
          <cell r="E839">
            <v>20.419</v>
          </cell>
          <cell r="F839" t="str">
            <v>PAL</v>
          </cell>
          <cell r="G839" t="str">
            <v xml:space="preserve">21 x 120 </v>
          </cell>
          <cell r="H839" t="str">
            <v>Metros</v>
          </cell>
          <cell r="I839" t="str">
            <v xml:space="preserve">Tablas LOSA        </v>
          </cell>
          <cell r="J839" t="str">
            <v>Primera</v>
          </cell>
          <cell r="K839" t="str">
            <v>Tablas (19x120-21x120)</v>
          </cell>
        </row>
        <row r="840">
          <cell r="A840" t="str">
            <v>031841719000.2.1</v>
          </cell>
          <cell r="B840" t="str">
            <v>21 x 120 ROBLE 2DA CAL</v>
          </cell>
          <cell r="C840">
            <v>3</v>
          </cell>
          <cell r="D840">
            <v>72.48</v>
          </cell>
          <cell r="E840">
            <v>20.419</v>
          </cell>
          <cell r="F840" t="str">
            <v>PAL</v>
          </cell>
          <cell r="G840" t="str">
            <v xml:space="preserve">21 x 120 </v>
          </cell>
          <cell r="H840" t="str">
            <v>Metros</v>
          </cell>
          <cell r="I840" t="str">
            <v xml:space="preserve">Tablas LOSA        </v>
          </cell>
          <cell r="J840" t="str">
            <v>Segunda</v>
          </cell>
          <cell r="K840" t="str">
            <v>Tablas (19x120-21x120)</v>
          </cell>
        </row>
        <row r="841">
          <cell r="A841" t="str">
            <v>031841728000.1.1</v>
          </cell>
          <cell r="B841" t="str">
            <v>21 x 120 LAPACHO</v>
          </cell>
          <cell r="C841">
            <v>3</v>
          </cell>
          <cell r="D841">
            <v>72.48</v>
          </cell>
          <cell r="E841">
            <v>20.419</v>
          </cell>
          <cell r="F841" t="str">
            <v>PAL</v>
          </cell>
          <cell r="G841" t="str">
            <v xml:space="preserve">21 x 120 </v>
          </cell>
          <cell r="H841" t="str">
            <v>Metros</v>
          </cell>
          <cell r="I841" t="str">
            <v xml:space="preserve">Tablas LOSA        </v>
          </cell>
          <cell r="J841" t="str">
            <v>Primera</v>
          </cell>
          <cell r="K841" t="str">
            <v>Tablas (19x120-21x120)</v>
          </cell>
        </row>
        <row r="842">
          <cell r="A842" t="str">
            <v>031841728000.2.1</v>
          </cell>
          <cell r="B842" t="str">
            <v>21 x 120 LAPACHO 2DA CAL</v>
          </cell>
          <cell r="C842">
            <v>3</v>
          </cell>
          <cell r="D842">
            <v>72.48</v>
          </cell>
          <cell r="E842">
            <v>20.419</v>
          </cell>
          <cell r="F842" t="str">
            <v>PAL</v>
          </cell>
          <cell r="G842" t="str">
            <v xml:space="preserve">21 x 120 </v>
          </cell>
          <cell r="H842" t="str">
            <v>Metros</v>
          </cell>
          <cell r="I842" t="str">
            <v xml:space="preserve">Tablas LOSA        </v>
          </cell>
          <cell r="J842" t="str">
            <v>Segunda</v>
          </cell>
          <cell r="K842" t="str">
            <v>Tablas (19x120-21x120)</v>
          </cell>
        </row>
        <row r="843">
          <cell r="A843" t="str">
            <v>031841766000.1.1</v>
          </cell>
          <cell r="B843" t="str">
            <v>21 x 120 LAPACHO TAAD</v>
          </cell>
          <cell r="C843">
            <v>3</v>
          </cell>
          <cell r="D843">
            <v>72.48</v>
          </cell>
          <cell r="E843">
            <v>20.419</v>
          </cell>
          <cell r="F843" t="str">
            <v>PAL</v>
          </cell>
          <cell r="G843" t="str">
            <v xml:space="preserve">21 x 120 </v>
          </cell>
          <cell r="H843" t="str">
            <v>Metros</v>
          </cell>
          <cell r="I843" t="str">
            <v xml:space="preserve">Tablas LOSA        </v>
          </cell>
          <cell r="J843" t="str">
            <v>Primera</v>
          </cell>
          <cell r="K843" t="str">
            <v>Tablas (19x120-21x120)</v>
          </cell>
        </row>
        <row r="844">
          <cell r="A844" t="str">
            <v>031841766000.2.1</v>
          </cell>
          <cell r="B844" t="str">
            <v>21 x 120 LAPACHO TAAD 2DA CAL</v>
          </cell>
          <cell r="C844">
            <v>3</v>
          </cell>
          <cell r="D844">
            <v>72.48</v>
          </cell>
          <cell r="E844">
            <v>20.419</v>
          </cell>
          <cell r="F844" t="str">
            <v>PAL</v>
          </cell>
          <cell r="G844" t="str">
            <v xml:space="preserve">21 x 120 </v>
          </cell>
          <cell r="H844" t="str">
            <v>Metros</v>
          </cell>
          <cell r="I844" t="str">
            <v xml:space="preserve">Tablas LOSA        </v>
          </cell>
          <cell r="J844" t="str">
            <v>Segunda</v>
          </cell>
          <cell r="K844" t="str">
            <v>Tablas (19x120-21x120)</v>
          </cell>
        </row>
        <row r="845">
          <cell r="A845" t="str">
            <v>031841767000.1.1</v>
          </cell>
          <cell r="B845" t="str">
            <v>21 x 120 ABEDUL TAAD</v>
          </cell>
          <cell r="C845">
            <v>3</v>
          </cell>
          <cell r="D845">
            <v>72.48</v>
          </cell>
          <cell r="E845">
            <v>20.419</v>
          </cell>
          <cell r="F845" t="str">
            <v>PAL</v>
          </cell>
          <cell r="G845" t="str">
            <v xml:space="preserve">21 x 120 </v>
          </cell>
          <cell r="H845" t="str">
            <v>Metros</v>
          </cell>
          <cell r="I845" t="str">
            <v xml:space="preserve">Tablas LOSA        </v>
          </cell>
          <cell r="J845" t="str">
            <v>Primera</v>
          </cell>
          <cell r="K845" t="str">
            <v>Tablas (19x120-21x120)</v>
          </cell>
        </row>
        <row r="846">
          <cell r="A846" t="str">
            <v>031841767000.2.1</v>
          </cell>
          <cell r="B846" t="str">
            <v>21 x 120 ABEDUL TAAD 2DA CAL</v>
          </cell>
          <cell r="C846">
            <v>3</v>
          </cell>
          <cell r="D846">
            <v>72.48</v>
          </cell>
          <cell r="E846">
            <v>20.419</v>
          </cell>
          <cell r="F846" t="str">
            <v>PAL</v>
          </cell>
          <cell r="G846" t="str">
            <v xml:space="preserve">21 x 120 </v>
          </cell>
          <cell r="H846" t="str">
            <v>Metros</v>
          </cell>
          <cell r="I846" t="str">
            <v xml:space="preserve">Tablas LOSA        </v>
          </cell>
          <cell r="J846" t="str">
            <v>Segunda</v>
          </cell>
          <cell r="K846" t="str">
            <v>Tablas (19x120-21x120)</v>
          </cell>
        </row>
        <row r="847">
          <cell r="A847" t="str">
            <v>031841768000.1.1</v>
          </cell>
          <cell r="B847" t="str">
            <v>21 x 120 DECAP TAAD</v>
          </cell>
          <cell r="C847">
            <v>3</v>
          </cell>
          <cell r="D847">
            <v>72.48</v>
          </cell>
          <cell r="E847">
            <v>20.419</v>
          </cell>
          <cell r="F847" t="str">
            <v>PAL</v>
          </cell>
          <cell r="G847" t="str">
            <v xml:space="preserve">21 x 120 </v>
          </cell>
          <cell r="H847" t="str">
            <v>Metros</v>
          </cell>
          <cell r="I847" t="str">
            <v xml:space="preserve">Tablas LOSA        </v>
          </cell>
          <cell r="J847" t="str">
            <v>Primera</v>
          </cell>
          <cell r="K847" t="str">
            <v>Tablas (19x120-21x120)</v>
          </cell>
        </row>
        <row r="848">
          <cell r="A848" t="str">
            <v>031841768000.2.1</v>
          </cell>
          <cell r="B848" t="str">
            <v>21 x 120 DECAP TAAD 2DA CAL</v>
          </cell>
          <cell r="C848">
            <v>3</v>
          </cell>
          <cell r="D848">
            <v>72.48</v>
          </cell>
          <cell r="E848">
            <v>20.419</v>
          </cell>
          <cell r="F848" t="str">
            <v>PAL</v>
          </cell>
          <cell r="G848" t="str">
            <v xml:space="preserve">21 x 120 </v>
          </cell>
          <cell r="H848" t="str">
            <v>Metros</v>
          </cell>
          <cell r="I848" t="str">
            <v xml:space="preserve">Tablas LOSA        </v>
          </cell>
          <cell r="J848" t="str">
            <v>Segunda</v>
          </cell>
          <cell r="K848" t="str">
            <v>Tablas (19x120-21x120)</v>
          </cell>
        </row>
        <row r="849">
          <cell r="A849" t="str">
            <v>050080271004.1.2</v>
          </cell>
          <cell r="B849" t="str">
            <v>40 x 40 LAJA NEGRO</v>
          </cell>
          <cell r="C849">
            <v>26</v>
          </cell>
          <cell r="D849">
            <v>62.72</v>
          </cell>
          <cell r="E849">
            <v>22.321000000000002</v>
          </cell>
          <cell r="F849" t="str">
            <v>PAL</v>
          </cell>
          <cell r="G849" t="str">
            <v xml:space="preserve">40 x 40 </v>
          </cell>
          <cell r="H849" t="str">
            <v>Metros</v>
          </cell>
          <cell r="I849" t="str">
            <v>S/G</v>
          </cell>
          <cell r="J849" t="str">
            <v>Primera</v>
          </cell>
          <cell r="K849" t="str">
            <v>Sin Producto</v>
          </cell>
        </row>
        <row r="850">
          <cell r="A850" t="str">
            <v>050080271004.2.2</v>
          </cell>
          <cell r="B850" t="str">
            <v>40 x 40 LAJA NEGRO SEGUNDA CALIDAD</v>
          </cell>
          <cell r="C850">
            <v>26</v>
          </cell>
          <cell r="D850">
            <v>62.72</v>
          </cell>
          <cell r="E850">
            <v>0</v>
          </cell>
          <cell r="F850" t="str">
            <v>PAL</v>
          </cell>
          <cell r="G850" t="str">
            <v xml:space="preserve">40 x 40 </v>
          </cell>
          <cell r="H850" t="str">
            <v>Metros</v>
          </cell>
          <cell r="I850" t="str">
            <v>S/G</v>
          </cell>
          <cell r="J850" t="str">
            <v>Segunda</v>
          </cell>
          <cell r="K850" t="str">
            <v>Sin Producto</v>
          </cell>
        </row>
        <row r="851">
          <cell r="A851" t="str">
            <v>050081441009.1.2</v>
          </cell>
          <cell r="B851" t="str">
            <v>40 x 40 TAOS ARENA</v>
          </cell>
          <cell r="C851">
            <v>26</v>
          </cell>
          <cell r="D851">
            <v>62.72</v>
          </cell>
          <cell r="E851">
            <v>22.321000000000002</v>
          </cell>
          <cell r="F851" t="str">
            <v>PAL</v>
          </cell>
          <cell r="G851" t="str">
            <v xml:space="preserve">40 x 40 </v>
          </cell>
          <cell r="H851" t="str">
            <v>Metros</v>
          </cell>
          <cell r="I851" t="str">
            <v>S/G</v>
          </cell>
          <cell r="J851" t="str">
            <v>Primera</v>
          </cell>
          <cell r="K851" t="str">
            <v>Sin Producto</v>
          </cell>
        </row>
        <row r="852">
          <cell r="A852" t="str">
            <v>050081441009.2.2</v>
          </cell>
          <cell r="B852" t="str">
            <v>40 x 40 TAOS ARENA SEGUNDA CALIDAD</v>
          </cell>
          <cell r="C852">
            <v>26</v>
          </cell>
          <cell r="D852">
            <v>62.72</v>
          </cell>
          <cell r="E852">
            <v>22.321000000000002</v>
          </cell>
          <cell r="F852" t="str">
            <v>PAL</v>
          </cell>
          <cell r="G852" t="str">
            <v xml:space="preserve">40 x 40 </v>
          </cell>
          <cell r="H852" t="str">
            <v>Metros</v>
          </cell>
          <cell r="I852" t="str">
            <v>S/G</v>
          </cell>
          <cell r="J852" t="str">
            <v>Segunda</v>
          </cell>
          <cell r="K852" t="str">
            <v>Sin Producto</v>
          </cell>
        </row>
        <row r="853">
          <cell r="A853" t="str">
            <v>050081441040.1.2</v>
          </cell>
          <cell r="B853" t="str">
            <v>40 x 40 TAOS ACERO</v>
          </cell>
          <cell r="C853">
            <v>26</v>
          </cell>
          <cell r="D853">
            <v>62.72</v>
          </cell>
          <cell r="E853">
            <v>22.321000000000002</v>
          </cell>
          <cell r="F853" t="str">
            <v>PAL</v>
          </cell>
          <cell r="G853" t="str">
            <v xml:space="preserve">40 x 40 </v>
          </cell>
          <cell r="H853" t="str">
            <v>Metros</v>
          </cell>
          <cell r="I853" t="str">
            <v>S/G</v>
          </cell>
          <cell r="J853" t="str">
            <v>Primera</v>
          </cell>
          <cell r="K853" t="str">
            <v>Sin Producto</v>
          </cell>
        </row>
        <row r="854">
          <cell r="A854" t="str">
            <v>050081441040.2.2</v>
          </cell>
          <cell r="B854" t="str">
            <v>40 x 40 TAOS ACERO SEGUNDA CALIDAD</v>
          </cell>
          <cell r="C854">
            <v>26</v>
          </cell>
          <cell r="D854">
            <v>62.72</v>
          </cell>
          <cell r="E854">
            <v>22.321000000000002</v>
          </cell>
          <cell r="F854" t="str">
            <v>PAL</v>
          </cell>
          <cell r="G854" t="str">
            <v xml:space="preserve">40 x 40 </v>
          </cell>
          <cell r="H854" t="str">
            <v>Metros</v>
          </cell>
          <cell r="I854" t="str">
            <v>S/G</v>
          </cell>
          <cell r="J854" t="str">
            <v>Segunda</v>
          </cell>
          <cell r="K854" t="str">
            <v>Sin Producto</v>
          </cell>
        </row>
        <row r="855">
          <cell r="A855" t="str">
            <v>050081441055.1.1</v>
          </cell>
          <cell r="B855" t="str">
            <v>40 x 40 TAOS PIEDRA</v>
          </cell>
          <cell r="C855">
            <v>26</v>
          </cell>
          <cell r="D855">
            <v>62.72</v>
          </cell>
          <cell r="E855">
            <v>0</v>
          </cell>
          <cell r="F855" t="str">
            <v>PAL</v>
          </cell>
          <cell r="G855" t="str">
            <v xml:space="preserve">40 x 40 </v>
          </cell>
          <cell r="H855" t="str">
            <v>Metros</v>
          </cell>
          <cell r="I855" t="str">
            <v>S/G</v>
          </cell>
          <cell r="J855" t="str">
            <v>Primera</v>
          </cell>
          <cell r="K855" t="str">
            <v>Sin Producto</v>
          </cell>
        </row>
        <row r="856">
          <cell r="A856" t="str">
            <v>050081441055.1.2</v>
          </cell>
          <cell r="B856" t="str">
            <v>40 x 40 TAOS PIEDRA</v>
          </cell>
          <cell r="C856">
            <v>26</v>
          </cell>
          <cell r="D856">
            <v>62.72</v>
          </cell>
          <cell r="E856">
            <v>22.321000000000002</v>
          </cell>
          <cell r="F856" t="str">
            <v>PAL</v>
          </cell>
          <cell r="G856" t="str">
            <v xml:space="preserve">40 x 40 </v>
          </cell>
          <cell r="H856" t="str">
            <v>Metros</v>
          </cell>
          <cell r="I856" t="str">
            <v>S/G</v>
          </cell>
          <cell r="J856" t="str">
            <v>Primera</v>
          </cell>
          <cell r="K856" t="str">
            <v>Sin Producto</v>
          </cell>
        </row>
        <row r="857">
          <cell r="A857" t="str">
            <v>050081441055.2.2</v>
          </cell>
          <cell r="B857" t="str">
            <v>40 x 40 TAOS PIEDRA SEGUNDA CALIDAD</v>
          </cell>
          <cell r="C857">
            <v>26</v>
          </cell>
          <cell r="D857">
            <v>62.72</v>
          </cell>
          <cell r="E857">
            <v>22.321000000000002</v>
          </cell>
          <cell r="F857" t="str">
            <v>PAL</v>
          </cell>
          <cell r="G857" t="str">
            <v xml:space="preserve">40 x 40 </v>
          </cell>
          <cell r="H857" t="str">
            <v>Metros</v>
          </cell>
          <cell r="I857" t="str">
            <v>S/G</v>
          </cell>
          <cell r="J857" t="str">
            <v>Segunda</v>
          </cell>
          <cell r="K857" t="str">
            <v>Sin Producto</v>
          </cell>
        </row>
        <row r="858">
          <cell r="A858" t="str">
            <v>050081441192.1.1</v>
          </cell>
          <cell r="B858" t="str">
            <v>40 x 40 TAOS PATINA ARENA</v>
          </cell>
          <cell r="C858">
            <v>26</v>
          </cell>
          <cell r="D858">
            <v>62.72</v>
          </cell>
          <cell r="E858">
            <v>22.321000000000002</v>
          </cell>
          <cell r="F858" t="str">
            <v>PAL</v>
          </cell>
          <cell r="G858" t="str">
            <v xml:space="preserve">40 x 40 </v>
          </cell>
          <cell r="H858" t="str">
            <v>Metros</v>
          </cell>
          <cell r="I858" t="str">
            <v>S/G</v>
          </cell>
          <cell r="J858" t="str">
            <v>Primera</v>
          </cell>
          <cell r="K858" t="str">
            <v>Sin Producto</v>
          </cell>
        </row>
        <row r="859">
          <cell r="A859" t="str">
            <v>050081441192.1.2</v>
          </cell>
          <cell r="B859" t="str">
            <v>40 x 40 TAOS PATINA ARENA</v>
          </cell>
          <cell r="C859">
            <v>26</v>
          </cell>
          <cell r="D859">
            <v>62.72</v>
          </cell>
          <cell r="E859">
            <v>22.321000000000002</v>
          </cell>
          <cell r="F859" t="str">
            <v>PAL</v>
          </cell>
          <cell r="G859" t="str">
            <v xml:space="preserve">40 x 40 </v>
          </cell>
          <cell r="H859" t="str">
            <v>Metros</v>
          </cell>
          <cell r="I859" t="str">
            <v>S/G</v>
          </cell>
          <cell r="J859" t="str">
            <v>Primera</v>
          </cell>
          <cell r="K859" t="str">
            <v>Sin Producto</v>
          </cell>
        </row>
        <row r="860">
          <cell r="A860" t="str">
            <v>050081441192.2.2</v>
          </cell>
          <cell r="B860" t="str">
            <v>40 x 40 TAOS PATINA ARENA SEGUNDA CALIDA</v>
          </cell>
          <cell r="C860">
            <v>26</v>
          </cell>
          <cell r="D860">
            <v>62.72</v>
          </cell>
          <cell r="E860">
            <v>22.321000000000002</v>
          </cell>
          <cell r="F860" t="str">
            <v>PAL</v>
          </cell>
          <cell r="G860" t="str">
            <v xml:space="preserve">40 x 40 </v>
          </cell>
          <cell r="H860" t="str">
            <v>Metros</v>
          </cell>
          <cell r="I860" t="str">
            <v>S/G</v>
          </cell>
          <cell r="J860" t="str">
            <v>Segunda</v>
          </cell>
          <cell r="K860" t="str">
            <v>Sin Producto</v>
          </cell>
        </row>
        <row r="861">
          <cell r="A861" t="str">
            <v>050081441193.1.1</v>
          </cell>
          <cell r="B861" t="str">
            <v>40 x 40 TAOS TIERRA</v>
          </cell>
          <cell r="C861">
            <v>26</v>
          </cell>
          <cell r="D861">
            <v>62.72</v>
          </cell>
          <cell r="E861">
            <v>0</v>
          </cell>
          <cell r="F861" t="str">
            <v>PAL</v>
          </cell>
          <cell r="G861" t="str">
            <v xml:space="preserve">40 x 40 </v>
          </cell>
          <cell r="H861" t="str">
            <v>Metros</v>
          </cell>
          <cell r="I861" t="str">
            <v>S/G</v>
          </cell>
          <cell r="J861" t="str">
            <v>Primera</v>
          </cell>
          <cell r="K861" t="str">
            <v>Sin Producto</v>
          </cell>
        </row>
        <row r="862">
          <cell r="A862" t="str">
            <v>050081441193.1.2</v>
          </cell>
          <cell r="B862" t="str">
            <v>40 x 40 TAOS TIERRA</v>
          </cell>
          <cell r="C862">
            <v>26</v>
          </cell>
          <cell r="D862">
            <v>62.72</v>
          </cell>
          <cell r="E862">
            <v>22.321000000000002</v>
          </cell>
          <cell r="F862" t="str">
            <v>PAL</v>
          </cell>
          <cell r="G862" t="str">
            <v xml:space="preserve">40 x 40 </v>
          </cell>
          <cell r="H862" t="str">
            <v>Metros</v>
          </cell>
          <cell r="I862" t="str">
            <v>S/G</v>
          </cell>
          <cell r="J862" t="str">
            <v>Primera</v>
          </cell>
          <cell r="K862" t="str">
            <v>Sin Producto</v>
          </cell>
        </row>
        <row r="863">
          <cell r="A863" t="str">
            <v>050081441193.2.2</v>
          </cell>
          <cell r="B863" t="str">
            <v>40 x 40 TAOS TIERRA SEGUNDA CALIDAD</v>
          </cell>
          <cell r="C863">
            <v>26</v>
          </cell>
          <cell r="D863">
            <v>62.72</v>
          </cell>
          <cell r="E863">
            <v>22.321000000000002</v>
          </cell>
          <cell r="F863" t="str">
            <v>PAL</v>
          </cell>
          <cell r="G863" t="str">
            <v xml:space="preserve">40 x 40 </v>
          </cell>
          <cell r="H863" t="str">
            <v>Metros</v>
          </cell>
          <cell r="I863" t="str">
            <v>S/G</v>
          </cell>
          <cell r="J863" t="str">
            <v>Segunda</v>
          </cell>
          <cell r="K863" t="str">
            <v>Sin Producto</v>
          </cell>
        </row>
        <row r="864">
          <cell r="A864" t="str">
            <v>061011L</v>
          </cell>
          <cell r="B864" t="str">
            <v>PTA STD 914 SG C/201 Y FRENOMAN. "L"  PL</v>
          </cell>
          <cell r="D864">
            <v>0</v>
          </cell>
          <cell r="E864">
            <v>0</v>
          </cell>
          <cell r="F864" t="str">
            <v>PAL</v>
          </cell>
          <cell r="H864" t="str">
            <v>SD</v>
          </cell>
          <cell r="I864" t="str">
            <v>S/G</v>
          </cell>
          <cell r="K864" t="str">
            <v>Sin Producto</v>
          </cell>
        </row>
        <row r="865">
          <cell r="A865" t="str">
            <v>061011LS</v>
          </cell>
          <cell r="B865" t="str">
            <v>PTA STD 914 SG C/201 Y SUPERFREN MAN. "L</v>
          </cell>
          <cell r="D865">
            <v>0</v>
          </cell>
          <cell r="E865">
            <v>0</v>
          </cell>
          <cell r="F865" t="str">
            <v>PAL</v>
          </cell>
          <cell r="H865" t="str">
            <v>SD</v>
          </cell>
          <cell r="I865" t="str">
            <v>S/G</v>
          </cell>
          <cell r="K865" t="str">
            <v>Sin Producto</v>
          </cell>
        </row>
        <row r="866">
          <cell r="A866" t="str">
            <v>061011P</v>
          </cell>
          <cell r="B866" t="str">
            <v>PTA STD 914 SG C/202 Y FRENOMAN. "L"  IN</v>
          </cell>
          <cell r="D866">
            <v>0</v>
          </cell>
          <cell r="E866">
            <v>0</v>
          </cell>
          <cell r="F866" t="str">
            <v>PAL</v>
          </cell>
          <cell r="H866" t="str">
            <v>SD</v>
          </cell>
          <cell r="I866" t="str">
            <v>S/G</v>
          </cell>
          <cell r="K866" t="str">
            <v>Sin Producto</v>
          </cell>
        </row>
        <row r="867">
          <cell r="A867" t="str">
            <v>061011PPH</v>
          </cell>
          <cell r="B867" t="str">
            <v>ZZ(NO USAR) PTA STD 914 SG C/202-PHS-MAN</v>
          </cell>
          <cell r="D867">
            <v>0</v>
          </cell>
          <cell r="E867">
            <v>0</v>
          </cell>
          <cell r="F867" t="str">
            <v>PAL</v>
          </cell>
          <cell r="H867" t="str">
            <v>SD</v>
          </cell>
          <cell r="I867" t="str">
            <v>S/G</v>
          </cell>
          <cell r="K867" t="str">
            <v>Sin Producto</v>
          </cell>
        </row>
        <row r="868">
          <cell r="A868" t="str">
            <v>061011PPH2</v>
          </cell>
          <cell r="B868" t="str">
            <v>PTA STD 914 SG C/202-PHS-MAN "L" PLATIL</v>
          </cell>
          <cell r="D868">
            <v>0</v>
          </cell>
          <cell r="E868">
            <v>0</v>
          </cell>
          <cell r="F868" t="str">
            <v>PAL</v>
          </cell>
          <cell r="H868" t="str">
            <v>SD</v>
          </cell>
          <cell r="I868" t="str">
            <v>S/G</v>
          </cell>
          <cell r="K868" t="str">
            <v>Sin Producto</v>
          </cell>
        </row>
        <row r="869">
          <cell r="A869" t="str">
            <v>061011PS</v>
          </cell>
          <cell r="B869" t="str">
            <v>PTA STD 914 SG C/202 Y SUPERFREN MAN."L"</v>
          </cell>
          <cell r="D869">
            <v>0</v>
          </cell>
          <cell r="E869">
            <v>0</v>
          </cell>
          <cell r="F869" t="str">
            <v>PAL</v>
          </cell>
          <cell r="H869" t="str">
            <v>SD</v>
          </cell>
          <cell r="I869" t="str">
            <v>S/G</v>
          </cell>
          <cell r="K869" t="str">
            <v>Sin Producto</v>
          </cell>
        </row>
        <row r="870">
          <cell r="A870" t="str">
            <v>061012L</v>
          </cell>
          <cell r="B870" t="str">
            <v>PTA STD 914 SG C/201 Y FRENOMAN. "L"  BR</v>
          </cell>
          <cell r="D870">
            <v>0</v>
          </cell>
          <cell r="E870">
            <v>0</v>
          </cell>
          <cell r="F870" t="str">
            <v>PAL</v>
          </cell>
          <cell r="H870" t="str">
            <v>SD</v>
          </cell>
          <cell r="I870" t="str">
            <v>S/G</v>
          </cell>
          <cell r="K870" t="str">
            <v>Sin Producto</v>
          </cell>
        </row>
        <row r="871">
          <cell r="A871" t="str">
            <v>061012P</v>
          </cell>
          <cell r="B871" t="str">
            <v>PTA STD 914 SG C/202 Y FRENOMAN. "L"  IN</v>
          </cell>
          <cell r="D871">
            <v>0</v>
          </cell>
          <cell r="E871">
            <v>0</v>
          </cell>
          <cell r="F871" t="str">
            <v>PAL</v>
          </cell>
          <cell r="H871" t="str">
            <v>SD</v>
          </cell>
          <cell r="I871" t="str">
            <v>S/G</v>
          </cell>
          <cell r="K871" t="str">
            <v>Sin Producto</v>
          </cell>
        </row>
        <row r="872">
          <cell r="A872" t="str">
            <v>061012PS</v>
          </cell>
          <cell r="B872" t="str">
            <v>PTA STD 914 SG C/202 Y SUPERFREN MAN."L"</v>
          </cell>
          <cell r="D872">
            <v>0</v>
          </cell>
          <cell r="E872">
            <v>0</v>
          </cell>
          <cell r="F872" t="str">
            <v>PAL</v>
          </cell>
          <cell r="H872" t="str">
            <v>SD</v>
          </cell>
          <cell r="I872" t="str">
            <v>S/G</v>
          </cell>
          <cell r="K872" t="str">
            <v>Sin Producto</v>
          </cell>
        </row>
        <row r="873">
          <cell r="A873" t="str">
            <v>062011P</v>
          </cell>
          <cell r="B873" t="str">
            <v>ZZ (NO USAR) PTA STD 914 SG C/202 Y PIVO</v>
          </cell>
          <cell r="D873">
            <v>0</v>
          </cell>
          <cell r="E873">
            <v>0</v>
          </cell>
          <cell r="F873" t="str">
            <v>PAL</v>
          </cell>
          <cell r="H873" t="str">
            <v>SD</v>
          </cell>
          <cell r="I873" t="str">
            <v>S/G</v>
          </cell>
          <cell r="K873" t="str">
            <v>Sin Producto</v>
          </cell>
        </row>
        <row r="874">
          <cell r="A874" t="str">
            <v>062011P2</v>
          </cell>
          <cell r="B874" t="str">
            <v>PTA STD 914 SG C/202 Y PIVOT MAN. "L"  I</v>
          </cell>
          <cell r="D874">
            <v>0</v>
          </cell>
          <cell r="E874">
            <v>0</v>
          </cell>
          <cell r="F874" t="str">
            <v>PAL</v>
          </cell>
          <cell r="H874" t="str">
            <v>SD</v>
          </cell>
          <cell r="I874" t="str">
            <v>S/G</v>
          </cell>
          <cell r="K874" t="str">
            <v>Sin Producto</v>
          </cell>
        </row>
        <row r="875">
          <cell r="A875" t="str">
            <v>063011S</v>
          </cell>
          <cell r="B875" t="str">
            <v>PTA STD 914 SG C/PDOR. Y SUPERFREN  MAN.</v>
          </cell>
          <cell r="D875">
            <v>0</v>
          </cell>
          <cell r="E875">
            <v>0</v>
          </cell>
          <cell r="F875" t="str">
            <v>PAL</v>
          </cell>
          <cell r="H875" t="str">
            <v>SD</v>
          </cell>
          <cell r="I875" t="str">
            <v>S/G</v>
          </cell>
          <cell r="K875" t="str">
            <v>Sin Producto</v>
          </cell>
        </row>
        <row r="876">
          <cell r="A876" t="str">
            <v>071011LS</v>
          </cell>
          <cell r="B876" t="str">
            <v>PTA STD 762 SG C/201 Y 915MAN "L" PLATIL</v>
          </cell>
          <cell r="D876">
            <v>0</v>
          </cell>
          <cell r="E876">
            <v>50</v>
          </cell>
          <cell r="F876" t="str">
            <v>PAL</v>
          </cell>
          <cell r="H876" t="str">
            <v>SD</v>
          </cell>
          <cell r="I876" t="str">
            <v>S/G</v>
          </cell>
          <cell r="K876" t="str">
            <v>Sin Producto</v>
          </cell>
        </row>
        <row r="877">
          <cell r="A877" t="str">
            <v>071011PS</v>
          </cell>
          <cell r="B877" t="str">
            <v>PTA STD 762 SG C/202 915 MAN"L" INCOLORA</v>
          </cell>
          <cell r="D877">
            <v>0</v>
          </cell>
          <cell r="E877">
            <v>0</v>
          </cell>
          <cell r="F877" t="str">
            <v>PAL</v>
          </cell>
          <cell r="H877" t="str">
            <v>SD</v>
          </cell>
          <cell r="I877" t="str">
            <v>S/G</v>
          </cell>
          <cell r="K877" t="str">
            <v>Sin Producto</v>
          </cell>
        </row>
        <row r="878">
          <cell r="A878" t="str">
            <v>073011S</v>
          </cell>
          <cell r="B878" t="str">
            <v>PTA STD 762 SG C/PDOR. Y 915MAN. "L" PLA</v>
          </cell>
          <cell r="D878">
            <v>0</v>
          </cell>
          <cell r="E878">
            <v>0</v>
          </cell>
          <cell r="F878" t="str">
            <v>PAL</v>
          </cell>
          <cell r="H878" t="str">
            <v>SD</v>
          </cell>
          <cell r="I878" t="str">
            <v>S/G</v>
          </cell>
          <cell r="K878" t="str">
            <v>Sin Producto</v>
          </cell>
        </row>
        <row r="879">
          <cell r="A879" t="str">
            <v>081011L</v>
          </cell>
          <cell r="B879" t="str">
            <v>PTA STD 914 C/ZOCALO-255-FRENO-MAN."L"</v>
          </cell>
          <cell r="D879">
            <v>0</v>
          </cell>
          <cell r="E879">
            <v>0</v>
          </cell>
          <cell r="F879" t="str">
            <v>PAL</v>
          </cell>
          <cell r="H879" t="str">
            <v>SD</v>
          </cell>
          <cell r="I879" t="str">
            <v>S/G</v>
          </cell>
          <cell r="K879" t="str">
            <v>Sin Producto</v>
          </cell>
        </row>
        <row r="880">
          <cell r="A880" t="str">
            <v>081011LS</v>
          </cell>
          <cell r="B880" t="str">
            <v>PTA STD 914 C/ZOCALO-255-915MAN "L" PLAT</v>
          </cell>
          <cell r="D880">
            <v>0</v>
          </cell>
          <cell r="E880">
            <v>0</v>
          </cell>
          <cell r="F880" t="str">
            <v>PAL</v>
          </cell>
          <cell r="H880" t="str">
            <v>SD</v>
          </cell>
          <cell r="I880" t="str">
            <v>S/G</v>
          </cell>
          <cell r="K880" t="str">
            <v>Sin Producto</v>
          </cell>
        </row>
        <row r="881">
          <cell r="A881" t="str">
            <v>081011P</v>
          </cell>
          <cell r="B881" t="str">
            <v>PTA STD 914 C/ZOCALO-255-FRENO-MAN."L"</v>
          </cell>
          <cell r="D881">
            <v>0</v>
          </cell>
          <cell r="E881">
            <v>0</v>
          </cell>
          <cell r="F881" t="str">
            <v>PAL</v>
          </cell>
          <cell r="H881" t="str">
            <v>SD</v>
          </cell>
          <cell r="I881" t="str">
            <v>S/G</v>
          </cell>
          <cell r="K881" t="str">
            <v>Sin Producto</v>
          </cell>
        </row>
        <row r="882">
          <cell r="A882" t="str">
            <v>081011PS</v>
          </cell>
          <cell r="B882" t="str">
            <v>PTA STD 914 C/ZOCALO-255-915-MAN "L" INC</v>
          </cell>
          <cell r="D882">
            <v>0</v>
          </cell>
          <cell r="E882">
            <v>0</v>
          </cell>
          <cell r="F882" t="str">
            <v>PAL</v>
          </cell>
          <cell r="H882" t="str">
            <v>SD</v>
          </cell>
          <cell r="I882" t="str">
            <v>S/G</v>
          </cell>
          <cell r="K882" t="str">
            <v>Sin Producto</v>
          </cell>
        </row>
        <row r="883">
          <cell r="A883" t="str">
            <v>081012L</v>
          </cell>
          <cell r="B883" t="str">
            <v>PTA STD 914 C/ZOCALO-255-FRENO-MAN."L"</v>
          </cell>
          <cell r="D883">
            <v>0</v>
          </cell>
          <cell r="E883">
            <v>0</v>
          </cell>
          <cell r="F883" t="str">
            <v>PAL</v>
          </cell>
          <cell r="H883" t="str">
            <v>SD</v>
          </cell>
          <cell r="I883" t="str">
            <v>S/G</v>
          </cell>
          <cell r="K883" t="str">
            <v>Sin Producto</v>
          </cell>
        </row>
        <row r="884">
          <cell r="A884" t="str">
            <v>081012LS</v>
          </cell>
          <cell r="B884" t="str">
            <v>PTA STD 914 C/ZOCALO-255-915-MAN "L" BRO</v>
          </cell>
          <cell r="D884">
            <v>0</v>
          </cell>
          <cell r="E884">
            <v>0</v>
          </cell>
          <cell r="F884" t="str">
            <v>PAL</v>
          </cell>
          <cell r="H884" t="str">
            <v>SD</v>
          </cell>
          <cell r="I884" t="str">
            <v>S/G</v>
          </cell>
          <cell r="K884" t="str">
            <v>Sin Producto</v>
          </cell>
        </row>
        <row r="885">
          <cell r="A885" t="str">
            <v>081012P</v>
          </cell>
          <cell r="B885" t="str">
            <v>PTA STD 914 C/ZOCALO-255-FRENO-MAN."L"</v>
          </cell>
          <cell r="D885">
            <v>0</v>
          </cell>
          <cell r="E885">
            <v>0</v>
          </cell>
          <cell r="F885" t="str">
            <v>PAL</v>
          </cell>
          <cell r="H885" t="str">
            <v>SD</v>
          </cell>
          <cell r="I885" t="str">
            <v>S/G</v>
          </cell>
          <cell r="K885" t="str">
            <v>Sin Producto</v>
          </cell>
        </row>
        <row r="886">
          <cell r="A886" t="str">
            <v>081012PS</v>
          </cell>
          <cell r="B886" t="str">
            <v>PTA STD 914 C/ZOCALO-255-915-MAN "L" BRO</v>
          </cell>
          <cell r="D886">
            <v>0</v>
          </cell>
          <cell r="E886">
            <v>0</v>
          </cell>
          <cell r="F886" t="str">
            <v>PAL</v>
          </cell>
          <cell r="H886" t="str">
            <v>SD</v>
          </cell>
          <cell r="I886" t="str">
            <v>S/G</v>
          </cell>
          <cell r="K886" t="str">
            <v>Sin Producto</v>
          </cell>
        </row>
        <row r="887">
          <cell r="A887" t="str">
            <v>081T11L</v>
          </cell>
          <cell r="B887" t="str">
            <v>PTA STD 914 C/ZOCAL-255-963-MAN. TUBULAR</v>
          </cell>
          <cell r="D887">
            <v>0</v>
          </cell>
          <cell r="E887">
            <v>0</v>
          </cell>
          <cell r="F887" t="str">
            <v>PAL</v>
          </cell>
          <cell r="H887" t="str">
            <v>SD</v>
          </cell>
          <cell r="I887" t="str">
            <v>S/G</v>
          </cell>
          <cell r="K887" t="str">
            <v>Sin Producto</v>
          </cell>
        </row>
        <row r="888">
          <cell r="A888" t="str">
            <v>081T11P</v>
          </cell>
          <cell r="B888" t="str">
            <v>PTA STD 914 C/ZOCAL-255-963-MAN. TUBULAR</v>
          </cell>
          <cell r="D888">
            <v>0</v>
          </cell>
          <cell r="E888">
            <v>0</v>
          </cell>
          <cell r="F888" t="str">
            <v>PAL</v>
          </cell>
          <cell r="H888" t="str">
            <v>SD</v>
          </cell>
          <cell r="I888" t="str">
            <v>S/G</v>
          </cell>
          <cell r="K888" t="str">
            <v>Sin Producto</v>
          </cell>
        </row>
        <row r="889">
          <cell r="A889" t="str">
            <v>081T11SP</v>
          </cell>
          <cell r="B889" t="str">
            <v>PTA STD 914 C/ZOCAL-255-915-MAN. TUBULAR</v>
          </cell>
          <cell r="D889">
            <v>0</v>
          </cell>
          <cell r="E889">
            <v>0</v>
          </cell>
          <cell r="F889" t="str">
            <v>PAL</v>
          </cell>
          <cell r="H889" t="str">
            <v>SD</v>
          </cell>
          <cell r="I889" t="str">
            <v>S/G</v>
          </cell>
          <cell r="K889" t="str">
            <v>Sin Producto</v>
          </cell>
        </row>
        <row r="890">
          <cell r="A890" t="str">
            <v>081T12L</v>
          </cell>
          <cell r="B890" t="str">
            <v>PTA STD 914 C/ZOCAL-255-963-MAN. TUBULAR</v>
          </cell>
          <cell r="D890">
            <v>0</v>
          </cell>
          <cell r="E890">
            <v>0</v>
          </cell>
          <cell r="F890" t="str">
            <v>PAL</v>
          </cell>
          <cell r="H890" t="str">
            <v>SD</v>
          </cell>
          <cell r="I890" t="str">
            <v>S/G</v>
          </cell>
          <cell r="K890" t="str">
            <v>Sin Producto</v>
          </cell>
        </row>
        <row r="891">
          <cell r="A891" t="str">
            <v>081T12P</v>
          </cell>
          <cell r="B891" t="str">
            <v>PTA STD 914 C/ZOCAL-255-963-MAN. TUBULAR</v>
          </cell>
          <cell r="D891">
            <v>0</v>
          </cell>
          <cell r="E891">
            <v>0</v>
          </cell>
          <cell r="F891" t="str">
            <v>PAL</v>
          </cell>
          <cell r="H891" t="str">
            <v>SD</v>
          </cell>
          <cell r="I891" t="str">
            <v>S/G</v>
          </cell>
          <cell r="K891" t="str">
            <v>Sin Producto</v>
          </cell>
        </row>
        <row r="892">
          <cell r="A892" t="str">
            <v>083011S</v>
          </cell>
          <cell r="B892" t="str">
            <v>PTA STD 914 C/ZOCALO-PDOR.-915 MAN "L" P</v>
          </cell>
          <cell r="D892">
            <v>0</v>
          </cell>
          <cell r="E892">
            <v>0</v>
          </cell>
          <cell r="F892" t="str">
            <v>PAL</v>
          </cell>
          <cell r="H892" t="str">
            <v>SD</v>
          </cell>
          <cell r="I892" t="str">
            <v>S/G</v>
          </cell>
          <cell r="K892" t="str">
            <v>Sin Producto</v>
          </cell>
        </row>
        <row r="893">
          <cell r="A893" t="str">
            <v>083012S</v>
          </cell>
          <cell r="B893" t="str">
            <v>PTA STD 914 C/ZOCALO-PDOR.-915 MAN "L" B</v>
          </cell>
          <cell r="D893">
            <v>0</v>
          </cell>
          <cell r="E893">
            <v>0</v>
          </cell>
          <cell r="F893" t="str">
            <v>PAL</v>
          </cell>
          <cell r="H893" t="str">
            <v>SD</v>
          </cell>
          <cell r="I893" t="str">
            <v>S/G</v>
          </cell>
          <cell r="K893" t="str">
            <v>Sin Producto</v>
          </cell>
        </row>
        <row r="894">
          <cell r="A894" t="str">
            <v>083T11</v>
          </cell>
          <cell r="B894" t="str">
            <v>PTA STD 914 C/ZOCAL-301-963-MAN. TUBULAR</v>
          </cell>
          <cell r="D894">
            <v>0</v>
          </cell>
          <cell r="E894">
            <v>0</v>
          </cell>
          <cell r="F894" t="str">
            <v>PAL</v>
          </cell>
          <cell r="H894" t="str">
            <v>SD</v>
          </cell>
          <cell r="I894" t="str">
            <v>S/G</v>
          </cell>
          <cell r="K894" t="str">
            <v>Sin Producto</v>
          </cell>
        </row>
        <row r="895">
          <cell r="A895" t="str">
            <v>083T12</v>
          </cell>
          <cell r="B895" t="str">
            <v>PTA STD 914 C/ZOCAL-301-963-MAN. TUBULAR</v>
          </cell>
          <cell r="D895">
            <v>0</v>
          </cell>
          <cell r="E895">
            <v>0</v>
          </cell>
          <cell r="F895" t="str">
            <v>PAL</v>
          </cell>
          <cell r="H895" t="str">
            <v>SD</v>
          </cell>
          <cell r="I895" t="str">
            <v>S/G</v>
          </cell>
          <cell r="K895" t="str">
            <v>Sin Producto</v>
          </cell>
        </row>
        <row r="896">
          <cell r="A896" t="str">
            <v>101GD10</v>
          </cell>
          <cell r="B896" t="str">
            <v>F</v>
          </cell>
          <cell r="D896">
            <v>0</v>
          </cell>
          <cell r="E896">
            <v>1</v>
          </cell>
          <cell r="F896" t="str">
            <v>PAL</v>
          </cell>
          <cell r="H896" t="str">
            <v>SD</v>
          </cell>
          <cell r="I896" t="str">
            <v>S/G</v>
          </cell>
          <cell r="K896" t="str">
            <v>Sin Producto</v>
          </cell>
        </row>
        <row r="897">
          <cell r="A897" t="str">
            <v>102GD20</v>
          </cell>
          <cell r="B897" t="str">
            <v>F</v>
          </cell>
          <cell r="D897">
            <v>0</v>
          </cell>
          <cell r="E897">
            <v>1</v>
          </cell>
          <cell r="F897" t="str">
            <v>PAL</v>
          </cell>
          <cell r="H897" t="str">
            <v>SD</v>
          </cell>
          <cell r="I897" t="str">
            <v>S/G</v>
          </cell>
          <cell r="K897" t="str">
            <v>Sin Producto</v>
          </cell>
        </row>
        <row r="898">
          <cell r="A898" t="str">
            <v>103011ESP</v>
          </cell>
          <cell r="B898" t="str">
            <v>ZOCALO INFERIOR PIVOT CON VUELO  PLATIL</v>
          </cell>
          <cell r="D898">
            <v>0</v>
          </cell>
          <cell r="E898">
            <v>0.6</v>
          </cell>
          <cell r="F898" t="str">
            <v>PAL</v>
          </cell>
          <cell r="H898" t="str">
            <v>SD</v>
          </cell>
          <cell r="I898" t="str">
            <v>S/G</v>
          </cell>
          <cell r="K898" t="str">
            <v>Sin Producto</v>
          </cell>
        </row>
        <row r="899">
          <cell r="A899" t="str">
            <v>103012ESP</v>
          </cell>
          <cell r="B899" t="str">
            <v>ZOCALO INFERIOR PIVOT CON VUELO  PULIDO</v>
          </cell>
          <cell r="D899">
            <v>0</v>
          </cell>
          <cell r="E899">
            <v>0.6</v>
          </cell>
          <cell r="F899" t="str">
            <v>PAL</v>
          </cell>
          <cell r="H899" t="str">
            <v>SD</v>
          </cell>
          <cell r="I899" t="str">
            <v>S/G</v>
          </cell>
          <cell r="K899" t="str">
            <v>Sin Producto</v>
          </cell>
        </row>
        <row r="900">
          <cell r="A900" t="str">
            <v>104DOR</v>
          </cell>
          <cell r="B900" t="str">
            <v>BUJE PARA PIVOT BANDEROLA DORMMA</v>
          </cell>
          <cell r="D900">
            <v>0</v>
          </cell>
          <cell r="E900">
            <v>1</v>
          </cell>
          <cell r="F900" t="str">
            <v>PAL</v>
          </cell>
          <cell r="H900" t="str">
            <v>SD</v>
          </cell>
          <cell r="I900" t="str">
            <v>S/G</v>
          </cell>
          <cell r="K900" t="str">
            <v>Sin Producto</v>
          </cell>
        </row>
        <row r="901">
          <cell r="A901" t="str">
            <v>110000909137.1.2</v>
          </cell>
          <cell r="B901" t="str">
            <v>DUBLIN MOD GRANDE BLEND</v>
          </cell>
          <cell r="C901">
            <v>11</v>
          </cell>
          <cell r="D901">
            <v>9670</v>
          </cell>
          <cell r="E901">
            <v>130.4</v>
          </cell>
          <cell r="F901" t="str">
            <v>PAL</v>
          </cell>
          <cell r="H901" t="str">
            <v>Metros</v>
          </cell>
          <cell r="I901" t="str">
            <v>S/G</v>
          </cell>
          <cell r="J901" t="str">
            <v>Primera</v>
          </cell>
          <cell r="K901" t="str">
            <v>Sin Producto</v>
          </cell>
        </row>
        <row r="902">
          <cell r="A902" t="str">
            <v>110000910035.1.2</v>
          </cell>
          <cell r="B902" t="str">
            <v>BERGERAC CUATRO PIEZAS TOSTADO</v>
          </cell>
          <cell r="C902">
            <v>11</v>
          </cell>
          <cell r="D902">
            <v>10.4</v>
          </cell>
          <cell r="E902">
            <v>130.4</v>
          </cell>
          <cell r="F902" t="str">
            <v>PAL</v>
          </cell>
          <cell r="H902" t="str">
            <v>Metros</v>
          </cell>
          <cell r="I902" t="str">
            <v>S/G</v>
          </cell>
          <cell r="J902" t="str">
            <v>Primera</v>
          </cell>
          <cell r="K902" t="str">
            <v>Sin Producto</v>
          </cell>
        </row>
        <row r="903">
          <cell r="A903" t="str">
            <v>110000910138.1.2</v>
          </cell>
          <cell r="B903" t="str">
            <v>BERGERAC CUATRO PIEZAS ROBLE</v>
          </cell>
          <cell r="C903">
            <v>11</v>
          </cell>
          <cell r="D903">
            <v>10.4</v>
          </cell>
          <cell r="E903">
            <v>130.4</v>
          </cell>
          <cell r="F903" t="str">
            <v>PAL</v>
          </cell>
          <cell r="H903" t="str">
            <v>Metros</v>
          </cell>
          <cell r="I903" t="str">
            <v>S/G</v>
          </cell>
          <cell r="J903" t="str">
            <v>Primera</v>
          </cell>
          <cell r="K903" t="str">
            <v>Sin Producto</v>
          </cell>
        </row>
        <row r="904">
          <cell r="A904" t="str">
            <v>110000911035.1.2</v>
          </cell>
          <cell r="B904" t="str">
            <v>BERGERAC CIRCULO TOSTADO</v>
          </cell>
          <cell r="C904">
            <v>11</v>
          </cell>
          <cell r="D904">
            <v>8830</v>
          </cell>
          <cell r="E904">
            <v>130.4</v>
          </cell>
          <cell r="F904" t="str">
            <v>PAL</v>
          </cell>
          <cell r="H904" t="str">
            <v>Metros</v>
          </cell>
          <cell r="I904" t="str">
            <v>S/G</v>
          </cell>
          <cell r="J904" t="str">
            <v>Primera</v>
          </cell>
          <cell r="K904" t="str">
            <v>Sin Producto</v>
          </cell>
        </row>
        <row r="905">
          <cell r="A905" t="str">
            <v>110000911138.1.2</v>
          </cell>
          <cell r="B905" t="str">
            <v>BERGERAC CIRCULO ROBLE</v>
          </cell>
          <cell r="C905">
            <v>11</v>
          </cell>
          <cell r="D905">
            <v>8830</v>
          </cell>
          <cell r="E905">
            <v>130.4</v>
          </cell>
          <cell r="F905" t="str">
            <v>PAL</v>
          </cell>
          <cell r="H905" t="str">
            <v>Metros</v>
          </cell>
          <cell r="I905" t="str">
            <v>S/G</v>
          </cell>
          <cell r="J905" t="str">
            <v>Primera</v>
          </cell>
          <cell r="K905" t="str">
            <v>Sin Producto</v>
          </cell>
        </row>
        <row r="906">
          <cell r="A906" t="str">
            <v>111009.</v>
          </cell>
          <cell r="B906" t="str">
            <v>LAD. BLOQUE TECHO 13X42X25*70 CORMELA</v>
          </cell>
          <cell r="C906">
            <v>28</v>
          </cell>
          <cell r="D906">
            <v>70</v>
          </cell>
          <cell r="E906">
            <v>7.5</v>
          </cell>
          <cell r="F906" t="str">
            <v>PAL</v>
          </cell>
          <cell r="H906" t="str">
            <v>Unidades</v>
          </cell>
          <cell r="I906" t="str">
            <v>Ladrillos</v>
          </cell>
          <cell r="K906" t="str">
            <v>Ladrillos (Campana)</v>
          </cell>
        </row>
        <row r="907">
          <cell r="A907" t="str">
            <v>111009.2</v>
          </cell>
          <cell r="B907" t="str">
            <v>LAD. BLOQUE TECHO 13X42X25*56 CORMELA</v>
          </cell>
          <cell r="C907">
            <v>28</v>
          </cell>
          <cell r="D907">
            <v>56</v>
          </cell>
          <cell r="E907">
            <v>7.5</v>
          </cell>
          <cell r="F907" t="str">
            <v>PAL</v>
          </cell>
          <cell r="H907" t="str">
            <v>Unidades</v>
          </cell>
          <cell r="I907" t="str">
            <v>Ladrillos</v>
          </cell>
          <cell r="K907" t="str">
            <v>Ladrillos (Campana)</v>
          </cell>
        </row>
        <row r="908">
          <cell r="A908" t="str">
            <v>120000142023.1.1</v>
          </cell>
          <cell r="B908" t="str">
            <v>TEJA CLASSIC NATURAL</v>
          </cell>
          <cell r="C908">
            <v>12</v>
          </cell>
          <cell r="D908">
            <v>300</v>
          </cell>
          <cell r="E908">
            <v>2.4</v>
          </cell>
          <cell r="F908" t="str">
            <v>PAL</v>
          </cell>
          <cell r="H908" t="str">
            <v>Unidades</v>
          </cell>
          <cell r="I908" t="str">
            <v>Tejas</v>
          </cell>
          <cell r="J908" t="str">
            <v>Primera</v>
          </cell>
          <cell r="K908" t="str">
            <v>12 Tejas LOSA</v>
          </cell>
        </row>
        <row r="909">
          <cell r="A909" t="str">
            <v>120000142023.1.2</v>
          </cell>
          <cell r="B909" t="str">
            <v>TEJA CLASSIC NATURAL S2</v>
          </cell>
          <cell r="C909">
            <v>12</v>
          </cell>
          <cell r="D909">
            <v>360</v>
          </cell>
          <cell r="E909">
            <v>2.4</v>
          </cell>
          <cell r="F909" t="str">
            <v>PAL</v>
          </cell>
          <cell r="H909" t="str">
            <v>Unidades</v>
          </cell>
          <cell r="I909" t="str">
            <v>Tejas</v>
          </cell>
          <cell r="J909" t="str">
            <v>Primera</v>
          </cell>
          <cell r="K909" t="str">
            <v>12 Tejas LOSA</v>
          </cell>
        </row>
        <row r="910">
          <cell r="A910" t="str">
            <v>120000142023.1.4</v>
          </cell>
          <cell r="B910" t="str">
            <v>Z TEJA CLASSIC NATURAL EXP (NO USAR)</v>
          </cell>
          <cell r="C910">
            <v>12</v>
          </cell>
          <cell r="D910">
            <v>300</v>
          </cell>
          <cell r="E910">
            <v>2.4</v>
          </cell>
          <cell r="F910" t="str">
            <v>PAL</v>
          </cell>
          <cell r="H910" t="str">
            <v>Unidades</v>
          </cell>
          <cell r="I910" t="str">
            <v>Tejas</v>
          </cell>
          <cell r="J910" t="str">
            <v>Primera</v>
          </cell>
          <cell r="K910" t="str">
            <v>12 Tejas LOSA</v>
          </cell>
        </row>
        <row r="911">
          <cell r="A911" t="str">
            <v>120000142023.4.1</v>
          </cell>
          <cell r="B911" t="str">
            <v>TEJA CLASSIC NATURAL EXPORTACION</v>
          </cell>
          <cell r="C911">
            <v>12</v>
          </cell>
          <cell r="D911">
            <v>300</v>
          </cell>
          <cell r="E911">
            <v>2.4</v>
          </cell>
          <cell r="F911" t="str">
            <v>PAL</v>
          </cell>
          <cell r="H911" t="str">
            <v>Unidades</v>
          </cell>
          <cell r="I911" t="str">
            <v>Tejas</v>
          </cell>
          <cell r="J911" t="str">
            <v>Exportacion</v>
          </cell>
          <cell r="K911" t="str">
            <v>12 Tejas LOSA</v>
          </cell>
        </row>
        <row r="912">
          <cell r="A912" t="str">
            <v>120000142023.4.2</v>
          </cell>
          <cell r="B912" t="str">
            <v>TEJA CLASSIC NATURAL S2 EXPO</v>
          </cell>
          <cell r="C912">
            <v>12</v>
          </cell>
          <cell r="D912">
            <v>360</v>
          </cell>
          <cell r="E912">
            <v>2.4</v>
          </cell>
          <cell r="F912" t="str">
            <v>PAL</v>
          </cell>
          <cell r="H912" t="str">
            <v>Unidades</v>
          </cell>
          <cell r="I912" t="str">
            <v>Tejas</v>
          </cell>
          <cell r="J912" t="str">
            <v>Exportacion</v>
          </cell>
          <cell r="K912" t="str">
            <v>12 Tejas LOSA</v>
          </cell>
        </row>
        <row r="913">
          <cell r="A913" t="str">
            <v>120000142037.1.1</v>
          </cell>
          <cell r="B913" t="str">
            <v>TEJA CLASSIC NEGRO BRILLANTE</v>
          </cell>
          <cell r="C913">
            <v>12</v>
          </cell>
          <cell r="D913">
            <v>300</v>
          </cell>
          <cell r="E913">
            <v>2.4</v>
          </cell>
          <cell r="F913" t="str">
            <v>PAL</v>
          </cell>
          <cell r="H913" t="str">
            <v>Unidades</v>
          </cell>
          <cell r="I913" t="str">
            <v>Tejas</v>
          </cell>
          <cell r="J913" t="str">
            <v>Primera</v>
          </cell>
          <cell r="K913" t="str">
            <v>12 Tejas LOSA</v>
          </cell>
        </row>
        <row r="914">
          <cell r="A914" t="str">
            <v>120000142037.1.2</v>
          </cell>
          <cell r="B914" t="str">
            <v>TEJA CLASSIC NEGRO BRILLANTE S2</v>
          </cell>
          <cell r="C914">
            <v>12</v>
          </cell>
          <cell r="D914">
            <v>360</v>
          </cell>
          <cell r="E914">
            <v>2.4</v>
          </cell>
          <cell r="F914" t="str">
            <v>PAL</v>
          </cell>
          <cell r="H914" t="str">
            <v>Unidades</v>
          </cell>
          <cell r="I914" t="str">
            <v>Tejas</v>
          </cell>
          <cell r="J914" t="str">
            <v>Primera</v>
          </cell>
          <cell r="K914" t="str">
            <v>12 Tejas LOSA</v>
          </cell>
        </row>
        <row r="915">
          <cell r="A915" t="str">
            <v>120000142037.4.1</v>
          </cell>
          <cell r="B915" t="str">
            <v>TEJA CLASSIC NEGRO BRILLANTE EXPORTACION</v>
          </cell>
          <cell r="C915">
            <v>12</v>
          </cell>
          <cell r="D915">
            <v>300</v>
          </cell>
          <cell r="E915">
            <v>2.4</v>
          </cell>
          <cell r="F915" t="str">
            <v>PAL</v>
          </cell>
          <cell r="H915" t="str">
            <v>Unidades</v>
          </cell>
          <cell r="I915" t="str">
            <v>Tejas</v>
          </cell>
          <cell r="J915" t="str">
            <v>Exportacion</v>
          </cell>
          <cell r="K915" t="str">
            <v>12 Tejas LOSA</v>
          </cell>
        </row>
        <row r="916">
          <cell r="A916" t="str">
            <v>120000142037.4.2</v>
          </cell>
          <cell r="B916" t="str">
            <v>TEJA CLASSIC NEGRO BRILLANTE S2 EXPORT</v>
          </cell>
          <cell r="C916">
            <v>12</v>
          </cell>
          <cell r="D916">
            <v>360</v>
          </cell>
          <cell r="E916">
            <v>2.4</v>
          </cell>
          <cell r="F916" t="str">
            <v>PAL</v>
          </cell>
          <cell r="H916" t="str">
            <v>Unidades</v>
          </cell>
          <cell r="I916" t="str">
            <v>Tejas</v>
          </cell>
          <cell r="J916" t="str">
            <v>Exportacion</v>
          </cell>
          <cell r="K916" t="str">
            <v>12 Tejas LOSA</v>
          </cell>
        </row>
        <row r="917">
          <cell r="A917" t="str">
            <v>120000142038.1.1</v>
          </cell>
          <cell r="B917" t="str">
            <v>TEJA CLASSIC NEGRO MATE</v>
          </cell>
          <cell r="C917">
            <v>12</v>
          </cell>
          <cell r="D917">
            <v>300</v>
          </cell>
          <cell r="E917">
            <v>2.4</v>
          </cell>
          <cell r="F917" t="str">
            <v>PAL</v>
          </cell>
          <cell r="H917" t="str">
            <v>Unidades</v>
          </cell>
          <cell r="I917" t="str">
            <v>Tejas</v>
          </cell>
          <cell r="J917" t="str">
            <v>Primera</v>
          </cell>
          <cell r="K917" t="str">
            <v>12 Tejas LOSA</v>
          </cell>
        </row>
        <row r="918">
          <cell r="A918" t="str">
            <v>120000142038.1.2</v>
          </cell>
          <cell r="B918" t="str">
            <v>TEJA CLASSIC NEGRO MATE S2</v>
          </cell>
          <cell r="C918">
            <v>12</v>
          </cell>
          <cell r="D918">
            <v>360</v>
          </cell>
          <cell r="E918">
            <v>2.4</v>
          </cell>
          <cell r="F918" t="str">
            <v>PAL</v>
          </cell>
          <cell r="H918" t="str">
            <v>Unidades</v>
          </cell>
          <cell r="I918" t="str">
            <v>Tejas</v>
          </cell>
          <cell r="J918" t="str">
            <v>Primera</v>
          </cell>
          <cell r="K918" t="str">
            <v>12 Tejas LOSA</v>
          </cell>
        </row>
        <row r="919">
          <cell r="A919" t="str">
            <v>120000142038.2.2</v>
          </cell>
          <cell r="B919" t="str">
            <v>TEJA CLASSIC NEGRO MATE S2 (RESERVA)</v>
          </cell>
          <cell r="C919">
            <v>12</v>
          </cell>
          <cell r="D919">
            <v>360</v>
          </cell>
          <cell r="E919">
            <v>2.4</v>
          </cell>
          <cell r="F919" t="str">
            <v>PAL</v>
          </cell>
          <cell r="H919" t="str">
            <v>Unidades</v>
          </cell>
          <cell r="I919" t="str">
            <v>Tejas</v>
          </cell>
          <cell r="J919" t="str">
            <v>Segunda</v>
          </cell>
          <cell r="K919" t="str">
            <v>12 Tejas LOSA</v>
          </cell>
        </row>
        <row r="920">
          <cell r="A920" t="str">
            <v>120000142038.4.1</v>
          </cell>
          <cell r="B920" t="str">
            <v>TEJA CLASSIC NEGRO MATE EXPN</v>
          </cell>
          <cell r="C920">
            <v>12</v>
          </cell>
          <cell r="D920">
            <v>300</v>
          </cell>
          <cell r="E920">
            <v>2.4</v>
          </cell>
          <cell r="F920" t="str">
            <v>PAL</v>
          </cell>
          <cell r="H920" t="str">
            <v>Unidades</v>
          </cell>
          <cell r="I920" t="str">
            <v>Tejas</v>
          </cell>
          <cell r="J920" t="str">
            <v>Exportacion</v>
          </cell>
          <cell r="K920" t="str">
            <v>12 Tejas LOSA</v>
          </cell>
        </row>
        <row r="921">
          <cell r="A921" t="str">
            <v>120000142038.4.2</v>
          </cell>
          <cell r="B921" t="str">
            <v>TEJA CLASSIC NEGRO MATE S2 EXPORT</v>
          </cell>
          <cell r="C921">
            <v>12</v>
          </cell>
          <cell r="D921">
            <v>360</v>
          </cell>
          <cell r="E921">
            <v>2.4</v>
          </cell>
          <cell r="F921" t="str">
            <v>PAL</v>
          </cell>
          <cell r="H921" t="str">
            <v>Unidades</v>
          </cell>
          <cell r="I921" t="str">
            <v>Tejas</v>
          </cell>
          <cell r="J921" t="str">
            <v>Exportacion</v>
          </cell>
          <cell r="K921" t="str">
            <v>12 Tejas LOSA</v>
          </cell>
        </row>
        <row r="922">
          <cell r="A922" t="str">
            <v>120000142042.1.1</v>
          </cell>
          <cell r="B922" t="str">
            <v>TEJA CLASSIC ESMALTADA</v>
          </cell>
          <cell r="C922">
            <v>12</v>
          </cell>
          <cell r="D922">
            <v>300</v>
          </cell>
          <cell r="E922">
            <v>2.4</v>
          </cell>
          <cell r="F922" t="str">
            <v>PAL</v>
          </cell>
          <cell r="G922" t="str">
            <v/>
          </cell>
          <cell r="H922" t="str">
            <v>Unidades</v>
          </cell>
          <cell r="I922" t="str">
            <v>Tejas</v>
          </cell>
          <cell r="J922" t="str">
            <v>Primera</v>
          </cell>
          <cell r="K922" t="str">
            <v>12 Tejas LOSA</v>
          </cell>
        </row>
        <row r="923">
          <cell r="A923" t="str">
            <v>120000142042.1.2</v>
          </cell>
          <cell r="B923" t="str">
            <v>TEJA CLASSIC BRILLO NATURAL</v>
          </cell>
          <cell r="C923">
            <v>12</v>
          </cell>
          <cell r="D923">
            <v>360</v>
          </cell>
          <cell r="E923">
            <v>2.4</v>
          </cell>
          <cell r="F923" t="str">
            <v>PAL</v>
          </cell>
          <cell r="H923" t="str">
            <v>Unidades</v>
          </cell>
          <cell r="I923" t="str">
            <v>Tejas</v>
          </cell>
          <cell r="J923" t="str">
            <v>Primera</v>
          </cell>
          <cell r="K923" t="str">
            <v>12 Tejas LOSA</v>
          </cell>
        </row>
        <row r="924">
          <cell r="A924" t="str">
            <v>120000142051.1.2</v>
          </cell>
          <cell r="B924" t="str">
            <v>TEJA CLASSIC ENVEJECIDA S2</v>
          </cell>
          <cell r="C924">
            <v>12</v>
          </cell>
          <cell r="D924">
            <v>360</v>
          </cell>
          <cell r="E924">
            <v>2.4</v>
          </cell>
          <cell r="F924" t="str">
            <v>PAL</v>
          </cell>
          <cell r="H924" t="str">
            <v>Unidades</v>
          </cell>
          <cell r="I924" t="str">
            <v>Tejas</v>
          </cell>
          <cell r="J924" t="str">
            <v>Primera</v>
          </cell>
          <cell r="K924" t="str">
            <v>12 Tejas LOSA</v>
          </cell>
        </row>
        <row r="925">
          <cell r="A925" t="str">
            <v>120000142054.1.1</v>
          </cell>
          <cell r="B925" t="str">
            <v>TEJA CLASSIC GRIS PIEDRA</v>
          </cell>
          <cell r="C925">
            <v>12</v>
          </cell>
          <cell r="D925">
            <v>300</v>
          </cell>
          <cell r="E925">
            <v>2.4</v>
          </cell>
          <cell r="F925" t="str">
            <v>PAL</v>
          </cell>
          <cell r="H925" t="str">
            <v>Unidades</v>
          </cell>
          <cell r="I925" t="str">
            <v>Tejas</v>
          </cell>
          <cell r="J925" t="str">
            <v>Primera</v>
          </cell>
          <cell r="K925" t="str">
            <v>12 Tejas LOSA</v>
          </cell>
        </row>
        <row r="926">
          <cell r="A926" t="str">
            <v>120000142054.1.2</v>
          </cell>
          <cell r="B926" t="str">
            <v>TEJA CLASSIC GRIS PIEDRA S2</v>
          </cell>
          <cell r="C926">
            <v>12</v>
          </cell>
          <cell r="D926">
            <v>360</v>
          </cell>
          <cell r="E926">
            <v>2.4</v>
          </cell>
          <cell r="F926" t="str">
            <v>PAL</v>
          </cell>
          <cell r="H926" t="str">
            <v>Unidades</v>
          </cell>
          <cell r="I926" t="str">
            <v>Tejas</v>
          </cell>
          <cell r="J926" t="str">
            <v>Primera</v>
          </cell>
          <cell r="K926" t="str">
            <v>12 Tejas LOSA</v>
          </cell>
        </row>
        <row r="927">
          <cell r="A927" t="str">
            <v>120000142054.3.1</v>
          </cell>
          <cell r="B927" t="str">
            <v>TEJA CLASSIC GRIS PIEDRA</v>
          </cell>
          <cell r="C927">
            <v>12</v>
          </cell>
          <cell r="D927">
            <v>300</v>
          </cell>
          <cell r="E927">
            <v>2.4</v>
          </cell>
          <cell r="F927" t="str">
            <v>PAL</v>
          </cell>
          <cell r="H927" t="str">
            <v>Unidades</v>
          </cell>
          <cell r="I927" t="str">
            <v>Tejas</v>
          </cell>
          <cell r="K927" t="str">
            <v>12 Tejas LOSA</v>
          </cell>
        </row>
        <row r="928">
          <cell r="A928" t="str">
            <v>120000142054.4.1</v>
          </cell>
          <cell r="B928" t="str">
            <v>TEJA CLASSIC GRIS PIEDRA EXPORT</v>
          </cell>
          <cell r="C928">
            <v>12</v>
          </cell>
          <cell r="D928">
            <v>300</v>
          </cell>
          <cell r="E928">
            <v>2.4</v>
          </cell>
          <cell r="F928" t="str">
            <v>PAL</v>
          </cell>
          <cell r="H928" t="str">
            <v>Unidades</v>
          </cell>
          <cell r="I928" t="str">
            <v>Tejas</v>
          </cell>
          <cell r="J928" t="str">
            <v>Exportacion</v>
          </cell>
          <cell r="K928" t="str">
            <v>12 Tejas LOSA</v>
          </cell>
        </row>
        <row r="929">
          <cell r="A929" t="str">
            <v>120000142054.4.2</v>
          </cell>
          <cell r="B929" t="str">
            <v>TEJA CLASSIC GRIS PIEDRA S2 EXPORT</v>
          </cell>
          <cell r="C929">
            <v>12</v>
          </cell>
          <cell r="D929">
            <v>360</v>
          </cell>
          <cell r="E929">
            <v>2.4</v>
          </cell>
          <cell r="F929" t="str">
            <v>PAL</v>
          </cell>
          <cell r="H929" t="str">
            <v>Unidades</v>
          </cell>
          <cell r="I929" t="str">
            <v>Tejas</v>
          </cell>
          <cell r="J929" t="str">
            <v>Exportacion</v>
          </cell>
          <cell r="K929" t="str">
            <v>12 Tejas LOSA</v>
          </cell>
        </row>
        <row r="930">
          <cell r="A930" t="str">
            <v>120001466001.1.1</v>
          </cell>
          <cell r="B930" t="str">
            <v>TEJA PORTUGUESA BLANCA ÃšNICA</v>
          </cell>
          <cell r="C930">
            <v>12</v>
          </cell>
          <cell r="D930">
            <v>300</v>
          </cell>
          <cell r="E930">
            <v>3.2669999999999999</v>
          </cell>
          <cell r="F930" t="str">
            <v>PAL</v>
          </cell>
          <cell r="H930" t="str">
            <v>Unidades</v>
          </cell>
          <cell r="I930" t="str">
            <v>Tejas</v>
          </cell>
          <cell r="J930" t="str">
            <v>Primera</v>
          </cell>
          <cell r="K930" t="str">
            <v>12 Tejas LOSA</v>
          </cell>
        </row>
        <row r="931">
          <cell r="A931" t="str">
            <v>120001466009.1.1</v>
          </cell>
          <cell r="B931" t="str">
            <v>TEJA PORTUGUESA ARENA</v>
          </cell>
          <cell r="C931">
            <v>12</v>
          </cell>
          <cell r="D931">
            <v>300</v>
          </cell>
          <cell r="E931">
            <v>3.2669999999999999</v>
          </cell>
          <cell r="F931" t="str">
            <v>PAL</v>
          </cell>
          <cell r="G931" t="str">
            <v/>
          </cell>
          <cell r="H931" t="str">
            <v>Unidades</v>
          </cell>
          <cell r="I931" t="str">
            <v>Tejas</v>
          </cell>
          <cell r="J931" t="str">
            <v>Primera</v>
          </cell>
          <cell r="K931" t="str">
            <v>12 Tejas LOSA</v>
          </cell>
        </row>
        <row r="932">
          <cell r="A932" t="str">
            <v>120001466009.3.1</v>
          </cell>
          <cell r="B932" t="str">
            <v>TEJA PORTUGUESA ARENA</v>
          </cell>
          <cell r="C932">
            <v>12</v>
          </cell>
          <cell r="D932">
            <v>300</v>
          </cell>
          <cell r="E932">
            <v>3.2669999999999999</v>
          </cell>
          <cell r="F932" t="str">
            <v>PAL</v>
          </cell>
          <cell r="G932" t="str">
            <v/>
          </cell>
          <cell r="H932" t="str">
            <v>Unidades</v>
          </cell>
          <cell r="I932" t="str">
            <v>Tejas</v>
          </cell>
          <cell r="K932" t="str">
            <v>12 Tejas LOSA</v>
          </cell>
        </row>
        <row r="933">
          <cell r="A933" t="str">
            <v>120001466011.1.1</v>
          </cell>
          <cell r="B933" t="str">
            <v>TEJA PORTUGUESA SIENA</v>
          </cell>
          <cell r="C933">
            <v>12</v>
          </cell>
          <cell r="D933">
            <v>300</v>
          </cell>
          <cell r="E933">
            <v>2.95</v>
          </cell>
          <cell r="F933" t="str">
            <v>PAL</v>
          </cell>
          <cell r="G933" t="str">
            <v/>
          </cell>
          <cell r="H933" t="str">
            <v>Unidades</v>
          </cell>
          <cell r="I933" t="str">
            <v>Tejas</v>
          </cell>
          <cell r="J933" t="str">
            <v>Primera</v>
          </cell>
          <cell r="K933" t="str">
            <v>12 Tejas LOSA</v>
          </cell>
        </row>
        <row r="934">
          <cell r="A934" t="str">
            <v>120001466011.1.3</v>
          </cell>
          <cell r="B934" t="str">
            <v>TEJA PORTUGUESA SIENA (x260)</v>
          </cell>
          <cell r="C934">
            <v>12</v>
          </cell>
          <cell r="D934">
            <v>260</v>
          </cell>
          <cell r="E934">
            <v>3.3650000000000002</v>
          </cell>
          <cell r="F934" t="str">
            <v>PAL</v>
          </cell>
          <cell r="H934" t="str">
            <v>Unidades</v>
          </cell>
          <cell r="I934" t="str">
            <v>Tejas</v>
          </cell>
          <cell r="J934" t="str">
            <v>Primera</v>
          </cell>
          <cell r="K934" t="str">
            <v>12 Tejas LOSA</v>
          </cell>
        </row>
        <row r="935">
          <cell r="A935" t="str">
            <v>120001466011.4.1</v>
          </cell>
          <cell r="B935" t="str">
            <v>TEJA PORTUGUESA SIENA EXPORT</v>
          </cell>
          <cell r="C935">
            <v>12</v>
          </cell>
          <cell r="D935">
            <v>300</v>
          </cell>
          <cell r="E935">
            <v>3.2669999999999999</v>
          </cell>
          <cell r="F935" t="str">
            <v>PAL</v>
          </cell>
          <cell r="H935" t="str">
            <v>Unidades</v>
          </cell>
          <cell r="I935" t="str">
            <v>Tejas</v>
          </cell>
          <cell r="J935" t="str">
            <v>Exportacion</v>
          </cell>
          <cell r="K935" t="str">
            <v>12 Tejas LOSA</v>
          </cell>
        </row>
        <row r="936">
          <cell r="A936" t="str">
            <v>120001466011.4.3</v>
          </cell>
          <cell r="B936" t="str">
            <v>TEJA PORTUGUESA SIENA EXPORT (x260)</v>
          </cell>
          <cell r="C936">
            <v>12</v>
          </cell>
          <cell r="D936">
            <v>260</v>
          </cell>
          <cell r="E936">
            <v>3.3650000000000002</v>
          </cell>
          <cell r="F936" t="str">
            <v>PAL</v>
          </cell>
          <cell r="H936" t="str">
            <v>Unidades</v>
          </cell>
          <cell r="I936" t="str">
            <v>Tejas</v>
          </cell>
          <cell r="J936" t="str">
            <v>Exportacion</v>
          </cell>
          <cell r="K936" t="str">
            <v>12 Tejas LOSA</v>
          </cell>
        </row>
        <row r="937">
          <cell r="A937" t="str">
            <v>120001466023.1.1</v>
          </cell>
          <cell r="B937" t="str">
            <v>TEJA PORTUGUESA NAT (X300)</v>
          </cell>
          <cell r="C937">
            <v>12</v>
          </cell>
          <cell r="D937">
            <v>300</v>
          </cell>
          <cell r="E937">
            <v>3.2669999999999999</v>
          </cell>
          <cell r="F937" t="str">
            <v>PAL</v>
          </cell>
          <cell r="H937" t="str">
            <v>Unidades</v>
          </cell>
          <cell r="I937" t="str">
            <v>Tejas</v>
          </cell>
          <cell r="J937" t="str">
            <v>Primera</v>
          </cell>
          <cell r="K937" t="str">
            <v>12 Tejas LOSA</v>
          </cell>
        </row>
        <row r="938">
          <cell r="A938" t="str">
            <v>120001466023.1.2</v>
          </cell>
          <cell r="B938" t="str">
            <v>TEJA PORTUGUESA NAT (x250)</v>
          </cell>
          <cell r="C938">
            <v>12</v>
          </cell>
          <cell r="D938">
            <v>250</v>
          </cell>
          <cell r="E938">
            <v>3.3650000000000002</v>
          </cell>
          <cell r="F938" t="str">
            <v>PAL</v>
          </cell>
          <cell r="H938" t="str">
            <v>Unidades</v>
          </cell>
          <cell r="I938" t="str">
            <v>Tejas</v>
          </cell>
          <cell r="J938" t="str">
            <v>Primera</v>
          </cell>
          <cell r="K938" t="str">
            <v>12 Tejas LOSA</v>
          </cell>
        </row>
        <row r="939">
          <cell r="A939" t="str">
            <v>120001466023.1.3</v>
          </cell>
          <cell r="B939" t="str">
            <v>TEJA PORTUGUESA NAT (x260)</v>
          </cell>
          <cell r="C939">
            <v>12</v>
          </cell>
          <cell r="D939">
            <v>260</v>
          </cell>
          <cell r="E939">
            <v>3.3650000000000002</v>
          </cell>
          <cell r="F939" t="str">
            <v>PAL</v>
          </cell>
          <cell r="H939" t="str">
            <v>Unidades</v>
          </cell>
          <cell r="I939" t="str">
            <v>Tejas</v>
          </cell>
          <cell r="J939" t="str">
            <v>Primera</v>
          </cell>
          <cell r="K939" t="str">
            <v>12 Tejas LOSA</v>
          </cell>
        </row>
        <row r="940">
          <cell r="A940" t="str">
            <v>120001466023.4.1</v>
          </cell>
          <cell r="B940" t="str">
            <v>TEJA PORTUGUESA NAT EXPORT</v>
          </cell>
          <cell r="C940">
            <v>12</v>
          </cell>
          <cell r="D940">
            <v>300</v>
          </cell>
          <cell r="E940">
            <v>3.2669999999999999</v>
          </cell>
          <cell r="F940" t="str">
            <v>PAL</v>
          </cell>
          <cell r="H940" t="str">
            <v>Unidades</v>
          </cell>
          <cell r="I940" t="str">
            <v>Tejas</v>
          </cell>
          <cell r="J940" t="str">
            <v>Exportacion</v>
          </cell>
          <cell r="K940" t="str">
            <v>12 Tejas LOSA</v>
          </cell>
        </row>
        <row r="941">
          <cell r="A941" t="str">
            <v>120001466023.4.2</v>
          </cell>
          <cell r="B941" t="str">
            <v>TEJA PORTUGUESA NAT (x250) EXPORTACION</v>
          </cell>
          <cell r="C941">
            <v>12</v>
          </cell>
          <cell r="D941">
            <v>250</v>
          </cell>
          <cell r="E941">
            <v>3.3650000000000002</v>
          </cell>
          <cell r="F941" t="str">
            <v>PAL</v>
          </cell>
          <cell r="H941" t="str">
            <v>Unidades</v>
          </cell>
          <cell r="I941" t="str">
            <v>Tejas</v>
          </cell>
          <cell r="J941" t="str">
            <v>Exportacion</v>
          </cell>
          <cell r="K941" t="str">
            <v>12 Tejas LOSA</v>
          </cell>
        </row>
        <row r="942">
          <cell r="A942" t="str">
            <v>120001466023.4.3</v>
          </cell>
          <cell r="B942" t="str">
            <v>TEJA PORTUGUESA NAT EXPORT (x260)</v>
          </cell>
          <cell r="C942">
            <v>12</v>
          </cell>
          <cell r="D942">
            <v>260</v>
          </cell>
          <cell r="E942">
            <v>3.3650000000000002</v>
          </cell>
          <cell r="F942" t="str">
            <v>PAL</v>
          </cell>
          <cell r="H942" t="str">
            <v>Unidades</v>
          </cell>
          <cell r="I942" t="str">
            <v>Tejas</v>
          </cell>
          <cell r="J942" t="str">
            <v>Exportacion</v>
          </cell>
          <cell r="K942" t="str">
            <v>12 Tejas LOSA</v>
          </cell>
        </row>
        <row r="943">
          <cell r="A943" t="str">
            <v>120001466051.1.1</v>
          </cell>
          <cell r="B943" t="str">
            <v>TEJA PORTUGUESA NUEVA ENVEJECIDA</v>
          </cell>
          <cell r="C943">
            <v>12</v>
          </cell>
          <cell r="D943">
            <v>300</v>
          </cell>
          <cell r="E943">
            <v>3.2669999999999999</v>
          </cell>
          <cell r="F943" t="str">
            <v>PAL</v>
          </cell>
          <cell r="H943" t="str">
            <v>Unidades</v>
          </cell>
          <cell r="I943" t="str">
            <v>Tejas</v>
          </cell>
          <cell r="J943" t="str">
            <v>Primera</v>
          </cell>
          <cell r="K943" t="str">
            <v>12 Tejas LOSA</v>
          </cell>
        </row>
        <row r="944">
          <cell r="A944" t="str">
            <v>120001466051.1.3</v>
          </cell>
          <cell r="B944" t="str">
            <v>TEJA PORTUGUESA ENVEJECIDA (x260)</v>
          </cell>
          <cell r="C944">
            <v>12</v>
          </cell>
          <cell r="D944">
            <v>260</v>
          </cell>
          <cell r="E944">
            <v>3.3650000000000002</v>
          </cell>
          <cell r="F944" t="str">
            <v>PAL</v>
          </cell>
          <cell r="H944" t="str">
            <v>Unidades</v>
          </cell>
          <cell r="I944" t="str">
            <v>Tejas</v>
          </cell>
          <cell r="J944" t="str">
            <v>Primera</v>
          </cell>
          <cell r="K944" t="str">
            <v>12 Tejas LOSA</v>
          </cell>
        </row>
        <row r="945">
          <cell r="A945" t="str">
            <v>120001466051.4.1</v>
          </cell>
          <cell r="B945" t="str">
            <v>TEJA PORTUGUESA ENVEJECIDA EXPORT</v>
          </cell>
          <cell r="C945">
            <v>12</v>
          </cell>
          <cell r="D945">
            <v>300</v>
          </cell>
          <cell r="E945">
            <v>3.2669999999999999</v>
          </cell>
          <cell r="F945" t="str">
            <v>PAL</v>
          </cell>
          <cell r="H945" t="str">
            <v>Unidades</v>
          </cell>
          <cell r="I945" t="str">
            <v>Tejas</v>
          </cell>
          <cell r="J945" t="str">
            <v>Exportacion</v>
          </cell>
          <cell r="K945" t="str">
            <v>12 Tejas LOSA</v>
          </cell>
        </row>
        <row r="946">
          <cell r="A946" t="str">
            <v>120001466051.4.3</v>
          </cell>
          <cell r="B946" t="str">
            <v>TEJA PORTUGUESA ENVEJECIDA (x260) EXPORT</v>
          </cell>
          <cell r="C946">
            <v>12</v>
          </cell>
          <cell r="D946">
            <v>260</v>
          </cell>
          <cell r="E946">
            <v>3.3650000000000002</v>
          </cell>
          <cell r="F946" t="str">
            <v>PAL</v>
          </cell>
          <cell r="H946" t="str">
            <v>Unidades</v>
          </cell>
          <cell r="I946" t="str">
            <v>Tejas</v>
          </cell>
          <cell r="J946" t="str">
            <v>Exportacion</v>
          </cell>
          <cell r="K946" t="str">
            <v>12 Tejas LOSA</v>
          </cell>
        </row>
        <row r="947">
          <cell r="A947" t="str">
            <v>120001466090.1.1</v>
          </cell>
          <cell r="B947" t="str">
            <v>TEJA PORTUGUESA SIENA NAT</v>
          </cell>
          <cell r="C947">
            <v>12</v>
          </cell>
          <cell r="D947">
            <v>300</v>
          </cell>
          <cell r="E947">
            <v>2.95</v>
          </cell>
          <cell r="F947" t="str">
            <v>PAL</v>
          </cell>
          <cell r="H947" t="str">
            <v>Unidades</v>
          </cell>
          <cell r="I947" t="str">
            <v>Tejas</v>
          </cell>
          <cell r="J947" t="str">
            <v>Primera</v>
          </cell>
          <cell r="K947" t="str">
            <v>12 Tejas LOSA</v>
          </cell>
        </row>
        <row r="948">
          <cell r="A948" t="str">
            <v>120001466090.1.3</v>
          </cell>
          <cell r="B948" t="str">
            <v>TEJA PORTUGUESA SIENA NATURAL (x260)</v>
          </cell>
          <cell r="C948">
            <v>12</v>
          </cell>
          <cell r="D948">
            <v>260</v>
          </cell>
          <cell r="E948">
            <v>3.3650000000000002</v>
          </cell>
          <cell r="F948" t="str">
            <v>PAL</v>
          </cell>
          <cell r="H948" t="str">
            <v>Unidades</v>
          </cell>
          <cell r="I948" t="str">
            <v>Tejas</v>
          </cell>
          <cell r="J948" t="str">
            <v>Primera</v>
          </cell>
          <cell r="K948" t="str">
            <v>12 Tejas LOSA</v>
          </cell>
        </row>
        <row r="949">
          <cell r="A949" t="str">
            <v>120001466090.4.1</v>
          </cell>
          <cell r="B949" t="str">
            <v>TEJA PORTUGUESA SIENA NAT EXPORT</v>
          </cell>
          <cell r="C949">
            <v>12</v>
          </cell>
          <cell r="D949">
            <v>300</v>
          </cell>
          <cell r="E949">
            <v>3.2669999999999999</v>
          </cell>
          <cell r="F949" t="str">
            <v>PAL</v>
          </cell>
          <cell r="H949" t="str">
            <v>Unidades</v>
          </cell>
          <cell r="I949" t="str">
            <v>Tejas</v>
          </cell>
          <cell r="J949" t="str">
            <v>Exportacion</v>
          </cell>
          <cell r="K949" t="str">
            <v>12 Tejas LOSA</v>
          </cell>
        </row>
        <row r="950">
          <cell r="A950" t="str">
            <v>120001466090.4.3</v>
          </cell>
          <cell r="B950" t="str">
            <v>TEJA PORTUGUESA SIENA NAT (x260) EXPORT</v>
          </cell>
          <cell r="C950">
            <v>12</v>
          </cell>
          <cell r="D950">
            <v>260</v>
          </cell>
          <cell r="E950">
            <v>3.3650000000000002</v>
          </cell>
          <cell r="F950" t="str">
            <v>PAL</v>
          </cell>
          <cell r="H950" t="str">
            <v>Unidades</v>
          </cell>
          <cell r="I950" t="str">
            <v>Tejas</v>
          </cell>
          <cell r="J950" t="str">
            <v>Exportacion</v>
          </cell>
          <cell r="K950" t="str">
            <v>12 Tejas LOSA</v>
          </cell>
        </row>
        <row r="951">
          <cell r="A951" t="str">
            <v>120001466097.1.1</v>
          </cell>
          <cell r="B951" t="str">
            <v>TEJA PORTUGUESA NUEVA TIZA</v>
          </cell>
          <cell r="C951">
            <v>12</v>
          </cell>
          <cell r="D951">
            <v>300</v>
          </cell>
          <cell r="E951">
            <v>3.2669999999999999</v>
          </cell>
          <cell r="F951" t="str">
            <v>PAL</v>
          </cell>
          <cell r="H951" t="str">
            <v>Unidades</v>
          </cell>
          <cell r="I951" t="str">
            <v>Tejas</v>
          </cell>
          <cell r="J951" t="str">
            <v>Primera</v>
          </cell>
          <cell r="K951" t="str">
            <v>12 Tejas LOSA</v>
          </cell>
        </row>
        <row r="952">
          <cell r="A952" t="str">
            <v>120001466097.1.3</v>
          </cell>
          <cell r="B952" t="str">
            <v>TEJA PORTUGUESA TIZA (x260)</v>
          </cell>
          <cell r="C952">
            <v>12</v>
          </cell>
          <cell r="D952">
            <v>260</v>
          </cell>
          <cell r="E952">
            <v>3.3650000000000002</v>
          </cell>
          <cell r="F952" t="str">
            <v>PAL</v>
          </cell>
          <cell r="H952" t="str">
            <v>Unidades</v>
          </cell>
          <cell r="I952" t="str">
            <v>Tejas</v>
          </cell>
          <cell r="J952" t="str">
            <v>Primera</v>
          </cell>
          <cell r="K952" t="str">
            <v>12 Tejas LOSA</v>
          </cell>
        </row>
        <row r="953">
          <cell r="A953" t="str">
            <v>120001466097.4.1</v>
          </cell>
          <cell r="B953" t="str">
            <v>TEJA PORTUGUESA TIZA EXPORT</v>
          </cell>
          <cell r="C953">
            <v>12</v>
          </cell>
          <cell r="D953">
            <v>300</v>
          </cell>
          <cell r="E953">
            <v>3.2669999999999999</v>
          </cell>
          <cell r="F953" t="str">
            <v>PAL</v>
          </cell>
          <cell r="H953" t="str">
            <v>Unidades</v>
          </cell>
          <cell r="I953" t="str">
            <v>Tejas</v>
          </cell>
          <cell r="J953" t="str">
            <v>Exportacion</v>
          </cell>
          <cell r="K953" t="str">
            <v>12 Tejas LOSA</v>
          </cell>
        </row>
        <row r="954">
          <cell r="A954" t="str">
            <v>120001466097.4.3</v>
          </cell>
          <cell r="B954" t="str">
            <v>TEJA PORTUGUESA TIZA (x260) EXPORT</v>
          </cell>
          <cell r="C954">
            <v>12</v>
          </cell>
          <cell r="D954">
            <v>260</v>
          </cell>
          <cell r="E954">
            <v>3.3650000000000002</v>
          </cell>
          <cell r="F954" t="str">
            <v>PAL</v>
          </cell>
          <cell r="H954" t="str">
            <v>Unidades</v>
          </cell>
          <cell r="I954" t="str">
            <v>Tejas</v>
          </cell>
          <cell r="J954" t="str">
            <v>Exportacion</v>
          </cell>
          <cell r="K954" t="str">
            <v>12 Tejas LOSA</v>
          </cell>
        </row>
        <row r="955">
          <cell r="A955" t="str">
            <v>120001466158.1.1</v>
          </cell>
          <cell r="B955" t="str">
            <v>TEJA PORTUGUESA TIERRA ÃšNICA</v>
          </cell>
          <cell r="C955">
            <v>12</v>
          </cell>
          <cell r="D955">
            <v>300</v>
          </cell>
          <cell r="E955">
            <v>3.2669999999999999</v>
          </cell>
          <cell r="F955" t="str">
            <v>PAL</v>
          </cell>
          <cell r="H955" t="str">
            <v>Unidades</v>
          </cell>
          <cell r="I955" t="str">
            <v>Tejas</v>
          </cell>
          <cell r="J955" t="str">
            <v>Primera</v>
          </cell>
          <cell r="K955" t="str">
            <v>12 Tejas LOSA</v>
          </cell>
        </row>
        <row r="956">
          <cell r="A956" t="str">
            <v>120001466176.1.1</v>
          </cell>
          <cell r="B956" t="str">
            <v>TEJA PORTUGUESA ANTIGUA</v>
          </cell>
          <cell r="C956">
            <v>12</v>
          </cell>
          <cell r="D956">
            <v>300</v>
          </cell>
          <cell r="E956">
            <v>3.2669999999999999</v>
          </cell>
          <cell r="F956" t="str">
            <v>PAL</v>
          </cell>
          <cell r="G956" t="str">
            <v/>
          </cell>
          <cell r="H956" t="str">
            <v>Unidades</v>
          </cell>
          <cell r="I956" t="str">
            <v>Tejas</v>
          </cell>
          <cell r="J956" t="str">
            <v>Primera</v>
          </cell>
          <cell r="K956" t="str">
            <v>12 Tejas LOSA</v>
          </cell>
        </row>
        <row r="957">
          <cell r="A957" t="str">
            <v>120001466176.3.1</v>
          </cell>
          <cell r="B957" t="str">
            <v>TEJA PORTUGUESA ANTIGUA</v>
          </cell>
          <cell r="C957">
            <v>12</v>
          </cell>
          <cell r="D957">
            <v>300</v>
          </cell>
          <cell r="E957">
            <v>3.2669999999999999</v>
          </cell>
          <cell r="F957" t="str">
            <v>PAL</v>
          </cell>
          <cell r="G957" t="str">
            <v/>
          </cell>
          <cell r="H957" t="str">
            <v>Unidades</v>
          </cell>
          <cell r="I957" t="str">
            <v>Tejas</v>
          </cell>
          <cell r="K957" t="str">
            <v>12 Tejas LOSA</v>
          </cell>
        </row>
        <row r="958">
          <cell r="A958" t="str">
            <v>120001466177.1.1</v>
          </cell>
          <cell r="B958" t="str">
            <v>TEJA PORTUGUESA ARENA ESFUMADA</v>
          </cell>
          <cell r="C958">
            <v>12</v>
          </cell>
          <cell r="D958">
            <v>300</v>
          </cell>
          <cell r="E958">
            <v>3.2669999999999999</v>
          </cell>
          <cell r="F958" t="str">
            <v>PAL</v>
          </cell>
          <cell r="H958" t="str">
            <v>Unidades</v>
          </cell>
          <cell r="I958" t="str">
            <v>Tejas</v>
          </cell>
          <cell r="J958" t="str">
            <v>Primera</v>
          </cell>
          <cell r="K958" t="str">
            <v>12 Tejas LOSA</v>
          </cell>
        </row>
        <row r="959">
          <cell r="A959" t="str">
            <v>120001466182.1.1</v>
          </cell>
          <cell r="B959" t="str">
            <v>TEJA PORTUGUESA MATIZADA GRIS</v>
          </cell>
          <cell r="C959">
            <v>12</v>
          </cell>
          <cell r="D959">
            <v>300</v>
          </cell>
          <cell r="E959">
            <v>3.2669999999999999</v>
          </cell>
          <cell r="F959" t="str">
            <v>PAL</v>
          </cell>
          <cell r="H959" t="str">
            <v>Unidades</v>
          </cell>
          <cell r="I959" t="str">
            <v>Tejas</v>
          </cell>
          <cell r="J959" t="str">
            <v>Primera</v>
          </cell>
          <cell r="K959" t="str">
            <v>12 Tejas LOSA</v>
          </cell>
        </row>
        <row r="960">
          <cell r="A960" t="str">
            <v>120001466182.3.1</v>
          </cell>
          <cell r="B960" t="str">
            <v>TEJA PORTUGUESA MATIZADA GRIS</v>
          </cell>
          <cell r="C960">
            <v>12</v>
          </cell>
          <cell r="D960">
            <v>300</v>
          </cell>
          <cell r="E960">
            <v>3.2669999999999999</v>
          </cell>
          <cell r="F960" t="str">
            <v>PAL</v>
          </cell>
          <cell r="H960" t="str">
            <v>Unidades</v>
          </cell>
          <cell r="I960" t="str">
            <v>Tejas</v>
          </cell>
          <cell r="K960" t="str">
            <v>12 Tejas LOSA</v>
          </cell>
        </row>
        <row r="961">
          <cell r="A961" t="str">
            <v>120001466191.1.1</v>
          </cell>
          <cell r="B961" t="str">
            <v>TEJA PORTUGUESA CENIZA ÃšNICA</v>
          </cell>
          <cell r="C961">
            <v>12</v>
          </cell>
          <cell r="D961">
            <v>300</v>
          </cell>
          <cell r="E961">
            <v>3.2669999999999999</v>
          </cell>
          <cell r="F961" t="str">
            <v>PAL</v>
          </cell>
          <cell r="H961" t="str">
            <v>Unidades</v>
          </cell>
          <cell r="I961" t="str">
            <v>Tejas</v>
          </cell>
          <cell r="J961" t="str">
            <v>Primera</v>
          </cell>
          <cell r="K961" t="str">
            <v>12 Tejas LOSA</v>
          </cell>
        </row>
        <row r="962">
          <cell r="A962" t="str">
            <v>120001466200.1.1</v>
          </cell>
          <cell r="B962" t="str">
            <v>TEJA PORTUGUESA BRILLO NATURAL</v>
          </cell>
          <cell r="C962">
            <v>12</v>
          </cell>
          <cell r="D962">
            <v>300</v>
          </cell>
          <cell r="E962">
            <v>3.2669999999999999</v>
          </cell>
          <cell r="F962" t="str">
            <v>PAL</v>
          </cell>
          <cell r="H962" t="str">
            <v>Unidades</v>
          </cell>
          <cell r="I962" t="str">
            <v>Tejas</v>
          </cell>
          <cell r="J962" t="str">
            <v>Primera</v>
          </cell>
          <cell r="K962" t="str">
            <v>12 Tejas LOSA</v>
          </cell>
        </row>
        <row r="963">
          <cell r="A963" t="str">
            <v>120001466200.1.3</v>
          </cell>
          <cell r="B963" t="str">
            <v>TEJA PORTUGUESA BRILLO NATURAL (x260)</v>
          </cell>
          <cell r="C963">
            <v>12</v>
          </cell>
          <cell r="D963">
            <v>260</v>
          </cell>
          <cell r="E963">
            <v>3.3650000000000002</v>
          </cell>
          <cell r="F963" t="str">
            <v>PAL</v>
          </cell>
          <cell r="H963" t="str">
            <v>Unidades</v>
          </cell>
          <cell r="I963" t="str">
            <v>Tejas</v>
          </cell>
          <cell r="J963" t="str">
            <v>Primera</v>
          </cell>
          <cell r="K963" t="str">
            <v>12 Tejas LOSA</v>
          </cell>
        </row>
        <row r="964">
          <cell r="A964" t="str">
            <v>120001466200.3.1</v>
          </cell>
          <cell r="B964" t="str">
            <v>TEJA PORTUGUESA BRILLO NATURAL</v>
          </cell>
          <cell r="C964">
            <v>12</v>
          </cell>
          <cell r="D964">
            <v>300</v>
          </cell>
          <cell r="E964">
            <v>3.2669999999999999</v>
          </cell>
          <cell r="F964" t="str">
            <v>PAL</v>
          </cell>
          <cell r="H964" t="str">
            <v>Unidades</v>
          </cell>
          <cell r="I964" t="str">
            <v>Tejas</v>
          </cell>
          <cell r="K964" t="str">
            <v>12 Tejas LOSA</v>
          </cell>
        </row>
        <row r="965">
          <cell r="A965" t="str">
            <v>120001466200.4.1</v>
          </cell>
          <cell r="B965" t="str">
            <v>TEJA PORTUGUESA BRILLO NAT EXPORT</v>
          </cell>
          <cell r="C965">
            <v>17</v>
          </cell>
          <cell r="D965">
            <v>224</v>
          </cell>
          <cell r="E965">
            <v>2.72</v>
          </cell>
          <cell r="F965" t="str">
            <v>PAL</v>
          </cell>
          <cell r="H965" t="str">
            <v>Unidades</v>
          </cell>
          <cell r="I965" t="str">
            <v>Tejas</v>
          </cell>
          <cell r="J965" t="str">
            <v>Exportacion</v>
          </cell>
          <cell r="K965" t="str">
            <v>17-18 Accesorios (Discnt.)</v>
          </cell>
        </row>
        <row r="966">
          <cell r="A966" t="str">
            <v>120001466200.4.3</v>
          </cell>
          <cell r="B966" t="str">
            <v>TEJA PORTUGUESA BRILLO NAT (x260) EXPORT</v>
          </cell>
          <cell r="C966">
            <v>12</v>
          </cell>
          <cell r="D966">
            <v>260</v>
          </cell>
          <cell r="E966">
            <v>3.3650000000000002</v>
          </cell>
          <cell r="F966" t="str">
            <v>PAL</v>
          </cell>
          <cell r="H966" t="str">
            <v>Unidades</v>
          </cell>
          <cell r="I966" t="str">
            <v>Tejas</v>
          </cell>
          <cell r="J966" t="str">
            <v>Exportacion</v>
          </cell>
          <cell r="K966" t="str">
            <v>12 Tejas LOSA</v>
          </cell>
        </row>
        <row r="967">
          <cell r="A967" t="str">
            <v>120001466201.1.1</v>
          </cell>
          <cell r="B967" t="str">
            <v>TEJA PORTUGUESA MATIZADA ARENA</v>
          </cell>
          <cell r="C967">
            <v>12</v>
          </cell>
          <cell r="D967">
            <v>300</v>
          </cell>
          <cell r="E967">
            <v>3.2669999999999999</v>
          </cell>
          <cell r="F967" t="str">
            <v>PAL</v>
          </cell>
          <cell r="H967" t="str">
            <v>Unidades</v>
          </cell>
          <cell r="I967" t="str">
            <v>Tejas</v>
          </cell>
          <cell r="J967" t="str">
            <v>Primera</v>
          </cell>
          <cell r="K967" t="str">
            <v>12 Tejas LOSA</v>
          </cell>
        </row>
        <row r="968">
          <cell r="A968" t="str">
            <v>120001466202.1.1</v>
          </cell>
          <cell r="B968" t="str">
            <v>TEJA PORTUGUESA SILICONADA</v>
          </cell>
          <cell r="C968">
            <v>12</v>
          </cell>
          <cell r="D968">
            <v>300</v>
          </cell>
          <cell r="E968">
            <v>3.2669999999999999</v>
          </cell>
          <cell r="F968" t="str">
            <v>PAL</v>
          </cell>
          <cell r="G968" t="str">
            <v/>
          </cell>
          <cell r="H968" t="str">
            <v>Unidades</v>
          </cell>
          <cell r="I968" t="str">
            <v>Tejas</v>
          </cell>
          <cell r="J968" t="str">
            <v>Primera</v>
          </cell>
          <cell r="K968" t="str">
            <v>12 Tejas LOSA</v>
          </cell>
        </row>
        <row r="969">
          <cell r="A969" t="str">
            <v>120001466204.1.1</v>
          </cell>
          <cell r="B969" t="str">
            <v>TEJA PORTUGUESA ARENA ÃšNICA</v>
          </cell>
          <cell r="C969">
            <v>12</v>
          </cell>
          <cell r="D969">
            <v>300</v>
          </cell>
          <cell r="E969">
            <v>3.2669999999999999</v>
          </cell>
          <cell r="F969" t="str">
            <v>PAL</v>
          </cell>
          <cell r="H969" t="str">
            <v>Unidades</v>
          </cell>
          <cell r="I969" t="str">
            <v>Tejas</v>
          </cell>
          <cell r="J969" t="str">
            <v>Primera</v>
          </cell>
          <cell r="K969" t="str">
            <v>12 Tejas LOSA</v>
          </cell>
        </row>
        <row r="970">
          <cell r="A970" t="str">
            <v>120001542003.1.1</v>
          </cell>
          <cell r="B970" t="str">
            <v>TEJA SIMIL PIZARRA NEGRO SAT.</v>
          </cell>
          <cell r="C970">
            <v>12</v>
          </cell>
          <cell r="D970">
            <v>300</v>
          </cell>
          <cell r="E970">
            <v>2.4</v>
          </cell>
          <cell r="F970" t="str">
            <v>PAL</v>
          </cell>
          <cell r="H970" t="str">
            <v>Unidades</v>
          </cell>
          <cell r="I970" t="str">
            <v>Tejas</v>
          </cell>
          <cell r="J970" t="str">
            <v>Primera</v>
          </cell>
          <cell r="K970" t="str">
            <v>12 Tejas LOSA</v>
          </cell>
        </row>
        <row r="971">
          <cell r="A971" t="str">
            <v>120001542003.3.1</v>
          </cell>
          <cell r="B971" t="str">
            <v>TEJA SIMIL PIZARRA NEGRO SAT.</v>
          </cell>
          <cell r="C971">
            <v>12</v>
          </cell>
          <cell r="D971">
            <v>300</v>
          </cell>
          <cell r="E971">
            <v>2.4</v>
          </cell>
          <cell r="F971" t="str">
            <v>PAL</v>
          </cell>
          <cell r="H971" t="str">
            <v>Unidades</v>
          </cell>
          <cell r="I971" t="str">
            <v>Tejas</v>
          </cell>
          <cell r="K971" t="str">
            <v>12 Tejas LOSA</v>
          </cell>
        </row>
        <row r="972">
          <cell r="A972" t="str">
            <v>120001542037.3.1</v>
          </cell>
          <cell r="B972" t="str">
            <v>TEJA SIMIL PIZARRA NEGRO BRILLANTE</v>
          </cell>
          <cell r="C972">
            <v>12</v>
          </cell>
          <cell r="D972">
            <v>300</v>
          </cell>
          <cell r="E972">
            <v>2.4</v>
          </cell>
          <cell r="F972" t="str">
            <v>PAL</v>
          </cell>
          <cell r="H972" t="str">
            <v>Unidades</v>
          </cell>
          <cell r="I972" t="str">
            <v>Tejas</v>
          </cell>
          <cell r="K972" t="str">
            <v>12 Tejas LOSA</v>
          </cell>
        </row>
        <row r="973">
          <cell r="A973" t="str">
            <v>120011C</v>
          </cell>
          <cell r="B973" t="str">
            <v>ZOC SUP C/VUELO Y BUJE INCORPORADO PLA</v>
          </cell>
          <cell r="D973">
            <v>0</v>
          </cell>
          <cell r="E973">
            <v>0.05</v>
          </cell>
          <cell r="F973" t="str">
            <v>PAL</v>
          </cell>
          <cell r="H973" t="str">
            <v>SD</v>
          </cell>
          <cell r="I973" t="str">
            <v>S/G</v>
          </cell>
          <cell r="K973" t="str">
            <v>Sin Producto</v>
          </cell>
        </row>
        <row r="974">
          <cell r="A974" t="str">
            <v>120013C</v>
          </cell>
          <cell r="B974" t="str">
            <v>ZOCALO SUP. CON VUELO CROMADO</v>
          </cell>
          <cell r="D974">
            <v>0</v>
          </cell>
          <cell r="E974">
            <v>0.05</v>
          </cell>
          <cell r="F974" t="str">
            <v>PAL</v>
          </cell>
          <cell r="H974" t="str">
            <v>SD</v>
          </cell>
          <cell r="I974" t="str">
            <v>S/G</v>
          </cell>
          <cell r="K974" t="str">
            <v>Sin Producto</v>
          </cell>
        </row>
        <row r="975">
          <cell r="A975" t="str">
            <v>120101465001.3.1</v>
          </cell>
          <cell r="B975" t="str">
            <v>TEJA FRANCESA BLANCA</v>
          </cell>
          <cell r="C975">
            <v>12</v>
          </cell>
          <cell r="D975">
            <v>300</v>
          </cell>
          <cell r="E975">
            <v>3.32</v>
          </cell>
          <cell r="F975" t="str">
            <v>PAL</v>
          </cell>
          <cell r="G975" t="str">
            <v/>
          </cell>
          <cell r="H975" t="str">
            <v>Unidades</v>
          </cell>
          <cell r="I975" t="str">
            <v>Tejas</v>
          </cell>
          <cell r="K975" t="str">
            <v>12 Tejas LOSA</v>
          </cell>
        </row>
        <row r="976">
          <cell r="A976" t="str">
            <v>120101465003.1.1</v>
          </cell>
          <cell r="B976" t="str">
            <v>TEJA FRANCESA NEGRO MATE</v>
          </cell>
          <cell r="C976">
            <v>12</v>
          </cell>
          <cell r="D976">
            <v>300</v>
          </cell>
          <cell r="E976">
            <v>3.32</v>
          </cell>
          <cell r="F976" t="str">
            <v>PAL</v>
          </cell>
          <cell r="H976" t="str">
            <v>Unidades</v>
          </cell>
          <cell r="I976" t="str">
            <v>Tejas</v>
          </cell>
          <cell r="J976" t="str">
            <v>Primera</v>
          </cell>
          <cell r="K976" t="str">
            <v>12 Tejas LOSA</v>
          </cell>
        </row>
        <row r="977">
          <cell r="A977" t="str">
            <v>120101465003.1.3</v>
          </cell>
          <cell r="B977" t="str">
            <v>TEJA FRANCESA N MATE MONOCOCCION (x290)</v>
          </cell>
          <cell r="C977">
            <v>12</v>
          </cell>
          <cell r="D977">
            <v>290</v>
          </cell>
          <cell r="E977">
            <v>3.258</v>
          </cell>
          <cell r="F977" t="str">
            <v>PAL</v>
          </cell>
          <cell r="H977" t="str">
            <v>Unidades</v>
          </cell>
          <cell r="I977" t="str">
            <v>Tejas</v>
          </cell>
          <cell r="J977" t="str">
            <v>Primera</v>
          </cell>
          <cell r="K977" t="str">
            <v>12 Tejas LOSA</v>
          </cell>
        </row>
        <row r="978">
          <cell r="A978" t="str">
            <v>120101465003.2.1</v>
          </cell>
          <cell r="B978" t="str">
            <v>TEJA FRANCESA NEGRO MATE</v>
          </cell>
          <cell r="C978">
            <v>12</v>
          </cell>
          <cell r="D978">
            <v>300</v>
          </cell>
          <cell r="E978">
            <v>3.32</v>
          </cell>
          <cell r="F978" t="str">
            <v>PAL</v>
          </cell>
          <cell r="H978" t="str">
            <v>Unidades</v>
          </cell>
          <cell r="I978" t="str">
            <v>Tejas</v>
          </cell>
          <cell r="J978" t="str">
            <v>Segunda</v>
          </cell>
          <cell r="K978" t="str">
            <v>12 Tejas LOSA</v>
          </cell>
        </row>
        <row r="979">
          <cell r="A979" t="str">
            <v>120101465003.3.1</v>
          </cell>
          <cell r="B979" t="str">
            <v>TEJA FRANCESA NEGRO MATE</v>
          </cell>
          <cell r="C979">
            <v>12</v>
          </cell>
          <cell r="D979">
            <v>300</v>
          </cell>
          <cell r="E979">
            <v>3.32</v>
          </cell>
          <cell r="F979" t="str">
            <v>PAL</v>
          </cell>
          <cell r="H979" t="str">
            <v>Unidades</v>
          </cell>
          <cell r="I979" t="str">
            <v>Tejas</v>
          </cell>
          <cell r="K979" t="str">
            <v>12 Tejas LOSA</v>
          </cell>
        </row>
        <row r="980">
          <cell r="A980" t="str">
            <v>120101465003.4.1</v>
          </cell>
          <cell r="B980" t="str">
            <v>TEJA FRANCESA NEGRO SAT. EXPORT</v>
          </cell>
          <cell r="C980">
            <v>12</v>
          </cell>
          <cell r="D980">
            <v>300</v>
          </cell>
          <cell r="E980">
            <v>3.32</v>
          </cell>
          <cell r="F980" t="str">
            <v>PAL</v>
          </cell>
          <cell r="H980" t="str">
            <v>Unidades</v>
          </cell>
          <cell r="I980" t="str">
            <v>Tejas</v>
          </cell>
          <cell r="J980" t="str">
            <v>Exportacion</v>
          </cell>
          <cell r="K980" t="str">
            <v>12 Tejas LOSA</v>
          </cell>
        </row>
        <row r="981">
          <cell r="A981" t="str">
            <v>120101465014.1.1</v>
          </cell>
          <cell r="B981" t="str">
            <v>TEJA FRANCESA VERDE</v>
          </cell>
          <cell r="C981">
            <v>12</v>
          </cell>
          <cell r="D981">
            <v>300</v>
          </cell>
          <cell r="E981">
            <v>3.32</v>
          </cell>
          <cell r="F981" t="str">
            <v>PAL</v>
          </cell>
          <cell r="G981" t="str">
            <v/>
          </cell>
          <cell r="H981" t="str">
            <v>Unidades</v>
          </cell>
          <cell r="I981" t="str">
            <v>Tejas</v>
          </cell>
          <cell r="J981" t="str">
            <v>Primera</v>
          </cell>
          <cell r="K981" t="str">
            <v>12 Tejas LOSA</v>
          </cell>
        </row>
        <row r="982">
          <cell r="A982" t="str">
            <v>120101465014.3.1</v>
          </cell>
          <cell r="B982" t="str">
            <v>TEJA FRANCESA VERDE</v>
          </cell>
          <cell r="C982">
            <v>12</v>
          </cell>
          <cell r="D982">
            <v>300</v>
          </cell>
          <cell r="E982">
            <v>3.32</v>
          </cell>
          <cell r="F982" t="str">
            <v>PAL</v>
          </cell>
          <cell r="G982" t="str">
            <v/>
          </cell>
          <cell r="H982" t="str">
            <v>Unidades</v>
          </cell>
          <cell r="I982" t="str">
            <v>Tejas</v>
          </cell>
          <cell r="K982" t="str">
            <v>12 Tejas LOSA</v>
          </cell>
        </row>
        <row r="983">
          <cell r="A983" t="str">
            <v>120101465014.4.1</v>
          </cell>
          <cell r="B983" t="str">
            <v>TEJA FRANCESA VERDE EXPO</v>
          </cell>
          <cell r="C983">
            <v>12</v>
          </cell>
          <cell r="D983">
            <v>300</v>
          </cell>
          <cell r="E983">
            <v>3.32</v>
          </cell>
          <cell r="F983" t="str">
            <v>PAL</v>
          </cell>
          <cell r="H983" t="str">
            <v>Unidades</v>
          </cell>
          <cell r="I983" t="str">
            <v>Tejas</v>
          </cell>
          <cell r="J983" t="str">
            <v>Exportacion</v>
          </cell>
          <cell r="K983" t="str">
            <v>12 Tejas LOSA</v>
          </cell>
        </row>
        <row r="984">
          <cell r="A984" t="str">
            <v>120101465023.1.1</v>
          </cell>
          <cell r="B984" t="str">
            <v>TEJA FRANCESA NAT (x300)</v>
          </cell>
          <cell r="C984">
            <v>12</v>
          </cell>
          <cell r="D984">
            <v>300</v>
          </cell>
          <cell r="E984">
            <v>3.32</v>
          </cell>
          <cell r="F984" t="str">
            <v>PAL</v>
          </cell>
          <cell r="H984" t="str">
            <v>Unidades</v>
          </cell>
          <cell r="I984" t="str">
            <v>Tejas</v>
          </cell>
          <cell r="J984" t="str">
            <v>Primera</v>
          </cell>
          <cell r="K984" t="str">
            <v>12 Tejas LOSA</v>
          </cell>
        </row>
        <row r="985">
          <cell r="A985" t="str">
            <v>120101465023.1.2</v>
          </cell>
          <cell r="B985" t="str">
            <v>TEJA FRANCESA NAT (x270)</v>
          </cell>
          <cell r="C985">
            <v>12</v>
          </cell>
          <cell r="D985">
            <v>270</v>
          </cell>
          <cell r="E985">
            <v>3.258</v>
          </cell>
          <cell r="F985" t="str">
            <v>PAL</v>
          </cell>
          <cell r="H985" t="str">
            <v>Unidades</v>
          </cell>
          <cell r="I985" t="str">
            <v>Tejas</v>
          </cell>
          <cell r="J985" t="str">
            <v>Primera</v>
          </cell>
          <cell r="K985" t="str">
            <v>12 Tejas LOSA</v>
          </cell>
        </row>
        <row r="986">
          <cell r="A986" t="str">
            <v>120101465023.1.3</v>
          </cell>
          <cell r="B986" t="str">
            <v>TEJA FRANCESA NAT (x290)</v>
          </cell>
          <cell r="C986">
            <v>12</v>
          </cell>
          <cell r="D986">
            <v>290</v>
          </cell>
          <cell r="E986">
            <v>3.258</v>
          </cell>
          <cell r="F986" t="str">
            <v>PAL</v>
          </cell>
          <cell r="H986" t="str">
            <v>Unidades</v>
          </cell>
          <cell r="I986" t="str">
            <v>Tejas</v>
          </cell>
          <cell r="J986" t="str">
            <v>Primera</v>
          </cell>
          <cell r="K986" t="str">
            <v>12 Tejas LOSA</v>
          </cell>
        </row>
        <row r="987">
          <cell r="A987" t="str">
            <v>120101465023.2.3</v>
          </cell>
          <cell r="B987" t="str">
            <v>TEJA FRANCESA NAT 2DA CAL (x290)</v>
          </cell>
          <cell r="C987">
            <v>12</v>
          </cell>
          <cell r="D987">
            <v>290</v>
          </cell>
          <cell r="E987">
            <v>3.258</v>
          </cell>
          <cell r="F987" t="str">
            <v>PAL</v>
          </cell>
          <cell r="H987" t="str">
            <v>Unidades</v>
          </cell>
          <cell r="I987" t="str">
            <v>Tejas</v>
          </cell>
          <cell r="J987" t="str">
            <v>Segunda</v>
          </cell>
          <cell r="K987" t="str">
            <v>12 Tejas LOSA</v>
          </cell>
        </row>
        <row r="988">
          <cell r="A988" t="str">
            <v>120101465023.4.1</v>
          </cell>
          <cell r="B988" t="str">
            <v>TEJA FRANCESA NAT EXP.</v>
          </cell>
          <cell r="C988">
            <v>12</v>
          </cell>
          <cell r="D988">
            <v>300</v>
          </cell>
          <cell r="E988">
            <v>3.32</v>
          </cell>
          <cell r="F988" t="str">
            <v>PAL</v>
          </cell>
          <cell r="H988" t="str">
            <v>Unidades</v>
          </cell>
          <cell r="I988" t="str">
            <v>Tejas</v>
          </cell>
          <cell r="J988" t="str">
            <v>Exportacion</v>
          </cell>
          <cell r="K988" t="str">
            <v>12 Tejas LOSA</v>
          </cell>
        </row>
        <row r="989">
          <cell r="A989" t="str">
            <v>120101465023.4.2</v>
          </cell>
          <cell r="B989" t="str">
            <v>TEJA FRANCESA NAT EXPORT (x270)</v>
          </cell>
          <cell r="C989">
            <v>12</v>
          </cell>
          <cell r="D989">
            <v>270</v>
          </cell>
          <cell r="E989">
            <v>3.258</v>
          </cell>
          <cell r="F989" t="str">
            <v>PAL</v>
          </cell>
          <cell r="H989" t="str">
            <v>Unidades</v>
          </cell>
          <cell r="I989" t="str">
            <v>Tejas</v>
          </cell>
          <cell r="J989" t="str">
            <v>Exportacion</v>
          </cell>
          <cell r="K989" t="str">
            <v>12 Tejas LOSA</v>
          </cell>
        </row>
        <row r="990">
          <cell r="A990" t="str">
            <v>120101465023.4.3</v>
          </cell>
          <cell r="B990" t="str">
            <v>TEJA FRANCESA NAT EXPORT (x290)</v>
          </cell>
          <cell r="C990">
            <v>12</v>
          </cell>
          <cell r="D990">
            <v>290</v>
          </cell>
          <cell r="E990">
            <v>3.258</v>
          </cell>
          <cell r="F990" t="str">
            <v>PAL</v>
          </cell>
          <cell r="H990" t="str">
            <v>Unidades</v>
          </cell>
          <cell r="I990" t="str">
            <v>Tejas</v>
          </cell>
          <cell r="J990" t="str">
            <v>Exportacion</v>
          </cell>
          <cell r="K990" t="str">
            <v>12 Tejas LOSA</v>
          </cell>
        </row>
        <row r="991">
          <cell r="A991" t="str">
            <v>120101465037.1.1</v>
          </cell>
          <cell r="B991" t="str">
            <v>TEJA FRANCESA NEGRO BRILLANTE</v>
          </cell>
          <cell r="C991">
            <v>12</v>
          </cell>
          <cell r="D991">
            <v>300</v>
          </cell>
          <cell r="E991">
            <v>3.32</v>
          </cell>
          <cell r="F991" t="str">
            <v>PAL</v>
          </cell>
          <cell r="H991" t="str">
            <v>Unidades</v>
          </cell>
          <cell r="I991" t="str">
            <v>Tejas</v>
          </cell>
          <cell r="J991" t="str">
            <v>Primera</v>
          </cell>
          <cell r="K991" t="str">
            <v>12 Tejas LOSA</v>
          </cell>
        </row>
        <row r="992">
          <cell r="A992" t="str">
            <v>120101465037.1.3</v>
          </cell>
          <cell r="B992" t="str">
            <v>TEJA FRANCESA N BRILL MONOCOCCION (x290)</v>
          </cell>
          <cell r="C992">
            <v>12</v>
          </cell>
          <cell r="D992">
            <v>290</v>
          </cell>
          <cell r="E992">
            <v>3.258</v>
          </cell>
          <cell r="F992" t="str">
            <v>PAL</v>
          </cell>
          <cell r="H992" t="str">
            <v>Unidades</v>
          </cell>
          <cell r="I992" t="str">
            <v>Tejas</v>
          </cell>
          <cell r="J992" t="str">
            <v>Primera</v>
          </cell>
          <cell r="K992" t="str">
            <v>12 Tejas LOSA</v>
          </cell>
        </row>
        <row r="993">
          <cell r="A993" t="str">
            <v>120101465037.3.1</v>
          </cell>
          <cell r="B993" t="str">
            <v>Z TEJA FRANCESA NEGRO BRILLANTE</v>
          </cell>
          <cell r="C993">
            <v>12</v>
          </cell>
          <cell r="D993">
            <v>300</v>
          </cell>
          <cell r="E993">
            <v>3.32</v>
          </cell>
          <cell r="F993" t="str">
            <v>PAL</v>
          </cell>
          <cell r="H993" t="str">
            <v>Unidades</v>
          </cell>
          <cell r="I993" t="str">
            <v>Tejas</v>
          </cell>
          <cell r="K993" t="str">
            <v>12 Tejas LOSA</v>
          </cell>
        </row>
        <row r="994">
          <cell r="A994" t="str">
            <v>120101465037.4.1</v>
          </cell>
          <cell r="B994" t="str">
            <v>TEJA FRANCESA NEGRO BRILLANTE EXPORT</v>
          </cell>
          <cell r="C994">
            <v>12</v>
          </cell>
          <cell r="D994">
            <v>300</v>
          </cell>
          <cell r="E994">
            <v>3.32</v>
          </cell>
          <cell r="F994" t="str">
            <v>PAL</v>
          </cell>
          <cell r="H994" t="str">
            <v>Unidades</v>
          </cell>
          <cell r="I994" t="str">
            <v>Tejas</v>
          </cell>
          <cell r="J994" t="str">
            <v>Exportacion</v>
          </cell>
          <cell r="K994" t="str">
            <v>12 Tejas LOSA</v>
          </cell>
        </row>
        <row r="995">
          <cell r="A995" t="str">
            <v>120101465053.1.1</v>
          </cell>
          <cell r="B995" t="str">
            <v>TEJA FRANCESA AZUL</v>
          </cell>
          <cell r="C995">
            <v>12</v>
          </cell>
          <cell r="D995">
            <v>300</v>
          </cell>
          <cell r="E995">
            <v>3.32</v>
          </cell>
          <cell r="F995" t="str">
            <v>PAL</v>
          </cell>
          <cell r="G995" t="str">
            <v/>
          </cell>
          <cell r="H995" t="str">
            <v>Unidades</v>
          </cell>
          <cell r="I995" t="str">
            <v>Tejas</v>
          </cell>
          <cell r="J995" t="str">
            <v>Primera</v>
          </cell>
          <cell r="K995" t="str">
            <v>12 Tejas LOSA</v>
          </cell>
        </row>
        <row r="996">
          <cell r="A996" t="str">
            <v>120101465053.3.1</v>
          </cell>
          <cell r="B996" t="str">
            <v>TEJA FRANCESA AZUL</v>
          </cell>
          <cell r="C996">
            <v>12</v>
          </cell>
          <cell r="D996">
            <v>300</v>
          </cell>
          <cell r="E996">
            <v>3.32</v>
          </cell>
          <cell r="F996" t="str">
            <v>PAL</v>
          </cell>
          <cell r="G996" t="str">
            <v/>
          </cell>
          <cell r="H996" t="str">
            <v>Unidades</v>
          </cell>
          <cell r="I996" t="str">
            <v>Tejas</v>
          </cell>
          <cell r="K996" t="str">
            <v>12 Tejas LOSA</v>
          </cell>
        </row>
        <row r="997">
          <cell r="A997" t="str">
            <v>120101465053.4.1</v>
          </cell>
          <cell r="B997" t="str">
            <v>TEJA FRANCESA AZUL EXPORT</v>
          </cell>
          <cell r="C997">
            <v>12</v>
          </cell>
          <cell r="D997">
            <v>300</v>
          </cell>
          <cell r="E997">
            <v>3.32</v>
          </cell>
          <cell r="F997" t="str">
            <v>PAL</v>
          </cell>
          <cell r="H997" t="str">
            <v>Unidades</v>
          </cell>
          <cell r="I997" t="str">
            <v>Tejas</v>
          </cell>
          <cell r="J997" t="str">
            <v>Exportacion</v>
          </cell>
          <cell r="K997" t="str">
            <v>12 Tejas LOSA</v>
          </cell>
        </row>
        <row r="998">
          <cell r="A998" t="str">
            <v>120101465176.1.1</v>
          </cell>
          <cell r="B998" t="str">
            <v>TEJA FRANCESA ANTIGUA</v>
          </cell>
          <cell r="C998">
            <v>12</v>
          </cell>
          <cell r="D998">
            <v>300</v>
          </cell>
          <cell r="E998">
            <v>3.32</v>
          </cell>
          <cell r="F998" t="str">
            <v>PAL</v>
          </cell>
          <cell r="G998" t="str">
            <v/>
          </cell>
          <cell r="H998" t="str">
            <v>Unidades</v>
          </cell>
          <cell r="I998" t="str">
            <v>Tejas</v>
          </cell>
          <cell r="J998" t="str">
            <v>Primera</v>
          </cell>
          <cell r="K998" t="str">
            <v>12 Tejas LOSA</v>
          </cell>
        </row>
        <row r="999">
          <cell r="A999" t="str">
            <v>120101465176.4.1</v>
          </cell>
          <cell r="B999" t="str">
            <v>TEJA FRANCESA ANTIGUA</v>
          </cell>
          <cell r="C999">
            <v>12</v>
          </cell>
          <cell r="D999">
            <v>300</v>
          </cell>
          <cell r="E999">
            <v>3.32</v>
          </cell>
          <cell r="F999" t="str">
            <v>PAL</v>
          </cell>
          <cell r="G999" t="str">
            <v/>
          </cell>
          <cell r="H999" t="str">
            <v>Unidades</v>
          </cell>
          <cell r="I999" t="str">
            <v>Tejas</v>
          </cell>
          <cell r="J999" t="str">
            <v>Exportacion</v>
          </cell>
          <cell r="K999" t="str">
            <v>12 Tejas LOSA</v>
          </cell>
        </row>
        <row r="1000">
          <cell r="A1000" t="str">
            <v>120101465198.1.1</v>
          </cell>
          <cell r="B1000" t="str">
            <v>TEJA FRANCESA NUEVA SILICONADA</v>
          </cell>
          <cell r="C1000">
            <v>12</v>
          </cell>
          <cell r="D1000">
            <v>300</v>
          </cell>
          <cell r="E1000">
            <v>3.32</v>
          </cell>
          <cell r="F1000" t="str">
            <v>PAL</v>
          </cell>
          <cell r="H1000" t="str">
            <v>Unidades</v>
          </cell>
          <cell r="I1000" t="str">
            <v>Tejas</v>
          </cell>
          <cell r="J1000" t="str">
            <v>Primera</v>
          </cell>
          <cell r="K1000" t="str">
            <v>12 Tejas LOSA</v>
          </cell>
        </row>
        <row r="1001">
          <cell r="A1001" t="str">
            <v>120101465199.1.1</v>
          </cell>
          <cell r="B1001" t="str">
            <v>TEJA FRANCESA ESMALTADA BRILLO INT (X300</v>
          </cell>
          <cell r="C1001">
            <v>12</v>
          </cell>
          <cell r="D1001">
            <v>300</v>
          </cell>
          <cell r="E1001">
            <v>3.32</v>
          </cell>
          <cell r="F1001" t="str">
            <v>PAL</v>
          </cell>
          <cell r="H1001" t="str">
            <v>Unidades</v>
          </cell>
          <cell r="I1001" t="str">
            <v>Tejas</v>
          </cell>
          <cell r="J1001" t="str">
            <v>Primera</v>
          </cell>
          <cell r="K1001" t="str">
            <v>12 Tejas LOSA</v>
          </cell>
        </row>
        <row r="1002">
          <cell r="A1002" t="str">
            <v>120101465199.1.2</v>
          </cell>
          <cell r="B1002" t="str">
            <v>TEJA FRANCESA ESMALTADA BRILLO INT (X270</v>
          </cell>
          <cell r="C1002">
            <v>12</v>
          </cell>
          <cell r="D1002">
            <v>270</v>
          </cell>
          <cell r="E1002">
            <v>3.258</v>
          </cell>
          <cell r="F1002" t="str">
            <v>PAL</v>
          </cell>
          <cell r="H1002" t="str">
            <v>Unidades</v>
          </cell>
          <cell r="I1002" t="str">
            <v>Tejas</v>
          </cell>
          <cell r="J1002" t="str">
            <v>Primera</v>
          </cell>
          <cell r="K1002" t="str">
            <v>12 Tejas LOSA</v>
          </cell>
        </row>
        <row r="1003">
          <cell r="A1003" t="str">
            <v>120101465199.1.3</v>
          </cell>
          <cell r="B1003" t="str">
            <v>TEJA FRANCESA ESMALTADA BRILLO INT (X290</v>
          </cell>
          <cell r="C1003">
            <v>12</v>
          </cell>
          <cell r="D1003">
            <v>290</v>
          </cell>
          <cell r="E1003">
            <v>3.258</v>
          </cell>
          <cell r="F1003" t="str">
            <v>PAL</v>
          </cell>
          <cell r="H1003" t="str">
            <v>Unidades</v>
          </cell>
          <cell r="I1003" t="str">
            <v>Tejas</v>
          </cell>
          <cell r="J1003" t="str">
            <v>Primera</v>
          </cell>
          <cell r="K1003" t="str">
            <v>12 Tejas LOSA</v>
          </cell>
        </row>
        <row r="1004">
          <cell r="A1004" t="str">
            <v>120101465199.4.1</v>
          </cell>
          <cell r="B1004" t="str">
            <v>TEJA FRANCESA ESMALTADA BRILLO INT. EXP.</v>
          </cell>
          <cell r="C1004">
            <v>12</v>
          </cell>
          <cell r="D1004">
            <v>300</v>
          </cell>
          <cell r="E1004">
            <v>3.32</v>
          </cell>
          <cell r="F1004" t="str">
            <v>PAL</v>
          </cell>
          <cell r="H1004" t="str">
            <v>Unidades</v>
          </cell>
          <cell r="I1004" t="str">
            <v>Tejas</v>
          </cell>
          <cell r="J1004" t="str">
            <v>Exportacion</v>
          </cell>
          <cell r="K1004" t="str">
            <v>12 Tejas LOSA</v>
          </cell>
        </row>
        <row r="1005">
          <cell r="A1005" t="str">
            <v>120101465199.4.2</v>
          </cell>
          <cell r="B1005" t="str">
            <v>TEJA FRANCESA ESM BRILLO INT (X270) EXPO</v>
          </cell>
          <cell r="C1005">
            <v>12</v>
          </cell>
          <cell r="D1005">
            <v>270</v>
          </cell>
          <cell r="E1005">
            <v>3.258</v>
          </cell>
          <cell r="F1005" t="str">
            <v>PAL</v>
          </cell>
          <cell r="H1005" t="str">
            <v>Unidades</v>
          </cell>
          <cell r="I1005" t="str">
            <v>Tejas</v>
          </cell>
          <cell r="J1005" t="str">
            <v>Exportacion</v>
          </cell>
          <cell r="K1005" t="str">
            <v>12 Tejas LOSA</v>
          </cell>
        </row>
        <row r="1006">
          <cell r="A1006" t="str">
            <v>120101465199.4.3</v>
          </cell>
          <cell r="B1006" t="str">
            <v>TEJA FRANCESA ESM BRILLO INT EXP (X290)</v>
          </cell>
          <cell r="C1006">
            <v>12</v>
          </cell>
          <cell r="D1006">
            <v>290</v>
          </cell>
          <cell r="E1006">
            <v>3.258</v>
          </cell>
          <cell r="F1006" t="str">
            <v>PAL</v>
          </cell>
          <cell r="H1006" t="str">
            <v>Unidades</v>
          </cell>
          <cell r="I1006" t="str">
            <v>Tejas</v>
          </cell>
          <cell r="J1006" t="str">
            <v>Exportacion</v>
          </cell>
          <cell r="K1006" t="str">
            <v>12 Tejas LOSA</v>
          </cell>
        </row>
        <row r="1007">
          <cell r="A1007" t="str">
            <v>120101465200.1.1</v>
          </cell>
          <cell r="B1007" t="str">
            <v>TEJA FRANCESA ESMALTADA BRILLO NAT (x300</v>
          </cell>
          <cell r="C1007">
            <v>12</v>
          </cell>
          <cell r="D1007">
            <v>300</v>
          </cell>
          <cell r="E1007">
            <v>3.32</v>
          </cell>
          <cell r="F1007" t="str">
            <v>PAL</v>
          </cell>
          <cell r="H1007" t="str">
            <v>Unidades</v>
          </cell>
          <cell r="I1007" t="str">
            <v>Tejas</v>
          </cell>
          <cell r="J1007" t="str">
            <v>Primera</v>
          </cell>
          <cell r="K1007" t="str">
            <v>12 Tejas LOSA</v>
          </cell>
        </row>
        <row r="1008">
          <cell r="A1008" t="str">
            <v>120101465200.1.2</v>
          </cell>
          <cell r="B1008" t="str">
            <v>TEJA FRANCESA ESMALTADA BRILLO NAT (x270</v>
          </cell>
          <cell r="C1008">
            <v>12</v>
          </cell>
          <cell r="D1008">
            <v>270</v>
          </cell>
          <cell r="E1008">
            <v>3.32</v>
          </cell>
          <cell r="F1008" t="str">
            <v>PAL</v>
          </cell>
          <cell r="H1008" t="str">
            <v>Unidades</v>
          </cell>
          <cell r="I1008" t="str">
            <v>Tejas</v>
          </cell>
          <cell r="J1008" t="str">
            <v>Primera</v>
          </cell>
          <cell r="K1008" t="str">
            <v>12 Tejas LOSA</v>
          </cell>
        </row>
        <row r="1009">
          <cell r="A1009" t="str">
            <v>120101465200.1.3</v>
          </cell>
          <cell r="B1009" t="str">
            <v>TEJA FRANCESA ESMALTADA BRILLO NAT (x290</v>
          </cell>
          <cell r="C1009">
            <v>12</v>
          </cell>
          <cell r="D1009">
            <v>290</v>
          </cell>
          <cell r="E1009">
            <v>3.258</v>
          </cell>
          <cell r="F1009" t="str">
            <v>PAL</v>
          </cell>
          <cell r="H1009" t="str">
            <v>Unidades</v>
          </cell>
          <cell r="I1009" t="str">
            <v>Tejas</v>
          </cell>
          <cell r="J1009" t="str">
            <v>Primera</v>
          </cell>
          <cell r="K1009" t="str">
            <v>12 Tejas LOSA</v>
          </cell>
        </row>
        <row r="1010">
          <cell r="A1010" t="str">
            <v>120101465200.4.1</v>
          </cell>
          <cell r="B1010" t="str">
            <v>TEJA FRANCESA ESMALTADA BRILLO NAT. EXP.</v>
          </cell>
          <cell r="C1010">
            <v>12</v>
          </cell>
          <cell r="D1010">
            <v>300</v>
          </cell>
          <cell r="E1010">
            <v>3.32</v>
          </cell>
          <cell r="F1010" t="str">
            <v>PAL</v>
          </cell>
          <cell r="H1010" t="str">
            <v>Unidades</v>
          </cell>
          <cell r="I1010" t="str">
            <v>Tejas</v>
          </cell>
          <cell r="J1010" t="str">
            <v>Exportacion</v>
          </cell>
          <cell r="K1010" t="str">
            <v>12 Tejas LOSA</v>
          </cell>
        </row>
        <row r="1011">
          <cell r="A1011" t="str">
            <v>120101465200.4.2</v>
          </cell>
          <cell r="B1011" t="str">
            <v>TEJA FRANCESA ESM BRILLO NAT (x270) EXPO</v>
          </cell>
          <cell r="C1011">
            <v>12</v>
          </cell>
          <cell r="D1011">
            <v>270</v>
          </cell>
          <cell r="E1011">
            <v>3.32</v>
          </cell>
          <cell r="F1011" t="str">
            <v>PAL</v>
          </cell>
          <cell r="H1011" t="str">
            <v>Unidades</v>
          </cell>
          <cell r="I1011" t="str">
            <v>Tejas</v>
          </cell>
          <cell r="J1011" t="str">
            <v>Exportacion</v>
          </cell>
          <cell r="K1011" t="str">
            <v>12 Tejas LOSA</v>
          </cell>
        </row>
        <row r="1012">
          <cell r="A1012" t="str">
            <v>120101465200.4.3</v>
          </cell>
          <cell r="B1012" t="str">
            <v>TEJA FRANCESA ESM BRILLO NAT EXP (x290)</v>
          </cell>
          <cell r="C1012">
            <v>12</v>
          </cell>
          <cell r="D1012">
            <v>290</v>
          </cell>
          <cell r="E1012">
            <v>3.258</v>
          </cell>
          <cell r="F1012" t="str">
            <v>PAL</v>
          </cell>
          <cell r="H1012" t="str">
            <v>Unidades</v>
          </cell>
          <cell r="I1012" t="str">
            <v>Tejas</v>
          </cell>
          <cell r="J1012" t="str">
            <v>Exportacion</v>
          </cell>
          <cell r="K1012" t="str">
            <v>12 Tejas LOSA</v>
          </cell>
        </row>
        <row r="1013">
          <cell r="A1013" t="str">
            <v>121542000023.3.1</v>
          </cell>
          <cell r="B1013" t="str">
            <v>TEJA SIMIL PIZARRA NAT</v>
          </cell>
          <cell r="C1013">
            <v>12</v>
          </cell>
          <cell r="D1013">
            <v>300</v>
          </cell>
          <cell r="E1013">
            <v>2.5</v>
          </cell>
          <cell r="F1013" t="str">
            <v>PAL</v>
          </cell>
          <cell r="H1013" t="str">
            <v>Unidades</v>
          </cell>
          <cell r="I1013" t="str">
            <v>Tejas</v>
          </cell>
          <cell r="K1013" t="str">
            <v>12 Tejas LOSA</v>
          </cell>
        </row>
        <row r="1014">
          <cell r="A1014" t="str">
            <v>122004.</v>
          </cell>
          <cell r="B1014" t="str">
            <v>12 X 18 X 33 (6T) LADRIILO HUECO CORMELA</v>
          </cell>
          <cell r="C1014">
            <v>28</v>
          </cell>
          <cell r="D1014">
            <v>144</v>
          </cell>
          <cell r="E1014">
            <v>4.5999999999999996</v>
          </cell>
          <cell r="F1014" t="str">
            <v>PAL</v>
          </cell>
          <cell r="H1014" t="str">
            <v>Unidades</v>
          </cell>
          <cell r="I1014" t="str">
            <v>Ladrillos</v>
          </cell>
          <cell r="K1014" t="str">
            <v>Ladrillos (Campana)</v>
          </cell>
        </row>
        <row r="1015">
          <cell r="A1015" t="str">
            <v>122006.</v>
          </cell>
          <cell r="B1015" t="str">
            <v>DINTEL 18X18X33 LADRILLO HUECO CORMELA</v>
          </cell>
          <cell r="C1015">
            <v>28</v>
          </cell>
          <cell r="D1015">
            <v>90</v>
          </cell>
          <cell r="E1015">
            <v>6.6</v>
          </cell>
          <cell r="F1015" t="str">
            <v>PAL</v>
          </cell>
          <cell r="H1015" t="str">
            <v>Unidades</v>
          </cell>
          <cell r="I1015" t="str">
            <v>Ladrillos</v>
          </cell>
          <cell r="K1015" t="str">
            <v>Ladrillos (Campana)</v>
          </cell>
        </row>
        <row r="1016">
          <cell r="A1016" t="str">
            <v>122007.</v>
          </cell>
          <cell r="B1016" t="str">
            <v>8 x 18 x 33 LADRILLO HUECO CORMELA</v>
          </cell>
          <cell r="C1016">
            <v>28</v>
          </cell>
          <cell r="D1016">
            <v>198</v>
          </cell>
          <cell r="E1016">
            <v>3.7</v>
          </cell>
          <cell r="F1016" t="str">
            <v>PAL</v>
          </cell>
          <cell r="H1016" t="str">
            <v>Unidades</v>
          </cell>
          <cell r="I1016" t="str">
            <v>Ladrillos</v>
          </cell>
          <cell r="K1016" t="str">
            <v>Ladrillos (Campana)</v>
          </cell>
        </row>
        <row r="1017">
          <cell r="A1017" t="str">
            <v>122008.</v>
          </cell>
          <cell r="B1017" t="str">
            <v>12 x 18 x 33 (9T) LADRILLO HUECO CORMELA</v>
          </cell>
          <cell r="C1017">
            <v>28</v>
          </cell>
          <cell r="D1017">
            <v>144</v>
          </cell>
          <cell r="E1017">
            <v>4.8</v>
          </cell>
          <cell r="F1017" t="str">
            <v>PAL</v>
          </cell>
          <cell r="H1017" t="str">
            <v>Unidades</v>
          </cell>
          <cell r="I1017" t="str">
            <v>Ladrillos</v>
          </cell>
          <cell r="K1017" t="str">
            <v>Ladrillos (Campana)</v>
          </cell>
        </row>
        <row r="1018">
          <cell r="A1018" t="str">
            <v>122009.</v>
          </cell>
          <cell r="B1018" t="str">
            <v>27X19X33(Doble Muro) HUECO CORMELA</v>
          </cell>
          <cell r="C1018">
            <v>28</v>
          </cell>
          <cell r="D1018">
            <v>54</v>
          </cell>
          <cell r="E1018">
            <v>10.8</v>
          </cell>
          <cell r="F1018" t="str">
            <v>PAL</v>
          </cell>
          <cell r="H1018" t="str">
            <v>Unidades</v>
          </cell>
          <cell r="I1018" t="str">
            <v>Ladrillos</v>
          </cell>
          <cell r="K1018" t="str">
            <v>Ladrillos (Campana)</v>
          </cell>
        </row>
        <row r="1019">
          <cell r="A1019" t="str">
            <v>122010.</v>
          </cell>
          <cell r="B1019" t="str">
            <v>18 x 18 x 33 LADRILLO HUECO(12T) CORMELA</v>
          </cell>
          <cell r="C1019">
            <v>28</v>
          </cell>
          <cell r="D1019">
            <v>90</v>
          </cell>
          <cell r="E1019">
            <v>7</v>
          </cell>
          <cell r="F1019" t="str">
            <v>PAL</v>
          </cell>
          <cell r="H1019" t="str">
            <v>Unidades</v>
          </cell>
          <cell r="I1019" t="str">
            <v>Ladrillos</v>
          </cell>
          <cell r="K1019" t="str">
            <v>Ladrillos (Campana)</v>
          </cell>
        </row>
        <row r="1020">
          <cell r="A1020" t="str">
            <v>130001559025.1.1</v>
          </cell>
          <cell r="B1020" t="str">
            <v>CABALLETE COLONIAL SATINADA TERRACOTA</v>
          </cell>
          <cell r="C1020">
            <v>13</v>
          </cell>
          <cell r="D1020">
            <v>80</v>
          </cell>
          <cell r="E1020">
            <v>4.2</v>
          </cell>
          <cell r="F1020" t="str">
            <v>PAL</v>
          </cell>
          <cell r="H1020" t="str">
            <v>Unidades</v>
          </cell>
          <cell r="I1020" t="str">
            <v>Tejas</v>
          </cell>
          <cell r="J1020" t="str">
            <v>Primera</v>
          </cell>
          <cell r="K1020" t="str">
            <v>13 Accesorios LOSA</v>
          </cell>
        </row>
        <row r="1021">
          <cell r="A1021" t="str">
            <v>130511467003.1.1</v>
          </cell>
          <cell r="B1021" t="str">
            <v>CABALLETE RECTO FRANCESA NEGRO MATE</v>
          </cell>
          <cell r="C1021">
            <v>13</v>
          </cell>
          <cell r="D1021">
            <v>1</v>
          </cell>
          <cell r="E1021">
            <v>3.32</v>
          </cell>
          <cell r="F1021" t="str">
            <v>PAL</v>
          </cell>
          <cell r="H1021" t="str">
            <v>Unidades</v>
          </cell>
          <cell r="I1021" t="str">
            <v>Tejas</v>
          </cell>
          <cell r="J1021" t="str">
            <v>Primera</v>
          </cell>
          <cell r="K1021" t="str">
            <v>13 Accesorios LOSA</v>
          </cell>
        </row>
        <row r="1022">
          <cell r="A1022" t="str">
            <v>130511467003.4.1</v>
          </cell>
          <cell r="B1022" t="str">
            <v>CABALLETE RECTO FRANCESA NEGRO MATE EXP</v>
          </cell>
          <cell r="C1022">
            <v>13</v>
          </cell>
          <cell r="D1022">
            <v>1</v>
          </cell>
          <cell r="E1022">
            <v>3.32</v>
          </cell>
          <cell r="F1022" t="str">
            <v>PAL</v>
          </cell>
          <cell r="H1022" t="str">
            <v>Unidades</v>
          </cell>
          <cell r="I1022" t="str">
            <v>Tejas</v>
          </cell>
          <cell r="J1022" t="str">
            <v>Exportacion</v>
          </cell>
          <cell r="K1022" t="str">
            <v>13 Accesorios LOSA</v>
          </cell>
        </row>
        <row r="1023">
          <cell r="A1023" t="str">
            <v>130511467014.1.1</v>
          </cell>
          <cell r="B1023" t="str">
            <v>CABALLETE RECTO FRANCESA VERDE</v>
          </cell>
          <cell r="C1023">
            <v>13</v>
          </cell>
          <cell r="D1023">
            <v>1</v>
          </cell>
          <cell r="E1023">
            <v>3.32</v>
          </cell>
          <cell r="F1023" t="str">
            <v>PAL</v>
          </cell>
          <cell r="G1023" t="str">
            <v/>
          </cell>
          <cell r="H1023" t="str">
            <v>Unidades</v>
          </cell>
          <cell r="I1023" t="str">
            <v>Tejas</v>
          </cell>
          <cell r="J1023" t="str">
            <v>Primera</v>
          </cell>
          <cell r="K1023" t="str">
            <v>13 Accesorios LOSA</v>
          </cell>
        </row>
        <row r="1024">
          <cell r="A1024" t="str">
            <v>130511467014.4.1</v>
          </cell>
          <cell r="B1024" t="str">
            <v>CABALLETE RECTO FRANCESA VERDE EXPORT</v>
          </cell>
          <cell r="C1024">
            <v>13</v>
          </cell>
          <cell r="D1024">
            <v>1</v>
          </cell>
          <cell r="E1024">
            <v>3.32</v>
          </cell>
          <cell r="F1024" t="str">
            <v>PAL</v>
          </cell>
          <cell r="H1024" t="str">
            <v>Unidades</v>
          </cell>
          <cell r="I1024" t="str">
            <v>Tejas</v>
          </cell>
          <cell r="J1024" t="str">
            <v>Exportacion</v>
          </cell>
          <cell r="K1024" t="str">
            <v>13 Accesorios LOSA</v>
          </cell>
        </row>
        <row r="1025">
          <cell r="A1025" t="str">
            <v>130511467023.1.1</v>
          </cell>
          <cell r="B1025" t="str">
            <v>CABALLETE RECTO FRANCESA NAT</v>
          </cell>
          <cell r="C1025">
            <v>13</v>
          </cell>
          <cell r="D1025">
            <v>1</v>
          </cell>
          <cell r="E1025">
            <v>3.32</v>
          </cell>
          <cell r="F1025" t="str">
            <v>PAL</v>
          </cell>
          <cell r="G1025" t="str">
            <v/>
          </cell>
          <cell r="H1025" t="str">
            <v>Unidades</v>
          </cell>
          <cell r="I1025" t="str">
            <v>Tejas</v>
          </cell>
          <cell r="J1025" t="str">
            <v>Primera</v>
          </cell>
          <cell r="K1025" t="str">
            <v>13 Accesorios LOSA</v>
          </cell>
        </row>
        <row r="1026">
          <cell r="A1026" t="str">
            <v>130511467023.4.1</v>
          </cell>
          <cell r="B1026" t="str">
            <v>CABALLETE RECTO NATURAL</v>
          </cell>
          <cell r="C1026">
            <v>13</v>
          </cell>
          <cell r="D1026">
            <v>1</v>
          </cell>
          <cell r="E1026">
            <v>2.4</v>
          </cell>
          <cell r="F1026" t="str">
            <v>PAL</v>
          </cell>
          <cell r="G1026" t="str">
            <v/>
          </cell>
          <cell r="H1026" t="str">
            <v>Unidades</v>
          </cell>
          <cell r="I1026" t="str">
            <v>Tejas</v>
          </cell>
          <cell r="J1026" t="str">
            <v>Exportacion</v>
          </cell>
          <cell r="K1026" t="str">
            <v>13 Accesorios LOSA</v>
          </cell>
        </row>
        <row r="1027">
          <cell r="A1027" t="str">
            <v>130511467037.1.1</v>
          </cell>
          <cell r="B1027" t="str">
            <v>CABALLETE RECTO FRANCESA NEGRO BRILLANT</v>
          </cell>
          <cell r="C1027">
            <v>13</v>
          </cell>
          <cell r="D1027">
            <v>1</v>
          </cell>
          <cell r="E1027">
            <v>3.32</v>
          </cell>
          <cell r="F1027" t="str">
            <v>PAL</v>
          </cell>
          <cell r="H1027" t="str">
            <v>Unidades</v>
          </cell>
          <cell r="I1027" t="str">
            <v>Tejas</v>
          </cell>
          <cell r="J1027" t="str">
            <v>Primera</v>
          </cell>
          <cell r="K1027" t="str">
            <v>13 Accesorios LOSA</v>
          </cell>
        </row>
        <row r="1028">
          <cell r="A1028" t="str">
            <v>130511467037.4.1</v>
          </cell>
          <cell r="B1028" t="str">
            <v>CABALLETE RECTO FRANCESA NEGRO BRI EXP</v>
          </cell>
          <cell r="C1028">
            <v>13</v>
          </cell>
          <cell r="D1028">
            <v>1</v>
          </cell>
          <cell r="E1028">
            <v>3.32</v>
          </cell>
          <cell r="F1028" t="str">
            <v>PAL</v>
          </cell>
          <cell r="H1028" t="str">
            <v>Unidades</v>
          </cell>
          <cell r="I1028" t="str">
            <v>Tejas</v>
          </cell>
          <cell r="J1028" t="str">
            <v>Exportacion</v>
          </cell>
          <cell r="K1028" t="str">
            <v>13 Accesorios LOSA</v>
          </cell>
        </row>
        <row r="1029">
          <cell r="A1029" t="str">
            <v>130511467053.1.1</v>
          </cell>
          <cell r="B1029" t="str">
            <v>CABALLETE RECTO FRANCESA AZUL</v>
          </cell>
          <cell r="C1029">
            <v>13</v>
          </cell>
          <cell r="D1029">
            <v>1</v>
          </cell>
          <cell r="E1029">
            <v>3.32</v>
          </cell>
          <cell r="F1029" t="str">
            <v>PAL</v>
          </cell>
          <cell r="G1029" t="str">
            <v/>
          </cell>
          <cell r="H1029" t="str">
            <v>Unidades</v>
          </cell>
          <cell r="I1029" t="str">
            <v>Tejas</v>
          </cell>
          <cell r="J1029" t="str">
            <v>Primera</v>
          </cell>
          <cell r="K1029" t="str">
            <v>13 Accesorios LOSA</v>
          </cell>
        </row>
        <row r="1030">
          <cell r="A1030" t="str">
            <v>130511467053.4.1</v>
          </cell>
          <cell r="B1030" t="str">
            <v>CABALLETE RECTO FRANCESA AZUL</v>
          </cell>
          <cell r="C1030">
            <v>13</v>
          </cell>
          <cell r="D1030">
            <v>1</v>
          </cell>
          <cell r="E1030">
            <v>3.32</v>
          </cell>
          <cell r="F1030" t="str">
            <v>PAL</v>
          </cell>
          <cell r="G1030" t="str">
            <v/>
          </cell>
          <cell r="H1030" t="str">
            <v>Unidades</v>
          </cell>
          <cell r="I1030" t="str">
            <v>Tejas</v>
          </cell>
          <cell r="J1030" t="str">
            <v>Exportacion</v>
          </cell>
          <cell r="K1030" t="str">
            <v>13 Accesorios LOSA</v>
          </cell>
        </row>
        <row r="1031">
          <cell r="A1031" t="str">
            <v>130511467054.1.1</v>
          </cell>
          <cell r="B1031" t="str">
            <v>CABALLETE RECTO FRANCESA GRIS PIEDRA</v>
          </cell>
          <cell r="C1031">
            <v>13</v>
          </cell>
          <cell r="D1031">
            <v>1</v>
          </cell>
          <cell r="E1031">
            <v>3.32</v>
          </cell>
          <cell r="F1031" t="str">
            <v>PAL</v>
          </cell>
          <cell r="H1031" t="str">
            <v>Unidades</v>
          </cell>
          <cell r="I1031" t="str">
            <v>Tejas</v>
          </cell>
          <cell r="J1031" t="str">
            <v>Primera</v>
          </cell>
          <cell r="K1031" t="str">
            <v>13 Accesorios LOSA</v>
          </cell>
        </row>
        <row r="1032">
          <cell r="A1032" t="str">
            <v>130511467054.4.1</v>
          </cell>
          <cell r="B1032" t="str">
            <v>CABALLETE RECTO FRANCESA GRIS PIEDRA EXP</v>
          </cell>
          <cell r="C1032">
            <v>13</v>
          </cell>
          <cell r="D1032">
            <v>1</v>
          </cell>
          <cell r="E1032">
            <v>3.32</v>
          </cell>
          <cell r="F1032" t="str">
            <v>PAL</v>
          </cell>
          <cell r="H1032" t="str">
            <v>Unidades</v>
          </cell>
          <cell r="I1032" t="str">
            <v>Tejas</v>
          </cell>
          <cell r="J1032" t="str">
            <v>Exportacion</v>
          </cell>
          <cell r="K1032" t="str">
            <v>13 Accesorios LOSA</v>
          </cell>
        </row>
        <row r="1033">
          <cell r="A1033" t="str">
            <v>130511467176.1.1</v>
          </cell>
          <cell r="B1033" t="str">
            <v>CABALLETE RECTO FRANCESA ANTIGUA</v>
          </cell>
          <cell r="C1033">
            <v>13</v>
          </cell>
          <cell r="D1033">
            <v>1</v>
          </cell>
          <cell r="E1033">
            <v>3.32</v>
          </cell>
          <cell r="F1033" t="str">
            <v>PAL</v>
          </cell>
          <cell r="G1033" t="str">
            <v/>
          </cell>
          <cell r="H1033" t="str">
            <v>Unidades</v>
          </cell>
          <cell r="I1033" t="str">
            <v>Tejas</v>
          </cell>
          <cell r="J1033" t="str">
            <v>Primera</v>
          </cell>
          <cell r="K1033" t="str">
            <v>13 Accesorios LOSA</v>
          </cell>
        </row>
        <row r="1034">
          <cell r="A1034" t="str">
            <v>130511467199.1.1</v>
          </cell>
          <cell r="B1034" t="str">
            <v>CABALLETE RECTO FRANCESA BRILLO INT.</v>
          </cell>
          <cell r="C1034">
            <v>13</v>
          </cell>
          <cell r="D1034">
            <v>1</v>
          </cell>
          <cell r="E1034">
            <v>3.32</v>
          </cell>
          <cell r="F1034" t="str">
            <v>PAL</v>
          </cell>
          <cell r="H1034" t="str">
            <v>Unidades</v>
          </cell>
          <cell r="I1034" t="str">
            <v>Tejas</v>
          </cell>
          <cell r="J1034" t="str">
            <v>Primera</v>
          </cell>
          <cell r="K1034" t="str">
            <v>13 Accesorios LOSA</v>
          </cell>
        </row>
        <row r="1035">
          <cell r="A1035" t="str">
            <v>130511467199.4.1</v>
          </cell>
          <cell r="B1035" t="str">
            <v>CABALLETE RECTO FRANCESA BRILLO INT EXPO</v>
          </cell>
          <cell r="C1035">
            <v>13</v>
          </cell>
          <cell r="D1035">
            <v>1</v>
          </cell>
          <cell r="E1035">
            <v>3.32</v>
          </cell>
          <cell r="F1035" t="str">
            <v>PAL</v>
          </cell>
          <cell r="H1035" t="str">
            <v>Unidades</v>
          </cell>
          <cell r="I1035" t="str">
            <v>Tejas</v>
          </cell>
          <cell r="J1035" t="str">
            <v>Exportacion</v>
          </cell>
          <cell r="K1035" t="str">
            <v>13 Accesorios LOSA</v>
          </cell>
        </row>
        <row r="1036">
          <cell r="A1036" t="str">
            <v>130511467200.1.1</v>
          </cell>
          <cell r="B1036" t="str">
            <v>CABALLETE RECTO FRANCESA BRILLO NAT.</v>
          </cell>
          <cell r="C1036">
            <v>13</v>
          </cell>
          <cell r="D1036">
            <v>1</v>
          </cell>
          <cell r="E1036">
            <v>3.32</v>
          </cell>
          <cell r="F1036" t="str">
            <v>PAL</v>
          </cell>
          <cell r="H1036" t="str">
            <v>Unidades</v>
          </cell>
          <cell r="I1036" t="str">
            <v>Tejas</v>
          </cell>
          <cell r="J1036" t="str">
            <v>Primera</v>
          </cell>
          <cell r="K1036" t="str">
            <v>13 Accesorios LOSA</v>
          </cell>
        </row>
        <row r="1037">
          <cell r="A1037" t="str">
            <v>130511692011.1.1</v>
          </cell>
          <cell r="B1037" t="str">
            <v>CABALLETE RECTO SIENA</v>
          </cell>
          <cell r="C1037">
            <v>13</v>
          </cell>
          <cell r="D1037">
            <v>0</v>
          </cell>
          <cell r="E1037">
            <v>2.4</v>
          </cell>
          <cell r="F1037" t="str">
            <v>PAL</v>
          </cell>
          <cell r="G1037" t="str">
            <v/>
          </cell>
          <cell r="H1037" t="str">
            <v>Unidades</v>
          </cell>
          <cell r="I1037" t="str">
            <v>Tejas</v>
          </cell>
          <cell r="J1037" t="str">
            <v>Primera</v>
          </cell>
          <cell r="K1037" t="str">
            <v>13 Accesorios LOSA</v>
          </cell>
        </row>
        <row r="1038">
          <cell r="A1038" t="str">
            <v>130511692023.1.1</v>
          </cell>
          <cell r="B1038" t="str">
            <v>CABALLETE RECTO NATURAL</v>
          </cell>
          <cell r="C1038">
            <v>13</v>
          </cell>
          <cell r="D1038">
            <v>0</v>
          </cell>
          <cell r="E1038">
            <v>2.4</v>
          </cell>
          <cell r="F1038" t="str">
            <v>PAL</v>
          </cell>
          <cell r="G1038" t="str">
            <v/>
          </cell>
          <cell r="H1038" t="str">
            <v>Unidades</v>
          </cell>
          <cell r="I1038" t="str">
            <v>Tejas</v>
          </cell>
          <cell r="J1038" t="str">
            <v>Primera</v>
          </cell>
          <cell r="K1038" t="str">
            <v>13 Accesorios LOSA</v>
          </cell>
        </row>
        <row r="1039">
          <cell r="A1039" t="str">
            <v>130511692051.1.1</v>
          </cell>
          <cell r="B1039" t="str">
            <v>CABALLETE RECTO ENVEJECIDO</v>
          </cell>
          <cell r="C1039">
            <v>13</v>
          </cell>
          <cell r="D1039">
            <v>0</v>
          </cell>
          <cell r="E1039">
            <v>2.4</v>
          </cell>
          <cell r="F1039" t="str">
            <v>PAL</v>
          </cell>
          <cell r="G1039" t="str">
            <v/>
          </cell>
          <cell r="H1039" t="str">
            <v>Unidades</v>
          </cell>
          <cell r="I1039" t="str">
            <v>Tejas</v>
          </cell>
          <cell r="J1039" t="str">
            <v>Primera</v>
          </cell>
          <cell r="K1039" t="str">
            <v>13 Accesorios LOSA</v>
          </cell>
        </row>
        <row r="1040">
          <cell r="A1040" t="str">
            <v>130511692090.1.1</v>
          </cell>
          <cell r="B1040" t="str">
            <v>CABALLETE RECTO SIENA NATURAL</v>
          </cell>
          <cell r="C1040">
            <v>13</v>
          </cell>
          <cell r="D1040">
            <v>0</v>
          </cell>
          <cell r="E1040">
            <v>2.4</v>
          </cell>
          <cell r="F1040" t="str">
            <v>PAL</v>
          </cell>
          <cell r="H1040" t="str">
            <v>Unidades</v>
          </cell>
          <cell r="I1040" t="str">
            <v>Tejas</v>
          </cell>
          <cell r="J1040" t="str">
            <v>Primera</v>
          </cell>
          <cell r="K1040" t="str">
            <v>13 Accesorios LOSA</v>
          </cell>
        </row>
        <row r="1041">
          <cell r="A1041" t="str">
            <v>130511692097.1.1</v>
          </cell>
          <cell r="B1041" t="str">
            <v>CABALLETE RECTO TIZA</v>
          </cell>
          <cell r="C1041">
            <v>13</v>
          </cell>
          <cell r="D1041">
            <v>0</v>
          </cell>
          <cell r="E1041">
            <v>2.4</v>
          </cell>
          <cell r="F1041" t="str">
            <v>PAL</v>
          </cell>
          <cell r="G1041" t="str">
            <v/>
          </cell>
          <cell r="H1041" t="str">
            <v>Unidades</v>
          </cell>
          <cell r="I1041" t="str">
            <v>Tejas</v>
          </cell>
          <cell r="J1041" t="str">
            <v>Primera</v>
          </cell>
          <cell r="K1041" t="str">
            <v>13 Accesorios LOSA</v>
          </cell>
        </row>
        <row r="1042">
          <cell r="A1042" t="str">
            <v>130521468003.1.1</v>
          </cell>
          <cell r="B1042" t="str">
            <v>CABALLETE RECTOÂ TER. FRANCESA</v>
          </cell>
          <cell r="C1042">
            <v>13</v>
          </cell>
          <cell r="D1042">
            <v>1</v>
          </cell>
          <cell r="E1042">
            <v>3.32</v>
          </cell>
          <cell r="F1042" t="str">
            <v>PAL</v>
          </cell>
          <cell r="G1042" t="str">
            <v/>
          </cell>
          <cell r="H1042" t="str">
            <v>Unidades</v>
          </cell>
          <cell r="I1042" t="str">
            <v>Tejas</v>
          </cell>
          <cell r="J1042" t="str">
            <v>Primera</v>
          </cell>
          <cell r="K1042" t="str">
            <v>13 Accesorios LOSA</v>
          </cell>
        </row>
        <row r="1043">
          <cell r="A1043" t="str">
            <v>130521468014.1.1</v>
          </cell>
          <cell r="B1043" t="str">
            <v>CABALLETE RECTOÂ TER. FRANCESA</v>
          </cell>
          <cell r="C1043">
            <v>13</v>
          </cell>
          <cell r="D1043">
            <v>1</v>
          </cell>
          <cell r="E1043">
            <v>3.32</v>
          </cell>
          <cell r="F1043" t="str">
            <v>PAL</v>
          </cell>
          <cell r="G1043" t="str">
            <v/>
          </cell>
          <cell r="H1043" t="str">
            <v>Unidades</v>
          </cell>
          <cell r="I1043" t="str">
            <v>Tejas</v>
          </cell>
          <cell r="J1043" t="str">
            <v>Primera</v>
          </cell>
          <cell r="K1043" t="str">
            <v>13 Accesorios LOSA</v>
          </cell>
        </row>
        <row r="1044">
          <cell r="A1044" t="str">
            <v>130521468053.1.1</v>
          </cell>
          <cell r="B1044" t="str">
            <v>CABALLETE RECTOÂ TER. FRANCESA</v>
          </cell>
          <cell r="C1044">
            <v>13</v>
          </cell>
          <cell r="D1044">
            <v>1</v>
          </cell>
          <cell r="E1044">
            <v>3.32</v>
          </cell>
          <cell r="F1044" t="str">
            <v>PAL</v>
          </cell>
          <cell r="G1044" t="str">
            <v/>
          </cell>
          <cell r="H1044" t="str">
            <v>Unidades</v>
          </cell>
          <cell r="I1044" t="str">
            <v>Tejas</v>
          </cell>
          <cell r="J1044" t="str">
            <v>Primera</v>
          </cell>
          <cell r="K1044" t="str">
            <v>13 Accesorios LOSA</v>
          </cell>
        </row>
        <row r="1045">
          <cell r="A1045" t="str">
            <v>130521468200.1.1</v>
          </cell>
          <cell r="B1045" t="str">
            <v>CABALLETE RECTOÂ TER. FRANCESA</v>
          </cell>
          <cell r="C1045">
            <v>13</v>
          </cell>
          <cell r="D1045">
            <v>1</v>
          </cell>
          <cell r="E1045">
            <v>3.32</v>
          </cell>
          <cell r="F1045" t="str">
            <v>PAL</v>
          </cell>
          <cell r="G1045" t="str">
            <v/>
          </cell>
          <cell r="H1045" t="str">
            <v>Unidades</v>
          </cell>
          <cell r="I1045" t="str">
            <v>Tejas</v>
          </cell>
          <cell r="J1045" t="str">
            <v>Primera</v>
          </cell>
          <cell r="K1045" t="str">
            <v>13 Accesorios LOSA</v>
          </cell>
        </row>
        <row r="1046">
          <cell r="A1046" t="str">
            <v>130541469003.1.1</v>
          </cell>
          <cell r="B1046" t="str">
            <v>MEDIA TEJAÂ FRANCESA NEGRO SAT.</v>
          </cell>
          <cell r="C1046">
            <v>13</v>
          </cell>
          <cell r="D1046">
            <v>1</v>
          </cell>
          <cell r="E1046">
            <v>1.95</v>
          </cell>
          <cell r="F1046" t="str">
            <v>PAL</v>
          </cell>
          <cell r="H1046" t="str">
            <v>Unidades</v>
          </cell>
          <cell r="I1046" t="str">
            <v>Tejas</v>
          </cell>
          <cell r="J1046" t="str">
            <v>Primera</v>
          </cell>
          <cell r="K1046" t="str">
            <v>13 Accesorios LOSA</v>
          </cell>
        </row>
        <row r="1047">
          <cell r="A1047" t="str">
            <v>130541469014.1.1</v>
          </cell>
          <cell r="B1047" t="str">
            <v>MEDIA TEJAÂ FRANCESA VERDE</v>
          </cell>
          <cell r="C1047">
            <v>13</v>
          </cell>
          <cell r="D1047">
            <v>1</v>
          </cell>
          <cell r="E1047">
            <v>1.95</v>
          </cell>
          <cell r="F1047" t="str">
            <v>PAL</v>
          </cell>
          <cell r="G1047" t="str">
            <v/>
          </cell>
          <cell r="H1047" t="str">
            <v>Unidades</v>
          </cell>
          <cell r="I1047" t="str">
            <v>Tejas</v>
          </cell>
          <cell r="J1047" t="str">
            <v>Primera</v>
          </cell>
          <cell r="K1047" t="str">
            <v>13 Accesorios LOSA</v>
          </cell>
        </row>
        <row r="1048">
          <cell r="A1048" t="str">
            <v>130541469023.1.1</v>
          </cell>
          <cell r="B1048" t="str">
            <v>MEDIA TEJAÂ FRANCESA NAT</v>
          </cell>
          <cell r="C1048">
            <v>13</v>
          </cell>
          <cell r="D1048">
            <v>1</v>
          </cell>
          <cell r="E1048">
            <v>1.95</v>
          </cell>
          <cell r="F1048" t="str">
            <v>PAL</v>
          </cell>
          <cell r="G1048" t="str">
            <v/>
          </cell>
          <cell r="H1048" t="str">
            <v>Unidades</v>
          </cell>
          <cell r="I1048" t="str">
            <v>Tejas</v>
          </cell>
          <cell r="J1048" t="str">
            <v>Primera</v>
          </cell>
          <cell r="K1048" t="str">
            <v>13 Accesorios LOSA</v>
          </cell>
        </row>
        <row r="1049">
          <cell r="A1049" t="str">
            <v>130541469200.1.1</v>
          </cell>
          <cell r="B1049" t="str">
            <v>MEDIA TEJAÂ FRANCESA BRILLO NAT.</v>
          </cell>
          <cell r="C1049">
            <v>13</v>
          </cell>
          <cell r="D1049">
            <v>1</v>
          </cell>
          <cell r="E1049">
            <v>1.95</v>
          </cell>
          <cell r="F1049" t="str">
            <v>PAL</v>
          </cell>
          <cell r="H1049" t="str">
            <v>Unidades</v>
          </cell>
          <cell r="I1049" t="str">
            <v>Tejas</v>
          </cell>
          <cell r="J1049" t="str">
            <v>Primera</v>
          </cell>
          <cell r="K1049" t="str">
            <v>13 Accesorios LOSA</v>
          </cell>
        </row>
        <row r="1050">
          <cell r="A1050" t="str">
            <v>131461470009.1.1</v>
          </cell>
          <cell r="B1050" t="str">
            <v>CABALLETE CURVOÂ PORTUGUESA ARENA</v>
          </cell>
          <cell r="C1050">
            <v>13</v>
          </cell>
          <cell r="D1050">
            <v>1</v>
          </cell>
          <cell r="E1050">
            <v>3.32</v>
          </cell>
          <cell r="F1050" t="str">
            <v>PAL</v>
          </cell>
          <cell r="G1050" t="str">
            <v/>
          </cell>
          <cell r="H1050" t="str">
            <v>Unidades</v>
          </cell>
          <cell r="I1050" t="str">
            <v>Tejas</v>
          </cell>
          <cell r="J1050" t="str">
            <v>Primera</v>
          </cell>
          <cell r="K1050" t="str">
            <v>13 Accesorios LOSA</v>
          </cell>
        </row>
        <row r="1051">
          <cell r="A1051" t="str">
            <v>131461470023.1.1</v>
          </cell>
          <cell r="B1051" t="str">
            <v>CABALLETE CURVOÂ PORTUGUESA NAT.</v>
          </cell>
          <cell r="C1051">
            <v>13</v>
          </cell>
          <cell r="D1051">
            <v>1</v>
          </cell>
          <cell r="E1051">
            <v>3.32</v>
          </cell>
          <cell r="F1051" t="str">
            <v>PAL</v>
          </cell>
          <cell r="G1051" t="str">
            <v/>
          </cell>
          <cell r="H1051" t="str">
            <v>Unidades</v>
          </cell>
          <cell r="I1051" t="str">
            <v>Tejas</v>
          </cell>
          <cell r="J1051" t="str">
            <v>Primera</v>
          </cell>
          <cell r="K1051" t="str">
            <v>13 Accesorios LOSA</v>
          </cell>
        </row>
        <row r="1052">
          <cell r="A1052" t="str">
            <v>131461470177.1.1</v>
          </cell>
          <cell r="B1052" t="str">
            <v>CABALLETE CURVOÂ PORTUGUESA ARENA E</v>
          </cell>
          <cell r="C1052">
            <v>13</v>
          </cell>
          <cell r="D1052">
            <v>1</v>
          </cell>
          <cell r="E1052">
            <v>3.32</v>
          </cell>
          <cell r="F1052" t="str">
            <v>PAL</v>
          </cell>
          <cell r="H1052" t="str">
            <v>Unidades</v>
          </cell>
          <cell r="I1052" t="str">
            <v>Tejas</v>
          </cell>
          <cell r="J1052" t="str">
            <v>Primera</v>
          </cell>
          <cell r="K1052" t="str">
            <v>13 Accesorios LOSA</v>
          </cell>
        </row>
        <row r="1053">
          <cell r="A1053" t="str">
            <v>131461470182.1.1</v>
          </cell>
          <cell r="B1053" t="str">
            <v>CABALLETE CURVOÂ PORTUGUESA MATIZADO</v>
          </cell>
          <cell r="C1053">
            <v>13</v>
          </cell>
          <cell r="D1053">
            <v>1</v>
          </cell>
          <cell r="E1053">
            <v>3.32</v>
          </cell>
          <cell r="F1053" t="str">
            <v>PAL</v>
          </cell>
          <cell r="G1053" t="str">
            <v/>
          </cell>
          <cell r="H1053" t="str">
            <v>Unidades</v>
          </cell>
          <cell r="I1053" t="str">
            <v>Tejas</v>
          </cell>
          <cell r="J1053" t="str">
            <v>Primera</v>
          </cell>
          <cell r="K1053" t="str">
            <v>13 Accesorios LOSA</v>
          </cell>
        </row>
        <row r="1054">
          <cell r="A1054" t="str">
            <v>131461470200.1.1</v>
          </cell>
          <cell r="B1054" t="str">
            <v>CABALLETE CURVOÂ PORTUGUESA BRILLO</v>
          </cell>
          <cell r="C1054">
            <v>13</v>
          </cell>
          <cell r="D1054">
            <v>1</v>
          </cell>
          <cell r="E1054">
            <v>3.32</v>
          </cell>
          <cell r="F1054" t="str">
            <v>PAL</v>
          </cell>
          <cell r="G1054" t="str">
            <v/>
          </cell>
          <cell r="H1054" t="str">
            <v>Unidades</v>
          </cell>
          <cell r="I1054" t="str">
            <v>Tejas</v>
          </cell>
          <cell r="J1054" t="str">
            <v>Primera</v>
          </cell>
          <cell r="K1054" t="str">
            <v>13 Accesorios LOSA</v>
          </cell>
        </row>
        <row r="1055">
          <cell r="A1055" t="str">
            <v>131461615011.1.1</v>
          </cell>
          <cell r="B1055" t="str">
            <v>CABALLETE PORTUGUESA SIENA</v>
          </cell>
          <cell r="C1055">
            <v>13</v>
          </cell>
          <cell r="D1055">
            <v>1</v>
          </cell>
          <cell r="E1055">
            <v>2.4</v>
          </cell>
          <cell r="F1055" t="str">
            <v>PAL</v>
          </cell>
          <cell r="G1055" t="str">
            <v/>
          </cell>
          <cell r="H1055" t="str">
            <v>Unidades</v>
          </cell>
          <cell r="I1055" t="str">
            <v>Tejas</v>
          </cell>
          <cell r="J1055" t="str">
            <v>Primera</v>
          </cell>
          <cell r="K1055" t="str">
            <v>13 Accesorios LOSA</v>
          </cell>
        </row>
        <row r="1056">
          <cell r="A1056" t="str">
            <v>131461615011.4.1</v>
          </cell>
          <cell r="B1056" t="str">
            <v>CABALLETE PORTUGUESA SIENA EXPORT</v>
          </cell>
          <cell r="C1056">
            <v>13</v>
          </cell>
          <cell r="D1056">
            <v>1</v>
          </cell>
          <cell r="E1056">
            <v>2.4</v>
          </cell>
          <cell r="F1056" t="str">
            <v>PAL</v>
          </cell>
          <cell r="H1056" t="str">
            <v>Unidades</v>
          </cell>
          <cell r="I1056" t="str">
            <v>Tejas</v>
          </cell>
          <cell r="J1056" t="str">
            <v>Exportacion</v>
          </cell>
          <cell r="K1056" t="str">
            <v>13 Accesorios LOSA</v>
          </cell>
        </row>
        <row r="1057">
          <cell r="A1057" t="str">
            <v>131461615023.1.1</v>
          </cell>
          <cell r="B1057" t="str">
            <v>CABALLETE PORTUGUESA NATURAL</v>
          </cell>
          <cell r="C1057">
            <v>13</v>
          </cell>
          <cell r="D1057">
            <v>1</v>
          </cell>
          <cell r="E1057">
            <v>2.4</v>
          </cell>
          <cell r="F1057" t="str">
            <v>PAL</v>
          </cell>
          <cell r="G1057" t="str">
            <v/>
          </cell>
          <cell r="H1057" t="str">
            <v>Unidades</v>
          </cell>
          <cell r="I1057" t="str">
            <v>Tejas</v>
          </cell>
          <cell r="J1057" t="str">
            <v>Primera</v>
          </cell>
          <cell r="K1057" t="str">
            <v>13 Accesorios LOSA</v>
          </cell>
        </row>
        <row r="1058">
          <cell r="A1058" t="str">
            <v>131461615023.4.1</v>
          </cell>
          <cell r="B1058" t="str">
            <v>CABALLETE PORTUGUESA NATURAL EXPORT</v>
          </cell>
          <cell r="C1058">
            <v>13</v>
          </cell>
          <cell r="D1058">
            <v>1</v>
          </cell>
          <cell r="E1058">
            <v>2.4</v>
          </cell>
          <cell r="F1058" t="str">
            <v>PAL</v>
          </cell>
          <cell r="H1058" t="str">
            <v>Unidades</v>
          </cell>
          <cell r="I1058" t="str">
            <v>Tejas</v>
          </cell>
          <cell r="J1058" t="str">
            <v>Exportacion</v>
          </cell>
          <cell r="K1058" t="str">
            <v>13 Accesorios LOSA</v>
          </cell>
        </row>
        <row r="1059">
          <cell r="A1059" t="str">
            <v>131461615042.1.1</v>
          </cell>
          <cell r="B1059" t="str">
            <v>CABALLETE PORTUGUESA BRILLO NATURAL</v>
          </cell>
          <cell r="C1059">
            <v>13</v>
          </cell>
          <cell r="D1059">
            <v>1</v>
          </cell>
          <cell r="E1059">
            <v>2.4</v>
          </cell>
          <cell r="F1059" t="str">
            <v>PAL</v>
          </cell>
          <cell r="H1059" t="str">
            <v>Unidades</v>
          </cell>
          <cell r="I1059" t="str">
            <v>Tejas</v>
          </cell>
          <cell r="J1059" t="str">
            <v>Primera</v>
          </cell>
          <cell r="K1059" t="str">
            <v>13 Accesorios LOSA</v>
          </cell>
        </row>
        <row r="1060">
          <cell r="A1060" t="str">
            <v>131461615042.4.1</v>
          </cell>
          <cell r="B1060" t="str">
            <v>CABALLETE PORTUGUESA BRILLO NATURAL EXP</v>
          </cell>
          <cell r="C1060">
            <v>13</v>
          </cell>
          <cell r="D1060">
            <v>1</v>
          </cell>
          <cell r="E1060">
            <v>2.4</v>
          </cell>
          <cell r="F1060" t="str">
            <v>PAL</v>
          </cell>
          <cell r="H1060" t="str">
            <v>Unidades</v>
          </cell>
          <cell r="I1060" t="str">
            <v>Tejas</v>
          </cell>
          <cell r="J1060" t="str">
            <v>Exportacion</v>
          </cell>
          <cell r="K1060" t="str">
            <v>13 Accesorios LOSA</v>
          </cell>
        </row>
        <row r="1061">
          <cell r="A1061" t="str">
            <v>131461615051.1.1</v>
          </cell>
          <cell r="B1061" t="str">
            <v>CABALLETE PORTUGUESA ENVEJECIDO</v>
          </cell>
          <cell r="C1061">
            <v>13</v>
          </cell>
          <cell r="D1061">
            <v>1</v>
          </cell>
          <cell r="E1061">
            <v>2.4</v>
          </cell>
          <cell r="F1061" t="str">
            <v>PAL</v>
          </cell>
          <cell r="G1061" t="str">
            <v/>
          </cell>
          <cell r="H1061" t="str">
            <v>Unidades</v>
          </cell>
          <cell r="I1061" t="str">
            <v>Tejas</v>
          </cell>
          <cell r="J1061" t="str">
            <v>Primera</v>
          </cell>
          <cell r="K1061" t="str">
            <v>13 Accesorios LOSA</v>
          </cell>
        </row>
        <row r="1062">
          <cell r="A1062" t="str">
            <v>131461615051.4.1</v>
          </cell>
          <cell r="B1062" t="str">
            <v>CABALLETE PORTUGUESA ENVEJECIDO EXPORT</v>
          </cell>
          <cell r="C1062">
            <v>13</v>
          </cell>
          <cell r="D1062">
            <v>1</v>
          </cell>
          <cell r="E1062">
            <v>2.4</v>
          </cell>
          <cell r="F1062" t="str">
            <v>PAL</v>
          </cell>
          <cell r="H1062" t="str">
            <v>Unidades</v>
          </cell>
          <cell r="I1062" t="str">
            <v>Tejas</v>
          </cell>
          <cell r="J1062" t="str">
            <v>Exportacion</v>
          </cell>
          <cell r="K1062" t="str">
            <v>13 Accesorios LOSA</v>
          </cell>
        </row>
        <row r="1063">
          <cell r="A1063" t="str">
            <v>131461615090.1.1</v>
          </cell>
          <cell r="B1063" t="str">
            <v>CABALLETE PORTUGUESA SIENA NATURAL</v>
          </cell>
          <cell r="C1063">
            <v>13</v>
          </cell>
          <cell r="D1063">
            <v>1</v>
          </cell>
          <cell r="E1063">
            <v>2.4</v>
          </cell>
          <cell r="F1063" t="str">
            <v>PAL</v>
          </cell>
          <cell r="H1063" t="str">
            <v>Unidades</v>
          </cell>
          <cell r="I1063" t="str">
            <v>Tejas</v>
          </cell>
          <cell r="J1063" t="str">
            <v>Primera</v>
          </cell>
          <cell r="K1063" t="str">
            <v>13 Accesorios LOSA</v>
          </cell>
        </row>
        <row r="1064">
          <cell r="A1064" t="str">
            <v>131461615090.4.1</v>
          </cell>
          <cell r="B1064" t="str">
            <v>CABALLETE PORTUGUESA SIENA NATURAL EXPOR</v>
          </cell>
          <cell r="C1064">
            <v>13</v>
          </cell>
          <cell r="D1064">
            <v>1</v>
          </cell>
          <cell r="E1064">
            <v>2.4</v>
          </cell>
          <cell r="F1064" t="str">
            <v>PAL</v>
          </cell>
          <cell r="H1064" t="str">
            <v>Unidades</v>
          </cell>
          <cell r="I1064" t="str">
            <v>Tejas</v>
          </cell>
          <cell r="J1064" t="str">
            <v>Exportacion</v>
          </cell>
          <cell r="K1064" t="str">
            <v>13 Accesorios LOSA</v>
          </cell>
        </row>
        <row r="1065">
          <cell r="A1065" t="str">
            <v>131461615097.1.1</v>
          </cell>
          <cell r="B1065" t="str">
            <v>CABALLETE PORTUGUESA TIZA</v>
          </cell>
          <cell r="C1065">
            <v>13</v>
          </cell>
          <cell r="D1065">
            <v>1</v>
          </cell>
          <cell r="E1065">
            <v>2.4</v>
          </cell>
          <cell r="F1065" t="str">
            <v>PAL</v>
          </cell>
          <cell r="G1065" t="str">
            <v/>
          </cell>
          <cell r="H1065" t="str">
            <v>Unidades</v>
          </cell>
          <cell r="I1065" t="str">
            <v>Tejas</v>
          </cell>
          <cell r="J1065" t="str">
            <v>Primera</v>
          </cell>
          <cell r="K1065" t="str">
            <v>13 Accesorios LOSA</v>
          </cell>
        </row>
        <row r="1066">
          <cell r="A1066" t="str">
            <v>131461615097.4.1</v>
          </cell>
          <cell r="B1066" t="str">
            <v>CABALLETE PORTUGUESA TIZA EXPORT</v>
          </cell>
          <cell r="C1066">
            <v>13</v>
          </cell>
          <cell r="D1066">
            <v>1</v>
          </cell>
          <cell r="E1066">
            <v>2.4</v>
          </cell>
          <cell r="F1066" t="str">
            <v>PAL</v>
          </cell>
          <cell r="H1066" t="str">
            <v>Unidades</v>
          </cell>
          <cell r="I1066" t="str">
            <v>Tejas</v>
          </cell>
          <cell r="J1066" t="str">
            <v>Exportacion</v>
          </cell>
          <cell r="K1066" t="str">
            <v>13 Accesorios LOSA</v>
          </cell>
        </row>
        <row r="1067">
          <cell r="A1067" t="str">
            <v>131471471023.1.1</v>
          </cell>
          <cell r="B1067" t="str">
            <v>CABALLETE CURVOÂ TER. PORTUGUESA</v>
          </cell>
          <cell r="C1067">
            <v>13</v>
          </cell>
          <cell r="D1067">
            <v>1</v>
          </cell>
          <cell r="E1067">
            <v>3.32</v>
          </cell>
          <cell r="F1067" t="str">
            <v>PAL</v>
          </cell>
          <cell r="G1067" t="str">
            <v/>
          </cell>
          <cell r="H1067" t="str">
            <v>Unidades</v>
          </cell>
          <cell r="I1067" t="str">
            <v>Tejas</v>
          </cell>
          <cell r="J1067" t="str">
            <v>Primera</v>
          </cell>
          <cell r="K1067" t="str">
            <v>13 Accesorios LOSA</v>
          </cell>
        </row>
        <row r="1068">
          <cell r="A1068" t="str">
            <v>131471471176.1.1</v>
          </cell>
          <cell r="B1068" t="str">
            <v>CABALLETE CURVOÂ TER. PORTUGUESA</v>
          </cell>
          <cell r="C1068">
            <v>13</v>
          </cell>
          <cell r="D1068">
            <v>1</v>
          </cell>
          <cell r="E1068">
            <v>3.32</v>
          </cell>
          <cell r="F1068" t="str">
            <v>PAL</v>
          </cell>
          <cell r="G1068" t="str">
            <v/>
          </cell>
          <cell r="H1068" t="str">
            <v>Unidades</v>
          </cell>
          <cell r="I1068" t="str">
            <v>Tejas</v>
          </cell>
          <cell r="J1068" t="str">
            <v>Primera</v>
          </cell>
          <cell r="K1068" t="str">
            <v>13 Accesorios LOSA</v>
          </cell>
        </row>
        <row r="1069">
          <cell r="A1069" t="str">
            <v>131471471177.1.1</v>
          </cell>
          <cell r="B1069" t="str">
            <v>CABALLETE CURVOÂ TER. PORTUGUESA</v>
          </cell>
          <cell r="C1069">
            <v>13</v>
          </cell>
          <cell r="D1069">
            <v>1</v>
          </cell>
          <cell r="E1069">
            <v>3.32</v>
          </cell>
          <cell r="F1069" t="str">
            <v>PAL</v>
          </cell>
          <cell r="H1069" t="str">
            <v>Unidades</v>
          </cell>
          <cell r="I1069" t="str">
            <v>Tejas</v>
          </cell>
          <cell r="J1069" t="str">
            <v>Primera</v>
          </cell>
          <cell r="K1069" t="str">
            <v>13 Accesorios LOSA</v>
          </cell>
        </row>
        <row r="1070">
          <cell r="A1070" t="str">
            <v>131471471200.1.1</v>
          </cell>
          <cell r="B1070" t="str">
            <v>CABALLETE CURVOÂ TER. PORTUGUESA</v>
          </cell>
          <cell r="C1070">
            <v>13</v>
          </cell>
          <cell r="D1070">
            <v>1</v>
          </cell>
          <cell r="E1070">
            <v>3.32</v>
          </cell>
          <cell r="F1070" t="str">
            <v>PAL</v>
          </cell>
          <cell r="H1070" t="str">
            <v>Unidades</v>
          </cell>
          <cell r="I1070" t="str">
            <v>Tejas</v>
          </cell>
          <cell r="J1070" t="str">
            <v>Primera</v>
          </cell>
          <cell r="K1070" t="str">
            <v>13 Accesorios LOSA</v>
          </cell>
        </row>
        <row r="1071">
          <cell r="A1071" t="str">
            <v>133001.</v>
          </cell>
          <cell r="B1071" t="str">
            <v>LAD. PORTANTE 12X19X33 CORMELA</v>
          </cell>
          <cell r="C1071">
            <v>28</v>
          </cell>
          <cell r="D1071">
            <v>126</v>
          </cell>
          <cell r="E1071">
            <v>6</v>
          </cell>
          <cell r="F1071" t="str">
            <v>PAL</v>
          </cell>
          <cell r="H1071" t="str">
            <v>Unidades</v>
          </cell>
          <cell r="I1071" t="str">
            <v>Ladrillos</v>
          </cell>
          <cell r="K1071" t="str">
            <v>Ladrillos (Campana)</v>
          </cell>
        </row>
        <row r="1072">
          <cell r="A1072" t="str">
            <v>133002.</v>
          </cell>
          <cell r="B1072" t="str">
            <v>LAD. PORTANTE 18X19X33 CORMELA</v>
          </cell>
          <cell r="C1072">
            <v>28</v>
          </cell>
          <cell r="D1072">
            <v>90</v>
          </cell>
          <cell r="E1072">
            <v>7.8</v>
          </cell>
          <cell r="F1072" t="str">
            <v>PAL</v>
          </cell>
          <cell r="H1072" t="str">
            <v>Unidades</v>
          </cell>
          <cell r="I1072" t="str">
            <v>Ladrillos</v>
          </cell>
          <cell r="K1072" t="str">
            <v>Ladrillos (Campana)</v>
          </cell>
        </row>
        <row r="1073">
          <cell r="A1073" t="str">
            <v>133003.</v>
          </cell>
          <cell r="B1073" t="str">
            <v>LAD. PORTANTE COLUMNA 18X19x33 CORMELA</v>
          </cell>
          <cell r="C1073">
            <v>28</v>
          </cell>
          <cell r="D1073">
            <v>90</v>
          </cell>
          <cell r="E1073">
            <v>6.8</v>
          </cell>
          <cell r="F1073" t="str">
            <v>PAL</v>
          </cell>
          <cell r="H1073" t="str">
            <v>Unidades</v>
          </cell>
          <cell r="I1073" t="str">
            <v>Ladrillos</v>
          </cell>
          <cell r="K1073" t="str">
            <v>Ladrillos (Campana)</v>
          </cell>
        </row>
        <row r="1074">
          <cell r="A1074" t="str">
            <v>133004.</v>
          </cell>
          <cell r="B1074" t="str">
            <v>LAD. PORTANTE 27X19x18(TW) CORMELA</v>
          </cell>
          <cell r="C1074">
            <v>28</v>
          </cell>
          <cell r="D1074">
            <v>90</v>
          </cell>
          <cell r="E1074">
            <v>7.5</v>
          </cell>
          <cell r="F1074" t="str">
            <v>PAL</v>
          </cell>
          <cell r="H1074" t="str">
            <v>Unidades</v>
          </cell>
          <cell r="I1074" t="str">
            <v>Ladrillos</v>
          </cell>
          <cell r="K1074" t="str">
            <v>Ladrillos (Campana)</v>
          </cell>
        </row>
        <row r="1075">
          <cell r="A1075" t="str">
            <v>140001637023.1.1</v>
          </cell>
          <cell r="B1075" t="str">
            <v>TEJA TOSCANA NATURAL</v>
          </cell>
          <cell r="C1075">
            <v>14</v>
          </cell>
          <cell r="D1075">
            <v>448</v>
          </cell>
          <cell r="E1075">
            <v>2.2909999999999999</v>
          </cell>
          <cell r="F1075" t="str">
            <v>PAL</v>
          </cell>
          <cell r="H1075" t="str">
            <v>Unidades</v>
          </cell>
          <cell r="I1075" t="str">
            <v>Tejas</v>
          </cell>
          <cell r="J1075" t="str">
            <v>Primera</v>
          </cell>
          <cell r="K1075" t="str">
            <v>14-15 Tejas (Discont.)</v>
          </cell>
        </row>
        <row r="1076">
          <cell r="A1076" t="str">
            <v>140001739037.1.1</v>
          </cell>
          <cell r="B1076" t="str">
            <v>TEJA GALIA NEGRO BRILLANTE</v>
          </cell>
          <cell r="C1076">
            <v>14</v>
          </cell>
          <cell r="D1076">
            <v>406</v>
          </cell>
          <cell r="E1076">
            <v>3.0510000000000002</v>
          </cell>
          <cell r="F1076" t="str">
            <v>PAL</v>
          </cell>
          <cell r="H1076" t="str">
            <v>Unidades</v>
          </cell>
          <cell r="I1076" t="str">
            <v>Tejas</v>
          </cell>
          <cell r="J1076" t="str">
            <v>Primera</v>
          </cell>
          <cell r="K1076" t="str">
            <v>14-15 Tejas (Discont.)</v>
          </cell>
        </row>
        <row r="1077">
          <cell r="A1077" t="str">
            <v>140001741167.1.1</v>
          </cell>
          <cell r="B1077" t="str">
            <v>TEJA PIZARRA GRAFITO x 336</v>
          </cell>
          <cell r="C1077">
            <v>14</v>
          </cell>
          <cell r="D1077">
            <v>336</v>
          </cell>
          <cell r="E1077">
            <v>3.56</v>
          </cell>
          <cell r="F1077" t="str">
            <v>PAL</v>
          </cell>
          <cell r="H1077" t="str">
            <v>Unidades</v>
          </cell>
          <cell r="I1077" t="str">
            <v>Tejas</v>
          </cell>
          <cell r="J1077" t="str">
            <v>Primera</v>
          </cell>
          <cell r="K1077" t="str">
            <v>14-15 Tejas (Discont.)</v>
          </cell>
        </row>
        <row r="1078">
          <cell r="A1078" t="str">
            <v>140001741167.1.2</v>
          </cell>
          <cell r="B1078" t="str">
            <v>TEJA PIZARRA GRAFITO x 252</v>
          </cell>
          <cell r="C1078">
            <v>14</v>
          </cell>
          <cell r="D1078">
            <v>252</v>
          </cell>
          <cell r="E1078">
            <v>3.5790000000000002</v>
          </cell>
          <cell r="F1078" t="str">
            <v>PAL</v>
          </cell>
          <cell r="H1078" t="str">
            <v>Unidades</v>
          </cell>
          <cell r="I1078" t="str">
            <v>Tejas</v>
          </cell>
          <cell r="J1078" t="str">
            <v>Primera</v>
          </cell>
          <cell r="K1078" t="str">
            <v>14-15 Tejas (Discont.)</v>
          </cell>
        </row>
        <row r="1079">
          <cell r="A1079" t="str">
            <v>14000CABANGULAR</v>
          </cell>
          <cell r="B1079" t="str">
            <v>CABALLETE ANGULAR GRAPHITE</v>
          </cell>
          <cell r="C1079">
            <v>14</v>
          </cell>
          <cell r="D1079">
            <v>72</v>
          </cell>
          <cell r="E1079">
            <v>3.3580000000000001</v>
          </cell>
          <cell r="F1079" t="str">
            <v>PAL</v>
          </cell>
          <cell r="G1079" t="str">
            <v/>
          </cell>
          <cell r="H1079" t="str">
            <v>Unidades</v>
          </cell>
          <cell r="I1079" t="str">
            <v>Tejas</v>
          </cell>
          <cell r="K1079" t="str">
            <v>14-15 Tejas (Discont.)</v>
          </cell>
        </row>
        <row r="1080">
          <cell r="A1080" t="str">
            <v>14000CABNATURAL</v>
          </cell>
          <cell r="B1080" t="str">
            <v>CABALLETE NATURAL X 480</v>
          </cell>
          <cell r="C1080">
            <v>14</v>
          </cell>
          <cell r="D1080">
            <v>480</v>
          </cell>
          <cell r="E1080">
            <v>2.0169999999999999</v>
          </cell>
          <cell r="F1080" t="str">
            <v>PAL</v>
          </cell>
          <cell r="H1080" t="str">
            <v>Unidades</v>
          </cell>
          <cell r="I1080" t="str">
            <v>Tejas</v>
          </cell>
          <cell r="K1080" t="str">
            <v>14-15 Tejas (Discont.)</v>
          </cell>
        </row>
        <row r="1081">
          <cell r="A1081" t="str">
            <v>14000CABNEBR</v>
          </cell>
          <cell r="B1081" t="str">
            <v>CABALLETE NEGRO BRILLANTE X 480</v>
          </cell>
          <cell r="C1081">
            <v>14</v>
          </cell>
          <cell r="D1081">
            <v>480</v>
          </cell>
          <cell r="E1081">
            <v>2.0169999999999999</v>
          </cell>
          <cell r="F1081" t="str">
            <v>PAL</v>
          </cell>
          <cell r="H1081" t="str">
            <v>Unidades</v>
          </cell>
          <cell r="I1081" t="str">
            <v>Tejas</v>
          </cell>
          <cell r="K1081" t="str">
            <v>14-15 Tejas (Discont.)</v>
          </cell>
        </row>
        <row r="1082">
          <cell r="A1082" t="str">
            <v>14000FLAT-10GR</v>
          </cell>
          <cell r="B1082" t="str">
            <v>TEJA FLAT-10 GRAPHITE</v>
          </cell>
          <cell r="C1082">
            <v>14</v>
          </cell>
          <cell r="D1082">
            <v>240</v>
          </cell>
          <cell r="E1082">
            <v>3.6040000000000001</v>
          </cell>
          <cell r="F1082" t="str">
            <v>PAL</v>
          </cell>
          <cell r="G1082" t="str">
            <v/>
          </cell>
          <cell r="H1082" t="str">
            <v>Unidades</v>
          </cell>
          <cell r="I1082" t="str">
            <v>Tejas</v>
          </cell>
          <cell r="K1082" t="str">
            <v>14-15 Tejas (Discont.)</v>
          </cell>
        </row>
        <row r="1083">
          <cell r="A1083" t="str">
            <v>14000PREMIER</v>
          </cell>
          <cell r="B1083" t="str">
            <v>TEJA PREMIER X 406</v>
          </cell>
          <cell r="C1083">
            <v>14</v>
          </cell>
          <cell r="D1083">
            <v>406</v>
          </cell>
          <cell r="E1083">
            <v>3.1459999999999999</v>
          </cell>
          <cell r="F1083" t="str">
            <v>PAL</v>
          </cell>
          <cell r="H1083" t="str">
            <v>Unidades</v>
          </cell>
          <cell r="I1083" t="str">
            <v>Tejas</v>
          </cell>
          <cell r="K1083" t="str">
            <v>14-15 Tejas (Discont.)</v>
          </cell>
        </row>
        <row r="1084">
          <cell r="A1084" t="str">
            <v>14000WAVE</v>
          </cell>
          <cell r="B1084" t="str">
            <v>TEJA WAVE X 448</v>
          </cell>
          <cell r="C1084">
            <v>14</v>
          </cell>
          <cell r="D1084">
            <v>448</v>
          </cell>
          <cell r="E1084">
            <v>2.2909999999999999</v>
          </cell>
          <cell r="F1084" t="str">
            <v>PAL</v>
          </cell>
          <cell r="H1084" t="str">
            <v>Unidades</v>
          </cell>
          <cell r="I1084" t="str">
            <v>Tejas</v>
          </cell>
          <cell r="K1084" t="str">
            <v>14-15 Tejas (Discont.)</v>
          </cell>
        </row>
        <row r="1085">
          <cell r="A1085" t="str">
            <v>140530000023.1.1</v>
          </cell>
          <cell r="B1085" t="str">
            <v>CABALLETE NATURAL</v>
          </cell>
          <cell r="C1085">
            <v>14</v>
          </cell>
          <cell r="D1085">
            <v>480</v>
          </cell>
          <cell r="E1085">
            <v>2.0169999999999999</v>
          </cell>
          <cell r="F1085" t="str">
            <v>PAL</v>
          </cell>
          <cell r="G1085" t="str">
            <v/>
          </cell>
          <cell r="H1085" t="str">
            <v>Unidades</v>
          </cell>
          <cell r="I1085" t="str">
            <v>Tejas</v>
          </cell>
          <cell r="J1085" t="str">
            <v>Primera</v>
          </cell>
          <cell r="K1085" t="str">
            <v>14-15 Tejas (Discont.)</v>
          </cell>
        </row>
        <row r="1086">
          <cell r="A1086" t="str">
            <v>140530000037.1.1</v>
          </cell>
          <cell r="B1086" t="str">
            <v>CABALLETE NEGRO BRILLANTE</v>
          </cell>
          <cell r="C1086">
            <v>14</v>
          </cell>
          <cell r="D1086">
            <v>480</v>
          </cell>
          <cell r="E1086">
            <v>2.0169999999999999</v>
          </cell>
          <cell r="F1086" t="str">
            <v>PAL</v>
          </cell>
          <cell r="G1086" t="str">
            <v/>
          </cell>
          <cell r="H1086" t="str">
            <v>Unidades</v>
          </cell>
          <cell r="I1086" t="str">
            <v>Tejas</v>
          </cell>
          <cell r="J1086" t="str">
            <v>Primera</v>
          </cell>
          <cell r="K1086" t="str">
            <v>14-15 Tejas (Discont.)</v>
          </cell>
        </row>
        <row r="1087">
          <cell r="A1087" t="str">
            <v>140530000167.1.1</v>
          </cell>
          <cell r="B1087" t="str">
            <v>CABALLETE GRAFITO</v>
          </cell>
          <cell r="C1087">
            <v>14</v>
          </cell>
          <cell r="D1087">
            <v>72</v>
          </cell>
          <cell r="E1087">
            <v>3.4279999999999999</v>
          </cell>
          <cell r="F1087" t="str">
            <v>PAL</v>
          </cell>
          <cell r="G1087" t="str">
            <v/>
          </cell>
          <cell r="H1087" t="str">
            <v>Unidades</v>
          </cell>
          <cell r="I1087" t="str">
            <v>Tejas</v>
          </cell>
          <cell r="J1087" t="str">
            <v>Primera</v>
          </cell>
          <cell r="K1087" t="str">
            <v>14-15 Tejas (Discont.)</v>
          </cell>
        </row>
        <row r="1088">
          <cell r="A1088" t="str">
            <v>150000076051.1.2</v>
          </cell>
          <cell r="B1088" t="str">
            <v>TEJA COLONIAL ENVEJECIDA</v>
          </cell>
          <cell r="C1088">
            <v>15</v>
          </cell>
          <cell r="D1088">
            <v>240</v>
          </cell>
          <cell r="E1088">
            <v>2.38</v>
          </cell>
          <cell r="F1088" t="str">
            <v>PAL</v>
          </cell>
          <cell r="G1088" t="str">
            <v/>
          </cell>
          <cell r="H1088" t="str">
            <v>Unidades</v>
          </cell>
          <cell r="I1088" t="str">
            <v>Tejas</v>
          </cell>
          <cell r="J1088" t="str">
            <v>Primera</v>
          </cell>
          <cell r="K1088" t="str">
            <v>14-15 Tejas (Discont.)</v>
          </cell>
        </row>
        <row r="1089">
          <cell r="A1089" t="str">
            <v>150000141051.1.1</v>
          </cell>
          <cell r="B1089" t="str">
            <v>TEJA AMERICANA ENVEJECIDA</v>
          </cell>
          <cell r="C1089">
            <v>15</v>
          </cell>
          <cell r="D1089">
            <v>300</v>
          </cell>
          <cell r="E1089">
            <v>2.38</v>
          </cell>
          <cell r="F1089" t="str">
            <v>PAL</v>
          </cell>
          <cell r="G1089" t="str">
            <v/>
          </cell>
          <cell r="H1089" t="str">
            <v>Unidades</v>
          </cell>
          <cell r="I1089" t="str">
            <v>Tejas</v>
          </cell>
          <cell r="J1089" t="str">
            <v>Primera</v>
          </cell>
          <cell r="K1089" t="str">
            <v>14-15 Tejas (Discont.)</v>
          </cell>
        </row>
        <row r="1090">
          <cell r="A1090" t="str">
            <v>150000141090.1.1</v>
          </cell>
          <cell r="B1090" t="str">
            <v>TEJA AMERICANA SIENA NAT</v>
          </cell>
          <cell r="C1090">
            <v>15</v>
          </cell>
          <cell r="D1090">
            <v>300</v>
          </cell>
          <cell r="E1090">
            <v>2.38</v>
          </cell>
          <cell r="F1090" t="str">
            <v>PAL</v>
          </cell>
          <cell r="H1090" t="str">
            <v>Unidades</v>
          </cell>
          <cell r="I1090" t="str">
            <v>Tejas</v>
          </cell>
          <cell r="J1090" t="str">
            <v>Primera</v>
          </cell>
          <cell r="K1090" t="str">
            <v>14-15 Tejas (Discont.)</v>
          </cell>
        </row>
        <row r="1091">
          <cell r="A1091" t="str">
            <v>150000338001.1.1</v>
          </cell>
          <cell r="B1091" t="str">
            <v>TEJA CLASSIC DOBLE ENCASTRE BLANCO</v>
          </cell>
          <cell r="C1091">
            <v>15</v>
          </cell>
          <cell r="D1091">
            <v>510</v>
          </cell>
          <cell r="E1091">
            <v>2.38</v>
          </cell>
          <cell r="F1091" t="str">
            <v>PAL</v>
          </cell>
          <cell r="H1091" t="str">
            <v>Unidades</v>
          </cell>
          <cell r="I1091" t="str">
            <v>Tejas</v>
          </cell>
          <cell r="J1091" t="str">
            <v>Primera</v>
          </cell>
          <cell r="K1091" t="str">
            <v>14-15 Tejas (Discont.)</v>
          </cell>
        </row>
        <row r="1092">
          <cell r="A1092" t="str">
            <v>150000338009.1.1</v>
          </cell>
          <cell r="B1092" t="str">
            <v>TEJA CLASSIC DOBLE ENCASTRE ARENA</v>
          </cell>
          <cell r="C1092">
            <v>15</v>
          </cell>
          <cell r="D1092">
            <v>510</v>
          </cell>
          <cell r="E1092">
            <v>2.38</v>
          </cell>
          <cell r="F1092" t="str">
            <v>PAL</v>
          </cell>
          <cell r="H1092" t="str">
            <v>Unidades</v>
          </cell>
          <cell r="I1092" t="str">
            <v>Tejas</v>
          </cell>
          <cell r="J1092" t="str">
            <v>Primera</v>
          </cell>
          <cell r="K1092" t="str">
            <v>14-15 Tejas (Discont.)</v>
          </cell>
        </row>
        <row r="1093">
          <cell r="A1093" t="str">
            <v>150000338037.1.1</v>
          </cell>
          <cell r="B1093" t="str">
            <v>TEJA CLASSIC DOBLE ENCASTRE NEGRO BRILLA</v>
          </cell>
          <cell r="C1093">
            <v>15</v>
          </cell>
          <cell r="D1093">
            <v>510</v>
          </cell>
          <cell r="E1093">
            <v>2.38</v>
          </cell>
          <cell r="F1093" t="str">
            <v>PAL</v>
          </cell>
          <cell r="H1093" t="str">
            <v>Unidades</v>
          </cell>
          <cell r="I1093" t="str">
            <v>Tejas</v>
          </cell>
          <cell r="J1093" t="str">
            <v>Primera</v>
          </cell>
          <cell r="K1093" t="str">
            <v>14-15 Tejas (Discont.)</v>
          </cell>
        </row>
        <row r="1094">
          <cell r="A1094" t="str">
            <v>150000338038.1.1</v>
          </cell>
          <cell r="B1094" t="str">
            <v>TEJA CLASSIC DOBLE ENCASTRE NEGRO MATE</v>
          </cell>
          <cell r="C1094">
            <v>15</v>
          </cell>
          <cell r="D1094">
            <v>510</v>
          </cell>
          <cell r="E1094">
            <v>2.38</v>
          </cell>
          <cell r="F1094" t="str">
            <v>PAL</v>
          </cell>
          <cell r="H1094" t="str">
            <v>Unidades</v>
          </cell>
          <cell r="I1094" t="str">
            <v>Tejas</v>
          </cell>
          <cell r="J1094" t="str">
            <v>Primera</v>
          </cell>
          <cell r="K1094" t="str">
            <v>14-15 Tejas (Discont.)</v>
          </cell>
        </row>
        <row r="1095">
          <cell r="A1095" t="str">
            <v>150000338042.1.1</v>
          </cell>
          <cell r="B1095" t="str">
            <v>TEJA CLASSIC DOBLE BRILLO NATURAL</v>
          </cell>
          <cell r="C1095">
            <v>15</v>
          </cell>
          <cell r="D1095">
            <v>510</v>
          </cell>
          <cell r="E1095">
            <v>2.38</v>
          </cell>
          <cell r="F1095" t="str">
            <v>PAL</v>
          </cell>
          <cell r="H1095" t="str">
            <v>Unidades</v>
          </cell>
          <cell r="I1095" t="str">
            <v>Tejas</v>
          </cell>
          <cell r="J1095" t="str">
            <v>Primera</v>
          </cell>
          <cell r="K1095" t="str">
            <v>14-15 Tejas (Discont.)</v>
          </cell>
        </row>
        <row r="1096">
          <cell r="A1096" t="str">
            <v>150000338051.1.1</v>
          </cell>
          <cell r="B1096" t="str">
            <v>TEJA CLASSIC DOBLE ENCASTRE ENVEJECIDA</v>
          </cell>
          <cell r="C1096">
            <v>15</v>
          </cell>
          <cell r="D1096">
            <v>510</v>
          </cell>
          <cell r="E1096">
            <v>2.38</v>
          </cell>
          <cell r="F1096" t="str">
            <v>PAL</v>
          </cell>
          <cell r="H1096" t="str">
            <v>Unidades</v>
          </cell>
          <cell r="I1096" t="str">
            <v>Tejas</v>
          </cell>
          <cell r="J1096" t="str">
            <v>Primera</v>
          </cell>
          <cell r="K1096" t="str">
            <v>14-15 Tejas (Discont.)</v>
          </cell>
        </row>
        <row r="1097">
          <cell r="A1097" t="str">
            <v>150000338054.1.1</v>
          </cell>
          <cell r="B1097" t="str">
            <v>TEJA CLASSIC DOBLE ENCASTRE GRIS PIEDRA</v>
          </cell>
          <cell r="C1097">
            <v>15</v>
          </cell>
          <cell r="D1097">
            <v>510</v>
          </cell>
          <cell r="E1097">
            <v>2.38</v>
          </cell>
          <cell r="F1097" t="str">
            <v>PAL</v>
          </cell>
          <cell r="H1097" t="str">
            <v>Unidades</v>
          </cell>
          <cell r="I1097" t="str">
            <v>Tejas</v>
          </cell>
          <cell r="J1097" t="str">
            <v>Primera</v>
          </cell>
          <cell r="K1097" t="str">
            <v>14-15 Tejas (Discont.)</v>
          </cell>
        </row>
        <row r="1098">
          <cell r="A1098" t="str">
            <v>150000338072.1.1</v>
          </cell>
          <cell r="B1098" t="str">
            <v>TEJA CLASSIC DOBLE ENCASTRE VERDE PIEDRA</v>
          </cell>
          <cell r="C1098">
            <v>15</v>
          </cell>
          <cell r="D1098">
            <v>510</v>
          </cell>
          <cell r="E1098">
            <v>2.38</v>
          </cell>
          <cell r="F1098" t="str">
            <v>PAL</v>
          </cell>
          <cell r="H1098" t="str">
            <v>Unidades</v>
          </cell>
          <cell r="I1098" t="str">
            <v>Tejas</v>
          </cell>
          <cell r="J1098" t="str">
            <v>Primera</v>
          </cell>
          <cell r="K1098" t="str">
            <v>14-15 Tejas (Discont.)</v>
          </cell>
        </row>
        <row r="1099">
          <cell r="A1099" t="str">
            <v>150000338119.1.1</v>
          </cell>
          <cell r="B1099" t="str">
            <v>TEJA CLASSIC DOBLE ENCASTRE DORADA</v>
          </cell>
          <cell r="C1099">
            <v>15</v>
          </cell>
          <cell r="D1099">
            <v>510</v>
          </cell>
          <cell r="E1099">
            <v>2.38</v>
          </cell>
          <cell r="F1099" t="str">
            <v>PAL</v>
          </cell>
          <cell r="H1099" t="str">
            <v>Unidades</v>
          </cell>
          <cell r="I1099" t="str">
            <v>Tejas</v>
          </cell>
          <cell r="J1099" t="str">
            <v>Primera</v>
          </cell>
          <cell r="K1099" t="str">
            <v>14-15 Tejas (Discont.)</v>
          </cell>
        </row>
        <row r="1100">
          <cell r="A1100" t="str">
            <v>150000458001.1.3</v>
          </cell>
          <cell r="B1100" t="str">
            <v>TEJA NUEVA ROMANA BLANCO</v>
          </cell>
          <cell r="C1100">
            <v>15</v>
          </cell>
          <cell r="D1100">
            <v>224</v>
          </cell>
          <cell r="E1100">
            <v>2.38</v>
          </cell>
          <cell r="F1100" t="str">
            <v>PAL</v>
          </cell>
          <cell r="H1100" t="str">
            <v>Unidades</v>
          </cell>
          <cell r="I1100" t="str">
            <v>Tejas</v>
          </cell>
          <cell r="J1100" t="str">
            <v>Primera</v>
          </cell>
          <cell r="K1100" t="str">
            <v>14-15 Tejas (Discont.)</v>
          </cell>
        </row>
        <row r="1101">
          <cell r="A1101" t="str">
            <v>150000458011.1.3</v>
          </cell>
          <cell r="B1101" t="str">
            <v>TEJA NUEVA ROMANA SIENA</v>
          </cell>
          <cell r="C1101">
            <v>15</v>
          </cell>
          <cell r="D1101">
            <v>224</v>
          </cell>
          <cell r="E1101">
            <v>2.38</v>
          </cell>
          <cell r="F1101" t="str">
            <v>PAL</v>
          </cell>
          <cell r="H1101" t="str">
            <v>Unidades</v>
          </cell>
          <cell r="I1101" t="str">
            <v>Tejas</v>
          </cell>
          <cell r="J1101" t="str">
            <v>Primera</v>
          </cell>
          <cell r="K1101" t="str">
            <v>14-15 Tejas (Discont.)</v>
          </cell>
        </row>
        <row r="1102">
          <cell r="A1102" t="str">
            <v>150000458023.1.3</v>
          </cell>
          <cell r="B1102" t="str">
            <v>TEJA NUEVA ROMANA NAT</v>
          </cell>
          <cell r="C1102">
            <v>15</v>
          </cell>
          <cell r="D1102">
            <v>224</v>
          </cell>
          <cell r="E1102">
            <v>2.38</v>
          </cell>
          <cell r="F1102" t="str">
            <v>PAL</v>
          </cell>
          <cell r="H1102" t="str">
            <v>Unidades</v>
          </cell>
          <cell r="I1102" t="str">
            <v>Tejas</v>
          </cell>
          <cell r="J1102" t="str">
            <v>Primera</v>
          </cell>
          <cell r="K1102" t="str">
            <v>14-15 Tejas (Discont.)</v>
          </cell>
        </row>
        <row r="1103">
          <cell r="A1103" t="str">
            <v>150000458034.1.3</v>
          </cell>
          <cell r="B1103" t="str">
            <v>TEJA NUEVA ROMANA MARFIL</v>
          </cell>
          <cell r="C1103">
            <v>15</v>
          </cell>
          <cell r="D1103">
            <v>224</v>
          </cell>
          <cell r="E1103">
            <v>2.38</v>
          </cell>
          <cell r="F1103" t="str">
            <v>PAL</v>
          </cell>
          <cell r="H1103" t="str">
            <v>Unidades</v>
          </cell>
          <cell r="I1103" t="str">
            <v>Tejas</v>
          </cell>
          <cell r="J1103" t="str">
            <v>Primera</v>
          </cell>
          <cell r="K1103" t="str">
            <v>14-15 Tejas (Discont.)</v>
          </cell>
        </row>
        <row r="1104">
          <cell r="A1104" t="str">
            <v>150000458038.1.3</v>
          </cell>
          <cell r="B1104" t="str">
            <v>TEJA NUEVA ROMANA NEGRO MATE</v>
          </cell>
          <cell r="C1104">
            <v>15</v>
          </cell>
          <cell r="D1104">
            <v>224</v>
          </cell>
          <cell r="E1104">
            <v>2.38</v>
          </cell>
          <cell r="F1104" t="str">
            <v>PAL</v>
          </cell>
          <cell r="H1104" t="str">
            <v>Unidades</v>
          </cell>
          <cell r="I1104" t="str">
            <v>Tejas</v>
          </cell>
          <cell r="J1104" t="str">
            <v>Primera</v>
          </cell>
          <cell r="K1104" t="str">
            <v>14-15 Tejas (Discont.)</v>
          </cell>
        </row>
        <row r="1105">
          <cell r="A1105" t="str">
            <v>150000458042.1.3</v>
          </cell>
          <cell r="B1105" t="str">
            <v>TEJA NUEVA ROMANA ESMALTADA</v>
          </cell>
          <cell r="C1105">
            <v>15</v>
          </cell>
          <cell r="D1105">
            <v>224</v>
          </cell>
          <cell r="E1105">
            <v>2.38</v>
          </cell>
          <cell r="F1105" t="str">
            <v>PAL</v>
          </cell>
          <cell r="H1105" t="str">
            <v>Unidades</v>
          </cell>
          <cell r="I1105" t="str">
            <v>Tejas</v>
          </cell>
          <cell r="J1105" t="str">
            <v>Primera</v>
          </cell>
          <cell r="K1105" t="str">
            <v>14-15 Tejas (Discont.)</v>
          </cell>
        </row>
        <row r="1106">
          <cell r="A1106" t="str">
            <v>150000458051.1.3</v>
          </cell>
          <cell r="B1106" t="str">
            <v>TEJA NUEVA ROMANA ENVEJECIDA</v>
          </cell>
          <cell r="C1106">
            <v>15</v>
          </cell>
          <cell r="D1106">
            <v>224</v>
          </cell>
          <cell r="E1106">
            <v>2.38</v>
          </cell>
          <cell r="F1106" t="str">
            <v>PAL</v>
          </cell>
          <cell r="H1106" t="str">
            <v>Unidades</v>
          </cell>
          <cell r="I1106" t="str">
            <v>Tejas</v>
          </cell>
          <cell r="J1106" t="str">
            <v>Primera</v>
          </cell>
          <cell r="K1106" t="str">
            <v>14-15 Tejas (Discont.)</v>
          </cell>
        </row>
        <row r="1107">
          <cell r="A1107" t="str">
            <v>150000458097.1.3</v>
          </cell>
          <cell r="B1107" t="str">
            <v>TEJA NUEVA ROMANA TIZA</v>
          </cell>
          <cell r="C1107">
            <v>15</v>
          </cell>
          <cell r="D1107">
            <v>224</v>
          </cell>
          <cell r="E1107">
            <v>2.38</v>
          </cell>
          <cell r="F1107" t="str">
            <v>PAL</v>
          </cell>
          <cell r="H1107" t="str">
            <v>Unidades</v>
          </cell>
          <cell r="I1107" t="str">
            <v>Tejas</v>
          </cell>
          <cell r="J1107" t="str">
            <v>Primera</v>
          </cell>
          <cell r="K1107" t="str">
            <v>14-15 Tejas (Discont.)</v>
          </cell>
        </row>
        <row r="1108">
          <cell r="A1108" t="str">
            <v>150000834038.1.1</v>
          </cell>
          <cell r="B1108" t="str">
            <v>TEJA AMERICANA MONO. NEGRO MATE</v>
          </cell>
          <cell r="C1108">
            <v>15</v>
          </cell>
          <cell r="D1108">
            <v>300</v>
          </cell>
          <cell r="E1108">
            <v>2.38</v>
          </cell>
          <cell r="F1108" t="str">
            <v>PAL</v>
          </cell>
          <cell r="H1108" t="str">
            <v>Unidades</v>
          </cell>
          <cell r="I1108" t="str">
            <v>Tejas</v>
          </cell>
          <cell r="J1108" t="str">
            <v>Primera</v>
          </cell>
          <cell r="K1108" t="str">
            <v>14-15 Tejas (Discont.)</v>
          </cell>
        </row>
        <row r="1109">
          <cell r="A1109" t="str">
            <v>150001258051.1.1</v>
          </cell>
          <cell r="B1109" t="str">
            <v>TEJA COLONIAL FORTE ENVEJECIDA</v>
          </cell>
          <cell r="C1109">
            <v>15</v>
          </cell>
          <cell r="D1109">
            <v>480</v>
          </cell>
          <cell r="E1109">
            <v>2.38</v>
          </cell>
          <cell r="F1109" t="str">
            <v>PAL</v>
          </cell>
          <cell r="H1109" t="str">
            <v>Unidades</v>
          </cell>
          <cell r="I1109" t="str">
            <v>Tejas</v>
          </cell>
          <cell r="J1109" t="str">
            <v>Primera</v>
          </cell>
          <cell r="K1109" t="str">
            <v>14-15 Tejas (Discont.)</v>
          </cell>
        </row>
        <row r="1110">
          <cell r="A1110" t="str">
            <v>150001276007.1.1</v>
          </cell>
          <cell r="B1110" t="str">
            <v>TEJA AMERICANA CALVÃš BRILLANTE</v>
          </cell>
          <cell r="C1110">
            <v>15</v>
          </cell>
          <cell r="D1110">
            <v>300</v>
          </cell>
          <cell r="E1110">
            <v>2.38</v>
          </cell>
          <cell r="F1110" t="str">
            <v>PAL</v>
          </cell>
          <cell r="H1110" t="str">
            <v>Unidades</v>
          </cell>
          <cell r="I1110" t="str">
            <v>Tejas</v>
          </cell>
          <cell r="J1110" t="str">
            <v>Primera</v>
          </cell>
          <cell r="K1110" t="str">
            <v>14-15 Tejas (Discont.)</v>
          </cell>
        </row>
        <row r="1111">
          <cell r="A1111" t="str">
            <v>150001276023.1.1</v>
          </cell>
          <cell r="B1111" t="str">
            <v>TEJA AMERICANA CALVÃš NAT</v>
          </cell>
          <cell r="C1111">
            <v>15</v>
          </cell>
          <cell r="D1111">
            <v>300</v>
          </cell>
          <cell r="E1111">
            <v>2.38</v>
          </cell>
          <cell r="F1111" t="str">
            <v>PAL</v>
          </cell>
          <cell r="H1111" t="str">
            <v>Unidades</v>
          </cell>
          <cell r="I1111" t="str">
            <v>Tejas</v>
          </cell>
          <cell r="J1111" t="str">
            <v>Primera</v>
          </cell>
          <cell r="K1111" t="str">
            <v>14-15 Tejas (Discont.)</v>
          </cell>
        </row>
        <row r="1112">
          <cell r="A1112" t="str">
            <v>150001276023.1.2</v>
          </cell>
          <cell r="B1112" t="str">
            <v>TEJA AMERICANA CALVÃš P/BICOCCION</v>
          </cell>
          <cell r="C1112">
            <v>15</v>
          </cell>
          <cell r="D1112">
            <v>300</v>
          </cell>
          <cell r="E1112">
            <v>2.38</v>
          </cell>
          <cell r="F1112" t="str">
            <v>PAL</v>
          </cell>
          <cell r="H1112" t="str">
            <v>Unidades</v>
          </cell>
          <cell r="I1112" t="str">
            <v>Tejas</v>
          </cell>
          <cell r="J1112" t="str">
            <v>Primera</v>
          </cell>
          <cell r="K1112" t="str">
            <v>14-15 Tejas (Discont.)</v>
          </cell>
        </row>
        <row r="1113">
          <cell r="A1113" t="str">
            <v>150001276038.1.1</v>
          </cell>
          <cell r="B1113" t="str">
            <v>TEJA AMERICANA CALVÃš NEGRO MATE</v>
          </cell>
          <cell r="C1113">
            <v>15</v>
          </cell>
          <cell r="D1113">
            <v>300</v>
          </cell>
          <cell r="E1113">
            <v>2.38</v>
          </cell>
          <cell r="F1113" t="str">
            <v>PAL</v>
          </cell>
          <cell r="H1113" t="str">
            <v>Unidades</v>
          </cell>
          <cell r="I1113" t="str">
            <v>Tejas</v>
          </cell>
          <cell r="J1113" t="str">
            <v>Primera</v>
          </cell>
          <cell r="K1113" t="str">
            <v>14-15 Tejas (Discont.)</v>
          </cell>
        </row>
        <row r="1114">
          <cell r="A1114" t="str">
            <v>150001276051.1.1</v>
          </cell>
          <cell r="B1114" t="str">
            <v>TEJA AMERICANA CALVÃš ENVEJECIDA</v>
          </cell>
          <cell r="C1114">
            <v>15</v>
          </cell>
          <cell r="D1114">
            <v>300</v>
          </cell>
          <cell r="E1114">
            <v>2.38</v>
          </cell>
          <cell r="F1114" t="str">
            <v>PAL</v>
          </cell>
          <cell r="H1114" t="str">
            <v>Unidades</v>
          </cell>
          <cell r="I1114" t="str">
            <v>Tejas</v>
          </cell>
          <cell r="J1114" t="str">
            <v>Primera</v>
          </cell>
          <cell r="K1114" t="str">
            <v>14-15 Tejas (Discont.)</v>
          </cell>
        </row>
        <row r="1115">
          <cell r="A1115" t="str">
            <v>150001276090.1.1</v>
          </cell>
          <cell r="B1115" t="str">
            <v>TEJA AMERICANA CALVÃš SIENA NAT</v>
          </cell>
          <cell r="C1115">
            <v>15</v>
          </cell>
          <cell r="D1115">
            <v>300</v>
          </cell>
          <cell r="E1115">
            <v>2.38</v>
          </cell>
          <cell r="F1115" t="str">
            <v>PAL</v>
          </cell>
          <cell r="H1115" t="str">
            <v>Unidades</v>
          </cell>
          <cell r="I1115" t="str">
            <v>Tejas</v>
          </cell>
          <cell r="J1115" t="str">
            <v>Primera</v>
          </cell>
          <cell r="K1115" t="str">
            <v>14-15 Tejas (Discont.)</v>
          </cell>
        </row>
        <row r="1116">
          <cell r="A1116" t="str">
            <v>150001277011.1.1</v>
          </cell>
          <cell r="B1116" t="str">
            <v>TEJA ROMANA CALVÃš SIENA</v>
          </cell>
          <cell r="C1116">
            <v>15</v>
          </cell>
          <cell r="D1116">
            <v>224</v>
          </cell>
          <cell r="E1116">
            <v>2.38</v>
          </cell>
          <cell r="F1116" t="str">
            <v>PAL</v>
          </cell>
          <cell r="H1116" t="str">
            <v>Unidades</v>
          </cell>
          <cell r="I1116" t="str">
            <v>Tejas</v>
          </cell>
          <cell r="J1116" t="str">
            <v>Primera</v>
          </cell>
          <cell r="K1116" t="str">
            <v>14-15 Tejas (Discont.)</v>
          </cell>
        </row>
        <row r="1117">
          <cell r="A1117" t="str">
            <v>150001277023.1.1</v>
          </cell>
          <cell r="B1117" t="str">
            <v>TEJA ROMANA CALVÃš NAT</v>
          </cell>
          <cell r="C1117">
            <v>15</v>
          </cell>
          <cell r="D1117">
            <v>224</v>
          </cell>
          <cell r="E1117">
            <v>2.38</v>
          </cell>
          <cell r="F1117" t="str">
            <v>PAL</v>
          </cell>
          <cell r="H1117" t="str">
            <v>Unidades</v>
          </cell>
          <cell r="I1117" t="str">
            <v>Tejas</v>
          </cell>
          <cell r="J1117" t="str">
            <v>Primera</v>
          </cell>
          <cell r="K1117" t="str">
            <v>14-15 Tejas (Discont.)</v>
          </cell>
        </row>
        <row r="1118">
          <cell r="A1118" t="str">
            <v>150001277034.1.1</v>
          </cell>
          <cell r="B1118" t="str">
            <v>TEJA ROMANA CALVÃš MARFIL</v>
          </cell>
          <cell r="C1118">
            <v>15</v>
          </cell>
          <cell r="D1118">
            <v>224</v>
          </cell>
          <cell r="E1118">
            <v>2.38</v>
          </cell>
          <cell r="F1118" t="str">
            <v>PAL</v>
          </cell>
          <cell r="H1118" t="str">
            <v>Unidades</v>
          </cell>
          <cell r="I1118" t="str">
            <v>Tejas</v>
          </cell>
          <cell r="J1118" t="str">
            <v>Primera</v>
          </cell>
          <cell r="K1118" t="str">
            <v>14-15 Tejas (Discont.)</v>
          </cell>
        </row>
        <row r="1119">
          <cell r="A1119" t="str">
            <v>150001277042.1.1</v>
          </cell>
          <cell r="B1119" t="str">
            <v>TEJA ROMANA CALVÃš ESMALTADA</v>
          </cell>
          <cell r="C1119">
            <v>15</v>
          </cell>
          <cell r="D1119">
            <v>224</v>
          </cell>
          <cell r="E1119">
            <v>2.38</v>
          </cell>
          <cell r="F1119" t="str">
            <v>PAL</v>
          </cell>
          <cell r="H1119" t="str">
            <v>Unidades</v>
          </cell>
          <cell r="I1119" t="str">
            <v>Tejas</v>
          </cell>
          <cell r="J1119" t="str">
            <v>Primera</v>
          </cell>
          <cell r="K1119" t="str">
            <v>14-15 Tejas (Discont.)</v>
          </cell>
        </row>
        <row r="1120">
          <cell r="A1120" t="str">
            <v>150001277051.1.1</v>
          </cell>
          <cell r="B1120" t="str">
            <v>TEJA ROMANA CALVÃš ENVEJECIDA</v>
          </cell>
          <cell r="C1120">
            <v>15</v>
          </cell>
          <cell r="D1120">
            <v>224</v>
          </cell>
          <cell r="E1120">
            <v>2.38</v>
          </cell>
          <cell r="F1120" t="str">
            <v>PAL</v>
          </cell>
          <cell r="H1120" t="str">
            <v>Unidades</v>
          </cell>
          <cell r="I1120" t="str">
            <v>Tejas</v>
          </cell>
          <cell r="J1120" t="str">
            <v>Primera</v>
          </cell>
          <cell r="K1120" t="str">
            <v>14-15 Tejas (Discont.)</v>
          </cell>
        </row>
        <row r="1121">
          <cell r="A1121" t="str">
            <v>150001277090.1.1</v>
          </cell>
          <cell r="B1121" t="str">
            <v>TEJA ROMANA CALVÃš SIENA NAT</v>
          </cell>
          <cell r="C1121">
            <v>15</v>
          </cell>
          <cell r="D1121">
            <v>224</v>
          </cell>
          <cell r="E1121">
            <v>2.38</v>
          </cell>
          <cell r="F1121" t="str">
            <v>PAL</v>
          </cell>
          <cell r="H1121" t="str">
            <v>Unidades</v>
          </cell>
          <cell r="I1121" t="str">
            <v>Tejas</v>
          </cell>
          <cell r="J1121" t="str">
            <v>Primera</v>
          </cell>
          <cell r="K1121" t="str">
            <v>14-15 Tejas (Discont.)</v>
          </cell>
        </row>
        <row r="1122">
          <cell r="A1122" t="str">
            <v>150001277097.1.1</v>
          </cell>
          <cell r="B1122" t="str">
            <v>TEJA ROMANA CALVÃš TIZA</v>
          </cell>
          <cell r="C1122">
            <v>15</v>
          </cell>
          <cell r="D1122">
            <v>224</v>
          </cell>
          <cell r="E1122">
            <v>2.38</v>
          </cell>
          <cell r="F1122" t="str">
            <v>PAL</v>
          </cell>
          <cell r="H1122" t="str">
            <v>Unidades</v>
          </cell>
          <cell r="I1122" t="str">
            <v>Tejas</v>
          </cell>
          <cell r="J1122" t="str">
            <v>Primera</v>
          </cell>
          <cell r="K1122" t="str">
            <v>14-15 Tejas (Discont.)</v>
          </cell>
        </row>
        <row r="1123">
          <cell r="A1123" t="str">
            <v>150001278014.1.1</v>
          </cell>
          <cell r="B1123" t="str">
            <v>TEJA CLASSIC CALVÃš Doble Encastre VERDE</v>
          </cell>
          <cell r="C1123">
            <v>15</v>
          </cell>
          <cell r="D1123">
            <v>510</v>
          </cell>
          <cell r="E1123">
            <v>2.38</v>
          </cell>
          <cell r="F1123" t="str">
            <v>PAL</v>
          </cell>
          <cell r="H1123" t="str">
            <v>Unidades</v>
          </cell>
          <cell r="I1123" t="str">
            <v>Tejas</v>
          </cell>
          <cell r="J1123" t="str">
            <v>Primera</v>
          </cell>
          <cell r="K1123" t="str">
            <v>14-15 Tejas (Discont.)</v>
          </cell>
        </row>
        <row r="1124">
          <cell r="A1124" t="str">
            <v>150001278023.1.1</v>
          </cell>
          <cell r="B1124" t="str">
            <v>TEJA CLASSIC CALVÃš Doble Encastre NATUR</v>
          </cell>
          <cell r="C1124">
            <v>15</v>
          </cell>
          <cell r="D1124">
            <v>510</v>
          </cell>
          <cell r="E1124">
            <v>2.38</v>
          </cell>
          <cell r="F1124" t="str">
            <v>PAL</v>
          </cell>
          <cell r="H1124" t="str">
            <v>Unidades</v>
          </cell>
          <cell r="I1124" t="str">
            <v>Tejas</v>
          </cell>
          <cell r="J1124" t="str">
            <v>Primera</v>
          </cell>
          <cell r="K1124" t="str">
            <v>14-15 Tejas (Discont.)</v>
          </cell>
        </row>
        <row r="1125">
          <cell r="A1125" t="str">
            <v>150001278037.1.1</v>
          </cell>
          <cell r="B1125" t="str">
            <v>TEJA CLASSIC CALVÃš Doble Encastre NEGRO</v>
          </cell>
          <cell r="C1125">
            <v>15</v>
          </cell>
          <cell r="D1125">
            <v>510</v>
          </cell>
          <cell r="E1125">
            <v>2.38</v>
          </cell>
          <cell r="F1125" t="str">
            <v>PAL</v>
          </cell>
          <cell r="H1125" t="str">
            <v>Unidades</v>
          </cell>
          <cell r="I1125" t="str">
            <v>Tejas</v>
          </cell>
          <cell r="J1125" t="str">
            <v>Primera</v>
          </cell>
          <cell r="K1125" t="str">
            <v>14-15 Tejas (Discont.)</v>
          </cell>
        </row>
        <row r="1126">
          <cell r="A1126" t="str">
            <v>150001278038.1.1</v>
          </cell>
          <cell r="B1126" t="str">
            <v>TEJA CLASSIC CALVÃš Doble Encastre NEGRO</v>
          </cell>
          <cell r="C1126">
            <v>15</v>
          </cell>
          <cell r="D1126">
            <v>510</v>
          </cell>
          <cell r="E1126">
            <v>2.38</v>
          </cell>
          <cell r="F1126" t="str">
            <v>PAL</v>
          </cell>
          <cell r="H1126" t="str">
            <v>Unidades</v>
          </cell>
          <cell r="I1126" t="str">
            <v>Tejas</v>
          </cell>
          <cell r="J1126" t="str">
            <v>Primera</v>
          </cell>
          <cell r="K1126" t="str">
            <v>14-15 Tejas (Discont.)</v>
          </cell>
        </row>
        <row r="1127">
          <cell r="A1127" t="str">
            <v>150001278051.1.1</v>
          </cell>
          <cell r="B1127" t="str">
            <v>TEJA CLASSIC CALVÃš Doble Encastre ENVEJ</v>
          </cell>
          <cell r="C1127">
            <v>15</v>
          </cell>
          <cell r="D1127">
            <v>510</v>
          </cell>
          <cell r="E1127">
            <v>2.38</v>
          </cell>
          <cell r="F1127" t="str">
            <v>PAL</v>
          </cell>
          <cell r="H1127" t="str">
            <v>Unidades</v>
          </cell>
          <cell r="I1127" t="str">
            <v>Tejas</v>
          </cell>
          <cell r="J1127" t="str">
            <v>Primera</v>
          </cell>
          <cell r="K1127" t="str">
            <v>14-15 Tejas (Discont.)</v>
          </cell>
        </row>
        <row r="1128">
          <cell r="A1128" t="str">
            <v>150001278054.1.1</v>
          </cell>
          <cell r="B1128" t="str">
            <v>TEJA CLASSIC CALVÃš Doble Encastre GRIS</v>
          </cell>
          <cell r="C1128">
            <v>15</v>
          </cell>
          <cell r="D1128">
            <v>510</v>
          </cell>
          <cell r="E1128">
            <v>2.38</v>
          </cell>
          <cell r="F1128" t="str">
            <v>PAL</v>
          </cell>
          <cell r="H1128" t="str">
            <v>Unidades</v>
          </cell>
          <cell r="I1128" t="str">
            <v>Tejas</v>
          </cell>
          <cell r="J1128" t="str">
            <v>Primera</v>
          </cell>
          <cell r="K1128" t="str">
            <v>14-15 Tejas (Discont.)</v>
          </cell>
        </row>
        <row r="1129">
          <cell r="A1129" t="str">
            <v>150001278072.1.1</v>
          </cell>
          <cell r="B1129" t="str">
            <v>TEJA CLASSIC CALVÃš Doble Encastre VERDE</v>
          </cell>
          <cell r="C1129">
            <v>15</v>
          </cell>
          <cell r="D1129">
            <v>510</v>
          </cell>
          <cell r="E1129">
            <v>2.38</v>
          </cell>
          <cell r="F1129" t="str">
            <v>PAL</v>
          </cell>
          <cell r="H1129" t="str">
            <v>Unidades</v>
          </cell>
          <cell r="I1129" t="str">
            <v>Tejas</v>
          </cell>
          <cell r="J1129" t="str">
            <v>Primera</v>
          </cell>
          <cell r="K1129" t="str">
            <v>14-15 Tejas (Discont.)</v>
          </cell>
        </row>
        <row r="1130">
          <cell r="A1130" t="str">
            <v>150001278097.1.1</v>
          </cell>
          <cell r="B1130" t="str">
            <v>TEJA CLASSIC CALVÃš Doble Encastre TIZA</v>
          </cell>
          <cell r="C1130">
            <v>15</v>
          </cell>
          <cell r="D1130">
            <v>510</v>
          </cell>
          <cell r="E1130">
            <v>2.38</v>
          </cell>
          <cell r="F1130" t="str">
            <v>PAL</v>
          </cell>
          <cell r="H1130" t="str">
            <v>Unidades</v>
          </cell>
          <cell r="I1130" t="str">
            <v>Tejas</v>
          </cell>
          <cell r="J1130" t="str">
            <v>Primera</v>
          </cell>
          <cell r="K1130" t="str">
            <v>14-15 Tejas (Discont.)</v>
          </cell>
        </row>
        <row r="1131">
          <cell r="A1131" t="str">
            <v>150001369023.1.1</v>
          </cell>
          <cell r="B1131" t="str">
            <v>TEJA CLASSIC CALVÃš NAT</v>
          </cell>
          <cell r="C1131">
            <v>15</v>
          </cell>
          <cell r="D1131">
            <v>450</v>
          </cell>
          <cell r="E1131">
            <v>2.38</v>
          </cell>
          <cell r="F1131" t="str">
            <v>PAL</v>
          </cell>
          <cell r="H1131" t="str">
            <v>Unidades</v>
          </cell>
          <cell r="I1131" t="str">
            <v>Tejas</v>
          </cell>
          <cell r="J1131" t="str">
            <v>Primera</v>
          </cell>
          <cell r="K1131" t="str">
            <v>14-15 Tejas (Discont.)</v>
          </cell>
        </row>
        <row r="1132">
          <cell r="A1132" t="str">
            <v>150001369037.1.1</v>
          </cell>
          <cell r="B1132" t="str">
            <v>TEJA CLASSIC CALVÃš NEGRO BRILLANTE</v>
          </cell>
          <cell r="C1132">
            <v>15</v>
          </cell>
          <cell r="D1132">
            <v>450</v>
          </cell>
          <cell r="E1132">
            <v>2.38</v>
          </cell>
          <cell r="F1132" t="str">
            <v>PAL</v>
          </cell>
          <cell r="H1132" t="str">
            <v>Unidades</v>
          </cell>
          <cell r="I1132" t="str">
            <v>Tejas</v>
          </cell>
          <cell r="J1132" t="str">
            <v>Primera</v>
          </cell>
          <cell r="K1132" t="str">
            <v>14-15 Tejas (Discont.)</v>
          </cell>
        </row>
        <row r="1133">
          <cell r="A1133" t="str">
            <v>150001369038.1.1</v>
          </cell>
          <cell r="B1133" t="str">
            <v>TEJA CLASSIC CALVÃš NEGRO MATE</v>
          </cell>
          <cell r="C1133">
            <v>15</v>
          </cell>
          <cell r="D1133">
            <v>450</v>
          </cell>
          <cell r="E1133">
            <v>2.38</v>
          </cell>
          <cell r="F1133" t="str">
            <v>PAL</v>
          </cell>
          <cell r="H1133" t="str">
            <v>Unidades</v>
          </cell>
          <cell r="I1133" t="str">
            <v>Tejas</v>
          </cell>
          <cell r="J1133" t="str">
            <v>Primera</v>
          </cell>
          <cell r="K1133" t="str">
            <v>14-15 Tejas (Discont.)</v>
          </cell>
        </row>
        <row r="1134">
          <cell r="A1134" t="str">
            <v>150001369042.1.1</v>
          </cell>
          <cell r="B1134" t="str">
            <v>TEJA CLASSIC CALVÃš ESMALTADA</v>
          </cell>
          <cell r="C1134">
            <v>15</v>
          </cell>
          <cell r="D1134">
            <v>450</v>
          </cell>
          <cell r="E1134">
            <v>2.38</v>
          </cell>
          <cell r="F1134" t="str">
            <v>PAL</v>
          </cell>
          <cell r="H1134" t="str">
            <v>Unidades</v>
          </cell>
          <cell r="I1134" t="str">
            <v>Tejas</v>
          </cell>
          <cell r="J1134" t="str">
            <v>Primera</v>
          </cell>
          <cell r="K1134" t="str">
            <v>14-15 Tejas (Discont.)</v>
          </cell>
        </row>
        <row r="1135">
          <cell r="A1135" t="str">
            <v>150001369051.1.1</v>
          </cell>
          <cell r="B1135" t="str">
            <v>TEJA CLASSIC CALVÃš ENVEJECIDA</v>
          </cell>
          <cell r="C1135">
            <v>15</v>
          </cell>
          <cell r="D1135">
            <v>450</v>
          </cell>
          <cell r="E1135">
            <v>2.38</v>
          </cell>
          <cell r="F1135" t="str">
            <v>PAL</v>
          </cell>
          <cell r="H1135" t="str">
            <v>Unidades</v>
          </cell>
          <cell r="I1135" t="str">
            <v>Tejas</v>
          </cell>
          <cell r="J1135" t="str">
            <v>Primera</v>
          </cell>
          <cell r="K1135" t="str">
            <v>14-15 Tejas (Discont.)</v>
          </cell>
        </row>
        <row r="1136">
          <cell r="A1136" t="str">
            <v>150001369054.1.1</v>
          </cell>
          <cell r="B1136" t="str">
            <v>TEJA CLASSIC CALVÃš GRIS PIEDRA</v>
          </cell>
          <cell r="C1136">
            <v>15</v>
          </cell>
          <cell r="D1136">
            <v>450</v>
          </cell>
          <cell r="E1136">
            <v>2.38</v>
          </cell>
          <cell r="F1136" t="str">
            <v>PAL</v>
          </cell>
          <cell r="H1136" t="str">
            <v>Unidades</v>
          </cell>
          <cell r="I1136" t="str">
            <v>Tejas</v>
          </cell>
          <cell r="J1136" t="str">
            <v>Primera</v>
          </cell>
          <cell r="K1136" t="str">
            <v>14-15 Tejas (Discont.)</v>
          </cell>
        </row>
        <row r="1137">
          <cell r="A1137" t="str">
            <v>150100456023.2.3</v>
          </cell>
          <cell r="B1137" t="str">
            <v>TEJA FRANCESA CHICA NAT 2DA CAL</v>
          </cell>
          <cell r="C1137">
            <v>15</v>
          </cell>
          <cell r="D1137">
            <v>360</v>
          </cell>
          <cell r="E1137">
            <v>3.19</v>
          </cell>
          <cell r="F1137" t="str">
            <v>PAL</v>
          </cell>
          <cell r="H1137" t="str">
            <v>Unidades</v>
          </cell>
          <cell r="I1137" t="str">
            <v>Tejas</v>
          </cell>
          <cell r="J1137" t="str">
            <v>Segunda</v>
          </cell>
          <cell r="K1137" t="str">
            <v>14-15 Tejas (Discont.)</v>
          </cell>
        </row>
        <row r="1138">
          <cell r="A1138" t="str">
            <v>150100456023.8.3</v>
          </cell>
          <cell r="B1138" t="str">
            <v>TEJA FRANCESA CHICA NAT</v>
          </cell>
          <cell r="C1138">
            <v>15</v>
          </cell>
          <cell r="D1138">
            <v>360</v>
          </cell>
          <cell r="E1138">
            <v>3.19</v>
          </cell>
          <cell r="F1138" t="str">
            <v>PAL</v>
          </cell>
          <cell r="H1138" t="str">
            <v>Unidades</v>
          </cell>
          <cell r="I1138" t="str">
            <v>Tejas</v>
          </cell>
          <cell r="K1138" t="str">
            <v>14-15 Tejas (Discont.)</v>
          </cell>
        </row>
        <row r="1139">
          <cell r="A1139" t="str">
            <v>150100456037.2.3</v>
          </cell>
          <cell r="B1139" t="str">
            <v>TEJA FRANCESA CHICA NEGRO BRILLANTE 2DA</v>
          </cell>
          <cell r="C1139">
            <v>15</v>
          </cell>
          <cell r="D1139">
            <v>360</v>
          </cell>
          <cell r="E1139">
            <v>3.19</v>
          </cell>
          <cell r="F1139" t="str">
            <v>PAL</v>
          </cell>
          <cell r="H1139" t="str">
            <v>Unidades</v>
          </cell>
          <cell r="I1139" t="str">
            <v>Tejas</v>
          </cell>
          <cell r="J1139" t="str">
            <v>Segunda</v>
          </cell>
          <cell r="K1139" t="str">
            <v>14-15 Tejas (Discont.)</v>
          </cell>
        </row>
        <row r="1140">
          <cell r="A1140" t="str">
            <v>150100456042.1.3</v>
          </cell>
          <cell r="B1140" t="str">
            <v>TEJA FRANCESA CHICA ESMALTADA</v>
          </cell>
          <cell r="C1140">
            <v>15</v>
          </cell>
          <cell r="D1140">
            <v>360</v>
          </cell>
          <cell r="E1140">
            <v>3.19</v>
          </cell>
          <cell r="F1140" t="str">
            <v>PAL</v>
          </cell>
          <cell r="H1140" t="str">
            <v>Unidades</v>
          </cell>
          <cell r="I1140" t="str">
            <v>Tejas</v>
          </cell>
          <cell r="J1140" t="str">
            <v>Primera</v>
          </cell>
          <cell r="K1140" t="str">
            <v>14-15 Tejas (Discont.)</v>
          </cell>
        </row>
        <row r="1141">
          <cell r="A1141" t="str">
            <v>150100535053.1.1</v>
          </cell>
          <cell r="B1141" t="str">
            <v>TEJA FRANCESA CHICA AZUL MEDITERRA</v>
          </cell>
          <cell r="C1141">
            <v>15</v>
          </cell>
          <cell r="D1141">
            <v>360</v>
          </cell>
          <cell r="E1141">
            <v>3.19</v>
          </cell>
          <cell r="F1141" t="str">
            <v>PAL</v>
          </cell>
          <cell r="H1141" t="str">
            <v>Unidades</v>
          </cell>
          <cell r="I1141" t="str">
            <v>Tejas</v>
          </cell>
          <cell r="J1141" t="str">
            <v>Primera</v>
          </cell>
          <cell r="K1141" t="str">
            <v>14-15 Tejas (Discont.)</v>
          </cell>
        </row>
        <row r="1142">
          <cell r="A1142" t="str">
            <v>150101279007.1.1</v>
          </cell>
          <cell r="B1142" t="str">
            <v>TEJA FRANCESA CHICA CALVÃš BRILLANTE</v>
          </cell>
          <cell r="C1142">
            <v>15</v>
          </cell>
          <cell r="D1142">
            <v>360</v>
          </cell>
          <cell r="E1142">
            <v>3.19</v>
          </cell>
          <cell r="F1142" t="str">
            <v>PAL</v>
          </cell>
          <cell r="H1142" t="str">
            <v>Unidades</v>
          </cell>
          <cell r="I1142" t="str">
            <v>Tejas</v>
          </cell>
          <cell r="J1142" t="str">
            <v>Primera</v>
          </cell>
          <cell r="K1142" t="str">
            <v>14-15 Tejas (Discont.)</v>
          </cell>
        </row>
        <row r="1143">
          <cell r="A1143" t="str">
            <v>150101279023.1.1</v>
          </cell>
          <cell r="B1143" t="str">
            <v>TEJA FRANCESA CHICA CALVÃš NAT</v>
          </cell>
          <cell r="C1143">
            <v>15</v>
          </cell>
          <cell r="D1143">
            <v>360</v>
          </cell>
          <cell r="E1143">
            <v>3.19</v>
          </cell>
          <cell r="F1143" t="str">
            <v>PAL</v>
          </cell>
          <cell r="H1143" t="str">
            <v>Unidades</v>
          </cell>
          <cell r="I1143" t="str">
            <v>Tejas</v>
          </cell>
          <cell r="J1143" t="str">
            <v>Primera</v>
          </cell>
          <cell r="K1143" t="str">
            <v>14-15 Tejas (Discont.)</v>
          </cell>
        </row>
        <row r="1144">
          <cell r="A1144" t="str">
            <v>150101279023.1.2</v>
          </cell>
          <cell r="B1144" t="str">
            <v>TEJA FRANCESA CHICA CALVÃš P/BICOCCION</v>
          </cell>
          <cell r="C1144">
            <v>15</v>
          </cell>
          <cell r="D1144">
            <v>360</v>
          </cell>
          <cell r="E1144">
            <v>3.19</v>
          </cell>
          <cell r="F1144" t="str">
            <v>PAL</v>
          </cell>
          <cell r="H1144" t="str">
            <v>Unidades</v>
          </cell>
          <cell r="I1144" t="str">
            <v>Tejas</v>
          </cell>
          <cell r="J1144" t="str">
            <v>Primera</v>
          </cell>
          <cell r="K1144" t="str">
            <v>14-15 Tejas (Discont.)</v>
          </cell>
        </row>
        <row r="1145">
          <cell r="A1145" t="str">
            <v>150101279042.1.1</v>
          </cell>
          <cell r="B1145" t="str">
            <v>TEJA FRANCESA CHICA CALVÃš ESMALTADA</v>
          </cell>
          <cell r="C1145">
            <v>15</v>
          </cell>
          <cell r="D1145">
            <v>360</v>
          </cell>
          <cell r="E1145">
            <v>3.19</v>
          </cell>
          <cell r="F1145" t="str">
            <v>PAL</v>
          </cell>
          <cell r="H1145" t="str">
            <v>Unidades</v>
          </cell>
          <cell r="I1145" t="str">
            <v>Tejas</v>
          </cell>
          <cell r="J1145" t="str">
            <v>Primera</v>
          </cell>
          <cell r="K1145" t="str">
            <v>14-15 Tejas (Discont.)</v>
          </cell>
        </row>
        <row r="1146">
          <cell r="A1146" t="str">
            <v>150101279051.1.1</v>
          </cell>
          <cell r="B1146" t="str">
            <v>TEJA FRANCESA CHICA CALVÃš ENVEJECIDA</v>
          </cell>
          <cell r="C1146">
            <v>15</v>
          </cell>
          <cell r="D1146">
            <v>360</v>
          </cell>
          <cell r="E1146">
            <v>3.19</v>
          </cell>
          <cell r="F1146" t="str">
            <v>PAL</v>
          </cell>
          <cell r="H1146" t="str">
            <v>Unidades</v>
          </cell>
          <cell r="I1146" t="str">
            <v>Tejas</v>
          </cell>
          <cell r="J1146" t="str">
            <v>Primera</v>
          </cell>
          <cell r="K1146" t="str">
            <v>14-15 Tejas (Discont.)</v>
          </cell>
        </row>
        <row r="1147">
          <cell r="A1147" t="str">
            <v>150101338037.1.1</v>
          </cell>
          <cell r="B1147" t="str">
            <v>TEJA FRANCESA CHICA CALVÃš MONO. NAT</v>
          </cell>
          <cell r="C1147">
            <v>15</v>
          </cell>
          <cell r="D1147">
            <v>360</v>
          </cell>
          <cell r="E1147">
            <v>3.19</v>
          </cell>
          <cell r="F1147" t="str">
            <v>PAL</v>
          </cell>
          <cell r="H1147" t="str">
            <v>Unidades</v>
          </cell>
          <cell r="I1147" t="str">
            <v>Tejas</v>
          </cell>
          <cell r="J1147" t="str">
            <v>Primera</v>
          </cell>
          <cell r="K1147" t="str">
            <v>14-15 Tejas (Discont.)</v>
          </cell>
        </row>
        <row r="1148">
          <cell r="A1148" t="str">
            <v>150101338038.1.1</v>
          </cell>
          <cell r="B1148" t="str">
            <v>TEJA FRANCESA CHICA CALVÃš MONO. NEGRO</v>
          </cell>
          <cell r="C1148">
            <v>15</v>
          </cell>
          <cell r="D1148">
            <v>360</v>
          </cell>
          <cell r="E1148">
            <v>3.19</v>
          </cell>
          <cell r="F1148" t="str">
            <v>PAL</v>
          </cell>
          <cell r="H1148" t="str">
            <v>Unidades</v>
          </cell>
          <cell r="I1148" t="str">
            <v>Tejas</v>
          </cell>
          <cell r="J1148" t="str">
            <v>Primera</v>
          </cell>
          <cell r="K1148" t="str">
            <v>14-15 Tejas (Discont.)</v>
          </cell>
        </row>
        <row r="1149">
          <cell r="A1149" t="str">
            <v>150110056007.1.1</v>
          </cell>
          <cell r="B1149" t="str">
            <v>TEJA FRANCESA BRILLANTE</v>
          </cell>
          <cell r="C1149">
            <v>15</v>
          </cell>
          <cell r="D1149">
            <v>300</v>
          </cell>
          <cell r="E1149">
            <v>3.9</v>
          </cell>
          <cell r="F1149" t="str">
            <v>PAL</v>
          </cell>
          <cell r="G1149" t="str">
            <v/>
          </cell>
          <cell r="H1149" t="str">
            <v>Unidades</v>
          </cell>
          <cell r="I1149" t="str">
            <v>Tejas</v>
          </cell>
          <cell r="J1149" t="str">
            <v>Primera</v>
          </cell>
          <cell r="K1149" t="str">
            <v>14-15 Tejas (Discont.)</v>
          </cell>
        </row>
        <row r="1150">
          <cell r="A1150" t="str">
            <v>150110056011.1.1</v>
          </cell>
          <cell r="B1150" t="str">
            <v>TEJA FRANCESA SIENA</v>
          </cell>
          <cell r="C1150">
            <v>15</v>
          </cell>
          <cell r="D1150">
            <v>300</v>
          </cell>
          <cell r="E1150">
            <v>3.9</v>
          </cell>
          <cell r="F1150" t="str">
            <v>PAL</v>
          </cell>
          <cell r="G1150" t="str">
            <v/>
          </cell>
          <cell r="H1150" t="str">
            <v>Unidades</v>
          </cell>
          <cell r="I1150" t="str">
            <v>Tejas</v>
          </cell>
          <cell r="J1150" t="str">
            <v>Primera</v>
          </cell>
          <cell r="K1150" t="str">
            <v>14-15 Tejas (Discont.)</v>
          </cell>
        </row>
        <row r="1151">
          <cell r="A1151" t="str">
            <v>150110056025.1.1</v>
          </cell>
          <cell r="B1151" t="str">
            <v>TEJA FRANCESA TERRACOTA</v>
          </cell>
          <cell r="C1151">
            <v>15</v>
          </cell>
          <cell r="D1151">
            <v>300</v>
          </cell>
          <cell r="E1151">
            <v>3.9</v>
          </cell>
          <cell r="F1151" t="str">
            <v>PAL</v>
          </cell>
          <cell r="G1151" t="str">
            <v/>
          </cell>
          <cell r="H1151" t="str">
            <v>Unidades</v>
          </cell>
          <cell r="I1151" t="str">
            <v>Tejas</v>
          </cell>
          <cell r="J1151" t="str">
            <v>Primera</v>
          </cell>
          <cell r="K1151" t="str">
            <v>14-15 Tejas (Discont.)</v>
          </cell>
        </row>
        <row r="1152">
          <cell r="A1152" t="str">
            <v>150110056037.1.1</v>
          </cell>
          <cell r="B1152" t="str">
            <v>TEJA FRANCESA NEGRO BRILLANTE</v>
          </cell>
          <cell r="C1152">
            <v>15</v>
          </cell>
          <cell r="D1152">
            <v>300</v>
          </cell>
          <cell r="E1152">
            <v>3.9</v>
          </cell>
          <cell r="F1152" t="str">
            <v>PAL</v>
          </cell>
          <cell r="H1152" t="str">
            <v>Unidades</v>
          </cell>
          <cell r="I1152" t="str">
            <v>Tejas</v>
          </cell>
          <cell r="J1152" t="str">
            <v>Primera</v>
          </cell>
          <cell r="K1152" t="str">
            <v>14-15 Tejas (Discont.)</v>
          </cell>
        </row>
        <row r="1153">
          <cell r="A1153" t="str">
            <v>150110056038.1.1</v>
          </cell>
          <cell r="B1153" t="str">
            <v>TEJA FRANCESA NEGRO MATE</v>
          </cell>
          <cell r="C1153">
            <v>15</v>
          </cell>
          <cell r="D1153">
            <v>300</v>
          </cell>
          <cell r="E1153">
            <v>3.9</v>
          </cell>
          <cell r="F1153" t="str">
            <v>PAL</v>
          </cell>
          <cell r="H1153" t="str">
            <v>Unidades</v>
          </cell>
          <cell r="I1153" t="str">
            <v>Tejas</v>
          </cell>
          <cell r="J1153" t="str">
            <v>Primera</v>
          </cell>
          <cell r="K1153" t="str">
            <v>14-15 Tejas (Discont.)</v>
          </cell>
        </row>
        <row r="1154">
          <cell r="A1154" t="str">
            <v>150110056038.2.1</v>
          </cell>
          <cell r="B1154" t="str">
            <v>TEJA FRANCESA NEGRO MATE 2DA CAL</v>
          </cell>
          <cell r="C1154">
            <v>15</v>
          </cell>
          <cell r="D1154">
            <v>300</v>
          </cell>
          <cell r="E1154">
            <v>3.9</v>
          </cell>
          <cell r="F1154" t="str">
            <v>PAL</v>
          </cell>
          <cell r="H1154" t="str">
            <v>Unidades</v>
          </cell>
          <cell r="I1154" t="str">
            <v>Tejas</v>
          </cell>
          <cell r="J1154" t="str">
            <v>Segunda</v>
          </cell>
          <cell r="K1154" t="str">
            <v>14-15 Tejas (Discont.)</v>
          </cell>
        </row>
        <row r="1155">
          <cell r="A1155" t="str">
            <v>150110056038.4.1</v>
          </cell>
          <cell r="B1155" t="str">
            <v>TEJA FRANCESA NEGRO MATE EXPORT</v>
          </cell>
          <cell r="C1155">
            <v>15</v>
          </cell>
          <cell r="D1155">
            <v>300</v>
          </cell>
          <cell r="E1155">
            <v>3.9</v>
          </cell>
          <cell r="F1155" t="str">
            <v>PAL</v>
          </cell>
          <cell r="H1155" t="str">
            <v>Unidades</v>
          </cell>
          <cell r="I1155" t="str">
            <v>Tejas</v>
          </cell>
          <cell r="J1155" t="str">
            <v>Exportacion</v>
          </cell>
          <cell r="K1155" t="str">
            <v>14-15 Tejas (Discont.)</v>
          </cell>
        </row>
        <row r="1156">
          <cell r="A1156" t="str">
            <v>150110056042.1.1</v>
          </cell>
          <cell r="B1156" t="str">
            <v>TEJA FRANCESA ESMALTADA</v>
          </cell>
          <cell r="C1156">
            <v>15</v>
          </cell>
          <cell r="D1156">
            <v>300</v>
          </cell>
          <cell r="E1156">
            <v>3.9</v>
          </cell>
          <cell r="F1156" t="str">
            <v>PAL</v>
          </cell>
          <cell r="G1156" t="str">
            <v/>
          </cell>
          <cell r="H1156" t="str">
            <v>Unidades</v>
          </cell>
          <cell r="I1156" t="str">
            <v>Tejas</v>
          </cell>
          <cell r="J1156" t="str">
            <v>Primera</v>
          </cell>
          <cell r="K1156" t="str">
            <v>14-15 Tejas (Discont.)</v>
          </cell>
        </row>
        <row r="1157">
          <cell r="A1157" t="str">
            <v>150110056051.1.1</v>
          </cell>
          <cell r="B1157" t="str">
            <v>TEJA FRANCESA ENVEJECIDA</v>
          </cell>
          <cell r="C1157">
            <v>15</v>
          </cell>
          <cell r="D1157">
            <v>300</v>
          </cell>
          <cell r="E1157">
            <v>3.9</v>
          </cell>
          <cell r="F1157" t="str">
            <v>PAL</v>
          </cell>
          <cell r="G1157" t="str">
            <v/>
          </cell>
          <cell r="H1157" t="str">
            <v>Unidades</v>
          </cell>
          <cell r="I1157" t="str">
            <v>Tejas</v>
          </cell>
          <cell r="J1157" t="str">
            <v>Primera</v>
          </cell>
          <cell r="K1157" t="str">
            <v>14-15 Tejas (Discont.)</v>
          </cell>
        </row>
        <row r="1158">
          <cell r="A1158" t="str">
            <v>150110056053.1.1</v>
          </cell>
          <cell r="B1158" t="str">
            <v>TEJA FRANCESA AZUL</v>
          </cell>
          <cell r="C1158">
            <v>15</v>
          </cell>
          <cell r="D1158">
            <v>300</v>
          </cell>
          <cell r="E1158">
            <v>3.9</v>
          </cell>
          <cell r="F1158" t="str">
            <v>PAL</v>
          </cell>
          <cell r="G1158" t="str">
            <v/>
          </cell>
          <cell r="H1158" t="str">
            <v>Unidades</v>
          </cell>
          <cell r="I1158" t="str">
            <v>Tejas</v>
          </cell>
          <cell r="J1158" t="str">
            <v>Primera</v>
          </cell>
          <cell r="K1158" t="str">
            <v>14-15 Tejas (Discont.)</v>
          </cell>
        </row>
        <row r="1159">
          <cell r="A1159" t="str">
            <v>150110056054.1.1</v>
          </cell>
          <cell r="B1159" t="str">
            <v>TEJA FRANCESA GRIS PIEDRA</v>
          </cell>
          <cell r="C1159">
            <v>15</v>
          </cell>
          <cell r="D1159">
            <v>300</v>
          </cell>
          <cell r="E1159">
            <v>3.9</v>
          </cell>
          <cell r="F1159" t="str">
            <v>PAL</v>
          </cell>
          <cell r="H1159" t="str">
            <v>Unidades</v>
          </cell>
          <cell r="I1159" t="str">
            <v>Tejas</v>
          </cell>
          <cell r="J1159" t="str">
            <v>Primera</v>
          </cell>
          <cell r="K1159" t="str">
            <v>14-15 Tejas (Discont.)</v>
          </cell>
        </row>
        <row r="1160">
          <cell r="A1160" t="str">
            <v>150110624037.1.1</v>
          </cell>
          <cell r="B1160" t="str">
            <v>TEJA FRANCESA MONO. NEGRO BRILLANTE</v>
          </cell>
          <cell r="C1160">
            <v>15</v>
          </cell>
          <cell r="D1160">
            <v>300</v>
          </cell>
          <cell r="E1160">
            <v>3.9</v>
          </cell>
          <cell r="F1160" t="str">
            <v>PAL</v>
          </cell>
          <cell r="H1160" t="str">
            <v>Unidades</v>
          </cell>
          <cell r="I1160" t="str">
            <v>Tejas</v>
          </cell>
          <cell r="J1160" t="str">
            <v>Primera</v>
          </cell>
          <cell r="K1160" t="str">
            <v>14-15 Tejas (Discont.)</v>
          </cell>
        </row>
        <row r="1161">
          <cell r="A1161" t="str">
            <v>150110624037.2.1</v>
          </cell>
          <cell r="B1161" t="str">
            <v>TEJA FRANCESA MONO. NEGRO BRILLANTE</v>
          </cell>
          <cell r="C1161">
            <v>15</v>
          </cell>
          <cell r="D1161">
            <v>300</v>
          </cell>
          <cell r="E1161">
            <v>3.9</v>
          </cell>
          <cell r="F1161" t="str">
            <v>PAL</v>
          </cell>
          <cell r="H1161" t="str">
            <v>Unidades</v>
          </cell>
          <cell r="I1161" t="str">
            <v>Tejas</v>
          </cell>
          <cell r="J1161" t="str">
            <v>Segunda</v>
          </cell>
          <cell r="K1161" t="str">
            <v>14-15 Tejas (Discont.)</v>
          </cell>
        </row>
        <row r="1162">
          <cell r="A1162" t="str">
            <v>150110624037.8.1</v>
          </cell>
          <cell r="B1162" t="str">
            <v>TEJA FRANCESA MONO. NEGRO BRILLANTE</v>
          </cell>
          <cell r="C1162">
            <v>15</v>
          </cell>
          <cell r="D1162">
            <v>300</v>
          </cell>
          <cell r="E1162">
            <v>3.9</v>
          </cell>
          <cell r="F1162" t="str">
            <v>PAL</v>
          </cell>
          <cell r="H1162" t="str">
            <v>Unidades</v>
          </cell>
          <cell r="I1162" t="str">
            <v>Tejas</v>
          </cell>
          <cell r="K1162" t="str">
            <v>14-15 Tejas (Discont.)</v>
          </cell>
        </row>
        <row r="1163">
          <cell r="A1163" t="str">
            <v>150110624038.1.1</v>
          </cell>
          <cell r="B1163" t="str">
            <v>TEJA FRANCESA MONO. NEGRO MATE</v>
          </cell>
          <cell r="C1163">
            <v>15</v>
          </cell>
          <cell r="D1163">
            <v>300</v>
          </cell>
          <cell r="E1163">
            <v>3.9</v>
          </cell>
          <cell r="F1163" t="str">
            <v>PAL</v>
          </cell>
          <cell r="H1163" t="str">
            <v>Unidades</v>
          </cell>
          <cell r="I1163" t="str">
            <v>Tejas</v>
          </cell>
          <cell r="J1163" t="str">
            <v>Primera</v>
          </cell>
          <cell r="K1163" t="str">
            <v>14-15 Tejas (Discont.)</v>
          </cell>
        </row>
        <row r="1164">
          <cell r="A1164" t="str">
            <v>150111275007.1.1</v>
          </cell>
          <cell r="B1164" t="str">
            <v>TEJA FRANCESA CALVÃš BRILLANTE</v>
          </cell>
          <cell r="C1164">
            <v>15</v>
          </cell>
          <cell r="D1164">
            <v>300</v>
          </cell>
          <cell r="E1164">
            <v>3.9</v>
          </cell>
          <cell r="F1164" t="str">
            <v>PAL</v>
          </cell>
          <cell r="H1164" t="str">
            <v>Unidades</v>
          </cell>
          <cell r="I1164" t="str">
            <v>Tejas</v>
          </cell>
          <cell r="J1164" t="str">
            <v>Primera</v>
          </cell>
          <cell r="K1164" t="str">
            <v>14-15 Tejas (Discont.)</v>
          </cell>
        </row>
        <row r="1165">
          <cell r="A1165" t="str">
            <v>150111275011.1.1</v>
          </cell>
          <cell r="B1165" t="str">
            <v>TEJA FRANCESA CALVÃš SIENA</v>
          </cell>
          <cell r="C1165">
            <v>15</v>
          </cell>
          <cell r="D1165">
            <v>300</v>
          </cell>
          <cell r="E1165">
            <v>3.9</v>
          </cell>
          <cell r="F1165" t="str">
            <v>PAL</v>
          </cell>
          <cell r="H1165" t="str">
            <v>Unidades</v>
          </cell>
          <cell r="I1165" t="str">
            <v>Tejas</v>
          </cell>
          <cell r="J1165" t="str">
            <v>Primera</v>
          </cell>
          <cell r="K1165" t="str">
            <v>14-15 Tejas (Discont.)</v>
          </cell>
        </row>
        <row r="1166">
          <cell r="A1166" t="str">
            <v>150111275014.1.1</v>
          </cell>
          <cell r="B1166" t="str">
            <v>TEJA FRANCESA CALVÃš VERDE</v>
          </cell>
          <cell r="C1166">
            <v>15</v>
          </cell>
          <cell r="D1166">
            <v>300</v>
          </cell>
          <cell r="E1166">
            <v>3.9</v>
          </cell>
          <cell r="F1166" t="str">
            <v>PAL</v>
          </cell>
          <cell r="H1166" t="str">
            <v>Unidades</v>
          </cell>
          <cell r="I1166" t="str">
            <v>Tejas</v>
          </cell>
          <cell r="J1166" t="str">
            <v>Primera</v>
          </cell>
          <cell r="K1166" t="str">
            <v>14-15 Tejas (Discont.)</v>
          </cell>
        </row>
        <row r="1167">
          <cell r="A1167" t="str">
            <v>150111275023.1.1</v>
          </cell>
          <cell r="B1167" t="str">
            <v>TEJA FRANCESA CALVÃš NAT</v>
          </cell>
          <cell r="C1167">
            <v>15</v>
          </cell>
          <cell r="D1167">
            <v>300</v>
          </cell>
          <cell r="E1167">
            <v>3.9</v>
          </cell>
          <cell r="F1167" t="str">
            <v>PAL</v>
          </cell>
          <cell r="H1167" t="str">
            <v>Unidades</v>
          </cell>
          <cell r="I1167" t="str">
            <v>Tejas</v>
          </cell>
          <cell r="J1167" t="str">
            <v>Primera</v>
          </cell>
          <cell r="K1167" t="str">
            <v>14-15 Tejas (Discont.)</v>
          </cell>
        </row>
        <row r="1168">
          <cell r="A1168" t="str">
            <v>150111275023.1.2</v>
          </cell>
          <cell r="B1168" t="str">
            <v>TEJA FRANCESA CALVÃš P/BICOCCION</v>
          </cell>
          <cell r="C1168">
            <v>15</v>
          </cell>
          <cell r="D1168">
            <v>300</v>
          </cell>
          <cell r="E1168">
            <v>3.9</v>
          </cell>
          <cell r="F1168" t="str">
            <v>PAL</v>
          </cell>
          <cell r="H1168" t="str">
            <v>Unidades</v>
          </cell>
          <cell r="I1168" t="str">
            <v>Tejas</v>
          </cell>
          <cell r="J1168" t="str">
            <v>Primera</v>
          </cell>
          <cell r="K1168" t="str">
            <v>14-15 Tejas (Discont.)</v>
          </cell>
        </row>
        <row r="1169">
          <cell r="A1169" t="str">
            <v>150111275023.4.1</v>
          </cell>
          <cell r="B1169" t="str">
            <v>TEJA FRANCESA CALVU NATURAL EXP</v>
          </cell>
          <cell r="C1169">
            <v>15</v>
          </cell>
          <cell r="D1169">
            <v>300</v>
          </cell>
          <cell r="E1169">
            <v>3.9</v>
          </cell>
          <cell r="F1169" t="str">
            <v>PAL</v>
          </cell>
          <cell r="H1169" t="str">
            <v>Unidades</v>
          </cell>
          <cell r="I1169" t="str">
            <v>Tejas</v>
          </cell>
          <cell r="J1169" t="str">
            <v>Exportacion</v>
          </cell>
          <cell r="K1169" t="str">
            <v>14-15 Tejas (Discont.)</v>
          </cell>
        </row>
        <row r="1170">
          <cell r="A1170" t="str">
            <v>150111275025.1.1</v>
          </cell>
          <cell r="B1170" t="str">
            <v>TEJA FRANCESA CALVÃš TERRACOTA</v>
          </cell>
          <cell r="C1170">
            <v>15</v>
          </cell>
          <cell r="D1170">
            <v>300</v>
          </cell>
          <cell r="E1170">
            <v>3.9</v>
          </cell>
          <cell r="F1170" t="str">
            <v>PAL</v>
          </cell>
          <cell r="H1170" t="str">
            <v>Unidades</v>
          </cell>
          <cell r="I1170" t="str">
            <v>Tejas</v>
          </cell>
          <cell r="J1170" t="str">
            <v>Primera</v>
          </cell>
          <cell r="K1170" t="str">
            <v>14-15 Tejas (Discont.)</v>
          </cell>
        </row>
        <row r="1171">
          <cell r="A1171" t="str">
            <v>150111275037.1.1</v>
          </cell>
          <cell r="B1171" t="str">
            <v>TEJA FRANCESA CALVÃš NEGRO BRILLANTE</v>
          </cell>
          <cell r="C1171">
            <v>15</v>
          </cell>
          <cell r="D1171">
            <v>300</v>
          </cell>
          <cell r="E1171">
            <v>3.9</v>
          </cell>
          <cell r="F1171" t="str">
            <v>PAL</v>
          </cell>
          <cell r="H1171" t="str">
            <v>Unidades</v>
          </cell>
          <cell r="I1171" t="str">
            <v>Tejas</v>
          </cell>
          <cell r="J1171" t="str">
            <v>Primera</v>
          </cell>
          <cell r="K1171" t="str">
            <v>14-15 Tejas (Discont.)</v>
          </cell>
        </row>
        <row r="1172">
          <cell r="A1172" t="str">
            <v>150111275038.1.1</v>
          </cell>
          <cell r="B1172" t="str">
            <v>TEJA FRANCESA CALVÃš NEGRO MATE</v>
          </cell>
          <cell r="C1172">
            <v>15</v>
          </cell>
          <cell r="D1172">
            <v>300</v>
          </cell>
          <cell r="E1172">
            <v>3.9</v>
          </cell>
          <cell r="F1172" t="str">
            <v>PAL</v>
          </cell>
          <cell r="H1172" t="str">
            <v>Unidades</v>
          </cell>
          <cell r="I1172" t="str">
            <v>Tejas</v>
          </cell>
          <cell r="J1172" t="str">
            <v>Primera</v>
          </cell>
          <cell r="K1172" t="str">
            <v>14-15 Tejas (Discont.)</v>
          </cell>
        </row>
        <row r="1173">
          <cell r="A1173" t="str">
            <v>150111275042.1.1</v>
          </cell>
          <cell r="B1173" t="str">
            <v>TEJA FRANCESA CALVÃš ESMALTADA</v>
          </cell>
          <cell r="C1173">
            <v>15</v>
          </cell>
          <cell r="D1173">
            <v>300</v>
          </cell>
          <cell r="E1173">
            <v>3.9</v>
          </cell>
          <cell r="F1173" t="str">
            <v>PAL</v>
          </cell>
          <cell r="H1173" t="str">
            <v>Unidades</v>
          </cell>
          <cell r="I1173" t="str">
            <v>Tejas</v>
          </cell>
          <cell r="J1173" t="str">
            <v>Primera</v>
          </cell>
          <cell r="K1173" t="str">
            <v>14-15 Tejas (Discont.)</v>
          </cell>
        </row>
        <row r="1174">
          <cell r="A1174" t="str">
            <v>150111275051.1.1</v>
          </cell>
          <cell r="B1174" t="str">
            <v>TEJA FRANCESA CALVÃš ENVEJECIDA</v>
          </cell>
          <cell r="C1174">
            <v>15</v>
          </cell>
          <cell r="D1174">
            <v>300</v>
          </cell>
          <cell r="E1174">
            <v>3.9</v>
          </cell>
          <cell r="F1174" t="str">
            <v>PAL</v>
          </cell>
          <cell r="H1174" t="str">
            <v>Unidades</v>
          </cell>
          <cell r="I1174" t="str">
            <v>Tejas</v>
          </cell>
          <cell r="J1174" t="str">
            <v>Primera</v>
          </cell>
          <cell r="K1174" t="str">
            <v>14-15 Tejas (Discont.)</v>
          </cell>
        </row>
        <row r="1175">
          <cell r="A1175" t="str">
            <v>150111275053.1.1</v>
          </cell>
          <cell r="B1175" t="str">
            <v>TEJA FRANCESA CALVÃš AZUL</v>
          </cell>
          <cell r="C1175">
            <v>15</v>
          </cell>
          <cell r="D1175">
            <v>300</v>
          </cell>
          <cell r="E1175">
            <v>3.9</v>
          </cell>
          <cell r="F1175" t="str">
            <v>PAL</v>
          </cell>
          <cell r="H1175" t="str">
            <v>Unidades</v>
          </cell>
          <cell r="I1175" t="str">
            <v>Tejas</v>
          </cell>
          <cell r="J1175" t="str">
            <v>Primera</v>
          </cell>
          <cell r="K1175" t="str">
            <v>14-15 Tejas (Discont.)</v>
          </cell>
        </row>
        <row r="1176">
          <cell r="A1176" t="str">
            <v>150111337037.1.1</v>
          </cell>
          <cell r="B1176" t="str">
            <v>TEJA FRANCESA CALVÃš MONO.NEGRO BRILLANT</v>
          </cell>
          <cell r="C1176">
            <v>15</v>
          </cell>
          <cell r="D1176">
            <v>300</v>
          </cell>
          <cell r="E1176">
            <v>3.9</v>
          </cell>
          <cell r="F1176" t="str">
            <v>PAL</v>
          </cell>
          <cell r="H1176" t="str">
            <v>Unidades</v>
          </cell>
          <cell r="I1176" t="str">
            <v>Tejas</v>
          </cell>
          <cell r="J1176" t="str">
            <v>Primera</v>
          </cell>
          <cell r="K1176" t="str">
            <v>14-15 Tejas (Discont.)</v>
          </cell>
        </row>
        <row r="1177">
          <cell r="A1177" t="str">
            <v>150111337038.1.1</v>
          </cell>
          <cell r="B1177" t="str">
            <v>TEJA FRANCESA CALVÃš MONO.NEGRO MATE</v>
          </cell>
          <cell r="C1177">
            <v>15</v>
          </cell>
          <cell r="D1177">
            <v>300</v>
          </cell>
          <cell r="E1177">
            <v>3.9</v>
          </cell>
          <cell r="F1177" t="str">
            <v>PAL</v>
          </cell>
          <cell r="H1177" t="str">
            <v>Unidades</v>
          </cell>
          <cell r="I1177" t="str">
            <v>Tejas</v>
          </cell>
          <cell r="J1177" t="str">
            <v>Primera</v>
          </cell>
          <cell r="K1177" t="str">
            <v>14-15 Tejas (Discont.)</v>
          </cell>
        </row>
        <row r="1178">
          <cell r="A1178" t="str">
            <v>152E11</v>
          </cell>
          <cell r="B1178" t="str">
            <v>HERRAJE SUPERIOR CON CARRO,PL</v>
          </cell>
          <cell r="D1178">
            <v>0</v>
          </cell>
          <cell r="E1178">
            <v>0.9</v>
          </cell>
          <cell r="F1178" t="str">
            <v>PAL</v>
          </cell>
          <cell r="H1178" t="str">
            <v>SD</v>
          </cell>
          <cell r="I1178" t="str">
            <v>S/G</v>
          </cell>
          <cell r="K1178" t="str">
            <v>Sin Producto</v>
          </cell>
        </row>
        <row r="1179">
          <cell r="A1179" t="str">
            <v>152E12</v>
          </cell>
          <cell r="B1179" t="str">
            <v>HERRAJE SUPERIOR CON CARRO,BCE</v>
          </cell>
          <cell r="D1179">
            <v>0</v>
          </cell>
          <cell r="E1179">
            <v>0.9</v>
          </cell>
          <cell r="F1179" t="str">
            <v>PAL</v>
          </cell>
          <cell r="H1179" t="str">
            <v>SD</v>
          </cell>
          <cell r="I1179" t="str">
            <v>S/G</v>
          </cell>
          <cell r="K1179" t="str">
            <v>Sin Producto</v>
          </cell>
        </row>
        <row r="1180">
          <cell r="A1180" t="str">
            <v>155000.</v>
          </cell>
          <cell r="B1180" t="str">
            <v>NO USAR</v>
          </cell>
          <cell r="C1180">
            <v>28</v>
          </cell>
          <cell r="D1180">
            <v>0</v>
          </cell>
          <cell r="E1180">
            <v>700</v>
          </cell>
          <cell r="F1180" t="str">
            <v>PAL</v>
          </cell>
          <cell r="G1180" t="str">
            <v/>
          </cell>
          <cell r="H1180" t="str">
            <v>Unidades</v>
          </cell>
          <cell r="I1180" t="str">
            <v>Ladrillos</v>
          </cell>
          <cell r="K1180" t="str">
            <v>Sin Producto</v>
          </cell>
        </row>
        <row r="1181">
          <cell r="A1181" t="str">
            <v>155000.1</v>
          </cell>
          <cell r="B1181" t="str">
            <v>no usar</v>
          </cell>
          <cell r="C1181">
            <v>28</v>
          </cell>
          <cell r="D1181">
            <v>0</v>
          </cell>
          <cell r="E1181">
            <v>4</v>
          </cell>
          <cell r="F1181" t="str">
            <v>PAL</v>
          </cell>
          <cell r="G1181" t="str">
            <v/>
          </cell>
          <cell r="H1181" t="str">
            <v>Unidades</v>
          </cell>
          <cell r="I1181" t="str">
            <v>Ladrillos</v>
          </cell>
          <cell r="K1181" t="str">
            <v>Sin Producto</v>
          </cell>
        </row>
        <row r="1182">
          <cell r="A1182" t="str">
            <v>155000.10</v>
          </cell>
          <cell r="B1182" t="str">
            <v>POLVILLO CERAMICO</v>
          </cell>
          <cell r="C1182">
            <v>20</v>
          </cell>
          <cell r="D1182">
            <v>0</v>
          </cell>
          <cell r="E1182">
            <v>1</v>
          </cell>
          <cell r="F1182" t="str">
            <v>PAL</v>
          </cell>
          <cell r="H1182" t="str">
            <v>Metros</v>
          </cell>
          <cell r="I1182" t="str">
            <v>Porcellanato</v>
          </cell>
          <cell r="K1182" t="str">
            <v>Sin Producto</v>
          </cell>
        </row>
        <row r="1183">
          <cell r="A1183" t="str">
            <v>155000.11</v>
          </cell>
          <cell r="B1183" t="str">
            <v>PASTA PORCELANATO</v>
          </cell>
          <cell r="C1183">
            <v>20</v>
          </cell>
          <cell r="D1183">
            <v>0</v>
          </cell>
          <cell r="E1183">
            <v>1000</v>
          </cell>
          <cell r="F1183" t="str">
            <v>PAL</v>
          </cell>
          <cell r="H1183" t="str">
            <v>Metros</v>
          </cell>
          <cell r="I1183" t="str">
            <v>Porcellanato</v>
          </cell>
          <cell r="K1183" t="str">
            <v>Sin Producto</v>
          </cell>
        </row>
        <row r="1184">
          <cell r="A1184" t="str">
            <v>155000.12</v>
          </cell>
          <cell r="B1184" t="str">
            <v>ESCOMBRO CERAMICO CORMELA (T)</v>
          </cell>
          <cell r="C1184">
            <v>28</v>
          </cell>
          <cell r="D1184">
            <v>0</v>
          </cell>
          <cell r="E1184">
            <v>4</v>
          </cell>
          <cell r="F1184" t="str">
            <v>PAL</v>
          </cell>
          <cell r="H1184" t="str">
            <v>Unidades</v>
          </cell>
          <cell r="I1184" t="str">
            <v>Ladrillos</v>
          </cell>
          <cell r="K1184" t="str">
            <v>Sin Producto</v>
          </cell>
        </row>
        <row r="1185">
          <cell r="A1185" t="str">
            <v>155000.2</v>
          </cell>
          <cell r="B1185" t="str">
            <v>Z No usar</v>
          </cell>
          <cell r="C1185">
            <v>28</v>
          </cell>
          <cell r="D1185">
            <v>0</v>
          </cell>
          <cell r="E1185">
            <v>4</v>
          </cell>
          <cell r="F1185" t="str">
            <v>PAL</v>
          </cell>
          <cell r="H1185" t="str">
            <v>Unidades</v>
          </cell>
          <cell r="I1185" t="str">
            <v>Ladrillos</v>
          </cell>
          <cell r="K1185" t="str">
            <v>Sin Producto</v>
          </cell>
        </row>
        <row r="1186">
          <cell r="A1186" t="str">
            <v>155000.3</v>
          </cell>
          <cell r="B1186" t="str">
            <v>ESCOMBRO LADRILLOS OLAVARRIA</v>
          </cell>
          <cell r="C1186">
            <v>27</v>
          </cell>
          <cell r="D1186">
            <v>0</v>
          </cell>
          <cell r="E1186">
            <v>1000</v>
          </cell>
          <cell r="F1186" t="str">
            <v>PAL</v>
          </cell>
          <cell r="H1186" t="str">
            <v>Unidades</v>
          </cell>
          <cell r="I1186" t="str">
            <v>Ladrillos</v>
          </cell>
          <cell r="K1186" t="str">
            <v>Sin Producto</v>
          </cell>
        </row>
        <row r="1187">
          <cell r="A1187" t="str">
            <v>155000.4</v>
          </cell>
          <cell r="B1187" t="str">
            <v>ESCOMBRO PISOS OLAVARRIA</v>
          </cell>
          <cell r="C1187">
            <v>20</v>
          </cell>
          <cell r="D1187">
            <v>0</v>
          </cell>
          <cell r="E1187">
            <v>1000</v>
          </cell>
          <cell r="F1187" t="str">
            <v>PAL</v>
          </cell>
          <cell r="G1187" t="str">
            <v/>
          </cell>
          <cell r="H1187" t="str">
            <v>Metros</v>
          </cell>
          <cell r="I1187" t="str">
            <v>Porcellanato</v>
          </cell>
          <cell r="K1187" t="str">
            <v>Sin Producto</v>
          </cell>
        </row>
        <row r="1188">
          <cell r="A1188" t="str">
            <v>155000.5</v>
          </cell>
          <cell r="B1188" t="str">
            <v>ESCOMBRO TEJAS OLAVARRIA</v>
          </cell>
          <cell r="C1188">
            <v>12</v>
          </cell>
          <cell r="D1188">
            <v>0</v>
          </cell>
          <cell r="E1188">
            <v>1000</v>
          </cell>
          <cell r="F1188" t="str">
            <v>PAL</v>
          </cell>
          <cell r="G1188" t="str">
            <v/>
          </cell>
          <cell r="H1188" t="str">
            <v>Unidades</v>
          </cell>
          <cell r="I1188" t="str">
            <v>Tejas</v>
          </cell>
          <cell r="K1188" t="str">
            <v>Sin Producto</v>
          </cell>
        </row>
        <row r="1189">
          <cell r="A1189" t="str">
            <v>155000.6</v>
          </cell>
          <cell r="B1189" t="str">
            <v>NO USAR</v>
          </cell>
          <cell r="C1189">
            <v>28</v>
          </cell>
          <cell r="D1189">
            <v>0</v>
          </cell>
          <cell r="E1189">
            <v>1</v>
          </cell>
          <cell r="F1189" t="str">
            <v>PAL</v>
          </cell>
          <cell r="G1189" t="str">
            <v/>
          </cell>
          <cell r="H1189" t="str">
            <v>Unidades</v>
          </cell>
          <cell r="I1189" t="str">
            <v>Ladrillos</v>
          </cell>
          <cell r="K1189" t="str">
            <v>Sin Producto</v>
          </cell>
        </row>
        <row r="1190">
          <cell r="A1190" t="str">
            <v>155000.7</v>
          </cell>
          <cell r="B1190" t="str">
            <v>ESCOMBRO LADRILLOS OLAVARRIA</v>
          </cell>
          <cell r="C1190">
            <v>29</v>
          </cell>
          <cell r="D1190">
            <v>0</v>
          </cell>
          <cell r="E1190">
            <v>1</v>
          </cell>
          <cell r="F1190" t="str">
            <v>PAL</v>
          </cell>
          <cell r="G1190" t="str">
            <v/>
          </cell>
          <cell r="H1190" t="str">
            <v>Unidades</v>
          </cell>
          <cell r="I1190" t="str">
            <v>Ladrillos</v>
          </cell>
          <cell r="K1190" t="str">
            <v>Sin Producto</v>
          </cell>
        </row>
        <row r="1191">
          <cell r="A1191" t="str">
            <v>155000.8</v>
          </cell>
          <cell r="B1191" t="str">
            <v>ESCOMBRO PISOS OLAVARRIA</v>
          </cell>
          <cell r="C1191">
            <v>20</v>
          </cell>
          <cell r="D1191">
            <v>0</v>
          </cell>
          <cell r="E1191">
            <v>1</v>
          </cell>
          <cell r="F1191" t="str">
            <v>PAL</v>
          </cell>
          <cell r="G1191" t="str">
            <v/>
          </cell>
          <cell r="H1191" t="str">
            <v>Metros</v>
          </cell>
          <cell r="I1191" t="str">
            <v>Porcellanato</v>
          </cell>
          <cell r="K1191" t="str">
            <v>Sin Producto</v>
          </cell>
        </row>
        <row r="1192">
          <cell r="A1192" t="str">
            <v>155000.9</v>
          </cell>
          <cell r="B1192" t="str">
            <v>ESCOMBRO TEJAS OLAVARRIA</v>
          </cell>
          <cell r="C1192">
            <v>12</v>
          </cell>
          <cell r="D1192">
            <v>0</v>
          </cell>
          <cell r="E1192">
            <v>1</v>
          </cell>
          <cell r="F1192" t="str">
            <v>PAL</v>
          </cell>
          <cell r="G1192" t="str">
            <v/>
          </cell>
          <cell r="H1192" t="str">
            <v>Unidades</v>
          </cell>
          <cell r="I1192" t="str">
            <v>Tejas</v>
          </cell>
          <cell r="K1192" t="str">
            <v>Sin Producto</v>
          </cell>
        </row>
        <row r="1193">
          <cell r="A1193" t="str">
            <v>155000ESP</v>
          </cell>
          <cell r="B1193" t="str">
            <v>ACCESORIO PARA PIVOT SUPERIOR EN ZOCALON</v>
          </cell>
          <cell r="D1193">
            <v>0</v>
          </cell>
          <cell r="E1193">
            <v>0.4</v>
          </cell>
          <cell r="F1193" t="str">
            <v>PAL</v>
          </cell>
          <cell r="H1193" t="str">
            <v>SD</v>
          </cell>
          <cell r="I1193" t="str">
            <v>S/G</v>
          </cell>
          <cell r="K1193" t="str">
            <v>Sin Producto</v>
          </cell>
        </row>
        <row r="1194">
          <cell r="A1194" t="str">
            <v>155001.</v>
          </cell>
          <cell r="B1194" t="str">
            <v>NO USAR</v>
          </cell>
          <cell r="C1194">
            <v>28</v>
          </cell>
          <cell r="D1194">
            <v>0</v>
          </cell>
          <cell r="E1194">
            <v>4</v>
          </cell>
          <cell r="F1194" t="str">
            <v>PAL</v>
          </cell>
          <cell r="G1194" t="str">
            <v/>
          </cell>
          <cell r="H1194" t="str">
            <v>Unidades</v>
          </cell>
          <cell r="I1194" t="str">
            <v>Ladrillos</v>
          </cell>
          <cell r="K1194" t="str">
            <v>Sin Producto</v>
          </cell>
        </row>
        <row r="1195">
          <cell r="A1195" t="str">
            <v>15600S</v>
          </cell>
          <cell r="B1195" t="str">
            <v>ACCESOR. P/FRENO EN ZOCALO EJE ITALIANO</v>
          </cell>
          <cell r="D1195">
            <v>0</v>
          </cell>
          <cell r="E1195">
            <v>0.5</v>
          </cell>
          <cell r="F1195" t="str">
            <v>PAL</v>
          </cell>
          <cell r="H1195" t="str">
            <v>SD</v>
          </cell>
          <cell r="I1195" t="str">
            <v>S/G</v>
          </cell>
          <cell r="K1195" t="str">
            <v>Sin Producto</v>
          </cell>
        </row>
        <row r="1196">
          <cell r="A1196" t="str">
            <v>159000ADZ</v>
          </cell>
          <cell r="B1196" t="str">
            <v>ADAPTADOR CARRO ZOCALON</v>
          </cell>
          <cell r="D1196">
            <v>0</v>
          </cell>
          <cell r="E1196">
            <v>0.65</v>
          </cell>
          <cell r="F1196" t="str">
            <v>PAL</v>
          </cell>
          <cell r="H1196" t="str">
            <v>SD</v>
          </cell>
          <cell r="I1196" t="str">
            <v>S/G</v>
          </cell>
          <cell r="K1196" t="str">
            <v>Sin Producto</v>
          </cell>
        </row>
        <row r="1197">
          <cell r="A1197" t="str">
            <v>159000L</v>
          </cell>
          <cell r="B1197" t="str">
            <v>ADAPTADOR P/CARRO EN ZOCALON LIVIANO</v>
          </cell>
          <cell r="D1197">
            <v>0</v>
          </cell>
          <cell r="E1197">
            <v>1</v>
          </cell>
          <cell r="F1197" t="str">
            <v>PAL</v>
          </cell>
          <cell r="H1197" t="str">
            <v>SD</v>
          </cell>
          <cell r="I1197" t="str">
            <v>S/G</v>
          </cell>
          <cell r="K1197" t="str">
            <v>Sin Producto</v>
          </cell>
        </row>
        <row r="1198">
          <cell r="A1198" t="str">
            <v>159000P</v>
          </cell>
          <cell r="B1198" t="str">
            <v>ADAPTADOR P/CARRO EN ZOCALON PESADO</v>
          </cell>
          <cell r="D1198">
            <v>0</v>
          </cell>
          <cell r="E1198">
            <v>1</v>
          </cell>
          <cell r="F1198" t="str">
            <v>PAL</v>
          </cell>
          <cell r="H1198" t="str">
            <v>SD</v>
          </cell>
          <cell r="I1198" t="str">
            <v>S/G</v>
          </cell>
          <cell r="K1198" t="str">
            <v>Sin Producto</v>
          </cell>
        </row>
        <row r="1199">
          <cell r="A1199" t="str">
            <v>170041ESP</v>
          </cell>
          <cell r="B1199" t="str">
            <v>GUIA DE PISO (TORTUGA)</v>
          </cell>
          <cell r="D1199">
            <v>0</v>
          </cell>
          <cell r="E1199">
            <v>0.2</v>
          </cell>
          <cell r="F1199" t="str">
            <v>PAL</v>
          </cell>
          <cell r="H1199" t="str">
            <v>SD</v>
          </cell>
          <cell r="I1199" t="str">
            <v>S/G</v>
          </cell>
          <cell r="K1199" t="str">
            <v>Sin Producto</v>
          </cell>
        </row>
        <row r="1200">
          <cell r="A1200" t="str">
            <v>170041Z</v>
          </cell>
          <cell r="B1200" t="str">
            <v>GUIA DE PISO PARA P31 INOX P/ZOCALON C/T</v>
          </cell>
          <cell r="D1200">
            <v>0</v>
          </cell>
          <cell r="E1200">
            <v>1</v>
          </cell>
          <cell r="F1200" t="str">
            <v>PAL</v>
          </cell>
          <cell r="H1200" t="str">
            <v>SD</v>
          </cell>
          <cell r="I1200" t="str">
            <v>S/G</v>
          </cell>
          <cell r="K1200" t="str">
            <v>Sin Producto</v>
          </cell>
        </row>
        <row r="1201">
          <cell r="A1201" t="str">
            <v>170510000001.1.1</v>
          </cell>
          <cell r="B1201" t="str">
            <v>ARISTERO BLANCO</v>
          </cell>
          <cell r="C1201">
            <v>17</v>
          </cell>
          <cell r="D1201">
            <v>80</v>
          </cell>
          <cell r="E1201">
            <v>2.72</v>
          </cell>
          <cell r="F1201" t="str">
            <v>PAL</v>
          </cell>
          <cell r="G1201" t="str">
            <v/>
          </cell>
          <cell r="H1201" t="str">
            <v>Unidades</v>
          </cell>
          <cell r="I1201" t="str">
            <v>Tejas</v>
          </cell>
          <cell r="J1201" t="str">
            <v>Primera</v>
          </cell>
          <cell r="K1201" t="str">
            <v>17-18 Accesorios (Discnt.)</v>
          </cell>
        </row>
        <row r="1202">
          <cell r="A1202" t="str">
            <v>170510000007.1.1</v>
          </cell>
          <cell r="B1202" t="str">
            <v>ARISTERO BRILLANTE</v>
          </cell>
          <cell r="C1202">
            <v>17</v>
          </cell>
          <cell r="D1202">
            <v>224</v>
          </cell>
          <cell r="E1202">
            <v>2.72</v>
          </cell>
          <cell r="F1202" t="str">
            <v>PAL</v>
          </cell>
          <cell r="G1202" t="str">
            <v/>
          </cell>
          <cell r="H1202" t="str">
            <v>Unidades</v>
          </cell>
          <cell r="I1202" t="str">
            <v>Tejas</v>
          </cell>
          <cell r="J1202" t="str">
            <v>Primera</v>
          </cell>
          <cell r="K1202" t="str">
            <v>17-18 Accesorios (Discnt.)</v>
          </cell>
        </row>
        <row r="1203">
          <cell r="A1203" t="str">
            <v>170510000007.4.1</v>
          </cell>
          <cell r="B1203" t="str">
            <v>ARISTERO BRILLANTE EXPORT</v>
          </cell>
          <cell r="C1203">
            <v>17</v>
          </cell>
          <cell r="D1203">
            <v>224</v>
          </cell>
          <cell r="E1203">
            <v>2.72</v>
          </cell>
          <cell r="F1203" t="str">
            <v>PAL</v>
          </cell>
          <cell r="G1203" t="str">
            <v/>
          </cell>
          <cell r="H1203" t="str">
            <v>Unidades</v>
          </cell>
          <cell r="I1203" t="str">
            <v>Tejas</v>
          </cell>
          <cell r="J1203" t="str">
            <v>Exportacion</v>
          </cell>
          <cell r="K1203" t="str">
            <v>17-18 Accesorios (Discnt.)</v>
          </cell>
        </row>
        <row r="1204">
          <cell r="A1204" t="str">
            <v>170510000011.1.1</v>
          </cell>
          <cell r="B1204" t="str">
            <v>ARISTERO SIENA</v>
          </cell>
          <cell r="C1204">
            <v>17</v>
          </cell>
          <cell r="D1204">
            <v>224</v>
          </cell>
          <cell r="E1204">
            <v>2.72</v>
          </cell>
          <cell r="F1204" t="str">
            <v>PAL</v>
          </cell>
          <cell r="G1204" t="str">
            <v/>
          </cell>
          <cell r="H1204" t="str">
            <v>Unidades</v>
          </cell>
          <cell r="I1204" t="str">
            <v>Tejas</v>
          </cell>
          <cell r="J1204" t="str">
            <v>Primera</v>
          </cell>
          <cell r="K1204" t="str">
            <v>17-18 Accesorios (Discnt.)</v>
          </cell>
        </row>
        <row r="1205">
          <cell r="A1205" t="str">
            <v>170510000014.1.1</v>
          </cell>
          <cell r="B1205" t="str">
            <v>ARISTERO VERDE</v>
          </cell>
          <cell r="C1205">
            <v>17</v>
          </cell>
          <cell r="D1205">
            <v>224</v>
          </cell>
          <cell r="E1205">
            <v>2.72</v>
          </cell>
          <cell r="F1205" t="str">
            <v>PAL</v>
          </cell>
          <cell r="G1205" t="str">
            <v/>
          </cell>
          <cell r="H1205" t="str">
            <v>Unidades</v>
          </cell>
          <cell r="I1205" t="str">
            <v>Tejas</v>
          </cell>
          <cell r="J1205" t="str">
            <v>Primera</v>
          </cell>
          <cell r="K1205" t="str">
            <v>17-18 Accesorios (Discnt.)</v>
          </cell>
        </row>
        <row r="1206">
          <cell r="A1206" t="str">
            <v>170510000014.4.1</v>
          </cell>
          <cell r="B1206" t="str">
            <v>ARISTERO VERDE EXPORT</v>
          </cell>
          <cell r="C1206">
            <v>17</v>
          </cell>
          <cell r="D1206">
            <v>224</v>
          </cell>
          <cell r="E1206">
            <v>2.72</v>
          </cell>
          <cell r="F1206" t="str">
            <v>PAL</v>
          </cell>
          <cell r="G1206" t="str">
            <v/>
          </cell>
          <cell r="H1206" t="str">
            <v>Unidades</v>
          </cell>
          <cell r="I1206" t="str">
            <v>Tejas</v>
          </cell>
          <cell r="J1206" t="str">
            <v>Exportacion</v>
          </cell>
          <cell r="K1206" t="str">
            <v>17-18 Accesorios (Discnt.)</v>
          </cell>
        </row>
        <row r="1207">
          <cell r="A1207" t="str">
            <v>170510000023.1.1</v>
          </cell>
          <cell r="B1207" t="str">
            <v>ARISTERO NAT</v>
          </cell>
          <cell r="C1207">
            <v>17</v>
          </cell>
          <cell r="D1207">
            <v>1</v>
          </cell>
          <cell r="E1207">
            <v>2.72</v>
          </cell>
          <cell r="F1207" t="str">
            <v>PAL</v>
          </cell>
          <cell r="G1207" t="str">
            <v/>
          </cell>
          <cell r="H1207" t="str">
            <v>Unidades</v>
          </cell>
          <cell r="I1207" t="str">
            <v>Tejas</v>
          </cell>
          <cell r="J1207" t="str">
            <v>Primera</v>
          </cell>
          <cell r="K1207" t="str">
            <v>17-18 Accesorios (Discnt.)</v>
          </cell>
        </row>
        <row r="1208">
          <cell r="A1208" t="str">
            <v>170510000023.1.2</v>
          </cell>
          <cell r="B1208" t="str">
            <v>ARISTERO P/BICOCCION</v>
          </cell>
          <cell r="C1208">
            <v>17</v>
          </cell>
          <cell r="D1208">
            <v>1</v>
          </cell>
          <cell r="E1208">
            <v>2.72</v>
          </cell>
          <cell r="F1208" t="str">
            <v>PAL</v>
          </cell>
          <cell r="G1208" t="str">
            <v/>
          </cell>
          <cell r="H1208" t="str">
            <v>Unidades</v>
          </cell>
          <cell r="I1208" t="str">
            <v>Tejas</v>
          </cell>
          <cell r="J1208" t="str">
            <v>Primera</v>
          </cell>
          <cell r="K1208" t="str">
            <v>17-18 Accesorios (Discnt.)</v>
          </cell>
        </row>
        <row r="1209">
          <cell r="A1209" t="str">
            <v>170510000023.4.1</v>
          </cell>
          <cell r="B1209" t="str">
            <v>ARISTERO NATURAL EXPORT</v>
          </cell>
          <cell r="C1209">
            <v>17</v>
          </cell>
          <cell r="D1209">
            <v>1</v>
          </cell>
          <cell r="E1209">
            <v>2.72</v>
          </cell>
          <cell r="F1209" t="str">
            <v>PAL</v>
          </cell>
          <cell r="G1209" t="str">
            <v/>
          </cell>
          <cell r="H1209" t="str">
            <v>Unidades</v>
          </cell>
          <cell r="I1209" t="str">
            <v>Tejas</v>
          </cell>
          <cell r="J1209" t="str">
            <v>Exportacion</v>
          </cell>
          <cell r="K1209" t="str">
            <v>17-18 Accesorios (Discnt.)</v>
          </cell>
        </row>
        <row r="1210">
          <cell r="A1210" t="str">
            <v>170510000025.1.1</v>
          </cell>
          <cell r="B1210" t="str">
            <v>ARISTERO TERRACOTA</v>
          </cell>
          <cell r="C1210">
            <v>17</v>
          </cell>
          <cell r="D1210">
            <v>1</v>
          </cell>
          <cell r="E1210">
            <v>2.72</v>
          </cell>
          <cell r="F1210" t="str">
            <v>PAL</v>
          </cell>
          <cell r="H1210" t="str">
            <v>Unidades</v>
          </cell>
          <cell r="I1210" t="str">
            <v>Tejas</v>
          </cell>
          <cell r="J1210" t="str">
            <v>Primera</v>
          </cell>
          <cell r="K1210" t="str">
            <v>17-18 Accesorios (Discnt.)</v>
          </cell>
        </row>
        <row r="1211">
          <cell r="A1211" t="str">
            <v>170510000037.1.1</v>
          </cell>
          <cell r="B1211" t="str">
            <v>ARISTERO NEGRO BRILLANTE</v>
          </cell>
          <cell r="C1211">
            <v>17</v>
          </cell>
          <cell r="D1211">
            <v>224</v>
          </cell>
          <cell r="E1211">
            <v>2.72</v>
          </cell>
          <cell r="F1211" t="str">
            <v>PAL</v>
          </cell>
          <cell r="H1211" t="str">
            <v>Unidades</v>
          </cell>
          <cell r="I1211" t="str">
            <v>Tejas</v>
          </cell>
          <cell r="J1211" t="str">
            <v>Primera</v>
          </cell>
          <cell r="K1211" t="str">
            <v>17-18 Accesorios (Discnt.)</v>
          </cell>
        </row>
        <row r="1212">
          <cell r="A1212" t="str">
            <v>170510000037.4.1</v>
          </cell>
          <cell r="B1212" t="str">
            <v>ARISTERO NEGRO BRILLANTE EXPORT</v>
          </cell>
          <cell r="C1212">
            <v>17</v>
          </cell>
          <cell r="D1212">
            <v>1</v>
          </cell>
          <cell r="E1212">
            <v>2.72</v>
          </cell>
          <cell r="F1212" t="str">
            <v>PAL</v>
          </cell>
          <cell r="H1212" t="str">
            <v>Unidades</v>
          </cell>
          <cell r="I1212" t="str">
            <v>Tejas</v>
          </cell>
          <cell r="J1212" t="str">
            <v>Exportacion</v>
          </cell>
          <cell r="K1212" t="str">
            <v>17-18 Accesorios (Discnt.)</v>
          </cell>
        </row>
        <row r="1213">
          <cell r="A1213" t="str">
            <v>170510000038.1.1</v>
          </cell>
          <cell r="B1213" t="str">
            <v>ARISTERO NEGRO MATE</v>
          </cell>
          <cell r="C1213">
            <v>17</v>
          </cell>
          <cell r="D1213">
            <v>224</v>
          </cell>
          <cell r="E1213">
            <v>2.72</v>
          </cell>
          <cell r="F1213" t="str">
            <v>PAL</v>
          </cell>
          <cell r="H1213" t="str">
            <v>Unidades</v>
          </cell>
          <cell r="I1213" t="str">
            <v>Tejas</v>
          </cell>
          <cell r="J1213" t="str">
            <v>Primera</v>
          </cell>
          <cell r="K1213" t="str">
            <v>17-18 Accesorios (Discnt.)</v>
          </cell>
        </row>
        <row r="1214">
          <cell r="A1214" t="str">
            <v>170510000038.4.1</v>
          </cell>
          <cell r="B1214" t="str">
            <v>ARISTERO NEGRO MATE EXPORT</v>
          </cell>
          <cell r="C1214">
            <v>17</v>
          </cell>
          <cell r="D1214">
            <v>224</v>
          </cell>
          <cell r="E1214">
            <v>2.72</v>
          </cell>
          <cell r="F1214" t="str">
            <v>PAL</v>
          </cell>
          <cell r="H1214" t="str">
            <v>Unidades</v>
          </cell>
          <cell r="I1214" t="str">
            <v>Tejas</v>
          </cell>
          <cell r="J1214" t="str">
            <v>Exportacion</v>
          </cell>
          <cell r="K1214" t="str">
            <v>17-18 Accesorios (Discnt.)</v>
          </cell>
        </row>
        <row r="1215">
          <cell r="A1215" t="str">
            <v>170510000042.1.1</v>
          </cell>
          <cell r="B1215" t="str">
            <v>ARISTERO ESMALTADO</v>
          </cell>
          <cell r="C1215">
            <v>17</v>
          </cell>
          <cell r="D1215">
            <v>1</v>
          </cell>
          <cell r="E1215">
            <v>2.72</v>
          </cell>
          <cell r="F1215" t="str">
            <v>PAL</v>
          </cell>
          <cell r="H1215" t="str">
            <v>Unidades</v>
          </cell>
          <cell r="I1215" t="str">
            <v>Tejas</v>
          </cell>
          <cell r="J1215" t="str">
            <v>Primera</v>
          </cell>
          <cell r="K1215" t="str">
            <v>17-18 Accesorios (Discnt.)</v>
          </cell>
        </row>
        <row r="1216">
          <cell r="A1216" t="str">
            <v>170510000051.1.1</v>
          </cell>
          <cell r="B1216" t="str">
            <v>ARISTERO ENVEJECIDO</v>
          </cell>
          <cell r="C1216">
            <v>17</v>
          </cell>
          <cell r="D1216">
            <v>1</v>
          </cell>
          <cell r="E1216">
            <v>2.72</v>
          </cell>
          <cell r="F1216" t="str">
            <v>PAL</v>
          </cell>
          <cell r="H1216" t="str">
            <v>Unidades</v>
          </cell>
          <cell r="I1216" t="str">
            <v>Tejas</v>
          </cell>
          <cell r="J1216" t="str">
            <v>Primera</v>
          </cell>
          <cell r="K1216" t="str">
            <v>17-18 Accesorios (Discnt.)</v>
          </cell>
        </row>
        <row r="1217">
          <cell r="A1217" t="str">
            <v>170510000053.1.1</v>
          </cell>
          <cell r="B1217" t="str">
            <v>ARISTERO AZUL</v>
          </cell>
          <cell r="C1217">
            <v>17</v>
          </cell>
          <cell r="D1217">
            <v>224</v>
          </cell>
          <cell r="E1217">
            <v>2.72</v>
          </cell>
          <cell r="F1217" t="str">
            <v>PAL</v>
          </cell>
          <cell r="H1217" t="str">
            <v>Unidades</v>
          </cell>
          <cell r="I1217" t="str">
            <v>Tejas</v>
          </cell>
          <cell r="J1217" t="str">
            <v>Primera</v>
          </cell>
          <cell r="K1217" t="str">
            <v>17-18 Accesorios (Discnt.)</v>
          </cell>
        </row>
        <row r="1218">
          <cell r="A1218" t="str">
            <v>170510000053.4.1</v>
          </cell>
          <cell r="B1218" t="str">
            <v>ARISTERO AZUL EXPORT</v>
          </cell>
          <cell r="C1218">
            <v>17</v>
          </cell>
          <cell r="D1218">
            <v>224</v>
          </cell>
          <cell r="E1218">
            <v>2.72</v>
          </cell>
          <cell r="F1218" t="str">
            <v>PAL</v>
          </cell>
          <cell r="H1218" t="str">
            <v>Unidades</v>
          </cell>
          <cell r="I1218" t="str">
            <v>Tejas</v>
          </cell>
          <cell r="J1218" t="str">
            <v>Exportacion</v>
          </cell>
          <cell r="K1218" t="str">
            <v>17-18 Accesorios (Discnt.)</v>
          </cell>
        </row>
        <row r="1219">
          <cell r="A1219" t="str">
            <v>170510000054.1.1</v>
          </cell>
          <cell r="B1219" t="str">
            <v>ARISTERO GRIS PIEDRA</v>
          </cell>
          <cell r="C1219">
            <v>17</v>
          </cell>
          <cell r="D1219">
            <v>224</v>
          </cell>
          <cell r="E1219">
            <v>2.72</v>
          </cell>
          <cell r="F1219" t="str">
            <v>PAL</v>
          </cell>
          <cell r="H1219" t="str">
            <v>Unidades</v>
          </cell>
          <cell r="I1219" t="str">
            <v>Tejas</v>
          </cell>
          <cell r="J1219" t="str">
            <v>Primera</v>
          </cell>
          <cell r="K1219" t="str">
            <v>17-18 Accesorios (Discnt.)</v>
          </cell>
        </row>
        <row r="1220">
          <cell r="A1220" t="str">
            <v>170510000054.4.1</v>
          </cell>
          <cell r="B1220" t="str">
            <v>ARISTERO GRIS PIEDRA EXPORT</v>
          </cell>
          <cell r="C1220">
            <v>17</v>
          </cell>
          <cell r="D1220">
            <v>224</v>
          </cell>
          <cell r="E1220">
            <v>2.72</v>
          </cell>
          <cell r="F1220" t="str">
            <v>PAL</v>
          </cell>
          <cell r="H1220" t="str">
            <v>Unidades</v>
          </cell>
          <cell r="I1220" t="str">
            <v>Tejas</v>
          </cell>
          <cell r="J1220" t="str">
            <v>Exportacion</v>
          </cell>
          <cell r="K1220" t="str">
            <v>17-18 Accesorios (Discnt.)</v>
          </cell>
        </row>
        <row r="1221">
          <cell r="A1221" t="str">
            <v>170510000072.1.1</v>
          </cell>
          <cell r="B1221" t="str">
            <v>ARISTERO VERDE PIEDRA</v>
          </cell>
          <cell r="C1221">
            <v>17</v>
          </cell>
          <cell r="D1221">
            <v>1</v>
          </cell>
          <cell r="E1221">
            <v>2.72</v>
          </cell>
          <cell r="F1221" t="str">
            <v>PAL</v>
          </cell>
          <cell r="H1221" t="str">
            <v>Unidades</v>
          </cell>
          <cell r="I1221" t="str">
            <v>Tejas</v>
          </cell>
          <cell r="J1221" t="str">
            <v>Primera</v>
          </cell>
          <cell r="K1221" t="str">
            <v>17-18 Accesorios (Discnt.)</v>
          </cell>
        </row>
        <row r="1222">
          <cell r="A1222" t="str">
            <v>170510000090.1.1</v>
          </cell>
          <cell r="B1222" t="str">
            <v>ARISTERO SIENA NAT</v>
          </cell>
          <cell r="C1222">
            <v>17</v>
          </cell>
          <cell r="D1222">
            <v>224</v>
          </cell>
          <cell r="E1222">
            <v>2.72</v>
          </cell>
          <cell r="F1222" t="str">
            <v>PAL</v>
          </cell>
          <cell r="H1222" t="str">
            <v>Unidades</v>
          </cell>
          <cell r="I1222" t="str">
            <v>Tejas</v>
          </cell>
          <cell r="J1222" t="str">
            <v>Primera</v>
          </cell>
          <cell r="K1222" t="str">
            <v>17-18 Accesorios (Discnt.)</v>
          </cell>
        </row>
        <row r="1223">
          <cell r="A1223" t="str">
            <v>170510000097.1.1</v>
          </cell>
          <cell r="B1223" t="str">
            <v>ARISTERO TIZA</v>
          </cell>
          <cell r="C1223">
            <v>17</v>
          </cell>
          <cell r="D1223">
            <v>224</v>
          </cell>
          <cell r="E1223">
            <v>2.72</v>
          </cell>
          <cell r="F1223" t="str">
            <v>PAL</v>
          </cell>
          <cell r="H1223" t="str">
            <v>Unidades</v>
          </cell>
          <cell r="I1223" t="str">
            <v>Tejas</v>
          </cell>
          <cell r="J1223" t="str">
            <v>Primera</v>
          </cell>
          <cell r="K1223" t="str">
            <v>17-18 Accesorios (Discnt.)</v>
          </cell>
        </row>
        <row r="1224">
          <cell r="A1224" t="str">
            <v>170510000119.1.1</v>
          </cell>
          <cell r="B1224" t="str">
            <v>ARISTERO DORADO</v>
          </cell>
          <cell r="C1224">
            <v>17</v>
          </cell>
          <cell r="D1224">
            <v>1</v>
          </cell>
          <cell r="E1224">
            <v>2.72</v>
          </cell>
          <cell r="F1224" t="str">
            <v>PAL</v>
          </cell>
          <cell r="H1224" t="str">
            <v>Unidades</v>
          </cell>
          <cell r="I1224" t="str">
            <v>Tejas</v>
          </cell>
          <cell r="J1224" t="str">
            <v>Primera</v>
          </cell>
          <cell r="K1224" t="str">
            <v>17-18 Accesorios (Discnt.)</v>
          </cell>
        </row>
        <row r="1225">
          <cell r="A1225" t="str">
            <v>170510058051.1.1</v>
          </cell>
          <cell r="B1225" t="str">
            <v>ARISTERO ROMANA ENVEJECIDO ( NO USAR )</v>
          </cell>
          <cell r="C1225">
            <v>17</v>
          </cell>
          <cell r="D1225">
            <v>1</v>
          </cell>
          <cell r="E1225">
            <v>2.72</v>
          </cell>
          <cell r="F1225" t="str">
            <v>PAL</v>
          </cell>
          <cell r="H1225" t="str">
            <v>Unidades</v>
          </cell>
          <cell r="I1225" t="str">
            <v>Tejas</v>
          </cell>
          <cell r="J1225" t="str">
            <v>Primera</v>
          </cell>
          <cell r="K1225" t="str">
            <v>17-18 Accesorios (Discnt.)</v>
          </cell>
        </row>
        <row r="1226">
          <cell r="A1226" t="str">
            <v>170510458009.1.3</v>
          </cell>
          <cell r="B1226" t="str">
            <v>ARISTERO ROMANA ARENA NUEVO</v>
          </cell>
          <cell r="C1226">
            <v>17</v>
          </cell>
          <cell r="D1226">
            <v>1</v>
          </cell>
          <cell r="E1226">
            <v>2.72</v>
          </cell>
          <cell r="F1226" t="str">
            <v>PAL</v>
          </cell>
          <cell r="H1226" t="str">
            <v>Unidades</v>
          </cell>
          <cell r="I1226" t="str">
            <v>Tejas</v>
          </cell>
          <cell r="J1226" t="str">
            <v>Primera</v>
          </cell>
          <cell r="K1226" t="str">
            <v>17-18 Accesorios (Discnt.)</v>
          </cell>
        </row>
        <row r="1227">
          <cell r="A1227" t="str">
            <v>170510458011.1.3</v>
          </cell>
          <cell r="B1227" t="str">
            <v>ARISTERO ROMANA SIENA NUEVO</v>
          </cell>
          <cell r="C1227">
            <v>17</v>
          </cell>
          <cell r="D1227">
            <v>1</v>
          </cell>
          <cell r="E1227">
            <v>2.72</v>
          </cell>
          <cell r="F1227" t="str">
            <v>PAL</v>
          </cell>
          <cell r="H1227" t="str">
            <v>Unidades</v>
          </cell>
          <cell r="I1227" t="str">
            <v>Tejas</v>
          </cell>
          <cell r="J1227" t="str">
            <v>Primera</v>
          </cell>
          <cell r="K1227" t="str">
            <v>17-18 Accesorios (Discnt.)</v>
          </cell>
        </row>
        <row r="1228">
          <cell r="A1228" t="str">
            <v>170510458023.1.2</v>
          </cell>
          <cell r="B1228" t="str">
            <v>ARISTERO ROMANA P/BICOCCION</v>
          </cell>
          <cell r="C1228">
            <v>17</v>
          </cell>
          <cell r="D1228">
            <v>1</v>
          </cell>
          <cell r="E1228">
            <v>2.72</v>
          </cell>
          <cell r="F1228" t="str">
            <v>PAL</v>
          </cell>
          <cell r="H1228" t="str">
            <v>Unidades</v>
          </cell>
          <cell r="I1228" t="str">
            <v>Tejas</v>
          </cell>
          <cell r="J1228" t="str">
            <v>Primera</v>
          </cell>
          <cell r="K1228" t="str">
            <v>17-18 Accesorios (Discnt.)</v>
          </cell>
        </row>
        <row r="1229">
          <cell r="A1229" t="str">
            <v>170510458023.1.3</v>
          </cell>
          <cell r="B1229" t="str">
            <v>ARISTERO ROMANA NAT NUEVO</v>
          </cell>
          <cell r="C1229">
            <v>17</v>
          </cell>
          <cell r="D1229">
            <v>1</v>
          </cell>
          <cell r="E1229">
            <v>2.72</v>
          </cell>
          <cell r="F1229" t="str">
            <v>PAL</v>
          </cell>
          <cell r="H1229" t="str">
            <v>Unidades</v>
          </cell>
          <cell r="I1229" t="str">
            <v>Tejas</v>
          </cell>
          <cell r="J1229" t="str">
            <v>Primera</v>
          </cell>
          <cell r="K1229" t="str">
            <v>17-18 Accesorios (Discnt.)</v>
          </cell>
        </row>
        <row r="1230">
          <cell r="A1230" t="str">
            <v>170510458023.4.3</v>
          </cell>
          <cell r="B1230" t="str">
            <v>ARISTERO ROMANA NATURAL EXPORT</v>
          </cell>
          <cell r="C1230">
            <v>17</v>
          </cell>
          <cell r="D1230">
            <v>224</v>
          </cell>
          <cell r="E1230">
            <v>2.72</v>
          </cell>
          <cell r="F1230" t="str">
            <v>PAL</v>
          </cell>
          <cell r="H1230" t="str">
            <v>Unidades</v>
          </cell>
          <cell r="I1230" t="str">
            <v>Tejas</v>
          </cell>
          <cell r="J1230" t="str">
            <v>Exportacion</v>
          </cell>
          <cell r="K1230" t="str">
            <v>17-18 Accesorios (Discnt.)</v>
          </cell>
        </row>
        <row r="1231">
          <cell r="A1231" t="str">
            <v>170510458034.1.3</v>
          </cell>
          <cell r="B1231" t="str">
            <v>ARISTERO ROMANA MARFIL NUEVO</v>
          </cell>
          <cell r="C1231">
            <v>17</v>
          </cell>
          <cell r="D1231">
            <v>152</v>
          </cell>
          <cell r="E1231">
            <v>2.72</v>
          </cell>
          <cell r="F1231" t="str">
            <v>PAL</v>
          </cell>
          <cell r="H1231" t="str">
            <v>Unidades</v>
          </cell>
          <cell r="I1231" t="str">
            <v>Tejas</v>
          </cell>
          <cell r="J1231" t="str">
            <v>Primera</v>
          </cell>
          <cell r="K1231" t="str">
            <v>17-18 Accesorios (Discnt.)</v>
          </cell>
        </row>
        <row r="1232">
          <cell r="A1232" t="str">
            <v>170510458038.1.3</v>
          </cell>
          <cell r="B1232" t="str">
            <v>ARISTERO ROMANA NEGRO MATE NUEVO</v>
          </cell>
          <cell r="C1232">
            <v>17</v>
          </cell>
          <cell r="D1232">
            <v>152</v>
          </cell>
          <cell r="E1232">
            <v>2.72</v>
          </cell>
          <cell r="F1232" t="str">
            <v>PAL</v>
          </cell>
          <cell r="H1232" t="str">
            <v>Unidades</v>
          </cell>
          <cell r="I1232" t="str">
            <v>Tejas</v>
          </cell>
          <cell r="J1232" t="str">
            <v>Primera</v>
          </cell>
          <cell r="K1232" t="str">
            <v>17-18 Accesorios (Discnt.)</v>
          </cell>
        </row>
        <row r="1233">
          <cell r="A1233" t="str">
            <v>170510458042.1.3</v>
          </cell>
          <cell r="B1233" t="str">
            <v>ARISTERO ROMANA ESMALTADO NUEVO</v>
          </cell>
          <cell r="C1233">
            <v>17</v>
          </cell>
          <cell r="D1233">
            <v>1</v>
          </cell>
          <cell r="E1233">
            <v>2.72</v>
          </cell>
          <cell r="F1233" t="str">
            <v>PAL</v>
          </cell>
          <cell r="H1233" t="str">
            <v>Unidades</v>
          </cell>
          <cell r="I1233" t="str">
            <v>Tejas</v>
          </cell>
          <cell r="J1233" t="str">
            <v>Primera</v>
          </cell>
          <cell r="K1233" t="str">
            <v>17-18 Accesorios (Discnt.)</v>
          </cell>
        </row>
        <row r="1234">
          <cell r="A1234" t="str">
            <v>170510458051.1.3</v>
          </cell>
          <cell r="B1234" t="str">
            <v>ARISTERO ROMANA ENVEJECIDO NUEVO</v>
          </cell>
          <cell r="C1234">
            <v>17</v>
          </cell>
          <cell r="D1234">
            <v>1</v>
          </cell>
          <cell r="E1234">
            <v>2.72</v>
          </cell>
          <cell r="F1234" t="str">
            <v>PAL</v>
          </cell>
          <cell r="H1234" t="str">
            <v>Unidades</v>
          </cell>
          <cell r="I1234" t="str">
            <v>Tejas</v>
          </cell>
          <cell r="J1234" t="str">
            <v>Primera</v>
          </cell>
          <cell r="K1234" t="str">
            <v>17-18 Accesorios (Discnt.)</v>
          </cell>
        </row>
        <row r="1235">
          <cell r="A1235" t="str">
            <v>170510458090.1.3</v>
          </cell>
          <cell r="B1235" t="str">
            <v>ARISTERO ROMANA SIENA NAT NUEVO</v>
          </cell>
          <cell r="C1235">
            <v>17</v>
          </cell>
          <cell r="D1235">
            <v>152</v>
          </cell>
          <cell r="E1235">
            <v>2.72</v>
          </cell>
          <cell r="F1235" t="str">
            <v>PAL</v>
          </cell>
          <cell r="H1235" t="str">
            <v>Unidades</v>
          </cell>
          <cell r="I1235" t="str">
            <v>Tejas</v>
          </cell>
          <cell r="J1235" t="str">
            <v>Primera</v>
          </cell>
          <cell r="K1235" t="str">
            <v>17-18 Accesorios (Discnt.)</v>
          </cell>
        </row>
        <row r="1236">
          <cell r="A1236" t="str">
            <v>170510458097.1.3</v>
          </cell>
          <cell r="B1236" t="str">
            <v>ARISTERO ROMANA TIZA NUEVO</v>
          </cell>
          <cell r="C1236">
            <v>17</v>
          </cell>
          <cell r="D1236">
            <v>152</v>
          </cell>
          <cell r="E1236">
            <v>2.72</v>
          </cell>
          <cell r="F1236" t="str">
            <v>PAL</v>
          </cell>
          <cell r="H1236" t="str">
            <v>Unidades</v>
          </cell>
          <cell r="I1236" t="str">
            <v>Tejas</v>
          </cell>
          <cell r="J1236" t="str">
            <v>Primera</v>
          </cell>
          <cell r="K1236" t="str">
            <v>17-18 Accesorios (Discnt.)</v>
          </cell>
        </row>
        <row r="1237">
          <cell r="A1237" t="str">
            <v>170520000001.1.1</v>
          </cell>
          <cell r="B1237" t="str">
            <v>ARISTERO TER. BLANCO</v>
          </cell>
          <cell r="C1237">
            <v>17</v>
          </cell>
          <cell r="D1237">
            <v>1</v>
          </cell>
          <cell r="E1237">
            <v>2.72</v>
          </cell>
          <cell r="F1237" t="str">
            <v>PAL</v>
          </cell>
          <cell r="H1237" t="str">
            <v>Unidades</v>
          </cell>
          <cell r="I1237" t="str">
            <v>Tejas</v>
          </cell>
          <cell r="J1237" t="str">
            <v>Primera</v>
          </cell>
          <cell r="K1237" t="str">
            <v>17-18 Accesorios (Discnt.)</v>
          </cell>
        </row>
        <row r="1238">
          <cell r="A1238" t="str">
            <v>170520000007.1.1</v>
          </cell>
          <cell r="B1238" t="str">
            <v>ARISTERO TER. BRILLANTE</v>
          </cell>
          <cell r="C1238">
            <v>17</v>
          </cell>
          <cell r="D1238">
            <v>1</v>
          </cell>
          <cell r="E1238">
            <v>2.72</v>
          </cell>
          <cell r="F1238" t="str">
            <v>PAL</v>
          </cell>
          <cell r="H1238" t="str">
            <v>Unidades</v>
          </cell>
          <cell r="I1238" t="str">
            <v>Tejas</v>
          </cell>
          <cell r="J1238" t="str">
            <v>Primera</v>
          </cell>
          <cell r="K1238" t="str">
            <v>17-18 Accesorios (Discnt.)</v>
          </cell>
        </row>
        <row r="1239">
          <cell r="A1239" t="str">
            <v>170520000009.1.1</v>
          </cell>
          <cell r="B1239" t="str">
            <v>ARISTERO TER. ARENA</v>
          </cell>
          <cell r="C1239">
            <v>17</v>
          </cell>
          <cell r="D1239">
            <v>1</v>
          </cell>
          <cell r="E1239">
            <v>2.72</v>
          </cell>
          <cell r="F1239" t="str">
            <v>PAL</v>
          </cell>
          <cell r="H1239" t="str">
            <v>Unidades</v>
          </cell>
          <cell r="I1239" t="str">
            <v>Tejas</v>
          </cell>
          <cell r="J1239" t="str">
            <v>Primera</v>
          </cell>
          <cell r="K1239" t="str">
            <v>17-18 Accesorios (Discnt.)</v>
          </cell>
        </row>
        <row r="1240">
          <cell r="A1240" t="str">
            <v>170520000011.1.1</v>
          </cell>
          <cell r="B1240" t="str">
            <v>ARISTERO TER. SIENA</v>
          </cell>
          <cell r="C1240">
            <v>17</v>
          </cell>
          <cell r="D1240">
            <v>0</v>
          </cell>
          <cell r="E1240">
            <v>2.72</v>
          </cell>
          <cell r="F1240" t="str">
            <v>PAL</v>
          </cell>
          <cell r="H1240" t="str">
            <v>Unidades</v>
          </cell>
          <cell r="I1240" t="str">
            <v>Tejas</v>
          </cell>
          <cell r="J1240" t="str">
            <v>Primera</v>
          </cell>
          <cell r="K1240" t="str">
            <v>17-18 Accesorios (Discnt.)</v>
          </cell>
        </row>
        <row r="1241">
          <cell r="A1241" t="str">
            <v>170520000014.1.1</v>
          </cell>
          <cell r="B1241" t="str">
            <v>ARISTERO TER. VERDE</v>
          </cell>
          <cell r="C1241">
            <v>17</v>
          </cell>
          <cell r="D1241">
            <v>0</v>
          </cell>
          <cell r="E1241">
            <v>2.72</v>
          </cell>
          <cell r="F1241" t="str">
            <v>PAL</v>
          </cell>
          <cell r="H1241" t="str">
            <v>Unidades</v>
          </cell>
          <cell r="I1241" t="str">
            <v>Tejas</v>
          </cell>
          <cell r="J1241" t="str">
            <v>Primera</v>
          </cell>
          <cell r="K1241" t="str">
            <v>17-18 Accesorios (Discnt.)</v>
          </cell>
        </row>
        <row r="1242">
          <cell r="A1242" t="str">
            <v>170520000023.1.1</v>
          </cell>
          <cell r="B1242" t="str">
            <v>ARISTERO TER. NAT</v>
          </cell>
          <cell r="C1242">
            <v>17</v>
          </cell>
          <cell r="D1242">
            <v>0</v>
          </cell>
          <cell r="E1242">
            <v>2.72</v>
          </cell>
          <cell r="F1242" t="str">
            <v>PAL</v>
          </cell>
          <cell r="H1242" t="str">
            <v>Unidades</v>
          </cell>
          <cell r="I1242" t="str">
            <v>Tejas</v>
          </cell>
          <cell r="J1242" t="str">
            <v>Primera</v>
          </cell>
          <cell r="K1242" t="str">
            <v>17-18 Accesorios (Discnt.)</v>
          </cell>
        </row>
        <row r="1243">
          <cell r="A1243" t="str">
            <v>170520000023.1.2</v>
          </cell>
          <cell r="B1243" t="str">
            <v>ARISTERO TER. P/BICOCCION</v>
          </cell>
          <cell r="C1243">
            <v>17</v>
          </cell>
          <cell r="D1243">
            <v>1</v>
          </cell>
          <cell r="E1243">
            <v>2.72</v>
          </cell>
          <cell r="F1243" t="str">
            <v>PAL</v>
          </cell>
          <cell r="H1243" t="str">
            <v>Unidades</v>
          </cell>
          <cell r="I1243" t="str">
            <v>Tejas</v>
          </cell>
          <cell r="J1243" t="str">
            <v>Primera</v>
          </cell>
          <cell r="K1243" t="str">
            <v>17-18 Accesorios (Discnt.)</v>
          </cell>
        </row>
        <row r="1244">
          <cell r="A1244" t="str">
            <v>170520000037.1.1</v>
          </cell>
          <cell r="B1244" t="str">
            <v>ARISTERO TER. NEGRO BRILLANTE</v>
          </cell>
          <cell r="C1244">
            <v>17</v>
          </cell>
          <cell r="D1244">
            <v>1</v>
          </cell>
          <cell r="E1244">
            <v>2.72</v>
          </cell>
          <cell r="F1244" t="str">
            <v>PAL</v>
          </cell>
          <cell r="H1244" t="str">
            <v>Unidades</v>
          </cell>
          <cell r="I1244" t="str">
            <v>Tejas</v>
          </cell>
          <cell r="J1244" t="str">
            <v>Primera</v>
          </cell>
          <cell r="K1244" t="str">
            <v>17-18 Accesorios (Discnt.)</v>
          </cell>
        </row>
        <row r="1245">
          <cell r="A1245" t="str">
            <v>170520000038.1.1</v>
          </cell>
          <cell r="B1245" t="str">
            <v>ARISTERO TER. NEGRO MATE</v>
          </cell>
          <cell r="C1245">
            <v>17</v>
          </cell>
          <cell r="D1245">
            <v>1</v>
          </cell>
          <cell r="E1245">
            <v>2.72</v>
          </cell>
          <cell r="F1245" t="str">
            <v>PAL</v>
          </cell>
          <cell r="H1245" t="str">
            <v>Unidades</v>
          </cell>
          <cell r="I1245" t="str">
            <v>Tejas</v>
          </cell>
          <cell r="J1245" t="str">
            <v>Primera</v>
          </cell>
          <cell r="K1245" t="str">
            <v>17-18 Accesorios (Discnt.)</v>
          </cell>
        </row>
        <row r="1246">
          <cell r="A1246" t="str">
            <v>170520000042.1.1</v>
          </cell>
          <cell r="B1246" t="str">
            <v>ARISTERO TER. ESMALTADO</v>
          </cell>
          <cell r="C1246">
            <v>17</v>
          </cell>
          <cell r="D1246">
            <v>0</v>
          </cell>
          <cell r="E1246">
            <v>2.72</v>
          </cell>
          <cell r="F1246" t="str">
            <v>PAL</v>
          </cell>
          <cell r="H1246" t="str">
            <v>Unidades</v>
          </cell>
          <cell r="I1246" t="str">
            <v>Tejas</v>
          </cell>
          <cell r="J1246" t="str">
            <v>Primera</v>
          </cell>
          <cell r="K1246" t="str">
            <v>17-18 Accesorios (Discnt.)</v>
          </cell>
        </row>
        <row r="1247">
          <cell r="A1247" t="str">
            <v>170520000051.1.1</v>
          </cell>
          <cell r="B1247" t="str">
            <v>ARISTERO TER. ENVEJECIDO</v>
          </cell>
          <cell r="C1247">
            <v>17</v>
          </cell>
          <cell r="D1247">
            <v>0</v>
          </cell>
          <cell r="E1247">
            <v>2.72</v>
          </cell>
          <cell r="F1247" t="str">
            <v>PAL</v>
          </cell>
          <cell r="H1247" t="str">
            <v>Unidades</v>
          </cell>
          <cell r="I1247" t="str">
            <v>Tejas</v>
          </cell>
          <cell r="J1247" t="str">
            <v>Primera</v>
          </cell>
          <cell r="K1247" t="str">
            <v>17-18 Accesorios (Discnt.)</v>
          </cell>
        </row>
        <row r="1248">
          <cell r="A1248" t="str">
            <v>170520000053.1.1</v>
          </cell>
          <cell r="B1248" t="str">
            <v>ARISTERO TER. AZUL</v>
          </cell>
          <cell r="C1248">
            <v>17</v>
          </cell>
          <cell r="D1248">
            <v>0</v>
          </cell>
          <cell r="E1248">
            <v>2.72</v>
          </cell>
          <cell r="F1248" t="str">
            <v>PAL</v>
          </cell>
          <cell r="H1248" t="str">
            <v>Unidades</v>
          </cell>
          <cell r="I1248" t="str">
            <v>Tejas</v>
          </cell>
          <cell r="J1248" t="str">
            <v>Primera</v>
          </cell>
          <cell r="K1248" t="str">
            <v>17-18 Accesorios (Discnt.)</v>
          </cell>
        </row>
        <row r="1249">
          <cell r="A1249" t="str">
            <v>170520000054.1.1</v>
          </cell>
          <cell r="B1249" t="str">
            <v>ARISTERO TER. GRIS PIEDRA</v>
          </cell>
          <cell r="C1249">
            <v>17</v>
          </cell>
          <cell r="D1249">
            <v>1</v>
          </cell>
          <cell r="E1249">
            <v>2.72</v>
          </cell>
          <cell r="F1249" t="str">
            <v>PAL</v>
          </cell>
          <cell r="H1249" t="str">
            <v>Unidades</v>
          </cell>
          <cell r="I1249" t="str">
            <v>Tejas</v>
          </cell>
          <cell r="J1249" t="str">
            <v>Primera</v>
          </cell>
          <cell r="K1249" t="str">
            <v>17-18 Accesorios (Discnt.)</v>
          </cell>
        </row>
        <row r="1250">
          <cell r="A1250" t="str">
            <v>170520000072.1.1</v>
          </cell>
          <cell r="B1250" t="str">
            <v>ARISTERO TER. VERDE PIEDRA</v>
          </cell>
          <cell r="C1250">
            <v>17</v>
          </cell>
          <cell r="D1250">
            <v>0</v>
          </cell>
          <cell r="E1250">
            <v>2.72</v>
          </cell>
          <cell r="F1250" t="str">
            <v>PAL</v>
          </cell>
          <cell r="H1250" t="str">
            <v>Unidades</v>
          </cell>
          <cell r="I1250" t="str">
            <v>Tejas</v>
          </cell>
          <cell r="J1250" t="str">
            <v>Primera</v>
          </cell>
          <cell r="K1250" t="str">
            <v>17-18 Accesorios (Discnt.)</v>
          </cell>
        </row>
        <row r="1251">
          <cell r="A1251" t="str">
            <v>170520000090.1.1</v>
          </cell>
          <cell r="B1251" t="str">
            <v>ARISTERO TER. SIENA NAT</v>
          </cell>
          <cell r="C1251">
            <v>17</v>
          </cell>
          <cell r="D1251">
            <v>0</v>
          </cell>
          <cell r="E1251">
            <v>2.72</v>
          </cell>
          <cell r="F1251" t="str">
            <v>PAL</v>
          </cell>
          <cell r="H1251" t="str">
            <v>Unidades</v>
          </cell>
          <cell r="I1251" t="str">
            <v>Tejas</v>
          </cell>
          <cell r="J1251" t="str">
            <v>Primera</v>
          </cell>
          <cell r="K1251" t="str">
            <v>17-18 Accesorios (Discnt.)</v>
          </cell>
        </row>
        <row r="1252">
          <cell r="A1252" t="str">
            <v>170520458009.1.3</v>
          </cell>
          <cell r="B1252" t="str">
            <v>ARISTERO TER. ROMANA ARENA NUEVO</v>
          </cell>
          <cell r="C1252">
            <v>17</v>
          </cell>
          <cell r="D1252">
            <v>1</v>
          </cell>
          <cell r="E1252">
            <v>2.72</v>
          </cell>
          <cell r="F1252" t="str">
            <v>PAL</v>
          </cell>
          <cell r="H1252" t="str">
            <v>Unidades</v>
          </cell>
          <cell r="I1252" t="str">
            <v>Tejas</v>
          </cell>
          <cell r="J1252" t="str">
            <v>Primera</v>
          </cell>
          <cell r="K1252" t="str">
            <v>17-18 Accesorios (Discnt.)</v>
          </cell>
        </row>
        <row r="1253">
          <cell r="A1253" t="str">
            <v>170520458023.1.2</v>
          </cell>
          <cell r="B1253" t="str">
            <v>ARISTERO TER. ROMANA P/BICOCCION</v>
          </cell>
          <cell r="C1253">
            <v>17</v>
          </cell>
          <cell r="D1253">
            <v>0</v>
          </cell>
          <cell r="E1253">
            <v>2.72</v>
          </cell>
          <cell r="F1253" t="str">
            <v>PAL</v>
          </cell>
          <cell r="H1253" t="str">
            <v>Unidades</v>
          </cell>
          <cell r="I1253" t="str">
            <v>Tejas</v>
          </cell>
          <cell r="J1253" t="str">
            <v>Primera</v>
          </cell>
          <cell r="K1253" t="str">
            <v>17-18 Accesorios (Discnt.)</v>
          </cell>
        </row>
        <row r="1254">
          <cell r="A1254" t="str">
            <v>170520458023.1.3</v>
          </cell>
          <cell r="B1254" t="str">
            <v>ARISTERO TER. ROMANA NAT NUEV</v>
          </cell>
          <cell r="C1254">
            <v>17</v>
          </cell>
          <cell r="D1254">
            <v>0</v>
          </cell>
          <cell r="E1254">
            <v>2.72</v>
          </cell>
          <cell r="F1254" t="str">
            <v>PAL</v>
          </cell>
          <cell r="H1254" t="str">
            <v>Unidades</v>
          </cell>
          <cell r="I1254" t="str">
            <v>Tejas</v>
          </cell>
          <cell r="J1254" t="str">
            <v>Primera</v>
          </cell>
          <cell r="K1254" t="str">
            <v>17-18 Accesorios (Discnt.)</v>
          </cell>
        </row>
        <row r="1255">
          <cell r="A1255" t="str">
            <v>170520458034.1.3</v>
          </cell>
          <cell r="B1255" t="str">
            <v>ARISTERO TER. ROMANA MARFIL NUEVO</v>
          </cell>
          <cell r="C1255">
            <v>17</v>
          </cell>
          <cell r="D1255">
            <v>1</v>
          </cell>
          <cell r="E1255">
            <v>2.72</v>
          </cell>
          <cell r="F1255" t="str">
            <v>PAL</v>
          </cell>
          <cell r="H1255" t="str">
            <v>Unidades</v>
          </cell>
          <cell r="I1255" t="str">
            <v>Tejas</v>
          </cell>
          <cell r="J1255" t="str">
            <v>Primera</v>
          </cell>
          <cell r="K1255" t="str">
            <v>17-18 Accesorios (Discnt.)</v>
          </cell>
        </row>
        <row r="1256">
          <cell r="A1256" t="str">
            <v>170520458038.1.3</v>
          </cell>
          <cell r="B1256" t="str">
            <v>ARISTERO TER. ROMANA NEGRO MATE NUEVA</v>
          </cell>
          <cell r="C1256">
            <v>17</v>
          </cell>
          <cell r="D1256">
            <v>1</v>
          </cell>
          <cell r="E1256">
            <v>2.72</v>
          </cell>
          <cell r="F1256" t="str">
            <v>PAL</v>
          </cell>
          <cell r="H1256" t="str">
            <v>Unidades</v>
          </cell>
          <cell r="I1256" t="str">
            <v>Tejas</v>
          </cell>
          <cell r="J1256" t="str">
            <v>Primera</v>
          </cell>
          <cell r="K1256" t="str">
            <v>17-18 Accesorios (Discnt.)</v>
          </cell>
        </row>
        <row r="1257">
          <cell r="A1257" t="str">
            <v>170520458042.1.3</v>
          </cell>
          <cell r="B1257" t="str">
            <v>ARISTERO TER. ROMANA ESMALTADO NUEVA</v>
          </cell>
          <cell r="C1257">
            <v>17</v>
          </cell>
          <cell r="D1257">
            <v>1</v>
          </cell>
          <cell r="E1257">
            <v>2.72</v>
          </cell>
          <cell r="F1257" t="str">
            <v>PAL</v>
          </cell>
          <cell r="H1257" t="str">
            <v>Unidades</v>
          </cell>
          <cell r="I1257" t="str">
            <v>Tejas</v>
          </cell>
          <cell r="J1257" t="str">
            <v>Primera</v>
          </cell>
          <cell r="K1257" t="str">
            <v>17-18 Accesorios (Discnt.)</v>
          </cell>
        </row>
        <row r="1258">
          <cell r="A1258" t="str">
            <v>170520458051.1.3</v>
          </cell>
          <cell r="B1258" t="str">
            <v>ARISTERO TER. ROMANA ENVEJECIDO NUEVA</v>
          </cell>
          <cell r="C1258">
            <v>17</v>
          </cell>
          <cell r="D1258">
            <v>0</v>
          </cell>
          <cell r="E1258">
            <v>2.72</v>
          </cell>
          <cell r="F1258" t="str">
            <v>PAL</v>
          </cell>
          <cell r="H1258" t="str">
            <v>Unidades</v>
          </cell>
          <cell r="I1258" t="str">
            <v>Tejas</v>
          </cell>
          <cell r="J1258" t="str">
            <v>Primera</v>
          </cell>
          <cell r="K1258" t="str">
            <v>17-18 Accesorios (Discnt.)</v>
          </cell>
        </row>
        <row r="1259">
          <cell r="A1259" t="str">
            <v>170520458054.1.3</v>
          </cell>
          <cell r="B1259" t="str">
            <v>ARISTERO TER. ROMANA GRIS PIEDRA</v>
          </cell>
          <cell r="C1259">
            <v>17</v>
          </cell>
          <cell r="D1259">
            <v>1</v>
          </cell>
          <cell r="E1259">
            <v>2.72</v>
          </cell>
          <cell r="F1259" t="str">
            <v>PAL</v>
          </cell>
          <cell r="H1259" t="str">
            <v>Unidades</v>
          </cell>
          <cell r="I1259" t="str">
            <v>Tejas</v>
          </cell>
          <cell r="J1259" t="str">
            <v>Primera</v>
          </cell>
          <cell r="K1259" t="str">
            <v>17-18 Accesorios (Discnt.)</v>
          </cell>
        </row>
        <row r="1260">
          <cell r="A1260" t="str">
            <v>170520458090.1.3</v>
          </cell>
          <cell r="B1260" t="str">
            <v>ARISTERO TER. ROMANA SIENA NATURAL</v>
          </cell>
          <cell r="C1260">
            <v>17</v>
          </cell>
          <cell r="D1260">
            <v>0</v>
          </cell>
          <cell r="E1260">
            <v>2.72</v>
          </cell>
          <cell r="F1260" t="str">
            <v>PAL</v>
          </cell>
          <cell r="H1260" t="str">
            <v>Unidades</v>
          </cell>
          <cell r="I1260" t="str">
            <v>Tejas</v>
          </cell>
          <cell r="J1260" t="str">
            <v>Primera</v>
          </cell>
          <cell r="K1260" t="str">
            <v>17-18 Accesorios (Discnt.)</v>
          </cell>
        </row>
        <row r="1261">
          <cell r="A1261" t="str">
            <v>170520458097.1.3</v>
          </cell>
          <cell r="B1261" t="str">
            <v>ARISTERO TER. ROMANA TIZA NUEVO</v>
          </cell>
          <cell r="C1261">
            <v>17</v>
          </cell>
          <cell r="D1261">
            <v>1</v>
          </cell>
          <cell r="E1261">
            <v>2.72</v>
          </cell>
          <cell r="F1261" t="str">
            <v>PAL</v>
          </cell>
          <cell r="H1261" t="str">
            <v>Unidades</v>
          </cell>
          <cell r="I1261" t="str">
            <v>Tejas</v>
          </cell>
          <cell r="J1261" t="str">
            <v>Primera</v>
          </cell>
          <cell r="K1261" t="str">
            <v>17-18 Accesorios (Discnt.)</v>
          </cell>
        </row>
        <row r="1262">
          <cell r="A1262" t="str">
            <v>170530000007.1.1</v>
          </cell>
          <cell r="B1262" t="str">
            <v>CABALLETE CUMBRERA BRILLANTE</v>
          </cell>
          <cell r="C1262">
            <v>17</v>
          </cell>
          <cell r="D1262">
            <v>96</v>
          </cell>
          <cell r="E1262">
            <v>3.86</v>
          </cell>
          <cell r="F1262" t="str">
            <v>PAL</v>
          </cell>
          <cell r="H1262" t="str">
            <v>Unidades</v>
          </cell>
          <cell r="I1262" t="str">
            <v>Tejas</v>
          </cell>
          <cell r="J1262" t="str">
            <v>Primera</v>
          </cell>
          <cell r="K1262" t="str">
            <v>17-18 Accesorios (Discnt.)</v>
          </cell>
        </row>
        <row r="1263">
          <cell r="A1263" t="str">
            <v>170530000009.1.1</v>
          </cell>
          <cell r="B1263" t="str">
            <v>CABALLETE CUMBRERA ARENA</v>
          </cell>
          <cell r="C1263">
            <v>17</v>
          </cell>
          <cell r="D1263">
            <v>1</v>
          </cell>
          <cell r="E1263">
            <v>3.86</v>
          </cell>
          <cell r="F1263" t="str">
            <v>PAL</v>
          </cell>
          <cell r="H1263" t="str">
            <v>Unidades</v>
          </cell>
          <cell r="I1263" t="str">
            <v>Tejas</v>
          </cell>
          <cell r="J1263" t="str">
            <v>Primera</v>
          </cell>
          <cell r="K1263" t="str">
            <v>17-18 Accesorios (Discnt.)</v>
          </cell>
        </row>
        <row r="1264">
          <cell r="A1264" t="str">
            <v>170530000011.1.1</v>
          </cell>
          <cell r="B1264" t="str">
            <v>CABALLETE CUMBRERA SIENA</v>
          </cell>
          <cell r="C1264">
            <v>17</v>
          </cell>
          <cell r="D1264">
            <v>96</v>
          </cell>
          <cell r="E1264">
            <v>3.86</v>
          </cell>
          <cell r="F1264" t="str">
            <v>PAL</v>
          </cell>
          <cell r="H1264" t="str">
            <v>Unidades</v>
          </cell>
          <cell r="I1264" t="str">
            <v>Tejas</v>
          </cell>
          <cell r="J1264" t="str">
            <v>Primera</v>
          </cell>
          <cell r="K1264" t="str">
            <v>17-18 Accesorios (Discnt.)</v>
          </cell>
        </row>
        <row r="1265">
          <cell r="A1265" t="str">
            <v>170530000014.1.1</v>
          </cell>
          <cell r="B1265" t="str">
            <v>CABALLETE CUMBRERA VERDE</v>
          </cell>
          <cell r="C1265">
            <v>17</v>
          </cell>
          <cell r="D1265">
            <v>96</v>
          </cell>
          <cell r="E1265">
            <v>3.86</v>
          </cell>
          <cell r="F1265" t="str">
            <v>PAL</v>
          </cell>
          <cell r="H1265" t="str">
            <v>Unidades</v>
          </cell>
          <cell r="I1265" t="str">
            <v>Tejas</v>
          </cell>
          <cell r="J1265" t="str">
            <v>Primera</v>
          </cell>
          <cell r="K1265" t="str">
            <v>17-18 Accesorios (Discnt.)</v>
          </cell>
        </row>
        <row r="1266">
          <cell r="A1266" t="str">
            <v>170530000023.1.1</v>
          </cell>
          <cell r="B1266" t="str">
            <v>CABALLETE CUMBRERA NAT</v>
          </cell>
          <cell r="C1266">
            <v>17</v>
          </cell>
          <cell r="D1266">
            <v>96</v>
          </cell>
          <cell r="E1266">
            <v>3.86</v>
          </cell>
          <cell r="F1266" t="str">
            <v>PAL</v>
          </cell>
          <cell r="H1266" t="str">
            <v>Unidades</v>
          </cell>
          <cell r="I1266" t="str">
            <v>Tejas</v>
          </cell>
          <cell r="J1266" t="str">
            <v>Primera</v>
          </cell>
          <cell r="K1266" t="str">
            <v>17-18 Accesorios (Discnt.)</v>
          </cell>
        </row>
        <row r="1267">
          <cell r="A1267" t="str">
            <v>170530000023.1.2</v>
          </cell>
          <cell r="B1267" t="str">
            <v>CABALLETE CUMBRERA P/BICOCCION</v>
          </cell>
          <cell r="C1267">
            <v>17</v>
          </cell>
          <cell r="D1267">
            <v>1</v>
          </cell>
          <cell r="E1267">
            <v>3.86</v>
          </cell>
          <cell r="F1267" t="str">
            <v>PAL</v>
          </cell>
          <cell r="G1267" t="str">
            <v/>
          </cell>
          <cell r="H1267" t="str">
            <v>Unidades</v>
          </cell>
          <cell r="I1267" t="str">
            <v>Tejas</v>
          </cell>
          <cell r="J1267" t="str">
            <v>Primera</v>
          </cell>
          <cell r="K1267" t="str">
            <v>17-18 Accesorios (Discnt.)</v>
          </cell>
        </row>
        <row r="1268">
          <cell r="A1268" t="str">
            <v>170530000034.1.1</v>
          </cell>
          <cell r="B1268" t="str">
            <v>CABALLETE CUMBRERA MARFIL</v>
          </cell>
          <cell r="C1268">
            <v>17</v>
          </cell>
          <cell r="D1268">
            <v>1</v>
          </cell>
          <cell r="E1268">
            <v>3.86</v>
          </cell>
          <cell r="F1268" t="str">
            <v>PAL</v>
          </cell>
          <cell r="G1268" t="str">
            <v/>
          </cell>
          <cell r="H1268" t="str">
            <v>Unidades</v>
          </cell>
          <cell r="I1268" t="str">
            <v>Tejas</v>
          </cell>
          <cell r="J1268" t="str">
            <v>Primera</v>
          </cell>
          <cell r="K1268" t="str">
            <v>17-18 Accesorios (Discnt.)</v>
          </cell>
        </row>
        <row r="1269">
          <cell r="A1269" t="str">
            <v>170530000037.1.1</v>
          </cell>
          <cell r="B1269" t="str">
            <v>CABALLETE CUMBRERA NEGRO BRILLANTE</v>
          </cell>
          <cell r="C1269">
            <v>17</v>
          </cell>
          <cell r="D1269">
            <v>96</v>
          </cell>
          <cell r="E1269">
            <v>3.86</v>
          </cell>
          <cell r="F1269" t="str">
            <v>PAL</v>
          </cell>
          <cell r="H1269" t="str">
            <v>Unidades</v>
          </cell>
          <cell r="I1269" t="str">
            <v>Tejas</v>
          </cell>
          <cell r="J1269" t="str">
            <v>Primera</v>
          </cell>
          <cell r="K1269" t="str">
            <v>17-18 Accesorios (Discnt.)</v>
          </cell>
        </row>
        <row r="1270">
          <cell r="A1270" t="str">
            <v>170530000038.1.1</v>
          </cell>
          <cell r="B1270" t="str">
            <v>CABALLETE CUMBRERA NEGRO MATE</v>
          </cell>
          <cell r="C1270">
            <v>17</v>
          </cell>
          <cell r="D1270">
            <v>96</v>
          </cell>
          <cell r="E1270">
            <v>3.86</v>
          </cell>
          <cell r="F1270" t="str">
            <v>PAL</v>
          </cell>
          <cell r="H1270" t="str">
            <v>Unidades</v>
          </cell>
          <cell r="I1270" t="str">
            <v>Tejas</v>
          </cell>
          <cell r="J1270" t="str">
            <v>Primera</v>
          </cell>
          <cell r="K1270" t="str">
            <v>17-18 Accesorios (Discnt.)</v>
          </cell>
        </row>
        <row r="1271">
          <cell r="A1271" t="str">
            <v>170530000042.1.1</v>
          </cell>
          <cell r="B1271" t="str">
            <v>CABALLETE CUMBRERA ESMALTADA</v>
          </cell>
          <cell r="C1271">
            <v>17</v>
          </cell>
          <cell r="D1271">
            <v>1</v>
          </cell>
          <cell r="E1271">
            <v>3.86</v>
          </cell>
          <cell r="F1271" t="str">
            <v>PAL</v>
          </cell>
          <cell r="G1271" t="str">
            <v/>
          </cell>
          <cell r="H1271" t="str">
            <v>Unidades</v>
          </cell>
          <cell r="I1271" t="str">
            <v>Tejas</v>
          </cell>
          <cell r="J1271" t="str">
            <v>Primera</v>
          </cell>
          <cell r="K1271" t="str">
            <v>17-18 Accesorios (Discnt.)</v>
          </cell>
        </row>
        <row r="1272">
          <cell r="A1272" t="str">
            <v>170530000051.1.1</v>
          </cell>
          <cell r="B1272" t="str">
            <v>CABALLETE CUMBRERA ENVEJECIDO</v>
          </cell>
          <cell r="C1272">
            <v>17</v>
          </cell>
          <cell r="D1272">
            <v>96</v>
          </cell>
          <cell r="E1272">
            <v>3.86</v>
          </cell>
          <cell r="F1272" t="str">
            <v>PAL</v>
          </cell>
          <cell r="G1272" t="str">
            <v/>
          </cell>
          <cell r="H1272" t="str">
            <v>Unidades</v>
          </cell>
          <cell r="I1272" t="str">
            <v>Tejas</v>
          </cell>
          <cell r="J1272" t="str">
            <v>Primera</v>
          </cell>
          <cell r="K1272" t="str">
            <v>17-18 Accesorios (Discnt.)</v>
          </cell>
        </row>
        <row r="1273">
          <cell r="A1273" t="str">
            <v>170530000051.4.1</v>
          </cell>
          <cell r="B1273" t="str">
            <v>CABALLETE CUMBRERA ENVEJECIDO EXPORT</v>
          </cell>
          <cell r="C1273">
            <v>17</v>
          </cell>
          <cell r="D1273">
            <v>96</v>
          </cell>
          <cell r="E1273">
            <v>3.86</v>
          </cell>
          <cell r="F1273" t="str">
            <v>PAL</v>
          </cell>
          <cell r="H1273" t="str">
            <v>Unidades</v>
          </cell>
          <cell r="I1273" t="str">
            <v>Tejas</v>
          </cell>
          <cell r="J1273" t="str">
            <v>Exportacion</v>
          </cell>
          <cell r="K1273" t="str">
            <v>17-18 Accesorios (Discnt.)</v>
          </cell>
        </row>
        <row r="1274">
          <cell r="A1274" t="str">
            <v>170530000053.1.1</v>
          </cell>
          <cell r="B1274" t="str">
            <v>CABALLETE CUMBRERA AZUL</v>
          </cell>
          <cell r="C1274">
            <v>17</v>
          </cell>
          <cell r="D1274">
            <v>96</v>
          </cell>
          <cell r="E1274">
            <v>3.86</v>
          </cell>
          <cell r="F1274" t="str">
            <v>PAL</v>
          </cell>
          <cell r="G1274" t="str">
            <v/>
          </cell>
          <cell r="H1274" t="str">
            <v>Unidades</v>
          </cell>
          <cell r="I1274" t="str">
            <v>Tejas</v>
          </cell>
          <cell r="J1274" t="str">
            <v>Primera</v>
          </cell>
          <cell r="K1274" t="str">
            <v>17-18 Accesorios (Discnt.)</v>
          </cell>
        </row>
        <row r="1275">
          <cell r="A1275" t="str">
            <v>170530000054.1.1</v>
          </cell>
          <cell r="B1275" t="str">
            <v>CABALLETE CUMBRERA GRIS PIEDRA</v>
          </cell>
          <cell r="C1275">
            <v>17</v>
          </cell>
          <cell r="D1275">
            <v>96</v>
          </cell>
          <cell r="E1275">
            <v>3.86</v>
          </cell>
          <cell r="F1275" t="str">
            <v>PAL</v>
          </cell>
          <cell r="H1275" t="str">
            <v>Unidades</v>
          </cell>
          <cell r="I1275" t="str">
            <v>Tejas</v>
          </cell>
          <cell r="J1275" t="str">
            <v>Primera</v>
          </cell>
          <cell r="K1275" t="str">
            <v>17-18 Accesorios (Discnt.)</v>
          </cell>
        </row>
        <row r="1276">
          <cell r="A1276" t="str">
            <v>170530000072.1.1</v>
          </cell>
          <cell r="B1276" t="str">
            <v>CABALLETE CUMBRERA VERDE PIEDRA</v>
          </cell>
          <cell r="C1276">
            <v>17</v>
          </cell>
          <cell r="D1276">
            <v>1</v>
          </cell>
          <cell r="E1276">
            <v>3.86</v>
          </cell>
          <cell r="F1276" t="str">
            <v>PAL</v>
          </cell>
          <cell r="H1276" t="str">
            <v>Unidades</v>
          </cell>
          <cell r="I1276" t="str">
            <v>Tejas</v>
          </cell>
          <cell r="J1276" t="str">
            <v>Primera</v>
          </cell>
          <cell r="K1276" t="str">
            <v>17-18 Accesorios (Discnt.)</v>
          </cell>
        </row>
        <row r="1277">
          <cell r="A1277" t="str">
            <v>170530000090.1.1</v>
          </cell>
          <cell r="B1277" t="str">
            <v>CABALLETE CUMBRERA SIENA NAT</v>
          </cell>
          <cell r="C1277">
            <v>17</v>
          </cell>
          <cell r="D1277">
            <v>96</v>
          </cell>
          <cell r="E1277">
            <v>3.86</v>
          </cell>
          <cell r="F1277" t="str">
            <v>PAL</v>
          </cell>
          <cell r="H1277" t="str">
            <v>Unidades</v>
          </cell>
          <cell r="I1277" t="str">
            <v>Tejas</v>
          </cell>
          <cell r="J1277" t="str">
            <v>Primera</v>
          </cell>
          <cell r="K1277" t="str">
            <v>17-18 Accesorios (Discnt.)</v>
          </cell>
        </row>
        <row r="1278">
          <cell r="A1278" t="str">
            <v>170530000097.1.1</v>
          </cell>
          <cell r="B1278" t="str">
            <v>CABALLETE CUMBRERA TIZA</v>
          </cell>
          <cell r="C1278">
            <v>17</v>
          </cell>
          <cell r="D1278">
            <v>96</v>
          </cell>
          <cell r="E1278">
            <v>3.86</v>
          </cell>
          <cell r="F1278" t="str">
            <v>PAL</v>
          </cell>
          <cell r="G1278" t="str">
            <v/>
          </cell>
          <cell r="H1278" t="str">
            <v>Unidades</v>
          </cell>
          <cell r="I1278" t="str">
            <v>Tejas</v>
          </cell>
          <cell r="J1278" t="str">
            <v>Primera</v>
          </cell>
          <cell r="K1278" t="str">
            <v>17-18 Accesorios (Discnt.)</v>
          </cell>
        </row>
        <row r="1279">
          <cell r="A1279" t="str">
            <v>170540139038.1.1</v>
          </cell>
          <cell r="B1279" t="str">
            <v>MEDIA TEJA CLASSIC NEGRO MATE</v>
          </cell>
          <cell r="C1279">
            <v>17</v>
          </cell>
          <cell r="D1279">
            <v>256</v>
          </cell>
          <cell r="E1279">
            <v>1</v>
          </cell>
          <cell r="F1279" t="str">
            <v>PAL</v>
          </cell>
          <cell r="H1279" t="str">
            <v>Unidades</v>
          </cell>
          <cell r="I1279" t="str">
            <v>Tejas</v>
          </cell>
          <cell r="J1279" t="str">
            <v>Primera</v>
          </cell>
          <cell r="K1279" t="str">
            <v>17-18 Accesorios (Discnt.)</v>
          </cell>
        </row>
        <row r="1280">
          <cell r="A1280" t="str">
            <v>170540140007.1.1</v>
          </cell>
          <cell r="B1280" t="str">
            <v>MEDIA TEJA FRANCESA BRILLANTE</v>
          </cell>
          <cell r="C1280">
            <v>17</v>
          </cell>
          <cell r="D1280">
            <v>256</v>
          </cell>
          <cell r="E1280">
            <v>1</v>
          </cell>
          <cell r="F1280" t="str">
            <v>PAL</v>
          </cell>
          <cell r="H1280" t="str">
            <v>Unidades</v>
          </cell>
          <cell r="I1280" t="str">
            <v>Tejas</v>
          </cell>
          <cell r="J1280" t="str">
            <v>Primera</v>
          </cell>
          <cell r="K1280" t="str">
            <v>17-18 Accesorios (Discnt.)</v>
          </cell>
        </row>
        <row r="1281">
          <cell r="A1281" t="str">
            <v>170540140011.1.1</v>
          </cell>
          <cell r="B1281" t="str">
            <v>MEDIA TEJA FRANCESA SIENA</v>
          </cell>
          <cell r="C1281">
            <v>17</v>
          </cell>
          <cell r="D1281">
            <v>1</v>
          </cell>
          <cell r="E1281">
            <v>1</v>
          </cell>
          <cell r="F1281" t="str">
            <v>PAL</v>
          </cell>
          <cell r="H1281" t="str">
            <v>Unidades</v>
          </cell>
          <cell r="I1281" t="str">
            <v>Tejas</v>
          </cell>
          <cell r="J1281" t="str">
            <v>Primera</v>
          </cell>
          <cell r="K1281" t="str">
            <v>17-18 Accesorios (Discnt.)</v>
          </cell>
        </row>
        <row r="1282">
          <cell r="A1282" t="str">
            <v>170540140014.1.1</v>
          </cell>
          <cell r="B1282" t="str">
            <v>MEDIA TEJA FRANCESA VERDE</v>
          </cell>
          <cell r="C1282">
            <v>17</v>
          </cell>
          <cell r="D1282">
            <v>256</v>
          </cell>
          <cell r="E1282">
            <v>1</v>
          </cell>
          <cell r="F1282" t="str">
            <v>PAL</v>
          </cell>
          <cell r="H1282" t="str">
            <v>Unidades</v>
          </cell>
          <cell r="I1282" t="str">
            <v>Tejas</v>
          </cell>
          <cell r="J1282" t="str">
            <v>Primera</v>
          </cell>
          <cell r="K1282" t="str">
            <v>17-18 Accesorios (Discnt.)</v>
          </cell>
        </row>
        <row r="1283">
          <cell r="A1283" t="str">
            <v>170540140023.1.1</v>
          </cell>
          <cell r="B1283" t="str">
            <v>MEDIA TEJA FRANCESA NAT</v>
          </cell>
          <cell r="C1283">
            <v>17</v>
          </cell>
          <cell r="D1283">
            <v>256</v>
          </cell>
          <cell r="E1283">
            <v>1</v>
          </cell>
          <cell r="F1283" t="str">
            <v>PAL</v>
          </cell>
          <cell r="H1283" t="str">
            <v>Unidades</v>
          </cell>
          <cell r="I1283" t="str">
            <v>Tejas</v>
          </cell>
          <cell r="J1283" t="str">
            <v>Primera</v>
          </cell>
          <cell r="K1283" t="str">
            <v>17-18 Accesorios (Discnt.)</v>
          </cell>
        </row>
        <row r="1284">
          <cell r="A1284" t="str">
            <v>170540140023.1.2</v>
          </cell>
          <cell r="B1284" t="str">
            <v>MEDIA TEJA FRANCESA P/BICOCCION</v>
          </cell>
          <cell r="C1284">
            <v>17</v>
          </cell>
          <cell r="D1284">
            <v>1</v>
          </cell>
          <cell r="E1284">
            <v>1</v>
          </cell>
          <cell r="F1284" t="str">
            <v>PAL</v>
          </cell>
          <cell r="H1284" t="str">
            <v>Unidades</v>
          </cell>
          <cell r="I1284" t="str">
            <v>Tejas</v>
          </cell>
          <cell r="J1284" t="str">
            <v>Primera</v>
          </cell>
          <cell r="K1284" t="str">
            <v>17-18 Accesorios (Discnt.)</v>
          </cell>
        </row>
        <row r="1285">
          <cell r="A1285" t="str">
            <v>170540140025.1.1</v>
          </cell>
          <cell r="B1285" t="str">
            <v>MEDIA TEJA FRANCESA TERRACOTA</v>
          </cell>
          <cell r="C1285">
            <v>17</v>
          </cell>
          <cell r="D1285">
            <v>1</v>
          </cell>
          <cell r="E1285">
            <v>1</v>
          </cell>
          <cell r="F1285" t="str">
            <v>PAL</v>
          </cell>
          <cell r="H1285" t="str">
            <v>Unidades</v>
          </cell>
          <cell r="I1285" t="str">
            <v>Tejas</v>
          </cell>
          <cell r="J1285" t="str">
            <v>Primera</v>
          </cell>
          <cell r="K1285" t="str">
            <v>17-18 Accesorios (Discnt.)</v>
          </cell>
        </row>
        <row r="1286">
          <cell r="A1286" t="str">
            <v>170540140037.1.1</v>
          </cell>
          <cell r="B1286" t="str">
            <v>MEDIA TEJA FRANCESA NEGRO BRILLANTE</v>
          </cell>
          <cell r="C1286">
            <v>17</v>
          </cell>
          <cell r="D1286">
            <v>256</v>
          </cell>
          <cell r="E1286">
            <v>1</v>
          </cell>
          <cell r="F1286" t="str">
            <v>PAL</v>
          </cell>
          <cell r="H1286" t="str">
            <v>Unidades</v>
          </cell>
          <cell r="I1286" t="str">
            <v>Tejas</v>
          </cell>
          <cell r="J1286" t="str">
            <v>Primera</v>
          </cell>
          <cell r="K1286" t="str">
            <v>17-18 Accesorios (Discnt.)</v>
          </cell>
        </row>
        <row r="1287">
          <cell r="A1287" t="str">
            <v>170540140038.1.1</v>
          </cell>
          <cell r="B1287" t="str">
            <v>MEDIA TEJA FRANCESA NEGRO MATE</v>
          </cell>
          <cell r="C1287">
            <v>17</v>
          </cell>
          <cell r="D1287">
            <v>256</v>
          </cell>
          <cell r="E1287">
            <v>1</v>
          </cell>
          <cell r="F1287" t="str">
            <v>PAL</v>
          </cell>
          <cell r="H1287" t="str">
            <v>Unidades</v>
          </cell>
          <cell r="I1287" t="str">
            <v>Tejas</v>
          </cell>
          <cell r="J1287" t="str">
            <v>Primera</v>
          </cell>
          <cell r="K1287" t="str">
            <v>17-18 Accesorios (Discnt.)</v>
          </cell>
        </row>
        <row r="1288">
          <cell r="A1288" t="str">
            <v>170540140042.1.1</v>
          </cell>
          <cell r="B1288" t="str">
            <v>MEDIA TEJA FRANCESA ESMALTADA</v>
          </cell>
          <cell r="C1288">
            <v>17</v>
          </cell>
          <cell r="D1288">
            <v>256</v>
          </cell>
          <cell r="E1288">
            <v>1</v>
          </cell>
          <cell r="F1288" t="str">
            <v>PAL</v>
          </cell>
          <cell r="H1288" t="str">
            <v>Unidades</v>
          </cell>
          <cell r="I1288" t="str">
            <v>Tejas</v>
          </cell>
          <cell r="J1288" t="str">
            <v>Primera</v>
          </cell>
          <cell r="K1288" t="str">
            <v>17-18 Accesorios (Discnt.)</v>
          </cell>
        </row>
        <row r="1289">
          <cell r="A1289" t="str">
            <v>170540140051.1.1</v>
          </cell>
          <cell r="B1289" t="str">
            <v>MEDIA TEJA FRANCESA ENVEJECIDA</v>
          </cell>
          <cell r="C1289">
            <v>17</v>
          </cell>
          <cell r="D1289">
            <v>1</v>
          </cell>
          <cell r="E1289">
            <v>1</v>
          </cell>
          <cell r="F1289" t="str">
            <v>PAL</v>
          </cell>
          <cell r="H1289" t="str">
            <v>Unidades</v>
          </cell>
          <cell r="I1289" t="str">
            <v>Tejas</v>
          </cell>
          <cell r="J1289" t="str">
            <v>Primera</v>
          </cell>
          <cell r="K1289" t="str">
            <v>17-18 Accesorios (Discnt.)</v>
          </cell>
        </row>
        <row r="1290">
          <cell r="A1290" t="str">
            <v>170540140053.1.1</v>
          </cell>
          <cell r="B1290" t="str">
            <v>MEDIA TEJA FRANCESA AZUL</v>
          </cell>
          <cell r="C1290">
            <v>17</v>
          </cell>
          <cell r="D1290">
            <v>256</v>
          </cell>
          <cell r="E1290">
            <v>1</v>
          </cell>
          <cell r="F1290" t="str">
            <v>PAL</v>
          </cell>
          <cell r="H1290" t="str">
            <v>Unidades</v>
          </cell>
          <cell r="I1290" t="str">
            <v>Tejas</v>
          </cell>
          <cell r="J1290" t="str">
            <v>Primera</v>
          </cell>
          <cell r="K1290" t="str">
            <v>17-18 Accesorios (Discnt.)</v>
          </cell>
        </row>
        <row r="1291">
          <cell r="A1291" t="str">
            <v>170550000007.1.1</v>
          </cell>
          <cell r="B1291" t="str">
            <v>CENEFA IZQUIERDA BRILLANTE</v>
          </cell>
          <cell r="C1291">
            <v>17</v>
          </cell>
          <cell r="D1291">
            <v>200</v>
          </cell>
          <cell r="E1291">
            <v>2.72</v>
          </cell>
          <cell r="F1291" t="str">
            <v>PAL</v>
          </cell>
          <cell r="G1291" t="str">
            <v/>
          </cell>
          <cell r="H1291" t="str">
            <v>Unidades</v>
          </cell>
          <cell r="I1291" t="str">
            <v>Tejas</v>
          </cell>
          <cell r="J1291" t="str">
            <v>Primera</v>
          </cell>
          <cell r="K1291" t="str">
            <v>17-18 Accesorios (Discnt.)</v>
          </cell>
        </row>
        <row r="1292">
          <cell r="A1292" t="str">
            <v>170550000011.1.1</v>
          </cell>
          <cell r="B1292" t="str">
            <v>CENEFA IZQUIERDA SIENA</v>
          </cell>
          <cell r="C1292">
            <v>17</v>
          </cell>
          <cell r="D1292">
            <v>1</v>
          </cell>
          <cell r="E1292">
            <v>2.72</v>
          </cell>
          <cell r="F1292" t="str">
            <v>PAL</v>
          </cell>
          <cell r="G1292" t="str">
            <v/>
          </cell>
          <cell r="H1292" t="str">
            <v>Unidades</v>
          </cell>
          <cell r="I1292" t="str">
            <v>Tejas</v>
          </cell>
          <cell r="J1292" t="str">
            <v>Primera</v>
          </cell>
          <cell r="K1292" t="str">
            <v>17-18 Accesorios (Discnt.)</v>
          </cell>
        </row>
        <row r="1293">
          <cell r="A1293" t="str">
            <v>170550000014.1.1</v>
          </cell>
          <cell r="B1293" t="str">
            <v>CENEFA IZQUIERDA VERDE</v>
          </cell>
          <cell r="C1293">
            <v>17</v>
          </cell>
          <cell r="D1293">
            <v>200</v>
          </cell>
          <cell r="E1293">
            <v>2.72</v>
          </cell>
          <cell r="F1293" t="str">
            <v>PAL</v>
          </cell>
          <cell r="H1293" t="str">
            <v>Unidades</v>
          </cell>
          <cell r="I1293" t="str">
            <v>Tejas</v>
          </cell>
          <cell r="J1293" t="str">
            <v>Primera</v>
          </cell>
          <cell r="K1293" t="str">
            <v>17-18 Accesorios (Discnt.)</v>
          </cell>
        </row>
        <row r="1294">
          <cell r="A1294" t="str">
            <v>170550000023.1.1</v>
          </cell>
          <cell r="B1294" t="str">
            <v>CENEFA IZQUIERDA NAT</v>
          </cell>
          <cell r="C1294">
            <v>17</v>
          </cell>
          <cell r="D1294">
            <v>200</v>
          </cell>
          <cell r="E1294">
            <v>2.72</v>
          </cell>
          <cell r="F1294" t="str">
            <v>PAL</v>
          </cell>
          <cell r="H1294" t="str">
            <v>Unidades</v>
          </cell>
          <cell r="I1294" t="str">
            <v>Tejas</v>
          </cell>
          <cell r="J1294" t="str">
            <v>Primera</v>
          </cell>
          <cell r="K1294" t="str">
            <v>17-18 Accesorios (Discnt.)</v>
          </cell>
        </row>
        <row r="1295">
          <cell r="A1295" t="str">
            <v>170550000025.1.1</v>
          </cell>
          <cell r="B1295" t="str">
            <v>CENEFA IZQUIERDA TERRACOTA</v>
          </cell>
          <cell r="C1295">
            <v>17</v>
          </cell>
          <cell r="D1295">
            <v>1</v>
          </cell>
          <cell r="E1295">
            <v>2.72</v>
          </cell>
          <cell r="F1295" t="str">
            <v>PAL</v>
          </cell>
          <cell r="H1295" t="str">
            <v>Unidades</v>
          </cell>
          <cell r="I1295" t="str">
            <v>Tejas</v>
          </cell>
          <cell r="J1295" t="str">
            <v>Primera</v>
          </cell>
          <cell r="K1295" t="str">
            <v>17-18 Accesorios (Discnt.)</v>
          </cell>
        </row>
        <row r="1296">
          <cell r="A1296" t="str">
            <v>170550000037.1.1</v>
          </cell>
          <cell r="B1296" t="str">
            <v>CENEFA IZQUIERDA NEGRO BRILLANTE</v>
          </cell>
          <cell r="C1296">
            <v>17</v>
          </cell>
          <cell r="D1296">
            <v>200</v>
          </cell>
          <cell r="E1296">
            <v>2.72</v>
          </cell>
          <cell r="F1296" t="str">
            <v>PAL</v>
          </cell>
          <cell r="H1296" t="str">
            <v>Unidades</v>
          </cell>
          <cell r="I1296" t="str">
            <v>Tejas</v>
          </cell>
          <cell r="J1296" t="str">
            <v>Primera</v>
          </cell>
          <cell r="K1296" t="str">
            <v>17-18 Accesorios (Discnt.)</v>
          </cell>
        </row>
        <row r="1297">
          <cell r="A1297" t="str">
            <v>170550000038.1.1</v>
          </cell>
          <cell r="B1297" t="str">
            <v>CENEFA IZQUIERDA NEGRO MATE</v>
          </cell>
          <cell r="C1297">
            <v>17</v>
          </cell>
          <cell r="D1297">
            <v>200</v>
          </cell>
          <cell r="E1297">
            <v>2.72</v>
          </cell>
          <cell r="F1297" t="str">
            <v>PAL</v>
          </cell>
          <cell r="H1297" t="str">
            <v>Unidades</v>
          </cell>
          <cell r="I1297" t="str">
            <v>Tejas</v>
          </cell>
          <cell r="J1297" t="str">
            <v>Primera</v>
          </cell>
          <cell r="K1297" t="str">
            <v>17-18 Accesorios (Discnt.)</v>
          </cell>
        </row>
        <row r="1298">
          <cell r="A1298" t="str">
            <v>170550000042.1.1</v>
          </cell>
          <cell r="B1298" t="str">
            <v>CENEFA IZQUIERDA ESMALTADA</v>
          </cell>
          <cell r="C1298">
            <v>17</v>
          </cell>
          <cell r="D1298">
            <v>200</v>
          </cell>
          <cell r="E1298">
            <v>2.72</v>
          </cell>
          <cell r="F1298" t="str">
            <v>PAL</v>
          </cell>
          <cell r="H1298" t="str">
            <v>Unidades</v>
          </cell>
          <cell r="I1298" t="str">
            <v>Tejas</v>
          </cell>
          <cell r="J1298" t="str">
            <v>Primera</v>
          </cell>
          <cell r="K1298" t="str">
            <v>17-18 Accesorios (Discnt.)</v>
          </cell>
        </row>
        <row r="1299">
          <cell r="A1299" t="str">
            <v>170550000051.1.1</v>
          </cell>
          <cell r="B1299" t="str">
            <v>CENEFA IZQUIERDA ENVEJECIDO</v>
          </cell>
          <cell r="C1299">
            <v>17</v>
          </cell>
          <cell r="D1299">
            <v>1</v>
          </cell>
          <cell r="E1299">
            <v>2.72</v>
          </cell>
          <cell r="F1299" t="str">
            <v>PAL</v>
          </cell>
          <cell r="H1299" t="str">
            <v>Unidades</v>
          </cell>
          <cell r="I1299" t="str">
            <v>Tejas</v>
          </cell>
          <cell r="J1299" t="str">
            <v>Primera</v>
          </cell>
          <cell r="K1299" t="str">
            <v>17-18 Accesorios (Discnt.)</v>
          </cell>
        </row>
        <row r="1300">
          <cell r="A1300" t="str">
            <v>170550000053.1.1</v>
          </cell>
          <cell r="B1300" t="str">
            <v>CENEFA IZQUIERDA AZUL</v>
          </cell>
          <cell r="C1300">
            <v>17</v>
          </cell>
          <cell r="D1300">
            <v>200</v>
          </cell>
          <cell r="E1300">
            <v>2.72</v>
          </cell>
          <cell r="F1300" t="str">
            <v>PAL</v>
          </cell>
          <cell r="H1300" t="str">
            <v>Unidades</v>
          </cell>
          <cell r="I1300" t="str">
            <v>Tejas</v>
          </cell>
          <cell r="J1300" t="str">
            <v>Primera</v>
          </cell>
          <cell r="K1300" t="str">
            <v>17-18 Accesorios (Discnt.)</v>
          </cell>
        </row>
        <row r="1301">
          <cell r="A1301" t="str">
            <v>170550000090.1.1</v>
          </cell>
          <cell r="B1301" t="str">
            <v>CENEFA IZQUIERDA SIENA NAT</v>
          </cell>
          <cell r="C1301">
            <v>17</v>
          </cell>
          <cell r="D1301">
            <v>1</v>
          </cell>
          <cell r="E1301">
            <v>2.72</v>
          </cell>
          <cell r="F1301" t="str">
            <v>PAL</v>
          </cell>
          <cell r="H1301" t="str">
            <v>Unidades</v>
          </cell>
          <cell r="I1301" t="str">
            <v>Tejas</v>
          </cell>
          <cell r="J1301" t="str">
            <v>Primera</v>
          </cell>
          <cell r="K1301" t="str">
            <v>17-18 Accesorios (Discnt.)</v>
          </cell>
        </row>
        <row r="1302">
          <cell r="A1302" t="str">
            <v>170560000007.1.1</v>
          </cell>
          <cell r="B1302" t="str">
            <v>CENEFA DERECHA BRILLANTE</v>
          </cell>
          <cell r="C1302">
            <v>17</v>
          </cell>
          <cell r="D1302">
            <v>200</v>
          </cell>
          <cell r="E1302">
            <v>2.72</v>
          </cell>
          <cell r="F1302" t="str">
            <v>PAL</v>
          </cell>
          <cell r="H1302" t="str">
            <v>Unidades</v>
          </cell>
          <cell r="I1302" t="str">
            <v>Tejas</v>
          </cell>
          <cell r="J1302" t="str">
            <v>Primera</v>
          </cell>
          <cell r="K1302" t="str">
            <v>17-18 Accesorios (Discnt.)</v>
          </cell>
        </row>
        <row r="1303">
          <cell r="A1303" t="str">
            <v>170560000011.1.1</v>
          </cell>
          <cell r="B1303" t="str">
            <v>CENEFA DERECHA SIENA</v>
          </cell>
          <cell r="C1303">
            <v>17</v>
          </cell>
          <cell r="D1303">
            <v>1</v>
          </cell>
          <cell r="E1303">
            <v>2.72</v>
          </cell>
          <cell r="F1303" t="str">
            <v>PAL</v>
          </cell>
          <cell r="H1303" t="str">
            <v>Unidades</v>
          </cell>
          <cell r="I1303" t="str">
            <v>Tejas</v>
          </cell>
          <cell r="J1303" t="str">
            <v>Primera</v>
          </cell>
          <cell r="K1303" t="str">
            <v>17-18 Accesorios (Discnt.)</v>
          </cell>
        </row>
        <row r="1304">
          <cell r="A1304" t="str">
            <v>170560000014.1.1</v>
          </cell>
          <cell r="B1304" t="str">
            <v>CENEFA DERECHA VERDE</v>
          </cell>
          <cell r="C1304">
            <v>17</v>
          </cell>
          <cell r="D1304">
            <v>200</v>
          </cell>
          <cell r="E1304">
            <v>2.72</v>
          </cell>
          <cell r="F1304" t="str">
            <v>PAL</v>
          </cell>
          <cell r="H1304" t="str">
            <v>Unidades</v>
          </cell>
          <cell r="I1304" t="str">
            <v>Tejas</v>
          </cell>
          <cell r="J1304" t="str">
            <v>Primera</v>
          </cell>
          <cell r="K1304" t="str">
            <v>17-18 Accesorios (Discnt.)</v>
          </cell>
        </row>
        <row r="1305">
          <cell r="A1305" t="str">
            <v>170560000023.1.1</v>
          </cell>
          <cell r="B1305" t="str">
            <v>CENEFA DERECHA NAT</v>
          </cell>
          <cell r="C1305">
            <v>17</v>
          </cell>
          <cell r="D1305">
            <v>200</v>
          </cell>
          <cell r="E1305">
            <v>2.72</v>
          </cell>
          <cell r="F1305" t="str">
            <v>PAL</v>
          </cell>
          <cell r="H1305" t="str">
            <v>Unidades</v>
          </cell>
          <cell r="I1305" t="str">
            <v>Tejas</v>
          </cell>
          <cell r="J1305" t="str">
            <v>Primera</v>
          </cell>
          <cell r="K1305" t="str">
            <v>17-18 Accesorios (Discnt.)</v>
          </cell>
        </row>
        <row r="1306">
          <cell r="A1306" t="str">
            <v>170560000023.1.2</v>
          </cell>
          <cell r="B1306" t="str">
            <v>CENEFA DERECHA P/BICOCCION</v>
          </cell>
          <cell r="C1306">
            <v>17</v>
          </cell>
          <cell r="D1306">
            <v>1</v>
          </cell>
          <cell r="E1306">
            <v>2.72</v>
          </cell>
          <cell r="F1306" t="str">
            <v>PAL</v>
          </cell>
          <cell r="H1306" t="str">
            <v>Unidades</v>
          </cell>
          <cell r="I1306" t="str">
            <v>Tejas</v>
          </cell>
          <cell r="J1306" t="str">
            <v>Primera</v>
          </cell>
          <cell r="K1306" t="str">
            <v>17-18 Accesorios (Discnt.)</v>
          </cell>
        </row>
        <row r="1307">
          <cell r="A1307" t="str">
            <v>170560000025.1.1</v>
          </cell>
          <cell r="B1307" t="str">
            <v>CENEFA DERECHA TERRACOTA</v>
          </cell>
          <cell r="C1307">
            <v>17</v>
          </cell>
          <cell r="D1307">
            <v>1</v>
          </cell>
          <cell r="E1307">
            <v>2.72</v>
          </cell>
          <cell r="F1307" t="str">
            <v>PAL</v>
          </cell>
          <cell r="H1307" t="str">
            <v>Unidades</v>
          </cell>
          <cell r="I1307" t="str">
            <v>Tejas</v>
          </cell>
          <cell r="J1307" t="str">
            <v>Primera</v>
          </cell>
          <cell r="K1307" t="str">
            <v>17-18 Accesorios (Discnt.)</v>
          </cell>
        </row>
        <row r="1308">
          <cell r="A1308" t="str">
            <v>170560000037.1.1</v>
          </cell>
          <cell r="B1308" t="str">
            <v>CENEFA DERECHA NEGRO BRILLANTE</v>
          </cell>
          <cell r="C1308">
            <v>17</v>
          </cell>
          <cell r="D1308">
            <v>200</v>
          </cell>
          <cell r="E1308">
            <v>2.72</v>
          </cell>
          <cell r="F1308" t="str">
            <v>PAL</v>
          </cell>
          <cell r="H1308" t="str">
            <v>Unidades</v>
          </cell>
          <cell r="I1308" t="str">
            <v>Tejas</v>
          </cell>
          <cell r="J1308" t="str">
            <v>Primera</v>
          </cell>
          <cell r="K1308" t="str">
            <v>17-18 Accesorios (Discnt.)</v>
          </cell>
        </row>
        <row r="1309">
          <cell r="A1309" t="str">
            <v>170560000038.1.1</v>
          </cell>
          <cell r="B1309" t="str">
            <v>CENEFA DERECHA NEGRO MATE</v>
          </cell>
          <cell r="C1309">
            <v>17</v>
          </cell>
          <cell r="D1309">
            <v>200</v>
          </cell>
          <cell r="E1309">
            <v>2.72</v>
          </cell>
          <cell r="F1309" t="str">
            <v>PAL</v>
          </cell>
          <cell r="H1309" t="str">
            <v>Unidades</v>
          </cell>
          <cell r="I1309" t="str">
            <v>Tejas</v>
          </cell>
          <cell r="J1309" t="str">
            <v>Primera</v>
          </cell>
          <cell r="K1309" t="str">
            <v>17-18 Accesorios (Discnt.)</v>
          </cell>
        </row>
        <row r="1310">
          <cell r="A1310" t="str">
            <v>170560000042.1.1</v>
          </cell>
          <cell r="B1310" t="str">
            <v>CENEFA DERECHA ESMALTADA</v>
          </cell>
          <cell r="C1310">
            <v>17</v>
          </cell>
          <cell r="D1310">
            <v>200</v>
          </cell>
          <cell r="E1310">
            <v>2.72</v>
          </cell>
          <cell r="F1310" t="str">
            <v>PAL</v>
          </cell>
          <cell r="H1310" t="str">
            <v>Unidades</v>
          </cell>
          <cell r="I1310" t="str">
            <v>Tejas</v>
          </cell>
          <cell r="J1310" t="str">
            <v>Primera</v>
          </cell>
          <cell r="K1310" t="str">
            <v>17-18 Accesorios (Discnt.)</v>
          </cell>
        </row>
        <row r="1311">
          <cell r="A1311" t="str">
            <v>170560000051.1.1</v>
          </cell>
          <cell r="B1311" t="str">
            <v>CENEFA DERECHA ENVEJECIDO</v>
          </cell>
          <cell r="C1311">
            <v>17</v>
          </cell>
          <cell r="D1311">
            <v>1</v>
          </cell>
          <cell r="E1311">
            <v>2.72</v>
          </cell>
          <cell r="F1311" t="str">
            <v>PAL</v>
          </cell>
          <cell r="H1311" t="str">
            <v>Unidades</v>
          </cell>
          <cell r="I1311" t="str">
            <v>Tejas</v>
          </cell>
          <cell r="J1311" t="str">
            <v>Primera</v>
          </cell>
          <cell r="K1311" t="str">
            <v>17-18 Accesorios (Discnt.)</v>
          </cell>
        </row>
        <row r="1312">
          <cell r="A1312" t="str">
            <v>170560000053.1.1</v>
          </cell>
          <cell r="B1312" t="str">
            <v>CENEFA DERECHA AZUL</v>
          </cell>
          <cell r="C1312">
            <v>17</v>
          </cell>
          <cell r="D1312">
            <v>200</v>
          </cell>
          <cell r="E1312">
            <v>2.72</v>
          </cell>
          <cell r="F1312" t="str">
            <v>PAL</v>
          </cell>
          <cell r="H1312" t="str">
            <v>Unidades</v>
          </cell>
          <cell r="I1312" t="str">
            <v>Tejas</v>
          </cell>
          <cell r="J1312" t="str">
            <v>Primera</v>
          </cell>
          <cell r="K1312" t="str">
            <v>17-18 Accesorios (Discnt.)</v>
          </cell>
        </row>
        <row r="1313">
          <cell r="A1313" t="str">
            <v>170570000007.1.1</v>
          </cell>
          <cell r="B1313" t="str">
            <v>TEJA VENTILACION BRILLANTE</v>
          </cell>
          <cell r="C1313">
            <v>17</v>
          </cell>
          <cell r="D1313">
            <v>1</v>
          </cell>
          <cell r="E1313">
            <v>2.72</v>
          </cell>
          <cell r="F1313" t="str">
            <v>PAL</v>
          </cell>
          <cell r="H1313" t="str">
            <v>Unidades</v>
          </cell>
          <cell r="I1313" t="str">
            <v>Tejas</v>
          </cell>
          <cell r="J1313" t="str">
            <v>Primera</v>
          </cell>
          <cell r="K1313" t="str">
            <v>17-18 Accesorios (Discnt.)</v>
          </cell>
        </row>
        <row r="1314">
          <cell r="A1314" t="str">
            <v>170570000011.1.1</v>
          </cell>
          <cell r="B1314" t="str">
            <v>TEJA VENTILACION SIENA</v>
          </cell>
          <cell r="C1314">
            <v>17</v>
          </cell>
          <cell r="D1314">
            <v>0</v>
          </cell>
          <cell r="E1314">
            <v>2.72</v>
          </cell>
          <cell r="F1314" t="str">
            <v>PAL</v>
          </cell>
          <cell r="G1314" t="str">
            <v/>
          </cell>
          <cell r="H1314" t="str">
            <v>Unidades</v>
          </cell>
          <cell r="I1314" t="str">
            <v>Tejas</v>
          </cell>
          <cell r="J1314" t="str">
            <v>Primera</v>
          </cell>
          <cell r="K1314" t="str">
            <v>17-18 Accesorios (Discnt.)</v>
          </cell>
        </row>
        <row r="1315">
          <cell r="A1315" t="str">
            <v>170570000014.1.1</v>
          </cell>
          <cell r="B1315" t="str">
            <v>TEJA VENTILACION VERDE</v>
          </cell>
          <cell r="C1315">
            <v>17</v>
          </cell>
          <cell r="D1315">
            <v>1</v>
          </cell>
          <cell r="E1315">
            <v>2.72</v>
          </cell>
          <cell r="F1315" t="str">
            <v>PAL</v>
          </cell>
          <cell r="G1315" t="str">
            <v/>
          </cell>
          <cell r="H1315" t="str">
            <v>Unidades</v>
          </cell>
          <cell r="I1315" t="str">
            <v>Tejas</v>
          </cell>
          <cell r="J1315" t="str">
            <v>Primera</v>
          </cell>
          <cell r="K1315" t="str">
            <v>17-18 Accesorios (Discnt.)</v>
          </cell>
        </row>
        <row r="1316">
          <cell r="A1316" t="str">
            <v>170570000023.1.1</v>
          </cell>
          <cell r="B1316" t="str">
            <v>TEJA VENTILACION NAT</v>
          </cell>
          <cell r="C1316">
            <v>17</v>
          </cell>
          <cell r="D1316">
            <v>0</v>
          </cell>
          <cell r="E1316">
            <v>2.72</v>
          </cell>
          <cell r="F1316" t="str">
            <v>PAL</v>
          </cell>
          <cell r="G1316" t="str">
            <v/>
          </cell>
          <cell r="H1316" t="str">
            <v>Unidades</v>
          </cell>
          <cell r="I1316" t="str">
            <v>Tejas</v>
          </cell>
          <cell r="J1316" t="str">
            <v>Primera</v>
          </cell>
          <cell r="K1316" t="str">
            <v>17-18 Accesorios (Discnt.)</v>
          </cell>
        </row>
        <row r="1317">
          <cell r="A1317" t="str">
            <v>170570000023.1.2</v>
          </cell>
          <cell r="B1317" t="str">
            <v>TEJA VENTILACION P/BICOCCION</v>
          </cell>
          <cell r="C1317">
            <v>17</v>
          </cell>
          <cell r="D1317">
            <v>1</v>
          </cell>
          <cell r="E1317">
            <v>2.72</v>
          </cell>
          <cell r="F1317" t="str">
            <v>PAL</v>
          </cell>
          <cell r="G1317" t="str">
            <v/>
          </cell>
          <cell r="H1317" t="str">
            <v>Unidades</v>
          </cell>
          <cell r="I1317" t="str">
            <v>Tejas</v>
          </cell>
          <cell r="J1317" t="str">
            <v>Primera</v>
          </cell>
          <cell r="K1317" t="str">
            <v>17-18 Accesorios (Discnt.)</v>
          </cell>
        </row>
        <row r="1318">
          <cell r="A1318" t="str">
            <v>170570000037.1.1</v>
          </cell>
          <cell r="B1318" t="str">
            <v>TEJA VENTILACION NEGRO BRILLANTE</v>
          </cell>
          <cell r="C1318">
            <v>17</v>
          </cell>
          <cell r="D1318">
            <v>0</v>
          </cell>
          <cell r="E1318">
            <v>2.72</v>
          </cell>
          <cell r="F1318" t="str">
            <v>PAL</v>
          </cell>
          <cell r="H1318" t="str">
            <v>Unidades</v>
          </cell>
          <cell r="I1318" t="str">
            <v>Tejas</v>
          </cell>
          <cell r="J1318" t="str">
            <v>Primera</v>
          </cell>
          <cell r="K1318" t="str">
            <v>17-18 Accesorios (Discnt.)</v>
          </cell>
        </row>
        <row r="1319">
          <cell r="A1319" t="str">
            <v>170570000038.1.1</v>
          </cell>
          <cell r="B1319" t="str">
            <v>TEJA VENTILACION NEGRO MATE</v>
          </cell>
          <cell r="C1319">
            <v>17</v>
          </cell>
          <cell r="D1319">
            <v>0</v>
          </cell>
          <cell r="E1319">
            <v>2.72</v>
          </cell>
          <cell r="F1319" t="str">
            <v>PAL</v>
          </cell>
          <cell r="H1319" t="str">
            <v>Unidades</v>
          </cell>
          <cell r="I1319" t="str">
            <v>Tejas</v>
          </cell>
          <cell r="J1319" t="str">
            <v>Primera</v>
          </cell>
          <cell r="K1319" t="str">
            <v>17-18 Accesorios (Discnt.)</v>
          </cell>
        </row>
        <row r="1320">
          <cell r="A1320" t="str">
            <v>170570000042.1.1</v>
          </cell>
          <cell r="B1320" t="str">
            <v>TEJA VENTILACION ESMALTADA</v>
          </cell>
          <cell r="C1320">
            <v>17</v>
          </cell>
          <cell r="D1320">
            <v>0</v>
          </cell>
          <cell r="E1320">
            <v>2.72</v>
          </cell>
          <cell r="F1320" t="str">
            <v>PAL</v>
          </cell>
          <cell r="G1320" t="str">
            <v/>
          </cell>
          <cell r="H1320" t="str">
            <v>Unidades</v>
          </cell>
          <cell r="I1320" t="str">
            <v>Tejas</v>
          </cell>
          <cell r="J1320" t="str">
            <v>Primera</v>
          </cell>
          <cell r="K1320" t="str">
            <v>17-18 Accesorios (Discnt.)</v>
          </cell>
        </row>
        <row r="1321">
          <cell r="A1321" t="str">
            <v>170570000051.1.1</v>
          </cell>
          <cell r="B1321" t="str">
            <v>TEJA VENTILACION ENVEJECIDO</v>
          </cell>
          <cell r="C1321">
            <v>17</v>
          </cell>
          <cell r="D1321">
            <v>1</v>
          </cell>
          <cell r="E1321">
            <v>2.72</v>
          </cell>
          <cell r="F1321" t="str">
            <v>PAL</v>
          </cell>
          <cell r="G1321" t="str">
            <v/>
          </cell>
          <cell r="H1321" t="str">
            <v>Unidades</v>
          </cell>
          <cell r="I1321" t="str">
            <v>Tejas</v>
          </cell>
          <cell r="J1321" t="str">
            <v>Primera</v>
          </cell>
          <cell r="K1321" t="str">
            <v>17-18 Accesorios (Discnt.)</v>
          </cell>
        </row>
        <row r="1322">
          <cell r="A1322" t="str">
            <v>170570000053.1.1</v>
          </cell>
          <cell r="B1322" t="str">
            <v>TEJA VENTILACION AZUL</v>
          </cell>
          <cell r="C1322">
            <v>17</v>
          </cell>
          <cell r="D1322">
            <v>1</v>
          </cell>
          <cell r="E1322">
            <v>2.72</v>
          </cell>
          <cell r="F1322" t="str">
            <v>PAL</v>
          </cell>
          <cell r="G1322" t="str">
            <v/>
          </cell>
          <cell r="H1322" t="str">
            <v>Unidades</v>
          </cell>
          <cell r="I1322" t="str">
            <v>Tejas</v>
          </cell>
          <cell r="J1322" t="str">
            <v>Primera</v>
          </cell>
          <cell r="K1322" t="str">
            <v>17-18 Accesorios (Discnt.)</v>
          </cell>
        </row>
        <row r="1323">
          <cell r="A1323" t="str">
            <v>170580000007.1.1</v>
          </cell>
          <cell r="B1323" t="str">
            <v>TEJA CHIMENEA BRILLANTE</v>
          </cell>
          <cell r="C1323">
            <v>17</v>
          </cell>
          <cell r="D1323">
            <v>1</v>
          </cell>
          <cell r="E1323">
            <v>2.72</v>
          </cell>
          <cell r="F1323" t="str">
            <v>PAL</v>
          </cell>
          <cell r="G1323" t="str">
            <v/>
          </cell>
          <cell r="H1323" t="str">
            <v>Unidades</v>
          </cell>
          <cell r="I1323" t="str">
            <v>Tejas</v>
          </cell>
          <cell r="J1323" t="str">
            <v>Primera</v>
          </cell>
          <cell r="K1323" t="str">
            <v>17-18 Accesorios (Discnt.)</v>
          </cell>
        </row>
        <row r="1324">
          <cell r="A1324" t="str">
            <v>170580000011.1.1</v>
          </cell>
          <cell r="B1324" t="str">
            <v>TEJA CHIMENEA SIENA</v>
          </cell>
          <cell r="C1324">
            <v>17</v>
          </cell>
          <cell r="D1324">
            <v>0</v>
          </cell>
          <cell r="E1324">
            <v>2.72</v>
          </cell>
          <cell r="F1324" t="str">
            <v>PAL</v>
          </cell>
          <cell r="G1324" t="str">
            <v/>
          </cell>
          <cell r="H1324" t="str">
            <v>Unidades</v>
          </cell>
          <cell r="I1324" t="str">
            <v>Tejas</v>
          </cell>
          <cell r="J1324" t="str">
            <v>Primera</v>
          </cell>
          <cell r="K1324" t="str">
            <v>17-18 Accesorios (Discnt.)</v>
          </cell>
        </row>
        <row r="1325">
          <cell r="A1325" t="str">
            <v>170580000014.1.1</v>
          </cell>
          <cell r="B1325" t="str">
            <v>TEJA CHIMENEA VERDE</v>
          </cell>
          <cell r="C1325">
            <v>17</v>
          </cell>
          <cell r="D1325">
            <v>1</v>
          </cell>
          <cell r="E1325">
            <v>2.72</v>
          </cell>
          <cell r="F1325" t="str">
            <v>PAL</v>
          </cell>
          <cell r="G1325" t="str">
            <v/>
          </cell>
          <cell r="H1325" t="str">
            <v>Unidades</v>
          </cell>
          <cell r="I1325" t="str">
            <v>Tejas</v>
          </cell>
          <cell r="J1325" t="str">
            <v>Primera</v>
          </cell>
          <cell r="K1325" t="str">
            <v>17-18 Accesorios (Discnt.)</v>
          </cell>
        </row>
        <row r="1326">
          <cell r="A1326" t="str">
            <v>170580000023.1.1</v>
          </cell>
          <cell r="B1326" t="str">
            <v>TEJA CHIMENEA NAT</v>
          </cell>
          <cell r="C1326">
            <v>17</v>
          </cell>
          <cell r="D1326">
            <v>1</v>
          </cell>
          <cell r="E1326">
            <v>2.72</v>
          </cell>
          <cell r="F1326" t="str">
            <v>PAL</v>
          </cell>
          <cell r="G1326" t="str">
            <v/>
          </cell>
          <cell r="H1326" t="str">
            <v>Unidades</v>
          </cell>
          <cell r="I1326" t="str">
            <v>Tejas</v>
          </cell>
          <cell r="J1326" t="str">
            <v>Primera</v>
          </cell>
          <cell r="K1326" t="str">
            <v>17-18 Accesorios (Discnt.)</v>
          </cell>
        </row>
        <row r="1327">
          <cell r="A1327" t="str">
            <v>170580000023.1.2</v>
          </cell>
          <cell r="B1327" t="str">
            <v>TEJA CHIMENEA P/BICOCCION</v>
          </cell>
          <cell r="C1327">
            <v>17</v>
          </cell>
          <cell r="D1327">
            <v>1</v>
          </cell>
          <cell r="E1327">
            <v>2.72</v>
          </cell>
          <cell r="F1327" t="str">
            <v>PAL</v>
          </cell>
          <cell r="G1327" t="str">
            <v/>
          </cell>
          <cell r="H1327" t="str">
            <v>Unidades</v>
          </cell>
          <cell r="I1327" t="str">
            <v>Tejas</v>
          </cell>
          <cell r="J1327" t="str">
            <v>Primera</v>
          </cell>
          <cell r="K1327" t="str">
            <v>17-18 Accesorios (Discnt.)</v>
          </cell>
        </row>
        <row r="1328">
          <cell r="A1328" t="str">
            <v>170580000037.1.1</v>
          </cell>
          <cell r="B1328" t="str">
            <v>TEJA CHIMENEA NEGRO BRILLANTE</v>
          </cell>
          <cell r="C1328">
            <v>17</v>
          </cell>
          <cell r="D1328">
            <v>1</v>
          </cell>
          <cell r="E1328">
            <v>2.72</v>
          </cell>
          <cell r="F1328" t="str">
            <v>PAL</v>
          </cell>
          <cell r="H1328" t="str">
            <v>Unidades</v>
          </cell>
          <cell r="I1328" t="str">
            <v>Tejas</v>
          </cell>
          <cell r="J1328" t="str">
            <v>Primera</v>
          </cell>
          <cell r="K1328" t="str">
            <v>17-18 Accesorios (Discnt.)</v>
          </cell>
        </row>
        <row r="1329">
          <cell r="A1329" t="str">
            <v>170580000038.1.1</v>
          </cell>
          <cell r="B1329" t="str">
            <v>TEJA CHIMENEA NEGRO MATE</v>
          </cell>
          <cell r="C1329">
            <v>17</v>
          </cell>
          <cell r="D1329">
            <v>1</v>
          </cell>
          <cell r="E1329">
            <v>2.72</v>
          </cell>
          <cell r="F1329" t="str">
            <v>PAL</v>
          </cell>
          <cell r="H1329" t="str">
            <v>Unidades</v>
          </cell>
          <cell r="I1329" t="str">
            <v>Tejas</v>
          </cell>
          <cell r="J1329" t="str">
            <v>Primera</v>
          </cell>
          <cell r="K1329" t="str">
            <v>17-18 Accesorios (Discnt.)</v>
          </cell>
        </row>
        <row r="1330">
          <cell r="A1330" t="str">
            <v>170580000042.1.1</v>
          </cell>
          <cell r="B1330" t="str">
            <v>TEJA CHIMENEA ESMALTADA</v>
          </cell>
          <cell r="C1330">
            <v>17</v>
          </cell>
          <cell r="D1330">
            <v>1</v>
          </cell>
          <cell r="E1330">
            <v>2.72</v>
          </cell>
          <cell r="F1330" t="str">
            <v>PAL</v>
          </cell>
          <cell r="G1330" t="str">
            <v/>
          </cell>
          <cell r="H1330" t="str">
            <v>Unidades</v>
          </cell>
          <cell r="I1330" t="str">
            <v>Tejas</v>
          </cell>
          <cell r="J1330" t="str">
            <v>Primera</v>
          </cell>
          <cell r="K1330" t="str">
            <v>17-18 Accesorios (Discnt.)</v>
          </cell>
        </row>
        <row r="1331">
          <cell r="A1331" t="str">
            <v>170580000051.1.1</v>
          </cell>
          <cell r="B1331" t="str">
            <v>TEJA CHIMENEA ENVEJECIDO</v>
          </cell>
          <cell r="C1331">
            <v>17</v>
          </cell>
          <cell r="D1331">
            <v>1</v>
          </cell>
          <cell r="E1331">
            <v>2.72</v>
          </cell>
          <cell r="F1331" t="str">
            <v>PAL</v>
          </cell>
          <cell r="G1331" t="str">
            <v/>
          </cell>
          <cell r="H1331" t="str">
            <v>Unidades</v>
          </cell>
          <cell r="I1331" t="str">
            <v>Tejas</v>
          </cell>
          <cell r="J1331" t="str">
            <v>Primera</v>
          </cell>
          <cell r="K1331" t="str">
            <v>17-18 Accesorios (Discnt.)</v>
          </cell>
        </row>
        <row r="1332">
          <cell r="A1332" t="str">
            <v>170580000053.1.1</v>
          </cell>
          <cell r="B1332" t="str">
            <v>TEJA CHIMENEA AZUL</v>
          </cell>
          <cell r="C1332">
            <v>17</v>
          </cell>
          <cell r="D1332">
            <v>1</v>
          </cell>
          <cell r="E1332">
            <v>2.72</v>
          </cell>
          <cell r="F1332" t="str">
            <v>PAL</v>
          </cell>
          <cell r="G1332" t="str">
            <v/>
          </cell>
          <cell r="H1332" t="str">
            <v>Unidades</v>
          </cell>
          <cell r="I1332" t="str">
            <v>Tejas</v>
          </cell>
          <cell r="J1332" t="str">
            <v>Primera</v>
          </cell>
          <cell r="K1332" t="str">
            <v>17-18 Accesorios (Discnt.)</v>
          </cell>
        </row>
        <row r="1333">
          <cell r="A1333" t="str">
            <v>170590000007.1.1</v>
          </cell>
          <cell r="B1333" t="str">
            <v>CAÃ‘O BRILLANTE</v>
          </cell>
          <cell r="C1333">
            <v>17</v>
          </cell>
          <cell r="D1333">
            <v>0</v>
          </cell>
          <cell r="E1333">
            <v>2.72</v>
          </cell>
          <cell r="F1333" t="str">
            <v>PAL</v>
          </cell>
          <cell r="G1333" t="str">
            <v/>
          </cell>
          <cell r="H1333" t="str">
            <v>Unidades</v>
          </cell>
          <cell r="I1333" t="str">
            <v>Tejas</v>
          </cell>
          <cell r="J1333" t="str">
            <v>Primera</v>
          </cell>
          <cell r="K1333" t="str">
            <v>17-18 Accesorios (Discnt.)</v>
          </cell>
        </row>
        <row r="1334">
          <cell r="A1334" t="str">
            <v>170590000011.1.1</v>
          </cell>
          <cell r="B1334" t="str">
            <v>CAÃ‘O SIENA</v>
          </cell>
          <cell r="C1334">
            <v>17</v>
          </cell>
          <cell r="D1334">
            <v>1</v>
          </cell>
          <cell r="E1334">
            <v>2.72</v>
          </cell>
          <cell r="F1334" t="str">
            <v>PAL</v>
          </cell>
          <cell r="G1334" t="str">
            <v/>
          </cell>
          <cell r="H1334" t="str">
            <v>Unidades</v>
          </cell>
          <cell r="I1334" t="str">
            <v>Tejas</v>
          </cell>
          <cell r="J1334" t="str">
            <v>Primera</v>
          </cell>
          <cell r="K1334" t="str">
            <v>17-18 Accesorios (Discnt.)</v>
          </cell>
        </row>
        <row r="1335">
          <cell r="A1335" t="str">
            <v>170590000014.1.1</v>
          </cell>
          <cell r="B1335" t="str">
            <v>CAÃ‘O VERDE</v>
          </cell>
          <cell r="C1335">
            <v>17</v>
          </cell>
          <cell r="D1335">
            <v>1</v>
          </cell>
          <cell r="E1335">
            <v>2.72</v>
          </cell>
          <cell r="F1335" t="str">
            <v>PAL</v>
          </cell>
          <cell r="G1335" t="str">
            <v/>
          </cell>
          <cell r="H1335" t="str">
            <v>Unidades</v>
          </cell>
          <cell r="I1335" t="str">
            <v>Tejas</v>
          </cell>
          <cell r="J1335" t="str">
            <v>Primera</v>
          </cell>
          <cell r="K1335" t="str">
            <v>17-18 Accesorios (Discnt.)</v>
          </cell>
        </row>
        <row r="1336">
          <cell r="A1336" t="str">
            <v>170590000023.1.1</v>
          </cell>
          <cell r="B1336" t="str">
            <v>CAÃ‘O NAT</v>
          </cell>
          <cell r="C1336">
            <v>17</v>
          </cell>
          <cell r="D1336">
            <v>0</v>
          </cell>
          <cell r="E1336">
            <v>2.72</v>
          </cell>
          <cell r="F1336" t="str">
            <v>PAL</v>
          </cell>
          <cell r="G1336" t="str">
            <v/>
          </cell>
          <cell r="H1336" t="str">
            <v>Unidades</v>
          </cell>
          <cell r="I1336" t="str">
            <v>Tejas</v>
          </cell>
          <cell r="J1336" t="str">
            <v>Primera</v>
          </cell>
          <cell r="K1336" t="str">
            <v>17-18 Accesorios (Discnt.)</v>
          </cell>
        </row>
        <row r="1337">
          <cell r="A1337" t="str">
            <v>170590000037.1.1</v>
          </cell>
          <cell r="B1337" t="str">
            <v>CAÃ‘O NEGRO BRILLANTE</v>
          </cell>
          <cell r="C1337">
            <v>17</v>
          </cell>
          <cell r="D1337">
            <v>0</v>
          </cell>
          <cell r="E1337">
            <v>2.72</v>
          </cell>
          <cell r="F1337" t="str">
            <v>PAL</v>
          </cell>
          <cell r="G1337" t="str">
            <v/>
          </cell>
          <cell r="H1337" t="str">
            <v>Unidades</v>
          </cell>
          <cell r="I1337" t="str">
            <v>Tejas</v>
          </cell>
          <cell r="J1337" t="str">
            <v>Primera</v>
          </cell>
          <cell r="K1337" t="str">
            <v>17-18 Accesorios (Discnt.)</v>
          </cell>
        </row>
        <row r="1338">
          <cell r="A1338" t="str">
            <v>170590000038.1.1</v>
          </cell>
          <cell r="B1338" t="str">
            <v>CAÃ‘O NEGRO MATE</v>
          </cell>
          <cell r="C1338">
            <v>17</v>
          </cell>
          <cell r="D1338">
            <v>0</v>
          </cell>
          <cell r="E1338">
            <v>2.72</v>
          </cell>
          <cell r="F1338" t="str">
            <v>PAL</v>
          </cell>
          <cell r="G1338" t="str">
            <v/>
          </cell>
          <cell r="H1338" t="str">
            <v>Unidades</v>
          </cell>
          <cell r="I1338" t="str">
            <v>Tejas</v>
          </cell>
          <cell r="J1338" t="str">
            <v>Primera</v>
          </cell>
          <cell r="K1338" t="str">
            <v>17-18 Accesorios (Discnt.)</v>
          </cell>
        </row>
        <row r="1339">
          <cell r="A1339" t="str">
            <v>170590000042.1.1</v>
          </cell>
          <cell r="B1339" t="str">
            <v>CAÃ‘O ESMALTADO</v>
          </cell>
          <cell r="C1339">
            <v>17</v>
          </cell>
          <cell r="D1339">
            <v>0</v>
          </cell>
          <cell r="E1339">
            <v>2.72</v>
          </cell>
          <cell r="F1339" t="str">
            <v>PAL</v>
          </cell>
          <cell r="G1339" t="str">
            <v/>
          </cell>
          <cell r="H1339" t="str">
            <v>Unidades</v>
          </cell>
          <cell r="I1339" t="str">
            <v>Tejas</v>
          </cell>
          <cell r="J1339" t="str">
            <v>Primera</v>
          </cell>
          <cell r="K1339" t="str">
            <v>17-18 Accesorios (Discnt.)</v>
          </cell>
        </row>
        <row r="1340">
          <cell r="A1340" t="str">
            <v>170590000051.1.1</v>
          </cell>
          <cell r="B1340" t="str">
            <v>CAÃ‘O ENVEJECIDO</v>
          </cell>
          <cell r="C1340">
            <v>17</v>
          </cell>
          <cell r="D1340">
            <v>1</v>
          </cell>
          <cell r="E1340">
            <v>2.72</v>
          </cell>
          <cell r="F1340" t="str">
            <v>PAL</v>
          </cell>
          <cell r="G1340" t="str">
            <v/>
          </cell>
          <cell r="H1340" t="str">
            <v>Unidades</v>
          </cell>
          <cell r="I1340" t="str">
            <v>Tejas</v>
          </cell>
          <cell r="J1340" t="str">
            <v>Primera</v>
          </cell>
          <cell r="K1340" t="str">
            <v>17-18 Accesorios (Discnt.)</v>
          </cell>
        </row>
        <row r="1341">
          <cell r="A1341" t="str">
            <v>170590000053.1.1</v>
          </cell>
          <cell r="B1341" t="str">
            <v>CAÃ‘O AZUL</v>
          </cell>
          <cell r="C1341">
            <v>17</v>
          </cell>
          <cell r="D1341">
            <v>1</v>
          </cell>
          <cell r="E1341">
            <v>2.72</v>
          </cell>
          <cell r="F1341" t="str">
            <v>PAL</v>
          </cell>
          <cell r="G1341" t="str">
            <v/>
          </cell>
          <cell r="H1341" t="str">
            <v>Unidades</v>
          </cell>
          <cell r="I1341" t="str">
            <v>Tejas</v>
          </cell>
          <cell r="J1341" t="str">
            <v>Primera</v>
          </cell>
          <cell r="K1341" t="str">
            <v>17-18 Accesorios (Discnt.)</v>
          </cell>
        </row>
        <row r="1342">
          <cell r="A1342" t="str">
            <v>170590000054.1.1</v>
          </cell>
          <cell r="B1342" t="str">
            <v>CAÃ‘O GRIS PIEDRA</v>
          </cell>
          <cell r="C1342">
            <v>17</v>
          </cell>
          <cell r="D1342">
            <v>1</v>
          </cell>
          <cell r="E1342">
            <v>2.72</v>
          </cell>
          <cell r="F1342" t="str">
            <v>PAL</v>
          </cell>
          <cell r="G1342" t="str">
            <v/>
          </cell>
          <cell r="H1342" t="str">
            <v>Unidades</v>
          </cell>
          <cell r="I1342" t="str">
            <v>Tejas</v>
          </cell>
          <cell r="J1342" t="str">
            <v>Primera</v>
          </cell>
          <cell r="K1342" t="str">
            <v>17-18 Accesorios (Discnt.)</v>
          </cell>
        </row>
        <row r="1343">
          <cell r="A1343" t="str">
            <v>170600000007.1.1</v>
          </cell>
          <cell r="B1343" t="str">
            <v>SOMBRERETE BRILLANTE</v>
          </cell>
          <cell r="C1343">
            <v>17</v>
          </cell>
          <cell r="D1343">
            <v>0</v>
          </cell>
          <cell r="E1343">
            <v>2.72</v>
          </cell>
          <cell r="F1343" t="str">
            <v>PAL</v>
          </cell>
          <cell r="G1343" t="str">
            <v/>
          </cell>
          <cell r="H1343" t="str">
            <v>Unidades</v>
          </cell>
          <cell r="I1343" t="str">
            <v>Tejas</v>
          </cell>
          <cell r="J1343" t="str">
            <v>Primera</v>
          </cell>
          <cell r="K1343" t="str">
            <v>17-18 Accesorios (Discnt.)</v>
          </cell>
        </row>
        <row r="1344">
          <cell r="A1344" t="str">
            <v>170600000011.1.1</v>
          </cell>
          <cell r="B1344" t="str">
            <v>SOMBRERETE SIENA</v>
          </cell>
          <cell r="C1344">
            <v>17</v>
          </cell>
          <cell r="D1344">
            <v>1</v>
          </cell>
          <cell r="E1344">
            <v>2.72</v>
          </cell>
          <cell r="F1344" t="str">
            <v>PAL</v>
          </cell>
          <cell r="G1344" t="str">
            <v/>
          </cell>
          <cell r="H1344" t="str">
            <v>Unidades</v>
          </cell>
          <cell r="I1344" t="str">
            <v>Tejas</v>
          </cell>
          <cell r="J1344" t="str">
            <v>Primera</v>
          </cell>
          <cell r="K1344" t="str">
            <v>17-18 Accesorios (Discnt.)</v>
          </cell>
        </row>
        <row r="1345">
          <cell r="A1345" t="str">
            <v>170600000014.1.1</v>
          </cell>
          <cell r="B1345" t="str">
            <v>SOMBRERETE VERDE</v>
          </cell>
          <cell r="C1345">
            <v>17</v>
          </cell>
          <cell r="D1345">
            <v>1</v>
          </cell>
          <cell r="E1345">
            <v>2.72</v>
          </cell>
          <cell r="F1345" t="str">
            <v>PAL</v>
          </cell>
          <cell r="G1345" t="str">
            <v/>
          </cell>
          <cell r="H1345" t="str">
            <v>Unidades</v>
          </cell>
          <cell r="I1345" t="str">
            <v>Tejas</v>
          </cell>
          <cell r="J1345" t="str">
            <v>Primera</v>
          </cell>
          <cell r="K1345" t="str">
            <v>17-18 Accesorios (Discnt.)</v>
          </cell>
        </row>
        <row r="1346">
          <cell r="A1346" t="str">
            <v>170600000023.1.1</v>
          </cell>
          <cell r="B1346" t="str">
            <v>SOMBRERETE NAT</v>
          </cell>
          <cell r="C1346">
            <v>17</v>
          </cell>
          <cell r="D1346">
            <v>0</v>
          </cell>
          <cell r="E1346">
            <v>2.72</v>
          </cell>
          <cell r="F1346" t="str">
            <v>PAL</v>
          </cell>
          <cell r="G1346" t="str">
            <v/>
          </cell>
          <cell r="H1346" t="str">
            <v>Unidades</v>
          </cell>
          <cell r="I1346" t="str">
            <v>Tejas</v>
          </cell>
          <cell r="J1346" t="str">
            <v>Primera</v>
          </cell>
          <cell r="K1346" t="str">
            <v>17-18 Accesorios (Discnt.)</v>
          </cell>
        </row>
        <row r="1347">
          <cell r="A1347" t="str">
            <v>170600000023.1.2</v>
          </cell>
          <cell r="B1347" t="str">
            <v>SOMBRERETE P/BICOCCION</v>
          </cell>
          <cell r="C1347">
            <v>17</v>
          </cell>
          <cell r="D1347">
            <v>1</v>
          </cell>
          <cell r="E1347">
            <v>2.72</v>
          </cell>
          <cell r="F1347" t="str">
            <v>PAL</v>
          </cell>
          <cell r="G1347" t="str">
            <v/>
          </cell>
          <cell r="H1347" t="str">
            <v>Unidades</v>
          </cell>
          <cell r="I1347" t="str">
            <v>Tejas</v>
          </cell>
          <cell r="J1347" t="str">
            <v>Primera</v>
          </cell>
          <cell r="K1347" t="str">
            <v>17-18 Accesorios (Discnt.)</v>
          </cell>
        </row>
        <row r="1348">
          <cell r="A1348" t="str">
            <v>170600000037.1.1</v>
          </cell>
          <cell r="B1348" t="str">
            <v>SOMBRERETE NEGRO BRILLANTE</v>
          </cell>
          <cell r="C1348">
            <v>17</v>
          </cell>
          <cell r="D1348">
            <v>1</v>
          </cell>
          <cell r="E1348">
            <v>2.72</v>
          </cell>
          <cell r="F1348" t="str">
            <v>PAL</v>
          </cell>
          <cell r="G1348" t="str">
            <v/>
          </cell>
          <cell r="H1348" t="str">
            <v>Unidades</v>
          </cell>
          <cell r="I1348" t="str">
            <v>Tejas</v>
          </cell>
          <cell r="J1348" t="str">
            <v>Primera</v>
          </cell>
          <cell r="K1348" t="str">
            <v>17-18 Accesorios (Discnt.)</v>
          </cell>
        </row>
        <row r="1349">
          <cell r="A1349" t="str">
            <v>170600000038.1.1</v>
          </cell>
          <cell r="B1349" t="str">
            <v>SOMBRERETE NEGRO MATE</v>
          </cell>
          <cell r="C1349">
            <v>17</v>
          </cell>
          <cell r="D1349">
            <v>0</v>
          </cell>
          <cell r="E1349">
            <v>2.72</v>
          </cell>
          <cell r="F1349" t="str">
            <v>PAL</v>
          </cell>
          <cell r="G1349" t="str">
            <v/>
          </cell>
          <cell r="H1349" t="str">
            <v>Unidades</v>
          </cell>
          <cell r="I1349" t="str">
            <v>Tejas</v>
          </cell>
          <cell r="J1349" t="str">
            <v>Primera</v>
          </cell>
          <cell r="K1349" t="str">
            <v>17-18 Accesorios (Discnt.)</v>
          </cell>
        </row>
        <row r="1350">
          <cell r="A1350" t="str">
            <v>170600000042.1.1</v>
          </cell>
          <cell r="B1350" t="str">
            <v>SOMBRERETE ESMALTADO</v>
          </cell>
          <cell r="C1350">
            <v>17</v>
          </cell>
          <cell r="D1350">
            <v>0</v>
          </cell>
          <cell r="E1350">
            <v>2.72</v>
          </cell>
          <cell r="F1350" t="str">
            <v>PAL</v>
          </cell>
          <cell r="G1350" t="str">
            <v/>
          </cell>
          <cell r="H1350" t="str">
            <v>Unidades</v>
          </cell>
          <cell r="I1350" t="str">
            <v>Tejas</v>
          </cell>
          <cell r="J1350" t="str">
            <v>Primera</v>
          </cell>
          <cell r="K1350" t="str">
            <v>17-18 Accesorios (Discnt.)</v>
          </cell>
        </row>
        <row r="1351">
          <cell r="A1351" t="str">
            <v>170600000051.1.1</v>
          </cell>
          <cell r="B1351" t="str">
            <v>SOMBRERETE ENVEJECIDO</v>
          </cell>
          <cell r="C1351">
            <v>17</v>
          </cell>
          <cell r="D1351">
            <v>1</v>
          </cell>
          <cell r="E1351">
            <v>2.72</v>
          </cell>
          <cell r="F1351" t="str">
            <v>PAL</v>
          </cell>
          <cell r="H1351" t="str">
            <v>Unidades</v>
          </cell>
          <cell r="I1351" t="str">
            <v>Tejas</v>
          </cell>
          <cell r="J1351" t="str">
            <v>Primera</v>
          </cell>
          <cell r="K1351" t="str">
            <v>17-18 Accesorios (Discnt.)</v>
          </cell>
        </row>
        <row r="1352">
          <cell r="A1352" t="str">
            <v>170600000053.1.1</v>
          </cell>
          <cell r="B1352" t="str">
            <v>SOMBRERETE AZUL</v>
          </cell>
          <cell r="C1352">
            <v>17</v>
          </cell>
          <cell r="D1352">
            <v>0</v>
          </cell>
          <cell r="E1352">
            <v>2.72</v>
          </cell>
          <cell r="F1352" t="str">
            <v>PAL</v>
          </cell>
          <cell r="H1352" t="str">
            <v>Unidades</v>
          </cell>
          <cell r="I1352" t="str">
            <v>Tejas</v>
          </cell>
          <cell r="J1352" t="str">
            <v>Primera</v>
          </cell>
          <cell r="K1352" t="str">
            <v>17-18 Accesorios (Discnt.)</v>
          </cell>
        </row>
        <row r="1353">
          <cell r="A1353" t="str">
            <v>170600000054.1.1</v>
          </cell>
          <cell r="B1353" t="str">
            <v>SOMBRERETE GRIS PIEDRA</v>
          </cell>
          <cell r="C1353">
            <v>17</v>
          </cell>
          <cell r="D1353">
            <v>1</v>
          </cell>
          <cell r="E1353">
            <v>2.72</v>
          </cell>
          <cell r="F1353" t="str">
            <v>PAL</v>
          </cell>
          <cell r="H1353" t="str">
            <v>Unidades</v>
          </cell>
          <cell r="I1353" t="str">
            <v>Tejas</v>
          </cell>
          <cell r="J1353" t="str">
            <v>Primera</v>
          </cell>
          <cell r="K1353" t="str">
            <v>17-18 Accesorios (Discnt.)</v>
          </cell>
        </row>
        <row r="1354">
          <cell r="A1354" t="str">
            <v>170610000001.1.1</v>
          </cell>
          <cell r="B1354" t="str">
            <v>ENCUENTRO 3 DIR (ARIS. ARIS.) BLANCO</v>
          </cell>
          <cell r="C1354">
            <v>17</v>
          </cell>
          <cell r="D1354">
            <v>1</v>
          </cell>
          <cell r="E1354">
            <v>2.72</v>
          </cell>
          <cell r="F1354" t="str">
            <v>PAL</v>
          </cell>
          <cell r="H1354" t="str">
            <v>Unidades</v>
          </cell>
          <cell r="I1354" t="str">
            <v>Tejas</v>
          </cell>
          <cell r="J1354" t="str">
            <v>Primera</v>
          </cell>
          <cell r="K1354" t="str">
            <v>17-18 Accesorios (Discnt.)</v>
          </cell>
        </row>
        <row r="1355">
          <cell r="A1355" t="str">
            <v>170610000007.1.1</v>
          </cell>
          <cell r="B1355" t="str">
            <v>ENCUENTRO 3 DIR (ARIS. ARIS.) BRILLANTE</v>
          </cell>
          <cell r="C1355">
            <v>17</v>
          </cell>
          <cell r="D1355">
            <v>0</v>
          </cell>
          <cell r="E1355">
            <v>2.72</v>
          </cell>
          <cell r="F1355" t="str">
            <v>PAL</v>
          </cell>
          <cell r="H1355" t="str">
            <v>Unidades</v>
          </cell>
          <cell r="I1355" t="str">
            <v>Tejas</v>
          </cell>
          <cell r="J1355" t="str">
            <v>Primera</v>
          </cell>
          <cell r="K1355" t="str">
            <v>17-18 Accesorios (Discnt.)</v>
          </cell>
        </row>
        <row r="1356">
          <cell r="A1356" t="str">
            <v>170610000011.1.1</v>
          </cell>
          <cell r="B1356" t="str">
            <v>ENCUENTRO 3 DIR (ARIS. ARIS.) SIENA</v>
          </cell>
          <cell r="C1356">
            <v>17</v>
          </cell>
          <cell r="D1356">
            <v>0</v>
          </cell>
          <cell r="E1356">
            <v>2.72</v>
          </cell>
          <cell r="F1356" t="str">
            <v>PAL</v>
          </cell>
          <cell r="H1356" t="str">
            <v>Unidades</v>
          </cell>
          <cell r="I1356" t="str">
            <v>Tejas</v>
          </cell>
          <cell r="J1356" t="str">
            <v>Primera</v>
          </cell>
          <cell r="K1356" t="str">
            <v>17-18 Accesorios (Discnt.)</v>
          </cell>
        </row>
        <row r="1357">
          <cell r="A1357" t="str">
            <v>170610000014.1.1</v>
          </cell>
          <cell r="B1357" t="str">
            <v>ENCUENTRO 3 DIR (ARIS. ARIS.) VERDE</v>
          </cell>
          <cell r="C1357">
            <v>17</v>
          </cell>
          <cell r="D1357">
            <v>1</v>
          </cell>
          <cell r="E1357">
            <v>2.72</v>
          </cell>
          <cell r="F1357" t="str">
            <v>PAL</v>
          </cell>
          <cell r="H1357" t="str">
            <v>Unidades</v>
          </cell>
          <cell r="I1357" t="str">
            <v>Tejas</v>
          </cell>
          <cell r="J1357" t="str">
            <v>Primera</v>
          </cell>
          <cell r="K1357" t="str">
            <v>17-18 Accesorios (Discnt.)</v>
          </cell>
        </row>
        <row r="1358">
          <cell r="A1358" t="str">
            <v>170610000023.1.1</v>
          </cell>
          <cell r="B1358" t="str">
            <v>ENCUENTRO 3 DIR (ARIS. ARIS.) NATURAL</v>
          </cell>
          <cell r="C1358">
            <v>17</v>
          </cell>
          <cell r="D1358">
            <v>1</v>
          </cell>
          <cell r="E1358">
            <v>2.72</v>
          </cell>
          <cell r="F1358" t="str">
            <v>PAL</v>
          </cell>
          <cell r="H1358" t="str">
            <v>Unidades</v>
          </cell>
          <cell r="I1358" t="str">
            <v>Tejas</v>
          </cell>
          <cell r="J1358" t="str">
            <v>Primera</v>
          </cell>
          <cell r="K1358" t="str">
            <v>17-18 Accesorios (Discnt.)</v>
          </cell>
        </row>
        <row r="1359">
          <cell r="A1359" t="str">
            <v>170610000037.1.1</v>
          </cell>
          <cell r="B1359" t="str">
            <v>ENCUENTRO 3 DIR (ARIS. ARIS.) NEGRO</v>
          </cell>
          <cell r="C1359">
            <v>17</v>
          </cell>
          <cell r="D1359">
            <v>0</v>
          </cell>
          <cell r="E1359">
            <v>2.72</v>
          </cell>
          <cell r="F1359" t="str">
            <v>PAL</v>
          </cell>
          <cell r="H1359" t="str">
            <v>Unidades</v>
          </cell>
          <cell r="I1359" t="str">
            <v>Tejas</v>
          </cell>
          <cell r="J1359" t="str">
            <v>Primera</v>
          </cell>
          <cell r="K1359" t="str">
            <v>17-18 Accesorios (Discnt.)</v>
          </cell>
        </row>
        <row r="1360">
          <cell r="A1360" t="str">
            <v>170610000042.1.1</v>
          </cell>
          <cell r="B1360" t="str">
            <v>ENCUENTRO 3 DIR (ARIS. ARIS.) ESMALT. NA</v>
          </cell>
          <cell r="C1360">
            <v>17</v>
          </cell>
          <cell r="D1360">
            <v>0</v>
          </cell>
          <cell r="E1360">
            <v>2.72</v>
          </cell>
          <cell r="F1360" t="str">
            <v>PAL</v>
          </cell>
          <cell r="H1360" t="str">
            <v>Unidades</v>
          </cell>
          <cell r="I1360" t="str">
            <v>Tejas</v>
          </cell>
          <cell r="J1360" t="str">
            <v>Primera</v>
          </cell>
          <cell r="K1360" t="str">
            <v>17-18 Accesorios (Discnt.)</v>
          </cell>
        </row>
        <row r="1361">
          <cell r="A1361" t="str">
            <v>170610000051.1.1</v>
          </cell>
          <cell r="B1361" t="str">
            <v>ENCUENTRO 3 DIR (ARIS. ARIS.) ENVEJECIDA</v>
          </cell>
          <cell r="C1361">
            <v>17</v>
          </cell>
          <cell r="D1361">
            <v>0</v>
          </cell>
          <cell r="E1361">
            <v>2.72</v>
          </cell>
          <cell r="F1361" t="str">
            <v>PAL</v>
          </cell>
          <cell r="H1361" t="str">
            <v>Unidades</v>
          </cell>
          <cell r="I1361" t="str">
            <v>Tejas</v>
          </cell>
          <cell r="J1361" t="str">
            <v>Primera</v>
          </cell>
          <cell r="K1361" t="str">
            <v>17-18 Accesorios (Discnt.)</v>
          </cell>
        </row>
        <row r="1362">
          <cell r="A1362" t="str">
            <v>170610000053.1.1</v>
          </cell>
          <cell r="B1362" t="str">
            <v>ENCUENTRO 3 DIR (ARIS. ARIS.) AZUL</v>
          </cell>
          <cell r="C1362">
            <v>17</v>
          </cell>
          <cell r="D1362">
            <v>0</v>
          </cell>
          <cell r="E1362">
            <v>2.72</v>
          </cell>
          <cell r="F1362" t="str">
            <v>PAL</v>
          </cell>
          <cell r="H1362" t="str">
            <v>Unidades</v>
          </cell>
          <cell r="I1362" t="str">
            <v>Tejas</v>
          </cell>
          <cell r="J1362" t="str">
            <v>Primera</v>
          </cell>
          <cell r="K1362" t="str">
            <v>17-18 Accesorios (Discnt.)</v>
          </cell>
        </row>
        <row r="1363">
          <cell r="A1363" t="str">
            <v>170610000054.1.1</v>
          </cell>
          <cell r="B1363" t="str">
            <v>ENCUENTRO 3 DIR (ARIS. ARIS.) GRIS PIEDR</v>
          </cell>
          <cell r="C1363">
            <v>17</v>
          </cell>
          <cell r="D1363">
            <v>1</v>
          </cell>
          <cell r="E1363">
            <v>2.72</v>
          </cell>
          <cell r="F1363" t="str">
            <v>PAL</v>
          </cell>
          <cell r="H1363" t="str">
            <v>Unidades</v>
          </cell>
          <cell r="I1363" t="str">
            <v>Tejas</v>
          </cell>
          <cell r="J1363" t="str">
            <v>Primera</v>
          </cell>
          <cell r="K1363" t="str">
            <v>17-18 Accesorios (Discnt.)</v>
          </cell>
        </row>
        <row r="1364">
          <cell r="A1364" t="str">
            <v>170610000072.1.1</v>
          </cell>
          <cell r="B1364" t="str">
            <v>ENCUENTRO 3 DIR (ARIS. ARIS.) VERDE</v>
          </cell>
          <cell r="C1364">
            <v>17</v>
          </cell>
          <cell r="D1364">
            <v>0</v>
          </cell>
          <cell r="E1364">
            <v>2.72</v>
          </cell>
          <cell r="F1364" t="str">
            <v>PAL</v>
          </cell>
          <cell r="H1364" t="str">
            <v>Unidades</v>
          </cell>
          <cell r="I1364" t="str">
            <v>Tejas</v>
          </cell>
          <cell r="J1364" t="str">
            <v>Primera</v>
          </cell>
          <cell r="K1364" t="str">
            <v>17-18 Accesorios (Discnt.)</v>
          </cell>
        </row>
        <row r="1365">
          <cell r="A1365" t="str">
            <v>170610000097.1.1</v>
          </cell>
          <cell r="B1365" t="str">
            <v>ENCUENTRO 3 DIR (ARIS. ARIS.) TIZA</v>
          </cell>
          <cell r="C1365">
            <v>17</v>
          </cell>
          <cell r="D1365">
            <v>1</v>
          </cell>
          <cell r="E1365">
            <v>2.72</v>
          </cell>
          <cell r="F1365" t="str">
            <v>PAL</v>
          </cell>
          <cell r="H1365" t="str">
            <v>Unidades</v>
          </cell>
          <cell r="I1365" t="str">
            <v>Tejas</v>
          </cell>
          <cell r="J1365" t="str">
            <v>Primera</v>
          </cell>
          <cell r="K1365" t="str">
            <v>17-18 Accesorios (Discnt.)</v>
          </cell>
        </row>
        <row r="1366">
          <cell r="A1366" t="str">
            <v>170620000007.1.1</v>
          </cell>
          <cell r="B1366" t="str">
            <v>ENCUENTRO 3 DIR (ARIS. CUMB.) BRILLANTE</v>
          </cell>
          <cell r="C1366">
            <v>17</v>
          </cell>
          <cell r="D1366">
            <v>1</v>
          </cell>
          <cell r="E1366">
            <v>2.72</v>
          </cell>
          <cell r="F1366" t="str">
            <v>PAL</v>
          </cell>
          <cell r="H1366" t="str">
            <v>Unidades</v>
          </cell>
          <cell r="I1366" t="str">
            <v>Tejas</v>
          </cell>
          <cell r="J1366" t="str">
            <v>Primera</v>
          </cell>
          <cell r="K1366" t="str">
            <v>17-18 Accesorios (Discnt.)</v>
          </cell>
        </row>
        <row r="1367">
          <cell r="A1367" t="str">
            <v>170620000011.1.1</v>
          </cell>
          <cell r="B1367" t="str">
            <v>ENCUENTRO 3 DIR (ARIS. CUMB.) SIENA</v>
          </cell>
          <cell r="C1367">
            <v>17</v>
          </cell>
          <cell r="D1367">
            <v>1</v>
          </cell>
          <cell r="E1367">
            <v>2.72</v>
          </cell>
          <cell r="F1367" t="str">
            <v>PAL</v>
          </cell>
          <cell r="H1367" t="str">
            <v>Unidades</v>
          </cell>
          <cell r="I1367" t="str">
            <v>Tejas</v>
          </cell>
          <cell r="J1367" t="str">
            <v>Primera</v>
          </cell>
          <cell r="K1367" t="str">
            <v>17-18 Accesorios (Discnt.)</v>
          </cell>
        </row>
        <row r="1368">
          <cell r="A1368" t="str">
            <v>170620000037.1.1</v>
          </cell>
          <cell r="B1368" t="str">
            <v>ENCUENTRO 3 DIR (ARIS. CUMB.) NEGRO</v>
          </cell>
          <cell r="C1368">
            <v>17</v>
          </cell>
          <cell r="D1368">
            <v>1</v>
          </cell>
          <cell r="E1368">
            <v>2.72</v>
          </cell>
          <cell r="F1368" t="str">
            <v>PAL</v>
          </cell>
          <cell r="H1368" t="str">
            <v>Unidades</v>
          </cell>
          <cell r="I1368" t="str">
            <v>Tejas</v>
          </cell>
          <cell r="J1368" t="str">
            <v>Primera</v>
          </cell>
          <cell r="K1368" t="str">
            <v>17-18 Accesorios (Discnt.)</v>
          </cell>
        </row>
        <row r="1369">
          <cell r="A1369" t="str">
            <v>170620000038.1.1</v>
          </cell>
          <cell r="B1369" t="str">
            <v>ENCUENTRO 3 DIR (ARIS. CUMB.) NEGRO</v>
          </cell>
          <cell r="C1369">
            <v>17</v>
          </cell>
          <cell r="D1369">
            <v>1</v>
          </cell>
          <cell r="E1369">
            <v>2.72</v>
          </cell>
          <cell r="F1369" t="str">
            <v>PAL</v>
          </cell>
          <cell r="H1369" t="str">
            <v>Unidades</v>
          </cell>
          <cell r="I1369" t="str">
            <v>Tejas</v>
          </cell>
          <cell r="J1369" t="str">
            <v>Primera</v>
          </cell>
          <cell r="K1369" t="str">
            <v>17-18 Accesorios (Discnt.)</v>
          </cell>
        </row>
        <row r="1370">
          <cell r="A1370" t="str">
            <v>170620000053.1.1</v>
          </cell>
          <cell r="B1370" t="str">
            <v>ENCUENTRO 3 DIR (ARIS. CUMB.) AZUL</v>
          </cell>
          <cell r="C1370">
            <v>17</v>
          </cell>
          <cell r="D1370">
            <v>1</v>
          </cell>
          <cell r="E1370">
            <v>2.72</v>
          </cell>
          <cell r="F1370" t="str">
            <v>PAL</v>
          </cell>
          <cell r="H1370" t="str">
            <v>Unidades</v>
          </cell>
          <cell r="I1370" t="str">
            <v>Tejas</v>
          </cell>
          <cell r="J1370" t="str">
            <v>Primera</v>
          </cell>
          <cell r="K1370" t="str">
            <v>17-18 Accesorios (Discnt.)</v>
          </cell>
        </row>
        <row r="1371">
          <cell r="A1371" t="str">
            <v>170630000001.1.1</v>
          </cell>
          <cell r="B1371" t="str">
            <v>ENCUENTRO 4 DIR (ARIS. ARIS.) BLANCO</v>
          </cell>
          <cell r="C1371">
            <v>17</v>
          </cell>
          <cell r="D1371">
            <v>1</v>
          </cell>
          <cell r="E1371">
            <v>2.72</v>
          </cell>
          <cell r="F1371" t="str">
            <v>PAL</v>
          </cell>
          <cell r="H1371" t="str">
            <v>Unidades</v>
          </cell>
          <cell r="I1371" t="str">
            <v>Tejas</v>
          </cell>
          <cell r="J1371" t="str">
            <v>Primera</v>
          </cell>
          <cell r="K1371" t="str">
            <v>17-18 Accesorios (Discnt.)</v>
          </cell>
        </row>
        <row r="1372">
          <cell r="A1372" t="str">
            <v>170630000007.1.1</v>
          </cell>
          <cell r="B1372" t="str">
            <v>ENCUENTRO 4 DIR (ARIS. ARIS.) BRILLANTE</v>
          </cell>
          <cell r="C1372">
            <v>17</v>
          </cell>
          <cell r="D1372">
            <v>0</v>
          </cell>
          <cell r="E1372">
            <v>2.72</v>
          </cell>
          <cell r="F1372" t="str">
            <v>PAL</v>
          </cell>
          <cell r="H1372" t="str">
            <v>Unidades</v>
          </cell>
          <cell r="I1372" t="str">
            <v>Tejas</v>
          </cell>
          <cell r="J1372" t="str">
            <v>Primera</v>
          </cell>
          <cell r="K1372" t="str">
            <v>17-18 Accesorios (Discnt.)</v>
          </cell>
        </row>
        <row r="1373">
          <cell r="A1373" t="str">
            <v>170630000014.1.1</v>
          </cell>
          <cell r="B1373" t="str">
            <v>ENCUENTRO 4 DIR (ARIS. ARIS.) VERDE</v>
          </cell>
          <cell r="C1373">
            <v>17</v>
          </cell>
          <cell r="D1373">
            <v>0</v>
          </cell>
          <cell r="E1373">
            <v>2.72</v>
          </cell>
          <cell r="F1373" t="str">
            <v>PAL</v>
          </cell>
          <cell r="H1373" t="str">
            <v>Unidades</v>
          </cell>
          <cell r="I1373" t="str">
            <v>Tejas</v>
          </cell>
          <cell r="J1373" t="str">
            <v>Primera</v>
          </cell>
          <cell r="K1373" t="str">
            <v>17-18 Accesorios (Discnt.)</v>
          </cell>
        </row>
        <row r="1374">
          <cell r="A1374" t="str">
            <v>170630000023.1.1</v>
          </cell>
          <cell r="B1374" t="str">
            <v>ENCUENTRO 4 DIR (ARIS. ARIS.) NATURAL</v>
          </cell>
          <cell r="C1374">
            <v>17</v>
          </cell>
          <cell r="D1374">
            <v>1</v>
          </cell>
          <cell r="E1374">
            <v>2.72</v>
          </cell>
          <cell r="F1374" t="str">
            <v>PAL</v>
          </cell>
          <cell r="H1374" t="str">
            <v>Unidades</v>
          </cell>
          <cell r="I1374" t="str">
            <v>Tejas</v>
          </cell>
          <cell r="J1374" t="str">
            <v>Primera</v>
          </cell>
          <cell r="K1374" t="str">
            <v>17-18 Accesorios (Discnt.)</v>
          </cell>
        </row>
        <row r="1375">
          <cell r="A1375" t="str">
            <v>170630000037.1.1</v>
          </cell>
          <cell r="B1375" t="str">
            <v>ENCUENTRO 4 DIR (ARIS. ARIS.) NEGRO</v>
          </cell>
          <cell r="C1375">
            <v>17</v>
          </cell>
          <cell r="D1375">
            <v>1</v>
          </cell>
          <cell r="E1375">
            <v>2.72</v>
          </cell>
          <cell r="F1375" t="str">
            <v>PAL</v>
          </cell>
          <cell r="H1375" t="str">
            <v>Unidades</v>
          </cell>
          <cell r="I1375" t="str">
            <v>Tejas</v>
          </cell>
          <cell r="J1375" t="str">
            <v>Primera</v>
          </cell>
          <cell r="K1375" t="str">
            <v>17-18 Accesorios (Discnt.)</v>
          </cell>
        </row>
        <row r="1376">
          <cell r="A1376" t="str">
            <v>170630000038.1.1</v>
          </cell>
          <cell r="B1376" t="str">
            <v>ENCUENTRO 4 DIR (ARIS. ARIS.) NEGRO</v>
          </cell>
          <cell r="C1376">
            <v>17</v>
          </cell>
          <cell r="D1376">
            <v>1</v>
          </cell>
          <cell r="E1376">
            <v>2.72</v>
          </cell>
          <cell r="F1376" t="str">
            <v>PAL</v>
          </cell>
          <cell r="H1376" t="str">
            <v>Unidades</v>
          </cell>
          <cell r="I1376" t="str">
            <v>Tejas</v>
          </cell>
          <cell r="J1376" t="str">
            <v>Primera</v>
          </cell>
          <cell r="K1376" t="str">
            <v>17-18 Accesorios (Discnt.)</v>
          </cell>
        </row>
        <row r="1377">
          <cell r="A1377" t="str">
            <v>170630000042.1.1</v>
          </cell>
          <cell r="B1377" t="str">
            <v>ENCUENTRO 4 DIR (ARIS. ARIS.) ESMALT. NA</v>
          </cell>
          <cell r="C1377">
            <v>17</v>
          </cell>
          <cell r="D1377">
            <v>1</v>
          </cell>
          <cell r="E1377">
            <v>2.72</v>
          </cell>
          <cell r="F1377" t="str">
            <v>PAL</v>
          </cell>
          <cell r="H1377" t="str">
            <v>Unidades</v>
          </cell>
          <cell r="I1377" t="str">
            <v>Tejas</v>
          </cell>
          <cell r="J1377" t="str">
            <v>Primera</v>
          </cell>
          <cell r="K1377" t="str">
            <v>17-18 Accesorios (Discnt.)</v>
          </cell>
        </row>
        <row r="1378">
          <cell r="A1378" t="str">
            <v>170630000051.1.1</v>
          </cell>
          <cell r="B1378" t="str">
            <v>ENCUENTRO 4 DIR (ARIS. ARIS.) ENVEJE</v>
          </cell>
          <cell r="C1378">
            <v>17</v>
          </cell>
          <cell r="D1378">
            <v>0</v>
          </cell>
          <cell r="E1378">
            <v>2.72</v>
          </cell>
          <cell r="F1378" t="str">
            <v>PAL</v>
          </cell>
          <cell r="H1378" t="str">
            <v>Unidades</v>
          </cell>
          <cell r="I1378" t="str">
            <v>Tejas</v>
          </cell>
          <cell r="J1378" t="str">
            <v>Primera</v>
          </cell>
          <cell r="K1378" t="str">
            <v>17-18 Accesorios (Discnt.)</v>
          </cell>
        </row>
        <row r="1379">
          <cell r="A1379" t="str">
            <v>170630000053.1.1</v>
          </cell>
          <cell r="B1379" t="str">
            <v>ENCUENTRO 4 DIR (ARIS. ARIS.) AZUL</v>
          </cell>
          <cell r="C1379">
            <v>17</v>
          </cell>
          <cell r="D1379">
            <v>0</v>
          </cell>
          <cell r="E1379">
            <v>2.72</v>
          </cell>
          <cell r="F1379" t="str">
            <v>PAL</v>
          </cell>
          <cell r="H1379" t="str">
            <v>Unidades</v>
          </cell>
          <cell r="I1379" t="str">
            <v>Tejas</v>
          </cell>
          <cell r="J1379" t="str">
            <v>Primera</v>
          </cell>
          <cell r="K1379" t="str">
            <v>17-18 Accesorios (Discnt.)</v>
          </cell>
        </row>
        <row r="1380">
          <cell r="A1380" t="str">
            <v>170630000054.1.1</v>
          </cell>
          <cell r="B1380" t="str">
            <v>ENCUENTRO 4 DIR (ARIS. ARIS.) GRIS PIEDR</v>
          </cell>
          <cell r="C1380">
            <v>17</v>
          </cell>
          <cell r="D1380">
            <v>1</v>
          </cell>
          <cell r="E1380">
            <v>2.72</v>
          </cell>
          <cell r="F1380" t="str">
            <v>PAL</v>
          </cell>
          <cell r="H1380" t="str">
            <v>Unidades</v>
          </cell>
          <cell r="I1380" t="str">
            <v>Tejas</v>
          </cell>
          <cell r="J1380" t="str">
            <v>Primera</v>
          </cell>
          <cell r="K1380" t="str">
            <v>17-18 Accesorios (Discnt.)</v>
          </cell>
        </row>
        <row r="1381">
          <cell r="A1381" t="str">
            <v>170650000007.1.1</v>
          </cell>
          <cell r="B1381" t="str">
            <v>ENCUENTRO 3 DIR (CUMB. CUMB.) BRILLANTE</v>
          </cell>
          <cell r="C1381">
            <v>17</v>
          </cell>
          <cell r="D1381">
            <v>1</v>
          </cell>
          <cell r="E1381">
            <v>1.05</v>
          </cell>
          <cell r="F1381" t="str">
            <v>PAL</v>
          </cell>
          <cell r="H1381" t="str">
            <v>Unidades</v>
          </cell>
          <cell r="I1381" t="str">
            <v>Tejas</v>
          </cell>
          <cell r="J1381" t="str">
            <v>Primera</v>
          </cell>
          <cell r="K1381" t="str">
            <v>17-18 Accesorios (Discnt.)</v>
          </cell>
        </row>
        <row r="1382">
          <cell r="A1382" t="str">
            <v>170650000011.1.1</v>
          </cell>
          <cell r="B1382" t="str">
            <v>ENCUENTRO 3 DIR (CUMB. CUMB.) SIENA</v>
          </cell>
          <cell r="C1382">
            <v>17</v>
          </cell>
          <cell r="D1382">
            <v>1</v>
          </cell>
          <cell r="E1382">
            <v>1.05</v>
          </cell>
          <cell r="F1382" t="str">
            <v>PAL</v>
          </cell>
          <cell r="H1382" t="str">
            <v>Unidades</v>
          </cell>
          <cell r="I1382" t="str">
            <v>Tejas</v>
          </cell>
          <cell r="J1382" t="str">
            <v>Primera</v>
          </cell>
          <cell r="K1382" t="str">
            <v>17-18 Accesorios (Discnt.)</v>
          </cell>
        </row>
        <row r="1383">
          <cell r="A1383" t="str">
            <v>170650000014.1.1</v>
          </cell>
          <cell r="B1383" t="str">
            <v>ENCUENTRO 3 DIR (CUMB. CUMB.) VERDE</v>
          </cell>
          <cell r="C1383">
            <v>17</v>
          </cell>
          <cell r="D1383">
            <v>1</v>
          </cell>
          <cell r="E1383">
            <v>1.05</v>
          </cell>
          <cell r="F1383" t="str">
            <v>PAL</v>
          </cell>
          <cell r="H1383" t="str">
            <v>Unidades</v>
          </cell>
          <cell r="I1383" t="str">
            <v>Tejas</v>
          </cell>
          <cell r="J1383" t="str">
            <v>Primera</v>
          </cell>
          <cell r="K1383" t="str">
            <v>17-18 Accesorios (Discnt.)</v>
          </cell>
        </row>
        <row r="1384">
          <cell r="A1384" t="str">
            <v>170650000023.1.1</v>
          </cell>
          <cell r="B1384" t="str">
            <v>ENCUENTRO 3 DIR (CUMB. CUMB.) NATURAL</v>
          </cell>
          <cell r="C1384">
            <v>17</v>
          </cell>
          <cell r="D1384">
            <v>1</v>
          </cell>
          <cell r="E1384">
            <v>1.05</v>
          </cell>
          <cell r="F1384" t="str">
            <v>PAL</v>
          </cell>
          <cell r="H1384" t="str">
            <v>Unidades</v>
          </cell>
          <cell r="I1384" t="str">
            <v>Tejas</v>
          </cell>
          <cell r="J1384" t="str">
            <v>Primera</v>
          </cell>
          <cell r="K1384" t="str">
            <v>17-18 Accesorios (Discnt.)</v>
          </cell>
        </row>
        <row r="1385">
          <cell r="A1385" t="str">
            <v>170650000037.1.1</v>
          </cell>
          <cell r="B1385" t="str">
            <v>ENCUENTRO 3 DIR (CUMB. CUMB.) NEGRO</v>
          </cell>
          <cell r="C1385">
            <v>17</v>
          </cell>
          <cell r="D1385">
            <v>1</v>
          </cell>
          <cell r="E1385">
            <v>1.05</v>
          </cell>
          <cell r="F1385" t="str">
            <v>PAL</v>
          </cell>
          <cell r="H1385" t="str">
            <v>Unidades</v>
          </cell>
          <cell r="I1385" t="str">
            <v>Tejas</v>
          </cell>
          <cell r="J1385" t="str">
            <v>Primera</v>
          </cell>
          <cell r="K1385" t="str">
            <v>17-18 Accesorios (Discnt.)</v>
          </cell>
        </row>
        <row r="1386">
          <cell r="A1386" t="str">
            <v>170650000038.1.1</v>
          </cell>
          <cell r="B1386" t="str">
            <v>ENCUENTRO 3 DIR (CUMB. CUMB.) NEGRO</v>
          </cell>
          <cell r="C1386">
            <v>17</v>
          </cell>
          <cell r="D1386">
            <v>1</v>
          </cell>
          <cell r="E1386">
            <v>1.05</v>
          </cell>
          <cell r="F1386" t="str">
            <v>PAL</v>
          </cell>
          <cell r="H1386" t="str">
            <v>Unidades</v>
          </cell>
          <cell r="I1386" t="str">
            <v>Tejas</v>
          </cell>
          <cell r="J1386" t="str">
            <v>Primera</v>
          </cell>
          <cell r="K1386" t="str">
            <v>17-18 Accesorios (Discnt.)</v>
          </cell>
        </row>
        <row r="1387">
          <cell r="A1387" t="str">
            <v>170650000051.1.1</v>
          </cell>
          <cell r="B1387" t="str">
            <v>ENCUENTRO 3 DIR (CUMB. CUMB.) ENVEJECIDA</v>
          </cell>
          <cell r="C1387">
            <v>17</v>
          </cell>
          <cell r="D1387">
            <v>1</v>
          </cell>
          <cell r="E1387">
            <v>1.05</v>
          </cell>
          <cell r="F1387" t="str">
            <v>PAL</v>
          </cell>
          <cell r="H1387" t="str">
            <v>Unidades</v>
          </cell>
          <cell r="I1387" t="str">
            <v>Tejas</v>
          </cell>
          <cell r="J1387" t="str">
            <v>Primera</v>
          </cell>
          <cell r="K1387" t="str">
            <v>17-18 Accesorios (Discnt.)</v>
          </cell>
        </row>
        <row r="1388">
          <cell r="A1388" t="str">
            <v>170650000053.1.1</v>
          </cell>
          <cell r="B1388" t="str">
            <v>ENCUENTRO 3 DIR (CUMB. CUMB.) AZUL</v>
          </cell>
          <cell r="C1388">
            <v>17</v>
          </cell>
          <cell r="D1388">
            <v>1</v>
          </cell>
          <cell r="E1388">
            <v>1.05</v>
          </cell>
          <cell r="F1388" t="str">
            <v>PAL</v>
          </cell>
          <cell r="H1388" t="str">
            <v>Unidades</v>
          </cell>
          <cell r="I1388" t="str">
            <v>Tejas</v>
          </cell>
          <cell r="J1388" t="str">
            <v>Primera</v>
          </cell>
          <cell r="K1388" t="str">
            <v>17-18 Accesorios (Discnt.)</v>
          </cell>
        </row>
        <row r="1389">
          <cell r="A1389" t="str">
            <v>170660000007.1.1</v>
          </cell>
          <cell r="B1389" t="str">
            <v>ENCUENTRO 4 DIR (CUMB. CUMB.) BRILLANTE</v>
          </cell>
          <cell r="C1389">
            <v>17</v>
          </cell>
          <cell r="D1389">
            <v>0</v>
          </cell>
          <cell r="E1389">
            <v>1.05</v>
          </cell>
          <cell r="F1389" t="str">
            <v>PAL</v>
          </cell>
          <cell r="H1389" t="str">
            <v>Unidades</v>
          </cell>
          <cell r="I1389" t="str">
            <v>Tejas</v>
          </cell>
          <cell r="J1389" t="str">
            <v>Primera</v>
          </cell>
          <cell r="K1389" t="str">
            <v>17-18 Accesorios (Discnt.)</v>
          </cell>
        </row>
        <row r="1390">
          <cell r="A1390" t="str">
            <v>170660000011.1.1</v>
          </cell>
          <cell r="B1390" t="str">
            <v>ENCUENTRO 4 DIR (CUMB. CUMB.) SIENA</v>
          </cell>
          <cell r="C1390">
            <v>17</v>
          </cell>
          <cell r="D1390">
            <v>1</v>
          </cell>
          <cell r="E1390">
            <v>1.05</v>
          </cell>
          <cell r="F1390" t="str">
            <v>PAL</v>
          </cell>
          <cell r="H1390" t="str">
            <v>Unidades</v>
          </cell>
          <cell r="I1390" t="str">
            <v>Tejas</v>
          </cell>
          <cell r="J1390" t="str">
            <v>Primera</v>
          </cell>
          <cell r="K1390" t="str">
            <v>17-18 Accesorios (Discnt.)</v>
          </cell>
        </row>
        <row r="1391">
          <cell r="A1391" t="str">
            <v>170660000014.1.1</v>
          </cell>
          <cell r="B1391" t="str">
            <v>ENCUENTRO 4 DIR (CUMB. CUMB.) VERDE</v>
          </cell>
          <cell r="C1391">
            <v>17</v>
          </cell>
          <cell r="D1391">
            <v>1</v>
          </cell>
          <cell r="E1391">
            <v>1.05</v>
          </cell>
          <cell r="F1391" t="str">
            <v>PAL</v>
          </cell>
          <cell r="H1391" t="str">
            <v>Unidades</v>
          </cell>
          <cell r="I1391" t="str">
            <v>Tejas</v>
          </cell>
          <cell r="J1391" t="str">
            <v>Primera</v>
          </cell>
          <cell r="K1391" t="str">
            <v>17-18 Accesorios (Discnt.)</v>
          </cell>
        </row>
        <row r="1392">
          <cell r="A1392" t="str">
            <v>170660000023.1.1</v>
          </cell>
          <cell r="B1392" t="str">
            <v>ENCUENTRO 4 DIR (CUMB. CUMB.) NATURAL</v>
          </cell>
          <cell r="C1392">
            <v>17</v>
          </cell>
          <cell r="D1392">
            <v>1</v>
          </cell>
          <cell r="E1392">
            <v>1.05</v>
          </cell>
          <cell r="F1392" t="str">
            <v>PAL</v>
          </cell>
          <cell r="H1392" t="str">
            <v>Unidades</v>
          </cell>
          <cell r="I1392" t="str">
            <v>Tejas</v>
          </cell>
          <cell r="J1392" t="str">
            <v>Primera</v>
          </cell>
          <cell r="K1392" t="str">
            <v>17-18 Accesorios (Discnt.)</v>
          </cell>
        </row>
        <row r="1393">
          <cell r="A1393" t="str">
            <v>170660000037.1.1</v>
          </cell>
          <cell r="B1393" t="str">
            <v>ENCUENTRO 4 DIR (CUMB. CUMB.) NEGRO</v>
          </cell>
          <cell r="C1393">
            <v>17</v>
          </cell>
          <cell r="D1393">
            <v>0</v>
          </cell>
          <cell r="E1393">
            <v>1.05</v>
          </cell>
          <cell r="F1393" t="str">
            <v>PAL</v>
          </cell>
          <cell r="H1393" t="str">
            <v>Unidades</v>
          </cell>
          <cell r="I1393" t="str">
            <v>Tejas</v>
          </cell>
          <cell r="J1393" t="str">
            <v>Primera</v>
          </cell>
          <cell r="K1393" t="str">
            <v>17-18 Accesorios (Discnt.)</v>
          </cell>
        </row>
        <row r="1394">
          <cell r="A1394" t="str">
            <v>170660000051.1.1</v>
          </cell>
          <cell r="B1394" t="str">
            <v>ENCUENTRO 4 DIR ( CUMB. CUMB.) ENVEJECID</v>
          </cell>
          <cell r="C1394">
            <v>17</v>
          </cell>
          <cell r="D1394">
            <v>1</v>
          </cell>
          <cell r="E1394">
            <v>1.05</v>
          </cell>
          <cell r="F1394" t="str">
            <v>PAL</v>
          </cell>
          <cell r="H1394" t="str">
            <v>Unidades</v>
          </cell>
          <cell r="I1394" t="str">
            <v>Tejas</v>
          </cell>
          <cell r="J1394" t="str">
            <v>Primera</v>
          </cell>
          <cell r="K1394" t="str">
            <v>17-18 Accesorios (Discnt.)</v>
          </cell>
        </row>
        <row r="1395">
          <cell r="A1395" t="str">
            <v>170660000053.1.1</v>
          </cell>
          <cell r="B1395" t="str">
            <v>ENCUENTRO 4 DIR (CUMB. CUMB.) AZUL</v>
          </cell>
          <cell r="C1395">
            <v>17</v>
          </cell>
          <cell r="D1395">
            <v>1</v>
          </cell>
          <cell r="E1395">
            <v>1.05</v>
          </cell>
          <cell r="F1395" t="str">
            <v>PAL</v>
          </cell>
          <cell r="H1395" t="str">
            <v>Unidades</v>
          </cell>
          <cell r="I1395" t="str">
            <v>Tejas</v>
          </cell>
          <cell r="J1395" t="str">
            <v>Primera</v>
          </cell>
          <cell r="K1395" t="str">
            <v>17-18 Accesorios (Discnt.)</v>
          </cell>
        </row>
        <row r="1396">
          <cell r="A1396" t="str">
            <v>170670000007.1.1</v>
          </cell>
          <cell r="B1396" t="str">
            <v>FRONTON ARISTERO BRILLANTE</v>
          </cell>
          <cell r="C1396">
            <v>17</v>
          </cell>
          <cell r="D1396">
            <v>1</v>
          </cell>
          <cell r="E1396">
            <v>2.72</v>
          </cell>
          <cell r="F1396" t="str">
            <v>PAL</v>
          </cell>
          <cell r="H1396" t="str">
            <v>Unidades</v>
          </cell>
          <cell r="I1396" t="str">
            <v>Tejas</v>
          </cell>
          <cell r="J1396" t="str">
            <v>Primera</v>
          </cell>
          <cell r="K1396" t="str">
            <v>17-18 Accesorios (Discnt.)</v>
          </cell>
        </row>
        <row r="1397">
          <cell r="A1397" t="str">
            <v>170670000014.1.1</v>
          </cell>
          <cell r="B1397" t="str">
            <v>FRONTON ARISTERO VERDE</v>
          </cell>
          <cell r="C1397">
            <v>17</v>
          </cell>
          <cell r="D1397">
            <v>0</v>
          </cell>
          <cell r="E1397">
            <v>2.72</v>
          </cell>
          <cell r="F1397" t="str">
            <v>PAL</v>
          </cell>
          <cell r="H1397" t="str">
            <v>Unidades</v>
          </cell>
          <cell r="I1397" t="str">
            <v>Tejas</v>
          </cell>
          <cell r="J1397" t="str">
            <v>Primera</v>
          </cell>
          <cell r="K1397" t="str">
            <v>17-18 Accesorios (Discnt.)</v>
          </cell>
        </row>
        <row r="1398">
          <cell r="A1398" t="str">
            <v>170670000023.1.1</v>
          </cell>
          <cell r="B1398" t="str">
            <v>FRONTON ARISTERO NAT</v>
          </cell>
          <cell r="C1398">
            <v>17</v>
          </cell>
          <cell r="D1398">
            <v>0</v>
          </cell>
          <cell r="E1398">
            <v>2.72</v>
          </cell>
          <cell r="F1398" t="str">
            <v>PAL</v>
          </cell>
          <cell r="H1398" t="str">
            <v>Unidades</v>
          </cell>
          <cell r="I1398" t="str">
            <v>Tejas</v>
          </cell>
          <cell r="J1398" t="str">
            <v>Primera</v>
          </cell>
          <cell r="K1398" t="str">
            <v>17-18 Accesorios (Discnt.)</v>
          </cell>
        </row>
        <row r="1399">
          <cell r="A1399" t="str">
            <v>170670000023.1.2</v>
          </cell>
          <cell r="B1399" t="str">
            <v>FRONTON ARISTERO P/BICOCCION</v>
          </cell>
          <cell r="C1399">
            <v>17</v>
          </cell>
          <cell r="D1399">
            <v>1</v>
          </cell>
          <cell r="E1399">
            <v>2.72</v>
          </cell>
          <cell r="F1399" t="str">
            <v>PAL</v>
          </cell>
          <cell r="H1399" t="str">
            <v>Unidades</v>
          </cell>
          <cell r="I1399" t="str">
            <v>Tejas</v>
          </cell>
          <cell r="J1399" t="str">
            <v>Primera</v>
          </cell>
          <cell r="K1399" t="str">
            <v>17-18 Accesorios (Discnt.)</v>
          </cell>
        </row>
        <row r="1400">
          <cell r="A1400" t="str">
            <v>170670000025.1.1</v>
          </cell>
          <cell r="B1400" t="str">
            <v>FRONTON ARISTERO TERRACOTA</v>
          </cell>
          <cell r="C1400">
            <v>17</v>
          </cell>
          <cell r="D1400">
            <v>1</v>
          </cell>
          <cell r="E1400">
            <v>2.72</v>
          </cell>
          <cell r="F1400" t="str">
            <v>PAL</v>
          </cell>
          <cell r="H1400" t="str">
            <v>Unidades</v>
          </cell>
          <cell r="I1400" t="str">
            <v>Tejas</v>
          </cell>
          <cell r="J1400" t="str">
            <v>Primera</v>
          </cell>
          <cell r="K1400" t="str">
            <v>17-18 Accesorios (Discnt.)</v>
          </cell>
        </row>
        <row r="1401">
          <cell r="A1401" t="str">
            <v>170670000037.1.1</v>
          </cell>
          <cell r="B1401" t="str">
            <v>FRONTON ARISTERO NEGRO BRILLANTE</v>
          </cell>
          <cell r="C1401">
            <v>17</v>
          </cell>
          <cell r="D1401">
            <v>1</v>
          </cell>
          <cell r="E1401">
            <v>2.72</v>
          </cell>
          <cell r="F1401" t="str">
            <v>PAL</v>
          </cell>
          <cell r="H1401" t="str">
            <v>Unidades</v>
          </cell>
          <cell r="I1401" t="str">
            <v>Tejas</v>
          </cell>
          <cell r="J1401" t="str">
            <v>Primera</v>
          </cell>
          <cell r="K1401" t="str">
            <v>17-18 Accesorios (Discnt.)</v>
          </cell>
        </row>
        <row r="1402">
          <cell r="A1402" t="str">
            <v>170670000038.1.1</v>
          </cell>
          <cell r="B1402" t="str">
            <v>FRONTON ARISTERO NEGRO MATE</v>
          </cell>
          <cell r="C1402">
            <v>17</v>
          </cell>
          <cell r="D1402">
            <v>0</v>
          </cell>
          <cell r="E1402">
            <v>2.72</v>
          </cell>
          <cell r="F1402" t="str">
            <v>PAL</v>
          </cell>
          <cell r="H1402" t="str">
            <v>Unidades</v>
          </cell>
          <cell r="I1402" t="str">
            <v>Tejas</v>
          </cell>
          <cell r="J1402" t="str">
            <v>Primera</v>
          </cell>
          <cell r="K1402" t="str">
            <v>17-18 Accesorios (Discnt.)</v>
          </cell>
        </row>
        <row r="1403">
          <cell r="A1403" t="str">
            <v>170670000042.1.1</v>
          </cell>
          <cell r="B1403" t="str">
            <v>FRONTON ARISTERO ESMALTADO</v>
          </cell>
          <cell r="C1403">
            <v>17</v>
          </cell>
          <cell r="D1403">
            <v>0</v>
          </cell>
          <cell r="E1403">
            <v>2.72</v>
          </cell>
          <cell r="F1403" t="str">
            <v>PAL</v>
          </cell>
          <cell r="H1403" t="str">
            <v>Unidades</v>
          </cell>
          <cell r="I1403" t="str">
            <v>Tejas</v>
          </cell>
          <cell r="J1403" t="str">
            <v>Primera</v>
          </cell>
          <cell r="K1403" t="str">
            <v>17-18 Accesorios (Discnt.)</v>
          </cell>
        </row>
        <row r="1404">
          <cell r="A1404" t="str">
            <v>170670000051.1.1</v>
          </cell>
          <cell r="B1404" t="str">
            <v>FRONTON ARISTERO ENVEJECIDO</v>
          </cell>
          <cell r="C1404">
            <v>17</v>
          </cell>
          <cell r="D1404">
            <v>0</v>
          </cell>
          <cell r="E1404">
            <v>2.72</v>
          </cell>
          <cell r="F1404" t="str">
            <v>PAL</v>
          </cell>
          <cell r="H1404" t="str">
            <v>Unidades</v>
          </cell>
          <cell r="I1404" t="str">
            <v>Tejas</v>
          </cell>
          <cell r="J1404" t="str">
            <v>Primera</v>
          </cell>
          <cell r="K1404" t="str">
            <v>17-18 Accesorios (Discnt.)</v>
          </cell>
        </row>
        <row r="1405">
          <cell r="A1405" t="str">
            <v>170670000053.1.1</v>
          </cell>
          <cell r="B1405" t="str">
            <v>FRONTON ARISTERO AZUL</v>
          </cell>
          <cell r="C1405">
            <v>17</v>
          </cell>
          <cell r="D1405">
            <v>0</v>
          </cell>
          <cell r="E1405">
            <v>2.72</v>
          </cell>
          <cell r="F1405" t="str">
            <v>PAL</v>
          </cell>
          <cell r="H1405" t="str">
            <v>Unidades</v>
          </cell>
          <cell r="I1405" t="str">
            <v>Tejas</v>
          </cell>
          <cell r="J1405" t="str">
            <v>Primera</v>
          </cell>
          <cell r="K1405" t="str">
            <v>17-18 Accesorios (Discnt.)</v>
          </cell>
        </row>
        <row r="1406">
          <cell r="A1406" t="str">
            <v>170680000007.1.1</v>
          </cell>
          <cell r="B1406" t="str">
            <v>FRONTON CUMBRERA BRILLANTE</v>
          </cell>
          <cell r="C1406">
            <v>17</v>
          </cell>
          <cell r="D1406">
            <v>0</v>
          </cell>
          <cell r="E1406">
            <v>2.72</v>
          </cell>
          <cell r="F1406" t="str">
            <v>PAL</v>
          </cell>
          <cell r="H1406" t="str">
            <v>Unidades</v>
          </cell>
          <cell r="I1406" t="str">
            <v>Tejas</v>
          </cell>
          <cell r="J1406" t="str">
            <v>Primera</v>
          </cell>
          <cell r="K1406" t="str">
            <v>17-18 Accesorios (Discnt.)</v>
          </cell>
        </row>
        <row r="1407">
          <cell r="A1407" t="str">
            <v>170680000011.1.1</v>
          </cell>
          <cell r="B1407" t="str">
            <v>FRONTON CUMBRERA SIENA</v>
          </cell>
          <cell r="C1407">
            <v>17</v>
          </cell>
          <cell r="D1407">
            <v>1</v>
          </cell>
          <cell r="E1407">
            <v>2.72</v>
          </cell>
          <cell r="F1407" t="str">
            <v>PAL</v>
          </cell>
          <cell r="G1407" t="str">
            <v/>
          </cell>
          <cell r="H1407" t="str">
            <v>Unidades</v>
          </cell>
          <cell r="I1407" t="str">
            <v>Tejas</v>
          </cell>
          <cell r="J1407" t="str">
            <v>Primera</v>
          </cell>
          <cell r="K1407" t="str">
            <v>17-18 Accesorios (Discnt.)</v>
          </cell>
        </row>
        <row r="1408">
          <cell r="A1408" t="str">
            <v>170680000014.1.1</v>
          </cell>
          <cell r="B1408" t="str">
            <v>FRONTON CUMBRERA VERDE</v>
          </cell>
          <cell r="C1408">
            <v>17</v>
          </cell>
          <cell r="D1408">
            <v>1</v>
          </cell>
          <cell r="E1408">
            <v>2.72</v>
          </cell>
          <cell r="F1408" t="str">
            <v>PAL</v>
          </cell>
          <cell r="G1408" t="str">
            <v/>
          </cell>
          <cell r="H1408" t="str">
            <v>Unidades</v>
          </cell>
          <cell r="I1408" t="str">
            <v>Tejas</v>
          </cell>
          <cell r="J1408" t="str">
            <v>Primera</v>
          </cell>
          <cell r="K1408" t="str">
            <v>17-18 Accesorios (Discnt.)</v>
          </cell>
        </row>
        <row r="1409">
          <cell r="A1409" t="str">
            <v>170680000023.1.1</v>
          </cell>
          <cell r="B1409" t="str">
            <v>FRONTON CUMBRERA NAT</v>
          </cell>
          <cell r="C1409">
            <v>17</v>
          </cell>
          <cell r="D1409">
            <v>0</v>
          </cell>
          <cell r="E1409">
            <v>2.72</v>
          </cell>
          <cell r="F1409" t="str">
            <v>PAL</v>
          </cell>
          <cell r="G1409" t="str">
            <v/>
          </cell>
          <cell r="H1409" t="str">
            <v>Unidades</v>
          </cell>
          <cell r="I1409" t="str">
            <v>Tejas</v>
          </cell>
          <cell r="J1409" t="str">
            <v>Primera</v>
          </cell>
          <cell r="K1409" t="str">
            <v>17-18 Accesorios (Discnt.)</v>
          </cell>
        </row>
        <row r="1410">
          <cell r="A1410" t="str">
            <v>170680000023.1.2</v>
          </cell>
          <cell r="B1410" t="str">
            <v>FRONTON CUMBRERA P/BICOCCION</v>
          </cell>
          <cell r="C1410">
            <v>17</v>
          </cell>
          <cell r="D1410">
            <v>1</v>
          </cell>
          <cell r="E1410">
            <v>2.72</v>
          </cell>
          <cell r="F1410" t="str">
            <v>PAL</v>
          </cell>
          <cell r="H1410" t="str">
            <v>Unidades</v>
          </cell>
          <cell r="I1410" t="str">
            <v>Tejas</v>
          </cell>
          <cell r="J1410" t="str">
            <v>Primera</v>
          </cell>
          <cell r="K1410" t="str">
            <v>17-18 Accesorios (Discnt.)</v>
          </cell>
        </row>
        <row r="1411">
          <cell r="A1411" t="str">
            <v>170680000025.1.1</v>
          </cell>
          <cell r="B1411" t="str">
            <v>FRONTON CUMBRERA TERRACOTA</v>
          </cell>
          <cell r="C1411">
            <v>17</v>
          </cell>
          <cell r="D1411">
            <v>1</v>
          </cell>
          <cell r="E1411">
            <v>2.72</v>
          </cell>
          <cell r="F1411" t="str">
            <v>PAL</v>
          </cell>
          <cell r="H1411" t="str">
            <v>Unidades</v>
          </cell>
          <cell r="I1411" t="str">
            <v>Tejas</v>
          </cell>
          <cell r="J1411" t="str">
            <v>Primera</v>
          </cell>
          <cell r="K1411" t="str">
            <v>17-18 Accesorios (Discnt.)</v>
          </cell>
        </row>
        <row r="1412">
          <cell r="A1412" t="str">
            <v>170680000037.1.1</v>
          </cell>
          <cell r="B1412" t="str">
            <v>FRONTON CUMBRERA NEGRO BRILLANTE</v>
          </cell>
          <cell r="C1412">
            <v>17</v>
          </cell>
          <cell r="D1412">
            <v>1</v>
          </cell>
          <cell r="E1412">
            <v>2.72</v>
          </cell>
          <cell r="F1412" t="str">
            <v>PAL</v>
          </cell>
          <cell r="H1412" t="str">
            <v>Unidades</v>
          </cell>
          <cell r="I1412" t="str">
            <v>Tejas</v>
          </cell>
          <cell r="J1412" t="str">
            <v>Primera</v>
          </cell>
          <cell r="K1412" t="str">
            <v>17-18 Accesorios (Discnt.)</v>
          </cell>
        </row>
        <row r="1413">
          <cell r="A1413" t="str">
            <v>170680000038.1.1</v>
          </cell>
          <cell r="B1413" t="str">
            <v>FRONTON CUMBRERA NEGRO MATE</v>
          </cell>
          <cell r="C1413">
            <v>17</v>
          </cell>
          <cell r="D1413">
            <v>1</v>
          </cell>
          <cell r="E1413">
            <v>2.72</v>
          </cell>
          <cell r="F1413" t="str">
            <v>PAL</v>
          </cell>
          <cell r="H1413" t="str">
            <v>Unidades</v>
          </cell>
          <cell r="I1413" t="str">
            <v>Tejas</v>
          </cell>
          <cell r="J1413" t="str">
            <v>Primera</v>
          </cell>
          <cell r="K1413" t="str">
            <v>17-18 Accesorios (Discnt.)</v>
          </cell>
        </row>
        <row r="1414">
          <cell r="A1414" t="str">
            <v>170680000042.1.1</v>
          </cell>
          <cell r="B1414" t="str">
            <v>FRONTON CUMBRERA ESMALTADO</v>
          </cell>
          <cell r="C1414">
            <v>17</v>
          </cell>
          <cell r="D1414">
            <v>0</v>
          </cell>
          <cell r="E1414">
            <v>2.72</v>
          </cell>
          <cell r="F1414" t="str">
            <v>PAL</v>
          </cell>
          <cell r="H1414" t="str">
            <v>Unidades</v>
          </cell>
          <cell r="I1414" t="str">
            <v>Tejas</v>
          </cell>
          <cell r="J1414" t="str">
            <v>Primera</v>
          </cell>
          <cell r="K1414" t="str">
            <v>17-18 Accesorios (Discnt.)</v>
          </cell>
        </row>
        <row r="1415">
          <cell r="A1415" t="str">
            <v>170680000051.1.1</v>
          </cell>
          <cell r="B1415" t="str">
            <v>FRONTON CUMBRERA ENVEJECIDO</v>
          </cell>
          <cell r="C1415">
            <v>17</v>
          </cell>
          <cell r="D1415">
            <v>1</v>
          </cell>
          <cell r="E1415">
            <v>2.72</v>
          </cell>
          <cell r="F1415" t="str">
            <v>PAL</v>
          </cell>
          <cell r="H1415" t="str">
            <v>Unidades</v>
          </cell>
          <cell r="I1415" t="str">
            <v>Tejas</v>
          </cell>
          <cell r="J1415" t="str">
            <v>Primera</v>
          </cell>
          <cell r="K1415" t="str">
            <v>17-18 Accesorios (Discnt.)</v>
          </cell>
        </row>
        <row r="1416">
          <cell r="A1416" t="str">
            <v>170680000053.1.1</v>
          </cell>
          <cell r="B1416" t="str">
            <v>FRONTON CUMBRERA AZUL</v>
          </cell>
          <cell r="C1416">
            <v>17</v>
          </cell>
          <cell r="D1416">
            <v>0</v>
          </cell>
          <cell r="E1416">
            <v>2.72</v>
          </cell>
          <cell r="F1416" t="str">
            <v>PAL</v>
          </cell>
          <cell r="H1416" t="str">
            <v>Unidades</v>
          </cell>
          <cell r="I1416" t="str">
            <v>Tejas</v>
          </cell>
          <cell r="J1416" t="str">
            <v>Primera</v>
          </cell>
          <cell r="K1416" t="str">
            <v>17-18 Accesorios (Discnt.)</v>
          </cell>
        </row>
        <row r="1417">
          <cell r="A1417" t="str">
            <v>170690744023.1.1</v>
          </cell>
          <cell r="B1417" t="str">
            <v>MEDIA TEJA ROMANA NAT</v>
          </cell>
          <cell r="C1417">
            <v>17</v>
          </cell>
          <cell r="D1417">
            <v>256</v>
          </cell>
          <cell r="E1417">
            <v>2.72</v>
          </cell>
          <cell r="F1417" t="str">
            <v>PAL</v>
          </cell>
          <cell r="H1417" t="str">
            <v>Unidades</v>
          </cell>
          <cell r="I1417" t="str">
            <v>Tejas</v>
          </cell>
          <cell r="J1417" t="str">
            <v>Primera</v>
          </cell>
          <cell r="K1417" t="str">
            <v>17-18 Accesorios (Discnt.)</v>
          </cell>
        </row>
        <row r="1418">
          <cell r="A1418" t="str">
            <v>170690744034.1.1</v>
          </cell>
          <cell r="B1418" t="str">
            <v>MEDIA TEJA ROMANA MARFIL</v>
          </cell>
          <cell r="C1418">
            <v>17</v>
          </cell>
          <cell r="D1418">
            <v>256</v>
          </cell>
          <cell r="E1418">
            <v>2.72</v>
          </cell>
          <cell r="F1418" t="str">
            <v>PAL</v>
          </cell>
          <cell r="H1418" t="str">
            <v>Unidades</v>
          </cell>
          <cell r="I1418" t="str">
            <v>Tejas</v>
          </cell>
          <cell r="J1418" t="str">
            <v>Primera</v>
          </cell>
          <cell r="K1418" t="str">
            <v>17-18 Accesorios (Discnt.)</v>
          </cell>
        </row>
        <row r="1419">
          <cell r="A1419" t="str">
            <v>170690744038.1.1</v>
          </cell>
          <cell r="B1419" t="str">
            <v>MEDIA TEJA ROMANA NEGRO MATE</v>
          </cell>
          <cell r="C1419">
            <v>17</v>
          </cell>
          <cell r="D1419">
            <v>256</v>
          </cell>
          <cell r="E1419">
            <v>2.72</v>
          </cell>
          <cell r="F1419" t="str">
            <v>PAL</v>
          </cell>
          <cell r="H1419" t="str">
            <v>Unidades</v>
          </cell>
          <cell r="I1419" t="str">
            <v>Tejas</v>
          </cell>
          <cell r="J1419" t="str">
            <v>Primera</v>
          </cell>
          <cell r="K1419" t="str">
            <v>17-18 Accesorios (Discnt.)</v>
          </cell>
        </row>
        <row r="1420">
          <cell r="A1420" t="str">
            <v>170690744042.1.1</v>
          </cell>
          <cell r="B1420" t="str">
            <v>MEDIA TEJA ROMANA ESMALTADA</v>
          </cell>
          <cell r="C1420">
            <v>17</v>
          </cell>
          <cell r="D1420">
            <v>256</v>
          </cell>
          <cell r="E1420">
            <v>2.72</v>
          </cell>
          <cell r="F1420" t="str">
            <v>PAL</v>
          </cell>
          <cell r="H1420" t="str">
            <v>Unidades</v>
          </cell>
          <cell r="I1420" t="str">
            <v>Tejas</v>
          </cell>
          <cell r="J1420" t="str">
            <v>Primera</v>
          </cell>
          <cell r="K1420" t="str">
            <v>17-18 Accesorios (Discnt.)</v>
          </cell>
        </row>
        <row r="1421">
          <cell r="A1421" t="str">
            <v>170690744051.1.1</v>
          </cell>
          <cell r="B1421" t="str">
            <v>MEDIA TEJA ROMANA ENVEJECIDA</v>
          </cell>
          <cell r="C1421">
            <v>17</v>
          </cell>
          <cell r="D1421">
            <v>256</v>
          </cell>
          <cell r="E1421">
            <v>2.72</v>
          </cell>
          <cell r="F1421" t="str">
            <v>PAL</v>
          </cell>
          <cell r="H1421" t="str">
            <v>Unidades</v>
          </cell>
          <cell r="I1421" t="str">
            <v>Tejas</v>
          </cell>
          <cell r="J1421" t="str">
            <v>Primera</v>
          </cell>
          <cell r="K1421" t="str">
            <v>17-18 Accesorios (Discnt.)</v>
          </cell>
        </row>
        <row r="1422">
          <cell r="A1422" t="str">
            <v>170690744054.1.1</v>
          </cell>
          <cell r="B1422" t="str">
            <v>MEDIA TEJA ROMANA GRIS PIEDRA</v>
          </cell>
          <cell r="C1422">
            <v>17</v>
          </cell>
          <cell r="D1422">
            <v>1</v>
          </cell>
          <cell r="E1422">
            <v>2.72</v>
          </cell>
          <cell r="F1422" t="str">
            <v>PAL</v>
          </cell>
          <cell r="H1422" t="str">
            <v>Unidades</v>
          </cell>
          <cell r="I1422" t="str">
            <v>Tejas</v>
          </cell>
          <cell r="J1422" t="str">
            <v>Primera</v>
          </cell>
          <cell r="K1422" t="str">
            <v>17-18 Accesorios (Discnt.)</v>
          </cell>
        </row>
        <row r="1423">
          <cell r="A1423" t="str">
            <v>170690744090.1.1</v>
          </cell>
          <cell r="B1423" t="str">
            <v>MEDIA TEJA ROMANA SIENA NAT</v>
          </cell>
          <cell r="C1423">
            <v>17</v>
          </cell>
          <cell r="D1423">
            <v>1</v>
          </cell>
          <cell r="E1423">
            <v>2.72</v>
          </cell>
          <cell r="F1423" t="str">
            <v>PAL</v>
          </cell>
          <cell r="H1423" t="str">
            <v>Unidades</v>
          </cell>
          <cell r="I1423" t="str">
            <v>Tejas</v>
          </cell>
          <cell r="J1423" t="str">
            <v>Primera</v>
          </cell>
          <cell r="K1423" t="str">
            <v>17-18 Accesorios (Discnt.)</v>
          </cell>
        </row>
        <row r="1424">
          <cell r="A1424" t="str">
            <v>170690744097.1.1</v>
          </cell>
          <cell r="B1424" t="str">
            <v>MEDIA TEJA ROMANA TIZA</v>
          </cell>
          <cell r="C1424">
            <v>17</v>
          </cell>
          <cell r="D1424">
            <v>256</v>
          </cell>
          <cell r="E1424">
            <v>2.72</v>
          </cell>
          <cell r="F1424" t="str">
            <v>PAL</v>
          </cell>
          <cell r="H1424" t="str">
            <v>Unidades</v>
          </cell>
          <cell r="I1424" t="str">
            <v>Tejas</v>
          </cell>
          <cell r="J1424" t="str">
            <v>Primera</v>
          </cell>
          <cell r="K1424" t="str">
            <v>17-18 Accesorios (Discnt.)</v>
          </cell>
        </row>
        <row r="1425">
          <cell r="A1425" t="str">
            <v>170710000001.1.1</v>
          </cell>
          <cell r="B1425" t="str">
            <v>MEDIA TEJA CLASSIC DE BLANCO</v>
          </cell>
          <cell r="C1425">
            <v>17</v>
          </cell>
          <cell r="D1425">
            <v>1</v>
          </cell>
          <cell r="E1425">
            <v>1.2</v>
          </cell>
          <cell r="F1425" t="str">
            <v>PAL</v>
          </cell>
          <cell r="H1425" t="str">
            <v>Unidades</v>
          </cell>
          <cell r="I1425" t="str">
            <v>Tejas</v>
          </cell>
          <cell r="J1425" t="str">
            <v>Primera</v>
          </cell>
          <cell r="K1425" t="str">
            <v>17-18 Accesorios (Discnt.)</v>
          </cell>
        </row>
        <row r="1426">
          <cell r="A1426" t="str">
            <v>170710000009.1.1</v>
          </cell>
          <cell r="B1426" t="str">
            <v>MEDIA TEJA CLASSIC DE ARENA</v>
          </cell>
          <cell r="C1426">
            <v>17</v>
          </cell>
          <cell r="D1426">
            <v>1</v>
          </cell>
          <cell r="E1426">
            <v>1.2</v>
          </cell>
          <cell r="F1426" t="str">
            <v>PAL</v>
          </cell>
          <cell r="H1426" t="str">
            <v>Unidades</v>
          </cell>
          <cell r="I1426" t="str">
            <v>Tejas</v>
          </cell>
          <cell r="J1426" t="str">
            <v>Primera</v>
          </cell>
          <cell r="K1426" t="str">
            <v>17-18 Accesorios (Discnt.)</v>
          </cell>
        </row>
        <row r="1427">
          <cell r="A1427" t="str">
            <v>170710000023.1.1</v>
          </cell>
          <cell r="B1427" t="str">
            <v>MEDIA TEJA CLASSIC DE NATURAL</v>
          </cell>
          <cell r="C1427">
            <v>17</v>
          </cell>
          <cell r="D1427">
            <v>1</v>
          </cell>
          <cell r="E1427">
            <v>1.2</v>
          </cell>
          <cell r="F1427" t="str">
            <v>PAL</v>
          </cell>
          <cell r="H1427" t="str">
            <v>Unidades</v>
          </cell>
          <cell r="I1427" t="str">
            <v>Tejas</v>
          </cell>
          <cell r="J1427" t="str">
            <v>Primera</v>
          </cell>
          <cell r="K1427" t="str">
            <v>17-18 Accesorios (Discnt.)</v>
          </cell>
        </row>
        <row r="1428">
          <cell r="A1428" t="str">
            <v>170710000037.1.1</v>
          </cell>
          <cell r="B1428" t="str">
            <v>MEDIA TEJA CLASSIC DE NEGRO</v>
          </cell>
          <cell r="C1428">
            <v>17</v>
          </cell>
          <cell r="D1428">
            <v>1</v>
          </cell>
          <cell r="E1428">
            <v>1.2</v>
          </cell>
          <cell r="F1428" t="str">
            <v>PAL</v>
          </cell>
          <cell r="H1428" t="str">
            <v>Unidades</v>
          </cell>
          <cell r="I1428" t="str">
            <v>Tejas</v>
          </cell>
          <cell r="J1428" t="str">
            <v>Primera</v>
          </cell>
          <cell r="K1428" t="str">
            <v>17-18 Accesorios (Discnt.)</v>
          </cell>
        </row>
        <row r="1429">
          <cell r="A1429" t="str">
            <v>170710000038.1.1</v>
          </cell>
          <cell r="B1429" t="str">
            <v>MEDIA TEJA CLASSIC DE NEGRO</v>
          </cell>
          <cell r="C1429">
            <v>17</v>
          </cell>
          <cell r="D1429">
            <v>1</v>
          </cell>
          <cell r="E1429">
            <v>1.2</v>
          </cell>
          <cell r="F1429" t="str">
            <v>PAL</v>
          </cell>
          <cell r="H1429" t="str">
            <v>Unidades</v>
          </cell>
          <cell r="I1429" t="str">
            <v>Tejas</v>
          </cell>
          <cell r="J1429" t="str">
            <v>Primera</v>
          </cell>
          <cell r="K1429" t="str">
            <v>17-18 Accesorios (Discnt.)</v>
          </cell>
        </row>
        <row r="1430">
          <cell r="A1430" t="str">
            <v>170710000042.1.1</v>
          </cell>
          <cell r="B1430" t="str">
            <v>MEDIA TEJA CLASSIC DE ESMALTE</v>
          </cell>
          <cell r="C1430">
            <v>17</v>
          </cell>
          <cell r="D1430">
            <v>1</v>
          </cell>
          <cell r="E1430">
            <v>1.2</v>
          </cell>
          <cell r="F1430" t="str">
            <v>PAL</v>
          </cell>
          <cell r="H1430" t="str">
            <v>Unidades</v>
          </cell>
          <cell r="I1430" t="str">
            <v>Tejas</v>
          </cell>
          <cell r="J1430" t="str">
            <v>Primera</v>
          </cell>
          <cell r="K1430" t="str">
            <v>17-18 Accesorios (Discnt.)</v>
          </cell>
        </row>
        <row r="1431">
          <cell r="A1431" t="str">
            <v>170710000051.1.1</v>
          </cell>
          <cell r="B1431" t="str">
            <v>MEDIA TEJA CLASSIC DE ENVEJECIDA</v>
          </cell>
          <cell r="C1431">
            <v>17</v>
          </cell>
          <cell r="D1431">
            <v>1</v>
          </cell>
          <cell r="E1431">
            <v>1.2</v>
          </cell>
          <cell r="F1431" t="str">
            <v>PAL</v>
          </cell>
          <cell r="H1431" t="str">
            <v>Unidades</v>
          </cell>
          <cell r="I1431" t="str">
            <v>Tejas</v>
          </cell>
          <cell r="J1431" t="str">
            <v>Primera</v>
          </cell>
          <cell r="K1431" t="str">
            <v>17-18 Accesorios (Discnt.)</v>
          </cell>
        </row>
        <row r="1432">
          <cell r="A1432" t="str">
            <v>170710000053.1.1</v>
          </cell>
          <cell r="B1432" t="str">
            <v>MEDIA TEJA CLASSIC DE AZUL</v>
          </cell>
          <cell r="C1432">
            <v>17</v>
          </cell>
          <cell r="D1432">
            <v>1</v>
          </cell>
          <cell r="E1432">
            <v>1.2</v>
          </cell>
          <cell r="F1432" t="str">
            <v>PAL</v>
          </cell>
          <cell r="H1432" t="str">
            <v>Unidades</v>
          </cell>
          <cell r="I1432" t="str">
            <v>Tejas</v>
          </cell>
          <cell r="J1432" t="str">
            <v>Primera</v>
          </cell>
          <cell r="K1432" t="str">
            <v>17-18 Accesorios (Discnt.)</v>
          </cell>
        </row>
        <row r="1433">
          <cell r="A1433" t="str">
            <v>170710000054.1.1</v>
          </cell>
          <cell r="B1433" t="str">
            <v>MEDIA TEJA CLASSIC DE GRIS PIEDRA</v>
          </cell>
          <cell r="C1433">
            <v>17</v>
          </cell>
          <cell r="D1433">
            <v>1</v>
          </cell>
          <cell r="E1433">
            <v>1.2</v>
          </cell>
          <cell r="F1433" t="str">
            <v>PAL</v>
          </cell>
          <cell r="H1433" t="str">
            <v>Unidades</v>
          </cell>
          <cell r="I1433" t="str">
            <v>Tejas</v>
          </cell>
          <cell r="J1433" t="str">
            <v>Primera</v>
          </cell>
          <cell r="K1433" t="str">
            <v>17-18 Accesorios (Discnt.)</v>
          </cell>
        </row>
        <row r="1434">
          <cell r="A1434" t="str">
            <v>170710000072.1.1</v>
          </cell>
          <cell r="B1434" t="str">
            <v>MEDIA TEJA CLASSIC DE VERDE</v>
          </cell>
          <cell r="C1434">
            <v>17</v>
          </cell>
          <cell r="D1434">
            <v>1</v>
          </cell>
          <cell r="E1434">
            <v>1.2</v>
          </cell>
          <cell r="F1434" t="str">
            <v>PAL</v>
          </cell>
          <cell r="H1434" t="str">
            <v>Unidades</v>
          </cell>
          <cell r="I1434" t="str">
            <v>Tejas</v>
          </cell>
          <cell r="J1434" t="str">
            <v>Primera</v>
          </cell>
          <cell r="K1434" t="str">
            <v>17-18 Accesorios (Discnt.)</v>
          </cell>
        </row>
        <row r="1435">
          <cell r="A1435" t="str">
            <v>170750000007.1.1</v>
          </cell>
          <cell r="B1435" t="str">
            <v>KIT CHIMENEA BRILLANTE</v>
          </cell>
          <cell r="C1435">
            <v>17</v>
          </cell>
          <cell r="D1435">
            <v>0</v>
          </cell>
          <cell r="E1435">
            <v>2.72</v>
          </cell>
          <cell r="F1435" t="str">
            <v>PAL</v>
          </cell>
          <cell r="H1435" t="str">
            <v>Unidades</v>
          </cell>
          <cell r="I1435" t="str">
            <v>Tejas</v>
          </cell>
          <cell r="J1435" t="str">
            <v>Primera</v>
          </cell>
          <cell r="K1435" t="str">
            <v>17-18 Accesorios (Discnt.)</v>
          </cell>
        </row>
        <row r="1436">
          <cell r="A1436" t="str">
            <v>170750000011.1.1</v>
          </cell>
          <cell r="B1436" t="str">
            <v>KIT CHIMENEA SIENA</v>
          </cell>
          <cell r="C1436">
            <v>17</v>
          </cell>
          <cell r="D1436">
            <v>1</v>
          </cell>
          <cell r="E1436">
            <v>2.72</v>
          </cell>
          <cell r="F1436" t="str">
            <v>PAL</v>
          </cell>
          <cell r="H1436" t="str">
            <v>Unidades</v>
          </cell>
          <cell r="I1436" t="str">
            <v>Tejas</v>
          </cell>
          <cell r="J1436" t="str">
            <v>Primera</v>
          </cell>
          <cell r="K1436" t="str">
            <v>17-18 Accesorios (Discnt.)</v>
          </cell>
        </row>
        <row r="1437">
          <cell r="A1437" t="str">
            <v>170750000014.1.1</v>
          </cell>
          <cell r="B1437" t="str">
            <v>KIT CHIMENEA VERDE</v>
          </cell>
          <cell r="C1437">
            <v>17</v>
          </cell>
          <cell r="D1437">
            <v>0</v>
          </cell>
          <cell r="E1437">
            <v>2.72</v>
          </cell>
          <cell r="F1437" t="str">
            <v>PAL</v>
          </cell>
          <cell r="H1437" t="str">
            <v>Unidades</v>
          </cell>
          <cell r="I1437" t="str">
            <v>Tejas</v>
          </cell>
          <cell r="J1437" t="str">
            <v>Primera</v>
          </cell>
          <cell r="K1437" t="str">
            <v>17-18 Accesorios (Discnt.)</v>
          </cell>
        </row>
        <row r="1438">
          <cell r="A1438" t="str">
            <v>170750000037.1.1</v>
          </cell>
          <cell r="B1438" t="str">
            <v>KIT CHIMENEA NEGRO BRILLANTE</v>
          </cell>
          <cell r="C1438">
            <v>17</v>
          </cell>
          <cell r="D1438">
            <v>0</v>
          </cell>
          <cell r="E1438">
            <v>2.72</v>
          </cell>
          <cell r="F1438" t="str">
            <v>PAL</v>
          </cell>
          <cell r="H1438" t="str">
            <v>Unidades</v>
          </cell>
          <cell r="I1438" t="str">
            <v>Tejas</v>
          </cell>
          <cell r="J1438" t="str">
            <v>Primera</v>
          </cell>
          <cell r="K1438" t="str">
            <v>17-18 Accesorios (Discnt.)</v>
          </cell>
        </row>
        <row r="1439">
          <cell r="A1439" t="str">
            <v>170750000038.1.1</v>
          </cell>
          <cell r="B1439" t="str">
            <v>KIT CHIMENEA NEGRO MATE</v>
          </cell>
          <cell r="C1439">
            <v>17</v>
          </cell>
          <cell r="D1439">
            <v>0</v>
          </cell>
          <cell r="E1439">
            <v>2.72</v>
          </cell>
          <cell r="F1439" t="str">
            <v>PAL</v>
          </cell>
          <cell r="H1439" t="str">
            <v>Unidades</v>
          </cell>
          <cell r="I1439" t="str">
            <v>Tejas</v>
          </cell>
          <cell r="J1439" t="str">
            <v>Primera</v>
          </cell>
          <cell r="K1439" t="str">
            <v>17-18 Accesorios (Discnt.)</v>
          </cell>
        </row>
        <row r="1440">
          <cell r="A1440" t="str">
            <v>170750000042.1.1</v>
          </cell>
          <cell r="B1440" t="str">
            <v>KIT CHIMENEA ESMALTADO</v>
          </cell>
          <cell r="C1440">
            <v>17</v>
          </cell>
          <cell r="D1440">
            <v>0</v>
          </cell>
          <cell r="E1440">
            <v>2.72</v>
          </cell>
          <cell r="F1440" t="str">
            <v>PAL</v>
          </cell>
          <cell r="H1440" t="str">
            <v>Unidades</v>
          </cell>
          <cell r="I1440" t="str">
            <v>Tejas</v>
          </cell>
          <cell r="J1440" t="str">
            <v>Primera</v>
          </cell>
          <cell r="K1440" t="str">
            <v>17-18 Accesorios (Discnt.)</v>
          </cell>
        </row>
        <row r="1441">
          <cell r="A1441" t="str">
            <v>170750000051.1.1</v>
          </cell>
          <cell r="B1441" t="str">
            <v>KIT CHIMENEA ENVEJECIDO</v>
          </cell>
          <cell r="C1441">
            <v>17</v>
          </cell>
          <cell r="D1441">
            <v>1</v>
          </cell>
          <cell r="E1441">
            <v>2.72</v>
          </cell>
          <cell r="F1441" t="str">
            <v>PAL</v>
          </cell>
          <cell r="H1441" t="str">
            <v>Unidades</v>
          </cell>
          <cell r="I1441" t="str">
            <v>Tejas</v>
          </cell>
          <cell r="J1441" t="str">
            <v>Primera</v>
          </cell>
          <cell r="K1441" t="str">
            <v>17-18 Accesorios (Discnt.)</v>
          </cell>
        </row>
        <row r="1442">
          <cell r="A1442" t="str">
            <v>170750000053.1.1</v>
          </cell>
          <cell r="B1442" t="str">
            <v>KIT CHIMENEA AZUL</v>
          </cell>
          <cell r="C1442">
            <v>17</v>
          </cell>
          <cell r="D1442">
            <v>0</v>
          </cell>
          <cell r="E1442">
            <v>2.72</v>
          </cell>
          <cell r="F1442" t="str">
            <v>PAL</v>
          </cell>
          <cell r="H1442" t="str">
            <v>Unidades</v>
          </cell>
          <cell r="I1442" t="str">
            <v>Tejas</v>
          </cell>
          <cell r="J1442" t="str">
            <v>Primera</v>
          </cell>
          <cell r="K1442" t="str">
            <v>17-18 Accesorios (Discnt.)</v>
          </cell>
        </row>
        <row r="1443">
          <cell r="A1443" t="str">
            <v>170750000054.1.1</v>
          </cell>
          <cell r="B1443" t="str">
            <v>KIT CHIMENEA GRIS PIEDRA</v>
          </cell>
          <cell r="C1443">
            <v>17</v>
          </cell>
          <cell r="D1443">
            <v>1</v>
          </cell>
          <cell r="E1443">
            <v>2.72</v>
          </cell>
          <cell r="F1443" t="str">
            <v>PAL</v>
          </cell>
          <cell r="H1443" t="str">
            <v>Unidades</v>
          </cell>
          <cell r="I1443" t="str">
            <v>Tejas</v>
          </cell>
          <cell r="J1443" t="str">
            <v>Primera</v>
          </cell>
          <cell r="K1443" t="str">
            <v>17-18 Accesorios (Discnt.)</v>
          </cell>
        </row>
        <row r="1444">
          <cell r="A1444" t="str">
            <v>171180000023.1.1</v>
          </cell>
          <cell r="B1444" t="str">
            <v>TEJA VENTILACIÃ“N ROMANA NAT</v>
          </cell>
          <cell r="C1444">
            <v>17</v>
          </cell>
          <cell r="D1444">
            <v>1</v>
          </cell>
          <cell r="E1444">
            <v>2.72</v>
          </cell>
          <cell r="F1444" t="str">
            <v>PAL</v>
          </cell>
          <cell r="H1444" t="str">
            <v>Unidades</v>
          </cell>
          <cell r="I1444" t="str">
            <v>Tejas</v>
          </cell>
          <cell r="J1444" t="str">
            <v>Primera</v>
          </cell>
          <cell r="K1444" t="str">
            <v>17-18 Accesorios (Discnt.)</v>
          </cell>
        </row>
        <row r="1445">
          <cell r="A1445" t="str">
            <v>180000904023.1.1</v>
          </cell>
          <cell r="B1445" t="str">
            <v>FRISO TECNOBRICK</v>
          </cell>
          <cell r="C1445">
            <v>18</v>
          </cell>
          <cell r="D1445">
            <v>1</v>
          </cell>
          <cell r="E1445">
            <v>1.72</v>
          </cell>
          <cell r="F1445" t="str">
            <v>PAL</v>
          </cell>
          <cell r="H1445" t="str">
            <v>Unidades</v>
          </cell>
          <cell r="I1445" t="str">
            <v>Tejas</v>
          </cell>
          <cell r="J1445" t="str">
            <v>Primera</v>
          </cell>
          <cell r="K1445" t="str">
            <v>17-18 Accesorios (Discnt.)</v>
          </cell>
        </row>
        <row r="1446">
          <cell r="A1446" t="str">
            <v>180000905023.1.1</v>
          </cell>
          <cell r="B1446" t="str">
            <v>ESQUINERO TECNOBRICK</v>
          </cell>
          <cell r="C1446">
            <v>18</v>
          </cell>
          <cell r="D1446">
            <v>1</v>
          </cell>
          <cell r="E1446">
            <v>1.72</v>
          </cell>
          <cell r="F1446" t="str">
            <v>PAL</v>
          </cell>
          <cell r="G1446" t="str">
            <v/>
          </cell>
          <cell r="H1446" t="str">
            <v>Unidades</v>
          </cell>
          <cell r="I1446" t="str">
            <v>Tejas</v>
          </cell>
          <cell r="J1446" t="str">
            <v>Primera</v>
          </cell>
          <cell r="K1446" t="str">
            <v>17-18 Accesorios (Discnt.)</v>
          </cell>
        </row>
        <row r="1447">
          <cell r="A1447" t="str">
            <v>180000906023.1.1</v>
          </cell>
          <cell r="B1447" t="str">
            <v>SARDINEL TECNOBRICK</v>
          </cell>
          <cell r="C1447">
            <v>18</v>
          </cell>
          <cell r="D1447">
            <v>1</v>
          </cell>
          <cell r="E1447">
            <v>1.72</v>
          </cell>
          <cell r="F1447" t="str">
            <v>PAL</v>
          </cell>
          <cell r="G1447" t="str">
            <v/>
          </cell>
          <cell r="H1447" t="str">
            <v>Unidades</v>
          </cell>
          <cell r="I1447" t="str">
            <v>Tejas</v>
          </cell>
          <cell r="J1447" t="str">
            <v>Primera</v>
          </cell>
          <cell r="K1447" t="str">
            <v>17-18 Accesorios (Discnt.)</v>
          </cell>
        </row>
        <row r="1448">
          <cell r="A1448" t="str">
            <v>180050903023.1.1</v>
          </cell>
          <cell r="B1448" t="str">
            <v>TECNOBRICK - PACK DE 25 UNIDADES -</v>
          </cell>
          <cell r="C1448">
            <v>18</v>
          </cell>
          <cell r="D1448">
            <v>500</v>
          </cell>
          <cell r="E1448">
            <v>1.72</v>
          </cell>
          <cell r="F1448" t="str">
            <v>PAL</v>
          </cell>
          <cell r="H1448" t="str">
            <v>Unidades</v>
          </cell>
          <cell r="I1448" t="str">
            <v>Tejas</v>
          </cell>
          <cell r="J1448" t="str">
            <v>Primera</v>
          </cell>
          <cell r="K1448" t="str">
            <v>17-18 Accesorios (Discnt.)</v>
          </cell>
        </row>
        <row r="1449">
          <cell r="A1449" t="str">
            <v>180050907023.1.1</v>
          </cell>
          <cell r="B1449" t="str">
            <v>TECNOBRICK - PACK DE 7 UNIDADES -</v>
          </cell>
          <cell r="C1449">
            <v>18</v>
          </cell>
          <cell r="D1449">
            <v>490</v>
          </cell>
          <cell r="E1449">
            <v>1.72</v>
          </cell>
          <cell r="F1449" t="str">
            <v>PAL</v>
          </cell>
          <cell r="H1449" t="str">
            <v>Unidades</v>
          </cell>
          <cell r="I1449" t="str">
            <v>Tejas</v>
          </cell>
          <cell r="J1449" t="str">
            <v>Primera</v>
          </cell>
          <cell r="K1449" t="str">
            <v>17-18 Accesorios (Discnt.)</v>
          </cell>
        </row>
        <row r="1450">
          <cell r="A1450" t="str">
            <v>200040565053.1.1</v>
          </cell>
          <cell r="B1450" t="str">
            <v>20 x 20 SLATE BLUE PORC. NAT FB</v>
          </cell>
          <cell r="C1450">
            <v>20</v>
          </cell>
          <cell r="D1450">
            <v>56.16</v>
          </cell>
          <cell r="E1450">
            <v>21.01</v>
          </cell>
          <cell r="F1450" t="str">
            <v>PAL</v>
          </cell>
          <cell r="G1450" t="str">
            <v xml:space="preserve">20 x 20 </v>
          </cell>
          <cell r="H1450" t="str">
            <v>Metros</v>
          </cell>
          <cell r="I1450" t="str">
            <v>Porcellanato</v>
          </cell>
          <cell r="J1450" t="str">
            <v>Primera</v>
          </cell>
          <cell r="K1450" t="str">
            <v>Sin Producto</v>
          </cell>
        </row>
        <row r="1451">
          <cell r="A1451" t="str">
            <v>200080679009.1.1</v>
          </cell>
          <cell r="B1451" t="str">
            <v>40 x 40 TANGER SAND NAT FB</v>
          </cell>
          <cell r="C1451">
            <v>20</v>
          </cell>
          <cell r="D1451">
            <v>61.44</v>
          </cell>
          <cell r="E1451">
            <v>20.350000000000001</v>
          </cell>
          <cell r="F1451" t="str">
            <v>PAL</v>
          </cell>
          <cell r="G1451" t="str">
            <v xml:space="preserve">40 x 40 </v>
          </cell>
          <cell r="H1451" t="str">
            <v>Metros</v>
          </cell>
          <cell r="I1451" t="str">
            <v>Porcellanato</v>
          </cell>
          <cell r="J1451" t="str">
            <v>Primera</v>
          </cell>
          <cell r="K1451" t="str">
            <v>Sin Producto</v>
          </cell>
        </row>
        <row r="1452">
          <cell r="A1452" t="str">
            <v>200170565121.1.1</v>
          </cell>
          <cell r="B1452" t="str">
            <v>25 x 25 SLATE BLUE FB</v>
          </cell>
          <cell r="C1452">
            <v>20</v>
          </cell>
          <cell r="D1452">
            <v>58.5</v>
          </cell>
          <cell r="E1452">
            <v>21.54</v>
          </cell>
          <cell r="F1452" t="str">
            <v>PAL</v>
          </cell>
          <cell r="G1452" t="str">
            <v xml:space="preserve">25 x 25 </v>
          </cell>
          <cell r="H1452" t="str">
            <v>Metros</v>
          </cell>
          <cell r="I1452" t="str">
            <v>Porcellanato</v>
          </cell>
          <cell r="J1452" t="str">
            <v>Primera</v>
          </cell>
          <cell r="K1452" t="str">
            <v>Sin Producto</v>
          </cell>
        </row>
        <row r="1453">
          <cell r="A1453" t="str">
            <v>200420565020.1.1</v>
          </cell>
          <cell r="B1453" t="str">
            <v>25 x 50 SLATE BROWN FB</v>
          </cell>
          <cell r="C1453">
            <v>20</v>
          </cell>
          <cell r="D1453">
            <v>58.5</v>
          </cell>
          <cell r="E1453">
            <v>21.54</v>
          </cell>
          <cell r="F1453" t="str">
            <v>PAL</v>
          </cell>
          <cell r="G1453" t="str">
            <v xml:space="preserve">25 x 50 </v>
          </cell>
          <cell r="H1453" t="str">
            <v>Metros</v>
          </cell>
          <cell r="I1453" t="str">
            <v>Porcellanato</v>
          </cell>
          <cell r="J1453" t="str">
            <v>Primera</v>
          </cell>
          <cell r="K1453" t="str">
            <v>Sin Producto</v>
          </cell>
        </row>
        <row r="1454">
          <cell r="A1454" t="str">
            <v>200420565121.1.1</v>
          </cell>
          <cell r="B1454" t="str">
            <v>25 x 50 SLATE BLUE FB</v>
          </cell>
          <cell r="C1454">
            <v>20</v>
          </cell>
          <cell r="D1454">
            <v>58.5</v>
          </cell>
          <cell r="E1454">
            <v>21.54</v>
          </cell>
          <cell r="F1454" t="str">
            <v>PAL</v>
          </cell>
          <cell r="G1454" t="str">
            <v xml:space="preserve">25 x 50 </v>
          </cell>
          <cell r="H1454" t="str">
            <v>Metros</v>
          </cell>
          <cell r="I1454" t="str">
            <v>Porcellanato</v>
          </cell>
          <cell r="J1454" t="str">
            <v>Primera</v>
          </cell>
          <cell r="K1454" t="str">
            <v>Sin Producto</v>
          </cell>
        </row>
        <row r="1455">
          <cell r="A1455" t="str">
            <v>200420936022.1.1</v>
          </cell>
          <cell r="B1455" t="str">
            <v>25 x 50 MIES GREY LAPPATO</v>
          </cell>
          <cell r="C1455">
            <v>20</v>
          </cell>
          <cell r="D1455">
            <v>58.5</v>
          </cell>
          <cell r="E1455">
            <v>21.54</v>
          </cell>
          <cell r="F1455" t="str">
            <v>PAL</v>
          </cell>
          <cell r="G1455" t="str">
            <v xml:space="preserve">25 x 50 </v>
          </cell>
          <cell r="H1455" t="str">
            <v>Metros</v>
          </cell>
          <cell r="I1455" t="str">
            <v>Porcellanato</v>
          </cell>
          <cell r="J1455" t="str">
            <v>Primera</v>
          </cell>
          <cell r="K1455" t="str">
            <v>Sin Producto</v>
          </cell>
        </row>
        <row r="1456">
          <cell r="A1456" t="str">
            <v>200420936084.1.1</v>
          </cell>
          <cell r="B1456" t="str">
            <v>25 x 50 MIES IVORY LAPPATO</v>
          </cell>
          <cell r="C1456">
            <v>20</v>
          </cell>
          <cell r="D1456">
            <v>58.5</v>
          </cell>
          <cell r="E1456">
            <v>21.54</v>
          </cell>
          <cell r="F1456" t="str">
            <v>PAL</v>
          </cell>
          <cell r="G1456" t="str">
            <v xml:space="preserve">25 x 50 </v>
          </cell>
          <cell r="H1456" t="str">
            <v>Metros</v>
          </cell>
          <cell r="I1456" t="str">
            <v>Porcellanato</v>
          </cell>
          <cell r="J1456" t="str">
            <v>Primera</v>
          </cell>
          <cell r="K1456" t="str">
            <v>Sin Producto</v>
          </cell>
        </row>
        <row r="1457">
          <cell r="A1457" t="str">
            <v>200421342006.1.2</v>
          </cell>
          <cell r="B1457" t="str">
            <v>25 x 50 ETRURIA GRIS POL S2</v>
          </cell>
          <cell r="C1457">
            <v>20</v>
          </cell>
          <cell r="D1457">
            <v>54</v>
          </cell>
          <cell r="E1457">
            <v>21.54</v>
          </cell>
          <cell r="F1457" t="str">
            <v>PAL</v>
          </cell>
          <cell r="G1457" t="str">
            <v xml:space="preserve">25 x 50 </v>
          </cell>
          <cell r="H1457" t="str">
            <v>Metros</v>
          </cell>
          <cell r="I1457" t="str">
            <v>Porcellanato</v>
          </cell>
          <cell r="J1457" t="str">
            <v>Primera</v>
          </cell>
          <cell r="K1457" t="str">
            <v>Sin Producto</v>
          </cell>
        </row>
        <row r="1458">
          <cell r="A1458" t="str">
            <v>200421342058.1.2</v>
          </cell>
          <cell r="B1458" t="str">
            <v>25 x 50 ETRURIA MIEL POL S2</v>
          </cell>
          <cell r="C1458">
            <v>20</v>
          </cell>
          <cell r="D1458">
            <v>54</v>
          </cell>
          <cell r="E1458">
            <v>21.54</v>
          </cell>
          <cell r="F1458" t="str">
            <v>PAL</v>
          </cell>
          <cell r="G1458" t="str">
            <v xml:space="preserve">25 x 50 </v>
          </cell>
          <cell r="H1458" t="str">
            <v>Metros</v>
          </cell>
          <cell r="I1458" t="str">
            <v>Porcellanato</v>
          </cell>
          <cell r="J1458" t="str">
            <v>Primera</v>
          </cell>
          <cell r="K1458" t="str">
            <v>Sin Producto</v>
          </cell>
        </row>
        <row r="1459">
          <cell r="A1459" t="str">
            <v>200421343009.1.2</v>
          </cell>
          <cell r="B1459" t="str">
            <v>25 x 50 FORUM ARENA POL S2</v>
          </cell>
          <cell r="C1459">
            <v>20</v>
          </cell>
          <cell r="D1459">
            <v>54</v>
          </cell>
          <cell r="E1459">
            <v>21.54</v>
          </cell>
          <cell r="F1459" t="str">
            <v>PAL</v>
          </cell>
          <cell r="G1459" t="str">
            <v xml:space="preserve">25 x 50 </v>
          </cell>
          <cell r="H1459" t="str">
            <v>Metros</v>
          </cell>
          <cell r="I1459" t="str">
            <v>Porcellanato</v>
          </cell>
          <cell r="J1459" t="str">
            <v>Primera</v>
          </cell>
          <cell r="K1459" t="str">
            <v>Sin Producto</v>
          </cell>
        </row>
        <row r="1460">
          <cell r="A1460" t="str">
            <v>200470565120.1.3</v>
          </cell>
          <cell r="B1460" t="str">
            <v>50 x 50 SLATE RECT. SAND FB</v>
          </cell>
          <cell r="C1460">
            <v>20</v>
          </cell>
          <cell r="D1460">
            <v>36</v>
          </cell>
          <cell r="E1460">
            <v>24.44</v>
          </cell>
          <cell r="F1460" t="str">
            <v>PAL</v>
          </cell>
          <cell r="G1460" t="str">
            <v xml:space="preserve">50 x 50 </v>
          </cell>
          <cell r="H1460" t="str">
            <v>Metros</v>
          </cell>
          <cell r="I1460" t="str">
            <v>Porcellanato</v>
          </cell>
          <cell r="J1460" t="str">
            <v>Primera</v>
          </cell>
          <cell r="K1460" t="str">
            <v>Sin Producto</v>
          </cell>
        </row>
        <row r="1461">
          <cell r="A1461" t="str">
            <v>200470783006.1.3</v>
          </cell>
          <cell r="B1461" t="str">
            <v>50 x 50 ETRURIA GRIS RECT.</v>
          </cell>
          <cell r="C1461">
            <v>20</v>
          </cell>
          <cell r="D1461">
            <v>36</v>
          </cell>
          <cell r="E1461">
            <v>24.44</v>
          </cell>
          <cell r="F1461" t="str">
            <v>PAL</v>
          </cell>
          <cell r="G1461" t="str">
            <v xml:space="preserve">50 x 50 </v>
          </cell>
          <cell r="H1461" t="str">
            <v>Metros</v>
          </cell>
          <cell r="I1461" t="str">
            <v>Porcellanato</v>
          </cell>
          <cell r="J1461" t="str">
            <v>Primera</v>
          </cell>
          <cell r="K1461" t="str">
            <v>Sin Producto</v>
          </cell>
        </row>
        <row r="1462">
          <cell r="A1462" t="str">
            <v>200470783097.1.3</v>
          </cell>
          <cell r="B1462" t="str">
            <v>50 x 50 ETRURIA TIZA RECT.</v>
          </cell>
          <cell r="C1462">
            <v>20</v>
          </cell>
          <cell r="D1462">
            <v>36</v>
          </cell>
          <cell r="E1462">
            <v>24.44</v>
          </cell>
          <cell r="F1462" t="str">
            <v>PAL</v>
          </cell>
          <cell r="G1462" t="str">
            <v xml:space="preserve">50 x 50 </v>
          </cell>
          <cell r="H1462" t="str">
            <v>Metros</v>
          </cell>
          <cell r="I1462" t="str">
            <v>Porcellanato</v>
          </cell>
          <cell r="J1462" t="str">
            <v>Primera</v>
          </cell>
          <cell r="K1462" t="str">
            <v>Sin Producto</v>
          </cell>
        </row>
        <row r="1463">
          <cell r="A1463" t="str">
            <v>200470783097.1.4</v>
          </cell>
          <cell r="B1463" t="str">
            <v>50 x 50 ETRURIA TIZA RECT.</v>
          </cell>
          <cell r="C1463">
            <v>20</v>
          </cell>
          <cell r="D1463">
            <v>42</v>
          </cell>
          <cell r="E1463">
            <v>24.44</v>
          </cell>
          <cell r="F1463" t="str">
            <v>PAL</v>
          </cell>
          <cell r="G1463" t="str">
            <v xml:space="preserve">50 x 50 </v>
          </cell>
          <cell r="H1463" t="str">
            <v>Metros</v>
          </cell>
          <cell r="I1463" t="str">
            <v>Porcellanato</v>
          </cell>
          <cell r="J1463" t="str">
            <v>Primera</v>
          </cell>
          <cell r="K1463" t="str">
            <v>Sin Producto</v>
          </cell>
        </row>
        <row r="1464">
          <cell r="A1464" t="str">
            <v>200470783097.2.3</v>
          </cell>
          <cell r="B1464" t="str">
            <v>50 x 50 ETRURIA TIZA RECT. 2DA CAL</v>
          </cell>
          <cell r="C1464">
            <v>20</v>
          </cell>
          <cell r="D1464">
            <v>36</v>
          </cell>
          <cell r="E1464">
            <v>24.44</v>
          </cell>
          <cell r="F1464" t="str">
            <v>PAL</v>
          </cell>
          <cell r="G1464" t="str">
            <v xml:space="preserve">50 x 50 </v>
          </cell>
          <cell r="H1464" t="str">
            <v>Metros</v>
          </cell>
          <cell r="I1464" t="str">
            <v>Porcellanato</v>
          </cell>
          <cell r="J1464" t="str">
            <v>Segunda</v>
          </cell>
          <cell r="K1464" t="str">
            <v>Sin Producto</v>
          </cell>
        </row>
        <row r="1465">
          <cell r="A1465" t="str">
            <v>200470934022.1.4</v>
          </cell>
          <cell r="B1465" t="str">
            <v>50 x 50 CITY GREY</v>
          </cell>
          <cell r="C1465">
            <v>20</v>
          </cell>
          <cell r="D1465">
            <v>42</v>
          </cell>
          <cell r="E1465">
            <v>24.44</v>
          </cell>
          <cell r="F1465" t="str">
            <v>PAL</v>
          </cell>
          <cell r="G1465" t="str">
            <v xml:space="preserve">50 x 50 </v>
          </cell>
          <cell r="H1465" t="str">
            <v>Metros</v>
          </cell>
          <cell r="I1465" t="str">
            <v>Porcellanato</v>
          </cell>
          <cell r="J1465" t="str">
            <v>Primera</v>
          </cell>
          <cell r="K1465" t="str">
            <v>Sin Producto</v>
          </cell>
        </row>
        <row r="1466">
          <cell r="A1466" t="str">
            <v>200470934022.2.4</v>
          </cell>
          <cell r="B1466" t="str">
            <v>50 x 50 CITY GREY 2DA CAL</v>
          </cell>
          <cell r="C1466">
            <v>20</v>
          </cell>
          <cell r="D1466">
            <v>42</v>
          </cell>
          <cell r="E1466">
            <v>24.44</v>
          </cell>
          <cell r="F1466" t="str">
            <v>PAL</v>
          </cell>
          <cell r="G1466" t="str">
            <v xml:space="preserve">50 x 50 </v>
          </cell>
          <cell r="H1466" t="str">
            <v>Metros</v>
          </cell>
          <cell r="I1466" t="str">
            <v>Porcellanato</v>
          </cell>
          <cell r="J1466" t="str">
            <v>Segunda</v>
          </cell>
          <cell r="K1466" t="str">
            <v>Sin Producto</v>
          </cell>
        </row>
        <row r="1467">
          <cell r="A1467" t="str">
            <v>200470934114.1.3</v>
          </cell>
          <cell r="B1467" t="str">
            <v>50 x 50 CITY BONE</v>
          </cell>
          <cell r="C1467">
            <v>20</v>
          </cell>
          <cell r="D1467">
            <v>36</v>
          </cell>
          <cell r="E1467">
            <v>24.44</v>
          </cell>
          <cell r="F1467" t="str">
            <v>PAL</v>
          </cell>
          <cell r="G1467" t="str">
            <v xml:space="preserve">50 x 50 </v>
          </cell>
          <cell r="H1467" t="str">
            <v>Metros</v>
          </cell>
          <cell r="I1467" t="str">
            <v>Porcellanato</v>
          </cell>
          <cell r="J1467" t="str">
            <v>Primera</v>
          </cell>
          <cell r="K1467" t="str">
            <v>Sin Producto</v>
          </cell>
        </row>
        <row r="1468">
          <cell r="A1468" t="str">
            <v>200470934114.1.4</v>
          </cell>
          <cell r="B1468" t="str">
            <v>50 x 50 CITY BONE</v>
          </cell>
          <cell r="C1468">
            <v>20</v>
          </cell>
          <cell r="D1468">
            <v>42</v>
          </cell>
          <cell r="E1468">
            <v>24.44</v>
          </cell>
          <cell r="F1468" t="str">
            <v>PAL</v>
          </cell>
          <cell r="G1468" t="str">
            <v xml:space="preserve">50 x 50 </v>
          </cell>
          <cell r="H1468" t="str">
            <v>Metros</v>
          </cell>
          <cell r="I1468" t="str">
            <v>Porcellanato</v>
          </cell>
          <cell r="J1468" t="str">
            <v>Primera</v>
          </cell>
          <cell r="K1468" t="str">
            <v>Sin Producto</v>
          </cell>
        </row>
        <row r="1469">
          <cell r="A1469" t="str">
            <v>200470934114.2.3</v>
          </cell>
          <cell r="B1469" t="str">
            <v>50 x 50 CITY BONE 2DA CAL</v>
          </cell>
          <cell r="C1469">
            <v>20</v>
          </cell>
          <cell r="D1469">
            <v>36</v>
          </cell>
          <cell r="E1469">
            <v>24.44</v>
          </cell>
          <cell r="F1469" t="str">
            <v>PAL</v>
          </cell>
          <cell r="G1469" t="str">
            <v xml:space="preserve">50 x 50 </v>
          </cell>
          <cell r="H1469" t="str">
            <v>Metros</v>
          </cell>
          <cell r="I1469" t="str">
            <v>Porcellanato</v>
          </cell>
          <cell r="J1469" t="str">
            <v>Segunda</v>
          </cell>
          <cell r="K1469" t="str">
            <v>Sin Producto</v>
          </cell>
        </row>
        <row r="1470">
          <cell r="A1470" t="str">
            <v>200470934142.1.3</v>
          </cell>
          <cell r="B1470" t="str">
            <v>50 x 50 CITY NUT</v>
          </cell>
          <cell r="C1470">
            <v>20</v>
          </cell>
          <cell r="D1470">
            <v>36</v>
          </cell>
          <cell r="E1470">
            <v>24.44</v>
          </cell>
          <cell r="F1470" t="str">
            <v>PAL</v>
          </cell>
          <cell r="G1470" t="str">
            <v xml:space="preserve">50 x 50 </v>
          </cell>
          <cell r="H1470" t="str">
            <v>Metros</v>
          </cell>
          <cell r="I1470" t="str">
            <v>Porcellanato</v>
          </cell>
          <cell r="J1470" t="str">
            <v>Primera</v>
          </cell>
          <cell r="K1470" t="str">
            <v>Sin Producto</v>
          </cell>
        </row>
        <row r="1471">
          <cell r="A1471" t="str">
            <v>200470934142.1.4</v>
          </cell>
          <cell r="B1471" t="str">
            <v>50 x 50 CITY NUT</v>
          </cell>
          <cell r="C1471">
            <v>20</v>
          </cell>
          <cell r="D1471">
            <v>42</v>
          </cell>
          <cell r="E1471">
            <v>24.44</v>
          </cell>
          <cell r="F1471" t="str">
            <v>PAL</v>
          </cell>
          <cell r="G1471" t="str">
            <v xml:space="preserve">50 x 50 </v>
          </cell>
          <cell r="H1471" t="str">
            <v>Metros</v>
          </cell>
          <cell r="I1471" t="str">
            <v>Porcellanato</v>
          </cell>
          <cell r="J1471" t="str">
            <v>Primera</v>
          </cell>
          <cell r="K1471" t="str">
            <v>Sin Producto</v>
          </cell>
        </row>
        <row r="1472">
          <cell r="A1472" t="str">
            <v>200470936022.1.3</v>
          </cell>
          <cell r="B1472" t="str">
            <v>50 x 50 MIES GREY LAPPATO</v>
          </cell>
          <cell r="C1472">
            <v>20</v>
          </cell>
          <cell r="D1472">
            <v>36</v>
          </cell>
          <cell r="E1472">
            <v>24.44</v>
          </cell>
          <cell r="F1472" t="str">
            <v>PAL</v>
          </cell>
          <cell r="G1472" t="str">
            <v xml:space="preserve">50 x 50 </v>
          </cell>
          <cell r="H1472" t="str">
            <v>Metros</v>
          </cell>
          <cell r="I1472" t="str">
            <v>Porcellanato</v>
          </cell>
          <cell r="J1472" t="str">
            <v>Primera</v>
          </cell>
          <cell r="K1472" t="str">
            <v>Sin Producto</v>
          </cell>
        </row>
        <row r="1473">
          <cell r="A1473" t="str">
            <v>200470936084.2.3</v>
          </cell>
          <cell r="B1473" t="str">
            <v>50 x 50 MIES IVORY LAPPATO 2DA CAL</v>
          </cell>
          <cell r="C1473">
            <v>20</v>
          </cell>
          <cell r="D1473">
            <v>36</v>
          </cell>
          <cell r="E1473">
            <v>24.44</v>
          </cell>
          <cell r="F1473" t="str">
            <v>PAL</v>
          </cell>
          <cell r="G1473" t="str">
            <v xml:space="preserve">50 x 50 </v>
          </cell>
          <cell r="H1473" t="str">
            <v>Metros</v>
          </cell>
          <cell r="I1473" t="str">
            <v>Porcellanato</v>
          </cell>
          <cell r="J1473" t="str">
            <v>Segunda</v>
          </cell>
          <cell r="K1473" t="str">
            <v>Sin Producto</v>
          </cell>
        </row>
        <row r="1474">
          <cell r="A1474" t="str">
            <v>200470936127.1.3</v>
          </cell>
          <cell r="B1474" t="str">
            <v>50 x 50 MIES COFFEE LAPPATO</v>
          </cell>
          <cell r="C1474">
            <v>20</v>
          </cell>
          <cell r="D1474">
            <v>36</v>
          </cell>
          <cell r="E1474">
            <v>24.44</v>
          </cell>
          <cell r="F1474" t="str">
            <v>PAL</v>
          </cell>
          <cell r="G1474" t="str">
            <v xml:space="preserve">50 x 50 </v>
          </cell>
          <cell r="H1474" t="str">
            <v>Metros</v>
          </cell>
          <cell r="I1474" t="str">
            <v>Porcellanato</v>
          </cell>
          <cell r="J1474" t="str">
            <v>Primera</v>
          </cell>
          <cell r="K1474" t="str">
            <v>Sin Producto</v>
          </cell>
        </row>
        <row r="1475">
          <cell r="A1475" t="str">
            <v>200470942020.2.3</v>
          </cell>
          <cell r="B1475" t="str">
            <v>50 x 50 STYLE BROWN RECT. 2DA CAL</v>
          </cell>
          <cell r="C1475">
            <v>20</v>
          </cell>
          <cell r="D1475">
            <v>36</v>
          </cell>
          <cell r="E1475">
            <v>24.44</v>
          </cell>
          <cell r="F1475" t="str">
            <v>PAL</v>
          </cell>
          <cell r="G1475" t="str">
            <v xml:space="preserve">50 x 50 </v>
          </cell>
          <cell r="H1475" t="str">
            <v>Metros</v>
          </cell>
          <cell r="I1475" t="str">
            <v>Porcellanato</v>
          </cell>
          <cell r="J1475" t="str">
            <v>Segunda</v>
          </cell>
          <cell r="K1475" t="str">
            <v>Sin Producto</v>
          </cell>
        </row>
        <row r="1476">
          <cell r="A1476" t="str">
            <v>200470942020.4.3</v>
          </cell>
          <cell r="B1476" t="str">
            <v>50 x 50 STYLE BROWN RECT. EXP</v>
          </cell>
          <cell r="C1476">
            <v>20</v>
          </cell>
          <cell r="D1476">
            <v>36</v>
          </cell>
          <cell r="E1476">
            <v>24.44</v>
          </cell>
          <cell r="F1476" t="str">
            <v>PAL</v>
          </cell>
          <cell r="G1476" t="str">
            <v xml:space="preserve">50 x 50 </v>
          </cell>
          <cell r="H1476" t="str">
            <v>Metros</v>
          </cell>
          <cell r="I1476" t="str">
            <v>Porcellanato</v>
          </cell>
          <cell r="J1476" t="str">
            <v>Exportacion</v>
          </cell>
          <cell r="K1476" t="str">
            <v>Sin Producto</v>
          </cell>
        </row>
        <row r="1477">
          <cell r="A1477" t="str">
            <v>200470942022.4.3</v>
          </cell>
          <cell r="B1477" t="str">
            <v>50 x 50 STYLE GREY RECT. EXP</v>
          </cell>
          <cell r="C1477">
            <v>20</v>
          </cell>
          <cell r="D1477">
            <v>36</v>
          </cell>
          <cell r="E1477">
            <v>24.44</v>
          </cell>
          <cell r="F1477" t="str">
            <v>PAL</v>
          </cell>
          <cell r="G1477" t="str">
            <v xml:space="preserve">50 x 50 </v>
          </cell>
          <cell r="H1477" t="str">
            <v>Metros</v>
          </cell>
          <cell r="I1477" t="str">
            <v>Porcellanato</v>
          </cell>
          <cell r="J1477" t="str">
            <v>Exportacion</v>
          </cell>
          <cell r="K1477" t="str">
            <v>Sin Producto</v>
          </cell>
        </row>
        <row r="1478">
          <cell r="A1478" t="str">
            <v>200470942146.1.3</v>
          </cell>
          <cell r="B1478" t="str">
            <v>50 x 50 STYLE CREAM RECT.</v>
          </cell>
          <cell r="C1478">
            <v>20</v>
          </cell>
          <cell r="D1478">
            <v>36</v>
          </cell>
          <cell r="E1478">
            <v>24.44</v>
          </cell>
          <cell r="F1478" t="str">
            <v>PAL</v>
          </cell>
          <cell r="G1478" t="str">
            <v xml:space="preserve">50 x 50 </v>
          </cell>
          <cell r="H1478" t="str">
            <v>Metros</v>
          </cell>
          <cell r="I1478" t="str">
            <v>Porcellanato</v>
          </cell>
          <cell r="J1478" t="str">
            <v>Primera</v>
          </cell>
          <cell r="K1478" t="str">
            <v>Sin Producto</v>
          </cell>
        </row>
        <row r="1479">
          <cell r="A1479" t="str">
            <v>200470942146.4.3</v>
          </cell>
          <cell r="B1479" t="str">
            <v>50 x 50 STYLE CREAM RECT. EXP</v>
          </cell>
          <cell r="C1479">
            <v>20</v>
          </cell>
          <cell r="D1479">
            <v>36</v>
          </cell>
          <cell r="E1479">
            <v>24.44</v>
          </cell>
          <cell r="F1479" t="str">
            <v>PAL</v>
          </cell>
          <cell r="G1479" t="str">
            <v xml:space="preserve">50 x 50 </v>
          </cell>
          <cell r="H1479" t="str">
            <v>Metros</v>
          </cell>
          <cell r="I1479" t="str">
            <v>Porcellanato</v>
          </cell>
          <cell r="J1479" t="str">
            <v>Exportacion</v>
          </cell>
          <cell r="K1479" t="str">
            <v>Sin Producto</v>
          </cell>
        </row>
        <row r="1480">
          <cell r="A1480" t="str">
            <v>200470942147.1.3</v>
          </cell>
          <cell r="B1480" t="str">
            <v>50 x 50 STYLE ICE RECT.</v>
          </cell>
          <cell r="C1480">
            <v>20</v>
          </cell>
          <cell r="D1480">
            <v>36</v>
          </cell>
          <cell r="E1480">
            <v>24.44</v>
          </cell>
          <cell r="F1480" t="str">
            <v>PAL</v>
          </cell>
          <cell r="G1480" t="str">
            <v xml:space="preserve">50 x 50 </v>
          </cell>
          <cell r="H1480" t="str">
            <v>Metros</v>
          </cell>
          <cell r="I1480" t="str">
            <v>Porcellanato</v>
          </cell>
          <cell r="J1480" t="str">
            <v>Primera</v>
          </cell>
          <cell r="K1480" t="str">
            <v>Sin Producto</v>
          </cell>
        </row>
        <row r="1481">
          <cell r="A1481" t="str">
            <v>200470942147.4.3</v>
          </cell>
          <cell r="B1481" t="str">
            <v>50 x 50 STYLE ICE RECT. EXP</v>
          </cell>
          <cell r="C1481">
            <v>20</v>
          </cell>
          <cell r="D1481">
            <v>36</v>
          </cell>
          <cell r="E1481">
            <v>24.44</v>
          </cell>
          <cell r="F1481" t="str">
            <v>PAL</v>
          </cell>
          <cell r="G1481" t="str">
            <v xml:space="preserve">50 x 50 </v>
          </cell>
          <cell r="H1481" t="str">
            <v>Metros</v>
          </cell>
          <cell r="I1481" t="str">
            <v>Porcellanato</v>
          </cell>
          <cell r="J1481" t="str">
            <v>Exportacion</v>
          </cell>
          <cell r="K1481" t="str">
            <v>Sin Producto</v>
          </cell>
        </row>
        <row r="1482">
          <cell r="A1482" t="str">
            <v>200470942148.1.3</v>
          </cell>
          <cell r="B1482" t="str">
            <v>50 x 50 STYLE NOCCE RECT.</v>
          </cell>
          <cell r="C1482">
            <v>20</v>
          </cell>
          <cell r="D1482">
            <v>36</v>
          </cell>
          <cell r="E1482">
            <v>24.44</v>
          </cell>
          <cell r="F1482" t="str">
            <v>PAL</v>
          </cell>
          <cell r="G1482" t="str">
            <v xml:space="preserve">50 x 50 </v>
          </cell>
          <cell r="H1482" t="str">
            <v>Metros</v>
          </cell>
          <cell r="I1482" t="str">
            <v>Porcellanato</v>
          </cell>
          <cell r="J1482" t="str">
            <v>Primera</v>
          </cell>
          <cell r="K1482" t="str">
            <v>Sin Producto</v>
          </cell>
        </row>
        <row r="1483">
          <cell r="A1483" t="str">
            <v>200470942148.4.3</v>
          </cell>
          <cell r="B1483" t="str">
            <v>50 x 50 STYLE NOCCE RECT. EXP</v>
          </cell>
          <cell r="C1483">
            <v>20</v>
          </cell>
          <cell r="D1483">
            <v>36</v>
          </cell>
          <cell r="E1483">
            <v>24.44</v>
          </cell>
          <cell r="F1483" t="str">
            <v>PAL</v>
          </cell>
          <cell r="G1483" t="str">
            <v xml:space="preserve">50 x 50 </v>
          </cell>
          <cell r="H1483" t="str">
            <v>Metros</v>
          </cell>
          <cell r="I1483" t="str">
            <v>Porcellanato</v>
          </cell>
          <cell r="J1483" t="str">
            <v>Exportacion</v>
          </cell>
          <cell r="K1483" t="str">
            <v>Sin Producto</v>
          </cell>
        </row>
        <row r="1484">
          <cell r="A1484" t="str">
            <v>200470944000.1.3</v>
          </cell>
          <cell r="B1484" t="str">
            <v>50 x 50 TUNEZ</v>
          </cell>
          <cell r="C1484">
            <v>20</v>
          </cell>
          <cell r="D1484">
            <v>36</v>
          </cell>
          <cell r="E1484">
            <v>24.44</v>
          </cell>
          <cell r="F1484" t="str">
            <v>PAL</v>
          </cell>
          <cell r="G1484" t="str">
            <v xml:space="preserve">50 x 50 </v>
          </cell>
          <cell r="H1484" t="str">
            <v>Metros</v>
          </cell>
          <cell r="I1484" t="str">
            <v>Porcellanato</v>
          </cell>
          <cell r="J1484" t="str">
            <v>Primera</v>
          </cell>
          <cell r="K1484" t="str">
            <v>Sin Producto</v>
          </cell>
        </row>
        <row r="1485">
          <cell r="A1485" t="str">
            <v>200470944000.1.4</v>
          </cell>
          <cell r="B1485" t="str">
            <v>50 x 50 TUNEZ</v>
          </cell>
          <cell r="C1485">
            <v>20</v>
          </cell>
          <cell r="D1485">
            <v>42</v>
          </cell>
          <cell r="E1485">
            <v>24.44</v>
          </cell>
          <cell r="F1485" t="str">
            <v>PAL</v>
          </cell>
          <cell r="G1485" t="str">
            <v xml:space="preserve">50 x 50 </v>
          </cell>
          <cell r="H1485" t="str">
            <v>Metros</v>
          </cell>
          <cell r="I1485" t="str">
            <v>Porcellanato</v>
          </cell>
          <cell r="J1485" t="str">
            <v>Primera</v>
          </cell>
          <cell r="K1485" t="str">
            <v>Sin Producto</v>
          </cell>
        </row>
        <row r="1486">
          <cell r="A1486" t="str">
            <v>200470944000.2.3</v>
          </cell>
          <cell r="B1486" t="str">
            <v>50 x 50 TUNEZ 2DA CAL</v>
          </cell>
          <cell r="C1486">
            <v>20</v>
          </cell>
          <cell r="D1486">
            <v>36</v>
          </cell>
          <cell r="E1486">
            <v>24.44</v>
          </cell>
          <cell r="F1486" t="str">
            <v>PAL</v>
          </cell>
          <cell r="G1486" t="str">
            <v xml:space="preserve">50 x 50 </v>
          </cell>
          <cell r="H1486" t="str">
            <v>Metros</v>
          </cell>
          <cell r="I1486" t="str">
            <v>Porcellanato</v>
          </cell>
          <cell r="J1486" t="str">
            <v>Segunda</v>
          </cell>
          <cell r="K1486" t="str">
            <v>Sin Producto</v>
          </cell>
        </row>
        <row r="1487">
          <cell r="A1487" t="str">
            <v>200470989009.1.4</v>
          </cell>
          <cell r="B1487" t="str">
            <v>50 x 50 TRANSIT ARENA</v>
          </cell>
          <cell r="C1487">
            <v>20</v>
          </cell>
          <cell r="D1487">
            <v>42</v>
          </cell>
          <cell r="E1487">
            <v>24.44</v>
          </cell>
          <cell r="F1487" t="str">
            <v>PAL</v>
          </cell>
          <cell r="G1487" t="str">
            <v xml:space="preserve">50 x 50 </v>
          </cell>
          <cell r="H1487" t="str">
            <v>Metros</v>
          </cell>
          <cell r="I1487" t="str">
            <v>Porcellanato</v>
          </cell>
          <cell r="J1487" t="str">
            <v>Primera</v>
          </cell>
          <cell r="K1487" t="str">
            <v>Sin Producto</v>
          </cell>
        </row>
        <row r="1488">
          <cell r="A1488" t="str">
            <v>200470989097.1.4</v>
          </cell>
          <cell r="B1488" t="str">
            <v>50 x 50 TRANSIT TIZA</v>
          </cell>
          <cell r="C1488">
            <v>20</v>
          </cell>
          <cell r="D1488">
            <v>42</v>
          </cell>
          <cell r="E1488">
            <v>24.44</v>
          </cell>
          <cell r="F1488" t="str">
            <v>PAL</v>
          </cell>
          <cell r="G1488" t="str">
            <v xml:space="preserve">50 x 50 </v>
          </cell>
          <cell r="H1488" t="str">
            <v>Metros</v>
          </cell>
          <cell r="I1488" t="str">
            <v>Porcellanato</v>
          </cell>
          <cell r="J1488" t="str">
            <v>Primera</v>
          </cell>
          <cell r="K1488" t="str">
            <v>Sin Producto</v>
          </cell>
        </row>
        <row r="1489">
          <cell r="A1489" t="str">
            <v>200470989167.1.4</v>
          </cell>
          <cell r="B1489" t="str">
            <v>50 x 50 TRANSIT GRAFITO</v>
          </cell>
          <cell r="C1489">
            <v>20</v>
          </cell>
          <cell r="D1489">
            <v>42</v>
          </cell>
          <cell r="E1489">
            <v>24.44</v>
          </cell>
          <cell r="F1489" t="str">
            <v>PAL</v>
          </cell>
          <cell r="G1489" t="str">
            <v xml:space="preserve">50 x 50 </v>
          </cell>
          <cell r="H1489" t="str">
            <v>Metros</v>
          </cell>
          <cell r="I1489" t="str">
            <v>Porcellanato</v>
          </cell>
          <cell r="J1489" t="str">
            <v>Primera</v>
          </cell>
          <cell r="K1489" t="str">
            <v>Sin Producto</v>
          </cell>
        </row>
        <row r="1490">
          <cell r="A1490" t="str">
            <v>200470996009.1.4</v>
          </cell>
          <cell r="B1490" t="str">
            <v>50 x 50 VENETO ARENA</v>
          </cell>
          <cell r="C1490">
            <v>20</v>
          </cell>
          <cell r="D1490">
            <v>42</v>
          </cell>
          <cell r="E1490">
            <v>24.44</v>
          </cell>
          <cell r="F1490" t="str">
            <v>PAL</v>
          </cell>
          <cell r="G1490" t="str">
            <v xml:space="preserve">50 x 50 </v>
          </cell>
          <cell r="H1490" t="str">
            <v>Metros</v>
          </cell>
          <cell r="I1490" t="str">
            <v>Porcellanato</v>
          </cell>
          <cell r="J1490" t="str">
            <v>Primera</v>
          </cell>
          <cell r="K1490" t="str">
            <v>Sin Producto</v>
          </cell>
        </row>
        <row r="1491">
          <cell r="A1491" t="str">
            <v>200470996034.1.4</v>
          </cell>
          <cell r="B1491" t="str">
            <v>50 x 50 VENETO MARFIL</v>
          </cell>
          <cell r="C1491">
            <v>20</v>
          </cell>
          <cell r="D1491">
            <v>42</v>
          </cell>
          <cell r="E1491">
            <v>24.44</v>
          </cell>
          <cell r="F1491" t="str">
            <v>PAL</v>
          </cell>
          <cell r="G1491" t="str">
            <v xml:space="preserve">50 x 50 </v>
          </cell>
          <cell r="H1491" t="str">
            <v>Metros</v>
          </cell>
          <cell r="I1491" t="str">
            <v>Porcellanato</v>
          </cell>
          <cell r="J1491" t="str">
            <v>Primera</v>
          </cell>
          <cell r="K1491" t="str">
            <v>Sin Producto</v>
          </cell>
        </row>
        <row r="1492">
          <cell r="A1492" t="str">
            <v>200470996034.2.3</v>
          </cell>
          <cell r="B1492" t="str">
            <v>50 x 50 VENETO MARFIL 2DA CAL</v>
          </cell>
          <cell r="C1492">
            <v>20</v>
          </cell>
          <cell r="D1492">
            <v>36</v>
          </cell>
          <cell r="E1492">
            <v>24.44</v>
          </cell>
          <cell r="F1492" t="str">
            <v>PAL</v>
          </cell>
          <cell r="G1492" t="str">
            <v xml:space="preserve">50 x 50 </v>
          </cell>
          <cell r="H1492" t="str">
            <v>Metros</v>
          </cell>
          <cell r="I1492" t="str">
            <v>Porcellanato</v>
          </cell>
          <cell r="J1492" t="str">
            <v>Segunda</v>
          </cell>
          <cell r="K1492" t="str">
            <v>Sin Producto</v>
          </cell>
        </row>
        <row r="1493">
          <cell r="A1493" t="str">
            <v>200470996034.2.4</v>
          </cell>
          <cell r="B1493" t="str">
            <v>50 x 50 VENETO MARFIL 2DA CAL</v>
          </cell>
          <cell r="C1493">
            <v>20</v>
          </cell>
          <cell r="D1493">
            <v>42</v>
          </cell>
          <cell r="E1493">
            <v>24.44</v>
          </cell>
          <cell r="F1493" t="str">
            <v>PAL</v>
          </cell>
          <cell r="G1493" t="str">
            <v xml:space="preserve">50 x 50 </v>
          </cell>
          <cell r="H1493" t="str">
            <v>Metros</v>
          </cell>
          <cell r="I1493" t="str">
            <v>Porcellanato</v>
          </cell>
          <cell r="J1493" t="str">
            <v>Segunda</v>
          </cell>
          <cell r="K1493" t="str">
            <v>Sin Producto</v>
          </cell>
        </row>
        <row r="1494">
          <cell r="A1494" t="str">
            <v>200470996148.1.3</v>
          </cell>
          <cell r="B1494" t="str">
            <v>50 x 50 VENETO NOCCE</v>
          </cell>
          <cell r="C1494">
            <v>20</v>
          </cell>
          <cell r="D1494">
            <v>36</v>
          </cell>
          <cell r="E1494">
            <v>24.44</v>
          </cell>
          <cell r="F1494" t="str">
            <v>PAL</v>
          </cell>
          <cell r="G1494" t="str">
            <v xml:space="preserve">50 x 50 </v>
          </cell>
          <cell r="H1494" t="str">
            <v>Metros</v>
          </cell>
          <cell r="I1494" t="str">
            <v>Porcellanato</v>
          </cell>
          <cell r="J1494" t="str">
            <v>Primera</v>
          </cell>
          <cell r="K1494" t="str">
            <v>Sin Producto</v>
          </cell>
        </row>
        <row r="1495">
          <cell r="A1495" t="str">
            <v>200470996148.2.3</v>
          </cell>
          <cell r="B1495" t="str">
            <v>50 x 50 VENETO NOCCE 2DA CAL</v>
          </cell>
          <cell r="C1495">
            <v>20</v>
          </cell>
          <cell r="D1495">
            <v>36</v>
          </cell>
          <cell r="E1495">
            <v>24.44</v>
          </cell>
          <cell r="F1495" t="str">
            <v>PAL</v>
          </cell>
          <cell r="G1495" t="str">
            <v xml:space="preserve">50 x 50 </v>
          </cell>
          <cell r="H1495" t="str">
            <v>Metros</v>
          </cell>
          <cell r="I1495" t="str">
            <v>Porcellanato</v>
          </cell>
          <cell r="J1495" t="str">
            <v>Segunda</v>
          </cell>
          <cell r="K1495" t="str">
            <v>Sin Producto</v>
          </cell>
        </row>
        <row r="1496">
          <cell r="A1496" t="str">
            <v>200470996148.2.4</v>
          </cell>
          <cell r="B1496" t="str">
            <v>50 x 50 VENETO NOCCE 2DA CAL</v>
          </cell>
          <cell r="C1496">
            <v>20</v>
          </cell>
          <cell r="D1496">
            <v>42</v>
          </cell>
          <cell r="E1496">
            <v>24.44</v>
          </cell>
          <cell r="F1496" t="str">
            <v>PAL</v>
          </cell>
          <cell r="G1496" t="str">
            <v xml:space="preserve">50 x 50 </v>
          </cell>
          <cell r="H1496" t="str">
            <v>Metros</v>
          </cell>
          <cell r="I1496" t="str">
            <v>Porcellanato</v>
          </cell>
          <cell r="J1496" t="str">
            <v>Segunda</v>
          </cell>
          <cell r="K1496" t="str">
            <v>Sin Producto</v>
          </cell>
        </row>
        <row r="1497">
          <cell r="A1497" t="str">
            <v>200471005006.1.4</v>
          </cell>
          <cell r="B1497" t="str">
            <v>50 x 50 ZEN GRIS</v>
          </cell>
          <cell r="C1497">
            <v>20</v>
          </cell>
          <cell r="D1497">
            <v>42</v>
          </cell>
          <cell r="E1497">
            <v>24.44</v>
          </cell>
          <cell r="F1497" t="str">
            <v>PAL</v>
          </cell>
          <cell r="G1497" t="str">
            <v xml:space="preserve">50 x 50 </v>
          </cell>
          <cell r="H1497" t="str">
            <v>Metros</v>
          </cell>
          <cell r="I1497" t="str">
            <v>Porcellanato</v>
          </cell>
          <cell r="J1497" t="str">
            <v>Primera</v>
          </cell>
          <cell r="K1497" t="str">
            <v>Sin Producto</v>
          </cell>
        </row>
        <row r="1498">
          <cell r="A1498" t="str">
            <v>200471005034.1.4</v>
          </cell>
          <cell r="B1498" t="str">
            <v>50 x 50 ZEN MARFIL</v>
          </cell>
          <cell r="C1498">
            <v>20</v>
          </cell>
          <cell r="D1498">
            <v>42</v>
          </cell>
          <cell r="E1498">
            <v>24.44</v>
          </cell>
          <cell r="F1498" t="str">
            <v>PAL</v>
          </cell>
          <cell r="G1498" t="str">
            <v xml:space="preserve">50 x 50 </v>
          </cell>
          <cell r="H1498" t="str">
            <v>Metros</v>
          </cell>
          <cell r="I1498" t="str">
            <v>Porcellanato</v>
          </cell>
          <cell r="J1498" t="str">
            <v>Primera</v>
          </cell>
          <cell r="K1498" t="str">
            <v>Sin Producto</v>
          </cell>
        </row>
        <row r="1499">
          <cell r="A1499" t="str">
            <v>200471005097.1.3</v>
          </cell>
          <cell r="B1499" t="str">
            <v>50 x 50 ZEN TIZA</v>
          </cell>
          <cell r="C1499">
            <v>20</v>
          </cell>
          <cell r="D1499">
            <v>36</v>
          </cell>
          <cell r="E1499">
            <v>24.44</v>
          </cell>
          <cell r="F1499" t="str">
            <v>PAL</v>
          </cell>
          <cell r="G1499" t="str">
            <v xml:space="preserve">50 x 50 </v>
          </cell>
          <cell r="H1499" t="str">
            <v>Metros</v>
          </cell>
          <cell r="I1499" t="str">
            <v>Porcellanato</v>
          </cell>
          <cell r="J1499" t="str">
            <v>Primera</v>
          </cell>
          <cell r="K1499" t="str">
            <v>Sin Producto</v>
          </cell>
        </row>
        <row r="1500">
          <cell r="A1500" t="str">
            <v>200471005097.1.4</v>
          </cell>
          <cell r="B1500" t="str">
            <v>50 x 50 ZEN TIZA</v>
          </cell>
          <cell r="C1500">
            <v>20</v>
          </cell>
          <cell r="D1500">
            <v>42</v>
          </cell>
          <cell r="E1500">
            <v>24.44</v>
          </cell>
          <cell r="F1500" t="str">
            <v>PAL</v>
          </cell>
          <cell r="G1500" t="str">
            <v xml:space="preserve">50 x 50 </v>
          </cell>
          <cell r="H1500" t="str">
            <v>Metros</v>
          </cell>
          <cell r="I1500" t="str">
            <v>Porcellanato</v>
          </cell>
          <cell r="J1500" t="str">
            <v>Primera</v>
          </cell>
          <cell r="K1500" t="str">
            <v>Sin Producto</v>
          </cell>
        </row>
        <row r="1501">
          <cell r="A1501" t="str">
            <v>200471015142.1.3</v>
          </cell>
          <cell r="B1501" t="str">
            <v>50 x 50 CITY NUT RECT.</v>
          </cell>
          <cell r="C1501">
            <v>20</v>
          </cell>
          <cell r="D1501">
            <v>36</v>
          </cell>
          <cell r="E1501">
            <v>24.44</v>
          </cell>
          <cell r="F1501" t="str">
            <v>PAL</v>
          </cell>
          <cell r="G1501" t="str">
            <v xml:space="preserve">50 x 50 </v>
          </cell>
          <cell r="H1501" t="str">
            <v>Metros</v>
          </cell>
          <cell r="I1501" t="str">
            <v>Porcellanato</v>
          </cell>
          <cell r="J1501" t="str">
            <v>Primera</v>
          </cell>
          <cell r="K1501" t="str">
            <v>Sin Producto</v>
          </cell>
        </row>
        <row r="1502">
          <cell r="A1502" t="str">
            <v>200471015142.2.4</v>
          </cell>
          <cell r="B1502" t="str">
            <v>50 x 50 CITY NUT RECT. 2DA CAL CAL</v>
          </cell>
          <cell r="C1502">
            <v>20</v>
          </cell>
          <cell r="D1502">
            <v>42</v>
          </cell>
          <cell r="E1502">
            <v>24.44</v>
          </cell>
          <cell r="F1502" t="str">
            <v>PAL</v>
          </cell>
          <cell r="G1502" t="str">
            <v xml:space="preserve">50 x 50 </v>
          </cell>
          <cell r="H1502" t="str">
            <v>Metros</v>
          </cell>
          <cell r="I1502" t="str">
            <v>Porcellanato</v>
          </cell>
          <cell r="J1502" t="str">
            <v>Segunda</v>
          </cell>
          <cell r="K1502" t="str">
            <v>Sin Producto</v>
          </cell>
        </row>
        <row r="1503">
          <cell r="A1503" t="str">
            <v>200471044006.1.3</v>
          </cell>
          <cell r="B1503" t="str">
            <v>50 x 50 FORTEZZE GRIS</v>
          </cell>
          <cell r="C1503">
            <v>20</v>
          </cell>
          <cell r="D1503">
            <v>36</v>
          </cell>
          <cell r="E1503">
            <v>24.44</v>
          </cell>
          <cell r="F1503" t="str">
            <v>PAL</v>
          </cell>
          <cell r="G1503" t="str">
            <v xml:space="preserve">50 x 50 </v>
          </cell>
          <cell r="H1503" t="str">
            <v>Metros</v>
          </cell>
          <cell r="I1503" t="str">
            <v>Porcellanato</v>
          </cell>
          <cell r="J1503" t="str">
            <v>Primera</v>
          </cell>
          <cell r="K1503" t="str">
            <v>Sin Producto</v>
          </cell>
        </row>
        <row r="1504">
          <cell r="A1504" t="str">
            <v>200471044006.1.4</v>
          </cell>
          <cell r="B1504" t="str">
            <v>50 x 50 FORTEZZE GRIS</v>
          </cell>
          <cell r="C1504">
            <v>20</v>
          </cell>
          <cell r="D1504">
            <v>42</v>
          </cell>
          <cell r="E1504">
            <v>24.44</v>
          </cell>
          <cell r="F1504" t="str">
            <v>PAL</v>
          </cell>
          <cell r="G1504" t="str">
            <v xml:space="preserve">50 x 50 </v>
          </cell>
          <cell r="H1504" t="str">
            <v>Metros</v>
          </cell>
          <cell r="I1504" t="str">
            <v>Porcellanato</v>
          </cell>
          <cell r="J1504" t="str">
            <v>Primera</v>
          </cell>
          <cell r="K1504" t="str">
            <v>Sin Producto</v>
          </cell>
        </row>
        <row r="1505">
          <cell r="A1505" t="str">
            <v>200471044006.2.4</v>
          </cell>
          <cell r="B1505" t="str">
            <v>50 x 50 FORTEZZE GRIS 2DA CAL</v>
          </cell>
          <cell r="C1505">
            <v>20</v>
          </cell>
          <cell r="D1505">
            <v>42</v>
          </cell>
          <cell r="E1505">
            <v>24.44</v>
          </cell>
          <cell r="F1505" t="str">
            <v>PAL</v>
          </cell>
          <cell r="G1505" t="str">
            <v xml:space="preserve">50 x 50 </v>
          </cell>
          <cell r="H1505" t="str">
            <v>Metros</v>
          </cell>
          <cell r="I1505" t="str">
            <v>Porcellanato</v>
          </cell>
          <cell r="J1505" t="str">
            <v>Segunda</v>
          </cell>
          <cell r="K1505" t="str">
            <v>Sin Producto</v>
          </cell>
        </row>
        <row r="1506">
          <cell r="A1506" t="str">
            <v>200471044009.1.3</v>
          </cell>
          <cell r="B1506" t="str">
            <v>50 x 50 FORTEZZE ARENA</v>
          </cell>
          <cell r="C1506">
            <v>20</v>
          </cell>
          <cell r="D1506">
            <v>36</v>
          </cell>
          <cell r="E1506">
            <v>24.44</v>
          </cell>
          <cell r="F1506" t="str">
            <v>PAL</v>
          </cell>
          <cell r="G1506" t="str">
            <v xml:space="preserve">50 x 50 </v>
          </cell>
          <cell r="H1506" t="str">
            <v>Metros</v>
          </cell>
          <cell r="I1506" t="str">
            <v>Porcellanato</v>
          </cell>
          <cell r="J1506" t="str">
            <v>Primera</v>
          </cell>
          <cell r="K1506" t="str">
            <v>Sin Producto</v>
          </cell>
        </row>
        <row r="1507">
          <cell r="A1507" t="str">
            <v>200471044009.1.4</v>
          </cell>
          <cell r="B1507" t="str">
            <v>50 x 50 FORTEZZE ARENA</v>
          </cell>
          <cell r="C1507">
            <v>20</v>
          </cell>
          <cell r="D1507">
            <v>42</v>
          </cell>
          <cell r="E1507">
            <v>24.44</v>
          </cell>
          <cell r="F1507" t="str">
            <v>PAL</v>
          </cell>
          <cell r="G1507" t="str">
            <v xml:space="preserve">50 x 50 </v>
          </cell>
          <cell r="H1507" t="str">
            <v>Metros</v>
          </cell>
          <cell r="I1507" t="str">
            <v>Porcellanato</v>
          </cell>
          <cell r="J1507" t="str">
            <v>Primera</v>
          </cell>
          <cell r="K1507" t="str">
            <v>Sin Producto</v>
          </cell>
        </row>
        <row r="1508">
          <cell r="A1508" t="str">
            <v>200471044034.1.3</v>
          </cell>
          <cell r="B1508" t="str">
            <v>50 x 50 FORTEZZE MARFIL</v>
          </cell>
          <cell r="C1508">
            <v>20</v>
          </cell>
          <cell r="D1508">
            <v>36</v>
          </cell>
          <cell r="E1508">
            <v>24.44</v>
          </cell>
          <cell r="F1508" t="str">
            <v>PAL</v>
          </cell>
          <cell r="G1508" t="str">
            <v xml:space="preserve">50 x 50 </v>
          </cell>
          <cell r="H1508" t="str">
            <v>Metros</v>
          </cell>
          <cell r="I1508" t="str">
            <v>Porcellanato</v>
          </cell>
          <cell r="J1508" t="str">
            <v>Primera</v>
          </cell>
          <cell r="K1508" t="str">
            <v>Sin Producto</v>
          </cell>
        </row>
        <row r="1509">
          <cell r="A1509" t="str">
            <v>200471044034.1.4</v>
          </cell>
          <cell r="B1509" t="str">
            <v>50 x 50 FORTEZZE MARFIL</v>
          </cell>
          <cell r="C1509">
            <v>20</v>
          </cell>
          <cell r="D1509">
            <v>42</v>
          </cell>
          <cell r="E1509">
            <v>24.44</v>
          </cell>
          <cell r="F1509" t="str">
            <v>PAL</v>
          </cell>
          <cell r="G1509" t="str">
            <v xml:space="preserve">50 x 50 </v>
          </cell>
          <cell r="H1509" t="str">
            <v>Metros</v>
          </cell>
          <cell r="I1509" t="str">
            <v>Porcellanato</v>
          </cell>
          <cell r="J1509" t="str">
            <v>Primera</v>
          </cell>
          <cell r="K1509" t="str">
            <v>Sin Producto</v>
          </cell>
        </row>
        <row r="1510">
          <cell r="A1510" t="str">
            <v>200471044034.2.3</v>
          </cell>
          <cell r="B1510" t="str">
            <v>50 x 50 FORTEZZE MARFIL 2DA CAL</v>
          </cell>
          <cell r="C1510">
            <v>20</v>
          </cell>
          <cell r="D1510">
            <v>36</v>
          </cell>
          <cell r="E1510">
            <v>24.44</v>
          </cell>
          <cell r="F1510" t="str">
            <v>PAL</v>
          </cell>
          <cell r="G1510" t="str">
            <v xml:space="preserve">50 x 50 </v>
          </cell>
          <cell r="H1510" t="str">
            <v>Metros</v>
          </cell>
          <cell r="I1510" t="str">
            <v>Porcellanato</v>
          </cell>
          <cell r="J1510" t="str">
            <v>Segunda</v>
          </cell>
          <cell r="K1510" t="str">
            <v>Sin Producto</v>
          </cell>
        </row>
        <row r="1511">
          <cell r="A1511" t="str">
            <v>200471047009.1.4</v>
          </cell>
          <cell r="B1511" t="str">
            <v>50 x 50 URBAN ARENA</v>
          </cell>
          <cell r="C1511">
            <v>20</v>
          </cell>
          <cell r="D1511">
            <v>42</v>
          </cell>
          <cell r="E1511">
            <v>24.44</v>
          </cell>
          <cell r="F1511" t="str">
            <v>PAL</v>
          </cell>
          <cell r="G1511" t="str">
            <v xml:space="preserve">50 x 50 </v>
          </cell>
          <cell r="H1511" t="str">
            <v>Metros</v>
          </cell>
          <cell r="I1511" t="str">
            <v>Porcellanato</v>
          </cell>
          <cell r="J1511" t="str">
            <v>Primera</v>
          </cell>
          <cell r="K1511" t="str">
            <v>Sin Producto</v>
          </cell>
        </row>
        <row r="1512">
          <cell r="A1512" t="str">
            <v>200471076000.1.4</v>
          </cell>
          <cell r="B1512" t="str">
            <v>50 x 50 TUNEZ RECT.</v>
          </cell>
          <cell r="C1512">
            <v>20</v>
          </cell>
          <cell r="D1512">
            <v>42</v>
          </cell>
          <cell r="E1512">
            <v>24.44</v>
          </cell>
          <cell r="F1512" t="str">
            <v>PAL</v>
          </cell>
          <cell r="G1512" t="str">
            <v xml:space="preserve">50 x 50 </v>
          </cell>
          <cell r="H1512" t="str">
            <v>Metros</v>
          </cell>
          <cell r="I1512" t="str">
            <v>Porcellanato</v>
          </cell>
          <cell r="J1512" t="str">
            <v>Primera</v>
          </cell>
          <cell r="K1512" t="str">
            <v>Sin Producto</v>
          </cell>
        </row>
        <row r="1513">
          <cell r="A1513" t="str">
            <v>200471215006.1.4</v>
          </cell>
          <cell r="B1513" t="str">
            <v>50 x 50 FORTEZZE GRIS RECT.</v>
          </cell>
          <cell r="C1513">
            <v>20</v>
          </cell>
          <cell r="D1513">
            <v>42</v>
          </cell>
          <cell r="E1513">
            <v>24.44</v>
          </cell>
          <cell r="F1513" t="str">
            <v>PAL</v>
          </cell>
          <cell r="G1513" t="str">
            <v xml:space="preserve">50 x 50 </v>
          </cell>
          <cell r="H1513" t="str">
            <v>Metros</v>
          </cell>
          <cell r="I1513" t="str">
            <v>Porcellanato</v>
          </cell>
          <cell r="J1513" t="str">
            <v>Primera</v>
          </cell>
          <cell r="K1513" t="str">
            <v>Sin Producto</v>
          </cell>
        </row>
        <row r="1514">
          <cell r="A1514" t="str">
            <v>200471215034.1.4</v>
          </cell>
          <cell r="B1514" t="str">
            <v>50 x 50 FORTEZZE MARFIL RECT.</v>
          </cell>
          <cell r="C1514">
            <v>20</v>
          </cell>
          <cell r="D1514">
            <v>42</v>
          </cell>
          <cell r="E1514">
            <v>24.44</v>
          </cell>
          <cell r="F1514" t="str">
            <v>PAL</v>
          </cell>
          <cell r="G1514" t="str">
            <v xml:space="preserve">50 x 50 </v>
          </cell>
          <cell r="H1514" t="str">
            <v>Metros</v>
          </cell>
          <cell r="I1514" t="str">
            <v>Porcellanato</v>
          </cell>
          <cell r="J1514" t="str">
            <v>Primera</v>
          </cell>
          <cell r="K1514" t="str">
            <v>Sin Producto</v>
          </cell>
        </row>
        <row r="1515">
          <cell r="A1515" t="str">
            <v>200471309020.1.4</v>
          </cell>
          <cell r="B1515" t="str">
            <v>50 x 50 NEW SLATE BROWN</v>
          </cell>
          <cell r="C1515">
            <v>20</v>
          </cell>
          <cell r="D1515">
            <v>42</v>
          </cell>
          <cell r="E1515">
            <v>24.44</v>
          </cell>
          <cell r="F1515" t="str">
            <v>PAL</v>
          </cell>
          <cell r="G1515" t="str">
            <v xml:space="preserve">50 x 50 </v>
          </cell>
          <cell r="H1515" t="str">
            <v>Metros</v>
          </cell>
          <cell r="I1515" t="str">
            <v>Porcellanato</v>
          </cell>
          <cell r="J1515" t="str">
            <v>Primera</v>
          </cell>
          <cell r="K1515" t="str">
            <v>Sin Producto</v>
          </cell>
        </row>
        <row r="1516">
          <cell r="A1516" t="str">
            <v>200471309120.1.4</v>
          </cell>
          <cell r="B1516" t="str">
            <v>50 x 50 NEW SLATE SAND</v>
          </cell>
          <cell r="C1516">
            <v>20</v>
          </cell>
          <cell r="D1516">
            <v>42</v>
          </cell>
          <cell r="E1516">
            <v>24.44</v>
          </cell>
          <cell r="F1516" t="str">
            <v>PAL</v>
          </cell>
          <cell r="G1516" t="str">
            <v xml:space="preserve">50 x 50 </v>
          </cell>
          <cell r="H1516" t="str">
            <v>Metros</v>
          </cell>
          <cell r="I1516" t="str">
            <v>Porcellanato</v>
          </cell>
          <cell r="J1516" t="str">
            <v>Primera</v>
          </cell>
          <cell r="K1516" t="str">
            <v>Sin Producto</v>
          </cell>
        </row>
        <row r="1517">
          <cell r="A1517" t="str">
            <v>200471342006.4.3</v>
          </cell>
          <cell r="B1517" t="str">
            <v>50 x 50 ETRURIA GRIS POL EXP</v>
          </cell>
          <cell r="C1517">
            <v>20</v>
          </cell>
          <cell r="D1517">
            <v>36</v>
          </cell>
          <cell r="E1517">
            <v>24.44</v>
          </cell>
          <cell r="F1517" t="str">
            <v>PAL</v>
          </cell>
          <cell r="G1517" t="str">
            <v xml:space="preserve">50 x 50 </v>
          </cell>
          <cell r="H1517" t="str">
            <v>Metros</v>
          </cell>
          <cell r="I1517" t="str">
            <v>Porcellanato</v>
          </cell>
          <cell r="J1517" t="str">
            <v>Exportacion</v>
          </cell>
          <cell r="K1517" t="str">
            <v>Sin Producto</v>
          </cell>
        </row>
        <row r="1518">
          <cell r="A1518" t="str">
            <v>200471342058.1.3</v>
          </cell>
          <cell r="B1518" t="str">
            <v>50 x 50 ETRURIA MIEL POL S2</v>
          </cell>
          <cell r="C1518">
            <v>20</v>
          </cell>
          <cell r="D1518">
            <v>36</v>
          </cell>
          <cell r="E1518">
            <v>24.44</v>
          </cell>
          <cell r="F1518" t="str">
            <v>PAL</v>
          </cell>
          <cell r="G1518" t="str">
            <v xml:space="preserve">50 x 50 </v>
          </cell>
          <cell r="H1518" t="str">
            <v>Metros</v>
          </cell>
          <cell r="I1518" t="str">
            <v>Porcellanato</v>
          </cell>
          <cell r="J1518" t="str">
            <v>Primera</v>
          </cell>
          <cell r="K1518" t="str">
            <v>Sin Producto</v>
          </cell>
        </row>
        <row r="1519">
          <cell r="A1519" t="str">
            <v>200471342058.2.3</v>
          </cell>
          <cell r="B1519" t="str">
            <v>50 x 50 ETRURIA MIEL POL 2DA CAL</v>
          </cell>
          <cell r="C1519">
            <v>20</v>
          </cell>
          <cell r="D1519">
            <v>36</v>
          </cell>
          <cell r="E1519">
            <v>24.44</v>
          </cell>
          <cell r="F1519" t="str">
            <v>PAL</v>
          </cell>
          <cell r="G1519" t="str">
            <v xml:space="preserve">50 x 50 </v>
          </cell>
          <cell r="H1519" t="str">
            <v>Metros</v>
          </cell>
          <cell r="I1519" t="str">
            <v>Porcellanato</v>
          </cell>
          <cell r="J1519" t="str">
            <v>Segunda</v>
          </cell>
          <cell r="K1519" t="str">
            <v>Sin Producto</v>
          </cell>
        </row>
        <row r="1520">
          <cell r="A1520" t="str">
            <v>200471342058.4.3</v>
          </cell>
          <cell r="B1520" t="str">
            <v>50 x 50 ETRURIA MIEL POL EXP</v>
          </cell>
          <cell r="C1520">
            <v>20</v>
          </cell>
          <cell r="D1520">
            <v>36</v>
          </cell>
          <cell r="E1520">
            <v>24.44</v>
          </cell>
          <cell r="F1520" t="str">
            <v>PAL</v>
          </cell>
          <cell r="G1520" t="str">
            <v xml:space="preserve">50 x 50 </v>
          </cell>
          <cell r="H1520" t="str">
            <v>Metros</v>
          </cell>
          <cell r="I1520" t="str">
            <v>Porcellanato</v>
          </cell>
          <cell r="J1520" t="str">
            <v>Exportacion</v>
          </cell>
          <cell r="K1520" t="str">
            <v>Sin Producto</v>
          </cell>
        </row>
        <row r="1521">
          <cell r="A1521" t="str">
            <v>200471343009.1.3</v>
          </cell>
          <cell r="B1521" t="str">
            <v>50 x 50 FORUM ARENA POL S2</v>
          </cell>
          <cell r="C1521">
            <v>20</v>
          </cell>
          <cell r="D1521">
            <v>36</v>
          </cell>
          <cell r="E1521">
            <v>24.44</v>
          </cell>
          <cell r="F1521" t="str">
            <v>PAL</v>
          </cell>
          <cell r="G1521" t="str">
            <v xml:space="preserve">50 x 50 </v>
          </cell>
          <cell r="H1521" t="str">
            <v>Metros</v>
          </cell>
          <cell r="I1521" t="str">
            <v>Porcellanato</v>
          </cell>
          <cell r="J1521" t="str">
            <v>Primera</v>
          </cell>
          <cell r="K1521" t="str">
            <v>Sin Producto</v>
          </cell>
        </row>
        <row r="1522">
          <cell r="A1522" t="str">
            <v>200471343009.4.3</v>
          </cell>
          <cell r="B1522" t="str">
            <v>50 x 50 FORUM ARENA POL EXP</v>
          </cell>
          <cell r="C1522">
            <v>20</v>
          </cell>
          <cell r="D1522">
            <v>36</v>
          </cell>
          <cell r="E1522">
            <v>24.44</v>
          </cell>
          <cell r="F1522" t="str">
            <v>PAL</v>
          </cell>
          <cell r="G1522" t="str">
            <v xml:space="preserve">50 x 50 </v>
          </cell>
          <cell r="H1522" t="str">
            <v>Metros</v>
          </cell>
          <cell r="I1522" t="str">
            <v>Porcellanato</v>
          </cell>
          <cell r="J1522" t="str">
            <v>Exportacion</v>
          </cell>
          <cell r="K1522" t="str">
            <v>Sin Producto</v>
          </cell>
        </row>
        <row r="1523">
          <cell r="A1523" t="str">
            <v>200471343183.1.3</v>
          </cell>
          <cell r="B1523" t="str">
            <v>50 x 50 FORUM VISON POL</v>
          </cell>
          <cell r="C1523">
            <v>20</v>
          </cell>
          <cell r="D1523">
            <v>36</v>
          </cell>
          <cell r="E1523">
            <v>24.44</v>
          </cell>
          <cell r="F1523" t="str">
            <v>PAL</v>
          </cell>
          <cell r="G1523" t="str">
            <v xml:space="preserve">50 x 50 </v>
          </cell>
          <cell r="H1523" t="str">
            <v>Metros</v>
          </cell>
          <cell r="I1523" t="str">
            <v>Porcellanato</v>
          </cell>
          <cell r="J1523" t="str">
            <v>Primera</v>
          </cell>
          <cell r="K1523" t="str">
            <v>Sin Producto</v>
          </cell>
        </row>
        <row r="1524">
          <cell r="A1524" t="str">
            <v>200471344006.2.3</v>
          </cell>
          <cell r="B1524" t="str">
            <v>50 x 50 ETRURIA GRIS PRE POL 2DA CAL</v>
          </cell>
          <cell r="C1524">
            <v>20</v>
          </cell>
          <cell r="D1524">
            <v>36</v>
          </cell>
          <cell r="E1524">
            <v>24.44</v>
          </cell>
          <cell r="F1524" t="str">
            <v>PAL</v>
          </cell>
          <cell r="G1524" t="str">
            <v xml:space="preserve">50 x 50 </v>
          </cell>
          <cell r="H1524" t="str">
            <v>Metros</v>
          </cell>
          <cell r="I1524" t="str">
            <v>Porcellanato</v>
          </cell>
          <cell r="J1524" t="str">
            <v>Segunda</v>
          </cell>
          <cell r="K1524" t="str">
            <v>Sin Producto</v>
          </cell>
        </row>
        <row r="1525">
          <cell r="A1525" t="str">
            <v>200471345009.1.4</v>
          </cell>
          <cell r="B1525" t="str">
            <v>50 x 50 FORUM ARENA PRE POL</v>
          </cell>
          <cell r="C1525">
            <v>20</v>
          </cell>
          <cell r="D1525">
            <v>42</v>
          </cell>
          <cell r="E1525">
            <v>24.44</v>
          </cell>
          <cell r="F1525" t="str">
            <v>PAL</v>
          </cell>
          <cell r="G1525" t="str">
            <v xml:space="preserve">50 x 50 </v>
          </cell>
          <cell r="H1525" t="str">
            <v>Metros</v>
          </cell>
          <cell r="I1525" t="str">
            <v>Porcellanato</v>
          </cell>
          <cell r="J1525" t="str">
            <v>Primera</v>
          </cell>
          <cell r="K1525" t="str">
            <v>Sin Producto</v>
          </cell>
        </row>
        <row r="1526">
          <cell r="A1526" t="str">
            <v>200471345009.2.3</v>
          </cell>
          <cell r="B1526" t="str">
            <v>50 x 50 FORUM ARENA PRE POL 2DA CAL</v>
          </cell>
          <cell r="C1526">
            <v>20</v>
          </cell>
          <cell r="D1526">
            <v>36</v>
          </cell>
          <cell r="E1526">
            <v>24.44</v>
          </cell>
          <cell r="F1526" t="str">
            <v>PAL</v>
          </cell>
          <cell r="G1526" t="str">
            <v xml:space="preserve">50 x 50 </v>
          </cell>
          <cell r="H1526" t="str">
            <v>Metros</v>
          </cell>
          <cell r="I1526" t="str">
            <v>Porcellanato</v>
          </cell>
          <cell r="J1526" t="str">
            <v>Segunda</v>
          </cell>
          <cell r="K1526" t="str">
            <v>Sin Producto</v>
          </cell>
        </row>
        <row r="1527">
          <cell r="A1527" t="str">
            <v>200471345097.2.3</v>
          </cell>
          <cell r="B1527" t="str">
            <v>50 x 50 FORUM TIZA PRE POL 2DA CAL</v>
          </cell>
          <cell r="C1527">
            <v>20</v>
          </cell>
          <cell r="D1527">
            <v>36</v>
          </cell>
          <cell r="E1527">
            <v>24.44</v>
          </cell>
          <cell r="F1527" t="str">
            <v>PAL</v>
          </cell>
          <cell r="G1527" t="str">
            <v xml:space="preserve">50 x 50 </v>
          </cell>
          <cell r="H1527" t="str">
            <v>Metros</v>
          </cell>
          <cell r="I1527" t="str">
            <v>Porcellanato</v>
          </cell>
          <cell r="J1527" t="str">
            <v>Segunda</v>
          </cell>
          <cell r="K1527" t="str">
            <v>Sin Producto</v>
          </cell>
        </row>
        <row r="1528">
          <cell r="A1528" t="str">
            <v>200700020001.1.1</v>
          </cell>
          <cell r="B1528" t="str">
            <v>33 x 33 GRANITO WHITE NAT FB</v>
          </cell>
          <cell r="C1528">
            <v>20</v>
          </cell>
          <cell r="D1528">
            <v>55.2</v>
          </cell>
          <cell r="E1528">
            <v>19.260000000000002</v>
          </cell>
          <cell r="F1528" t="str">
            <v>PAL</v>
          </cell>
          <cell r="G1528" t="str">
            <v xml:space="preserve">33 x 33 </v>
          </cell>
          <cell r="H1528" t="str">
            <v>Metros</v>
          </cell>
          <cell r="I1528" t="str">
            <v>Porcellanato</v>
          </cell>
          <cell r="J1528" t="str">
            <v>Primera</v>
          </cell>
          <cell r="K1528" t="str">
            <v>Otros Porcellanatos</v>
          </cell>
        </row>
        <row r="1529">
          <cell r="A1529" t="str">
            <v>200700020001.1.3</v>
          </cell>
          <cell r="B1529" t="str">
            <v>33 x 33 GRANITO WHITE NAT FB</v>
          </cell>
          <cell r="C1529">
            <v>20</v>
          </cell>
          <cell r="D1529">
            <v>60.26</v>
          </cell>
          <cell r="E1529">
            <v>19.260000000000002</v>
          </cell>
          <cell r="F1529" t="str">
            <v>PAL</v>
          </cell>
          <cell r="G1529" t="str">
            <v xml:space="preserve">33 x 33 </v>
          </cell>
          <cell r="H1529" t="str">
            <v>Metros</v>
          </cell>
          <cell r="I1529" t="str">
            <v>Porcellanato</v>
          </cell>
          <cell r="J1529" t="str">
            <v>Primera</v>
          </cell>
          <cell r="K1529" t="str">
            <v>Otros Porcellanatos</v>
          </cell>
        </row>
        <row r="1530">
          <cell r="A1530" t="str">
            <v>200700020001.2.3</v>
          </cell>
          <cell r="B1530" t="str">
            <v>33 x 33 GRANITO WHITE NAT FB</v>
          </cell>
          <cell r="C1530">
            <v>20</v>
          </cell>
          <cell r="D1530">
            <v>60.26</v>
          </cell>
          <cell r="E1530">
            <v>19.260000000000002</v>
          </cell>
          <cell r="F1530" t="str">
            <v>PAL</v>
          </cell>
          <cell r="G1530" t="str">
            <v xml:space="preserve">33 x 33 </v>
          </cell>
          <cell r="H1530" t="str">
            <v>Metros</v>
          </cell>
          <cell r="I1530" t="str">
            <v>Porcellanato</v>
          </cell>
          <cell r="J1530" t="str">
            <v>Segunda</v>
          </cell>
          <cell r="K1530" t="str">
            <v>Otros Porcellanatos</v>
          </cell>
        </row>
        <row r="1531">
          <cell r="A1531" t="str">
            <v>200700020008.1.3</v>
          </cell>
          <cell r="B1531" t="str">
            <v>33 x 33 GRANITO ROSSO NAT FB</v>
          </cell>
          <cell r="C1531">
            <v>20</v>
          </cell>
          <cell r="D1531">
            <v>60.26</v>
          </cell>
          <cell r="E1531">
            <v>19.260000000000002</v>
          </cell>
          <cell r="F1531" t="str">
            <v>PAL</v>
          </cell>
          <cell r="G1531" t="str">
            <v xml:space="preserve">33 x 33 </v>
          </cell>
          <cell r="H1531" t="str">
            <v>Metros</v>
          </cell>
          <cell r="I1531" t="str">
            <v>Porcellanato</v>
          </cell>
          <cell r="J1531" t="str">
            <v>Primera</v>
          </cell>
          <cell r="K1531" t="str">
            <v>Otros Porcellanatos</v>
          </cell>
        </row>
        <row r="1532">
          <cell r="A1532" t="str">
            <v>200700020022.1.1</v>
          </cell>
          <cell r="B1532" t="str">
            <v>33 x 33 GRANITO GREY NAT FB</v>
          </cell>
          <cell r="C1532">
            <v>20</v>
          </cell>
          <cell r="D1532">
            <v>55.2</v>
          </cell>
          <cell r="E1532">
            <v>19.260000000000002</v>
          </cell>
          <cell r="F1532" t="str">
            <v>PAL</v>
          </cell>
          <cell r="G1532" t="str">
            <v xml:space="preserve">33 x 33 </v>
          </cell>
          <cell r="H1532" t="str">
            <v>Metros</v>
          </cell>
          <cell r="I1532" t="str">
            <v>Porcellanato</v>
          </cell>
          <cell r="J1532" t="str">
            <v>Primera</v>
          </cell>
          <cell r="K1532" t="str">
            <v>Otros Porcellanatos</v>
          </cell>
        </row>
        <row r="1533">
          <cell r="A1533" t="str">
            <v>200700020022.1.2</v>
          </cell>
          <cell r="B1533" t="str">
            <v>33 x 33 GRANITO GREY</v>
          </cell>
          <cell r="C1533">
            <v>20</v>
          </cell>
          <cell r="D1533">
            <v>47.16</v>
          </cell>
          <cell r="E1533">
            <v>19.260000000000002</v>
          </cell>
          <cell r="F1533" t="str">
            <v>PAL</v>
          </cell>
          <cell r="G1533" t="str">
            <v xml:space="preserve">33 x 33 </v>
          </cell>
          <cell r="H1533" t="str">
            <v>Metros</v>
          </cell>
          <cell r="I1533" t="str">
            <v>Porcellanato</v>
          </cell>
          <cell r="J1533" t="str">
            <v>Primera</v>
          </cell>
          <cell r="K1533" t="str">
            <v>Otros Porcellanatos</v>
          </cell>
        </row>
        <row r="1534">
          <cell r="A1534" t="str">
            <v>200700020022.1.3</v>
          </cell>
          <cell r="B1534" t="str">
            <v>33 x 33 GRANITO GREY NAT FB</v>
          </cell>
          <cell r="C1534">
            <v>20</v>
          </cell>
          <cell r="D1534">
            <v>60.26</v>
          </cell>
          <cell r="E1534">
            <v>19.260000000000002</v>
          </cell>
          <cell r="F1534" t="str">
            <v>PAL</v>
          </cell>
          <cell r="G1534" t="str">
            <v xml:space="preserve">33 x 33 </v>
          </cell>
          <cell r="H1534" t="str">
            <v>Metros</v>
          </cell>
          <cell r="I1534" t="str">
            <v>Porcellanato</v>
          </cell>
          <cell r="J1534" t="str">
            <v>Primera</v>
          </cell>
          <cell r="K1534" t="str">
            <v>Otros Porcellanatos</v>
          </cell>
        </row>
        <row r="1535">
          <cell r="A1535" t="str">
            <v>200700020022.2.3</v>
          </cell>
          <cell r="B1535" t="str">
            <v>33 x 33 GRANITO GREY NAT FB S</v>
          </cell>
          <cell r="C1535">
            <v>20</v>
          </cell>
          <cell r="D1535">
            <v>60.26</v>
          </cell>
          <cell r="E1535">
            <v>19.260000000000002</v>
          </cell>
          <cell r="F1535" t="str">
            <v>PAL</v>
          </cell>
          <cell r="G1535" t="str">
            <v xml:space="preserve">33 x 33 </v>
          </cell>
          <cell r="H1535" t="str">
            <v>Metros</v>
          </cell>
          <cell r="I1535" t="str">
            <v>Porcellanato</v>
          </cell>
          <cell r="J1535" t="str">
            <v>Segunda</v>
          </cell>
          <cell r="K1535" t="str">
            <v>Otros Porcellanatos</v>
          </cell>
        </row>
        <row r="1536">
          <cell r="A1536" t="str">
            <v>200700020022.2.4</v>
          </cell>
          <cell r="B1536" t="str">
            <v>33 x 33 GRANITO GREY NAT FB</v>
          </cell>
          <cell r="C1536">
            <v>20</v>
          </cell>
          <cell r="D1536">
            <v>47.16</v>
          </cell>
          <cell r="E1536">
            <v>19.260000000000002</v>
          </cell>
          <cell r="F1536" t="str">
            <v>PAL</v>
          </cell>
          <cell r="G1536" t="str">
            <v xml:space="preserve">33 x 33 </v>
          </cell>
          <cell r="H1536" t="str">
            <v>Metros</v>
          </cell>
          <cell r="I1536" t="str">
            <v>Porcellanato</v>
          </cell>
          <cell r="J1536" t="str">
            <v>Segunda</v>
          </cell>
          <cell r="K1536" t="str">
            <v>Otros Porcellanatos</v>
          </cell>
        </row>
        <row r="1537">
          <cell r="A1537" t="str">
            <v>200700020120.1.3</v>
          </cell>
          <cell r="B1537" t="str">
            <v>33 x 33 GRANITO SAND NAT FB</v>
          </cell>
          <cell r="C1537">
            <v>20</v>
          </cell>
          <cell r="D1537">
            <v>60.26</v>
          </cell>
          <cell r="E1537">
            <v>19.260000000000002</v>
          </cell>
          <cell r="F1537" t="str">
            <v>PAL</v>
          </cell>
          <cell r="G1537" t="str">
            <v xml:space="preserve">33 x 33 </v>
          </cell>
          <cell r="H1537" t="str">
            <v>Metros</v>
          </cell>
          <cell r="I1537" t="str">
            <v>Porcellanato</v>
          </cell>
          <cell r="J1537" t="str">
            <v>Primera</v>
          </cell>
          <cell r="K1537" t="str">
            <v>Otros Porcellanatos</v>
          </cell>
        </row>
        <row r="1538">
          <cell r="A1538" t="str">
            <v>200700020120.2.3</v>
          </cell>
          <cell r="B1538" t="str">
            <v>33 x 33 GRANITO SAND NAT FB S</v>
          </cell>
          <cell r="C1538">
            <v>20</v>
          </cell>
          <cell r="D1538">
            <v>60.26</v>
          </cell>
          <cell r="E1538">
            <v>19.260000000000002</v>
          </cell>
          <cell r="F1538" t="str">
            <v>PAL</v>
          </cell>
          <cell r="G1538" t="str">
            <v xml:space="preserve">33 x 33 </v>
          </cell>
          <cell r="H1538" t="str">
            <v>Metros</v>
          </cell>
          <cell r="I1538" t="str">
            <v>Porcellanato</v>
          </cell>
          <cell r="J1538" t="str">
            <v>Segunda</v>
          </cell>
          <cell r="K1538" t="str">
            <v>Otros Porcellanatos</v>
          </cell>
        </row>
        <row r="1539">
          <cell r="A1539" t="str">
            <v>200700020123.1.3</v>
          </cell>
          <cell r="B1539" t="str">
            <v>33 x 33 GRANITO BLACK NAT FB</v>
          </cell>
          <cell r="C1539">
            <v>20</v>
          </cell>
          <cell r="D1539">
            <v>60.26</v>
          </cell>
          <cell r="E1539">
            <v>19.260000000000002</v>
          </cell>
          <cell r="F1539" t="str">
            <v>PAL</v>
          </cell>
          <cell r="G1539" t="str">
            <v xml:space="preserve">33 x 33 </v>
          </cell>
          <cell r="H1539" t="str">
            <v>Metros</v>
          </cell>
          <cell r="I1539" t="str">
            <v>Porcellanato</v>
          </cell>
          <cell r="J1539" t="str">
            <v>Primera</v>
          </cell>
          <cell r="K1539" t="str">
            <v>Otros Porcellanatos</v>
          </cell>
        </row>
        <row r="1540">
          <cell r="A1540" t="str">
            <v>200700552009.1.1</v>
          </cell>
          <cell r="B1540" t="str">
            <v>33 x 33 SAGUNTO ARENA PORCELLANATO LAP.</v>
          </cell>
          <cell r="C1540">
            <v>20</v>
          </cell>
          <cell r="D1540">
            <v>57.6</v>
          </cell>
          <cell r="E1540">
            <v>19.260000000000002</v>
          </cell>
          <cell r="F1540" t="str">
            <v>PAL</v>
          </cell>
          <cell r="G1540" t="str">
            <v xml:space="preserve">33 x 33 </v>
          </cell>
          <cell r="H1540" t="str">
            <v>Metros</v>
          </cell>
          <cell r="I1540" t="str">
            <v>Porcellanato</v>
          </cell>
          <cell r="J1540" t="str">
            <v>Primera</v>
          </cell>
          <cell r="K1540" t="str">
            <v>Otros Porcellanatos</v>
          </cell>
        </row>
        <row r="1541">
          <cell r="A1541" t="str">
            <v>200700553014.1.1</v>
          </cell>
          <cell r="B1541" t="str">
            <v>33 x 33 ARGOS VERDE PORCELLANATO LAP.</v>
          </cell>
          <cell r="C1541">
            <v>20</v>
          </cell>
          <cell r="D1541">
            <v>55.2</v>
          </cell>
          <cell r="E1541">
            <v>19.260000000000002</v>
          </cell>
          <cell r="F1541" t="str">
            <v>PAL</v>
          </cell>
          <cell r="G1541" t="str">
            <v xml:space="preserve">33 x 33 </v>
          </cell>
          <cell r="H1541" t="str">
            <v>Metros</v>
          </cell>
          <cell r="I1541" t="str">
            <v>Porcellanato</v>
          </cell>
          <cell r="J1541" t="str">
            <v>Primera</v>
          </cell>
          <cell r="K1541" t="str">
            <v>Otros Porcellanatos</v>
          </cell>
        </row>
        <row r="1542">
          <cell r="A1542" t="str">
            <v>200700559001.1.1</v>
          </cell>
          <cell r="B1542" t="str">
            <v>33 x 33 DOLOMITE WHITE PORC. PULIDO M.</v>
          </cell>
          <cell r="C1542">
            <v>20</v>
          </cell>
          <cell r="D1542">
            <v>55.2</v>
          </cell>
          <cell r="E1542">
            <v>19.260000000000002</v>
          </cell>
          <cell r="F1542" t="str">
            <v>PAL</v>
          </cell>
          <cell r="G1542" t="str">
            <v xml:space="preserve">33 x 33 </v>
          </cell>
          <cell r="H1542" t="str">
            <v>Metros</v>
          </cell>
          <cell r="I1542" t="str">
            <v>Porcellanato</v>
          </cell>
          <cell r="J1542" t="str">
            <v>Primera</v>
          </cell>
          <cell r="K1542" t="str">
            <v>Otros Porcellanatos</v>
          </cell>
        </row>
        <row r="1543">
          <cell r="A1543" t="str">
            <v>200700563000.1.1</v>
          </cell>
          <cell r="B1543" t="str">
            <v>33 x 33 DOLOMITE IVORY - PORC. SAT.</v>
          </cell>
          <cell r="C1543">
            <v>20</v>
          </cell>
          <cell r="D1543">
            <v>55.2</v>
          </cell>
          <cell r="E1543">
            <v>19.260000000000002</v>
          </cell>
          <cell r="F1543" t="str">
            <v>PAL</v>
          </cell>
          <cell r="G1543" t="str">
            <v xml:space="preserve">33 x 33 </v>
          </cell>
          <cell r="H1543" t="str">
            <v>Metros</v>
          </cell>
          <cell r="I1543" t="str">
            <v>Porcellanato</v>
          </cell>
          <cell r="J1543" t="str">
            <v>Primera</v>
          </cell>
          <cell r="K1543" t="str">
            <v>Otros Porcellanatos</v>
          </cell>
        </row>
        <row r="1544">
          <cell r="A1544" t="str">
            <v>200700625004.1.1</v>
          </cell>
          <cell r="B1544" t="str">
            <v>33 x 33 CHESS BLACK ESMALTADO NAT</v>
          </cell>
          <cell r="C1544">
            <v>20</v>
          </cell>
          <cell r="D1544">
            <v>55.2</v>
          </cell>
          <cell r="E1544">
            <v>19.260000000000002</v>
          </cell>
          <cell r="F1544" t="str">
            <v>PAL</v>
          </cell>
          <cell r="G1544" t="str">
            <v xml:space="preserve">33 x 33 </v>
          </cell>
          <cell r="H1544" t="str">
            <v>Metros</v>
          </cell>
          <cell r="I1544" t="str">
            <v>Porcellanato</v>
          </cell>
          <cell r="J1544" t="str">
            <v>Primera</v>
          </cell>
          <cell r="K1544" t="str">
            <v>Otros Porcellanatos</v>
          </cell>
        </row>
        <row r="1545">
          <cell r="A1545" t="str">
            <v>200700641006.1.3</v>
          </cell>
          <cell r="B1545" t="str">
            <v>33 x 33 CUARZO GRIS NAT MARBLE</v>
          </cell>
          <cell r="C1545">
            <v>20</v>
          </cell>
          <cell r="D1545">
            <v>60.26</v>
          </cell>
          <cell r="E1545">
            <v>19.260000000000002</v>
          </cell>
          <cell r="F1545" t="str">
            <v>PAL</v>
          </cell>
          <cell r="G1545" t="str">
            <v xml:space="preserve">33 x 33 </v>
          </cell>
          <cell r="H1545" t="str">
            <v>Metros</v>
          </cell>
          <cell r="I1545" t="str">
            <v>Porcellanato</v>
          </cell>
          <cell r="J1545" t="str">
            <v>Primera</v>
          </cell>
          <cell r="K1545" t="str">
            <v>Otros Porcellanatos</v>
          </cell>
        </row>
        <row r="1546">
          <cell r="A1546" t="str">
            <v>200700641009.1.1</v>
          </cell>
          <cell r="B1546" t="str">
            <v>33 x 33 CUARZO ARENA NAT MARBLE</v>
          </cell>
          <cell r="C1546">
            <v>20</v>
          </cell>
          <cell r="D1546">
            <v>55.2</v>
          </cell>
          <cell r="E1546">
            <v>19.260000000000002</v>
          </cell>
          <cell r="F1546" t="str">
            <v>PAL</v>
          </cell>
          <cell r="G1546" t="str">
            <v xml:space="preserve">33 x 33 </v>
          </cell>
          <cell r="H1546" t="str">
            <v>Metros</v>
          </cell>
          <cell r="I1546" t="str">
            <v>Porcellanato</v>
          </cell>
          <cell r="J1546" t="str">
            <v>Primera</v>
          </cell>
          <cell r="K1546" t="str">
            <v>Otros Porcellanatos</v>
          </cell>
        </row>
        <row r="1547">
          <cell r="A1547" t="str">
            <v>200700641009.1.3</v>
          </cell>
          <cell r="B1547" t="str">
            <v>33 x 33 CUARZO ARENA NAT MARBLE</v>
          </cell>
          <cell r="C1547">
            <v>20</v>
          </cell>
          <cell r="D1547">
            <v>60.26</v>
          </cell>
          <cell r="E1547">
            <v>19.260000000000002</v>
          </cell>
          <cell r="F1547" t="str">
            <v>PAL</v>
          </cell>
          <cell r="G1547" t="str">
            <v xml:space="preserve">33 x 33 </v>
          </cell>
          <cell r="H1547" t="str">
            <v>Metros</v>
          </cell>
          <cell r="I1547" t="str">
            <v>Porcellanato</v>
          </cell>
          <cell r="J1547" t="str">
            <v>Primera</v>
          </cell>
          <cell r="K1547" t="str">
            <v>Otros Porcellanatos</v>
          </cell>
        </row>
        <row r="1548">
          <cell r="A1548" t="str">
            <v>200700643006.1.3</v>
          </cell>
          <cell r="B1548" t="str">
            <v>33 x 33 CUARZO GRIS PULIDO MARBLE</v>
          </cell>
          <cell r="C1548">
            <v>20</v>
          </cell>
          <cell r="D1548">
            <v>60.26</v>
          </cell>
          <cell r="E1548">
            <v>19.260000000000002</v>
          </cell>
          <cell r="F1548" t="str">
            <v>PAL</v>
          </cell>
          <cell r="G1548" t="str">
            <v xml:space="preserve">33 x 33 </v>
          </cell>
          <cell r="H1548" t="str">
            <v>Metros</v>
          </cell>
          <cell r="I1548" t="str">
            <v>Porcellanato</v>
          </cell>
          <cell r="J1548" t="str">
            <v>Primera</v>
          </cell>
          <cell r="K1548" t="str">
            <v>Otros Porcellanatos</v>
          </cell>
        </row>
        <row r="1549">
          <cell r="A1549" t="str">
            <v>200700643009.1.3</v>
          </cell>
          <cell r="B1549" t="str">
            <v>33 x 33 CUARZO ARENA PULIDO MARBLE</v>
          </cell>
          <cell r="C1549">
            <v>20</v>
          </cell>
          <cell r="D1549">
            <v>60.26</v>
          </cell>
          <cell r="E1549">
            <v>19.260000000000002</v>
          </cell>
          <cell r="F1549" t="str">
            <v>PAL</v>
          </cell>
          <cell r="G1549" t="str">
            <v xml:space="preserve">33 x 33 </v>
          </cell>
          <cell r="H1549" t="str">
            <v>Metros</v>
          </cell>
          <cell r="I1549" t="str">
            <v>Porcellanato</v>
          </cell>
          <cell r="J1549" t="str">
            <v>Primera</v>
          </cell>
          <cell r="K1549" t="str">
            <v>Otros Porcellanatos</v>
          </cell>
        </row>
        <row r="1550">
          <cell r="A1550" t="str">
            <v>200700743006.1.3</v>
          </cell>
          <cell r="B1550" t="str">
            <v>33 x 33 CUARZO GRIS A/D</v>
          </cell>
          <cell r="C1550">
            <v>20</v>
          </cell>
          <cell r="D1550">
            <v>60.26</v>
          </cell>
          <cell r="E1550">
            <v>19.260000000000002</v>
          </cell>
          <cell r="F1550" t="str">
            <v>PAL</v>
          </cell>
          <cell r="G1550" t="str">
            <v xml:space="preserve">33 x 33 </v>
          </cell>
          <cell r="H1550" t="str">
            <v>Metros</v>
          </cell>
          <cell r="I1550" t="str">
            <v>Porcellanato</v>
          </cell>
          <cell r="J1550" t="str">
            <v>Primera</v>
          </cell>
          <cell r="K1550" t="str">
            <v>Otros Porcellanatos</v>
          </cell>
        </row>
        <row r="1551">
          <cell r="A1551" t="str">
            <v>200700757004.1.3</v>
          </cell>
          <cell r="B1551" t="str">
            <v>33 x 33 ARGOS NEGRO NAT RECT.</v>
          </cell>
          <cell r="C1551">
            <v>20</v>
          </cell>
          <cell r="D1551">
            <v>60.26</v>
          </cell>
          <cell r="E1551">
            <v>19.260000000000002</v>
          </cell>
          <cell r="F1551" t="str">
            <v>PAL</v>
          </cell>
          <cell r="G1551" t="str">
            <v xml:space="preserve">33 x 33 </v>
          </cell>
          <cell r="H1551" t="str">
            <v>Metros</v>
          </cell>
          <cell r="I1551" t="str">
            <v>Porcellanato</v>
          </cell>
          <cell r="J1551" t="str">
            <v>Primera</v>
          </cell>
          <cell r="K1551" t="str">
            <v>Otros Porcellanatos</v>
          </cell>
        </row>
        <row r="1552">
          <cell r="A1552" t="str">
            <v>200700783006.1.3</v>
          </cell>
          <cell r="B1552" t="str">
            <v>33 x 33 ETRURIA RECT. GRIS</v>
          </cell>
          <cell r="C1552">
            <v>20</v>
          </cell>
          <cell r="D1552">
            <v>60.26</v>
          </cell>
          <cell r="E1552">
            <v>19.260000000000002</v>
          </cell>
          <cell r="F1552" t="str">
            <v>PAL</v>
          </cell>
          <cell r="G1552" t="str">
            <v xml:space="preserve">33 x 33 </v>
          </cell>
          <cell r="H1552" t="str">
            <v>Metros</v>
          </cell>
          <cell r="I1552" t="str">
            <v>Porcellanato</v>
          </cell>
          <cell r="J1552" t="str">
            <v>Primera</v>
          </cell>
          <cell r="K1552" t="str">
            <v>Otros Porcellanatos</v>
          </cell>
        </row>
        <row r="1553">
          <cell r="A1553" t="str">
            <v>200700783058.1.2</v>
          </cell>
          <cell r="B1553" t="str">
            <v>33 x 33 ETRURIA RECT. MIEL</v>
          </cell>
          <cell r="C1553">
            <v>20</v>
          </cell>
          <cell r="D1553">
            <v>47.16</v>
          </cell>
          <cell r="E1553">
            <v>19.260000000000002</v>
          </cell>
          <cell r="F1553" t="str">
            <v>PAL</v>
          </cell>
          <cell r="G1553" t="str">
            <v xml:space="preserve">33 x 33 </v>
          </cell>
          <cell r="H1553" t="str">
            <v>Metros</v>
          </cell>
          <cell r="I1553" t="str">
            <v>Porcellanato</v>
          </cell>
          <cell r="J1553" t="str">
            <v>Primera</v>
          </cell>
          <cell r="K1553" t="str">
            <v>Otros Porcellanatos</v>
          </cell>
        </row>
        <row r="1554">
          <cell r="A1554" t="str">
            <v>200700783058.1.3</v>
          </cell>
          <cell r="B1554" t="str">
            <v>33 x 33 ETRURIA RECT. MIEL</v>
          </cell>
          <cell r="C1554">
            <v>20</v>
          </cell>
          <cell r="D1554">
            <v>60.26</v>
          </cell>
          <cell r="E1554">
            <v>19.260000000000002</v>
          </cell>
          <cell r="F1554" t="str">
            <v>PAL</v>
          </cell>
          <cell r="G1554" t="str">
            <v xml:space="preserve">33 x 33 </v>
          </cell>
          <cell r="H1554" t="str">
            <v>Metros</v>
          </cell>
          <cell r="I1554" t="str">
            <v>Porcellanato</v>
          </cell>
          <cell r="J1554" t="str">
            <v>Primera</v>
          </cell>
          <cell r="K1554" t="str">
            <v>Otros Porcellanatos</v>
          </cell>
        </row>
        <row r="1555">
          <cell r="A1555" t="str">
            <v>200700783058.2.3</v>
          </cell>
          <cell r="B1555" t="str">
            <v>33 x 33 ETRURIA RECT. MIEL 2DA CAL</v>
          </cell>
          <cell r="C1555">
            <v>20</v>
          </cell>
          <cell r="D1555">
            <v>60.26</v>
          </cell>
          <cell r="E1555">
            <v>19.260000000000002</v>
          </cell>
          <cell r="F1555" t="str">
            <v>PAL</v>
          </cell>
          <cell r="G1555" t="str">
            <v xml:space="preserve">33 x 33 </v>
          </cell>
          <cell r="H1555" t="str">
            <v>Metros</v>
          </cell>
          <cell r="I1555" t="str">
            <v>Porcellanato</v>
          </cell>
          <cell r="J1555" t="str">
            <v>Segunda</v>
          </cell>
          <cell r="K1555" t="str">
            <v>Otros Porcellanatos</v>
          </cell>
        </row>
        <row r="1556">
          <cell r="A1556" t="str">
            <v>200700783097.1.1</v>
          </cell>
          <cell r="B1556" t="str">
            <v>33 x 33 ETRURIA RECT. TIZA</v>
          </cell>
          <cell r="C1556">
            <v>20</v>
          </cell>
          <cell r="D1556">
            <v>55.2</v>
          </cell>
          <cell r="E1556">
            <v>19.260000000000002</v>
          </cell>
          <cell r="F1556" t="str">
            <v>PAL</v>
          </cell>
          <cell r="G1556" t="str">
            <v xml:space="preserve">33 x 33 </v>
          </cell>
          <cell r="H1556" t="str">
            <v>Metros</v>
          </cell>
          <cell r="I1556" t="str">
            <v>Porcellanato</v>
          </cell>
          <cell r="J1556" t="str">
            <v>Primera</v>
          </cell>
          <cell r="K1556" t="str">
            <v>Otros Porcellanatos</v>
          </cell>
        </row>
        <row r="1557">
          <cell r="A1557" t="str">
            <v>200700783097.1.3</v>
          </cell>
          <cell r="B1557" t="str">
            <v>33 x 33 ETRURIA RECT. TIZA</v>
          </cell>
          <cell r="C1557">
            <v>20</v>
          </cell>
          <cell r="D1557">
            <v>60.26</v>
          </cell>
          <cell r="E1557">
            <v>19.260000000000002</v>
          </cell>
          <cell r="F1557" t="str">
            <v>PAL</v>
          </cell>
          <cell r="G1557" t="str">
            <v xml:space="preserve">33 x 33 </v>
          </cell>
          <cell r="H1557" t="str">
            <v>Metros</v>
          </cell>
          <cell r="I1557" t="str">
            <v>Porcellanato</v>
          </cell>
          <cell r="J1557" t="str">
            <v>Primera</v>
          </cell>
          <cell r="K1557" t="str">
            <v>Otros Porcellanatos</v>
          </cell>
        </row>
        <row r="1558">
          <cell r="A1558" t="str">
            <v>200700783097.2.3</v>
          </cell>
          <cell r="B1558" t="str">
            <v>33 x 33 ETRURIA RECT. TIZA 2DA CAL</v>
          </cell>
          <cell r="C1558">
            <v>20</v>
          </cell>
          <cell r="D1558">
            <v>60.26</v>
          </cell>
          <cell r="E1558">
            <v>19.260000000000002</v>
          </cell>
          <cell r="F1558" t="str">
            <v>PAL</v>
          </cell>
          <cell r="G1558" t="str">
            <v xml:space="preserve">33 x 33 </v>
          </cell>
          <cell r="H1558" t="str">
            <v>Metros</v>
          </cell>
          <cell r="I1558" t="str">
            <v>Porcellanato</v>
          </cell>
          <cell r="J1558" t="str">
            <v>Segunda</v>
          </cell>
          <cell r="K1558" t="str">
            <v>Otros Porcellanatos</v>
          </cell>
        </row>
        <row r="1559">
          <cell r="A1559" t="str">
            <v>200700783127.1.2</v>
          </cell>
          <cell r="B1559" t="str">
            <v>33 x 33 ETRURIA RECT. CAFE</v>
          </cell>
          <cell r="C1559">
            <v>20</v>
          </cell>
          <cell r="D1559">
            <v>47.16</v>
          </cell>
          <cell r="E1559">
            <v>19.260000000000002</v>
          </cell>
          <cell r="F1559" t="str">
            <v>PAL</v>
          </cell>
          <cell r="G1559" t="str">
            <v xml:space="preserve">33 x 33 </v>
          </cell>
          <cell r="H1559" t="str">
            <v>Metros</v>
          </cell>
          <cell r="I1559" t="str">
            <v>Porcellanato</v>
          </cell>
          <cell r="J1559" t="str">
            <v>Primera</v>
          </cell>
          <cell r="K1559" t="str">
            <v>Otros Porcellanatos</v>
          </cell>
        </row>
        <row r="1560">
          <cell r="A1560" t="str">
            <v>200700783127.1.3</v>
          </cell>
          <cell r="B1560" t="str">
            <v>33 x 33 ETRURIA RECT. CAFE</v>
          </cell>
          <cell r="C1560">
            <v>20</v>
          </cell>
          <cell r="D1560">
            <v>60.26</v>
          </cell>
          <cell r="E1560">
            <v>19.260000000000002</v>
          </cell>
          <cell r="F1560" t="str">
            <v>PAL</v>
          </cell>
          <cell r="G1560" t="str">
            <v xml:space="preserve">33 x 33 </v>
          </cell>
          <cell r="H1560" t="str">
            <v>Metros</v>
          </cell>
          <cell r="I1560" t="str">
            <v>Porcellanato</v>
          </cell>
          <cell r="J1560" t="str">
            <v>Primera</v>
          </cell>
          <cell r="K1560" t="str">
            <v>Otros Porcellanatos</v>
          </cell>
        </row>
        <row r="1561">
          <cell r="A1561" t="str">
            <v>200700783127.2.3</v>
          </cell>
          <cell r="B1561" t="str">
            <v>33 x 33 ETRURIA RECT. CAFE 2DA CAL</v>
          </cell>
          <cell r="C1561">
            <v>20</v>
          </cell>
          <cell r="D1561">
            <v>60.26</v>
          </cell>
          <cell r="E1561">
            <v>19.260000000000002</v>
          </cell>
          <cell r="F1561" t="str">
            <v>PAL</v>
          </cell>
          <cell r="G1561" t="str">
            <v xml:space="preserve">33 x 33 </v>
          </cell>
          <cell r="H1561" t="str">
            <v>Metros</v>
          </cell>
          <cell r="I1561" t="str">
            <v>Porcellanato</v>
          </cell>
          <cell r="J1561" t="str">
            <v>Segunda</v>
          </cell>
          <cell r="K1561" t="str">
            <v>Otros Porcellanatos</v>
          </cell>
        </row>
        <row r="1562">
          <cell r="A1562" t="str">
            <v>200700791000.2.1</v>
          </cell>
          <cell r="B1562" t="str">
            <v>33 x 33 PORCELLANATO CARRARA RECT.</v>
          </cell>
          <cell r="C1562">
            <v>20</v>
          </cell>
          <cell r="D1562">
            <v>55.2</v>
          </cell>
          <cell r="E1562">
            <v>19.260000000000002</v>
          </cell>
          <cell r="F1562" t="str">
            <v>PAL</v>
          </cell>
          <cell r="G1562" t="str">
            <v xml:space="preserve">33 x 33 </v>
          </cell>
          <cell r="H1562" t="str">
            <v>Metros</v>
          </cell>
          <cell r="I1562" t="str">
            <v>Porcellanato</v>
          </cell>
          <cell r="J1562" t="str">
            <v>Segunda</v>
          </cell>
          <cell r="K1562" t="str">
            <v>Otros Porcellanatos</v>
          </cell>
        </row>
        <row r="1563">
          <cell r="A1563" t="str">
            <v>200700884006.1.1</v>
          </cell>
          <cell r="B1563" t="str">
            <v>33 x 33 CUARZO GRIS DESTON.</v>
          </cell>
          <cell r="C1563">
            <v>20</v>
          </cell>
          <cell r="D1563">
            <v>55.2</v>
          </cell>
          <cell r="E1563">
            <v>19.260000000000002</v>
          </cell>
          <cell r="F1563" t="str">
            <v>PAL</v>
          </cell>
          <cell r="G1563" t="str">
            <v xml:space="preserve">33 x 33 </v>
          </cell>
          <cell r="H1563" t="str">
            <v>Metros</v>
          </cell>
          <cell r="I1563" t="str">
            <v>Porcellanato</v>
          </cell>
          <cell r="J1563" t="str">
            <v>Primera</v>
          </cell>
          <cell r="K1563" t="str">
            <v>Otros Porcellanatos</v>
          </cell>
        </row>
        <row r="1564">
          <cell r="A1564" t="str">
            <v>200700884006.1.3</v>
          </cell>
          <cell r="B1564" t="str">
            <v>33 x 33 CUARZO GRIS DESTON.</v>
          </cell>
          <cell r="C1564">
            <v>20</v>
          </cell>
          <cell r="D1564">
            <v>60.26</v>
          </cell>
          <cell r="E1564">
            <v>19.260000000000002</v>
          </cell>
          <cell r="F1564" t="str">
            <v>PAL</v>
          </cell>
          <cell r="G1564" t="str">
            <v xml:space="preserve">33 x 33 </v>
          </cell>
          <cell r="H1564" t="str">
            <v>Metros</v>
          </cell>
          <cell r="I1564" t="str">
            <v>Porcellanato</v>
          </cell>
          <cell r="J1564" t="str">
            <v>Primera</v>
          </cell>
          <cell r="K1564" t="str">
            <v>Otros Porcellanatos</v>
          </cell>
        </row>
        <row r="1565">
          <cell r="A1565" t="str">
            <v>200700884009.1.1</v>
          </cell>
          <cell r="B1565" t="str">
            <v>33 x 33 CUARZO ARENA DESTON.</v>
          </cell>
          <cell r="C1565">
            <v>20</v>
          </cell>
          <cell r="D1565">
            <v>55.2</v>
          </cell>
          <cell r="E1565">
            <v>19.260000000000002</v>
          </cell>
          <cell r="F1565" t="str">
            <v>PAL</v>
          </cell>
          <cell r="G1565" t="str">
            <v xml:space="preserve">33 x 33 </v>
          </cell>
          <cell r="H1565" t="str">
            <v>Metros</v>
          </cell>
          <cell r="I1565" t="str">
            <v>Porcellanato</v>
          </cell>
          <cell r="J1565" t="str">
            <v>Primera</v>
          </cell>
          <cell r="K1565" t="str">
            <v>Otros Porcellanatos</v>
          </cell>
        </row>
        <row r="1566">
          <cell r="A1566" t="str">
            <v>200700884009.1.3</v>
          </cell>
          <cell r="B1566" t="str">
            <v>33 x 33 CUARZO ARENA DESTON.</v>
          </cell>
          <cell r="C1566">
            <v>20</v>
          </cell>
          <cell r="D1566">
            <v>60.26</v>
          </cell>
          <cell r="E1566">
            <v>19.260000000000002</v>
          </cell>
          <cell r="F1566" t="str">
            <v>PAL</v>
          </cell>
          <cell r="G1566" t="str">
            <v xml:space="preserve">33 x 33 </v>
          </cell>
          <cell r="H1566" t="str">
            <v>Metros</v>
          </cell>
          <cell r="I1566" t="str">
            <v>Porcellanato</v>
          </cell>
          <cell r="J1566" t="str">
            <v>Primera</v>
          </cell>
          <cell r="K1566" t="str">
            <v>Otros Porcellanatos</v>
          </cell>
        </row>
        <row r="1567">
          <cell r="A1567" t="str">
            <v>200700981006.1.3</v>
          </cell>
          <cell r="B1567" t="str">
            <v>33 x 33 CUARZO DESTON. CLARO GRIS</v>
          </cell>
          <cell r="C1567">
            <v>20</v>
          </cell>
          <cell r="D1567">
            <v>60.26</v>
          </cell>
          <cell r="E1567">
            <v>19.260000000000002</v>
          </cell>
          <cell r="F1567" t="str">
            <v>PAL</v>
          </cell>
          <cell r="G1567" t="str">
            <v xml:space="preserve">33 x 33 </v>
          </cell>
          <cell r="H1567" t="str">
            <v>Metros</v>
          </cell>
          <cell r="I1567" t="str">
            <v>Porcellanato</v>
          </cell>
          <cell r="J1567" t="str">
            <v>Primera</v>
          </cell>
          <cell r="K1567" t="str">
            <v>Otros Porcellanatos</v>
          </cell>
        </row>
        <row r="1568">
          <cell r="A1568" t="str">
            <v>200700981009.1.3</v>
          </cell>
          <cell r="B1568" t="str">
            <v>33 x 33 CUARZO DESTON. CLARO ARENA</v>
          </cell>
          <cell r="C1568">
            <v>20</v>
          </cell>
          <cell r="D1568">
            <v>60.26</v>
          </cell>
          <cell r="E1568">
            <v>19.260000000000002</v>
          </cell>
          <cell r="F1568" t="str">
            <v>PAL</v>
          </cell>
          <cell r="G1568" t="str">
            <v xml:space="preserve">33 x 33 </v>
          </cell>
          <cell r="H1568" t="str">
            <v>Metros</v>
          </cell>
          <cell r="I1568" t="str">
            <v>Porcellanato</v>
          </cell>
          <cell r="J1568" t="str">
            <v>Primera</v>
          </cell>
          <cell r="K1568" t="str">
            <v>Otros Porcellanatos</v>
          </cell>
        </row>
        <row r="1569">
          <cell r="A1569" t="str">
            <v>200700982009.1.1</v>
          </cell>
          <cell r="B1569" t="str">
            <v>33 x 33 CUARZO DESTON. OSCURO AREN</v>
          </cell>
          <cell r="C1569">
            <v>20</v>
          </cell>
          <cell r="D1569">
            <v>55.2</v>
          </cell>
          <cell r="E1569">
            <v>19.260000000000002</v>
          </cell>
          <cell r="F1569" t="str">
            <v>PAL</v>
          </cell>
          <cell r="G1569" t="str">
            <v xml:space="preserve">33 x 33 </v>
          </cell>
          <cell r="H1569" t="str">
            <v>Metros</v>
          </cell>
          <cell r="I1569" t="str">
            <v>Porcellanato</v>
          </cell>
          <cell r="J1569" t="str">
            <v>Primera</v>
          </cell>
          <cell r="K1569" t="str">
            <v>Otros Porcellanatos</v>
          </cell>
        </row>
        <row r="1570">
          <cell r="A1570" t="str">
            <v>200701200022.1.3</v>
          </cell>
          <cell r="B1570" t="str">
            <v>33 x 33 QUARTZ GREY</v>
          </cell>
          <cell r="C1570">
            <v>20</v>
          </cell>
          <cell r="D1570">
            <v>60.26</v>
          </cell>
          <cell r="E1570">
            <v>19.260000000000002</v>
          </cell>
          <cell r="F1570" t="str">
            <v>PAL</v>
          </cell>
          <cell r="G1570" t="str">
            <v xml:space="preserve">33 x 33 </v>
          </cell>
          <cell r="H1570" t="str">
            <v>Metros</v>
          </cell>
          <cell r="I1570" t="str">
            <v>Porcellanato</v>
          </cell>
          <cell r="J1570" t="str">
            <v>Primera</v>
          </cell>
          <cell r="K1570" t="str">
            <v>Otros Porcellanatos</v>
          </cell>
        </row>
        <row r="1571">
          <cell r="A1571" t="str">
            <v>200701200120.1.3</v>
          </cell>
          <cell r="B1571" t="str">
            <v>33 x 33 QUARTZ SAND</v>
          </cell>
          <cell r="C1571">
            <v>20</v>
          </cell>
          <cell r="D1571">
            <v>60.26</v>
          </cell>
          <cell r="E1571">
            <v>19.260000000000002</v>
          </cell>
          <cell r="F1571" t="str">
            <v>PAL</v>
          </cell>
          <cell r="G1571" t="str">
            <v xml:space="preserve">33 x 33 </v>
          </cell>
          <cell r="H1571" t="str">
            <v>Metros</v>
          </cell>
          <cell r="I1571" t="str">
            <v>Porcellanato</v>
          </cell>
          <cell r="J1571" t="str">
            <v>Primera</v>
          </cell>
          <cell r="K1571" t="str">
            <v>Otros Porcellanatos</v>
          </cell>
        </row>
        <row r="1572">
          <cell r="A1572" t="str">
            <v>200701201022.1.3</v>
          </cell>
          <cell r="B1572" t="str">
            <v>33 x 33 QUARTZ GREY A/D</v>
          </cell>
          <cell r="C1572">
            <v>20</v>
          </cell>
          <cell r="D1572">
            <v>60.26</v>
          </cell>
          <cell r="E1572">
            <v>19.260000000000002</v>
          </cell>
          <cell r="F1572" t="str">
            <v>PAL</v>
          </cell>
          <cell r="G1572" t="str">
            <v xml:space="preserve">33 x 33 </v>
          </cell>
          <cell r="H1572" t="str">
            <v>Metros</v>
          </cell>
          <cell r="I1572" t="str">
            <v>Porcellanato</v>
          </cell>
          <cell r="J1572" t="str">
            <v>Primera</v>
          </cell>
          <cell r="K1572" t="str">
            <v>Otros Porcellanatos</v>
          </cell>
        </row>
        <row r="1573">
          <cell r="A1573" t="str">
            <v>200701201022.2.3</v>
          </cell>
          <cell r="B1573" t="str">
            <v>33 x 33 QUARTZ GREY A/D 2DA CAL</v>
          </cell>
          <cell r="C1573">
            <v>20</v>
          </cell>
          <cell r="D1573">
            <v>60.26</v>
          </cell>
          <cell r="E1573">
            <v>19.260000000000002</v>
          </cell>
          <cell r="F1573" t="str">
            <v>PAL</v>
          </cell>
          <cell r="G1573" t="str">
            <v xml:space="preserve">33 x 33 </v>
          </cell>
          <cell r="H1573" t="str">
            <v>Metros</v>
          </cell>
          <cell r="I1573" t="str">
            <v>Porcellanato</v>
          </cell>
          <cell r="J1573" t="str">
            <v>Segunda</v>
          </cell>
          <cell r="K1573" t="str">
            <v>Otros Porcellanatos</v>
          </cell>
        </row>
        <row r="1574">
          <cell r="A1574" t="str">
            <v>200701201120.2.3</v>
          </cell>
          <cell r="B1574" t="str">
            <v>33 x 33 QUARTZ SAND A/D 2DA CAL</v>
          </cell>
          <cell r="C1574">
            <v>20</v>
          </cell>
          <cell r="D1574">
            <v>60.26</v>
          </cell>
          <cell r="E1574">
            <v>19.260000000000002</v>
          </cell>
          <cell r="F1574" t="str">
            <v>PAL</v>
          </cell>
          <cell r="G1574" t="str">
            <v xml:space="preserve">33 x 33 </v>
          </cell>
          <cell r="H1574" t="str">
            <v>Metros</v>
          </cell>
          <cell r="I1574" t="str">
            <v>Porcellanato</v>
          </cell>
          <cell r="J1574" t="str">
            <v>Segunda</v>
          </cell>
          <cell r="K1574" t="str">
            <v>Otros Porcellanatos</v>
          </cell>
        </row>
        <row r="1575">
          <cell r="A1575" t="str">
            <v>200701201120.4.3</v>
          </cell>
          <cell r="B1575" t="str">
            <v>33 x 33 QUARTZ SAND A/D EXP.</v>
          </cell>
          <cell r="C1575">
            <v>20</v>
          </cell>
          <cell r="D1575">
            <v>60.26</v>
          </cell>
          <cell r="E1575">
            <v>19.260000000000002</v>
          </cell>
          <cell r="F1575" t="str">
            <v>PAL</v>
          </cell>
          <cell r="G1575" t="str">
            <v xml:space="preserve">33 x 33 </v>
          </cell>
          <cell r="H1575" t="str">
            <v>Metros</v>
          </cell>
          <cell r="I1575" t="str">
            <v>Porcellanato</v>
          </cell>
          <cell r="J1575" t="str">
            <v>Exportacion</v>
          </cell>
          <cell r="K1575" t="str">
            <v>Otros Porcellanatos</v>
          </cell>
        </row>
        <row r="1576">
          <cell r="A1576" t="str">
            <v>200701202022.1.3</v>
          </cell>
          <cell r="B1576" t="str">
            <v>33 x 33 QUARTZ GREY PULIDO</v>
          </cell>
          <cell r="C1576">
            <v>20</v>
          </cell>
          <cell r="D1576">
            <v>60.26</v>
          </cell>
          <cell r="E1576">
            <v>19.260000000000002</v>
          </cell>
          <cell r="F1576" t="str">
            <v>PAL</v>
          </cell>
          <cell r="G1576" t="str">
            <v xml:space="preserve">33 x 33 </v>
          </cell>
          <cell r="H1576" t="str">
            <v>Metros</v>
          </cell>
          <cell r="I1576" t="str">
            <v>Porcellanato</v>
          </cell>
          <cell r="J1576" t="str">
            <v>Primera</v>
          </cell>
          <cell r="K1576" t="str">
            <v>Otros Porcellanatos</v>
          </cell>
        </row>
        <row r="1577">
          <cell r="A1577" t="str">
            <v>200701202120.1.3</v>
          </cell>
          <cell r="B1577" t="str">
            <v>33 x 33 QUARTZ SAND PULIDO</v>
          </cell>
          <cell r="C1577">
            <v>20</v>
          </cell>
          <cell r="D1577">
            <v>60.26</v>
          </cell>
          <cell r="E1577">
            <v>19.260000000000002</v>
          </cell>
          <cell r="F1577" t="str">
            <v>PAL</v>
          </cell>
          <cell r="G1577" t="str">
            <v xml:space="preserve">33 x 33 </v>
          </cell>
          <cell r="H1577" t="str">
            <v>Metros</v>
          </cell>
          <cell r="I1577" t="str">
            <v>Porcellanato</v>
          </cell>
          <cell r="J1577" t="str">
            <v>Primera</v>
          </cell>
          <cell r="K1577" t="str">
            <v>Otros Porcellanatos</v>
          </cell>
        </row>
        <row r="1578">
          <cell r="A1578" t="str">
            <v>200701316009.1.3</v>
          </cell>
          <cell r="B1578" t="str">
            <v>33 x 33 ROCKY ARENA</v>
          </cell>
          <cell r="C1578">
            <v>20</v>
          </cell>
          <cell r="D1578">
            <v>60.26</v>
          </cell>
          <cell r="E1578">
            <v>19.260000000000002</v>
          </cell>
          <cell r="F1578" t="str">
            <v>PAL</v>
          </cell>
          <cell r="G1578" t="str">
            <v xml:space="preserve">33 x 33 </v>
          </cell>
          <cell r="H1578" t="str">
            <v>Metros</v>
          </cell>
          <cell r="I1578" t="str">
            <v>Porcellanato</v>
          </cell>
          <cell r="J1578" t="str">
            <v>Primera</v>
          </cell>
          <cell r="K1578" t="str">
            <v>Otros Porcellanatos</v>
          </cell>
        </row>
        <row r="1579">
          <cell r="A1579" t="str">
            <v>200880767008.1.2</v>
          </cell>
          <cell r="B1579" t="str">
            <v>33 x 66 GRANITO ROSSO FB</v>
          </cell>
          <cell r="C1579">
            <v>20</v>
          </cell>
          <cell r="D1579">
            <v>47.16</v>
          </cell>
          <cell r="E1579">
            <v>24.39</v>
          </cell>
          <cell r="F1579" t="str">
            <v>PAL</v>
          </cell>
          <cell r="G1579" t="str">
            <v xml:space="preserve">33 x 66 </v>
          </cell>
          <cell r="H1579" t="str">
            <v>Metros</v>
          </cell>
          <cell r="I1579" t="str">
            <v>Porcellanato</v>
          </cell>
          <cell r="J1579" t="str">
            <v>Primera</v>
          </cell>
          <cell r="K1579" t="str">
            <v>Otros Porcellanatos</v>
          </cell>
        </row>
        <row r="1580">
          <cell r="A1580" t="str">
            <v>200880767022.1.2</v>
          </cell>
          <cell r="B1580" t="str">
            <v>33 x 66 GRANITO GREY FB</v>
          </cell>
          <cell r="C1580">
            <v>20</v>
          </cell>
          <cell r="D1580">
            <v>47.16</v>
          </cell>
          <cell r="E1580">
            <v>24.39</v>
          </cell>
          <cell r="F1580" t="str">
            <v>PAL</v>
          </cell>
          <cell r="G1580" t="str">
            <v xml:space="preserve">33 x 66 </v>
          </cell>
          <cell r="H1580" t="str">
            <v>Metros</v>
          </cell>
          <cell r="I1580" t="str">
            <v>Porcellanato</v>
          </cell>
          <cell r="J1580" t="str">
            <v>Primera</v>
          </cell>
          <cell r="K1580" t="str">
            <v>Otros Porcellanatos</v>
          </cell>
        </row>
        <row r="1581">
          <cell r="A1581" t="str">
            <v>200880767022.1.3</v>
          </cell>
          <cell r="B1581" t="str">
            <v>33 x 66 GRANITO GREY FB</v>
          </cell>
          <cell r="C1581">
            <v>20</v>
          </cell>
          <cell r="D1581">
            <v>41.92</v>
          </cell>
          <cell r="E1581">
            <v>24.39</v>
          </cell>
          <cell r="F1581" t="str">
            <v>PAL</v>
          </cell>
          <cell r="G1581" t="str">
            <v xml:space="preserve">33 x 66 </v>
          </cell>
          <cell r="H1581" t="str">
            <v>Metros</v>
          </cell>
          <cell r="I1581" t="str">
            <v>Porcellanato</v>
          </cell>
          <cell r="J1581" t="str">
            <v>Primera</v>
          </cell>
          <cell r="K1581" t="str">
            <v>Otros Porcellanatos</v>
          </cell>
        </row>
        <row r="1582">
          <cell r="A1582" t="str">
            <v>200880767022.2.3</v>
          </cell>
          <cell r="B1582" t="str">
            <v>33 x 66 GRANITO GREY FB 2DA CAL</v>
          </cell>
          <cell r="C1582">
            <v>20</v>
          </cell>
          <cell r="D1582">
            <v>41.92</v>
          </cell>
          <cell r="E1582">
            <v>24.39</v>
          </cell>
          <cell r="F1582" t="str">
            <v>PAL</v>
          </cell>
          <cell r="G1582" t="str">
            <v xml:space="preserve">33 x 66 </v>
          </cell>
          <cell r="H1582" t="str">
            <v>Metros</v>
          </cell>
          <cell r="I1582" t="str">
            <v>Porcellanato</v>
          </cell>
          <cell r="J1582" t="str">
            <v>Segunda</v>
          </cell>
          <cell r="K1582" t="str">
            <v>Otros Porcellanatos</v>
          </cell>
        </row>
        <row r="1583">
          <cell r="A1583" t="str">
            <v>200880767120.1.2</v>
          </cell>
          <cell r="B1583" t="str">
            <v>33 x 66 GRANITO SAND FB</v>
          </cell>
          <cell r="C1583">
            <v>20</v>
          </cell>
          <cell r="D1583">
            <v>47.16</v>
          </cell>
          <cell r="E1583">
            <v>24.39</v>
          </cell>
          <cell r="F1583" t="str">
            <v>PAL</v>
          </cell>
          <cell r="G1583" t="str">
            <v xml:space="preserve">33 x 66 </v>
          </cell>
          <cell r="H1583" t="str">
            <v>Metros</v>
          </cell>
          <cell r="I1583" t="str">
            <v>Porcellanato</v>
          </cell>
          <cell r="J1583" t="str">
            <v>Primera</v>
          </cell>
          <cell r="K1583" t="str">
            <v>Otros Porcellanatos</v>
          </cell>
        </row>
        <row r="1584">
          <cell r="A1584" t="str">
            <v>200880767120.1.3</v>
          </cell>
          <cell r="B1584" t="str">
            <v>33 x 66 GRANITO SAND FB</v>
          </cell>
          <cell r="C1584">
            <v>20</v>
          </cell>
          <cell r="D1584">
            <v>41.92</v>
          </cell>
          <cell r="E1584">
            <v>24.39</v>
          </cell>
          <cell r="F1584" t="str">
            <v>PAL</v>
          </cell>
          <cell r="G1584" t="str">
            <v xml:space="preserve">33 x 66 </v>
          </cell>
          <cell r="H1584" t="str">
            <v>Metros</v>
          </cell>
          <cell r="I1584" t="str">
            <v>Porcellanato</v>
          </cell>
          <cell r="J1584" t="str">
            <v>Primera</v>
          </cell>
          <cell r="K1584" t="str">
            <v>Otros Porcellanatos</v>
          </cell>
        </row>
        <row r="1585">
          <cell r="A1585" t="str">
            <v>200880767120.2.2</v>
          </cell>
          <cell r="B1585" t="str">
            <v>33 x 66 GRANITO SAND FB 2DA CAL</v>
          </cell>
          <cell r="C1585">
            <v>20</v>
          </cell>
          <cell r="D1585">
            <v>47.16</v>
          </cell>
          <cell r="E1585">
            <v>24.39</v>
          </cell>
          <cell r="F1585" t="str">
            <v>PAL</v>
          </cell>
          <cell r="G1585" t="str">
            <v xml:space="preserve">33 x 66 </v>
          </cell>
          <cell r="H1585" t="str">
            <v>Metros</v>
          </cell>
          <cell r="I1585" t="str">
            <v>Porcellanato</v>
          </cell>
          <cell r="J1585" t="str">
            <v>Segunda</v>
          </cell>
          <cell r="K1585" t="str">
            <v>Otros Porcellanatos</v>
          </cell>
        </row>
        <row r="1586">
          <cell r="A1586" t="str">
            <v>200880767120.2.3</v>
          </cell>
          <cell r="B1586" t="str">
            <v>33 x 66 GRANITO SAND FB 2DA CAL</v>
          </cell>
          <cell r="C1586">
            <v>20</v>
          </cell>
          <cell r="D1586">
            <v>41.92</v>
          </cell>
          <cell r="E1586">
            <v>24.39</v>
          </cell>
          <cell r="F1586" t="str">
            <v>PAL</v>
          </cell>
          <cell r="G1586" t="str">
            <v xml:space="preserve">33 x 66 </v>
          </cell>
          <cell r="H1586" t="str">
            <v>Metros</v>
          </cell>
          <cell r="I1586" t="str">
            <v>Porcellanato</v>
          </cell>
          <cell r="J1586" t="str">
            <v>Segunda</v>
          </cell>
          <cell r="K1586" t="str">
            <v>Otros Porcellanatos</v>
          </cell>
        </row>
        <row r="1587">
          <cell r="A1587" t="str">
            <v>200880767122.1.2</v>
          </cell>
          <cell r="B1587" t="str">
            <v>33 x 66 GRANITO WHITE FB</v>
          </cell>
          <cell r="C1587">
            <v>20</v>
          </cell>
          <cell r="D1587">
            <v>47.16</v>
          </cell>
          <cell r="E1587">
            <v>24.39</v>
          </cell>
          <cell r="F1587" t="str">
            <v>PAL</v>
          </cell>
          <cell r="G1587" t="str">
            <v xml:space="preserve">33 x 66 </v>
          </cell>
          <cell r="H1587" t="str">
            <v>Metros</v>
          </cell>
          <cell r="I1587" t="str">
            <v>Porcellanato</v>
          </cell>
          <cell r="J1587" t="str">
            <v>Primera</v>
          </cell>
          <cell r="K1587" t="str">
            <v>Otros Porcellanatos</v>
          </cell>
        </row>
        <row r="1588">
          <cell r="A1588" t="str">
            <v>200880767122.1.3</v>
          </cell>
          <cell r="B1588" t="str">
            <v>33 x 66 GRANITO WHITE FB</v>
          </cell>
          <cell r="C1588">
            <v>20</v>
          </cell>
          <cell r="D1588">
            <v>41.92</v>
          </cell>
          <cell r="E1588">
            <v>24.39</v>
          </cell>
          <cell r="F1588" t="str">
            <v>PAL</v>
          </cell>
          <cell r="G1588" t="str">
            <v xml:space="preserve">33 x 66 </v>
          </cell>
          <cell r="H1588" t="str">
            <v>Metros</v>
          </cell>
          <cell r="I1588" t="str">
            <v>Porcellanato</v>
          </cell>
          <cell r="J1588" t="str">
            <v>Primera</v>
          </cell>
          <cell r="K1588" t="str">
            <v>Otros Porcellanatos</v>
          </cell>
        </row>
        <row r="1589">
          <cell r="A1589" t="str">
            <v>200880767122.2.3</v>
          </cell>
          <cell r="B1589" t="str">
            <v>33 x 66 GRANITO WHITE FB 2DA CAL</v>
          </cell>
          <cell r="C1589">
            <v>20</v>
          </cell>
          <cell r="D1589">
            <v>41.92</v>
          </cell>
          <cell r="E1589">
            <v>24.39</v>
          </cell>
          <cell r="F1589" t="str">
            <v>PAL</v>
          </cell>
          <cell r="G1589" t="str">
            <v xml:space="preserve">33 x 66 </v>
          </cell>
          <cell r="H1589" t="str">
            <v>Metros</v>
          </cell>
          <cell r="I1589" t="str">
            <v>Porcellanato</v>
          </cell>
          <cell r="J1589" t="str">
            <v>Segunda</v>
          </cell>
          <cell r="K1589" t="str">
            <v>Otros Porcellanatos</v>
          </cell>
        </row>
        <row r="1590">
          <cell r="A1590" t="str">
            <v>200880767122.4.3</v>
          </cell>
          <cell r="B1590" t="str">
            <v>33 x 66 GRANITO WHITE FB EXPORT</v>
          </cell>
          <cell r="C1590">
            <v>20</v>
          </cell>
          <cell r="D1590">
            <v>41.92</v>
          </cell>
          <cell r="E1590">
            <v>24.39</v>
          </cell>
          <cell r="F1590" t="str">
            <v>PAL</v>
          </cell>
          <cell r="G1590" t="str">
            <v xml:space="preserve">33 x 66 </v>
          </cell>
          <cell r="H1590" t="str">
            <v>Metros</v>
          </cell>
          <cell r="I1590" t="str">
            <v>Porcellanato</v>
          </cell>
          <cell r="J1590" t="str">
            <v>Exportacion</v>
          </cell>
          <cell r="K1590" t="str">
            <v>Otros Porcellanatos</v>
          </cell>
        </row>
        <row r="1591">
          <cell r="A1591" t="str">
            <v>200880767123.1.2</v>
          </cell>
          <cell r="B1591" t="str">
            <v>33 x 66 GRANITO BLACK FB</v>
          </cell>
          <cell r="C1591">
            <v>20</v>
          </cell>
          <cell r="D1591">
            <v>47.16</v>
          </cell>
          <cell r="E1591">
            <v>24.39</v>
          </cell>
          <cell r="F1591" t="str">
            <v>PAL</v>
          </cell>
          <cell r="G1591" t="str">
            <v xml:space="preserve">33 x 66 </v>
          </cell>
          <cell r="H1591" t="str">
            <v>Metros</v>
          </cell>
          <cell r="I1591" t="str">
            <v>Porcellanato</v>
          </cell>
          <cell r="J1591" t="str">
            <v>Primera</v>
          </cell>
          <cell r="K1591" t="str">
            <v>Otros Porcellanatos</v>
          </cell>
        </row>
        <row r="1592">
          <cell r="A1592" t="str">
            <v>200880767123.1.3</v>
          </cell>
          <cell r="B1592" t="str">
            <v>33 x 66 GRANITO BLACK FB</v>
          </cell>
          <cell r="C1592">
            <v>20</v>
          </cell>
          <cell r="D1592">
            <v>41.92</v>
          </cell>
          <cell r="E1592">
            <v>24.39</v>
          </cell>
          <cell r="F1592" t="str">
            <v>PAL</v>
          </cell>
          <cell r="G1592" t="str">
            <v xml:space="preserve">33 x 66 </v>
          </cell>
          <cell r="H1592" t="str">
            <v>Metros</v>
          </cell>
          <cell r="I1592" t="str">
            <v>Porcellanato</v>
          </cell>
          <cell r="J1592" t="str">
            <v>Primera</v>
          </cell>
          <cell r="K1592" t="str">
            <v>Otros Porcellanatos</v>
          </cell>
        </row>
        <row r="1593">
          <cell r="A1593" t="str">
            <v>200880767123.2.3</v>
          </cell>
          <cell r="B1593" t="str">
            <v>33 x 66 GRANITO BLACK FB 2DA CAL</v>
          </cell>
          <cell r="C1593">
            <v>20</v>
          </cell>
          <cell r="D1593">
            <v>41.92</v>
          </cell>
          <cell r="E1593">
            <v>24.39</v>
          </cell>
          <cell r="F1593" t="str">
            <v>PAL</v>
          </cell>
          <cell r="G1593" t="str">
            <v xml:space="preserve">33 x 66 </v>
          </cell>
          <cell r="H1593" t="str">
            <v>Metros</v>
          </cell>
          <cell r="I1593" t="str">
            <v>Porcellanato</v>
          </cell>
          <cell r="J1593" t="str">
            <v>Segunda</v>
          </cell>
          <cell r="K1593" t="str">
            <v>Otros Porcellanatos</v>
          </cell>
        </row>
        <row r="1594">
          <cell r="A1594" t="str">
            <v>200880783006.1.2</v>
          </cell>
          <cell r="B1594" t="str">
            <v>33 x 66 ETRURIA GRIS RECT.</v>
          </cell>
          <cell r="C1594">
            <v>20</v>
          </cell>
          <cell r="D1594">
            <v>47.16</v>
          </cell>
          <cell r="E1594">
            <v>24.39</v>
          </cell>
          <cell r="F1594" t="str">
            <v>PAL</v>
          </cell>
          <cell r="G1594" t="str">
            <v xml:space="preserve">33 x 66 </v>
          </cell>
          <cell r="H1594" t="str">
            <v>Metros</v>
          </cell>
          <cell r="I1594" t="str">
            <v>Porcellanato</v>
          </cell>
          <cell r="J1594" t="str">
            <v>Primera</v>
          </cell>
          <cell r="K1594" t="str">
            <v>Otros Porcellanatos</v>
          </cell>
        </row>
        <row r="1595">
          <cell r="A1595" t="str">
            <v>200880783006.1.3</v>
          </cell>
          <cell r="B1595" t="str">
            <v>33 x 66 ETRURIA GRIS RECT.</v>
          </cell>
          <cell r="C1595">
            <v>20</v>
          </cell>
          <cell r="D1595">
            <v>41.92</v>
          </cell>
          <cell r="E1595">
            <v>24.39</v>
          </cell>
          <cell r="F1595" t="str">
            <v>PAL</v>
          </cell>
          <cell r="G1595" t="str">
            <v xml:space="preserve">33 x 66 </v>
          </cell>
          <cell r="H1595" t="str">
            <v>Metros</v>
          </cell>
          <cell r="I1595" t="str">
            <v>Porcellanato</v>
          </cell>
          <cell r="J1595" t="str">
            <v>Primera</v>
          </cell>
          <cell r="K1595" t="str">
            <v>Otros Porcellanatos</v>
          </cell>
        </row>
        <row r="1596">
          <cell r="A1596" t="str">
            <v>200880783006.2.3</v>
          </cell>
          <cell r="B1596" t="str">
            <v>33 x 66 ETRURIA GRIS RECT. 2DA CAL</v>
          </cell>
          <cell r="C1596">
            <v>20</v>
          </cell>
          <cell r="D1596">
            <v>41.92</v>
          </cell>
          <cell r="E1596">
            <v>24.39</v>
          </cell>
          <cell r="F1596" t="str">
            <v>PAL</v>
          </cell>
          <cell r="G1596" t="str">
            <v xml:space="preserve">33 x 66 </v>
          </cell>
          <cell r="H1596" t="str">
            <v>Metros</v>
          </cell>
          <cell r="I1596" t="str">
            <v>Porcellanato</v>
          </cell>
          <cell r="J1596" t="str">
            <v>Segunda</v>
          </cell>
          <cell r="K1596" t="str">
            <v>Otros Porcellanatos</v>
          </cell>
        </row>
        <row r="1597">
          <cell r="A1597" t="str">
            <v>200880783058.1.2</v>
          </cell>
          <cell r="B1597" t="str">
            <v>33 x 66 ETRURIA MIEL RECT.</v>
          </cell>
          <cell r="C1597">
            <v>20</v>
          </cell>
          <cell r="D1597">
            <v>47.16</v>
          </cell>
          <cell r="E1597">
            <v>24.39</v>
          </cell>
          <cell r="F1597" t="str">
            <v>PAL</v>
          </cell>
          <cell r="G1597" t="str">
            <v xml:space="preserve">33 x 66 </v>
          </cell>
          <cell r="H1597" t="str">
            <v>Metros</v>
          </cell>
          <cell r="I1597" t="str">
            <v>Porcellanato</v>
          </cell>
          <cell r="J1597" t="str">
            <v>Primera</v>
          </cell>
          <cell r="K1597" t="str">
            <v>Otros Porcellanatos</v>
          </cell>
        </row>
        <row r="1598">
          <cell r="A1598" t="str">
            <v>200880783058.1.3</v>
          </cell>
          <cell r="B1598" t="str">
            <v>33 x 66 ETRURIA MIEL RECT.</v>
          </cell>
          <cell r="C1598">
            <v>20</v>
          </cell>
          <cell r="D1598">
            <v>41.92</v>
          </cell>
          <cell r="E1598">
            <v>24.39</v>
          </cell>
          <cell r="F1598" t="str">
            <v>PAL</v>
          </cell>
          <cell r="G1598" t="str">
            <v xml:space="preserve">33 x 66 </v>
          </cell>
          <cell r="H1598" t="str">
            <v>Metros</v>
          </cell>
          <cell r="I1598" t="str">
            <v>Porcellanato</v>
          </cell>
          <cell r="J1598" t="str">
            <v>Primera</v>
          </cell>
          <cell r="K1598" t="str">
            <v>Otros Porcellanatos</v>
          </cell>
        </row>
        <row r="1599">
          <cell r="A1599" t="str">
            <v>200880783058.2.3</v>
          </cell>
          <cell r="B1599" t="str">
            <v>33 x 66 ETRURIA MIEL RECT. 2DA CAL</v>
          </cell>
          <cell r="C1599">
            <v>20</v>
          </cell>
          <cell r="D1599">
            <v>41.92</v>
          </cell>
          <cell r="E1599">
            <v>24.39</v>
          </cell>
          <cell r="F1599" t="str">
            <v>PAL</v>
          </cell>
          <cell r="G1599" t="str">
            <v xml:space="preserve">33 x 66 </v>
          </cell>
          <cell r="H1599" t="str">
            <v>Metros</v>
          </cell>
          <cell r="I1599" t="str">
            <v>Porcellanato</v>
          </cell>
          <cell r="J1599" t="str">
            <v>Segunda</v>
          </cell>
          <cell r="K1599" t="str">
            <v>Otros Porcellanatos</v>
          </cell>
        </row>
        <row r="1600">
          <cell r="A1600" t="str">
            <v>200880783097.1.2</v>
          </cell>
          <cell r="B1600" t="str">
            <v>33 x 66 ETRURIA TIZA RECT.</v>
          </cell>
          <cell r="C1600">
            <v>20</v>
          </cell>
          <cell r="D1600">
            <v>47.16</v>
          </cell>
          <cell r="E1600">
            <v>24.39</v>
          </cell>
          <cell r="F1600" t="str">
            <v>PAL</v>
          </cell>
          <cell r="G1600" t="str">
            <v xml:space="preserve">33 x 66 </v>
          </cell>
          <cell r="H1600" t="str">
            <v>Metros</v>
          </cell>
          <cell r="I1600" t="str">
            <v>Porcellanato</v>
          </cell>
          <cell r="J1600" t="str">
            <v>Primera</v>
          </cell>
          <cell r="K1600" t="str">
            <v>Otros Porcellanatos</v>
          </cell>
        </row>
        <row r="1601">
          <cell r="A1601" t="str">
            <v>200880783097.1.3</v>
          </cell>
          <cell r="B1601" t="str">
            <v>33 x 66 ETRURIA TIZA RECT.</v>
          </cell>
          <cell r="C1601">
            <v>20</v>
          </cell>
          <cell r="D1601">
            <v>41.92</v>
          </cell>
          <cell r="E1601">
            <v>24.39</v>
          </cell>
          <cell r="F1601" t="str">
            <v>PAL</v>
          </cell>
          <cell r="G1601" t="str">
            <v xml:space="preserve">33 x 66 </v>
          </cell>
          <cell r="H1601" t="str">
            <v>Metros</v>
          </cell>
          <cell r="I1601" t="str">
            <v>Porcellanato</v>
          </cell>
          <cell r="J1601" t="str">
            <v>Primera</v>
          </cell>
          <cell r="K1601" t="str">
            <v>Otros Porcellanatos</v>
          </cell>
        </row>
        <row r="1602">
          <cell r="A1602" t="str">
            <v>200880783097.2.3</v>
          </cell>
          <cell r="B1602" t="str">
            <v>33 x 66 ETRURIA TIZA RECT. 2DA CAL</v>
          </cell>
          <cell r="C1602">
            <v>20</v>
          </cell>
          <cell r="D1602">
            <v>41.92</v>
          </cell>
          <cell r="E1602">
            <v>24.39</v>
          </cell>
          <cell r="F1602" t="str">
            <v>PAL</v>
          </cell>
          <cell r="G1602" t="str">
            <v xml:space="preserve">33 x 66 </v>
          </cell>
          <cell r="H1602" t="str">
            <v>Metros</v>
          </cell>
          <cell r="I1602" t="str">
            <v>Porcellanato</v>
          </cell>
          <cell r="J1602" t="str">
            <v>Segunda</v>
          </cell>
          <cell r="K1602" t="str">
            <v>Otros Porcellanatos</v>
          </cell>
        </row>
        <row r="1603">
          <cell r="A1603" t="str">
            <v>200880783127.1.2</v>
          </cell>
          <cell r="B1603" t="str">
            <v>33 x 66 ETRURIA CAFE RECT.</v>
          </cell>
          <cell r="C1603">
            <v>20</v>
          </cell>
          <cell r="D1603">
            <v>47.16</v>
          </cell>
          <cell r="E1603">
            <v>24.39</v>
          </cell>
          <cell r="F1603" t="str">
            <v>PAL</v>
          </cell>
          <cell r="G1603" t="str">
            <v xml:space="preserve">33 x 66 </v>
          </cell>
          <cell r="H1603" t="str">
            <v>Metros</v>
          </cell>
          <cell r="I1603" t="str">
            <v>Porcellanato</v>
          </cell>
          <cell r="J1603" t="str">
            <v>Primera</v>
          </cell>
          <cell r="K1603" t="str">
            <v>Otros Porcellanatos</v>
          </cell>
        </row>
        <row r="1604">
          <cell r="A1604" t="str">
            <v>200880783127.1.3</v>
          </cell>
          <cell r="B1604" t="str">
            <v>33 x 66 ETRURIA CAFE RECT.</v>
          </cell>
          <cell r="C1604">
            <v>20</v>
          </cell>
          <cell r="D1604">
            <v>41.92</v>
          </cell>
          <cell r="E1604">
            <v>24.39</v>
          </cell>
          <cell r="F1604" t="str">
            <v>PAL</v>
          </cell>
          <cell r="G1604" t="str">
            <v xml:space="preserve">33 x 66 </v>
          </cell>
          <cell r="H1604" t="str">
            <v>Metros</v>
          </cell>
          <cell r="I1604" t="str">
            <v>Porcellanato</v>
          </cell>
          <cell r="J1604" t="str">
            <v>Primera</v>
          </cell>
          <cell r="K1604" t="str">
            <v>Otros Porcellanatos</v>
          </cell>
        </row>
        <row r="1605">
          <cell r="A1605" t="str">
            <v>200880783127.2.3</v>
          </cell>
          <cell r="B1605" t="str">
            <v>33 x 66 ETRURIA CAFE RECT. 2DA CAL</v>
          </cell>
          <cell r="C1605">
            <v>20</v>
          </cell>
          <cell r="D1605">
            <v>41.92</v>
          </cell>
          <cell r="E1605">
            <v>24.39</v>
          </cell>
          <cell r="F1605" t="str">
            <v>PAL</v>
          </cell>
          <cell r="G1605" t="str">
            <v xml:space="preserve">33 x 66 </v>
          </cell>
          <cell r="H1605" t="str">
            <v>Metros</v>
          </cell>
          <cell r="I1605" t="str">
            <v>Porcellanato</v>
          </cell>
          <cell r="J1605" t="str">
            <v>Segunda</v>
          </cell>
          <cell r="K1605" t="str">
            <v>Otros Porcellanatos</v>
          </cell>
        </row>
        <row r="1606">
          <cell r="A1606" t="str">
            <v>200880935028.1.2</v>
          </cell>
          <cell r="B1606" t="str">
            <v>33 x 66 METALICO PLATA</v>
          </cell>
          <cell r="C1606">
            <v>20</v>
          </cell>
          <cell r="D1606">
            <v>47.16</v>
          </cell>
          <cell r="E1606">
            <v>24.39</v>
          </cell>
          <cell r="F1606" t="str">
            <v>PAL</v>
          </cell>
          <cell r="G1606" t="str">
            <v xml:space="preserve">33 x 66 </v>
          </cell>
          <cell r="H1606" t="str">
            <v>Metros</v>
          </cell>
          <cell r="I1606" t="str">
            <v>Porcellanato</v>
          </cell>
          <cell r="J1606" t="str">
            <v>Primera</v>
          </cell>
          <cell r="K1606" t="str">
            <v>Otros Porcellanatos</v>
          </cell>
        </row>
        <row r="1607">
          <cell r="A1607" t="str">
            <v>200880935101.1.2</v>
          </cell>
          <cell r="B1607" t="str">
            <v>33 x 66 METALICO COBRE</v>
          </cell>
          <cell r="C1607">
            <v>20</v>
          </cell>
          <cell r="D1607">
            <v>47.16</v>
          </cell>
          <cell r="E1607">
            <v>24.39</v>
          </cell>
          <cell r="F1607" t="str">
            <v>PAL</v>
          </cell>
          <cell r="G1607" t="str">
            <v xml:space="preserve">33 x 66 </v>
          </cell>
          <cell r="H1607" t="str">
            <v>Metros</v>
          </cell>
          <cell r="I1607" t="str">
            <v>Porcellanato</v>
          </cell>
          <cell r="J1607" t="str">
            <v>Primera</v>
          </cell>
          <cell r="K1607" t="str">
            <v>Otros Porcellanatos</v>
          </cell>
        </row>
        <row r="1608">
          <cell r="A1608" t="str">
            <v>200880935145.1.2</v>
          </cell>
          <cell r="B1608" t="str">
            <v>33 x 66 METALICO PELTRE</v>
          </cell>
          <cell r="C1608">
            <v>20</v>
          </cell>
          <cell r="D1608">
            <v>47.16</v>
          </cell>
          <cell r="E1608">
            <v>24.39</v>
          </cell>
          <cell r="F1608" t="str">
            <v>PAL</v>
          </cell>
          <cell r="G1608" t="str">
            <v xml:space="preserve">33 x 66 </v>
          </cell>
          <cell r="H1608" t="str">
            <v>Metros</v>
          </cell>
          <cell r="I1608" t="str">
            <v>Porcellanato</v>
          </cell>
          <cell r="J1608" t="str">
            <v>Primera</v>
          </cell>
          <cell r="K1608" t="str">
            <v>Otros Porcellanatos</v>
          </cell>
        </row>
        <row r="1609">
          <cell r="A1609" t="str">
            <v>200880942020.1.2</v>
          </cell>
          <cell r="B1609" t="str">
            <v>33 x 66 STYLE BROWN RECT.</v>
          </cell>
          <cell r="C1609">
            <v>20</v>
          </cell>
          <cell r="D1609">
            <v>47.16</v>
          </cell>
          <cell r="E1609">
            <v>24.39</v>
          </cell>
          <cell r="F1609" t="str">
            <v>PAL</v>
          </cell>
          <cell r="G1609" t="str">
            <v xml:space="preserve">33 x 66 </v>
          </cell>
          <cell r="H1609" t="str">
            <v>Metros</v>
          </cell>
          <cell r="I1609" t="str">
            <v>Porcellanato</v>
          </cell>
          <cell r="J1609" t="str">
            <v>Primera</v>
          </cell>
          <cell r="K1609" t="str">
            <v>Otros Porcellanatos</v>
          </cell>
        </row>
        <row r="1610">
          <cell r="A1610" t="str">
            <v>200880942020.1.3</v>
          </cell>
          <cell r="B1610" t="str">
            <v>33 x 66 STYLE BROWN RECT.</v>
          </cell>
          <cell r="C1610">
            <v>20</v>
          </cell>
          <cell r="D1610">
            <v>41.92</v>
          </cell>
          <cell r="E1610">
            <v>24.39</v>
          </cell>
          <cell r="F1610" t="str">
            <v>PAL</v>
          </cell>
          <cell r="G1610" t="str">
            <v xml:space="preserve">33 x 66 </v>
          </cell>
          <cell r="H1610" t="str">
            <v>Metros</v>
          </cell>
          <cell r="I1610" t="str">
            <v>Porcellanato</v>
          </cell>
          <cell r="J1610" t="str">
            <v>Primera</v>
          </cell>
          <cell r="K1610" t="str">
            <v>Otros Porcellanatos</v>
          </cell>
        </row>
        <row r="1611">
          <cell r="A1611" t="str">
            <v>200880942020.2.3</v>
          </cell>
          <cell r="B1611" t="str">
            <v>33 x 66 STYLE BROWN RECT. 2DA CAL</v>
          </cell>
          <cell r="C1611">
            <v>20</v>
          </cell>
          <cell r="D1611">
            <v>41.92</v>
          </cell>
          <cell r="E1611">
            <v>24.39</v>
          </cell>
          <cell r="F1611" t="str">
            <v>PAL</v>
          </cell>
          <cell r="G1611" t="str">
            <v xml:space="preserve">33 x 66 </v>
          </cell>
          <cell r="H1611" t="str">
            <v>Metros</v>
          </cell>
          <cell r="I1611" t="str">
            <v>Porcellanato</v>
          </cell>
          <cell r="J1611" t="str">
            <v>Segunda</v>
          </cell>
          <cell r="K1611" t="str">
            <v>Otros Porcellanatos</v>
          </cell>
        </row>
        <row r="1612">
          <cell r="A1612" t="str">
            <v>200880942022.1.2</v>
          </cell>
          <cell r="B1612" t="str">
            <v>33 x 66 STYLE GREY RECT.</v>
          </cell>
          <cell r="C1612">
            <v>20</v>
          </cell>
          <cell r="D1612">
            <v>47.16</v>
          </cell>
          <cell r="E1612">
            <v>24.39</v>
          </cell>
          <cell r="F1612" t="str">
            <v>PAL</v>
          </cell>
          <cell r="G1612" t="str">
            <v xml:space="preserve">33 x 66 </v>
          </cell>
          <cell r="H1612" t="str">
            <v>Metros</v>
          </cell>
          <cell r="I1612" t="str">
            <v>Porcellanato</v>
          </cell>
          <cell r="J1612" t="str">
            <v>Primera</v>
          </cell>
          <cell r="K1612" t="str">
            <v>Otros Porcellanatos</v>
          </cell>
        </row>
        <row r="1613">
          <cell r="A1613" t="str">
            <v>200880942022.1.3</v>
          </cell>
          <cell r="B1613" t="str">
            <v>33 x 66 STYLE GREY RECT.</v>
          </cell>
          <cell r="C1613">
            <v>20</v>
          </cell>
          <cell r="D1613">
            <v>41.92</v>
          </cell>
          <cell r="E1613">
            <v>24.39</v>
          </cell>
          <cell r="F1613" t="str">
            <v>PAL</v>
          </cell>
          <cell r="G1613" t="str">
            <v xml:space="preserve">33 x 66 </v>
          </cell>
          <cell r="H1613" t="str">
            <v>Metros</v>
          </cell>
          <cell r="I1613" t="str">
            <v>Porcellanato</v>
          </cell>
          <cell r="J1613" t="str">
            <v>Primera</v>
          </cell>
          <cell r="K1613" t="str">
            <v>Otros Porcellanatos</v>
          </cell>
        </row>
        <row r="1614">
          <cell r="A1614" t="str">
            <v>200880942022.2.3</v>
          </cell>
          <cell r="B1614" t="str">
            <v>33 x 66 STYLE GREY RECT. 2DA CAL</v>
          </cell>
          <cell r="C1614">
            <v>20</v>
          </cell>
          <cell r="D1614">
            <v>41.92</v>
          </cell>
          <cell r="E1614">
            <v>24.39</v>
          </cell>
          <cell r="F1614" t="str">
            <v>PAL</v>
          </cell>
          <cell r="G1614" t="str">
            <v xml:space="preserve">33 x 66 </v>
          </cell>
          <cell r="H1614" t="str">
            <v>Metros</v>
          </cell>
          <cell r="I1614" t="str">
            <v>Porcellanato</v>
          </cell>
          <cell r="J1614" t="str">
            <v>Segunda</v>
          </cell>
          <cell r="K1614" t="str">
            <v>Otros Porcellanatos</v>
          </cell>
        </row>
        <row r="1615">
          <cell r="A1615" t="str">
            <v>200880942146.1.2</v>
          </cell>
          <cell r="B1615" t="str">
            <v>33 x 66 STYLE CREAM RECT.</v>
          </cell>
          <cell r="C1615">
            <v>20</v>
          </cell>
          <cell r="D1615">
            <v>47.16</v>
          </cell>
          <cell r="E1615">
            <v>24.39</v>
          </cell>
          <cell r="F1615" t="str">
            <v>PAL</v>
          </cell>
          <cell r="G1615" t="str">
            <v xml:space="preserve">33 x 66 </v>
          </cell>
          <cell r="H1615" t="str">
            <v>Metros</v>
          </cell>
          <cell r="I1615" t="str">
            <v>Porcellanato</v>
          </cell>
          <cell r="J1615" t="str">
            <v>Primera</v>
          </cell>
          <cell r="K1615" t="str">
            <v>Otros Porcellanatos</v>
          </cell>
        </row>
        <row r="1616">
          <cell r="A1616" t="str">
            <v>200880942146.1.3</v>
          </cell>
          <cell r="B1616" t="str">
            <v>33 x 66 STYLE CREAM RECT.</v>
          </cell>
          <cell r="C1616">
            <v>20</v>
          </cell>
          <cell r="D1616">
            <v>41.92</v>
          </cell>
          <cell r="E1616">
            <v>24.39</v>
          </cell>
          <cell r="F1616" t="str">
            <v>PAL</v>
          </cell>
          <cell r="G1616" t="str">
            <v xml:space="preserve">33 x 66 </v>
          </cell>
          <cell r="H1616" t="str">
            <v>Metros</v>
          </cell>
          <cell r="I1616" t="str">
            <v>Porcellanato</v>
          </cell>
          <cell r="J1616" t="str">
            <v>Primera</v>
          </cell>
          <cell r="K1616" t="str">
            <v>Otros Porcellanatos</v>
          </cell>
        </row>
        <row r="1617">
          <cell r="A1617" t="str">
            <v>200880942146.2.3</v>
          </cell>
          <cell r="B1617" t="str">
            <v>33 x 66 STYLE CREAM RECT. 2DA CAL</v>
          </cell>
          <cell r="C1617">
            <v>20</v>
          </cell>
          <cell r="D1617">
            <v>41.92</v>
          </cell>
          <cell r="E1617">
            <v>24.39</v>
          </cell>
          <cell r="F1617" t="str">
            <v>PAL</v>
          </cell>
          <cell r="G1617" t="str">
            <v xml:space="preserve">33 x 66 </v>
          </cell>
          <cell r="H1617" t="str">
            <v>Metros</v>
          </cell>
          <cell r="I1617" t="str">
            <v>Porcellanato</v>
          </cell>
          <cell r="J1617" t="str">
            <v>Segunda</v>
          </cell>
          <cell r="K1617" t="str">
            <v>Otros Porcellanatos</v>
          </cell>
        </row>
        <row r="1618">
          <cell r="A1618" t="str">
            <v>200880942147.1.2</v>
          </cell>
          <cell r="B1618" t="str">
            <v>33 x 66 STYLE ICE RECT.</v>
          </cell>
          <cell r="C1618">
            <v>20</v>
          </cell>
          <cell r="D1618">
            <v>47.16</v>
          </cell>
          <cell r="E1618">
            <v>24.39</v>
          </cell>
          <cell r="F1618" t="str">
            <v>PAL</v>
          </cell>
          <cell r="G1618" t="str">
            <v xml:space="preserve">33 x 66 </v>
          </cell>
          <cell r="H1618" t="str">
            <v>Metros</v>
          </cell>
          <cell r="I1618" t="str">
            <v>Porcellanato</v>
          </cell>
          <cell r="J1618" t="str">
            <v>Primera</v>
          </cell>
          <cell r="K1618" t="str">
            <v>Otros Porcellanatos</v>
          </cell>
        </row>
        <row r="1619">
          <cell r="A1619" t="str">
            <v>200880942147.1.3</v>
          </cell>
          <cell r="B1619" t="str">
            <v>33 x 66 STYLE ICE RECT.</v>
          </cell>
          <cell r="C1619">
            <v>20</v>
          </cell>
          <cell r="D1619">
            <v>41.92</v>
          </cell>
          <cell r="E1619">
            <v>24.39</v>
          </cell>
          <cell r="F1619" t="str">
            <v>PAL</v>
          </cell>
          <cell r="G1619" t="str">
            <v xml:space="preserve">33 x 66 </v>
          </cell>
          <cell r="H1619" t="str">
            <v>Metros</v>
          </cell>
          <cell r="I1619" t="str">
            <v>Porcellanato</v>
          </cell>
          <cell r="J1619" t="str">
            <v>Primera</v>
          </cell>
          <cell r="K1619" t="str">
            <v>Otros Porcellanatos</v>
          </cell>
        </row>
        <row r="1620">
          <cell r="A1620" t="str">
            <v>200880942147.2.3</v>
          </cell>
          <cell r="B1620" t="str">
            <v>33 x 66 STYLE ICE RECT. 2DA CAL</v>
          </cell>
          <cell r="C1620">
            <v>20</v>
          </cell>
          <cell r="D1620">
            <v>41.92</v>
          </cell>
          <cell r="E1620">
            <v>24.39</v>
          </cell>
          <cell r="F1620" t="str">
            <v>PAL</v>
          </cell>
          <cell r="G1620" t="str">
            <v xml:space="preserve">33 x 66 </v>
          </cell>
          <cell r="H1620" t="str">
            <v>Metros</v>
          </cell>
          <cell r="I1620" t="str">
            <v>Porcellanato</v>
          </cell>
          <cell r="J1620" t="str">
            <v>Segunda</v>
          </cell>
          <cell r="K1620" t="str">
            <v>Otros Porcellanatos</v>
          </cell>
        </row>
        <row r="1621">
          <cell r="A1621" t="str">
            <v>200880942148.1.2</v>
          </cell>
          <cell r="B1621" t="str">
            <v>33 x 66 STYLE NOCCE RECT.</v>
          </cell>
          <cell r="C1621">
            <v>20</v>
          </cell>
          <cell r="D1621">
            <v>47.16</v>
          </cell>
          <cell r="E1621">
            <v>24.39</v>
          </cell>
          <cell r="F1621" t="str">
            <v>PAL</v>
          </cell>
          <cell r="G1621" t="str">
            <v xml:space="preserve">33 x 66 </v>
          </cell>
          <cell r="H1621" t="str">
            <v>Metros</v>
          </cell>
          <cell r="I1621" t="str">
            <v>Porcellanato</v>
          </cell>
          <cell r="J1621" t="str">
            <v>Primera</v>
          </cell>
          <cell r="K1621" t="str">
            <v>Otros Porcellanatos</v>
          </cell>
        </row>
        <row r="1622">
          <cell r="A1622" t="str">
            <v>200880942148.1.3</v>
          </cell>
          <cell r="B1622" t="str">
            <v>33 x 66 STYLE NOCCE RECT.</v>
          </cell>
          <cell r="C1622">
            <v>20</v>
          </cell>
          <cell r="D1622">
            <v>41.92</v>
          </cell>
          <cell r="E1622">
            <v>24.39</v>
          </cell>
          <cell r="F1622" t="str">
            <v>PAL</v>
          </cell>
          <cell r="G1622" t="str">
            <v xml:space="preserve">33 x 66 </v>
          </cell>
          <cell r="H1622" t="str">
            <v>Metros</v>
          </cell>
          <cell r="I1622" t="str">
            <v>Porcellanato</v>
          </cell>
          <cell r="J1622" t="str">
            <v>Primera</v>
          </cell>
          <cell r="K1622" t="str">
            <v>Otros Porcellanatos</v>
          </cell>
        </row>
        <row r="1623">
          <cell r="A1623" t="str">
            <v>200880942148.2.2</v>
          </cell>
          <cell r="B1623" t="str">
            <v>33 x 66 STYLE NOCCE RECT. 2DA CAL</v>
          </cell>
          <cell r="C1623">
            <v>20</v>
          </cell>
          <cell r="D1623">
            <v>47.16</v>
          </cell>
          <cell r="E1623">
            <v>24.39</v>
          </cell>
          <cell r="F1623" t="str">
            <v>PAL</v>
          </cell>
          <cell r="G1623" t="str">
            <v xml:space="preserve">33 x 66 </v>
          </cell>
          <cell r="H1623" t="str">
            <v>Metros</v>
          </cell>
          <cell r="I1623" t="str">
            <v>Porcellanato</v>
          </cell>
          <cell r="J1623" t="str">
            <v>Segunda</v>
          </cell>
          <cell r="K1623" t="str">
            <v>Otros Porcellanatos</v>
          </cell>
        </row>
        <row r="1624">
          <cell r="A1624" t="str">
            <v>200880942148.2.3</v>
          </cell>
          <cell r="B1624" t="str">
            <v>33 x 66 STYLE NOCCE RECT. 2DA CAL</v>
          </cell>
          <cell r="C1624">
            <v>20</v>
          </cell>
          <cell r="D1624">
            <v>41.92</v>
          </cell>
          <cell r="E1624">
            <v>24.39</v>
          </cell>
          <cell r="F1624" t="str">
            <v>PAL</v>
          </cell>
          <cell r="G1624" t="str">
            <v xml:space="preserve">33 x 66 </v>
          </cell>
          <cell r="H1624" t="str">
            <v>Metros</v>
          </cell>
          <cell r="I1624" t="str">
            <v>Porcellanato</v>
          </cell>
          <cell r="J1624" t="str">
            <v>Segunda</v>
          </cell>
          <cell r="K1624" t="str">
            <v>Otros Porcellanatos</v>
          </cell>
        </row>
        <row r="1625">
          <cell r="A1625" t="str">
            <v>200881594000.1.3</v>
          </cell>
          <cell r="B1625" t="str">
            <v>33 x 66 RAVENNA RECTIFICADO</v>
          </cell>
          <cell r="C1625">
            <v>20</v>
          </cell>
          <cell r="D1625">
            <v>41.92</v>
          </cell>
          <cell r="E1625">
            <v>24.39</v>
          </cell>
          <cell r="F1625" t="str">
            <v>PAL</v>
          </cell>
          <cell r="G1625" t="str">
            <v xml:space="preserve">33 x 66 </v>
          </cell>
          <cell r="H1625" t="str">
            <v>Metros</v>
          </cell>
          <cell r="I1625" t="str">
            <v>Porcellanato</v>
          </cell>
          <cell r="J1625" t="str">
            <v>Primera</v>
          </cell>
          <cell r="K1625" t="str">
            <v>Otros Porcellanatos</v>
          </cell>
        </row>
        <row r="1626">
          <cell r="A1626" t="str">
            <v>200881594000.2.3</v>
          </cell>
          <cell r="B1626" t="str">
            <v>33 x 66 RAVENNA RECTIFICADO 2DA CAL</v>
          </cell>
          <cell r="C1626">
            <v>20</v>
          </cell>
          <cell r="D1626">
            <v>41.92</v>
          </cell>
          <cell r="E1626">
            <v>24.39</v>
          </cell>
          <cell r="F1626" t="str">
            <v>PAL</v>
          </cell>
          <cell r="G1626" t="str">
            <v xml:space="preserve">33 x 66 </v>
          </cell>
          <cell r="H1626" t="str">
            <v>Metros</v>
          </cell>
          <cell r="I1626" t="str">
            <v>Porcellanato</v>
          </cell>
          <cell r="J1626" t="str">
            <v>Segunda</v>
          </cell>
          <cell r="K1626" t="str">
            <v>Otros Porcellanatos</v>
          </cell>
        </row>
        <row r="1627">
          <cell r="A1627" t="str">
            <v>200881595028.1.3</v>
          </cell>
          <cell r="B1627" t="str">
            <v>33 x 66 PORTOFINO RECTIFICADO PLATA</v>
          </cell>
          <cell r="C1627">
            <v>20</v>
          </cell>
          <cell r="D1627">
            <v>41.92</v>
          </cell>
          <cell r="E1627">
            <v>24.39</v>
          </cell>
          <cell r="F1627" t="str">
            <v>PAL</v>
          </cell>
          <cell r="G1627" t="str">
            <v xml:space="preserve">33 x 66 </v>
          </cell>
          <cell r="H1627" t="str">
            <v>Metros</v>
          </cell>
          <cell r="I1627" t="str">
            <v>Porcellanato</v>
          </cell>
          <cell r="J1627" t="str">
            <v>Primera</v>
          </cell>
          <cell r="K1627" t="str">
            <v>Otros Porcellanatos</v>
          </cell>
        </row>
        <row r="1628">
          <cell r="A1628" t="str">
            <v>200881595028.2.3</v>
          </cell>
          <cell r="B1628" t="str">
            <v>33 x 66 PORTOFINO RECT PLATA 2DA CAL</v>
          </cell>
          <cell r="C1628">
            <v>20</v>
          </cell>
          <cell r="D1628">
            <v>41.92</v>
          </cell>
          <cell r="E1628">
            <v>24.39</v>
          </cell>
          <cell r="F1628" t="str">
            <v>PAL</v>
          </cell>
          <cell r="G1628" t="str">
            <v xml:space="preserve">33 x 66 </v>
          </cell>
          <cell r="H1628" t="str">
            <v>Metros</v>
          </cell>
          <cell r="I1628" t="str">
            <v>Porcellanato</v>
          </cell>
          <cell r="J1628" t="str">
            <v>Segunda</v>
          </cell>
          <cell r="K1628" t="str">
            <v>Otros Porcellanatos</v>
          </cell>
        </row>
        <row r="1629">
          <cell r="A1629" t="str">
            <v>200881618006.1.3</v>
          </cell>
          <cell r="B1629" t="str">
            <v>33 x 66 BELLAGIO RECTIFICADO GRIS</v>
          </cell>
          <cell r="C1629">
            <v>20</v>
          </cell>
          <cell r="D1629">
            <v>41.92</v>
          </cell>
          <cell r="E1629">
            <v>24.39</v>
          </cell>
          <cell r="F1629" t="str">
            <v>PAL</v>
          </cell>
          <cell r="G1629" t="str">
            <v xml:space="preserve">33 x 66 </v>
          </cell>
          <cell r="H1629" t="str">
            <v>Metros</v>
          </cell>
          <cell r="I1629" t="str">
            <v>Porcellanato</v>
          </cell>
          <cell r="J1629" t="str">
            <v>Primera</v>
          </cell>
          <cell r="K1629" t="str">
            <v>Otros Porcellanatos</v>
          </cell>
        </row>
        <row r="1630">
          <cell r="A1630" t="str">
            <v>200881618006.2.3</v>
          </cell>
          <cell r="B1630" t="str">
            <v>33 x 66 BELLAGIO RECT GRIS 2DA CAL</v>
          </cell>
          <cell r="C1630">
            <v>20</v>
          </cell>
          <cell r="D1630">
            <v>41.92</v>
          </cell>
          <cell r="E1630">
            <v>24.39</v>
          </cell>
          <cell r="F1630" t="str">
            <v>PAL</v>
          </cell>
          <cell r="G1630" t="str">
            <v xml:space="preserve">33 x 66 </v>
          </cell>
          <cell r="H1630" t="str">
            <v>Metros</v>
          </cell>
          <cell r="I1630" t="str">
            <v>Porcellanato</v>
          </cell>
          <cell r="J1630" t="str">
            <v>Segunda</v>
          </cell>
          <cell r="K1630" t="str">
            <v>Otros Porcellanatos</v>
          </cell>
        </row>
        <row r="1631">
          <cell r="A1631" t="str">
            <v>200881619006.1.3</v>
          </cell>
          <cell r="B1631" t="str">
            <v>33 x 66 LIFE RECTIFICADO GRIS</v>
          </cell>
          <cell r="C1631">
            <v>20</v>
          </cell>
          <cell r="D1631">
            <v>41.92</v>
          </cell>
          <cell r="E1631">
            <v>24.39</v>
          </cell>
          <cell r="F1631" t="str">
            <v>PAL</v>
          </cell>
          <cell r="G1631" t="str">
            <v xml:space="preserve">33 x 66 </v>
          </cell>
          <cell r="H1631" t="str">
            <v>Metros</v>
          </cell>
          <cell r="I1631" t="str">
            <v>Porcellanato</v>
          </cell>
          <cell r="J1631" t="str">
            <v>Primera</v>
          </cell>
          <cell r="K1631" t="str">
            <v>Otros Porcellanatos</v>
          </cell>
        </row>
        <row r="1632">
          <cell r="A1632" t="str">
            <v>200881619006.2.3</v>
          </cell>
          <cell r="B1632" t="str">
            <v>33 x 66 LIFE RECTIFICADO GRIS 2DA CAL</v>
          </cell>
          <cell r="C1632">
            <v>20</v>
          </cell>
          <cell r="D1632">
            <v>41.92</v>
          </cell>
          <cell r="E1632">
            <v>24.39</v>
          </cell>
          <cell r="F1632" t="str">
            <v>PAL</v>
          </cell>
          <cell r="G1632" t="str">
            <v xml:space="preserve">33 x 66 </v>
          </cell>
          <cell r="H1632" t="str">
            <v>Metros</v>
          </cell>
          <cell r="I1632" t="str">
            <v>Porcellanato</v>
          </cell>
          <cell r="J1632" t="str">
            <v>Segunda</v>
          </cell>
          <cell r="K1632" t="str">
            <v>Otros Porcellanatos</v>
          </cell>
        </row>
        <row r="1633">
          <cell r="A1633" t="str">
            <v>200881619097.1.3</v>
          </cell>
          <cell r="B1633" t="str">
            <v>33 x 66 LIFE RECTIFICADO TIZA</v>
          </cell>
          <cell r="C1633">
            <v>20</v>
          </cell>
          <cell r="D1633">
            <v>41.92</v>
          </cell>
          <cell r="E1633">
            <v>24.39</v>
          </cell>
          <cell r="F1633" t="str">
            <v>PAL</v>
          </cell>
          <cell r="G1633" t="str">
            <v xml:space="preserve">33 x 66 </v>
          </cell>
          <cell r="H1633" t="str">
            <v>Metros</v>
          </cell>
          <cell r="I1633" t="str">
            <v>Porcellanato</v>
          </cell>
          <cell r="J1633" t="str">
            <v>Primera</v>
          </cell>
          <cell r="K1633" t="str">
            <v>Otros Porcellanatos</v>
          </cell>
        </row>
        <row r="1634">
          <cell r="A1634" t="str">
            <v>200881619097.2.3</v>
          </cell>
          <cell r="B1634" t="str">
            <v>33 x 66 LIFE RECTIFICADO TIZA 2DA CAL</v>
          </cell>
          <cell r="C1634">
            <v>20</v>
          </cell>
          <cell r="D1634">
            <v>41.92</v>
          </cell>
          <cell r="E1634">
            <v>24.39</v>
          </cell>
          <cell r="F1634" t="str">
            <v>PAL</v>
          </cell>
          <cell r="G1634" t="str">
            <v xml:space="preserve">33 x 66 </v>
          </cell>
          <cell r="H1634" t="str">
            <v>Metros</v>
          </cell>
          <cell r="I1634" t="str">
            <v>Porcellanato</v>
          </cell>
          <cell r="J1634" t="str">
            <v>Segunda</v>
          </cell>
          <cell r="K1634" t="str">
            <v>Otros Porcellanatos</v>
          </cell>
        </row>
        <row r="1635">
          <cell r="A1635" t="str">
            <v>200881620147.1.3</v>
          </cell>
          <cell r="B1635" t="str">
            <v>33 x 66 SIDNEY RECTIFICADO ICE</v>
          </cell>
          <cell r="C1635">
            <v>20</v>
          </cell>
          <cell r="D1635">
            <v>41.92</v>
          </cell>
          <cell r="E1635">
            <v>24.39</v>
          </cell>
          <cell r="F1635" t="str">
            <v>PAL</v>
          </cell>
          <cell r="G1635" t="str">
            <v xml:space="preserve">33 x 66 </v>
          </cell>
          <cell r="H1635" t="str">
            <v>Metros</v>
          </cell>
          <cell r="I1635" t="str">
            <v>Porcellanato</v>
          </cell>
          <cell r="J1635" t="str">
            <v>Primera</v>
          </cell>
          <cell r="K1635" t="str">
            <v>Otros Porcellanatos</v>
          </cell>
        </row>
        <row r="1636">
          <cell r="A1636" t="str">
            <v>200881620147.2.3</v>
          </cell>
          <cell r="B1636" t="str">
            <v>33 x 66 SIDNEY RECTIFICADO ICE 2DA CAL</v>
          </cell>
          <cell r="C1636">
            <v>20</v>
          </cell>
          <cell r="D1636">
            <v>41.92</v>
          </cell>
          <cell r="E1636">
            <v>24.39</v>
          </cell>
          <cell r="F1636" t="str">
            <v>PAL</v>
          </cell>
          <cell r="G1636" t="str">
            <v xml:space="preserve">33 x 66 </v>
          </cell>
          <cell r="H1636" t="str">
            <v>Metros</v>
          </cell>
          <cell r="I1636" t="str">
            <v>Porcellanato</v>
          </cell>
          <cell r="J1636" t="str">
            <v>Segunda</v>
          </cell>
          <cell r="K1636" t="str">
            <v>Otros Porcellanatos</v>
          </cell>
        </row>
        <row r="1637">
          <cell r="A1637" t="str">
            <v>200881620207.1.3</v>
          </cell>
          <cell r="B1637" t="str">
            <v>33 x 66 SIDNEY RECTIFICADO SILVER</v>
          </cell>
          <cell r="C1637">
            <v>20</v>
          </cell>
          <cell r="D1637">
            <v>41.92</v>
          </cell>
          <cell r="E1637">
            <v>24.39</v>
          </cell>
          <cell r="F1637" t="str">
            <v>PAL</v>
          </cell>
          <cell r="G1637" t="str">
            <v xml:space="preserve">33 x 66 </v>
          </cell>
          <cell r="H1637" t="str">
            <v>Metros</v>
          </cell>
          <cell r="I1637" t="str">
            <v>Porcellanato</v>
          </cell>
          <cell r="J1637" t="str">
            <v>Primera</v>
          </cell>
          <cell r="K1637" t="str">
            <v>Otros Porcellanatos</v>
          </cell>
        </row>
        <row r="1638">
          <cell r="A1638" t="str">
            <v>200881620207.2.3</v>
          </cell>
          <cell r="B1638" t="str">
            <v>33 x 66 SIDNEY RECTIFICADO SILVER 2DA CA</v>
          </cell>
          <cell r="C1638">
            <v>20</v>
          </cell>
          <cell r="D1638">
            <v>41.92</v>
          </cell>
          <cell r="E1638">
            <v>24.39</v>
          </cell>
          <cell r="F1638" t="str">
            <v>PAL</v>
          </cell>
          <cell r="G1638" t="str">
            <v xml:space="preserve">33 x 66 </v>
          </cell>
          <cell r="H1638" t="str">
            <v>Metros</v>
          </cell>
          <cell r="I1638" t="str">
            <v>Porcellanato</v>
          </cell>
          <cell r="J1638" t="str">
            <v>Segunda</v>
          </cell>
          <cell r="K1638" t="str">
            <v>Otros Porcellanatos</v>
          </cell>
        </row>
        <row r="1639">
          <cell r="A1639" t="str">
            <v>200881621028.1.3</v>
          </cell>
          <cell r="B1639" t="str">
            <v>33 x 66 FIESOLE RECTIFICADO PLATA</v>
          </cell>
          <cell r="C1639">
            <v>20</v>
          </cell>
          <cell r="D1639">
            <v>41.92</v>
          </cell>
          <cell r="E1639">
            <v>24.39</v>
          </cell>
          <cell r="F1639" t="str">
            <v>PAL</v>
          </cell>
          <cell r="G1639" t="str">
            <v xml:space="preserve">33 x 66 </v>
          </cell>
          <cell r="H1639" t="str">
            <v>Metros</v>
          </cell>
          <cell r="I1639" t="str">
            <v>Porcellanato</v>
          </cell>
          <cell r="J1639" t="str">
            <v>Primera</v>
          </cell>
          <cell r="K1639" t="str">
            <v>Otros Porcellanatos</v>
          </cell>
        </row>
        <row r="1640">
          <cell r="A1640" t="str">
            <v>200881621028.2.3</v>
          </cell>
          <cell r="B1640" t="str">
            <v>33 x 66 FIESOLE RECT PLATA 2DA CAL</v>
          </cell>
          <cell r="C1640">
            <v>20</v>
          </cell>
          <cell r="D1640">
            <v>41.92</v>
          </cell>
          <cell r="E1640">
            <v>24.39</v>
          </cell>
          <cell r="F1640" t="str">
            <v>PAL</v>
          </cell>
          <cell r="G1640" t="str">
            <v xml:space="preserve">33 x 66 </v>
          </cell>
          <cell r="H1640" t="str">
            <v>Metros</v>
          </cell>
          <cell r="I1640" t="str">
            <v>Porcellanato</v>
          </cell>
          <cell r="J1640" t="str">
            <v>Segunda</v>
          </cell>
          <cell r="K1640" t="str">
            <v>Otros Porcellanatos</v>
          </cell>
        </row>
        <row r="1641">
          <cell r="A1641" t="str">
            <v>200881628174.1.3</v>
          </cell>
          <cell r="B1641" t="str">
            <v>33 x 66 BLEND RECTIFICADO CEMENTO</v>
          </cell>
          <cell r="C1641">
            <v>20</v>
          </cell>
          <cell r="D1641">
            <v>41.92</v>
          </cell>
          <cell r="E1641">
            <v>24.39</v>
          </cell>
          <cell r="F1641" t="str">
            <v>PAL</v>
          </cell>
          <cell r="G1641" t="str">
            <v xml:space="preserve">33 x 66 </v>
          </cell>
          <cell r="H1641" t="str">
            <v>Metros</v>
          </cell>
          <cell r="I1641" t="str">
            <v>Porcellanato</v>
          </cell>
          <cell r="J1641" t="str">
            <v>Primera</v>
          </cell>
          <cell r="K1641" t="str">
            <v>Otros Porcellanatos</v>
          </cell>
        </row>
        <row r="1642">
          <cell r="A1642" t="str">
            <v>200881628174.2.3</v>
          </cell>
          <cell r="B1642" t="str">
            <v>33 x 66 BLEND RECT CEMENTO 2DA CAL</v>
          </cell>
          <cell r="C1642">
            <v>20</v>
          </cell>
          <cell r="D1642">
            <v>41.92</v>
          </cell>
          <cell r="E1642">
            <v>24.39</v>
          </cell>
          <cell r="F1642" t="str">
            <v>PAL</v>
          </cell>
          <cell r="G1642" t="str">
            <v xml:space="preserve">33 x 66 </v>
          </cell>
          <cell r="H1642" t="str">
            <v>Metros</v>
          </cell>
          <cell r="I1642" t="str">
            <v>Porcellanato</v>
          </cell>
          <cell r="J1642" t="str">
            <v>Segunda</v>
          </cell>
          <cell r="K1642" t="str">
            <v>Otros Porcellanatos</v>
          </cell>
        </row>
        <row r="1643">
          <cell r="A1643" t="str">
            <v>201060883022.1.1</v>
          </cell>
          <cell r="B1643" t="str">
            <v>8 x 16 GRANITO GREY</v>
          </cell>
          <cell r="C1643">
            <v>20</v>
          </cell>
          <cell r="D1643">
            <v>33.659999999999997</v>
          </cell>
          <cell r="E1643">
            <v>24.81</v>
          </cell>
          <cell r="F1643" t="str">
            <v>PAL</v>
          </cell>
          <cell r="G1643" t="str">
            <v xml:space="preserve">8 x 16 </v>
          </cell>
          <cell r="H1643" t="str">
            <v>Metros</v>
          </cell>
          <cell r="I1643" t="str">
            <v>Porcellanato</v>
          </cell>
          <cell r="J1643" t="str">
            <v>Primera</v>
          </cell>
          <cell r="K1643" t="str">
            <v>Sin Producto</v>
          </cell>
        </row>
        <row r="1644">
          <cell r="A1644" t="str">
            <v>201060883122.1.1</v>
          </cell>
          <cell r="B1644" t="str">
            <v>8 x 16 GRANITO WHITE</v>
          </cell>
          <cell r="C1644">
            <v>20</v>
          </cell>
          <cell r="D1644">
            <v>33.659999999999997</v>
          </cell>
          <cell r="E1644">
            <v>24.81</v>
          </cell>
          <cell r="F1644" t="str">
            <v>PAL</v>
          </cell>
          <cell r="G1644" t="str">
            <v xml:space="preserve">8 x 16 </v>
          </cell>
          <cell r="H1644" t="str">
            <v>Metros</v>
          </cell>
          <cell r="I1644" t="str">
            <v>Porcellanato</v>
          </cell>
          <cell r="J1644" t="str">
            <v>Primera</v>
          </cell>
          <cell r="K1644" t="str">
            <v>Sin Producto</v>
          </cell>
        </row>
        <row r="1645">
          <cell r="A1645" t="str">
            <v>201070783058.1.1</v>
          </cell>
          <cell r="B1645" t="str">
            <v>16 x 16 ETRURIA MIEL</v>
          </cell>
          <cell r="C1645">
            <v>20</v>
          </cell>
          <cell r="D1645">
            <v>33.659999999999997</v>
          </cell>
          <cell r="E1645">
            <v>24.66</v>
          </cell>
          <cell r="F1645" t="str">
            <v>PAL</v>
          </cell>
          <cell r="G1645" t="str">
            <v xml:space="preserve">16 x 16 </v>
          </cell>
          <cell r="H1645" t="str">
            <v>Metros</v>
          </cell>
          <cell r="I1645" t="str">
            <v>Porcellanato</v>
          </cell>
          <cell r="J1645" t="str">
            <v>Primera</v>
          </cell>
          <cell r="K1645" t="str">
            <v>Sin Producto</v>
          </cell>
        </row>
        <row r="1646">
          <cell r="A1646" t="str">
            <v>201070783127.1.1</v>
          </cell>
          <cell r="B1646" t="str">
            <v>16 x 16 ETRURIA CAFÃ‰</v>
          </cell>
          <cell r="C1646">
            <v>20</v>
          </cell>
          <cell r="D1646">
            <v>33.659999999999997</v>
          </cell>
          <cell r="E1646">
            <v>24.66</v>
          </cell>
          <cell r="F1646" t="str">
            <v>PAL</v>
          </cell>
          <cell r="G1646" t="str">
            <v xml:space="preserve">16 x 16 </v>
          </cell>
          <cell r="H1646" t="str">
            <v>Metros</v>
          </cell>
          <cell r="I1646" t="str">
            <v>Porcellanato</v>
          </cell>
          <cell r="J1646" t="str">
            <v>Primera</v>
          </cell>
          <cell r="K1646" t="str">
            <v>Sin Producto</v>
          </cell>
        </row>
        <row r="1647">
          <cell r="A1647" t="str">
            <v>201070883022.1.1</v>
          </cell>
          <cell r="B1647" t="str">
            <v>16 x 16 GRANITO GREY</v>
          </cell>
          <cell r="C1647">
            <v>20</v>
          </cell>
          <cell r="D1647">
            <v>33.659999999999997</v>
          </cell>
          <cell r="E1647">
            <v>24.66</v>
          </cell>
          <cell r="F1647" t="str">
            <v>PAL</v>
          </cell>
          <cell r="G1647" t="str">
            <v xml:space="preserve">16 x 16 </v>
          </cell>
          <cell r="H1647" t="str">
            <v>Metros</v>
          </cell>
          <cell r="I1647" t="str">
            <v>Porcellanato</v>
          </cell>
          <cell r="J1647" t="str">
            <v>Primera</v>
          </cell>
          <cell r="K1647" t="str">
            <v>Sin Producto</v>
          </cell>
        </row>
        <row r="1648">
          <cell r="A1648" t="str">
            <v>201070883122.1.1</v>
          </cell>
          <cell r="B1648" t="str">
            <v>16 x 16 GRANITO WHITE</v>
          </cell>
          <cell r="C1648">
            <v>20</v>
          </cell>
          <cell r="D1648">
            <v>33.659999999999997</v>
          </cell>
          <cell r="E1648">
            <v>24.66</v>
          </cell>
          <cell r="F1648" t="str">
            <v>PAL</v>
          </cell>
          <cell r="G1648" t="str">
            <v xml:space="preserve">16 x 16 </v>
          </cell>
          <cell r="H1648" t="str">
            <v>Metros</v>
          </cell>
          <cell r="I1648" t="str">
            <v>Porcellanato</v>
          </cell>
          <cell r="J1648" t="str">
            <v>Primera</v>
          </cell>
          <cell r="K1648" t="str">
            <v>Sin Producto</v>
          </cell>
        </row>
        <row r="1649">
          <cell r="A1649" t="str">
            <v>201200996006.1.1</v>
          </cell>
          <cell r="B1649" t="str">
            <v>45 x 45 VENETO GRIS</v>
          </cell>
          <cell r="C1649">
            <v>20</v>
          </cell>
          <cell r="D1649">
            <v>73.84</v>
          </cell>
          <cell r="E1649">
            <v>20.309999999999999</v>
          </cell>
          <cell r="F1649" t="str">
            <v>PAL</v>
          </cell>
          <cell r="G1649" t="str">
            <v xml:space="preserve">45 x 45 </v>
          </cell>
          <cell r="H1649" t="str">
            <v>Metros</v>
          </cell>
          <cell r="I1649" t="str">
            <v>Porcellanato</v>
          </cell>
          <cell r="J1649" t="str">
            <v>Primera</v>
          </cell>
          <cell r="K1649" t="str">
            <v>Sin Producto</v>
          </cell>
        </row>
        <row r="1650">
          <cell r="A1650" t="str">
            <v>201200996006.2.1</v>
          </cell>
          <cell r="B1650" t="str">
            <v>45 x 45 VENETO GRIS 2DA CAL</v>
          </cell>
          <cell r="C1650">
            <v>20</v>
          </cell>
          <cell r="D1650">
            <v>73.84</v>
          </cell>
          <cell r="E1650">
            <v>20.309999999999999</v>
          </cell>
          <cell r="F1650" t="str">
            <v>PAL</v>
          </cell>
          <cell r="G1650" t="str">
            <v xml:space="preserve">45 x 45 </v>
          </cell>
          <cell r="H1650" t="str">
            <v>Metros</v>
          </cell>
          <cell r="I1650" t="str">
            <v>Porcellanato</v>
          </cell>
          <cell r="J1650" t="str">
            <v>Segunda</v>
          </cell>
          <cell r="K1650" t="str">
            <v>Sin Producto</v>
          </cell>
        </row>
        <row r="1651">
          <cell r="A1651" t="str">
            <v>201201005006.1.1</v>
          </cell>
          <cell r="B1651" t="str">
            <v>45 x 45 ZEN GRIS</v>
          </cell>
          <cell r="C1651">
            <v>20</v>
          </cell>
          <cell r="D1651">
            <v>73.84</v>
          </cell>
          <cell r="E1651">
            <v>20.309999999999999</v>
          </cell>
          <cell r="F1651" t="str">
            <v>PAL</v>
          </cell>
          <cell r="G1651" t="str">
            <v xml:space="preserve">45 x 45 </v>
          </cell>
          <cell r="H1651" t="str">
            <v>Metros</v>
          </cell>
          <cell r="I1651" t="str">
            <v>Porcellanato</v>
          </cell>
          <cell r="J1651" t="str">
            <v>Primera</v>
          </cell>
          <cell r="K1651" t="str">
            <v>Sin Producto</v>
          </cell>
        </row>
        <row r="1652">
          <cell r="A1652" t="str">
            <v>201201005034.1.1</v>
          </cell>
          <cell r="B1652" t="str">
            <v>45 x 45 ZEN MARFIL</v>
          </cell>
          <cell r="C1652">
            <v>20</v>
          </cell>
          <cell r="D1652">
            <v>73.84</v>
          </cell>
          <cell r="E1652">
            <v>20.309999999999999</v>
          </cell>
          <cell r="F1652" t="str">
            <v>PAL</v>
          </cell>
          <cell r="G1652" t="str">
            <v xml:space="preserve">45 x 45 </v>
          </cell>
          <cell r="H1652" t="str">
            <v>Metros</v>
          </cell>
          <cell r="I1652" t="str">
            <v>Porcellanato</v>
          </cell>
          <cell r="J1652" t="str">
            <v>Primera</v>
          </cell>
          <cell r="K1652" t="str">
            <v>Sin Producto</v>
          </cell>
        </row>
        <row r="1653">
          <cell r="A1653" t="str">
            <v>201261020020.1.1</v>
          </cell>
          <cell r="B1653" t="str">
            <v>16 x 66 SEQUOIA BROWN RECT.</v>
          </cell>
          <cell r="C1653">
            <v>20</v>
          </cell>
          <cell r="D1653">
            <v>42.4</v>
          </cell>
          <cell r="E1653">
            <v>22.94</v>
          </cell>
          <cell r="F1653" t="str">
            <v>PAL</v>
          </cell>
          <cell r="G1653" t="str">
            <v xml:space="preserve">16 x 66 </v>
          </cell>
          <cell r="H1653" t="str">
            <v>Metros</v>
          </cell>
          <cell r="I1653" t="str">
            <v>Porcellanato</v>
          </cell>
          <cell r="J1653" t="str">
            <v>Primera</v>
          </cell>
          <cell r="K1653" t="str">
            <v>Sin Producto</v>
          </cell>
        </row>
        <row r="1654">
          <cell r="A1654" t="str">
            <v>201261020020.2.1</v>
          </cell>
          <cell r="B1654" t="str">
            <v>16 x 66 SEQUOIA BROWN RECT. 2DA CAL</v>
          </cell>
          <cell r="C1654">
            <v>20</v>
          </cell>
          <cell r="D1654">
            <v>42.4</v>
          </cell>
          <cell r="E1654">
            <v>22.94</v>
          </cell>
          <cell r="F1654" t="str">
            <v>PAL</v>
          </cell>
          <cell r="G1654" t="str">
            <v xml:space="preserve">16 x 66 </v>
          </cell>
          <cell r="H1654" t="str">
            <v>Metros</v>
          </cell>
          <cell r="I1654" t="str">
            <v>Porcellanato</v>
          </cell>
          <cell r="J1654" t="str">
            <v>Segunda</v>
          </cell>
          <cell r="K1654" t="str">
            <v>Sin Producto</v>
          </cell>
        </row>
        <row r="1655">
          <cell r="A1655" t="str">
            <v>201261020142.1.1</v>
          </cell>
          <cell r="B1655" t="str">
            <v>16 x 66 SEQUOIA NUT RECT.</v>
          </cell>
          <cell r="C1655">
            <v>20</v>
          </cell>
          <cell r="D1655">
            <v>42.4</v>
          </cell>
          <cell r="E1655">
            <v>22.94</v>
          </cell>
          <cell r="F1655" t="str">
            <v>PAL</v>
          </cell>
          <cell r="G1655" t="str">
            <v xml:space="preserve">16 x 66 </v>
          </cell>
          <cell r="H1655" t="str">
            <v>Metros</v>
          </cell>
          <cell r="I1655" t="str">
            <v>Porcellanato</v>
          </cell>
          <cell r="J1655" t="str">
            <v>Primera</v>
          </cell>
          <cell r="K1655" t="str">
            <v>Sin Producto</v>
          </cell>
        </row>
        <row r="1656">
          <cell r="A1656" t="str">
            <v>201261020142.2.1</v>
          </cell>
          <cell r="B1656" t="str">
            <v>16 x 66 SEQUOIA NUT RECT. 2DA CAL</v>
          </cell>
          <cell r="C1656">
            <v>20</v>
          </cell>
          <cell r="D1656">
            <v>42.4</v>
          </cell>
          <cell r="E1656">
            <v>22.94</v>
          </cell>
          <cell r="F1656" t="str">
            <v>PAL</v>
          </cell>
          <cell r="G1656" t="str">
            <v xml:space="preserve">16 x 66 </v>
          </cell>
          <cell r="H1656" t="str">
            <v>Metros</v>
          </cell>
          <cell r="I1656" t="str">
            <v>Porcellanato</v>
          </cell>
          <cell r="J1656" t="str">
            <v>Segunda</v>
          </cell>
          <cell r="K1656" t="str">
            <v>Sin Producto</v>
          </cell>
        </row>
        <row r="1657">
          <cell r="A1657" t="str">
            <v>201261020146.1.1</v>
          </cell>
          <cell r="B1657" t="str">
            <v>16 x 66 SEQUOIA CREAM RECT.</v>
          </cell>
          <cell r="C1657">
            <v>20</v>
          </cell>
          <cell r="D1657">
            <v>42.4</v>
          </cell>
          <cell r="E1657">
            <v>22.94</v>
          </cell>
          <cell r="F1657" t="str">
            <v>PAL</v>
          </cell>
          <cell r="G1657" t="str">
            <v xml:space="preserve">16 x 66 </v>
          </cell>
          <cell r="H1657" t="str">
            <v>Metros</v>
          </cell>
          <cell r="I1657" t="str">
            <v>Porcellanato</v>
          </cell>
          <cell r="J1657" t="str">
            <v>Primera</v>
          </cell>
          <cell r="K1657" t="str">
            <v>Sin Producto</v>
          </cell>
        </row>
        <row r="1658">
          <cell r="A1658" t="str">
            <v>201290299006.1.1</v>
          </cell>
          <cell r="B1658" t="str">
            <v>60 x 60 FORTEZZE GRIS</v>
          </cell>
          <cell r="C1658">
            <v>20</v>
          </cell>
          <cell r="D1658">
            <v>43.2</v>
          </cell>
          <cell r="E1658">
            <v>22</v>
          </cell>
          <cell r="F1658" t="str">
            <v>PAL</v>
          </cell>
          <cell r="G1658" t="str">
            <v xml:space="preserve">60 x 60 </v>
          </cell>
          <cell r="H1658" t="str">
            <v>Metros</v>
          </cell>
          <cell r="I1658" t="str">
            <v>Porcellanato</v>
          </cell>
          <cell r="J1658" t="str">
            <v>Primera</v>
          </cell>
          <cell r="K1658" t="str">
            <v>60x60-61x61-61,5x61,5</v>
          </cell>
        </row>
        <row r="1659">
          <cell r="A1659" t="str">
            <v>201290299006.1.2</v>
          </cell>
          <cell r="B1659" t="str">
            <v>60 x 60 FORTEZZE GRIS 1,8</v>
          </cell>
          <cell r="C1659">
            <v>20</v>
          </cell>
          <cell r="D1659">
            <v>54</v>
          </cell>
          <cell r="E1659">
            <v>18.704000000000001</v>
          </cell>
          <cell r="F1659" t="str">
            <v>PAL</v>
          </cell>
          <cell r="G1659" t="str">
            <v xml:space="preserve">60 x 60 </v>
          </cell>
          <cell r="H1659" t="str">
            <v>Metros</v>
          </cell>
          <cell r="I1659" t="str">
            <v>Porcellanato</v>
          </cell>
          <cell r="J1659" t="str">
            <v>Primera</v>
          </cell>
          <cell r="K1659" t="str">
            <v>60x60-61x61-61,5x61,5</v>
          </cell>
        </row>
        <row r="1660">
          <cell r="A1660" t="str">
            <v>201290299006.2.1</v>
          </cell>
          <cell r="B1660" t="str">
            <v>60 x 60 FORTEZZE GRIS 2DA CAL</v>
          </cell>
          <cell r="C1660">
            <v>20</v>
          </cell>
          <cell r="D1660">
            <v>43.2</v>
          </cell>
          <cell r="E1660">
            <v>22</v>
          </cell>
          <cell r="F1660" t="str">
            <v>PAL</v>
          </cell>
          <cell r="G1660" t="str">
            <v xml:space="preserve">60 x 60 </v>
          </cell>
          <cell r="H1660" t="str">
            <v>Metros</v>
          </cell>
          <cell r="I1660" t="str">
            <v>Porcellanato</v>
          </cell>
          <cell r="J1660" t="str">
            <v>Segunda</v>
          </cell>
          <cell r="K1660" t="str">
            <v>60x60-61x61-61,5x61,5</v>
          </cell>
        </row>
        <row r="1661">
          <cell r="A1661" t="str">
            <v>201290299006.2.2</v>
          </cell>
          <cell r="B1661" t="str">
            <v>60 x 60 FORTEZZE GRIS 1,8 2DA CAL</v>
          </cell>
          <cell r="C1661">
            <v>20</v>
          </cell>
          <cell r="D1661">
            <v>54</v>
          </cell>
          <cell r="E1661">
            <v>18.704000000000001</v>
          </cell>
          <cell r="F1661" t="str">
            <v>PAL</v>
          </cell>
          <cell r="G1661" t="str">
            <v xml:space="preserve">60 x 60 </v>
          </cell>
          <cell r="H1661" t="str">
            <v>Metros</v>
          </cell>
          <cell r="I1661" t="str">
            <v>Porcellanato</v>
          </cell>
          <cell r="J1661" t="str">
            <v>Segunda</v>
          </cell>
          <cell r="K1661" t="str">
            <v>60x60-61x61-61,5x61,5</v>
          </cell>
        </row>
        <row r="1662">
          <cell r="A1662" t="str">
            <v>201290299009.1.1</v>
          </cell>
          <cell r="B1662" t="str">
            <v>60 x 60 FORTEZZE ARENA</v>
          </cell>
          <cell r="C1662">
            <v>20</v>
          </cell>
          <cell r="D1662">
            <v>43.2</v>
          </cell>
          <cell r="E1662">
            <v>22</v>
          </cell>
          <cell r="F1662" t="str">
            <v>PAL</v>
          </cell>
          <cell r="G1662" t="str">
            <v xml:space="preserve">60 x 60 </v>
          </cell>
          <cell r="H1662" t="str">
            <v>Metros</v>
          </cell>
          <cell r="I1662" t="str">
            <v>Porcellanato</v>
          </cell>
          <cell r="J1662" t="str">
            <v>Primera</v>
          </cell>
          <cell r="K1662" t="str">
            <v>60x60-61x61-61,5x61,5</v>
          </cell>
        </row>
        <row r="1663">
          <cell r="A1663" t="str">
            <v>201290299009.1.2</v>
          </cell>
          <cell r="B1663" t="str">
            <v>60 x 60 FORTEZZE ARENA 1,8</v>
          </cell>
          <cell r="C1663">
            <v>20</v>
          </cell>
          <cell r="D1663">
            <v>54</v>
          </cell>
          <cell r="E1663">
            <v>18.704000000000001</v>
          </cell>
          <cell r="F1663" t="str">
            <v>PAL</v>
          </cell>
          <cell r="G1663" t="str">
            <v xml:space="preserve">60 x 60 </v>
          </cell>
          <cell r="H1663" t="str">
            <v>Metros</v>
          </cell>
          <cell r="I1663" t="str">
            <v>Porcellanato</v>
          </cell>
          <cell r="J1663" t="str">
            <v>Primera</v>
          </cell>
          <cell r="K1663" t="str">
            <v>60x60-61x61-61,5x61,5</v>
          </cell>
        </row>
        <row r="1664">
          <cell r="A1664" t="str">
            <v>201290299009.2.1</v>
          </cell>
          <cell r="B1664" t="str">
            <v>60 x 60 FORTEZZE ARENA 2DA CAL</v>
          </cell>
          <cell r="C1664">
            <v>20</v>
          </cell>
          <cell r="D1664">
            <v>43.2</v>
          </cell>
          <cell r="E1664">
            <v>22</v>
          </cell>
          <cell r="F1664" t="str">
            <v>PAL</v>
          </cell>
          <cell r="G1664" t="str">
            <v xml:space="preserve">60 x 60 </v>
          </cell>
          <cell r="H1664" t="str">
            <v>Metros</v>
          </cell>
          <cell r="I1664" t="str">
            <v>Porcellanato</v>
          </cell>
          <cell r="J1664" t="str">
            <v>Segunda</v>
          </cell>
          <cell r="K1664" t="str">
            <v>60x60-61x61-61,5x61,5</v>
          </cell>
        </row>
        <row r="1665">
          <cell r="A1665" t="str">
            <v>201290299009.2.2</v>
          </cell>
          <cell r="B1665" t="str">
            <v>60 x 60 FORTEZZE ARENA 1,8 2DA CAL</v>
          </cell>
          <cell r="C1665">
            <v>20</v>
          </cell>
          <cell r="D1665">
            <v>54</v>
          </cell>
          <cell r="E1665">
            <v>18.704000000000001</v>
          </cell>
          <cell r="F1665" t="str">
            <v>PAL</v>
          </cell>
          <cell r="G1665" t="str">
            <v xml:space="preserve">60 x 60 </v>
          </cell>
          <cell r="H1665" t="str">
            <v>Metros</v>
          </cell>
          <cell r="I1665" t="str">
            <v>Porcellanato</v>
          </cell>
          <cell r="J1665" t="str">
            <v>Segunda</v>
          </cell>
          <cell r="K1665" t="str">
            <v>60x60-61x61-61,5x61,5</v>
          </cell>
        </row>
        <row r="1666">
          <cell r="A1666" t="str">
            <v>201290299034.1.1</v>
          </cell>
          <cell r="B1666" t="str">
            <v>60 x 60 FORTEZZE MARFIL</v>
          </cell>
          <cell r="C1666">
            <v>20</v>
          </cell>
          <cell r="D1666">
            <v>43.2</v>
          </cell>
          <cell r="E1666">
            <v>22</v>
          </cell>
          <cell r="F1666" t="str">
            <v>PAL</v>
          </cell>
          <cell r="G1666" t="str">
            <v xml:space="preserve">60 x 60 </v>
          </cell>
          <cell r="H1666" t="str">
            <v>Metros</v>
          </cell>
          <cell r="I1666" t="str">
            <v>Porcellanato</v>
          </cell>
          <cell r="J1666" t="str">
            <v>Primera</v>
          </cell>
          <cell r="K1666" t="str">
            <v>60x60-61x61-61,5x61,5</v>
          </cell>
        </row>
        <row r="1667">
          <cell r="A1667" t="str">
            <v>201290299034.1.2</v>
          </cell>
          <cell r="B1667" t="str">
            <v>60 x 60 FORTEZZE MARFIL 1,8</v>
          </cell>
          <cell r="C1667">
            <v>20</v>
          </cell>
          <cell r="D1667">
            <v>54</v>
          </cell>
          <cell r="E1667">
            <v>18.704000000000001</v>
          </cell>
          <cell r="F1667" t="str">
            <v>PAL</v>
          </cell>
          <cell r="G1667" t="str">
            <v xml:space="preserve">60 x 60 </v>
          </cell>
          <cell r="H1667" t="str">
            <v>Metros</v>
          </cell>
          <cell r="I1667" t="str">
            <v>Porcellanato</v>
          </cell>
          <cell r="J1667" t="str">
            <v>Primera</v>
          </cell>
          <cell r="K1667" t="str">
            <v>60x60-61x61-61,5x61,5</v>
          </cell>
        </row>
        <row r="1668">
          <cell r="A1668" t="str">
            <v>201290299034.2.1</v>
          </cell>
          <cell r="B1668" t="str">
            <v>60 x 60 FORTEZZE MARFIL 2DA CAL</v>
          </cell>
          <cell r="C1668">
            <v>20</v>
          </cell>
          <cell r="D1668">
            <v>43.2</v>
          </cell>
          <cell r="E1668">
            <v>22</v>
          </cell>
          <cell r="F1668" t="str">
            <v>PAL</v>
          </cell>
          <cell r="G1668" t="str">
            <v xml:space="preserve">60 x 60 </v>
          </cell>
          <cell r="H1668" t="str">
            <v>Metros</v>
          </cell>
          <cell r="I1668" t="str">
            <v>Porcellanato</v>
          </cell>
          <cell r="J1668" t="str">
            <v>Segunda</v>
          </cell>
          <cell r="K1668" t="str">
            <v>60x60-61x61-61,5x61,5</v>
          </cell>
        </row>
        <row r="1669">
          <cell r="A1669" t="str">
            <v>201290299034.2.2</v>
          </cell>
          <cell r="B1669" t="str">
            <v>60 x 60 FORTEZZE MARFIL 1,8 2DA CAL</v>
          </cell>
          <cell r="C1669">
            <v>20</v>
          </cell>
          <cell r="D1669">
            <v>54</v>
          </cell>
          <cell r="E1669">
            <v>18.704000000000001</v>
          </cell>
          <cell r="F1669" t="str">
            <v>PAL</v>
          </cell>
          <cell r="G1669" t="str">
            <v xml:space="preserve">60 x 60 </v>
          </cell>
          <cell r="H1669" t="str">
            <v>Metros</v>
          </cell>
          <cell r="I1669" t="str">
            <v>Porcellanato</v>
          </cell>
          <cell r="J1669" t="str">
            <v>Segunda</v>
          </cell>
          <cell r="K1669" t="str">
            <v>60x60-61x61-61,5x61,5</v>
          </cell>
        </row>
        <row r="1670">
          <cell r="A1670" t="str">
            <v>201290883022.1.1</v>
          </cell>
          <cell r="B1670" t="str">
            <v>60 x 60 GRANITO GREY RECT.</v>
          </cell>
          <cell r="C1670">
            <v>20</v>
          </cell>
          <cell r="D1670">
            <v>43.2</v>
          </cell>
          <cell r="E1670">
            <v>21.99</v>
          </cell>
          <cell r="F1670" t="str">
            <v>PAL</v>
          </cell>
          <cell r="G1670" t="str">
            <v xml:space="preserve">60 x 60 </v>
          </cell>
          <cell r="H1670" t="str">
            <v>Metros</v>
          </cell>
          <cell r="I1670" t="str">
            <v>Porcellanato</v>
          </cell>
          <cell r="J1670" t="str">
            <v>Primera</v>
          </cell>
          <cell r="K1670" t="str">
            <v>60x60-61x61-61,5x61,5</v>
          </cell>
        </row>
        <row r="1671">
          <cell r="A1671" t="str">
            <v>201290883022.1.2</v>
          </cell>
          <cell r="B1671" t="str">
            <v>60 x 60 GRANITO OUT GREY RECT 1,8</v>
          </cell>
          <cell r="C1671">
            <v>20</v>
          </cell>
          <cell r="D1671">
            <v>54</v>
          </cell>
          <cell r="E1671">
            <v>18.518999999999998</v>
          </cell>
          <cell r="F1671" t="str">
            <v>PAL</v>
          </cell>
          <cell r="G1671" t="str">
            <v xml:space="preserve">60 x 60 </v>
          </cell>
          <cell r="H1671" t="str">
            <v>Metros</v>
          </cell>
          <cell r="I1671" t="str">
            <v>Porcellanato</v>
          </cell>
          <cell r="J1671" t="str">
            <v>Primera</v>
          </cell>
          <cell r="K1671" t="str">
            <v>60x60-61x61-61,5x61,5</v>
          </cell>
        </row>
        <row r="1672">
          <cell r="A1672" t="str">
            <v>201290883022.2.1</v>
          </cell>
          <cell r="B1672" t="str">
            <v>60 x 60 GRANITO GREY RECT. 2DA CAL</v>
          </cell>
          <cell r="C1672">
            <v>20</v>
          </cell>
          <cell r="D1672">
            <v>43.2</v>
          </cell>
          <cell r="E1672">
            <v>21.99</v>
          </cell>
          <cell r="F1672" t="str">
            <v>PAL</v>
          </cell>
          <cell r="G1672" t="str">
            <v xml:space="preserve">60 x 60 </v>
          </cell>
          <cell r="H1672" t="str">
            <v>Metros</v>
          </cell>
          <cell r="I1672" t="str">
            <v>Porcellanato</v>
          </cell>
          <cell r="J1672" t="str">
            <v>Segunda</v>
          </cell>
          <cell r="K1672" t="str">
            <v>60x60-61x61-61,5x61,5</v>
          </cell>
        </row>
        <row r="1673">
          <cell r="A1673" t="str">
            <v>201290883022.2.2</v>
          </cell>
          <cell r="B1673" t="str">
            <v>60 x 60 GRANITO OUT GREY RECT 1,8 2DA CA</v>
          </cell>
          <cell r="C1673">
            <v>20</v>
          </cell>
          <cell r="D1673">
            <v>54</v>
          </cell>
          <cell r="E1673">
            <v>18.518999999999998</v>
          </cell>
          <cell r="F1673" t="str">
            <v>PAL</v>
          </cell>
          <cell r="G1673" t="str">
            <v xml:space="preserve">60 x 60 </v>
          </cell>
          <cell r="H1673" t="str">
            <v>Metros</v>
          </cell>
          <cell r="I1673" t="str">
            <v>Porcellanato</v>
          </cell>
          <cell r="J1673" t="str">
            <v>Segunda</v>
          </cell>
          <cell r="K1673" t="str">
            <v>60x60-61x61-61,5x61,5</v>
          </cell>
        </row>
        <row r="1674">
          <cell r="A1674" t="str">
            <v>201290883120.1.1</v>
          </cell>
          <cell r="B1674" t="str">
            <v>60 x 60 GRANITO SAND RECT.</v>
          </cell>
          <cell r="C1674">
            <v>20</v>
          </cell>
          <cell r="D1674">
            <v>43.2</v>
          </cell>
          <cell r="E1674">
            <v>21.99</v>
          </cell>
          <cell r="F1674" t="str">
            <v>PAL</v>
          </cell>
          <cell r="G1674" t="str">
            <v xml:space="preserve">60 x 60 </v>
          </cell>
          <cell r="H1674" t="str">
            <v>Metros</v>
          </cell>
          <cell r="I1674" t="str">
            <v>Porcellanato</v>
          </cell>
          <cell r="J1674" t="str">
            <v>Primera</v>
          </cell>
          <cell r="K1674" t="str">
            <v>60x60-61x61-61,5x61,5</v>
          </cell>
        </row>
        <row r="1675">
          <cell r="A1675" t="str">
            <v>201290883120.1.2</v>
          </cell>
          <cell r="B1675" t="str">
            <v>60 x 60 GRANITO OUT SAND RECT 1,8</v>
          </cell>
          <cell r="C1675">
            <v>20</v>
          </cell>
          <cell r="D1675">
            <v>54</v>
          </cell>
          <cell r="E1675">
            <v>18.518999999999998</v>
          </cell>
          <cell r="F1675" t="str">
            <v>PAL</v>
          </cell>
          <cell r="G1675" t="str">
            <v xml:space="preserve">60 x 60 </v>
          </cell>
          <cell r="H1675" t="str">
            <v>Metros</v>
          </cell>
          <cell r="I1675" t="str">
            <v>Porcellanato</v>
          </cell>
          <cell r="J1675" t="str">
            <v>Primera</v>
          </cell>
          <cell r="K1675" t="str">
            <v>60x60-61x61-61,5x61,5</v>
          </cell>
        </row>
        <row r="1676">
          <cell r="A1676" t="str">
            <v>201290883120.2.1</v>
          </cell>
          <cell r="B1676" t="str">
            <v>60 x 60 GRANITO SAND RECT. 2DA CAL</v>
          </cell>
          <cell r="C1676">
            <v>20</v>
          </cell>
          <cell r="D1676">
            <v>43.2</v>
          </cell>
          <cell r="E1676">
            <v>21.99</v>
          </cell>
          <cell r="F1676" t="str">
            <v>PAL</v>
          </cell>
          <cell r="G1676" t="str">
            <v xml:space="preserve">60 x 60 </v>
          </cell>
          <cell r="H1676" t="str">
            <v>Metros</v>
          </cell>
          <cell r="I1676" t="str">
            <v>Porcellanato</v>
          </cell>
          <cell r="J1676" t="str">
            <v>Segunda</v>
          </cell>
          <cell r="K1676" t="str">
            <v>60x60-61x61-61,5x61,5</v>
          </cell>
        </row>
        <row r="1677">
          <cell r="A1677" t="str">
            <v>201290883120.2.2</v>
          </cell>
          <cell r="B1677" t="str">
            <v>60 x 60 GRANITO OUT SAND RECT 1,8 2DA CA</v>
          </cell>
          <cell r="C1677">
            <v>20</v>
          </cell>
          <cell r="D1677">
            <v>54</v>
          </cell>
          <cell r="E1677">
            <v>18.518999999999998</v>
          </cell>
          <cell r="F1677" t="str">
            <v>PAL</v>
          </cell>
          <cell r="G1677" t="str">
            <v xml:space="preserve">60 x 60 </v>
          </cell>
          <cell r="H1677" t="str">
            <v>Metros</v>
          </cell>
          <cell r="I1677" t="str">
            <v>Porcellanato</v>
          </cell>
          <cell r="J1677" t="str">
            <v>Segunda</v>
          </cell>
          <cell r="K1677" t="str">
            <v>60x60-61x61-61,5x61,5</v>
          </cell>
        </row>
        <row r="1678">
          <cell r="A1678" t="str">
            <v>201290883123.1.1</v>
          </cell>
          <cell r="B1678" t="str">
            <v>60 x 60 GRANITO BLACK RECT.</v>
          </cell>
          <cell r="C1678">
            <v>20</v>
          </cell>
          <cell r="D1678">
            <v>43.2</v>
          </cell>
          <cell r="E1678">
            <v>21.99</v>
          </cell>
          <cell r="F1678" t="str">
            <v>PAL</v>
          </cell>
          <cell r="G1678" t="str">
            <v xml:space="preserve">60 x 60 </v>
          </cell>
          <cell r="H1678" t="str">
            <v>Metros</v>
          </cell>
          <cell r="I1678" t="str">
            <v>Porcellanato</v>
          </cell>
          <cell r="J1678" t="str">
            <v>Primera</v>
          </cell>
          <cell r="K1678" t="str">
            <v>60x60-61x61-61,5x61,5</v>
          </cell>
        </row>
        <row r="1679">
          <cell r="A1679" t="str">
            <v>201290883123.1.2</v>
          </cell>
          <cell r="B1679" t="str">
            <v>60 x 60 GRANITO OUT BLACK RECT 1,8</v>
          </cell>
          <cell r="C1679">
            <v>20</v>
          </cell>
          <cell r="D1679">
            <v>54</v>
          </cell>
          <cell r="E1679">
            <v>18.518999999999998</v>
          </cell>
          <cell r="F1679" t="str">
            <v>PAL</v>
          </cell>
          <cell r="G1679" t="str">
            <v xml:space="preserve">60 x 60 </v>
          </cell>
          <cell r="H1679" t="str">
            <v>Metros</v>
          </cell>
          <cell r="I1679" t="str">
            <v>Porcellanato</v>
          </cell>
          <cell r="J1679" t="str">
            <v>Primera</v>
          </cell>
          <cell r="K1679" t="str">
            <v>60x60-61x61-61,5x61,5</v>
          </cell>
        </row>
        <row r="1680">
          <cell r="A1680" t="str">
            <v>201290883123.2.1</v>
          </cell>
          <cell r="B1680" t="str">
            <v>60 x 60 GRANITO BLACK RECT. 2DA CAL</v>
          </cell>
          <cell r="C1680">
            <v>20</v>
          </cell>
          <cell r="D1680">
            <v>43.2</v>
          </cell>
          <cell r="E1680">
            <v>21.99</v>
          </cell>
          <cell r="F1680" t="str">
            <v>PAL</v>
          </cell>
          <cell r="G1680" t="str">
            <v xml:space="preserve">60 x 60 </v>
          </cell>
          <cell r="H1680" t="str">
            <v>Metros</v>
          </cell>
          <cell r="I1680" t="str">
            <v>Porcellanato</v>
          </cell>
          <cell r="J1680" t="str">
            <v>Segunda</v>
          </cell>
          <cell r="K1680" t="str">
            <v>60x60-61x61-61,5x61,5</v>
          </cell>
        </row>
        <row r="1681">
          <cell r="A1681" t="str">
            <v>201290883123.2.2</v>
          </cell>
          <cell r="B1681" t="str">
            <v>60 x 60 GRANITO OUT BLACK RECT 1,8 2DA C</v>
          </cell>
          <cell r="C1681">
            <v>20</v>
          </cell>
          <cell r="D1681">
            <v>54</v>
          </cell>
          <cell r="E1681">
            <v>18.518999999999998</v>
          </cell>
          <cell r="F1681" t="str">
            <v>PAL</v>
          </cell>
          <cell r="G1681" t="str">
            <v xml:space="preserve">60 x 60 </v>
          </cell>
          <cell r="H1681" t="str">
            <v>Metros</v>
          </cell>
          <cell r="I1681" t="str">
            <v>Porcellanato</v>
          </cell>
          <cell r="J1681" t="str">
            <v>Segunda</v>
          </cell>
          <cell r="K1681" t="str">
            <v>60x60-61x61-61,5x61,5</v>
          </cell>
        </row>
        <row r="1682">
          <cell r="A1682" t="str">
            <v>201290934022.2.1</v>
          </cell>
          <cell r="B1682" t="str">
            <v>60 x 60 CITY GREY 2DA CAL</v>
          </cell>
          <cell r="C1682">
            <v>20</v>
          </cell>
          <cell r="D1682">
            <v>43.2</v>
          </cell>
          <cell r="E1682">
            <v>21.99</v>
          </cell>
          <cell r="F1682" t="str">
            <v>PAL</v>
          </cell>
          <cell r="G1682" t="str">
            <v xml:space="preserve">60 x 60 </v>
          </cell>
          <cell r="H1682" t="str">
            <v>Metros</v>
          </cell>
          <cell r="I1682" t="str">
            <v>Porcellanato</v>
          </cell>
          <cell r="J1682" t="str">
            <v>Segunda</v>
          </cell>
          <cell r="K1682" t="str">
            <v>60x60-61x61-61,5x61,5</v>
          </cell>
        </row>
        <row r="1683">
          <cell r="A1683" t="str">
            <v>201290934114.1.1</v>
          </cell>
          <cell r="B1683" t="str">
            <v>60 x 60 CITY BONE</v>
          </cell>
          <cell r="C1683">
            <v>20</v>
          </cell>
          <cell r="D1683">
            <v>43.2</v>
          </cell>
          <cell r="E1683">
            <v>21.99</v>
          </cell>
          <cell r="F1683" t="str">
            <v>PAL</v>
          </cell>
          <cell r="G1683" t="str">
            <v xml:space="preserve">60 x 60 </v>
          </cell>
          <cell r="H1683" t="str">
            <v>Metros</v>
          </cell>
          <cell r="I1683" t="str">
            <v>Porcellanato</v>
          </cell>
          <cell r="J1683" t="str">
            <v>Primera</v>
          </cell>
          <cell r="K1683" t="str">
            <v>60x60-61x61-61,5x61,5</v>
          </cell>
        </row>
        <row r="1684">
          <cell r="A1684" t="str">
            <v>201290934142.1.1</v>
          </cell>
          <cell r="B1684" t="str">
            <v>60 x 60 CITY NUT</v>
          </cell>
          <cell r="C1684">
            <v>20</v>
          </cell>
          <cell r="D1684">
            <v>43.2</v>
          </cell>
          <cell r="E1684">
            <v>21.99</v>
          </cell>
          <cell r="F1684" t="str">
            <v>PAL</v>
          </cell>
          <cell r="G1684" t="str">
            <v xml:space="preserve">60 x 60 </v>
          </cell>
          <cell r="H1684" t="str">
            <v>Metros</v>
          </cell>
          <cell r="I1684" t="str">
            <v>Porcellanato</v>
          </cell>
          <cell r="J1684" t="str">
            <v>Primera</v>
          </cell>
          <cell r="K1684" t="str">
            <v>60x60-61x61-61,5x61,5</v>
          </cell>
        </row>
        <row r="1685">
          <cell r="A1685" t="str">
            <v>201290942020.1.1</v>
          </cell>
          <cell r="B1685" t="str">
            <v>60 x 60 STYLE BROWN RECT.</v>
          </cell>
          <cell r="C1685">
            <v>20</v>
          </cell>
          <cell r="D1685">
            <v>43.2</v>
          </cell>
          <cell r="E1685">
            <v>21.99</v>
          </cell>
          <cell r="F1685" t="str">
            <v>PAL</v>
          </cell>
          <cell r="G1685" t="str">
            <v xml:space="preserve">60 x 60 </v>
          </cell>
          <cell r="H1685" t="str">
            <v>Metros</v>
          </cell>
          <cell r="I1685" t="str">
            <v>Porcellanato</v>
          </cell>
          <cell r="J1685" t="str">
            <v>Primera</v>
          </cell>
          <cell r="K1685" t="str">
            <v>60x60-61x61-61,5x61,5</v>
          </cell>
        </row>
        <row r="1686">
          <cell r="A1686" t="str">
            <v>201290942020.2.1</v>
          </cell>
          <cell r="B1686" t="str">
            <v>60 x 60 STYLE BROWN RECT. 2DA CAL</v>
          </cell>
          <cell r="C1686">
            <v>20</v>
          </cell>
          <cell r="D1686">
            <v>43.2</v>
          </cell>
          <cell r="E1686">
            <v>21.99</v>
          </cell>
          <cell r="F1686" t="str">
            <v>PAL</v>
          </cell>
          <cell r="G1686" t="str">
            <v xml:space="preserve">60 x 60 </v>
          </cell>
          <cell r="H1686" t="str">
            <v>Metros</v>
          </cell>
          <cell r="I1686" t="str">
            <v>Porcellanato</v>
          </cell>
          <cell r="J1686" t="str">
            <v>Segunda</v>
          </cell>
          <cell r="K1686" t="str">
            <v>60x60-61x61-61,5x61,5</v>
          </cell>
        </row>
        <row r="1687">
          <cell r="A1687" t="str">
            <v>201290942022.1.1</v>
          </cell>
          <cell r="B1687" t="str">
            <v>60 x 60 STYLE GREY RECT.</v>
          </cell>
          <cell r="C1687">
            <v>20</v>
          </cell>
          <cell r="D1687">
            <v>43.2</v>
          </cell>
          <cell r="E1687">
            <v>21.99</v>
          </cell>
          <cell r="F1687" t="str">
            <v>PAL</v>
          </cell>
          <cell r="G1687" t="str">
            <v xml:space="preserve">60 x 60 </v>
          </cell>
          <cell r="H1687" t="str">
            <v>Metros</v>
          </cell>
          <cell r="I1687" t="str">
            <v>Porcellanato</v>
          </cell>
          <cell r="J1687" t="str">
            <v>Primera</v>
          </cell>
          <cell r="K1687" t="str">
            <v>60x60-61x61-61,5x61,5</v>
          </cell>
        </row>
        <row r="1688">
          <cell r="A1688" t="str">
            <v>201290942022.2.1</v>
          </cell>
          <cell r="B1688" t="str">
            <v>60 x 60 STYLE GREY RECT. 2DA CAL</v>
          </cell>
          <cell r="C1688">
            <v>20</v>
          </cell>
          <cell r="D1688">
            <v>43.2</v>
          </cell>
          <cell r="E1688">
            <v>21.99</v>
          </cell>
          <cell r="F1688" t="str">
            <v>PAL</v>
          </cell>
          <cell r="G1688" t="str">
            <v xml:space="preserve">60 x 60 </v>
          </cell>
          <cell r="H1688" t="str">
            <v>Metros</v>
          </cell>
          <cell r="I1688" t="str">
            <v>Porcellanato</v>
          </cell>
          <cell r="J1688" t="str">
            <v>Segunda</v>
          </cell>
          <cell r="K1688" t="str">
            <v>60x60-61x61-61,5x61,5</v>
          </cell>
        </row>
        <row r="1689">
          <cell r="A1689" t="str">
            <v>201290942146.1.1</v>
          </cell>
          <cell r="B1689" t="str">
            <v>60 x 60 STYLE CREAM RECT.</v>
          </cell>
          <cell r="C1689">
            <v>20</v>
          </cell>
          <cell r="D1689">
            <v>43.2</v>
          </cell>
          <cell r="E1689">
            <v>21.99</v>
          </cell>
          <cell r="F1689" t="str">
            <v>PAL</v>
          </cell>
          <cell r="G1689" t="str">
            <v xml:space="preserve">60 x 60 </v>
          </cell>
          <cell r="H1689" t="str">
            <v>Metros</v>
          </cell>
          <cell r="I1689" t="str">
            <v>Porcellanato</v>
          </cell>
          <cell r="J1689" t="str">
            <v>Primera</v>
          </cell>
          <cell r="K1689" t="str">
            <v>60x60-61x61-61,5x61,5</v>
          </cell>
        </row>
        <row r="1690">
          <cell r="A1690" t="str">
            <v>201290942147.1.1</v>
          </cell>
          <cell r="B1690" t="str">
            <v>60 x 60 STYLE ICE RECT.</v>
          </cell>
          <cell r="C1690">
            <v>20</v>
          </cell>
          <cell r="D1690">
            <v>43.2</v>
          </cell>
          <cell r="E1690">
            <v>21.99</v>
          </cell>
          <cell r="F1690" t="str">
            <v>PAL</v>
          </cell>
          <cell r="G1690" t="str">
            <v xml:space="preserve">60 x 60 </v>
          </cell>
          <cell r="H1690" t="str">
            <v>Metros</v>
          </cell>
          <cell r="I1690" t="str">
            <v>Porcellanato</v>
          </cell>
          <cell r="J1690" t="str">
            <v>Primera</v>
          </cell>
          <cell r="K1690" t="str">
            <v>60x60-61x61-61,5x61,5</v>
          </cell>
        </row>
        <row r="1691">
          <cell r="A1691" t="str">
            <v>201290942147.2.1</v>
          </cell>
          <cell r="B1691" t="str">
            <v>60 x 60 STYLE ICE RECT. 2DA CAL</v>
          </cell>
          <cell r="C1691">
            <v>20</v>
          </cell>
          <cell r="D1691">
            <v>43.2</v>
          </cell>
          <cell r="E1691">
            <v>21.99</v>
          </cell>
          <cell r="F1691" t="str">
            <v>PAL</v>
          </cell>
          <cell r="G1691" t="str">
            <v xml:space="preserve">60 x 60 </v>
          </cell>
          <cell r="H1691" t="str">
            <v>Metros</v>
          </cell>
          <cell r="I1691" t="str">
            <v>Porcellanato</v>
          </cell>
          <cell r="J1691" t="str">
            <v>Segunda</v>
          </cell>
          <cell r="K1691" t="str">
            <v>60x60-61x61-61,5x61,5</v>
          </cell>
        </row>
        <row r="1692">
          <cell r="A1692" t="str">
            <v>201290942148.1.1</v>
          </cell>
          <cell r="B1692" t="str">
            <v>60 x 60 STYLE NOCCE RECT.</v>
          </cell>
          <cell r="C1692">
            <v>20</v>
          </cell>
          <cell r="D1692">
            <v>43.2</v>
          </cell>
          <cell r="E1692">
            <v>21.99</v>
          </cell>
          <cell r="F1692" t="str">
            <v>PAL</v>
          </cell>
          <cell r="G1692" t="str">
            <v xml:space="preserve">60 x 60 </v>
          </cell>
          <cell r="H1692" t="str">
            <v>Metros</v>
          </cell>
          <cell r="I1692" t="str">
            <v>Porcellanato</v>
          </cell>
          <cell r="J1692" t="str">
            <v>Primera</v>
          </cell>
          <cell r="K1692" t="str">
            <v>60x60-61x61-61,5x61,5</v>
          </cell>
        </row>
        <row r="1693">
          <cell r="A1693" t="str">
            <v>201290942148.2.1</v>
          </cell>
          <cell r="B1693" t="str">
            <v>60 x 60 STYLE NOCCE RECT. 2DA CAL</v>
          </cell>
          <cell r="C1693">
            <v>20</v>
          </cell>
          <cell r="D1693">
            <v>43.2</v>
          </cell>
          <cell r="E1693">
            <v>21.99</v>
          </cell>
          <cell r="F1693" t="str">
            <v>PAL</v>
          </cell>
          <cell r="G1693" t="str">
            <v xml:space="preserve">60 x 60 </v>
          </cell>
          <cell r="H1693" t="str">
            <v>Metros</v>
          </cell>
          <cell r="I1693" t="str">
            <v>Porcellanato</v>
          </cell>
          <cell r="J1693" t="str">
            <v>Segunda</v>
          </cell>
          <cell r="K1693" t="str">
            <v>60x60-61x61-61,5x61,5</v>
          </cell>
        </row>
        <row r="1694">
          <cell r="A1694" t="str">
            <v>201290989009.1.1</v>
          </cell>
          <cell r="B1694" t="str">
            <v>60 x 60 TRANSIT ARENA</v>
          </cell>
          <cell r="C1694">
            <v>20</v>
          </cell>
          <cell r="D1694">
            <v>43.2</v>
          </cell>
          <cell r="E1694">
            <v>21.99</v>
          </cell>
          <cell r="F1694" t="str">
            <v>PAL</v>
          </cell>
          <cell r="G1694" t="str">
            <v xml:space="preserve">60 x 60 </v>
          </cell>
          <cell r="H1694" t="str">
            <v>Metros</v>
          </cell>
          <cell r="I1694" t="str">
            <v>Porcellanato</v>
          </cell>
          <cell r="J1694" t="str">
            <v>Primera</v>
          </cell>
          <cell r="K1694" t="str">
            <v>60x60-61x61-61,5x61,5</v>
          </cell>
        </row>
        <row r="1695">
          <cell r="A1695" t="str">
            <v>201290989167.1.1</v>
          </cell>
          <cell r="B1695" t="str">
            <v>60 x 60 TRANSIT GRAFITO</v>
          </cell>
          <cell r="C1695">
            <v>20</v>
          </cell>
          <cell r="D1695">
            <v>43.2</v>
          </cell>
          <cell r="E1695">
            <v>21.99</v>
          </cell>
          <cell r="F1695" t="str">
            <v>PAL</v>
          </cell>
          <cell r="G1695" t="str">
            <v xml:space="preserve">60 x 60 </v>
          </cell>
          <cell r="H1695" t="str">
            <v>Metros</v>
          </cell>
          <cell r="I1695" t="str">
            <v>Porcellanato</v>
          </cell>
          <cell r="J1695" t="str">
            <v>Primera</v>
          </cell>
          <cell r="K1695" t="str">
            <v>60x60-61x61-61,5x61,5</v>
          </cell>
        </row>
        <row r="1696">
          <cell r="A1696" t="str">
            <v>201291005006.1.1</v>
          </cell>
          <cell r="B1696" t="str">
            <v>60 x 60 ZEN GRIS</v>
          </cell>
          <cell r="C1696">
            <v>20</v>
          </cell>
          <cell r="D1696">
            <v>43.2</v>
          </cell>
          <cell r="E1696">
            <v>22</v>
          </cell>
          <cell r="F1696" t="str">
            <v>PAL</v>
          </cell>
          <cell r="G1696" t="str">
            <v xml:space="preserve">60 x 60 </v>
          </cell>
          <cell r="H1696" t="str">
            <v>Metros</v>
          </cell>
          <cell r="I1696" t="str">
            <v>Porcellanato</v>
          </cell>
          <cell r="J1696" t="str">
            <v>Primera</v>
          </cell>
          <cell r="K1696" t="str">
            <v>60x60-61x61-61,5x61,5</v>
          </cell>
        </row>
        <row r="1697">
          <cell r="A1697" t="str">
            <v>201291005006.1.2</v>
          </cell>
          <cell r="B1697" t="str">
            <v>60 x 60 ZEN GRIS 1,8</v>
          </cell>
          <cell r="C1697">
            <v>20</v>
          </cell>
          <cell r="D1697">
            <v>54</v>
          </cell>
          <cell r="E1697">
            <v>18.704000000000001</v>
          </cell>
          <cell r="F1697" t="str">
            <v>PAL</v>
          </cell>
          <cell r="G1697" t="str">
            <v xml:space="preserve">60 x 60 </v>
          </cell>
          <cell r="H1697" t="str">
            <v>Metros</v>
          </cell>
          <cell r="I1697" t="str">
            <v>Porcellanato</v>
          </cell>
          <cell r="J1697" t="str">
            <v>Primera</v>
          </cell>
          <cell r="K1697" t="str">
            <v>60x60-61x61-61,5x61,5</v>
          </cell>
        </row>
        <row r="1698">
          <cell r="A1698" t="str">
            <v>201291005006.2.1</v>
          </cell>
          <cell r="B1698" t="str">
            <v>60 x 60 ZEN GRIS 2DA CAL</v>
          </cell>
          <cell r="C1698">
            <v>20</v>
          </cell>
          <cell r="D1698">
            <v>43.2</v>
          </cell>
          <cell r="E1698">
            <v>22</v>
          </cell>
          <cell r="F1698" t="str">
            <v>PAL</v>
          </cell>
          <cell r="G1698" t="str">
            <v xml:space="preserve">60 x 60 </v>
          </cell>
          <cell r="H1698" t="str">
            <v>Metros</v>
          </cell>
          <cell r="I1698" t="str">
            <v>Porcellanato</v>
          </cell>
          <cell r="J1698" t="str">
            <v>Segunda</v>
          </cell>
          <cell r="K1698" t="str">
            <v>60x60-61x61-61,5x61,5</v>
          </cell>
        </row>
        <row r="1699">
          <cell r="A1699" t="str">
            <v>201291005006.2.2</v>
          </cell>
          <cell r="B1699" t="str">
            <v>60 x 60 ZEN GRIS 1,8 2DA CAL</v>
          </cell>
          <cell r="C1699">
            <v>20</v>
          </cell>
          <cell r="D1699">
            <v>54</v>
          </cell>
          <cell r="E1699">
            <v>18.704000000000001</v>
          </cell>
          <cell r="F1699" t="str">
            <v>PAL</v>
          </cell>
          <cell r="G1699" t="str">
            <v xml:space="preserve">60 x 60 </v>
          </cell>
          <cell r="H1699" t="str">
            <v>Metros</v>
          </cell>
          <cell r="I1699" t="str">
            <v>Porcellanato</v>
          </cell>
          <cell r="J1699" t="str">
            <v>Segunda</v>
          </cell>
          <cell r="K1699" t="str">
            <v>60x60-61x61-61,5x61,5</v>
          </cell>
        </row>
        <row r="1700">
          <cell r="A1700" t="str">
            <v>201291005034.1.1</v>
          </cell>
          <cell r="B1700" t="str">
            <v>60 x 60 ZEN MARFIL</v>
          </cell>
          <cell r="C1700">
            <v>20</v>
          </cell>
          <cell r="D1700">
            <v>43.2</v>
          </cell>
          <cell r="E1700">
            <v>22</v>
          </cell>
          <cell r="F1700" t="str">
            <v>PAL</v>
          </cell>
          <cell r="G1700" t="str">
            <v xml:space="preserve">60 x 60 </v>
          </cell>
          <cell r="H1700" t="str">
            <v>Metros</v>
          </cell>
          <cell r="I1700" t="str">
            <v>Porcellanato</v>
          </cell>
          <cell r="J1700" t="str">
            <v>Primera</v>
          </cell>
          <cell r="K1700" t="str">
            <v>60x60-61x61-61,5x61,5</v>
          </cell>
        </row>
        <row r="1701">
          <cell r="A1701" t="str">
            <v>201291005034.1.2</v>
          </cell>
          <cell r="B1701" t="str">
            <v>60 x 60 ZEN MARFIL 1,8</v>
          </cell>
          <cell r="C1701">
            <v>20</v>
          </cell>
          <cell r="D1701">
            <v>54</v>
          </cell>
          <cell r="E1701">
            <v>18.704000000000001</v>
          </cell>
          <cell r="F1701" t="str">
            <v>PAL</v>
          </cell>
          <cell r="G1701" t="str">
            <v xml:space="preserve">60 x 60 </v>
          </cell>
          <cell r="H1701" t="str">
            <v>Metros</v>
          </cell>
          <cell r="I1701" t="str">
            <v>Porcellanato</v>
          </cell>
          <cell r="J1701" t="str">
            <v>Primera</v>
          </cell>
          <cell r="K1701" t="str">
            <v>60x60-61x61-61,5x61,5</v>
          </cell>
        </row>
        <row r="1702">
          <cell r="A1702" t="str">
            <v>201291005034.2.1</v>
          </cell>
          <cell r="B1702" t="str">
            <v>60 x 60 ZEN MARFIL 2DA CAL</v>
          </cell>
          <cell r="C1702">
            <v>20</v>
          </cell>
          <cell r="D1702">
            <v>43.2</v>
          </cell>
          <cell r="E1702">
            <v>22</v>
          </cell>
          <cell r="F1702" t="str">
            <v>PAL</v>
          </cell>
          <cell r="G1702" t="str">
            <v xml:space="preserve">60 x 60 </v>
          </cell>
          <cell r="H1702" t="str">
            <v>Metros</v>
          </cell>
          <cell r="I1702" t="str">
            <v>Porcellanato</v>
          </cell>
          <cell r="J1702" t="str">
            <v>Segunda</v>
          </cell>
          <cell r="K1702" t="str">
            <v>60x60-61x61-61,5x61,5</v>
          </cell>
        </row>
        <row r="1703">
          <cell r="A1703" t="str">
            <v>201291005034.2.2</v>
          </cell>
          <cell r="B1703" t="str">
            <v>60 x 60 ZEN MARFIL 1,8 2DA CAL</v>
          </cell>
          <cell r="C1703">
            <v>20</v>
          </cell>
          <cell r="D1703">
            <v>54</v>
          </cell>
          <cell r="E1703">
            <v>18.704000000000001</v>
          </cell>
          <cell r="F1703" t="str">
            <v>PAL</v>
          </cell>
          <cell r="G1703" t="str">
            <v xml:space="preserve">60 x 60 </v>
          </cell>
          <cell r="H1703" t="str">
            <v>Metros</v>
          </cell>
          <cell r="I1703" t="str">
            <v>Porcellanato</v>
          </cell>
          <cell r="J1703" t="str">
            <v>Segunda</v>
          </cell>
          <cell r="K1703" t="str">
            <v>60x60-61x61-61,5x61,5</v>
          </cell>
        </row>
        <row r="1704">
          <cell r="A1704" t="str">
            <v>201291005097.1.1</v>
          </cell>
          <cell r="B1704" t="str">
            <v>60 x 60 ZEN TIZA</v>
          </cell>
          <cell r="C1704">
            <v>20</v>
          </cell>
          <cell r="D1704">
            <v>43.2</v>
          </cell>
          <cell r="E1704">
            <v>22</v>
          </cell>
          <cell r="F1704" t="str">
            <v>PAL</v>
          </cell>
          <cell r="G1704" t="str">
            <v xml:space="preserve">60 x 60 </v>
          </cell>
          <cell r="H1704" t="str">
            <v>Metros</v>
          </cell>
          <cell r="I1704" t="str">
            <v>Porcellanato</v>
          </cell>
          <cell r="J1704" t="str">
            <v>Primera</v>
          </cell>
          <cell r="K1704" t="str">
            <v>60x60-61x61-61,5x61,5</v>
          </cell>
        </row>
        <row r="1705">
          <cell r="A1705" t="str">
            <v>201291005097.1.2</v>
          </cell>
          <cell r="B1705" t="str">
            <v>60 x 60 ZEN TIZA 1,8</v>
          </cell>
          <cell r="C1705">
            <v>20</v>
          </cell>
          <cell r="D1705">
            <v>54</v>
          </cell>
          <cell r="E1705">
            <v>18.704000000000001</v>
          </cell>
          <cell r="F1705" t="str">
            <v>PAL</v>
          </cell>
          <cell r="G1705" t="str">
            <v xml:space="preserve">60 x 60 </v>
          </cell>
          <cell r="H1705" t="str">
            <v>Metros</v>
          </cell>
          <cell r="I1705" t="str">
            <v>Porcellanato</v>
          </cell>
          <cell r="J1705" t="str">
            <v>Primera</v>
          </cell>
          <cell r="K1705" t="str">
            <v>60x60-61x61-61,5x61,5</v>
          </cell>
        </row>
        <row r="1706">
          <cell r="A1706" t="str">
            <v>201291005097.2.1</v>
          </cell>
          <cell r="B1706" t="str">
            <v>60 x 60 ZEN TIZA 2DA CAL</v>
          </cell>
          <cell r="C1706">
            <v>20</v>
          </cell>
          <cell r="D1706">
            <v>43.2</v>
          </cell>
          <cell r="E1706">
            <v>22</v>
          </cell>
          <cell r="F1706" t="str">
            <v>PAL</v>
          </cell>
          <cell r="G1706" t="str">
            <v xml:space="preserve">60 x 60 </v>
          </cell>
          <cell r="H1706" t="str">
            <v>Metros</v>
          </cell>
          <cell r="I1706" t="str">
            <v>Porcellanato</v>
          </cell>
          <cell r="J1706" t="str">
            <v>Segunda</v>
          </cell>
          <cell r="K1706" t="str">
            <v>60x60-61x61-61,5x61,5</v>
          </cell>
        </row>
        <row r="1707">
          <cell r="A1707" t="str">
            <v>201291005097.2.2</v>
          </cell>
          <cell r="B1707" t="str">
            <v>60 x 60 ZEN TIZA S2 2DA CAL</v>
          </cell>
          <cell r="C1707">
            <v>20</v>
          </cell>
          <cell r="D1707">
            <v>54</v>
          </cell>
          <cell r="E1707">
            <v>18.704000000000001</v>
          </cell>
          <cell r="F1707" t="str">
            <v>PAL</v>
          </cell>
          <cell r="G1707" t="str">
            <v xml:space="preserve">60 x 60 </v>
          </cell>
          <cell r="H1707" t="str">
            <v>Metros</v>
          </cell>
          <cell r="I1707" t="str">
            <v>Porcellanato</v>
          </cell>
          <cell r="J1707" t="str">
            <v>Segunda</v>
          </cell>
          <cell r="K1707" t="str">
            <v>60x60-61x61-61,5x61,5</v>
          </cell>
        </row>
        <row r="1708">
          <cell r="A1708" t="str">
            <v>201291015022.1.1</v>
          </cell>
          <cell r="B1708" t="str">
            <v>60 x 60 CITY GREY RECT.</v>
          </cell>
          <cell r="C1708">
            <v>20</v>
          </cell>
          <cell r="D1708">
            <v>43.2</v>
          </cell>
          <cell r="E1708">
            <v>21.99</v>
          </cell>
          <cell r="F1708" t="str">
            <v>PAL</v>
          </cell>
          <cell r="G1708" t="str">
            <v xml:space="preserve">60 x 60 </v>
          </cell>
          <cell r="H1708" t="str">
            <v>Metros</v>
          </cell>
          <cell r="I1708" t="str">
            <v>Porcellanato</v>
          </cell>
          <cell r="J1708" t="str">
            <v>Primera</v>
          </cell>
          <cell r="K1708" t="str">
            <v>60x60-61x61-61,5x61,5</v>
          </cell>
        </row>
        <row r="1709">
          <cell r="A1709" t="str">
            <v>201291015114.1.1</v>
          </cell>
          <cell r="B1709" t="str">
            <v>60 x 60 CITY BONE RECT.</v>
          </cell>
          <cell r="C1709">
            <v>20</v>
          </cell>
          <cell r="D1709">
            <v>43.2</v>
          </cell>
          <cell r="E1709">
            <v>21.99</v>
          </cell>
          <cell r="F1709" t="str">
            <v>PAL</v>
          </cell>
          <cell r="G1709" t="str">
            <v xml:space="preserve">60 x 60 </v>
          </cell>
          <cell r="H1709" t="str">
            <v>Metros</v>
          </cell>
          <cell r="I1709" t="str">
            <v>Porcellanato</v>
          </cell>
          <cell r="J1709" t="str">
            <v>Primera</v>
          </cell>
          <cell r="K1709" t="str">
            <v>60x60-61x61-61,5x61,5</v>
          </cell>
        </row>
        <row r="1710">
          <cell r="A1710" t="str">
            <v>201291015114.2.1</v>
          </cell>
          <cell r="B1710" t="str">
            <v>60 x 60 CITY BONE RECT. 2DA CAL</v>
          </cell>
          <cell r="C1710">
            <v>20</v>
          </cell>
          <cell r="D1710">
            <v>43.2</v>
          </cell>
          <cell r="E1710">
            <v>21.99</v>
          </cell>
          <cell r="F1710" t="str">
            <v>PAL</v>
          </cell>
          <cell r="G1710" t="str">
            <v xml:space="preserve">60 x 60 </v>
          </cell>
          <cell r="H1710" t="str">
            <v>Metros</v>
          </cell>
          <cell r="I1710" t="str">
            <v>Porcellanato</v>
          </cell>
          <cell r="J1710" t="str">
            <v>Segunda</v>
          </cell>
          <cell r="K1710" t="str">
            <v>60x60-61x61-61,5x61,5</v>
          </cell>
        </row>
        <row r="1711">
          <cell r="A1711" t="str">
            <v>201291015142.1.1</v>
          </cell>
          <cell r="B1711" t="str">
            <v>60 x 60 CITY NUT RECT.</v>
          </cell>
          <cell r="C1711">
            <v>20</v>
          </cell>
          <cell r="D1711">
            <v>43.2</v>
          </cell>
          <cell r="E1711">
            <v>21.99</v>
          </cell>
          <cell r="F1711" t="str">
            <v>PAL</v>
          </cell>
          <cell r="G1711" t="str">
            <v xml:space="preserve">60 x 60 </v>
          </cell>
          <cell r="H1711" t="str">
            <v>Metros</v>
          </cell>
          <cell r="I1711" t="str">
            <v>Porcellanato</v>
          </cell>
          <cell r="J1711" t="str">
            <v>Primera</v>
          </cell>
          <cell r="K1711" t="str">
            <v>60x60-61x61-61,5x61,5</v>
          </cell>
        </row>
        <row r="1712">
          <cell r="A1712" t="str">
            <v>201291015142.2.1</v>
          </cell>
          <cell r="B1712" t="str">
            <v>60 x 60 CITY NUT RECT. 2DA CAL CAL</v>
          </cell>
          <cell r="C1712">
            <v>20</v>
          </cell>
          <cell r="D1712">
            <v>43.2</v>
          </cell>
          <cell r="E1712">
            <v>21.99</v>
          </cell>
          <cell r="F1712" t="str">
            <v>PAL</v>
          </cell>
          <cell r="G1712" t="str">
            <v xml:space="preserve">60 x 60 </v>
          </cell>
          <cell r="H1712" t="str">
            <v>Metros</v>
          </cell>
          <cell r="I1712" t="str">
            <v>Porcellanato</v>
          </cell>
          <cell r="J1712" t="str">
            <v>Segunda</v>
          </cell>
          <cell r="K1712" t="str">
            <v>60x60-61x61-61,5x61,5</v>
          </cell>
        </row>
        <row r="1713">
          <cell r="A1713" t="str">
            <v>201291023006.1.1</v>
          </cell>
          <cell r="B1713" t="str">
            <v>60 x 60 ZEN GRIS RECT.</v>
          </cell>
          <cell r="C1713">
            <v>20</v>
          </cell>
          <cell r="D1713">
            <v>43.2</v>
          </cell>
          <cell r="E1713">
            <v>21.99</v>
          </cell>
          <cell r="F1713" t="str">
            <v>PAL</v>
          </cell>
          <cell r="G1713" t="str">
            <v xml:space="preserve">60 x 60 </v>
          </cell>
          <cell r="H1713" t="str">
            <v>Metros</v>
          </cell>
          <cell r="I1713" t="str">
            <v>Porcellanato</v>
          </cell>
          <cell r="J1713" t="str">
            <v>Primera</v>
          </cell>
          <cell r="K1713" t="str">
            <v>60x60-61x61-61,5x61,5</v>
          </cell>
        </row>
        <row r="1714">
          <cell r="A1714" t="str">
            <v>201291023006.2.1</v>
          </cell>
          <cell r="B1714" t="str">
            <v>60 x 60 ZEN GRIS RECT. 2DA CAL CAL</v>
          </cell>
          <cell r="C1714">
            <v>20</v>
          </cell>
          <cell r="D1714">
            <v>43.2</v>
          </cell>
          <cell r="E1714">
            <v>21.99</v>
          </cell>
          <cell r="F1714" t="str">
            <v>PAL</v>
          </cell>
          <cell r="G1714" t="str">
            <v xml:space="preserve">60 x 60 </v>
          </cell>
          <cell r="H1714" t="str">
            <v>Metros</v>
          </cell>
          <cell r="I1714" t="str">
            <v>Porcellanato</v>
          </cell>
          <cell r="J1714" t="str">
            <v>Segunda</v>
          </cell>
          <cell r="K1714" t="str">
            <v>60x60-61x61-61,5x61,5</v>
          </cell>
        </row>
        <row r="1715">
          <cell r="A1715" t="str">
            <v>201291023034.1.1</v>
          </cell>
          <cell r="B1715" t="str">
            <v>60 x 60 ZEN MARFIL RECT.</v>
          </cell>
          <cell r="C1715">
            <v>20</v>
          </cell>
          <cell r="D1715">
            <v>43.2</v>
          </cell>
          <cell r="E1715">
            <v>21.99</v>
          </cell>
          <cell r="F1715" t="str">
            <v>PAL</v>
          </cell>
          <cell r="G1715" t="str">
            <v xml:space="preserve">60 x 60 </v>
          </cell>
          <cell r="H1715" t="str">
            <v>Metros</v>
          </cell>
          <cell r="I1715" t="str">
            <v>Porcellanato</v>
          </cell>
          <cell r="J1715" t="str">
            <v>Primera</v>
          </cell>
          <cell r="K1715" t="str">
            <v>60x60-61x61-61,5x61,5</v>
          </cell>
        </row>
        <row r="1716">
          <cell r="A1716" t="str">
            <v>201291023034.2.1</v>
          </cell>
          <cell r="B1716" t="str">
            <v>60 x 60 ZEN MARFIL RECT. 2DA CAL</v>
          </cell>
          <cell r="C1716">
            <v>20</v>
          </cell>
          <cell r="D1716">
            <v>43.2</v>
          </cell>
          <cell r="E1716">
            <v>21.99</v>
          </cell>
          <cell r="F1716" t="str">
            <v>PAL</v>
          </cell>
          <cell r="G1716" t="str">
            <v xml:space="preserve">60 x 60 </v>
          </cell>
          <cell r="H1716" t="str">
            <v>Metros</v>
          </cell>
          <cell r="I1716" t="str">
            <v>Porcellanato</v>
          </cell>
          <cell r="J1716" t="str">
            <v>Segunda</v>
          </cell>
          <cell r="K1716" t="str">
            <v>60x60-61x61-61,5x61,5</v>
          </cell>
        </row>
        <row r="1717">
          <cell r="A1717" t="str">
            <v>201291023097.1.1</v>
          </cell>
          <cell r="B1717" t="str">
            <v>60 x 60 ZEN TIZA RECT.</v>
          </cell>
          <cell r="C1717">
            <v>20</v>
          </cell>
          <cell r="D1717">
            <v>43.2</v>
          </cell>
          <cell r="E1717">
            <v>21.99</v>
          </cell>
          <cell r="F1717" t="str">
            <v>PAL</v>
          </cell>
          <cell r="G1717" t="str">
            <v xml:space="preserve">60 x 60 </v>
          </cell>
          <cell r="H1717" t="str">
            <v>Metros</v>
          </cell>
          <cell r="I1717" t="str">
            <v>Porcellanato</v>
          </cell>
          <cell r="J1717" t="str">
            <v>Primera</v>
          </cell>
          <cell r="K1717" t="str">
            <v>60x60-61x61-61,5x61,5</v>
          </cell>
        </row>
        <row r="1718">
          <cell r="A1718" t="str">
            <v>201291023097.2.1</v>
          </cell>
          <cell r="B1718" t="str">
            <v>60 x 60 ZEN TIZA RECT. 2DA CAL CAL</v>
          </cell>
          <cell r="C1718">
            <v>20</v>
          </cell>
          <cell r="D1718">
            <v>43.2</v>
          </cell>
          <cell r="E1718">
            <v>21.99</v>
          </cell>
          <cell r="F1718" t="str">
            <v>PAL</v>
          </cell>
          <cell r="G1718" t="str">
            <v xml:space="preserve">60 x 60 </v>
          </cell>
          <cell r="H1718" t="str">
            <v>Metros</v>
          </cell>
          <cell r="I1718" t="str">
            <v>Porcellanato</v>
          </cell>
          <cell r="J1718" t="str">
            <v>Segunda</v>
          </cell>
          <cell r="K1718" t="str">
            <v>60x60-61x61-61,5x61,5</v>
          </cell>
        </row>
        <row r="1719">
          <cell r="A1719" t="str">
            <v>201291038006.1.1</v>
          </cell>
          <cell r="B1719" t="str">
            <v>60 x 60 ETRURIA GRIS RECT.</v>
          </cell>
          <cell r="C1719">
            <v>20</v>
          </cell>
          <cell r="D1719">
            <v>43.2</v>
          </cell>
          <cell r="E1719">
            <v>21.99</v>
          </cell>
          <cell r="F1719" t="str">
            <v>PAL</v>
          </cell>
          <cell r="G1719" t="str">
            <v xml:space="preserve">60 x 60 </v>
          </cell>
          <cell r="H1719" t="str">
            <v>Metros</v>
          </cell>
          <cell r="I1719" t="str">
            <v>Porcellanato</v>
          </cell>
          <cell r="J1719" t="str">
            <v>Primera</v>
          </cell>
          <cell r="K1719" t="str">
            <v>60x60-61x61-61,5x61,5</v>
          </cell>
        </row>
        <row r="1720">
          <cell r="A1720" t="str">
            <v>201291038006.2.1</v>
          </cell>
          <cell r="B1720" t="str">
            <v>60 x 60 ETRURIA GRIS RECT. 2DA CAL</v>
          </cell>
          <cell r="C1720">
            <v>20</v>
          </cell>
          <cell r="D1720">
            <v>43.2</v>
          </cell>
          <cell r="E1720">
            <v>21.99</v>
          </cell>
          <cell r="F1720" t="str">
            <v>PAL</v>
          </cell>
          <cell r="G1720" t="str">
            <v xml:space="preserve">60 x 60 </v>
          </cell>
          <cell r="H1720" t="str">
            <v>Metros</v>
          </cell>
          <cell r="I1720" t="str">
            <v>Porcellanato</v>
          </cell>
          <cell r="J1720" t="str">
            <v>Segunda</v>
          </cell>
          <cell r="K1720" t="str">
            <v>60x60-61x61-61,5x61,5</v>
          </cell>
        </row>
        <row r="1721">
          <cell r="A1721" t="str">
            <v>201291038058.1.1</v>
          </cell>
          <cell r="B1721" t="str">
            <v>60 x 60 ETRURIA MIEL RECT.</v>
          </cell>
          <cell r="C1721">
            <v>20</v>
          </cell>
          <cell r="D1721">
            <v>43.2</v>
          </cell>
          <cell r="E1721">
            <v>21.99</v>
          </cell>
          <cell r="F1721" t="str">
            <v>PAL</v>
          </cell>
          <cell r="G1721" t="str">
            <v xml:space="preserve">60 x 60 </v>
          </cell>
          <cell r="H1721" t="str">
            <v>Metros</v>
          </cell>
          <cell r="I1721" t="str">
            <v>Porcellanato</v>
          </cell>
          <cell r="J1721" t="str">
            <v>Primera</v>
          </cell>
          <cell r="K1721" t="str">
            <v>60x60-61x61-61,5x61,5</v>
          </cell>
        </row>
        <row r="1722">
          <cell r="A1722" t="str">
            <v>201291038058.2.1</v>
          </cell>
          <cell r="B1722" t="str">
            <v>60 x 60 ETRURIA MIEL RECT. 2DA CAL</v>
          </cell>
          <cell r="C1722">
            <v>20</v>
          </cell>
          <cell r="D1722">
            <v>43.2</v>
          </cell>
          <cell r="E1722">
            <v>21.99</v>
          </cell>
          <cell r="F1722" t="str">
            <v>PAL</v>
          </cell>
          <cell r="G1722" t="str">
            <v xml:space="preserve">60 x 60 </v>
          </cell>
          <cell r="H1722" t="str">
            <v>Metros</v>
          </cell>
          <cell r="I1722" t="str">
            <v>Porcellanato</v>
          </cell>
          <cell r="J1722" t="str">
            <v>Segunda</v>
          </cell>
          <cell r="K1722" t="str">
            <v>60x60-61x61-61,5x61,5</v>
          </cell>
        </row>
        <row r="1723">
          <cell r="A1723" t="str">
            <v>201291038097.1.1</v>
          </cell>
          <cell r="B1723" t="str">
            <v>60 x 60 ETRURIA TIZA RECT.</v>
          </cell>
          <cell r="C1723">
            <v>20</v>
          </cell>
          <cell r="D1723">
            <v>43.2</v>
          </cell>
          <cell r="E1723">
            <v>21.99</v>
          </cell>
          <cell r="F1723" t="str">
            <v>PAL</v>
          </cell>
          <cell r="G1723" t="str">
            <v xml:space="preserve">60 x 60 </v>
          </cell>
          <cell r="H1723" t="str">
            <v>Metros</v>
          </cell>
          <cell r="I1723" t="str">
            <v>Porcellanato</v>
          </cell>
          <cell r="J1723" t="str">
            <v>Primera</v>
          </cell>
          <cell r="K1723" t="str">
            <v>60x60-61x61-61,5x61,5</v>
          </cell>
        </row>
        <row r="1724">
          <cell r="A1724" t="str">
            <v>201291038097.2.1</v>
          </cell>
          <cell r="B1724" t="str">
            <v>60 x 60 ETRURIA TIZA RECT. 2DA CAL</v>
          </cell>
          <cell r="C1724">
            <v>20</v>
          </cell>
          <cell r="D1724">
            <v>43.2</v>
          </cell>
          <cell r="E1724">
            <v>21.99</v>
          </cell>
          <cell r="F1724" t="str">
            <v>PAL</v>
          </cell>
          <cell r="G1724" t="str">
            <v xml:space="preserve">60 x 60 </v>
          </cell>
          <cell r="H1724" t="str">
            <v>Metros</v>
          </cell>
          <cell r="I1724" t="str">
            <v>Porcellanato</v>
          </cell>
          <cell r="J1724" t="str">
            <v>Segunda</v>
          </cell>
          <cell r="K1724" t="str">
            <v>60x60-61x61-61,5x61,5</v>
          </cell>
        </row>
        <row r="1725">
          <cell r="A1725" t="str">
            <v>201291038127.1.1</v>
          </cell>
          <cell r="B1725" t="str">
            <v>60 x 60 ETRURIA CAFE RECT.</v>
          </cell>
          <cell r="C1725">
            <v>20</v>
          </cell>
          <cell r="D1725">
            <v>43.2</v>
          </cell>
          <cell r="E1725">
            <v>21.99</v>
          </cell>
          <cell r="F1725" t="str">
            <v>PAL</v>
          </cell>
          <cell r="G1725" t="str">
            <v xml:space="preserve">60 x 60 </v>
          </cell>
          <cell r="H1725" t="str">
            <v>Metros</v>
          </cell>
          <cell r="I1725" t="str">
            <v>Porcellanato</v>
          </cell>
          <cell r="J1725" t="str">
            <v>Primera</v>
          </cell>
          <cell r="K1725" t="str">
            <v>60x60-61x61-61,5x61,5</v>
          </cell>
        </row>
        <row r="1726">
          <cell r="A1726" t="str">
            <v>201291038127.2.1</v>
          </cell>
          <cell r="B1726" t="str">
            <v>60 x 60 ETRURIA CAFE RECT. 2DA CAL</v>
          </cell>
          <cell r="C1726">
            <v>20</v>
          </cell>
          <cell r="D1726">
            <v>43.2</v>
          </cell>
          <cell r="E1726">
            <v>21.99</v>
          </cell>
          <cell r="F1726" t="str">
            <v>PAL</v>
          </cell>
          <cell r="G1726" t="str">
            <v xml:space="preserve">60 x 60 </v>
          </cell>
          <cell r="H1726" t="str">
            <v>Metros</v>
          </cell>
          <cell r="I1726" t="str">
            <v>Porcellanato</v>
          </cell>
          <cell r="J1726" t="str">
            <v>Segunda</v>
          </cell>
          <cell r="K1726" t="str">
            <v>60x60-61x61-61,5x61,5</v>
          </cell>
        </row>
        <row r="1727">
          <cell r="A1727" t="str">
            <v>201291047097.1.1</v>
          </cell>
          <cell r="B1727" t="str">
            <v>60 x 60 URBAN TIZA</v>
          </cell>
          <cell r="C1727">
            <v>20</v>
          </cell>
          <cell r="D1727">
            <v>43.2</v>
          </cell>
          <cell r="E1727">
            <v>21.99</v>
          </cell>
          <cell r="F1727" t="str">
            <v>PAL</v>
          </cell>
          <cell r="G1727" t="str">
            <v xml:space="preserve">60 x 60 </v>
          </cell>
          <cell r="H1727" t="str">
            <v>Metros</v>
          </cell>
          <cell r="I1727" t="str">
            <v>Porcellanato</v>
          </cell>
          <cell r="J1727" t="str">
            <v>Primera</v>
          </cell>
          <cell r="K1727" t="str">
            <v>60x60-61x61-61,5x61,5</v>
          </cell>
        </row>
        <row r="1728">
          <cell r="A1728" t="str">
            <v>201291076000.1.1</v>
          </cell>
          <cell r="B1728" t="str">
            <v>60 x 60 TUNEZ RECT.</v>
          </cell>
          <cell r="C1728">
            <v>20</v>
          </cell>
          <cell r="D1728">
            <v>43.2</v>
          </cell>
          <cell r="E1728">
            <v>21.99</v>
          </cell>
          <cell r="F1728" t="str">
            <v>PAL</v>
          </cell>
          <cell r="G1728" t="str">
            <v xml:space="preserve">60 x 60 </v>
          </cell>
          <cell r="H1728" t="str">
            <v>Metros</v>
          </cell>
          <cell r="I1728" t="str">
            <v>Porcellanato</v>
          </cell>
          <cell r="J1728" t="str">
            <v>Primera</v>
          </cell>
          <cell r="K1728" t="str">
            <v>60x60-61x61-61,5x61,5</v>
          </cell>
        </row>
        <row r="1729">
          <cell r="A1729" t="str">
            <v>201291088122.1.1</v>
          </cell>
          <cell r="B1729" t="str">
            <v>60 x 60 INTEGRA WHITE NAT RECT.</v>
          </cell>
          <cell r="C1729">
            <v>20</v>
          </cell>
          <cell r="D1729">
            <v>43.2</v>
          </cell>
          <cell r="E1729">
            <v>21.99</v>
          </cell>
          <cell r="F1729" t="str">
            <v>PAL</v>
          </cell>
          <cell r="G1729" t="str">
            <v xml:space="preserve">60 x 60 </v>
          </cell>
          <cell r="H1729" t="str">
            <v>Metros</v>
          </cell>
          <cell r="I1729" t="str">
            <v>Porcellanato</v>
          </cell>
          <cell r="J1729" t="str">
            <v>Primera</v>
          </cell>
          <cell r="K1729" t="str">
            <v>60x60-61x61-61,5x61,5</v>
          </cell>
        </row>
        <row r="1730">
          <cell r="A1730" t="str">
            <v>201291088165.1.1</v>
          </cell>
          <cell r="B1730" t="str">
            <v>60 x 60 INTEGRA CEMENT NAT RECT.</v>
          </cell>
          <cell r="C1730">
            <v>20</v>
          </cell>
          <cell r="D1730">
            <v>43.2</v>
          </cell>
          <cell r="E1730">
            <v>21.99</v>
          </cell>
          <cell r="F1730" t="str">
            <v>PAL</v>
          </cell>
          <cell r="G1730" t="str">
            <v xml:space="preserve">60 x 60 </v>
          </cell>
          <cell r="H1730" t="str">
            <v>Metros</v>
          </cell>
          <cell r="I1730" t="str">
            <v>Porcellanato</v>
          </cell>
          <cell r="J1730" t="str">
            <v>Primera</v>
          </cell>
          <cell r="K1730" t="str">
            <v>60x60-61x61-61,5x61,5</v>
          </cell>
        </row>
        <row r="1731">
          <cell r="A1731" t="str">
            <v>201291089122.1.2</v>
          </cell>
          <cell r="B1731" t="str">
            <v>60 x 60 INTEGRA WHITE PULIDO</v>
          </cell>
          <cell r="C1731">
            <v>20</v>
          </cell>
          <cell r="D1731">
            <v>41.1</v>
          </cell>
          <cell r="E1731">
            <v>21.99</v>
          </cell>
          <cell r="F1731" t="str">
            <v>PAL</v>
          </cell>
          <cell r="G1731" t="str">
            <v xml:space="preserve">60 x 60 </v>
          </cell>
          <cell r="H1731" t="str">
            <v>Metros</v>
          </cell>
          <cell r="I1731" t="str">
            <v>Porcellanato</v>
          </cell>
          <cell r="J1731" t="str">
            <v>Primera</v>
          </cell>
          <cell r="K1731" t="str">
            <v>60x60-61x61-61,5x61,5</v>
          </cell>
        </row>
        <row r="1732">
          <cell r="A1732" t="str">
            <v>201291089165.1.2</v>
          </cell>
          <cell r="B1732" t="str">
            <v>60 x 60 INTEGRA CEMENT PULIDO</v>
          </cell>
          <cell r="C1732">
            <v>20</v>
          </cell>
          <cell r="D1732">
            <v>41.1</v>
          </cell>
          <cell r="E1732">
            <v>21.99</v>
          </cell>
          <cell r="F1732" t="str">
            <v>PAL</v>
          </cell>
          <cell r="G1732" t="str">
            <v xml:space="preserve">60 x 60 </v>
          </cell>
          <cell r="H1732" t="str">
            <v>Metros</v>
          </cell>
          <cell r="I1732" t="str">
            <v>Porcellanato</v>
          </cell>
          <cell r="J1732" t="str">
            <v>Primera</v>
          </cell>
          <cell r="K1732" t="str">
            <v>60x60-61x61-61,5x61,5</v>
          </cell>
        </row>
        <row r="1733">
          <cell r="A1733" t="str">
            <v>201291089165.2.1</v>
          </cell>
          <cell r="B1733" t="str">
            <v>60 x 60 INTEGRA CEMENT PULIDO 2DA CAL</v>
          </cell>
          <cell r="C1733">
            <v>20</v>
          </cell>
          <cell r="D1733">
            <v>43.2</v>
          </cell>
          <cell r="E1733">
            <v>21.99</v>
          </cell>
          <cell r="F1733" t="str">
            <v>PAL</v>
          </cell>
          <cell r="G1733" t="str">
            <v xml:space="preserve">60 x 60 </v>
          </cell>
          <cell r="H1733" t="str">
            <v>Metros</v>
          </cell>
          <cell r="I1733" t="str">
            <v>Porcellanato</v>
          </cell>
          <cell r="J1733" t="str">
            <v>Segunda</v>
          </cell>
          <cell r="K1733" t="str">
            <v>60x60-61x61-61,5x61,5</v>
          </cell>
        </row>
        <row r="1734">
          <cell r="A1734" t="str">
            <v>201291215006.1.1</v>
          </cell>
          <cell r="B1734" t="str">
            <v>60 x 60 FORTEZZE GRIS RECT.</v>
          </cell>
          <cell r="C1734">
            <v>20</v>
          </cell>
          <cell r="D1734">
            <v>43.2</v>
          </cell>
          <cell r="E1734">
            <v>21.99</v>
          </cell>
          <cell r="F1734" t="str">
            <v>PAL</v>
          </cell>
          <cell r="G1734" t="str">
            <v xml:space="preserve">60 x 60 </v>
          </cell>
          <cell r="H1734" t="str">
            <v>Metros</v>
          </cell>
          <cell r="I1734" t="str">
            <v>Porcellanato</v>
          </cell>
          <cell r="J1734" t="str">
            <v>Primera</v>
          </cell>
          <cell r="K1734" t="str">
            <v>60x60-61x61-61,5x61,5</v>
          </cell>
        </row>
        <row r="1735">
          <cell r="A1735" t="str">
            <v>201291215009.1.1</v>
          </cell>
          <cell r="B1735" t="str">
            <v>60 x 60 FORTEZZE ARENA RECT.</v>
          </cell>
          <cell r="C1735">
            <v>20</v>
          </cell>
          <cell r="D1735">
            <v>43.2</v>
          </cell>
          <cell r="E1735">
            <v>21.99</v>
          </cell>
          <cell r="F1735" t="str">
            <v>PAL</v>
          </cell>
          <cell r="G1735" t="str">
            <v xml:space="preserve">60 x 60 </v>
          </cell>
          <cell r="H1735" t="str">
            <v>Metros</v>
          </cell>
          <cell r="I1735" t="str">
            <v>Porcellanato</v>
          </cell>
          <cell r="J1735" t="str">
            <v>Primera</v>
          </cell>
          <cell r="K1735" t="str">
            <v>60x60-61x61-61,5x61,5</v>
          </cell>
        </row>
        <row r="1736">
          <cell r="A1736" t="str">
            <v>201291215009.2.1</v>
          </cell>
          <cell r="B1736" t="str">
            <v>60 x 60 FORTEZZE ARENA RECT. 2DA CAL</v>
          </cell>
          <cell r="C1736">
            <v>20</v>
          </cell>
          <cell r="D1736">
            <v>43.2</v>
          </cell>
          <cell r="E1736">
            <v>21.99</v>
          </cell>
          <cell r="F1736" t="str">
            <v>PAL</v>
          </cell>
          <cell r="G1736" t="str">
            <v xml:space="preserve">60 x 60 </v>
          </cell>
          <cell r="H1736" t="str">
            <v>Metros</v>
          </cell>
          <cell r="I1736" t="str">
            <v>Porcellanato</v>
          </cell>
          <cell r="J1736" t="str">
            <v>Segunda</v>
          </cell>
          <cell r="K1736" t="str">
            <v>60x60-61x61-61,5x61,5</v>
          </cell>
        </row>
        <row r="1737">
          <cell r="A1737" t="str">
            <v>201291215034.1.1</v>
          </cell>
          <cell r="B1737" t="str">
            <v>60 x 60 FORTEZZE MARFIL RECT.</v>
          </cell>
          <cell r="C1737">
            <v>20</v>
          </cell>
          <cell r="D1737">
            <v>43.2</v>
          </cell>
          <cell r="E1737">
            <v>21.99</v>
          </cell>
          <cell r="F1737" t="str">
            <v>PAL</v>
          </cell>
          <cell r="G1737" t="str">
            <v xml:space="preserve">60 x 60 </v>
          </cell>
          <cell r="H1737" t="str">
            <v>Metros</v>
          </cell>
          <cell r="I1737" t="str">
            <v>Porcellanato</v>
          </cell>
          <cell r="J1737" t="str">
            <v>Primera</v>
          </cell>
          <cell r="K1737" t="str">
            <v>60x60-61x61-61,5x61,5</v>
          </cell>
        </row>
        <row r="1738">
          <cell r="A1738" t="str">
            <v>201291291023.1.1</v>
          </cell>
          <cell r="B1738" t="str">
            <v>60 x 60 BLEND NATURAL</v>
          </cell>
          <cell r="C1738">
            <v>20</v>
          </cell>
          <cell r="D1738">
            <v>43.2</v>
          </cell>
          <cell r="E1738">
            <v>22</v>
          </cell>
          <cell r="F1738" t="str">
            <v>PAL</v>
          </cell>
          <cell r="G1738" t="str">
            <v xml:space="preserve">60 x 60 </v>
          </cell>
          <cell r="H1738" t="str">
            <v>Metros</v>
          </cell>
          <cell r="I1738" t="str">
            <v>Porcellanato</v>
          </cell>
          <cell r="J1738" t="str">
            <v>Primera</v>
          </cell>
          <cell r="K1738" t="str">
            <v>60x60-61x61-61,5x61,5</v>
          </cell>
        </row>
        <row r="1739">
          <cell r="A1739" t="str">
            <v>201291291023.1.2</v>
          </cell>
          <cell r="B1739" t="str">
            <v>60 x 60 BLEND NATURAL 1,8</v>
          </cell>
          <cell r="C1739">
            <v>20</v>
          </cell>
          <cell r="D1739">
            <v>54</v>
          </cell>
          <cell r="E1739">
            <v>18.704000000000001</v>
          </cell>
          <cell r="F1739" t="str">
            <v>PAL</v>
          </cell>
          <cell r="G1739" t="str">
            <v xml:space="preserve">60 x 60 </v>
          </cell>
          <cell r="H1739" t="str">
            <v>Metros</v>
          </cell>
          <cell r="I1739" t="str">
            <v>Porcellanato</v>
          </cell>
          <cell r="J1739" t="str">
            <v>Primera</v>
          </cell>
          <cell r="K1739" t="str">
            <v>60x60-61x61-61,5x61,5</v>
          </cell>
        </row>
        <row r="1740">
          <cell r="A1740" t="str">
            <v>201291291023.2.1</v>
          </cell>
          <cell r="B1740" t="str">
            <v>60 x 60 BLEND NATURAL 2DA CAL</v>
          </cell>
          <cell r="C1740">
            <v>20</v>
          </cell>
          <cell r="D1740">
            <v>43.2</v>
          </cell>
          <cell r="E1740">
            <v>22</v>
          </cell>
          <cell r="F1740" t="str">
            <v>PAL</v>
          </cell>
          <cell r="G1740" t="str">
            <v xml:space="preserve">60 x 60 </v>
          </cell>
          <cell r="H1740" t="str">
            <v>Metros</v>
          </cell>
          <cell r="I1740" t="str">
            <v>Porcellanato</v>
          </cell>
          <cell r="J1740" t="str">
            <v>Segunda</v>
          </cell>
          <cell r="K1740" t="str">
            <v>60x60-61x61-61,5x61,5</v>
          </cell>
        </row>
        <row r="1741">
          <cell r="A1741" t="str">
            <v>201291291023.2.2</v>
          </cell>
          <cell r="B1741" t="str">
            <v>60 x 60 BLEND NATURAL 1,8 2DA CAL</v>
          </cell>
          <cell r="C1741">
            <v>20</v>
          </cell>
          <cell r="D1741">
            <v>54</v>
          </cell>
          <cell r="E1741">
            <v>18.704000000000001</v>
          </cell>
          <cell r="F1741" t="str">
            <v>PAL</v>
          </cell>
          <cell r="G1741" t="str">
            <v xml:space="preserve">60 x 60 </v>
          </cell>
          <cell r="H1741" t="str">
            <v>Metros</v>
          </cell>
          <cell r="I1741" t="str">
            <v>Porcellanato</v>
          </cell>
          <cell r="J1741" t="str">
            <v>Segunda</v>
          </cell>
          <cell r="K1741" t="str">
            <v>60x60-61x61-61,5x61,5</v>
          </cell>
        </row>
        <row r="1742">
          <cell r="A1742" t="str">
            <v>201291291167.1.1</v>
          </cell>
          <cell r="B1742" t="str">
            <v>60 x 60 BLEND GRAFITO</v>
          </cell>
          <cell r="C1742">
            <v>20</v>
          </cell>
          <cell r="D1742">
            <v>43.2</v>
          </cell>
          <cell r="E1742">
            <v>22</v>
          </cell>
          <cell r="F1742" t="str">
            <v>PAL</v>
          </cell>
          <cell r="G1742" t="str">
            <v xml:space="preserve">60 x 60 </v>
          </cell>
          <cell r="H1742" t="str">
            <v>Metros</v>
          </cell>
          <cell r="I1742" t="str">
            <v>Porcellanato</v>
          </cell>
          <cell r="J1742" t="str">
            <v>Primera</v>
          </cell>
          <cell r="K1742" t="str">
            <v>60x60-61x61-61,5x61,5</v>
          </cell>
        </row>
        <row r="1743">
          <cell r="A1743" t="str">
            <v>201291291167.1.2</v>
          </cell>
          <cell r="B1743" t="str">
            <v>60 x 60 BLEND GRAFITO 1,8</v>
          </cell>
          <cell r="C1743">
            <v>20</v>
          </cell>
          <cell r="D1743">
            <v>54</v>
          </cell>
          <cell r="E1743">
            <v>18.704000000000001</v>
          </cell>
          <cell r="F1743" t="str">
            <v>PAL</v>
          </cell>
          <cell r="G1743" t="str">
            <v xml:space="preserve">60 x 60 </v>
          </cell>
          <cell r="H1743" t="str">
            <v>Metros</v>
          </cell>
          <cell r="I1743" t="str">
            <v>Porcellanato</v>
          </cell>
          <cell r="J1743" t="str">
            <v>Primera</v>
          </cell>
          <cell r="K1743" t="str">
            <v>60x60-61x61-61,5x61,5</v>
          </cell>
        </row>
        <row r="1744">
          <cell r="A1744" t="str">
            <v>201291291167.2.1</v>
          </cell>
          <cell r="B1744" t="str">
            <v>60 x 60 BLEND GRAFITO 2DA CAL</v>
          </cell>
          <cell r="C1744">
            <v>20</v>
          </cell>
          <cell r="D1744">
            <v>43.2</v>
          </cell>
          <cell r="E1744">
            <v>22</v>
          </cell>
          <cell r="F1744" t="str">
            <v>PAL</v>
          </cell>
          <cell r="G1744" t="str">
            <v xml:space="preserve">60 x 60 </v>
          </cell>
          <cell r="H1744" t="str">
            <v>Metros</v>
          </cell>
          <cell r="I1744" t="str">
            <v>Porcellanato</v>
          </cell>
          <cell r="J1744" t="str">
            <v>Segunda</v>
          </cell>
          <cell r="K1744" t="str">
            <v>60x60-61x61-61,5x61,5</v>
          </cell>
        </row>
        <row r="1745">
          <cell r="A1745" t="str">
            <v>201291291167.2.2</v>
          </cell>
          <cell r="B1745" t="str">
            <v>60 x 60 BLEND GRAFITO 1,8 2DA CAL</v>
          </cell>
          <cell r="C1745">
            <v>20</v>
          </cell>
          <cell r="D1745">
            <v>54</v>
          </cell>
          <cell r="E1745">
            <v>18.704000000000001</v>
          </cell>
          <cell r="F1745" t="str">
            <v>PAL</v>
          </cell>
          <cell r="G1745" t="str">
            <v xml:space="preserve">60 x 60 </v>
          </cell>
          <cell r="H1745" t="str">
            <v>Metros</v>
          </cell>
          <cell r="I1745" t="str">
            <v>Porcellanato</v>
          </cell>
          <cell r="J1745" t="str">
            <v>Segunda</v>
          </cell>
          <cell r="K1745" t="str">
            <v>60x60-61x61-61,5x61,5</v>
          </cell>
        </row>
        <row r="1746">
          <cell r="A1746" t="str">
            <v>201291291174.1.1</v>
          </cell>
          <cell r="B1746" t="str">
            <v>60 x 60 BLEND CEMENTO</v>
          </cell>
          <cell r="C1746">
            <v>20</v>
          </cell>
          <cell r="D1746">
            <v>43.2</v>
          </cell>
          <cell r="E1746">
            <v>22</v>
          </cell>
          <cell r="F1746" t="str">
            <v>PAL</v>
          </cell>
          <cell r="G1746" t="str">
            <v xml:space="preserve">60 x 60 </v>
          </cell>
          <cell r="H1746" t="str">
            <v>Metros</v>
          </cell>
          <cell r="I1746" t="str">
            <v>Porcellanato</v>
          </cell>
          <cell r="J1746" t="str">
            <v>Primera</v>
          </cell>
          <cell r="K1746" t="str">
            <v>60x60-61x61-61,5x61,5</v>
          </cell>
        </row>
        <row r="1747">
          <cell r="A1747" t="str">
            <v>201291291174.1.2</v>
          </cell>
          <cell r="B1747" t="str">
            <v>60 x 60 BLEND CEMENTO 1,8</v>
          </cell>
          <cell r="C1747">
            <v>20</v>
          </cell>
          <cell r="D1747">
            <v>54</v>
          </cell>
          <cell r="E1747">
            <v>18.704000000000001</v>
          </cell>
          <cell r="F1747" t="str">
            <v>PAL</v>
          </cell>
          <cell r="G1747" t="str">
            <v xml:space="preserve">60 x 60 </v>
          </cell>
          <cell r="H1747" t="str">
            <v>Metros</v>
          </cell>
          <cell r="I1747" t="str">
            <v>Porcellanato</v>
          </cell>
          <cell r="J1747" t="str">
            <v>Primera</v>
          </cell>
          <cell r="K1747" t="str">
            <v>60x60-61x61-61,5x61,5</v>
          </cell>
        </row>
        <row r="1748">
          <cell r="A1748" t="str">
            <v>201291291174.2.1</v>
          </cell>
          <cell r="B1748" t="str">
            <v>60 x 60 BLEND CEMENTO 2DA CAL</v>
          </cell>
          <cell r="C1748">
            <v>20</v>
          </cell>
          <cell r="D1748">
            <v>43.2</v>
          </cell>
          <cell r="E1748">
            <v>22</v>
          </cell>
          <cell r="F1748" t="str">
            <v>PAL</v>
          </cell>
          <cell r="G1748" t="str">
            <v xml:space="preserve">60 x 60 </v>
          </cell>
          <cell r="H1748" t="str">
            <v>Metros</v>
          </cell>
          <cell r="I1748" t="str">
            <v>Porcellanato</v>
          </cell>
          <cell r="J1748" t="str">
            <v>Segunda</v>
          </cell>
          <cell r="K1748" t="str">
            <v>60x60-61x61-61,5x61,5</v>
          </cell>
        </row>
        <row r="1749">
          <cell r="A1749" t="str">
            <v>201291291174.2.2</v>
          </cell>
          <cell r="B1749" t="str">
            <v>60 x 60 BLEND CEMENTO 1,8 2DA CAL</v>
          </cell>
          <cell r="C1749">
            <v>20</v>
          </cell>
          <cell r="D1749">
            <v>54</v>
          </cell>
          <cell r="E1749">
            <v>18.704000000000001</v>
          </cell>
          <cell r="F1749" t="str">
            <v>PAL</v>
          </cell>
          <cell r="G1749" t="str">
            <v xml:space="preserve">60 x 60 </v>
          </cell>
          <cell r="H1749" t="str">
            <v>Metros</v>
          </cell>
          <cell r="I1749" t="str">
            <v>Porcellanato</v>
          </cell>
          <cell r="J1749" t="str">
            <v>Segunda</v>
          </cell>
          <cell r="K1749" t="str">
            <v>60x60-61x61-61,5x61,5</v>
          </cell>
        </row>
        <row r="1750">
          <cell r="A1750" t="str">
            <v>201291292006.1.1</v>
          </cell>
          <cell r="B1750" t="str">
            <v>60 x 60 ARDESSIA GRIS</v>
          </cell>
          <cell r="C1750">
            <v>20</v>
          </cell>
          <cell r="D1750">
            <v>43.2</v>
          </cell>
          <cell r="E1750">
            <v>22</v>
          </cell>
          <cell r="F1750" t="str">
            <v>PAL</v>
          </cell>
          <cell r="G1750" t="str">
            <v xml:space="preserve">60 x 60 </v>
          </cell>
          <cell r="H1750" t="str">
            <v>Metros</v>
          </cell>
          <cell r="I1750" t="str">
            <v>Porcellanato</v>
          </cell>
          <cell r="J1750" t="str">
            <v>Primera</v>
          </cell>
          <cell r="K1750" t="str">
            <v>60x60-61x61-61,5x61,5</v>
          </cell>
        </row>
        <row r="1751">
          <cell r="A1751" t="str">
            <v>201291292006.1.2</v>
          </cell>
          <cell r="B1751" t="str">
            <v>60 x 60 ARDESSIA GRIS 1,8</v>
          </cell>
          <cell r="C1751">
            <v>20</v>
          </cell>
          <cell r="D1751">
            <v>54</v>
          </cell>
          <cell r="E1751">
            <v>18.704000000000001</v>
          </cell>
          <cell r="F1751" t="str">
            <v>PAL</v>
          </cell>
          <cell r="G1751" t="str">
            <v xml:space="preserve">60 x 60 </v>
          </cell>
          <cell r="H1751" t="str">
            <v>Metros</v>
          </cell>
          <cell r="I1751" t="str">
            <v>Porcellanato</v>
          </cell>
          <cell r="J1751" t="str">
            <v>Primera</v>
          </cell>
          <cell r="K1751" t="str">
            <v>60x60-61x61-61,5x61,5</v>
          </cell>
        </row>
        <row r="1752">
          <cell r="A1752" t="str">
            <v>201291292006.2.1</v>
          </cell>
          <cell r="B1752" t="str">
            <v>60 x 60 ARDESSIA GRIS 2DA CAL</v>
          </cell>
          <cell r="C1752">
            <v>20</v>
          </cell>
          <cell r="D1752">
            <v>43.2</v>
          </cell>
          <cell r="E1752">
            <v>22</v>
          </cell>
          <cell r="F1752" t="str">
            <v>PAL</v>
          </cell>
          <cell r="G1752" t="str">
            <v xml:space="preserve">60 x 60 </v>
          </cell>
          <cell r="H1752" t="str">
            <v>Metros</v>
          </cell>
          <cell r="I1752" t="str">
            <v>Porcellanato</v>
          </cell>
          <cell r="J1752" t="str">
            <v>Segunda</v>
          </cell>
          <cell r="K1752" t="str">
            <v>60x60-61x61-61,5x61,5</v>
          </cell>
        </row>
        <row r="1753">
          <cell r="A1753" t="str">
            <v>201291292006.2.2</v>
          </cell>
          <cell r="B1753" t="str">
            <v>60 x 60 ARDESSIA GRIS 1,8 2DA CAL</v>
          </cell>
          <cell r="C1753">
            <v>20</v>
          </cell>
          <cell r="D1753">
            <v>54</v>
          </cell>
          <cell r="E1753">
            <v>18.704000000000001</v>
          </cell>
          <cell r="F1753" t="str">
            <v>PAL</v>
          </cell>
          <cell r="G1753" t="str">
            <v xml:space="preserve">60 x 60 </v>
          </cell>
          <cell r="H1753" t="str">
            <v>Metros</v>
          </cell>
          <cell r="I1753" t="str">
            <v>Porcellanato</v>
          </cell>
          <cell r="J1753" t="str">
            <v>Segunda</v>
          </cell>
          <cell r="K1753" t="str">
            <v>60x60-61x61-61,5x61,5</v>
          </cell>
        </row>
        <row r="1754">
          <cell r="A1754" t="str">
            <v>201291292009.1.1</v>
          </cell>
          <cell r="B1754" t="str">
            <v>60 x 60 ARDESSIA ARENA</v>
          </cell>
          <cell r="C1754">
            <v>20</v>
          </cell>
          <cell r="D1754">
            <v>43.2</v>
          </cell>
          <cell r="E1754">
            <v>22</v>
          </cell>
          <cell r="F1754" t="str">
            <v>PAL</v>
          </cell>
          <cell r="G1754" t="str">
            <v xml:space="preserve">60 x 60 </v>
          </cell>
          <cell r="H1754" t="str">
            <v>Metros</v>
          </cell>
          <cell r="I1754" t="str">
            <v>Porcellanato</v>
          </cell>
          <cell r="J1754" t="str">
            <v>Primera</v>
          </cell>
          <cell r="K1754" t="str">
            <v>60x60-61x61-61,5x61,5</v>
          </cell>
        </row>
        <row r="1755">
          <cell r="A1755" t="str">
            <v>201291292009.1.2</v>
          </cell>
          <cell r="B1755" t="str">
            <v>60 x 60 ARDESSIA ARENA 1,8</v>
          </cell>
          <cell r="C1755">
            <v>20</v>
          </cell>
          <cell r="D1755">
            <v>54</v>
          </cell>
          <cell r="E1755">
            <v>18.704000000000001</v>
          </cell>
          <cell r="F1755" t="str">
            <v>PAL</v>
          </cell>
          <cell r="G1755" t="str">
            <v xml:space="preserve">60 x 60 </v>
          </cell>
          <cell r="H1755" t="str">
            <v>Metros</v>
          </cell>
          <cell r="I1755" t="str">
            <v>Porcellanato</v>
          </cell>
          <cell r="J1755" t="str">
            <v>Primera</v>
          </cell>
          <cell r="K1755" t="str">
            <v>60x60-61x61-61,5x61,5</v>
          </cell>
        </row>
        <row r="1756">
          <cell r="A1756" t="str">
            <v>201291292009.2.1</v>
          </cell>
          <cell r="B1756" t="str">
            <v>60 x 60 ARDESSIA ARENA 2DA CAL</v>
          </cell>
          <cell r="C1756">
            <v>20</v>
          </cell>
          <cell r="D1756">
            <v>43.2</v>
          </cell>
          <cell r="E1756">
            <v>22</v>
          </cell>
          <cell r="F1756" t="str">
            <v>PAL</v>
          </cell>
          <cell r="G1756" t="str">
            <v xml:space="preserve">60 x 60 </v>
          </cell>
          <cell r="H1756" t="str">
            <v>Metros</v>
          </cell>
          <cell r="I1756" t="str">
            <v>Porcellanato</v>
          </cell>
          <cell r="J1756" t="str">
            <v>Segunda</v>
          </cell>
          <cell r="K1756" t="str">
            <v>60x60-61x61-61,5x61,5</v>
          </cell>
        </row>
        <row r="1757">
          <cell r="A1757" t="str">
            <v>201291292009.2.2</v>
          </cell>
          <cell r="B1757" t="str">
            <v>60 x 60 ARDESSIA ARENA 1,8 2DA CAL</v>
          </cell>
          <cell r="C1757">
            <v>20</v>
          </cell>
          <cell r="D1757">
            <v>54</v>
          </cell>
          <cell r="E1757">
            <v>18.704000000000001</v>
          </cell>
          <cell r="F1757" t="str">
            <v>PAL</v>
          </cell>
          <cell r="G1757" t="str">
            <v xml:space="preserve">60 x 60 </v>
          </cell>
          <cell r="H1757" t="str">
            <v>Metros</v>
          </cell>
          <cell r="I1757" t="str">
            <v>Porcellanato</v>
          </cell>
          <cell r="J1757" t="str">
            <v>Segunda</v>
          </cell>
          <cell r="K1757" t="str">
            <v>60x60-61x61-61,5x61,5</v>
          </cell>
        </row>
        <row r="1758">
          <cell r="A1758" t="str">
            <v>201291292086.1.1</v>
          </cell>
          <cell r="B1758" t="str">
            <v>60 x 60 ARDESSIA HUMO</v>
          </cell>
          <cell r="C1758">
            <v>20</v>
          </cell>
          <cell r="D1758">
            <v>43.2</v>
          </cell>
          <cell r="E1758">
            <v>22</v>
          </cell>
          <cell r="F1758" t="str">
            <v>PAL</v>
          </cell>
          <cell r="G1758" t="str">
            <v xml:space="preserve">60 x 60 </v>
          </cell>
          <cell r="H1758" t="str">
            <v>Metros</v>
          </cell>
          <cell r="I1758" t="str">
            <v>Porcellanato</v>
          </cell>
          <cell r="J1758" t="str">
            <v>Primera</v>
          </cell>
          <cell r="K1758" t="str">
            <v>60x60-61x61-61,5x61,5</v>
          </cell>
        </row>
        <row r="1759">
          <cell r="A1759" t="str">
            <v>201291292086.1.2</v>
          </cell>
          <cell r="B1759" t="str">
            <v>60 x 60 ARDESSIA HUMO 1,8</v>
          </cell>
          <cell r="C1759">
            <v>20</v>
          </cell>
          <cell r="D1759">
            <v>54</v>
          </cell>
          <cell r="E1759">
            <v>18.704000000000001</v>
          </cell>
          <cell r="F1759" t="str">
            <v>PAL</v>
          </cell>
          <cell r="G1759" t="str">
            <v xml:space="preserve">60 x 60 </v>
          </cell>
          <cell r="H1759" t="str">
            <v>Metros</v>
          </cell>
          <cell r="I1759" t="str">
            <v>Porcellanato</v>
          </cell>
          <cell r="J1759" t="str">
            <v>Primera</v>
          </cell>
          <cell r="K1759" t="str">
            <v>60x60-61x61-61,5x61,5</v>
          </cell>
        </row>
        <row r="1760">
          <cell r="A1760" t="str">
            <v>201291292086.2.1</v>
          </cell>
          <cell r="B1760" t="str">
            <v>60 x 60 ARDESSIA HUMO 2DA CAL</v>
          </cell>
          <cell r="C1760">
            <v>20</v>
          </cell>
          <cell r="D1760">
            <v>43.2</v>
          </cell>
          <cell r="E1760">
            <v>22</v>
          </cell>
          <cell r="F1760" t="str">
            <v>PAL</v>
          </cell>
          <cell r="G1760" t="str">
            <v xml:space="preserve">60 x 60 </v>
          </cell>
          <cell r="H1760" t="str">
            <v>Metros</v>
          </cell>
          <cell r="I1760" t="str">
            <v>Porcellanato</v>
          </cell>
          <cell r="J1760" t="str">
            <v>Segunda</v>
          </cell>
          <cell r="K1760" t="str">
            <v>60x60-61x61-61,5x61,5</v>
          </cell>
        </row>
        <row r="1761">
          <cell r="A1761" t="str">
            <v>201291292086.2.2</v>
          </cell>
          <cell r="B1761" t="str">
            <v>60 x 60 ARDESSIA HUMO 1,8 2DA CAL</v>
          </cell>
          <cell r="C1761">
            <v>20</v>
          </cell>
          <cell r="D1761">
            <v>54</v>
          </cell>
          <cell r="E1761">
            <v>18.704000000000001</v>
          </cell>
          <cell r="F1761" t="str">
            <v>PAL</v>
          </cell>
          <cell r="G1761" t="str">
            <v xml:space="preserve">60 x 60 </v>
          </cell>
          <cell r="H1761" t="str">
            <v>Metros</v>
          </cell>
          <cell r="I1761" t="str">
            <v>Porcellanato</v>
          </cell>
          <cell r="J1761" t="str">
            <v>Segunda</v>
          </cell>
          <cell r="K1761" t="str">
            <v>60x60-61x61-61,5x61,5</v>
          </cell>
        </row>
        <row r="1762">
          <cell r="A1762" t="str">
            <v>201291294149.1.1</v>
          </cell>
          <cell r="B1762" t="str">
            <v>60 x 60 OXIDO CLARO</v>
          </cell>
          <cell r="C1762">
            <v>20</v>
          </cell>
          <cell r="D1762">
            <v>43.2</v>
          </cell>
          <cell r="E1762">
            <v>22</v>
          </cell>
          <cell r="F1762" t="str">
            <v>PAL</v>
          </cell>
          <cell r="G1762" t="str">
            <v xml:space="preserve">60 x 60 </v>
          </cell>
          <cell r="H1762" t="str">
            <v>Metros</v>
          </cell>
          <cell r="I1762" t="str">
            <v>Porcellanato</v>
          </cell>
          <cell r="J1762" t="str">
            <v>Primera</v>
          </cell>
          <cell r="K1762" t="str">
            <v>60x60-61x61-61,5x61,5</v>
          </cell>
        </row>
        <row r="1763">
          <cell r="A1763" t="str">
            <v>201291294149.1.2</v>
          </cell>
          <cell r="B1763" t="str">
            <v>60 x 60 OXIDO CLARO 1,8</v>
          </cell>
          <cell r="C1763">
            <v>20</v>
          </cell>
          <cell r="D1763">
            <v>54</v>
          </cell>
          <cell r="E1763">
            <v>18.704000000000001</v>
          </cell>
          <cell r="F1763" t="str">
            <v>PAL</v>
          </cell>
          <cell r="G1763" t="str">
            <v xml:space="preserve">60 x 60 </v>
          </cell>
          <cell r="H1763" t="str">
            <v>Metros</v>
          </cell>
          <cell r="I1763" t="str">
            <v>Porcellanato</v>
          </cell>
          <cell r="J1763" t="str">
            <v>Primera</v>
          </cell>
          <cell r="K1763" t="str">
            <v>60x60-61x61-61,5x61,5</v>
          </cell>
        </row>
        <row r="1764">
          <cell r="A1764" t="str">
            <v>201291294149.2.1</v>
          </cell>
          <cell r="B1764" t="str">
            <v>60 x 60 OXIDO CLARO 2DA CAL</v>
          </cell>
          <cell r="C1764">
            <v>20</v>
          </cell>
          <cell r="D1764">
            <v>43.2</v>
          </cell>
          <cell r="E1764">
            <v>22</v>
          </cell>
          <cell r="F1764" t="str">
            <v>PAL</v>
          </cell>
          <cell r="G1764" t="str">
            <v xml:space="preserve">60 x 60 </v>
          </cell>
          <cell r="H1764" t="str">
            <v>Metros</v>
          </cell>
          <cell r="I1764" t="str">
            <v>Porcellanato</v>
          </cell>
          <cell r="J1764" t="str">
            <v>Segunda</v>
          </cell>
          <cell r="K1764" t="str">
            <v>60x60-61x61-61,5x61,5</v>
          </cell>
        </row>
        <row r="1765">
          <cell r="A1765" t="str">
            <v>201291294149.2.2</v>
          </cell>
          <cell r="B1765" t="str">
            <v>60 x 60 OXIDO CLARO 1,8 2DA CAL</v>
          </cell>
          <cell r="C1765">
            <v>20</v>
          </cell>
          <cell r="D1765">
            <v>54</v>
          </cell>
          <cell r="E1765">
            <v>18.704000000000001</v>
          </cell>
          <cell r="F1765" t="str">
            <v>PAL</v>
          </cell>
          <cell r="G1765" t="str">
            <v xml:space="preserve">60 x 60 </v>
          </cell>
          <cell r="H1765" t="str">
            <v>Metros</v>
          </cell>
          <cell r="I1765" t="str">
            <v>Porcellanato</v>
          </cell>
          <cell r="J1765" t="str">
            <v>Segunda</v>
          </cell>
          <cell r="K1765" t="str">
            <v>60x60-61x61-61,5x61,5</v>
          </cell>
        </row>
        <row r="1766">
          <cell r="A1766" t="str">
            <v>201291294151.1.1</v>
          </cell>
          <cell r="B1766" t="str">
            <v>60 x 60 OXIDO OSCURO</v>
          </cell>
          <cell r="C1766">
            <v>20</v>
          </cell>
          <cell r="D1766">
            <v>43.2</v>
          </cell>
          <cell r="E1766">
            <v>22</v>
          </cell>
          <cell r="F1766" t="str">
            <v>PAL</v>
          </cell>
          <cell r="G1766" t="str">
            <v xml:space="preserve">60 x 60 </v>
          </cell>
          <cell r="H1766" t="str">
            <v>Metros</v>
          </cell>
          <cell r="I1766" t="str">
            <v>Porcellanato</v>
          </cell>
          <cell r="J1766" t="str">
            <v>Primera</v>
          </cell>
          <cell r="K1766" t="str">
            <v>60x60-61x61-61,5x61,5</v>
          </cell>
        </row>
        <row r="1767">
          <cell r="A1767" t="str">
            <v>201291294151.1.2</v>
          </cell>
          <cell r="B1767" t="str">
            <v>60 x 60 OXIDO OSCURO 1,8</v>
          </cell>
          <cell r="C1767">
            <v>20</v>
          </cell>
          <cell r="D1767">
            <v>54</v>
          </cell>
          <cell r="E1767">
            <v>18.704000000000001</v>
          </cell>
          <cell r="F1767" t="str">
            <v>PAL</v>
          </cell>
          <cell r="G1767" t="str">
            <v xml:space="preserve">60 x 60 </v>
          </cell>
          <cell r="H1767" t="str">
            <v>Metros</v>
          </cell>
          <cell r="I1767" t="str">
            <v>Porcellanato</v>
          </cell>
          <cell r="J1767" t="str">
            <v>Primera</v>
          </cell>
          <cell r="K1767" t="str">
            <v>60x60-61x61-61,5x61,5</v>
          </cell>
        </row>
        <row r="1768">
          <cell r="A1768" t="str">
            <v>201291294151.2.1</v>
          </cell>
          <cell r="B1768" t="str">
            <v>60 x 60 OXIDO OSCURO 2DA CAL</v>
          </cell>
          <cell r="C1768">
            <v>20</v>
          </cell>
          <cell r="D1768">
            <v>43.2</v>
          </cell>
          <cell r="E1768">
            <v>22</v>
          </cell>
          <cell r="F1768" t="str">
            <v>PAL</v>
          </cell>
          <cell r="G1768" t="str">
            <v xml:space="preserve">60 x 60 </v>
          </cell>
          <cell r="H1768" t="str">
            <v>Metros</v>
          </cell>
          <cell r="I1768" t="str">
            <v>Porcellanato</v>
          </cell>
          <cell r="J1768" t="str">
            <v>Segunda</v>
          </cell>
          <cell r="K1768" t="str">
            <v>60x60-61x61-61,5x61,5</v>
          </cell>
        </row>
        <row r="1769">
          <cell r="A1769" t="str">
            <v>201291294151.2.2</v>
          </cell>
          <cell r="B1769" t="str">
            <v>60 x 60 OXIDO OSCURO 1,8 2DA CAL</v>
          </cell>
          <cell r="C1769">
            <v>20</v>
          </cell>
          <cell r="D1769">
            <v>54</v>
          </cell>
          <cell r="E1769">
            <v>18.704000000000001</v>
          </cell>
          <cell r="F1769" t="str">
            <v>PAL</v>
          </cell>
          <cell r="G1769" t="str">
            <v xml:space="preserve">60 x 60 </v>
          </cell>
          <cell r="H1769" t="str">
            <v>Metros</v>
          </cell>
          <cell r="I1769" t="str">
            <v>Porcellanato</v>
          </cell>
          <cell r="J1769" t="str">
            <v>Segunda</v>
          </cell>
          <cell r="K1769" t="str">
            <v>60x60-61x61-61,5x61,5</v>
          </cell>
        </row>
        <row r="1770">
          <cell r="A1770" t="str">
            <v>201291295000.1.1</v>
          </cell>
          <cell r="B1770" t="str">
            <v>60 x 60 TABLAS ABEDUL</v>
          </cell>
          <cell r="C1770">
            <v>20</v>
          </cell>
          <cell r="D1770">
            <v>43.2</v>
          </cell>
          <cell r="E1770">
            <v>21.99</v>
          </cell>
          <cell r="F1770" t="str">
            <v>PAL</v>
          </cell>
          <cell r="G1770" t="str">
            <v xml:space="preserve">60 x 60 </v>
          </cell>
          <cell r="H1770" t="str">
            <v>Metros</v>
          </cell>
          <cell r="I1770" t="str">
            <v>Porcellanato</v>
          </cell>
          <cell r="J1770" t="str">
            <v>Primera</v>
          </cell>
          <cell r="K1770" t="str">
            <v>60x60-61x61-61,5x61,5</v>
          </cell>
        </row>
        <row r="1771">
          <cell r="A1771" t="str">
            <v>201291295000.2.1</v>
          </cell>
          <cell r="B1771" t="str">
            <v>60 x 60 TABLAS ABEDUL 2DA CAL</v>
          </cell>
          <cell r="C1771">
            <v>20</v>
          </cell>
          <cell r="D1771">
            <v>43.2</v>
          </cell>
          <cell r="E1771">
            <v>21.99</v>
          </cell>
          <cell r="F1771" t="str">
            <v>PAL</v>
          </cell>
          <cell r="G1771" t="str">
            <v xml:space="preserve">60 x 60 </v>
          </cell>
          <cell r="H1771" t="str">
            <v>Metros</v>
          </cell>
          <cell r="I1771" t="str">
            <v>Porcellanato</v>
          </cell>
          <cell r="J1771" t="str">
            <v>Segunda</v>
          </cell>
          <cell r="K1771" t="str">
            <v>60x60-61x61-61,5x61,5</v>
          </cell>
        </row>
        <row r="1772">
          <cell r="A1772" t="str">
            <v>201291296000.1.1</v>
          </cell>
          <cell r="B1772" t="str">
            <v>60 x 60 TABLAS TEKA</v>
          </cell>
          <cell r="C1772">
            <v>20</v>
          </cell>
          <cell r="D1772">
            <v>43.2</v>
          </cell>
          <cell r="E1772">
            <v>21.99</v>
          </cell>
          <cell r="F1772" t="str">
            <v>PAL</v>
          </cell>
          <cell r="G1772" t="str">
            <v xml:space="preserve">60 x 60 </v>
          </cell>
          <cell r="H1772" t="str">
            <v>Metros</v>
          </cell>
          <cell r="I1772" t="str">
            <v>Porcellanato</v>
          </cell>
          <cell r="J1772" t="str">
            <v>Primera</v>
          </cell>
          <cell r="K1772" t="str">
            <v>60x60-61x61-61,5x61,5</v>
          </cell>
        </row>
        <row r="1773">
          <cell r="A1773" t="str">
            <v>201291305006.1.1</v>
          </cell>
          <cell r="B1773" t="str">
            <v>60 x 60 SIRACUSA GRIS</v>
          </cell>
          <cell r="C1773">
            <v>20</v>
          </cell>
          <cell r="D1773">
            <v>43.2</v>
          </cell>
          <cell r="E1773">
            <v>21.99</v>
          </cell>
          <cell r="F1773" t="str">
            <v>PAL</v>
          </cell>
          <cell r="G1773" t="str">
            <v xml:space="preserve">60 x 60 </v>
          </cell>
          <cell r="H1773" t="str">
            <v>Metros</v>
          </cell>
          <cell r="I1773" t="str">
            <v>Porcellanato</v>
          </cell>
          <cell r="J1773" t="str">
            <v>Primera</v>
          </cell>
          <cell r="K1773" t="str">
            <v>60x60-61x61-61,5x61,5</v>
          </cell>
        </row>
        <row r="1774">
          <cell r="A1774" t="str">
            <v>201291305058.1.1</v>
          </cell>
          <cell r="B1774" t="str">
            <v>60 x 60 SIRACUSA MIEL</v>
          </cell>
          <cell r="C1774">
            <v>20</v>
          </cell>
          <cell r="D1774">
            <v>43.2</v>
          </cell>
          <cell r="E1774">
            <v>21.99</v>
          </cell>
          <cell r="F1774" t="str">
            <v>PAL</v>
          </cell>
          <cell r="G1774" t="str">
            <v xml:space="preserve">60 x 60 </v>
          </cell>
          <cell r="H1774" t="str">
            <v>Metros</v>
          </cell>
          <cell r="I1774" t="str">
            <v>Porcellanato</v>
          </cell>
          <cell r="J1774" t="str">
            <v>Primera</v>
          </cell>
          <cell r="K1774" t="str">
            <v>60x60-61x61-61,5x61,5</v>
          </cell>
        </row>
        <row r="1775">
          <cell r="A1775" t="str">
            <v>201291305097.1.1</v>
          </cell>
          <cell r="B1775" t="str">
            <v>60 x 60 SIRACUSA TIZA</v>
          </cell>
          <cell r="C1775">
            <v>20</v>
          </cell>
          <cell r="D1775">
            <v>43.2</v>
          </cell>
          <cell r="E1775">
            <v>21.99</v>
          </cell>
          <cell r="F1775" t="str">
            <v>PAL</v>
          </cell>
          <cell r="G1775" t="str">
            <v xml:space="preserve">60 x 60 </v>
          </cell>
          <cell r="H1775" t="str">
            <v>Metros</v>
          </cell>
          <cell r="I1775" t="str">
            <v>Porcellanato</v>
          </cell>
          <cell r="J1775" t="str">
            <v>Primera</v>
          </cell>
          <cell r="K1775" t="str">
            <v>60x60-61x61-61,5x61,5</v>
          </cell>
        </row>
        <row r="1776">
          <cell r="A1776" t="str">
            <v>201291310006.1.1</v>
          </cell>
          <cell r="B1776" t="str">
            <v>60 x 60 FORUM GRIS</v>
          </cell>
          <cell r="C1776">
            <v>20</v>
          </cell>
          <cell r="D1776">
            <v>43.2</v>
          </cell>
          <cell r="E1776">
            <v>22</v>
          </cell>
          <cell r="F1776" t="str">
            <v>PAL</v>
          </cell>
          <cell r="G1776" t="str">
            <v xml:space="preserve">60 x 60 </v>
          </cell>
          <cell r="H1776" t="str">
            <v>Metros</v>
          </cell>
          <cell r="I1776" t="str">
            <v>Porcellanato</v>
          </cell>
          <cell r="J1776" t="str">
            <v>Primera</v>
          </cell>
          <cell r="K1776" t="str">
            <v>60x60-61x61-61,5x61,5</v>
          </cell>
        </row>
        <row r="1777">
          <cell r="A1777" t="str">
            <v>201291310006.1.2</v>
          </cell>
          <cell r="B1777" t="str">
            <v>60 x 60 FORUM GRIS 1,8</v>
          </cell>
          <cell r="C1777">
            <v>20</v>
          </cell>
          <cell r="D1777">
            <v>54</v>
          </cell>
          <cell r="E1777">
            <v>18.704000000000001</v>
          </cell>
          <cell r="F1777" t="str">
            <v>PAL</v>
          </cell>
          <cell r="G1777" t="str">
            <v xml:space="preserve">60 x 60 </v>
          </cell>
          <cell r="H1777" t="str">
            <v>Metros</v>
          </cell>
          <cell r="I1777" t="str">
            <v>Porcellanato</v>
          </cell>
          <cell r="J1777" t="str">
            <v>Primera</v>
          </cell>
          <cell r="K1777" t="str">
            <v>60x60-61x61-61,5x61,5</v>
          </cell>
        </row>
        <row r="1778">
          <cell r="A1778" t="str">
            <v>201291310006.2.1</v>
          </cell>
          <cell r="B1778" t="str">
            <v>60 x 60 FORUM GRIS 2DA CAL</v>
          </cell>
          <cell r="C1778">
            <v>20</v>
          </cell>
          <cell r="D1778">
            <v>43.2</v>
          </cell>
          <cell r="E1778">
            <v>22</v>
          </cell>
          <cell r="F1778" t="str">
            <v>PAL</v>
          </cell>
          <cell r="G1778" t="str">
            <v xml:space="preserve">60 x 60 </v>
          </cell>
          <cell r="H1778" t="str">
            <v>Metros</v>
          </cell>
          <cell r="I1778" t="str">
            <v>Porcellanato</v>
          </cell>
          <cell r="J1778" t="str">
            <v>Segunda</v>
          </cell>
          <cell r="K1778" t="str">
            <v>60x60-61x61-61,5x61,5</v>
          </cell>
        </row>
        <row r="1779">
          <cell r="A1779" t="str">
            <v>201291310006.2.2</v>
          </cell>
          <cell r="B1779" t="str">
            <v>60 x 60 FORUM GRIS 1,8 2DA CAL</v>
          </cell>
          <cell r="C1779">
            <v>20</v>
          </cell>
          <cell r="D1779">
            <v>54</v>
          </cell>
          <cell r="E1779">
            <v>18.704000000000001</v>
          </cell>
          <cell r="F1779" t="str">
            <v>PAL</v>
          </cell>
          <cell r="G1779" t="str">
            <v xml:space="preserve">60 x 60 </v>
          </cell>
          <cell r="H1779" t="str">
            <v>Metros</v>
          </cell>
          <cell r="I1779" t="str">
            <v>Porcellanato</v>
          </cell>
          <cell r="J1779" t="str">
            <v>Segunda</v>
          </cell>
          <cell r="K1779" t="str">
            <v>60x60-61x61-61,5x61,5</v>
          </cell>
        </row>
        <row r="1780">
          <cell r="A1780" t="str">
            <v>201291310009.1.1</v>
          </cell>
          <cell r="B1780" t="str">
            <v>60 x 60 FORUM ARENA</v>
          </cell>
          <cell r="C1780">
            <v>20</v>
          </cell>
          <cell r="D1780">
            <v>43.2</v>
          </cell>
          <cell r="E1780">
            <v>22</v>
          </cell>
          <cell r="F1780" t="str">
            <v>PAL</v>
          </cell>
          <cell r="G1780" t="str">
            <v xml:space="preserve">60 x 60 </v>
          </cell>
          <cell r="H1780" t="str">
            <v>Metros</v>
          </cell>
          <cell r="I1780" t="str">
            <v>Porcellanato</v>
          </cell>
          <cell r="J1780" t="str">
            <v>Primera</v>
          </cell>
          <cell r="K1780" t="str">
            <v>60x60-61x61-61,5x61,5</v>
          </cell>
        </row>
        <row r="1781">
          <cell r="A1781" t="str">
            <v>201291310009.1.2</v>
          </cell>
          <cell r="B1781" t="str">
            <v>60 x 60 FORUM ARENA 1,8</v>
          </cell>
          <cell r="C1781">
            <v>20</v>
          </cell>
          <cell r="D1781">
            <v>54</v>
          </cell>
          <cell r="E1781">
            <v>18.704000000000001</v>
          </cell>
          <cell r="F1781" t="str">
            <v>PAL</v>
          </cell>
          <cell r="G1781" t="str">
            <v xml:space="preserve">60 x 60 </v>
          </cell>
          <cell r="H1781" t="str">
            <v>Metros</v>
          </cell>
          <cell r="I1781" t="str">
            <v>Porcellanato</v>
          </cell>
          <cell r="J1781" t="str">
            <v>Primera</v>
          </cell>
          <cell r="K1781" t="str">
            <v>60x60-61x61-61,5x61,5</v>
          </cell>
        </row>
        <row r="1782">
          <cell r="A1782" t="str">
            <v>201291310009.2.1</v>
          </cell>
          <cell r="B1782" t="str">
            <v>60 x 60 FORUM ARENA 2DA CAL</v>
          </cell>
          <cell r="C1782">
            <v>20</v>
          </cell>
          <cell r="D1782">
            <v>43.2</v>
          </cell>
          <cell r="E1782">
            <v>22</v>
          </cell>
          <cell r="F1782" t="str">
            <v>PAL</v>
          </cell>
          <cell r="G1782" t="str">
            <v xml:space="preserve">60 x 60 </v>
          </cell>
          <cell r="H1782" t="str">
            <v>Metros</v>
          </cell>
          <cell r="I1782" t="str">
            <v>Porcellanato</v>
          </cell>
          <cell r="J1782" t="str">
            <v>Segunda</v>
          </cell>
          <cell r="K1782" t="str">
            <v>60x60-61x61-61,5x61,5</v>
          </cell>
        </row>
        <row r="1783">
          <cell r="A1783" t="str">
            <v>201291310009.2.2</v>
          </cell>
          <cell r="B1783" t="str">
            <v>60 x 60 FORUM ARENA 1,8 2DA CAL</v>
          </cell>
          <cell r="C1783">
            <v>20</v>
          </cell>
          <cell r="D1783">
            <v>54</v>
          </cell>
          <cell r="E1783">
            <v>18.704000000000001</v>
          </cell>
          <cell r="F1783" t="str">
            <v>PAL</v>
          </cell>
          <cell r="G1783" t="str">
            <v xml:space="preserve">60 x 60 </v>
          </cell>
          <cell r="H1783" t="str">
            <v>Metros</v>
          </cell>
          <cell r="I1783" t="str">
            <v>Porcellanato</v>
          </cell>
          <cell r="J1783" t="str">
            <v>Segunda</v>
          </cell>
          <cell r="K1783" t="str">
            <v>60x60-61x61-61,5x61,5</v>
          </cell>
        </row>
        <row r="1784">
          <cell r="A1784" t="str">
            <v>201291310097.1.1</v>
          </cell>
          <cell r="B1784" t="str">
            <v>60 x 60 FORUM TIZA</v>
          </cell>
          <cell r="C1784">
            <v>20</v>
          </cell>
          <cell r="D1784">
            <v>43.2</v>
          </cell>
          <cell r="E1784">
            <v>22</v>
          </cell>
          <cell r="F1784" t="str">
            <v>PAL</v>
          </cell>
          <cell r="G1784" t="str">
            <v xml:space="preserve">60 x 60 </v>
          </cell>
          <cell r="H1784" t="str">
            <v>Metros</v>
          </cell>
          <cell r="I1784" t="str">
            <v>Porcellanato</v>
          </cell>
          <cell r="J1784" t="str">
            <v>Primera</v>
          </cell>
          <cell r="K1784" t="str">
            <v>60x60-61x61-61,5x61,5</v>
          </cell>
        </row>
        <row r="1785">
          <cell r="A1785" t="str">
            <v>201291310097.1.2</v>
          </cell>
          <cell r="B1785" t="str">
            <v>60 x 60 FORUM TIZA 1,8</v>
          </cell>
          <cell r="C1785">
            <v>20</v>
          </cell>
          <cell r="D1785">
            <v>54</v>
          </cell>
          <cell r="E1785">
            <v>18.704000000000001</v>
          </cell>
          <cell r="F1785" t="str">
            <v>PAL</v>
          </cell>
          <cell r="G1785" t="str">
            <v xml:space="preserve">60 x 60 </v>
          </cell>
          <cell r="H1785" t="str">
            <v>Metros</v>
          </cell>
          <cell r="I1785" t="str">
            <v>Porcellanato</v>
          </cell>
          <cell r="J1785" t="str">
            <v>Primera</v>
          </cell>
          <cell r="K1785" t="str">
            <v>60x60-61x61-61,5x61,5</v>
          </cell>
        </row>
        <row r="1786">
          <cell r="A1786" t="str">
            <v>201291310097.2.1</v>
          </cell>
          <cell r="B1786" t="str">
            <v>60 x 60 FORUM TIZA 2DA CAL</v>
          </cell>
          <cell r="C1786">
            <v>20</v>
          </cell>
          <cell r="D1786">
            <v>43.2</v>
          </cell>
          <cell r="E1786">
            <v>22</v>
          </cell>
          <cell r="F1786" t="str">
            <v>PAL</v>
          </cell>
          <cell r="G1786" t="str">
            <v xml:space="preserve">60 x 60 </v>
          </cell>
          <cell r="H1786" t="str">
            <v>Metros</v>
          </cell>
          <cell r="I1786" t="str">
            <v>Porcellanato</v>
          </cell>
          <cell r="J1786" t="str">
            <v>Segunda</v>
          </cell>
          <cell r="K1786" t="str">
            <v>60x60-61x61-61,5x61,5</v>
          </cell>
        </row>
        <row r="1787">
          <cell r="A1787" t="str">
            <v>201291310097.2.2</v>
          </cell>
          <cell r="B1787" t="str">
            <v>60 x 60 FORUM TIZA 1,8 2DA CAL</v>
          </cell>
          <cell r="C1787">
            <v>20</v>
          </cell>
          <cell r="D1787">
            <v>54</v>
          </cell>
          <cell r="E1787">
            <v>18.704000000000001</v>
          </cell>
          <cell r="F1787" t="str">
            <v>PAL</v>
          </cell>
          <cell r="G1787" t="str">
            <v xml:space="preserve">60 x 60 </v>
          </cell>
          <cell r="H1787" t="str">
            <v>Metros</v>
          </cell>
          <cell r="I1787" t="str">
            <v>Porcellanato</v>
          </cell>
          <cell r="J1787" t="str">
            <v>Segunda</v>
          </cell>
          <cell r="K1787" t="str">
            <v>60x60-61x61-61,5x61,5</v>
          </cell>
        </row>
        <row r="1788">
          <cell r="A1788" t="str">
            <v>201291313058.1.1</v>
          </cell>
          <cell r="B1788" t="str">
            <v>60 x 60 LUMINOUS ETRURIA MIEL</v>
          </cell>
          <cell r="C1788">
            <v>20</v>
          </cell>
          <cell r="D1788">
            <v>43.2</v>
          </cell>
          <cell r="E1788">
            <v>21.99</v>
          </cell>
          <cell r="F1788" t="str">
            <v>PAL</v>
          </cell>
          <cell r="G1788" t="str">
            <v xml:space="preserve">60 x 60 </v>
          </cell>
          <cell r="H1788" t="str">
            <v>Metros</v>
          </cell>
          <cell r="I1788" t="str">
            <v>Porcellanato</v>
          </cell>
          <cell r="J1788" t="str">
            <v>Primera</v>
          </cell>
          <cell r="K1788" t="str">
            <v>60x60-61x61-61,5x61,5</v>
          </cell>
        </row>
        <row r="1789">
          <cell r="A1789" t="str">
            <v>201291320023.1.1</v>
          </cell>
          <cell r="B1789" t="str">
            <v>60 x 60 BLEND MOD NAT RECT</v>
          </cell>
          <cell r="C1789">
            <v>20</v>
          </cell>
          <cell r="D1789">
            <v>43.2</v>
          </cell>
          <cell r="E1789">
            <v>22</v>
          </cell>
          <cell r="F1789" t="str">
            <v>PAL</v>
          </cell>
          <cell r="G1789" t="str">
            <v xml:space="preserve">60 x 60 </v>
          </cell>
          <cell r="H1789" t="str">
            <v>Metros</v>
          </cell>
          <cell r="I1789" t="str">
            <v>Porcellanato</v>
          </cell>
          <cell r="J1789" t="str">
            <v>Primera</v>
          </cell>
          <cell r="K1789" t="str">
            <v>60x60-61x61-61,5x61,5</v>
          </cell>
        </row>
        <row r="1790">
          <cell r="A1790" t="str">
            <v>201291320023.2.1</v>
          </cell>
          <cell r="B1790" t="str">
            <v>60 x 60 BLEND MOD NAT 2DA CAL</v>
          </cell>
          <cell r="C1790">
            <v>20</v>
          </cell>
          <cell r="D1790">
            <v>43.2</v>
          </cell>
          <cell r="E1790">
            <v>22</v>
          </cell>
          <cell r="F1790" t="str">
            <v>PAL</v>
          </cell>
          <cell r="G1790" t="str">
            <v xml:space="preserve">60 x 60 </v>
          </cell>
          <cell r="H1790" t="str">
            <v>Metros</v>
          </cell>
          <cell r="I1790" t="str">
            <v>Porcellanato</v>
          </cell>
          <cell r="J1790" t="str">
            <v>Segunda</v>
          </cell>
          <cell r="K1790" t="str">
            <v>60x60-61x61-61,5x61,5</v>
          </cell>
        </row>
        <row r="1791">
          <cell r="A1791" t="str">
            <v>201291320023.4.1</v>
          </cell>
          <cell r="B1791" t="str">
            <v>60 x 60 BLEND MOD NAT RECT EXP</v>
          </cell>
          <cell r="C1791">
            <v>20</v>
          </cell>
          <cell r="D1791">
            <v>43.2</v>
          </cell>
          <cell r="E1791">
            <v>22</v>
          </cell>
          <cell r="F1791" t="str">
            <v>PAL</v>
          </cell>
          <cell r="G1791" t="str">
            <v xml:space="preserve">60 x 60 </v>
          </cell>
          <cell r="H1791" t="str">
            <v>Metros</v>
          </cell>
          <cell r="I1791" t="str">
            <v>Porcellanato</v>
          </cell>
          <cell r="J1791" t="str">
            <v>Exportacion</v>
          </cell>
          <cell r="K1791" t="str">
            <v>60x60-61x61-61,5x61,5</v>
          </cell>
        </row>
        <row r="1792">
          <cell r="A1792" t="str">
            <v>201291320167.1.1</v>
          </cell>
          <cell r="B1792" t="str">
            <v>60 x 60 BLEND MOD GRAFITO RECT</v>
          </cell>
          <cell r="C1792">
            <v>20</v>
          </cell>
          <cell r="D1792">
            <v>43.2</v>
          </cell>
          <cell r="E1792">
            <v>22</v>
          </cell>
          <cell r="F1792" t="str">
            <v>PAL</v>
          </cell>
          <cell r="G1792" t="str">
            <v xml:space="preserve">60 x 60 </v>
          </cell>
          <cell r="H1792" t="str">
            <v>Metros</v>
          </cell>
          <cell r="I1792" t="str">
            <v>Porcellanato</v>
          </cell>
          <cell r="J1792" t="str">
            <v>Primera</v>
          </cell>
          <cell r="K1792" t="str">
            <v>60x60-61x61-61,5x61,5</v>
          </cell>
        </row>
        <row r="1793">
          <cell r="A1793" t="str">
            <v>201291320167.2.1</v>
          </cell>
          <cell r="B1793" t="str">
            <v>60 x 60 BLEND MOD GRAFITO 2DA CAL</v>
          </cell>
          <cell r="C1793">
            <v>20</v>
          </cell>
          <cell r="D1793">
            <v>43.2</v>
          </cell>
          <cell r="E1793">
            <v>22</v>
          </cell>
          <cell r="F1793" t="str">
            <v>PAL</v>
          </cell>
          <cell r="G1793" t="str">
            <v xml:space="preserve">60 x 60 </v>
          </cell>
          <cell r="H1793" t="str">
            <v>Metros</v>
          </cell>
          <cell r="I1793" t="str">
            <v>Porcellanato</v>
          </cell>
          <cell r="J1793" t="str">
            <v>Segunda</v>
          </cell>
          <cell r="K1793" t="str">
            <v>60x60-61x61-61,5x61,5</v>
          </cell>
        </row>
        <row r="1794">
          <cell r="A1794" t="str">
            <v>201291320167.4.1</v>
          </cell>
          <cell r="B1794" t="str">
            <v>60 x 60 BLEND MOD GRAFITO RECT EXP</v>
          </cell>
          <cell r="C1794">
            <v>20</v>
          </cell>
          <cell r="D1794">
            <v>43.2</v>
          </cell>
          <cell r="E1794">
            <v>22</v>
          </cell>
          <cell r="F1794" t="str">
            <v>PAL</v>
          </cell>
          <cell r="G1794" t="str">
            <v xml:space="preserve">60 x 60 </v>
          </cell>
          <cell r="H1794" t="str">
            <v>Metros</v>
          </cell>
          <cell r="I1794" t="str">
            <v>Porcellanato</v>
          </cell>
          <cell r="J1794" t="str">
            <v>Exportacion</v>
          </cell>
          <cell r="K1794" t="str">
            <v>60x60-61x61-61,5x61,5</v>
          </cell>
        </row>
        <row r="1795">
          <cell r="A1795" t="str">
            <v>201291320174.1.1</v>
          </cell>
          <cell r="B1795" t="str">
            <v>60 x 60 BLEND MOD CEMENTO RECT</v>
          </cell>
          <cell r="C1795">
            <v>20</v>
          </cell>
          <cell r="D1795">
            <v>43.2</v>
          </cell>
          <cell r="E1795">
            <v>22</v>
          </cell>
          <cell r="F1795" t="str">
            <v>PAL</v>
          </cell>
          <cell r="G1795" t="str">
            <v xml:space="preserve">60 x 60 </v>
          </cell>
          <cell r="H1795" t="str">
            <v>Metros</v>
          </cell>
          <cell r="I1795" t="str">
            <v>Porcellanato</v>
          </cell>
          <cell r="J1795" t="str">
            <v>Primera</v>
          </cell>
          <cell r="K1795" t="str">
            <v>60x60-61x61-61,5x61,5</v>
          </cell>
        </row>
        <row r="1796">
          <cell r="A1796" t="str">
            <v>201291320174.2.1</v>
          </cell>
          <cell r="B1796" t="str">
            <v>60 x 60 BLEND MOD CEMENTO 2DA CAL</v>
          </cell>
          <cell r="C1796">
            <v>20</v>
          </cell>
          <cell r="D1796">
            <v>43.2</v>
          </cell>
          <cell r="E1796">
            <v>22</v>
          </cell>
          <cell r="F1796" t="str">
            <v>PAL</v>
          </cell>
          <cell r="G1796" t="str">
            <v xml:space="preserve">60 x 60 </v>
          </cell>
          <cell r="H1796" t="str">
            <v>Metros</v>
          </cell>
          <cell r="I1796" t="str">
            <v>Porcellanato</v>
          </cell>
          <cell r="J1796" t="str">
            <v>Segunda</v>
          </cell>
          <cell r="K1796" t="str">
            <v>60x60-61x61-61,5x61,5</v>
          </cell>
        </row>
        <row r="1797">
          <cell r="A1797" t="str">
            <v>201291323000.1.1</v>
          </cell>
          <cell r="B1797" t="str">
            <v>60 x 60 BLEND TRAMADO RECT</v>
          </cell>
          <cell r="C1797">
            <v>20</v>
          </cell>
          <cell r="D1797">
            <v>43.2</v>
          </cell>
          <cell r="E1797">
            <v>22</v>
          </cell>
          <cell r="F1797" t="str">
            <v>PAL</v>
          </cell>
          <cell r="G1797" t="str">
            <v xml:space="preserve">60 x 60 </v>
          </cell>
          <cell r="H1797" t="str">
            <v>Metros</v>
          </cell>
          <cell r="I1797" t="str">
            <v>Porcellanato</v>
          </cell>
          <cell r="J1797" t="str">
            <v>Primera</v>
          </cell>
          <cell r="K1797" t="str">
            <v>60x60-61x61-61,5x61,5</v>
          </cell>
        </row>
        <row r="1798">
          <cell r="A1798" t="str">
            <v>201291323000.2.1</v>
          </cell>
          <cell r="B1798" t="str">
            <v>60 x 60 BLEND TRAMADO 2DA CAL</v>
          </cell>
          <cell r="C1798">
            <v>20</v>
          </cell>
          <cell r="D1798">
            <v>43.2</v>
          </cell>
          <cell r="E1798">
            <v>22</v>
          </cell>
          <cell r="F1798" t="str">
            <v>PAL</v>
          </cell>
          <cell r="G1798" t="str">
            <v xml:space="preserve">60 x 60 </v>
          </cell>
          <cell r="H1798" t="str">
            <v>Metros</v>
          </cell>
          <cell r="I1798" t="str">
            <v>Porcellanato</v>
          </cell>
          <cell r="J1798" t="str">
            <v>Segunda</v>
          </cell>
          <cell r="K1798" t="str">
            <v>60x60-61x61-61,5x61,5</v>
          </cell>
        </row>
        <row r="1799">
          <cell r="A1799" t="str">
            <v>201291324149.1.1</v>
          </cell>
          <cell r="B1799" t="str">
            <v>60 x 60 OXIDO MODULAR CLARO RECT</v>
          </cell>
          <cell r="C1799">
            <v>20</v>
          </cell>
          <cell r="D1799">
            <v>43.2</v>
          </cell>
          <cell r="E1799">
            <v>22</v>
          </cell>
          <cell r="F1799" t="str">
            <v>PAL</v>
          </cell>
          <cell r="G1799" t="str">
            <v xml:space="preserve">60 x 60 </v>
          </cell>
          <cell r="H1799" t="str">
            <v>Metros</v>
          </cell>
          <cell r="I1799" t="str">
            <v>Porcellanato</v>
          </cell>
          <cell r="J1799" t="str">
            <v>Primera</v>
          </cell>
          <cell r="K1799" t="str">
            <v>60x60-61x61-61,5x61,5</v>
          </cell>
        </row>
        <row r="1800">
          <cell r="A1800" t="str">
            <v>201291324149.2.1</v>
          </cell>
          <cell r="B1800" t="str">
            <v>60 x 60 OXIDO MODULAR CLARO 2DA CAL</v>
          </cell>
          <cell r="C1800">
            <v>20</v>
          </cell>
          <cell r="D1800">
            <v>43.2</v>
          </cell>
          <cell r="E1800">
            <v>22</v>
          </cell>
          <cell r="F1800" t="str">
            <v>PAL</v>
          </cell>
          <cell r="G1800" t="str">
            <v xml:space="preserve">60 x 60 </v>
          </cell>
          <cell r="H1800" t="str">
            <v>Metros</v>
          </cell>
          <cell r="I1800" t="str">
            <v>Porcellanato</v>
          </cell>
          <cell r="J1800" t="str">
            <v>Segunda</v>
          </cell>
          <cell r="K1800" t="str">
            <v>60x60-61x61-61,5x61,5</v>
          </cell>
        </row>
        <row r="1801">
          <cell r="A1801" t="str">
            <v>201291324151.1.1</v>
          </cell>
          <cell r="B1801" t="str">
            <v>60 x 60 OXIDO MODULAR OSCURO RECT</v>
          </cell>
          <cell r="C1801">
            <v>20</v>
          </cell>
          <cell r="D1801">
            <v>43.2</v>
          </cell>
          <cell r="E1801">
            <v>22</v>
          </cell>
          <cell r="F1801" t="str">
            <v>PAL</v>
          </cell>
          <cell r="G1801" t="str">
            <v xml:space="preserve">60 x 60 </v>
          </cell>
          <cell r="H1801" t="str">
            <v>Metros</v>
          </cell>
          <cell r="I1801" t="str">
            <v>Porcellanato</v>
          </cell>
          <cell r="J1801" t="str">
            <v>Primera</v>
          </cell>
          <cell r="K1801" t="str">
            <v>60x60-61x61-61,5x61,5</v>
          </cell>
        </row>
        <row r="1802">
          <cell r="A1802" t="str">
            <v>201291324151.2.1</v>
          </cell>
          <cell r="B1802" t="str">
            <v>60 x 60 OXIDO MODULAR OSCURO 2DA CAL</v>
          </cell>
          <cell r="C1802">
            <v>20</v>
          </cell>
          <cell r="D1802">
            <v>43.2</v>
          </cell>
          <cell r="E1802">
            <v>22</v>
          </cell>
          <cell r="F1802" t="str">
            <v>PAL</v>
          </cell>
          <cell r="G1802" t="str">
            <v xml:space="preserve">60 x 60 </v>
          </cell>
          <cell r="H1802" t="str">
            <v>Metros</v>
          </cell>
          <cell r="I1802" t="str">
            <v>Porcellanato</v>
          </cell>
          <cell r="J1802" t="str">
            <v>Segunda</v>
          </cell>
          <cell r="K1802" t="str">
            <v>60x60-61x61-61,5x61,5</v>
          </cell>
        </row>
        <row r="1803">
          <cell r="A1803" t="str">
            <v>201291325000.1.1</v>
          </cell>
          <cell r="B1803" t="str">
            <v>60 x 60 ARDESSIA DAMERO RECT</v>
          </cell>
          <cell r="C1803">
            <v>20</v>
          </cell>
          <cell r="D1803">
            <v>43.2</v>
          </cell>
          <cell r="E1803">
            <v>22</v>
          </cell>
          <cell r="F1803" t="str">
            <v>PAL</v>
          </cell>
          <cell r="G1803" t="str">
            <v xml:space="preserve">60 x 60 </v>
          </cell>
          <cell r="H1803" t="str">
            <v>Metros</v>
          </cell>
          <cell r="I1803" t="str">
            <v>Porcellanato</v>
          </cell>
          <cell r="J1803" t="str">
            <v>Primera</v>
          </cell>
          <cell r="K1803" t="str">
            <v>60x60-61x61-61,5x61,5</v>
          </cell>
        </row>
        <row r="1804">
          <cell r="A1804" t="str">
            <v>201291325000.2.1</v>
          </cell>
          <cell r="B1804" t="str">
            <v>60 x 60 ARDESSIA DAMERO 2DA CAL</v>
          </cell>
          <cell r="C1804">
            <v>20</v>
          </cell>
          <cell r="D1804">
            <v>43.2</v>
          </cell>
          <cell r="E1804">
            <v>22</v>
          </cell>
          <cell r="F1804" t="str">
            <v>PAL</v>
          </cell>
          <cell r="G1804" t="str">
            <v xml:space="preserve">60 x 60 </v>
          </cell>
          <cell r="H1804" t="str">
            <v>Metros</v>
          </cell>
          <cell r="I1804" t="str">
            <v>Porcellanato</v>
          </cell>
          <cell r="J1804" t="str">
            <v>Segunda</v>
          </cell>
          <cell r="K1804" t="str">
            <v>60x60-61x61-61,5x61,5</v>
          </cell>
        </row>
        <row r="1805">
          <cell r="A1805" t="str">
            <v>201291325000.4.1</v>
          </cell>
          <cell r="B1805" t="str">
            <v>60 x 60 ARDESSIA DAMERO RECT EXP</v>
          </cell>
          <cell r="C1805">
            <v>20</v>
          </cell>
          <cell r="D1805">
            <v>43.2</v>
          </cell>
          <cell r="E1805">
            <v>19.555</v>
          </cell>
          <cell r="F1805" t="str">
            <v>PAL</v>
          </cell>
          <cell r="G1805" t="str">
            <v xml:space="preserve">60 x 60 </v>
          </cell>
          <cell r="H1805" t="str">
            <v>Metros</v>
          </cell>
          <cell r="I1805" t="str">
            <v>Porcellanato</v>
          </cell>
          <cell r="J1805" t="str">
            <v>Exportacion</v>
          </cell>
          <cell r="K1805" t="str">
            <v>60x60-61x61-61,5x61,5</v>
          </cell>
        </row>
        <row r="1806">
          <cell r="A1806" t="str">
            <v>201291326000.1.1</v>
          </cell>
          <cell r="B1806" t="str">
            <v>60 x 60 FORTEZZE DAMERO RECT</v>
          </cell>
          <cell r="C1806">
            <v>20</v>
          </cell>
          <cell r="D1806">
            <v>43.2</v>
          </cell>
          <cell r="E1806">
            <v>22</v>
          </cell>
          <cell r="F1806" t="str">
            <v>PAL</v>
          </cell>
          <cell r="G1806" t="str">
            <v xml:space="preserve">60 x 60 </v>
          </cell>
          <cell r="H1806" t="str">
            <v>Metros</v>
          </cell>
          <cell r="I1806" t="str">
            <v>Porcellanato</v>
          </cell>
          <cell r="J1806" t="str">
            <v>Primera</v>
          </cell>
          <cell r="K1806" t="str">
            <v>60x60-61x61-61,5x61,5</v>
          </cell>
        </row>
        <row r="1807">
          <cell r="A1807" t="str">
            <v>201291326000.2.1</v>
          </cell>
          <cell r="B1807" t="str">
            <v>60 x 60 FORTEZZE DAMERO 2DA CAL</v>
          </cell>
          <cell r="C1807">
            <v>20</v>
          </cell>
          <cell r="D1807">
            <v>43.2</v>
          </cell>
          <cell r="E1807">
            <v>22</v>
          </cell>
          <cell r="F1807" t="str">
            <v>PAL</v>
          </cell>
          <cell r="G1807" t="str">
            <v xml:space="preserve">60 x 60 </v>
          </cell>
          <cell r="H1807" t="str">
            <v>Metros</v>
          </cell>
          <cell r="I1807" t="str">
            <v>Porcellanato</v>
          </cell>
          <cell r="J1807" t="str">
            <v>Segunda</v>
          </cell>
          <cell r="K1807" t="str">
            <v>60x60-61x61-61,5x61,5</v>
          </cell>
        </row>
        <row r="1808">
          <cell r="A1808" t="str">
            <v>201291326000.4.1</v>
          </cell>
          <cell r="B1808" t="str">
            <v>60 x 60 FORTEZZE DAMERO RECT EXPORT</v>
          </cell>
          <cell r="C1808">
            <v>20</v>
          </cell>
          <cell r="D1808">
            <v>20</v>
          </cell>
          <cell r="E1808">
            <v>11.1</v>
          </cell>
          <cell r="F1808" t="str">
            <v>PAL</v>
          </cell>
          <cell r="G1808" t="str">
            <v xml:space="preserve">60 x 60 </v>
          </cell>
          <cell r="H1808" t="str">
            <v>Metros</v>
          </cell>
          <cell r="I1808" t="str">
            <v>Porcellanato</v>
          </cell>
          <cell r="J1808" t="str">
            <v>Exportacion</v>
          </cell>
          <cell r="K1808" t="str">
            <v>60x60-61x61-61,5x61,5</v>
          </cell>
        </row>
        <row r="1809">
          <cell r="A1809" t="str">
            <v>201291331023.1.1</v>
          </cell>
          <cell r="B1809" t="str">
            <v>60 x 60 BLEND PRE MOD NAT</v>
          </cell>
          <cell r="C1809">
            <v>20</v>
          </cell>
          <cell r="D1809">
            <v>43.2</v>
          </cell>
          <cell r="E1809">
            <v>21.99</v>
          </cell>
          <cell r="F1809" t="str">
            <v>PAL</v>
          </cell>
          <cell r="G1809" t="str">
            <v xml:space="preserve">60 x 60 </v>
          </cell>
          <cell r="H1809" t="str">
            <v>Metros</v>
          </cell>
          <cell r="I1809" t="str">
            <v>Porcellanato</v>
          </cell>
          <cell r="J1809" t="str">
            <v>Primera</v>
          </cell>
          <cell r="K1809" t="str">
            <v>60x60-61x61-61,5x61,5</v>
          </cell>
        </row>
        <row r="1810">
          <cell r="A1810" t="str">
            <v>201291331023.2.1</v>
          </cell>
          <cell r="B1810" t="str">
            <v>60 x 60 BLEND PRE MOD NAT 2DA CAL</v>
          </cell>
          <cell r="C1810">
            <v>20</v>
          </cell>
          <cell r="D1810">
            <v>43.2</v>
          </cell>
          <cell r="E1810">
            <v>21.99</v>
          </cell>
          <cell r="F1810" t="str">
            <v>PAL</v>
          </cell>
          <cell r="G1810" t="str">
            <v xml:space="preserve">60 x 60 </v>
          </cell>
          <cell r="H1810" t="str">
            <v>Metros</v>
          </cell>
          <cell r="I1810" t="str">
            <v>Porcellanato</v>
          </cell>
          <cell r="J1810" t="str">
            <v>Segunda</v>
          </cell>
          <cell r="K1810" t="str">
            <v>60x60-61x61-61,5x61,5</v>
          </cell>
        </row>
        <row r="1811">
          <cell r="A1811" t="str">
            <v>201291331023.2.2</v>
          </cell>
          <cell r="B1811" t="str">
            <v>60 x 60 BLEND PRE MOD NAT 1,8 2DA CAL</v>
          </cell>
          <cell r="C1811">
            <v>20</v>
          </cell>
          <cell r="D1811">
            <v>54</v>
          </cell>
          <cell r="E1811">
            <v>18.704000000000001</v>
          </cell>
          <cell r="F1811" t="str">
            <v>PAL</v>
          </cell>
          <cell r="G1811" t="str">
            <v xml:space="preserve">60 x 60 </v>
          </cell>
          <cell r="H1811" t="str">
            <v>Metros</v>
          </cell>
          <cell r="I1811" t="str">
            <v>Porcellanato</v>
          </cell>
          <cell r="J1811" t="str">
            <v>Segunda</v>
          </cell>
          <cell r="K1811" t="str">
            <v>60x60-61x61-61,5x61,5</v>
          </cell>
        </row>
        <row r="1812">
          <cell r="A1812" t="str">
            <v>201291331167.2.1</v>
          </cell>
          <cell r="B1812" t="str">
            <v>60 x 60 BLEND PRE MOD GRAFITO 2DA CAL</v>
          </cell>
          <cell r="C1812">
            <v>20</v>
          </cell>
          <cell r="D1812">
            <v>43.2</v>
          </cell>
          <cell r="E1812">
            <v>21.99</v>
          </cell>
          <cell r="F1812" t="str">
            <v>PAL</v>
          </cell>
          <cell r="G1812" t="str">
            <v xml:space="preserve">60 x 60 </v>
          </cell>
          <cell r="H1812" t="str">
            <v>Metros</v>
          </cell>
          <cell r="I1812" t="str">
            <v>Porcellanato</v>
          </cell>
          <cell r="J1812" t="str">
            <v>Segunda</v>
          </cell>
          <cell r="K1812" t="str">
            <v>60x60-61x61-61,5x61,5</v>
          </cell>
        </row>
        <row r="1813">
          <cell r="A1813" t="str">
            <v>201291331167.2.2</v>
          </cell>
          <cell r="B1813" t="str">
            <v>60 x 60 BLEND PRE MOD GRAFITO 1,8 2 CAL</v>
          </cell>
          <cell r="C1813">
            <v>20</v>
          </cell>
          <cell r="D1813">
            <v>54</v>
          </cell>
          <cell r="E1813">
            <v>18.704000000000001</v>
          </cell>
          <cell r="F1813" t="str">
            <v>PAL</v>
          </cell>
          <cell r="G1813" t="str">
            <v xml:space="preserve">60 x 60 </v>
          </cell>
          <cell r="H1813" t="str">
            <v>Metros</v>
          </cell>
          <cell r="I1813" t="str">
            <v>Porcellanato</v>
          </cell>
          <cell r="J1813" t="str">
            <v>Segunda</v>
          </cell>
          <cell r="K1813" t="str">
            <v>60x60-61x61-61,5x61,5</v>
          </cell>
        </row>
        <row r="1814">
          <cell r="A1814" t="str">
            <v>201291331174.2.1</v>
          </cell>
          <cell r="B1814" t="str">
            <v>60 x 60 BLEND PRE MOD CEMENTO 2DA CAL</v>
          </cell>
          <cell r="C1814">
            <v>20</v>
          </cell>
          <cell r="D1814">
            <v>43.2</v>
          </cell>
          <cell r="E1814">
            <v>21.99</v>
          </cell>
          <cell r="F1814" t="str">
            <v>PAL</v>
          </cell>
          <cell r="G1814" t="str">
            <v xml:space="preserve">60 x 60 </v>
          </cell>
          <cell r="H1814" t="str">
            <v>Metros</v>
          </cell>
          <cell r="I1814" t="str">
            <v>Porcellanato</v>
          </cell>
          <cell r="J1814" t="str">
            <v>Segunda</v>
          </cell>
          <cell r="K1814" t="str">
            <v>60x60-61x61-61,5x61,5</v>
          </cell>
        </row>
        <row r="1815">
          <cell r="A1815" t="str">
            <v>201291331174.2.2</v>
          </cell>
          <cell r="B1815" t="str">
            <v>60 x 60 BLEND PRE MOD CEMENTO 1,8 2 CAL</v>
          </cell>
          <cell r="C1815">
            <v>20</v>
          </cell>
          <cell r="D1815">
            <v>54</v>
          </cell>
          <cell r="E1815">
            <v>18.704000000000001</v>
          </cell>
          <cell r="F1815" t="str">
            <v>PAL</v>
          </cell>
          <cell r="G1815" t="str">
            <v xml:space="preserve">60 x 60 </v>
          </cell>
          <cell r="H1815" t="str">
            <v>Metros</v>
          </cell>
          <cell r="I1815" t="str">
            <v>Porcellanato</v>
          </cell>
          <cell r="J1815" t="str">
            <v>Segunda</v>
          </cell>
          <cell r="K1815" t="str">
            <v>60x60-61x61-61,5x61,5</v>
          </cell>
        </row>
        <row r="1816">
          <cell r="A1816" t="str">
            <v>201291332149.2.1</v>
          </cell>
          <cell r="B1816" t="str">
            <v>60 x 60 OXIDO PRE MOD CLARO 2DA CAL</v>
          </cell>
          <cell r="C1816">
            <v>20</v>
          </cell>
          <cell r="D1816">
            <v>43.2</v>
          </cell>
          <cell r="E1816">
            <v>21.99</v>
          </cell>
          <cell r="F1816" t="str">
            <v>PAL</v>
          </cell>
          <cell r="G1816" t="str">
            <v xml:space="preserve">60 x 60 </v>
          </cell>
          <cell r="H1816" t="str">
            <v>Metros</v>
          </cell>
          <cell r="I1816" t="str">
            <v>Porcellanato</v>
          </cell>
          <cell r="J1816" t="str">
            <v>Segunda</v>
          </cell>
          <cell r="K1816" t="str">
            <v>60x60-61x61-61,5x61,5</v>
          </cell>
        </row>
        <row r="1817">
          <cell r="A1817" t="str">
            <v>201291332149.2.2</v>
          </cell>
          <cell r="B1817" t="str">
            <v>60 x 60 OXIDO PRE MOD CLARO 2DA CAL</v>
          </cell>
          <cell r="C1817">
            <v>20</v>
          </cell>
          <cell r="D1817">
            <v>54</v>
          </cell>
          <cell r="E1817">
            <v>18.704000000000001</v>
          </cell>
          <cell r="F1817" t="str">
            <v>PAL</v>
          </cell>
          <cell r="G1817" t="str">
            <v xml:space="preserve">60 x 60 </v>
          </cell>
          <cell r="H1817" t="str">
            <v>Metros</v>
          </cell>
          <cell r="I1817" t="str">
            <v>Porcellanato</v>
          </cell>
          <cell r="J1817" t="str">
            <v>Segunda</v>
          </cell>
          <cell r="K1817" t="str">
            <v>60x60-61x61-61,5x61,5</v>
          </cell>
        </row>
        <row r="1818">
          <cell r="A1818" t="str">
            <v>201291332151.2.1</v>
          </cell>
          <cell r="B1818" t="str">
            <v>60 x 60 OXIDO PRE MOD OSCURO 2DA CAL</v>
          </cell>
          <cell r="C1818">
            <v>20</v>
          </cell>
          <cell r="D1818">
            <v>43.2</v>
          </cell>
          <cell r="E1818">
            <v>21.99</v>
          </cell>
          <cell r="F1818" t="str">
            <v>PAL</v>
          </cell>
          <cell r="G1818" t="str">
            <v xml:space="preserve">60 x 60 </v>
          </cell>
          <cell r="H1818" t="str">
            <v>Metros</v>
          </cell>
          <cell r="I1818" t="str">
            <v>Porcellanato</v>
          </cell>
          <cell r="J1818" t="str">
            <v>Segunda</v>
          </cell>
          <cell r="K1818" t="str">
            <v>60x60-61x61-61,5x61,5</v>
          </cell>
        </row>
        <row r="1819">
          <cell r="A1819" t="str">
            <v>201291332151.2.2</v>
          </cell>
          <cell r="B1819" t="str">
            <v>60 x 60 OXIDO PRE MOD OSCURO 2DA CAL</v>
          </cell>
          <cell r="C1819">
            <v>20</v>
          </cell>
          <cell r="D1819">
            <v>54</v>
          </cell>
          <cell r="E1819">
            <v>18.704000000000001</v>
          </cell>
          <cell r="F1819" t="str">
            <v>PAL</v>
          </cell>
          <cell r="G1819" t="str">
            <v xml:space="preserve">60 x 60 </v>
          </cell>
          <cell r="H1819" t="str">
            <v>Metros</v>
          </cell>
          <cell r="I1819" t="str">
            <v>Porcellanato</v>
          </cell>
          <cell r="J1819" t="str">
            <v>Segunda</v>
          </cell>
          <cell r="K1819" t="str">
            <v>60x60-61x61-61,5x61,5</v>
          </cell>
        </row>
        <row r="1820">
          <cell r="A1820" t="str">
            <v>201291333000.2.1</v>
          </cell>
          <cell r="B1820" t="str">
            <v>60 x 60 BLEND PRE TRAMADO 2DA CAL</v>
          </cell>
          <cell r="C1820">
            <v>20</v>
          </cell>
          <cell r="D1820">
            <v>43.2</v>
          </cell>
          <cell r="E1820">
            <v>21.99</v>
          </cell>
          <cell r="F1820" t="str">
            <v>PAL</v>
          </cell>
          <cell r="G1820" t="str">
            <v xml:space="preserve">60 x 60 </v>
          </cell>
          <cell r="H1820" t="str">
            <v>Metros</v>
          </cell>
          <cell r="I1820" t="str">
            <v>Porcellanato</v>
          </cell>
          <cell r="J1820" t="str">
            <v>Segunda</v>
          </cell>
          <cell r="K1820" t="str">
            <v>60x60-61x61-61,5x61,5</v>
          </cell>
        </row>
        <row r="1821">
          <cell r="A1821" t="str">
            <v>201291333000.2.2</v>
          </cell>
          <cell r="B1821" t="str">
            <v>60 x 60 BLEND PRE TRAMADO 1,8 2DA CAL</v>
          </cell>
          <cell r="C1821">
            <v>20</v>
          </cell>
          <cell r="D1821">
            <v>54</v>
          </cell>
          <cell r="E1821">
            <v>18.704000000000001</v>
          </cell>
          <cell r="F1821" t="str">
            <v>PAL</v>
          </cell>
          <cell r="G1821" t="str">
            <v xml:space="preserve">60 x 60 </v>
          </cell>
          <cell r="H1821" t="str">
            <v>Metros</v>
          </cell>
          <cell r="I1821" t="str">
            <v>Porcellanato</v>
          </cell>
          <cell r="J1821" t="str">
            <v>Segunda</v>
          </cell>
          <cell r="K1821" t="str">
            <v>60x60-61x61-61,5x61,5</v>
          </cell>
        </row>
        <row r="1822">
          <cell r="A1822" t="str">
            <v>201291334000.2.1</v>
          </cell>
          <cell r="B1822" t="str">
            <v>60 x 60 ARDESSIA PRE DAMERO 2DA CAL</v>
          </cell>
          <cell r="C1822">
            <v>20</v>
          </cell>
          <cell r="D1822">
            <v>43.2</v>
          </cell>
          <cell r="E1822">
            <v>21.99</v>
          </cell>
          <cell r="F1822" t="str">
            <v>PAL</v>
          </cell>
          <cell r="G1822" t="str">
            <v xml:space="preserve">60 x 60 </v>
          </cell>
          <cell r="H1822" t="str">
            <v>Metros</v>
          </cell>
          <cell r="I1822" t="str">
            <v>Porcellanato</v>
          </cell>
          <cell r="J1822" t="str">
            <v>Segunda</v>
          </cell>
          <cell r="K1822" t="str">
            <v>60x60-61x61-61,5x61,5</v>
          </cell>
        </row>
        <row r="1823">
          <cell r="A1823" t="str">
            <v>201291334000.2.2</v>
          </cell>
          <cell r="B1823" t="str">
            <v>60 x 60 ARDESSIA PRE DAMERO 2DA CAL</v>
          </cell>
          <cell r="C1823">
            <v>20</v>
          </cell>
          <cell r="D1823">
            <v>54</v>
          </cell>
          <cell r="E1823">
            <v>18.704000000000001</v>
          </cell>
          <cell r="F1823" t="str">
            <v>PAL</v>
          </cell>
          <cell r="G1823" t="str">
            <v xml:space="preserve">60 x 60 </v>
          </cell>
          <cell r="H1823" t="str">
            <v>Metros</v>
          </cell>
          <cell r="I1823" t="str">
            <v>Porcellanato</v>
          </cell>
          <cell r="J1823" t="str">
            <v>Segunda</v>
          </cell>
          <cell r="K1823" t="str">
            <v>60x60-61x61-61,5x61,5</v>
          </cell>
        </row>
        <row r="1824">
          <cell r="A1824" t="str">
            <v>201291335000.2.1</v>
          </cell>
          <cell r="B1824" t="str">
            <v>60 x 60 FORTEZZE PRE DAMERO 2DA CAL</v>
          </cell>
          <cell r="C1824">
            <v>20</v>
          </cell>
          <cell r="D1824">
            <v>43.2</v>
          </cell>
          <cell r="E1824">
            <v>21.99</v>
          </cell>
          <cell r="F1824" t="str">
            <v>PAL</v>
          </cell>
          <cell r="G1824" t="str">
            <v xml:space="preserve">60 x 60 </v>
          </cell>
          <cell r="H1824" t="str">
            <v>Metros</v>
          </cell>
          <cell r="I1824" t="str">
            <v>Porcellanato</v>
          </cell>
          <cell r="J1824" t="str">
            <v>Segunda</v>
          </cell>
          <cell r="K1824" t="str">
            <v>60x60-61x61-61,5x61,5</v>
          </cell>
        </row>
        <row r="1825">
          <cell r="A1825" t="str">
            <v>201291335000.2.2</v>
          </cell>
          <cell r="B1825" t="str">
            <v>60 x 60 FORTEZZE PRE DAMERO 1,8 2DA CAL</v>
          </cell>
          <cell r="C1825">
            <v>20</v>
          </cell>
          <cell r="D1825">
            <v>54</v>
          </cell>
          <cell r="E1825">
            <v>18.704000000000001</v>
          </cell>
          <cell r="F1825" t="str">
            <v>PAL</v>
          </cell>
          <cell r="G1825" t="str">
            <v xml:space="preserve">60 x 60 </v>
          </cell>
          <cell r="H1825" t="str">
            <v>Metros</v>
          </cell>
          <cell r="I1825" t="str">
            <v>Porcellanato</v>
          </cell>
          <cell r="J1825" t="str">
            <v>Segunda</v>
          </cell>
          <cell r="K1825" t="str">
            <v>60x60-61x61-61,5x61,5</v>
          </cell>
        </row>
        <row r="1826">
          <cell r="A1826" t="str">
            <v>201291344006.1.1</v>
          </cell>
          <cell r="B1826" t="str">
            <v>60 x 60 ETRURIA GRIS PRE POL</v>
          </cell>
          <cell r="C1826">
            <v>20</v>
          </cell>
          <cell r="D1826">
            <v>43.2</v>
          </cell>
          <cell r="E1826">
            <v>21.99</v>
          </cell>
          <cell r="F1826" t="str">
            <v>PAL</v>
          </cell>
          <cell r="G1826" t="str">
            <v xml:space="preserve">60 x 60 </v>
          </cell>
          <cell r="H1826" t="str">
            <v>Metros</v>
          </cell>
          <cell r="I1826" t="str">
            <v>Porcellanato</v>
          </cell>
          <cell r="J1826" t="str">
            <v>Primera</v>
          </cell>
          <cell r="K1826" t="str">
            <v>60x60-61x61-61,5x61,5</v>
          </cell>
        </row>
        <row r="1827">
          <cell r="A1827" t="str">
            <v>201291344058.2.1</v>
          </cell>
          <cell r="B1827" t="str">
            <v>60 x 60 ETRURIA MIEL PRE POL 2DA CAL</v>
          </cell>
          <cell r="C1827">
            <v>20</v>
          </cell>
          <cell r="D1827">
            <v>43.2</v>
          </cell>
          <cell r="E1827">
            <v>21.99</v>
          </cell>
          <cell r="F1827" t="str">
            <v>PAL</v>
          </cell>
          <cell r="G1827" t="str">
            <v xml:space="preserve">60 x 60 </v>
          </cell>
          <cell r="H1827" t="str">
            <v>Metros</v>
          </cell>
          <cell r="I1827" t="str">
            <v>Porcellanato</v>
          </cell>
          <cell r="J1827" t="str">
            <v>Segunda</v>
          </cell>
          <cell r="K1827" t="str">
            <v>60x60-61x61-61,5x61,5</v>
          </cell>
        </row>
        <row r="1828">
          <cell r="A1828" t="str">
            <v>201291345009.2.1</v>
          </cell>
          <cell r="B1828" t="str">
            <v>60 x 60 FORUM ARENA PRE POL 2DA CAL</v>
          </cell>
          <cell r="C1828">
            <v>20</v>
          </cell>
          <cell r="D1828">
            <v>43.2</v>
          </cell>
          <cell r="E1828">
            <v>21.99</v>
          </cell>
          <cell r="F1828" t="str">
            <v>PAL</v>
          </cell>
          <cell r="G1828" t="str">
            <v xml:space="preserve">60 x 60 </v>
          </cell>
          <cell r="H1828" t="str">
            <v>Metros</v>
          </cell>
          <cell r="I1828" t="str">
            <v>Porcellanato</v>
          </cell>
          <cell r="J1828" t="str">
            <v>Segunda</v>
          </cell>
          <cell r="K1828" t="str">
            <v>60x60-61x61-61,5x61,5</v>
          </cell>
        </row>
        <row r="1829">
          <cell r="A1829" t="str">
            <v>201291350184.2.1</v>
          </cell>
          <cell r="B1829" t="str">
            <v>60 x 60 ARDESIA BATIK ARENA CLARO 2DA CA</v>
          </cell>
          <cell r="C1829">
            <v>20</v>
          </cell>
          <cell r="D1829">
            <v>43.2</v>
          </cell>
          <cell r="E1829">
            <v>21.99</v>
          </cell>
          <cell r="F1829" t="str">
            <v>PAL</v>
          </cell>
          <cell r="G1829" t="str">
            <v xml:space="preserve">60 x 60 </v>
          </cell>
          <cell r="H1829" t="str">
            <v>Metros</v>
          </cell>
          <cell r="I1829" t="str">
            <v>Porcellanato</v>
          </cell>
          <cell r="J1829" t="str">
            <v>Segunda</v>
          </cell>
          <cell r="K1829" t="str">
            <v>60x60-61x61-61,5x61,5</v>
          </cell>
        </row>
        <row r="1830">
          <cell r="A1830" t="str">
            <v>201291351174.1.1</v>
          </cell>
          <cell r="B1830" t="str">
            <v>60 x 60 BLEND NAZCA CEMENTO</v>
          </cell>
          <cell r="C1830">
            <v>20</v>
          </cell>
          <cell r="D1830">
            <v>43.2</v>
          </cell>
          <cell r="E1830">
            <v>21.99</v>
          </cell>
          <cell r="F1830" t="str">
            <v>PAL</v>
          </cell>
          <cell r="G1830" t="str">
            <v xml:space="preserve">60 x 60 </v>
          </cell>
          <cell r="H1830" t="str">
            <v>Metros</v>
          </cell>
          <cell r="I1830" t="str">
            <v>Porcellanato</v>
          </cell>
          <cell r="J1830" t="str">
            <v>Primera</v>
          </cell>
          <cell r="K1830" t="str">
            <v>60x60-61x61-61,5x61,5</v>
          </cell>
        </row>
        <row r="1831">
          <cell r="A1831" t="str">
            <v>201291370023.1.1</v>
          </cell>
          <cell r="B1831" t="str">
            <v>60 x 60 D 10 MAPAS NAT</v>
          </cell>
          <cell r="C1831">
            <v>20</v>
          </cell>
          <cell r="D1831">
            <v>43.2</v>
          </cell>
          <cell r="E1831">
            <v>21.99</v>
          </cell>
          <cell r="F1831" t="str">
            <v>PAL</v>
          </cell>
          <cell r="G1831" t="str">
            <v xml:space="preserve">60 x 60 </v>
          </cell>
          <cell r="H1831" t="str">
            <v>Metros</v>
          </cell>
          <cell r="I1831" t="str">
            <v>Porcellanato</v>
          </cell>
          <cell r="J1831" t="str">
            <v>Primera</v>
          </cell>
          <cell r="K1831" t="str">
            <v>60x60-61x61-61,5x61,5</v>
          </cell>
        </row>
        <row r="1832">
          <cell r="A1832" t="str">
            <v>201291370023.2.1</v>
          </cell>
          <cell r="B1832" t="str">
            <v>60 x 60 D 10 MAPAS NAT 2DA CAL</v>
          </cell>
          <cell r="C1832">
            <v>20</v>
          </cell>
          <cell r="D1832">
            <v>43.2</v>
          </cell>
          <cell r="E1832">
            <v>21.99</v>
          </cell>
          <cell r="F1832" t="str">
            <v>PAL</v>
          </cell>
          <cell r="G1832" t="str">
            <v xml:space="preserve">60 x 60 </v>
          </cell>
          <cell r="H1832" t="str">
            <v>Metros</v>
          </cell>
          <cell r="I1832" t="str">
            <v>Porcellanato</v>
          </cell>
          <cell r="J1832" t="str">
            <v>Segunda</v>
          </cell>
          <cell r="K1832" t="str">
            <v>60x60-61x61-61,5x61,5</v>
          </cell>
        </row>
        <row r="1833">
          <cell r="A1833" t="str">
            <v>201291371174.1.1</v>
          </cell>
          <cell r="B1833" t="str">
            <v>60 x 60 D 10 SELLOS CEMENTO</v>
          </cell>
          <cell r="C1833">
            <v>20</v>
          </cell>
          <cell r="D1833">
            <v>43.2</v>
          </cell>
          <cell r="E1833">
            <v>21.99</v>
          </cell>
          <cell r="F1833" t="str">
            <v>PAL</v>
          </cell>
          <cell r="G1833" t="str">
            <v xml:space="preserve">60 x 60 </v>
          </cell>
          <cell r="H1833" t="str">
            <v>Metros</v>
          </cell>
          <cell r="I1833" t="str">
            <v>Porcellanato</v>
          </cell>
          <cell r="J1833" t="str">
            <v>Primera</v>
          </cell>
          <cell r="K1833" t="str">
            <v>60x60-61x61-61,5x61,5</v>
          </cell>
        </row>
        <row r="1834">
          <cell r="A1834" t="str">
            <v>201291371174.2.1</v>
          </cell>
          <cell r="B1834" t="str">
            <v>60 x 60 D 10 SELLOS CEMENTO 2DA CAL</v>
          </cell>
          <cell r="C1834">
            <v>20</v>
          </cell>
          <cell r="D1834">
            <v>43.2</v>
          </cell>
          <cell r="E1834">
            <v>21.99</v>
          </cell>
          <cell r="F1834" t="str">
            <v>PAL</v>
          </cell>
          <cell r="G1834" t="str">
            <v xml:space="preserve">60 x 60 </v>
          </cell>
          <cell r="H1834" t="str">
            <v>Metros</v>
          </cell>
          <cell r="I1834" t="str">
            <v>Porcellanato</v>
          </cell>
          <cell r="J1834" t="str">
            <v>Segunda</v>
          </cell>
          <cell r="K1834" t="str">
            <v>60x60-61x61-61,5x61,5</v>
          </cell>
        </row>
        <row r="1835">
          <cell r="A1835" t="str">
            <v>201291405173.2.1</v>
          </cell>
          <cell r="B1835" t="str">
            <v>60 x 60 TABLAS EBANO 2DA CAL</v>
          </cell>
          <cell r="C1835">
            <v>20</v>
          </cell>
          <cell r="D1835">
            <v>43.2</v>
          </cell>
          <cell r="E1835">
            <v>21.99</v>
          </cell>
          <cell r="F1835" t="str">
            <v>PAL</v>
          </cell>
          <cell r="G1835" t="str">
            <v xml:space="preserve">60 x 60 </v>
          </cell>
          <cell r="H1835" t="str">
            <v>Metros</v>
          </cell>
          <cell r="I1835" t="str">
            <v>Porcellanato</v>
          </cell>
          <cell r="J1835" t="str">
            <v>Segunda</v>
          </cell>
          <cell r="K1835" t="str">
            <v>60x60-61x61-61,5x61,5</v>
          </cell>
        </row>
        <row r="1836">
          <cell r="A1836" t="str">
            <v>201291406006.1.1</v>
          </cell>
          <cell r="B1836" t="str">
            <v>60 x 60 ARDESSIA GRIS RECT.</v>
          </cell>
          <cell r="C1836">
            <v>20</v>
          </cell>
          <cell r="D1836">
            <v>43.2</v>
          </cell>
          <cell r="E1836">
            <v>21.99</v>
          </cell>
          <cell r="F1836" t="str">
            <v>PAL</v>
          </cell>
          <cell r="G1836" t="str">
            <v xml:space="preserve">60 x 60 </v>
          </cell>
          <cell r="H1836" t="str">
            <v>Metros</v>
          </cell>
          <cell r="I1836" t="str">
            <v>Porcellanato</v>
          </cell>
          <cell r="J1836" t="str">
            <v>Primera</v>
          </cell>
          <cell r="K1836" t="str">
            <v>60x60-61x61-61,5x61,5</v>
          </cell>
        </row>
        <row r="1837">
          <cell r="A1837" t="str">
            <v>201291406009.1.1</v>
          </cell>
          <cell r="B1837" t="str">
            <v>60 x 60 ARDESSIA ARENA RECT.</v>
          </cell>
          <cell r="C1837">
            <v>20</v>
          </cell>
          <cell r="D1837">
            <v>43.2</v>
          </cell>
          <cell r="E1837">
            <v>21.99</v>
          </cell>
          <cell r="F1837" t="str">
            <v>PAL</v>
          </cell>
          <cell r="G1837" t="str">
            <v xml:space="preserve">60 x 60 </v>
          </cell>
          <cell r="H1837" t="str">
            <v>Metros</v>
          </cell>
          <cell r="I1837" t="str">
            <v>Porcellanato</v>
          </cell>
          <cell r="J1837" t="str">
            <v>Primera</v>
          </cell>
          <cell r="K1837" t="str">
            <v>60x60-61x61-61,5x61,5</v>
          </cell>
        </row>
        <row r="1838">
          <cell r="A1838" t="str">
            <v>201291407167.1.1</v>
          </cell>
          <cell r="B1838" t="str">
            <v>60 x 60 BLEND GRAFITO RECT.</v>
          </cell>
          <cell r="C1838">
            <v>20</v>
          </cell>
          <cell r="D1838">
            <v>43.2</v>
          </cell>
          <cell r="E1838">
            <v>21.99</v>
          </cell>
          <cell r="F1838" t="str">
            <v>PAL</v>
          </cell>
          <cell r="G1838" t="str">
            <v xml:space="preserve">60 x 60 </v>
          </cell>
          <cell r="H1838" t="str">
            <v>Metros</v>
          </cell>
          <cell r="I1838" t="str">
            <v>Porcellanato</v>
          </cell>
          <cell r="J1838" t="str">
            <v>Primera</v>
          </cell>
          <cell r="K1838" t="str">
            <v>60x60-61x61-61,5x61,5</v>
          </cell>
        </row>
        <row r="1839">
          <cell r="A1839" t="str">
            <v>201291407174.1.1</v>
          </cell>
          <cell r="B1839" t="str">
            <v>60 x 60 BLEND CEMENTO RECT.</v>
          </cell>
          <cell r="C1839">
            <v>20</v>
          </cell>
          <cell r="D1839">
            <v>43.2</v>
          </cell>
          <cell r="E1839">
            <v>21.99</v>
          </cell>
          <cell r="F1839" t="str">
            <v>PAL</v>
          </cell>
          <cell r="G1839" t="str">
            <v xml:space="preserve">60 x 60 </v>
          </cell>
          <cell r="H1839" t="str">
            <v>Metros</v>
          </cell>
          <cell r="I1839" t="str">
            <v>Porcellanato</v>
          </cell>
          <cell r="J1839" t="str">
            <v>Primera</v>
          </cell>
          <cell r="K1839" t="str">
            <v>60x60-61x61-61,5x61,5</v>
          </cell>
        </row>
        <row r="1840">
          <cell r="A1840" t="str">
            <v>201291407174.2.1</v>
          </cell>
          <cell r="B1840" t="str">
            <v>60 x 60 BLEND CEMENTO RECT. 2DA CAL</v>
          </cell>
          <cell r="C1840">
            <v>20</v>
          </cell>
          <cell r="D1840">
            <v>43.2</v>
          </cell>
          <cell r="E1840">
            <v>21.99</v>
          </cell>
          <cell r="F1840" t="str">
            <v>PAL</v>
          </cell>
          <cell r="G1840" t="str">
            <v xml:space="preserve">60 x 60 </v>
          </cell>
          <cell r="H1840" t="str">
            <v>Metros</v>
          </cell>
          <cell r="I1840" t="str">
            <v>Porcellanato</v>
          </cell>
          <cell r="J1840" t="str">
            <v>Segunda</v>
          </cell>
          <cell r="K1840" t="str">
            <v>60x60-61x61-61,5x61,5</v>
          </cell>
        </row>
        <row r="1841">
          <cell r="A1841" t="str">
            <v>201291408149.1.1</v>
          </cell>
          <cell r="B1841" t="str">
            <v>60 x 60 OXIDO CLARO RECT.</v>
          </cell>
          <cell r="C1841">
            <v>20</v>
          </cell>
          <cell r="D1841">
            <v>43.2</v>
          </cell>
          <cell r="E1841">
            <v>21.99</v>
          </cell>
          <cell r="F1841" t="str">
            <v>PAL</v>
          </cell>
          <cell r="G1841" t="str">
            <v xml:space="preserve">60 x 60 </v>
          </cell>
          <cell r="H1841" t="str">
            <v>Metros</v>
          </cell>
          <cell r="I1841" t="str">
            <v>Porcellanato</v>
          </cell>
          <cell r="J1841" t="str">
            <v>Primera</v>
          </cell>
          <cell r="K1841" t="str">
            <v>60x60-61x61-61,5x61,5</v>
          </cell>
        </row>
        <row r="1842">
          <cell r="A1842" t="str">
            <v>201291408149.2.1</v>
          </cell>
          <cell r="B1842" t="str">
            <v>60 x 60 OXIDO CLARO RECT. 2DA CAL</v>
          </cell>
          <cell r="C1842">
            <v>20</v>
          </cell>
          <cell r="D1842">
            <v>43.2</v>
          </cell>
          <cell r="E1842">
            <v>21.99</v>
          </cell>
          <cell r="F1842" t="str">
            <v>PAL</v>
          </cell>
          <cell r="G1842" t="str">
            <v xml:space="preserve">60 x 60 </v>
          </cell>
          <cell r="H1842" t="str">
            <v>Metros</v>
          </cell>
          <cell r="I1842" t="str">
            <v>Porcellanato</v>
          </cell>
          <cell r="J1842" t="str">
            <v>Segunda</v>
          </cell>
          <cell r="K1842" t="str">
            <v>60x60-61x61-61,5x61,5</v>
          </cell>
        </row>
        <row r="1843">
          <cell r="A1843" t="str">
            <v>201291408151.1.1</v>
          </cell>
          <cell r="B1843" t="str">
            <v>60 x 60 OXIDO OSCURO RECT.</v>
          </cell>
          <cell r="C1843">
            <v>20</v>
          </cell>
          <cell r="D1843">
            <v>43.2</v>
          </cell>
          <cell r="E1843">
            <v>21.99</v>
          </cell>
          <cell r="F1843" t="str">
            <v>PAL</v>
          </cell>
          <cell r="G1843" t="str">
            <v xml:space="preserve">60 x 60 </v>
          </cell>
          <cell r="H1843" t="str">
            <v>Metros</v>
          </cell>
          <cell r="I1843" t="str">
            <v>Porcellanato</v>
          </cell>
          <cell r="J1843" t="str">
            <v>Primera</v>
          </cell>
          <cell r="K1843" t="str">
            <v>60x60-61x61-61,5x61,5</v>
          </cell>
        </row>
        <row r="1844">
          <cell r="A1844" t="str">
            <v>201291420009.1.1</v>
          </cell>
          <cell r="B1844" t="str">
            <v>60 x 60 FORUM ARENA RECT.</v>
          </cell>
          <cell r="C1844">
            <v>20</v>
          </cell>
          <cell r="D1844">
            <v>43.2</v>
          </cell>
          <cell r="E1844">
            <v>21.99</v>
          </cell>
          <cell r="F1844" t="str">
            <v>PAL</v>
          </cell>
          <cell r="G1844" t="str">
            <v xml:space="preserve">60 x 60 </v>
          </cell>
          <cell r="H1844" t="str">
            <v>Metros</v>
          </cell>
          <cell r="I1844" t="str">
            <v>Porcellanato</v>
          </cell>
          <cell r="J1844" t="str">
            <v>Primera</v>
          </cell>
          <cell r="K1844" t="str">
            <v>60x60-61x61-61,5x61,5</v>
          </cell>
        </row>
        <row r="1845">
          <cell r="A1845" t="str">
            <v>201291420009.2.1</v>
          </cell>
          <cell r="B1845" t="str">
            <v>60 x 60 FORUM ARENA RECT. 2DA CAL</v>
          </cell>
          <cell r="C1845">
            <v>20</v>
          </cell>
          <cell r="D1845">
            <v>43.2</v>
          </cell>
          <cell r="E1845">
            <v>21.99</v>
          </cell>
          <cell r="F1845" t="str">
            <v>PAL</v>
          </cell>
          <cell r="G1845" t="str">
            <v xml:space="preserve">60 x 60 </v>
          </cell>
          <cell r="H1845" t="str">
            <v>Metros</v>
          </cell>
          <cell r="I1845" t="str">
            <v>Porcellanato</v>
          </cell>
          <cell r="J1845" t="str">
            <v>Segunda</v>
          </cell>
          <cell r="K1845" t="str">
            <v>60x60-61x61-61,5x61,5</v>
          </cell>
        </row>
        <row r="1846">
          <cell r="A1846" t="str">
            <v>201291420097.1.1</v>
          </cell>
          <cell r="B1846" t="str">
            <v>60 x 60 FORUM TIZA RECT.</v>
          </cell>
          <cell r="C1846">
            <v>20</v>
          </cell>
          <cell r="D1846">
            <v>43.2</v>
          </cell>
          <cell r="E1846">
            <v>21.99</v>
          </cell>
          <cell r="F1846" t="str">
            <v>PAL</v>
          </cell>
          <cell r="G1846" t="str">
            <v xml:space="preserve">60 x 60 </v>
          </cell>
          <cell r="H1846" t="str">
            <v>Metros</v>
          </cell>
          <cell r="I1846" t="str">
            <v>Porcellanato</v>
          </cell>
          <cell r="J1846" t="str">
            <v>Primera</v>
          </cell>
          <cell r="K1846" t="str">
            <v>60x60-61x61-61,5x61,5</v>
          </cell>
        </row>
        <row r="1847">
          <cell r="A1847" t="str">
            <v>201291420097.2.1</v>
          </cell>
          <cell r="B1847" t="str">
            <v>60 x 60 FORUM TIZA RECT. 2DA CAL</v>
          </cell>
          <cell r="C1847">
            <v>20</v>
          </cell>
          <cell r="D1847">
            <v>43.2</v>
          </cell>
          <cell r="E1847">
            <v>21.99</v>
          </cell>
          <cell r="F1847" t="str">
            <v>PAL</v>
          </cell>
          <cell r="G1847" t="str">
            <v xml:space="preserve">60 x 60 </v>
          </cell>
          <cell r="H1847" t="str">
            <v>Metros</v>
          </cell>
          <cell r="I1847" t="str">
            <v>Porcellanato</v>
          </cell>
          <cell r="J1847" t="str">
            <v>Segunda</v>
          </cell>
          <cell r="K1847" t="str">
            <v>60x60-61x61-61,5x61,5</v>
          </cell>
        </row>
        <row r="1848">
          <cell r="A1848" t="str">
            <v>201291433039.1.1</v>
          </cell>
          <cell r="B1848" t="str">
            <v>60 x 60 RESERVE HABANO</v>
          </cell>
          <cell r="C1848">
            <v>20</v>
          </cell>
          <cell r="D1848">
            <v>43.2</v>
          </cell>
          <cell r="E1848">
            <v>22</v>
          </cell>
          <cell r="F1848" t="str">
            <v>PAL</v>
          </cell>
          <cell r="G1848" t="str">
            <v xml:space="preserve">60 x 60 </v>
          </cell>
          <cell r="H1848" t="str">
            <v>Metros</v>
          </cell>
          <cell r="I1848" t="str">
            <v>Porcellanato</v>
          </cell>
          <cell r="J1848" t="str">
            <v>Primera</v>
          </cell>
          <cell r="K1848" t="str">
            <v>60x60-61x61-61,5x61,5</v>
          </cell>
        </row>
        <row r="1849">
          <cell r="A1849" t="str">
            <v>201291433039.1.2</v>
          </cell>
          <cell r="B1849" t="str">
            <v>60 x 60 RESERVE HABANO 1,8</v>
          </cell>
          <cell r="C1849">
            <v>20</v>
          </cell>
          <cell r="D1849">
            <v>54</v>
          </cell>
          <cell r="E1849">
            <v>18.704000000000001</v>
          </cell>
          <cell r="F1849" t="str">
            <v>PAL</v>
          </cell>
          <cell r="G1849" t="str">
            <v xml:space="preserve">60 x 60 </v>
          </cell>
          <cell r="H1849" t="str">
            <v>Metros</v>
          </cell>
          <cell r="I1849" t="str">
            <v>Porcellanato</v>
          </cell>
          <cell r="J1849" t="str">
            <v>Primera</v>
          </cell>
          <cell r="K1849" t="str">
            <v>60x60-61x61-61,5x61,5</v>
          </cell>
        </row>
        <row r="1850">
          <cell r="A1850" t="str">
            <v>201291433039.2.1</v>
          </cell>
          <cell r="B1850" t="str">
            <v>60 x 60 RESERVE HABANO 2DA CAL</v>
          </cell>
          <cell r="C1850">
            <v>20</v>
          </cell>
          <cell r="D1850">
            <v>43.2</v>
          </cell>
          <cell r="E1850">
            <v>22</v>
          </cell>
          <cell r="F1850" t="str">
            <v>PAL</v>
          </cell>
          <cell r="G1850" t="str">
            <v xml:space="preserve">60 x 60 </v>
          </cell>
          <cell r="H1850" t="str">
            <v>Metros</v>
          </cell>
          <cell r="I1850" t="str">
            <v>Porcellanato</v>
          </cell>
          <cell r="J1850" t="str">
            <v>Segunda</v>
          </cell>
          <cell r="K1850" t="str">
            <v>60x60-61x61-61,5x61,5</v>
          </cell>
        </row>
        <row r="1851">
          <cell r="A1851" t="str">
            <v>201291433039.2.2</v>
          </cell>
          <cell r="B1851" t="str">
            <v>60 x 60 RESERVE HABANO 1,8 2DA CAL</v>
          </cell>
          <cell r="C1851">
            <v>20</v>
          </cell>
          <cell r="D1851">
            <v>54</v>
          </cell>
          <cell r="E1851">
            <v>18.704000000000001</v>
          </cell>
          <cell r="F1851" t="str">
            <v>PAL</v>
          </cell>
          <cell r="G1851" t="str">
            <v xml:space="preserve">60 x 60 </v>
          </cell>
          <cell r="H1851" t="str">
            <v>Metros</v>
          </cell>
          <cell r="I1851" t="str">
            <v>Porcellanato</v>
          </cell>
          <cell r="J1851" t="str">
            <v>Segunda</v>
          </cell>
          <cell r="K1851" t="str">
            <v>60x60-61x61-61,5x61,5</v>
          </cell>
        </row>
        <row r="1852">
          <cell r="A1852" t="str">
            <v>201291433097.1.1</v>
          </cell>
          <cell r="B1852" t="str">
            <v>60 x 60 RESERVE TIZA</v>
          </cell>
          <cell r="C1852">
            <v>20</v>
          </cell>
          <cell r="D1852">
            <v>43.2</v>
          </cell>
          <cell r="E1852">
            <v>22</v>
          </cell>
          <cell r="F1852" t="str">
            <v>PAL</v>
          </cell>
          <cell r="G1852" t="str">
            <v xml:space="preserve">60 x 60 </v>
          </cell>
          <cell r="H1852" t="str">
            <v>Metros</v>
          </cell>
          <cell r="I1852" t="str">
            <v>Porcellanato</v>
          </cell>
          <cell r="J1852" t="str">
            <v>Primera</v>
          </cell>
          <cell r="K1852" t="str">
            <v>60x60-61x61-61,5x61,5</v>
          </cell>
        </row>
        <row r="1853">
          <cell r="A1853" t="str">
            <v>201291433097.1.2</v>
          </cell>
          <cell r="B1853" t="str">
            <v>60 x 60 RESERVE TIZA 1,8</v>
          </cell>
          <cell r="C1853">
            <v>20</v>
          </cell>
          <cell r="D1853">
            <v>54</v>
          </cell>
          <cell r="E1853">
            <v>18.704000000000001</v>
          </cell>
          <cell r="F1853" t="str">
            <v>PAL</v>
          </cell>
          <cell r="G1853" t="str">
            <v xml:space="preserve">60 x 60 </v>
          </cell>
          <cell r="H1853" t="str">
            <v>Metros</v>
          </cell>
          <cell r="I1853" t="str">
            <v>Porcellanato</v>
          </cell>
          <cell r="J1853" t="str">
            <v>Primera</v>
          </cell>
          <cell r="K1853" t="str">
            <v>60x60-61x61-61,5x61,5</v>
          </cell>
        </row>
        <row r="1854">
          <cell r="A1854" t="str">
            <v>201291433097.2.1</v>
          </cell>
          <cell r="B1854" t="str">
            <v>60 x 60 RESERVE TIZA 2DA CAL</v>
          </cell>
          <cell r="C1854">
            <v>20</v>
          </cell>
          <cell r="D1854">
            <v>43.2</v>
          </cell>
          <cell r="E1854">
            <v>22</v>
          </cell>
          <cell r="F1854" t="str">
            <v>PAL</v>
          </cell>
          <cell r="G1854" t="str">
            <v xml:space="preserve">60 x 60 </v>
          </cell>
          <cell r="H1854" t="str">
            <v>Metros</v>
          </cell>
          <cell r="I1854" t="str">
            <v>Porcellanato</v>
          </cell>
          <cell r="J1854" t="str">
            <v>Segunda</v>
          </cell>
          <cell r="K1854" t="str">
            <v>60x60-61x61-61,5x61,5</v>
          </cell>
        </row>
        <row r="1855">
          <cell r="A1855" t="str">
            <v>201291433097.2.2</v>
          </cell>
          <cell r="B1855" t="str">
            <v>60 x 60 RESERVE TIZA 1,8 2DA CAL</v>
          </cell>
          <cell r="C1855">
            <v>20</v>
          </cell>
          <cell r="D1855">
            <v>54</v>
          </cell>
          <cell r="E1855">
            <v>18.704000000000001</v>
          </cell>
          <cell r="F1855" t="str">
            <v>PAL</v>
          </cell>
          <cell r="G1855" t="str">
            <v xml:space="preserve">60 x 60 </v>
          </cell>
          <cell r="H1855" t="str">
            <v>Metros</v>
          </cell>
          <cell r="I1855" t="str">
            <v>Porcellanato</v>
          </cell>
          <cell r="J1855" t="str">
            <v>Segunda</v>
          </cell>
          <cell r="K1855" t="str">
            <v>60x60-61x61-61,5x61,5</v>
          </cell>
        </row>
        <row r="1856">
          <cell r="A1856" t="str">
            <v>201291433191.1.1</v>
          </cell>
          <cell r="B1856" t="str">
            <v>60 x 60 RESERVE CENIZA</v>
          </cell>
          <cell r="C1856">
            <v>20</v>
          </cell>
          <cell r="D1856">
            <v>43.2</v>
          </cell>
          <cell r="E1856">
            <v>22</v>
          </cell>
          <cell r="F1856" t="str">
            <v>PAL</v>
          </cell>
          <cell r="G1856" t="str">
            <v xml:space="preserve">60 x 60 </v>
          </cell>
          <cell r="H1856" t="str">
            <v>Metros</v>
          </cell>
          <cell r="I1856" t="str">
            <v>Porcellanato</v>
          </cell>
          <cell r="J1856" t="str">
            <v>Primera</v>
          </cell>
          <cell r="K1856" t="str">
            <v>60x60-61x61-61,5x61,5</v>
          </cell>
        </row>
        <row r="1857">
          <cell r="A1857" t="str">
            <v>201291433191.1.2</v>
          </cell>
          <cell r="B1857" t="str">
            <v>60 x 60 RESERVE CENIZA 1,8</v>
          </cell>
          <cell r="C1857">
            <v>20</v>
          </cell>
          <cell r="D1857">
            <v>54</v>
          </cell>
          <cell r="E1857">
            <v>18.704000000000001</v>
          </cell>
          <cell r="F1857" t="str">
            <v>PAL</v>
          </cell>
          <cell r="G1857" t="str">
            <v xml:space="preserve">60 x 60 </v>
          </cell>
          <cell r="H1857" t="str">
            <v>Metros</v>
          </cell>
          <cell r="I1857" t="str">
            <v>Porcellanato</v>
          </cell>
          <cell r="J1857" t="str">
            <v>Primera</v>
          </cell>
          <cell r="K1857" t="str">
            <v>60x60-61x61-61,5x61,5</v>
          </cell>
        </row>
        <row r="1858">
          <cell r="A1858" t="str">
            <v>201291433191.2.1</v>
          </cell>
          <cell r="B1858" t="str">
            <v>60 x 60 RESERVE CENIZA 2DA CAL</v>
          </cell>
          <cell r="C1858">
            <v>20</v>
          </cell>
          <cell r="D1858">
            <v>43.2</v>
          </cell>
          <cell r="E1858">
            <v>22</v>
          </cell>
          <cell r="F1858" t="str">
            <v>PAL</v>
          </cell>
          <cell r="G1858" t="str">
            <v xml:space="preserve">60 x 60 </v>
          </cell>
          <cell r="H1858" t="str">
            <v>Metros</v>
          </cell>
          <cell r="I1858" t="str">
            <v>Porcellanato</v>
          </cell>
          <cell r="J1858" t="str">
            <v>Segunda</v>
          </cell>
          <cell r="K1858" t="str">
            <v>60x60-61x61-61,5x61,5</v>
          </cell>
        </row>
        <row r="1859">
          <cell r="A1859" t="str">
            <v>201291433191.2.2</v>
          </cell>
          <cell r="B1859" t="str">
            <v>60 x 60 RESERVE CENIZA 1,8 2DA CAL</v>
          </cell>
          <cell r="C1859">
            <v>20</v>
          </cell>
          <cell r="D1859">
            <v>54</v>
          </cell>
          <cell r="E1859">
            <v>18.704000000000001</v>
          </cell>
          <cell r="F1859" t="str">
            <v>PAL</v>
          </cell>
          <cell r="G1859" t="str">
            <v xml:space="preserve">60 x 60 </v>
          </cell>
          <cell r="H1859" t="str">
            <v>Metros</v>
          </cell>
          <cell r="I1859" t="str">
            <v>Porcellanato</v>
          </cell>
          <cell r="J1859" t="str">
            <v>Segunda</v>
          </cell>
          <cell r="K1859" t="str">
            <v>60x60-61x61-61,5x61,5</v>
          </cell>
        </row>
        <row r="1860">
          <cell r="A1860" t="str">
            <v>201291438023.1.1</v>
          </cell>
          <cell r="B1860" t="str">
            <v>60 x 60 ABEDUL NAT RECT.</v>
          </cell>
          <cell r="C1860">
            <v>20</v>
          </cell>
          <cell r="D1860">
            <v>43.2</v>
          </cell>
          <cell r="E1860">
            <v>22</v>
          </cell>
          <cell r="F1860" t="str">
            <v>PAL</v>
          </cell>
          <cell r="G1860" t="str">
            <v xml:space="preserve">60 x 60 </v>
          </cell>
          <cell r="H1860" t="str">
            <v>Metros</v>
          </cell>
          <cell r="I1860" t="str">
            <v>Porcellanato</v>
          </cell>
          <cell r="J1860" t="str">
            <v>Primera</v>
          </cell>
          <cell r="K1860" t="str">
            <v>60x60-61x61-61,5x61,5</v>
          </cell>
        </row>
        <row r="1861">
          <cell r="A1861" t="str">
            <v>201291438023.1.2</v>
          </cell>
          <cell r="B1861" t="str">
            <v>60 X 60 ABEDUL NAT RECT. 1,8</v>
          </cell>
          <cell r="C1861">
            <v>20</v>
          </cell>
          <cell r="D1861">
            <v>54</v>
          </cell>
          <cell r="E1861">
            <v>18.518999999999998</v>
          </cell>
          <cell r="F1861" t="str">
            <v>PAL</v>
          </cell>
          <cell r="G1861" t="str">
            <v xml:space="preserve">60 X 60 </v>
          </cell>
          <cell r="H1861" t="str">
            <v>Metros</v>
          </cell>
          <cell r="I1861" t="str">
            <v>Porcellanato</v>
          </cell>
          <cell r="J1861" t="str">
            <v>Primera</v>
          </cell>
          <cell r="K1861" t="str">
            <v>60x60-61x61-61,5x61,5</v>
          </cell>
        </row>
        <row r="1862">
          <cell r="A1862" t="str">
            <v>201291438023.2.1</v>
          </cell>
          <cell r="B1862" t="str">
            <v>60 x 60 ABEDUL NAT RECT. 2DA CAL</v>
          </cell>
          <cell r="C1862">
            <v>20</v>
          </cell>
          <cell r="D1862">
            <v>43.2</v>
          </cell>
          <cell r="E1862">
            <v>22</v>
          </cell>
          <cell r="F1862" t="str">
            <v>PAL</v>
          </cell>
          <cell r="G1862" t="str">
            <v xml:space="preserve">60 x 60 </v>
          </cell>
          <cell r="H1862" t="str">
            <v>Metros</v>
          </cell>
          <cell r="I1862" t="str">
            <v>Porcellanato</v>
          </cell>
          <cell r="J1862" t="str">
            <v>Segunda</v>
          </cell>
          <cell r="K1862" t="str">
            <v>60x60-61x61-61,5x61,5</v>
          </cell>
        </row>
        <row r="1863">
          <cell r="A1863" t="str">
            <v>201291438023.2.2</v>
          </cell>
          <cell r="B1863" t="str">
            <v>60 x 60 ABEDUL NAT RECT. 1,8 2DA CAL</v>
          </cell>
          <cell r="C1863">
            <v>20</v>
          </cell>
          <cell r="D1863">
            <v>54</v>
          </cell>
          <cell r="E1863">
            <v>18.518999999999998</v>
          </cell>
          <cell r="F1863" t="str">
            <v>PAL</v>
          </cell>
          <cell r="G1863" t="str">
            <v xml:space="preserve">60 x 60 </v>
          </cell>
          <cell r="H1863" t="str">
            <v>Metros</v>
          </cell>
          <cell r="I1863" t="str">
            <v>Porcellanato</v>
          </cell>
          <cell r="J1863" t="str">
            <v>Segunda</v>
          </cell>
          <cell r="K1863" t="str">
            <v>60x60-61x61-61,5x61,5</v>
          </cell>
        </row>
        <row r="1864">
          <cell r="A1864" t="str">
            <v>201291439023.1.1</v>
          </cell>
          <cell r="B1864" t="str">
            <v>60 x 60 TEKA NAT RECT.</v>
          </cell>
          <cell r="C1864">
            <v>20</v>
          </cell>
          <cell r="D1864">
            <v>43.2</v>
          </cell>
          <cell r="E1864">
            <v>22</v>
          </cell>
          <cell r="F1864" t="str">
            <v>PAL</v>
          </cell>
          <cell r="G1864" t="str">
            <v xml:space="preserve">60 x 60 </v>
          </cell>
          <cell r="H1864" t="str">
            <v>Metros</v>
          </cell>
          <cell r="I1864" t="str">
            <v>Porcellanato</v>
          </cell>
          <cell r="J1864" t="str">
            <v>Primera</v>
          </cell>
          <cell r="K1864" t="str">
            <v>60x60-61x61-61,5x61,5</v>
          </cell>
        </row>
        <row r="1865">
          <cell r="A1865" t="str">
            <v>201291439023.1.2</v>
          </cell>
          <cell r="B1865" t="str">
            <v>60 x 60 TEKA NAT RECT. 1,8</v>
          </cell>
          <cell r="C1865">
            <v>20</v>
          </cell>
          <cell r="D1865">
            <v>54</v>
          </cell>
          <cell r="E1865">
            <v>18.518999999999998</v>
          </cell>
          <cell r="F1865" t="str">
            <v>PAL</v>
          </cell>
          <cell r="G1865" t="str">
            <v xml:space="preserve">60 x 60 </v>
          </cell>
          <cell r="H1865" t="str">
            <v>Metros</v>
          </cell>
          <cell r="I1865" t="str">
            <v>Porcellanato</v>
          </cell>
          <cell r="J1865" t="str">
            <v>Primera</v>
          </cell>
          <cell r="K1865" t="str">
            <v>60x60-61x61-61,5x61,5</v>
          </cell>
        </row>
        <row r="1866">
          <cell r="A1866" t="str">
            <v>201291439023.2.1</v>
          </cell>
          <cell r="B1866" t="str">
            <v>60 x 60 TEKA NAT RECT. 2DA CAL</v>
          </cell>
          <cell r="C1866">
            <v>20</v>
          </cell>
          <cell r="D1866">
            <v>43.2</v>
          </cell>
          <cell r="E1866">
            <v>22</v>
          </cell>
          <cell r="F1866" t="str">
            <v>PAL</v>
          </cell>
          <cell r="G1866" t="str">
            <v xml:space="preserve">60 x 60 </v>
          </cell>
          <cell r="H1866" t="str">
            <v>Metros</v>
          </cell>
          <cell r="I1866" t="str">
            <v>Porcellanato</v>
          </cell>
          <cell r="J1866" t="str">
            <v>Segunda</v>
          </cell>
          <cell r="K1866" t="str">
            <v>60x60-61x61-61,5x61,5</v>
          </cell>
        </row>
        <row r="1867">
          <cell r="A1867" t="str">
            <v>201291439023.2.2</v>
          </cell>
          <cell r="B1867" t="str">
            <v>60 x 60 TEKA NAT RECT. 1,8 2DA CAL</v>
          </cell>
          <cell r="C1867">
            <v>20</v>
          </cell>
          <cell r="D1867">
            <v>54</v>
          </cell>
          <cell r="E1867">
            <v>18.518999999999998</v>
          </cell>
          <cell r="F1867" t="str">
            <v>PAL</v>
          </cell>
          <cell r="G1867" t="str">
            <v xml:space="preserve">60 x 60 </v>
          </cell>
          <cell r="H1867" t="str">
            <v>Metros</v>
          </cell>
          <cell r="I1867" t="str">
            <v>Porcellanato</v>
          </cell>
          <cell r="J1867" t="str">
            <v>Segunda</v>
          </cell>
          <cell r="K1867" t="str">
            <v>60x60-61x61-61,5x61,5</v>
          </cell>
        </row>
        <row r="1868">
          <cell r="A1868" t="str">
            <v>201291440023.1.1</v>
          </cell>
          <cell r="B1868" t="str">
            <v>60 x 60 EBANO NAT RECT.</v>
          </cell>
          <cell r="C1868">
            <v>20</v>
          </cell>
          <cell r="D1868">
            <v>43.2</v>
          </cell>
          <cell r="E1868">
            <v>22</v>
          </cell>
          <cell r="F1868" t="str">
            <v>PAL</v>
          </cell>
          <cell r="G1868" t="str">
            <v xml:space="preserve">60 x 60 </v>
          </cell>
          <cell r="H1868" t="str">
            <v>Metros</v>
          </cell>
          <cell r="I1868" t="str">
            <v>Porcellanato</v>
          </cell>
          <cell r="J1868" t="str">
            <v>Primera</v>
          </cell>
          <cell r="K1868" t="str">
            <v>60x60-61x61-61,5x61,5</v>
          </cell>
        </row>
        <row r="1869">
          <cell r="A1869" t="str">
            <v>201291440023.1.2</v>
          </cell>
          <cell r="B1869" t="str">
            <v>60 x 60 EBANO NAT RECT. 1,8</v>
          </cell>
          <cell r="C1869">
            <v>20</v>
          </cell>
          <cell r="D1869">
            <v>54</v>
          </cell>
          <cell r="E1869">
            <v>18.518999999999998</v>
          </cell>
          <cell r="F1869" t="str">
            <v>PAL</v>
          </cell>
          <cell r="G1869" t="str">
            <v xml:space="preserve">60 x 60 </v>
          </cell>
          <cell r="H1869" t="str">
            <v>Metros</v>
          </cell>
          <cell r="I1869" t="str">
            <v>Porcellanato</v>
          </cell>
          <cell r="J1869" t="str">
            <v>Primera</v>
          </cell>
          <cell r="K1869" t="str">
            <v>60x60-61x61-61,5x61,5</v>
          </cell>
        </row>
        <row r="1870">
          <cell r="A1870" t="str">
            <v>201291440023.2.1</v>
          </cell>
          <cell r="B1870" t="str">
            <v>60 x 60 EBANO NAT RECT. 2DA CAL</v>
          </cell>
          <cell r="C1870">
            <v>20</v>
          </cell>
          <cell r="D1870">
            <v>43.2</v>
          </cell>
          <cell r="E1870">
            <v>22</v>
          </cell>
          <cell r="F1870" t="str">
            <v>PAL</v>
          </cell>
          <cell r="G1870" t="str">
            <v xml:space="preserve">60 x 60 </v>
          </cell>
          <cell r="H1870" t="str">
            <v>Metros</v>
          </cell>
          <cell r="I1870" t="str">
            <v>Porcellanato</v>
          </cell>
          <cell r="J1870" t="str">
            <v>Segunda</v>
          </cell>
          <cell r="K1870" t="str">
            <v>60x60-61x61-61,5x61,5</v>
          </cell>
        </row>
        <row r="1871">
          <cell r="A1871" t="str">
            <v>201291440023.2.2</v>
          </cell>
          <cell r="B1871" t="str">
            <v>60 x 60 EBANO NAT RECT. 1,8 2DA CAL</v>
          </cell>
          <cell r="C1871">
            <v>20</v>
          </cell>
          <cell r="D1871">
            <v>54</v>
          </cell>
          <cell r="E1871">
            <v>18.518999999999998</v>
          </cell>
          <cell r="F1871" t="str">
            <v>PAL</v>
          </cell>
          <cell r="G1871" t="str">
            <v xml:space="preserve">60 x 60 </v>
          </cell>
          <cell r="H1871" t="str">
            <v>Metros</v>
          </cell>
          <cell r="I1871" t="str">
            <v>Porcellanato</v>
          </cell>
          <cell r="J1871" t="str">
            <v>Segunda</v>
          </cell>
          <cell r="K1871" t="str">
            <v>60x60-61x61-61,5x61,5</v>
          </cell>
        </row>
        <row r="1872">
          <cell r="A1872" t="str">
            <v>201291444000.1.1</v>
          </cell>
          <cell r="B1872" t="str">
            <v>60 x 60 ABEDUL SEMIPULIDO RECT.</v>
          </cell>
          <cell r="C1872">
            <v>20</v>
          </cell>
          <cell r="D1872">
            <v>43.2</v>
          </cell>
          <cell r="E1872">
            <v>21.99</v>
          </cell>
          <cell r="F1872" t="str">
            <v>PAL</v>
          </cell>
          <cell r="G1872" t="str">
            <v xml:space="preserve">60 x 60 </v>
          </cell>
          <cell r="H1872" t="str">
            <v>Metros</v>
          </cell>
          <cell r="I1872" t="str">
            <v>Porcellanato</v>
          </cell>
          <cell r="J1872" t="str">
            <v>Primera</v>
          </cell>
          <cell r="K1872" t="str">
            <v>60x60-61x61-61,5x61,5</v>
          </cell>
        </row>
        <row r="1873">
          <cell r="A1873" t="str">
            <v>201291445000.1.1</v>
          </cell>
          <cell r="B1873" t="str">
            <v>60 x 60 TEKA SEMIPULIDO RECT.</v>
          </cell>
          <cell r="C1873">
            <v>20</v>
          </cell>
          <cell r="D1873">
            <v>43.2</v>
          </cell>
          <cell r="E1873">
            <v>21.99</v>
          </cell>
          <cell r="F1873" t="str">
            <v>PAL</v>
          </cell>
          <cell r="G1873" t="str">
            <v xml:space="preserve">60 x 60 </v>
          </cell>
          <cell r="H1873" t="str">
            <v>Metros</v>
          </cell>
          <cell r="I1873" t="str">
            <v>Porcellanato</v>
          </cell>
          <cell r="J1873" t="str">
            <v>Primera</v>
          </cell>
          <cell r="K1873" t="str">
            <v>60x60-61x61-61,5x61,5</v>
          </cell>
        </row>
        <row r="1874">
          <cell r="A1874" t="str">
            <v>201291446000.1.1</v>
          </cell>
          <cell r="B1874" t="str">
            <v>60 x 60 EBANO SEMIPULIDO RECT.</v>
          </cell>
          <cell r="C1874">
            <v>20</v>
          </cell>
          <cell r="D1874">
            <v>43.2</v>
          </cell>
          <cell r="E1874">
            <v>21.99</v>
          </cell>
          <cell r="F1874" t="str">
            <v>PAL</v>
          </cell>
          <cell r="G1874" t="str">
            <v xml:space="preserve">60 x 60 </v>
          </cell>
          <cell r="H1874" t="str">
            <v>Metros</v>
          </cell>
          <cell r="I1874" t="str">
            <v>Porcellanato</v>
          </cell>
          <cell r="J1874" t="str">
            <v>Primera</v>
          </cell>
          <cell r="K1874" t="str">
            <v>60x60-61x61-61,5x61,5</v>
          </cell>
        </row>
        <row r="1875">
          <cell r="A1875" t="str">
            <v>201291446000.2.1</v>
          </cell>
          <cell r="B1875" t="str">
            <v>60 x 60 EBANO SEMIPULIDO RECT. 2DA CAL</v>
          </cell>
          <cell r="C1875">
            <v>20</v>
          </cell>
          <cell r="D1875">
            <v>43.2</v>
          </cell>
          <cell r="E1875">
            <v>21.99</v>
          </cell>
          <cell r="F1875" t="str">
            <v>PAL</v>
          </cell>
          <cell r="G1875" t="str">
            <v xml:space="preserve">60 x 60 </v>
          </cell>
          <cell r="H1875" t="str">
            <v>Metros</v>
          </cell>
          <cell r="I1875" t="str">
            <v>Porcellanato</v>
          </cell>
          <cell r="J1875" t="str">
            <v>Segunda</v>
          </cell>
          <cell r="K1875" t="str">
            <v>60x60-61x61-61,5x61,5</v>
          </cell>
        </row>
        <row r="1876">
          <cell r="A1876" t="str">
            <v>201291460000.2.1</v>
          </cell>
          <cell r="B1876" t="str">
            <v>60 x 60 ABEDUL 2DA CAL</v>
          </cell>
          <cell r="C1876">
            <v>20</v>
          </cell>
          <cell r="D1876">
            <v>43.2</v>
          </cell>
          <cell r="E1876">
            <v>21.99</v>
          </cell>
          <cell r="F1876" t="str">
            <v>PAL</v>
          </cell>
          <cell r="G1876" t="str">
            <v xml:space="preserve">60 x 60 </v>
          </cell>
          <cell r="H1876" t="str">
            <v>Metros</v>
          </cell>
          <cell r="I1876" t="str">
            <v>Porcellanato</v>
          </cell>
          <cell r="J1876" t="str">
            <v>Segunda</v>
          </cell>
          <cell r="K1876" t="str">
            <v>60x60-61x61-61,5x61,5</v>
          </cell>
        </row>
        <row r="1877">
          <cell r="A1877" t="str">
            <v>201291461000.2.1</v>
          </cell>
          <cell r="B1877" t="str">
            <v>60 x 60 EBANO 2DA CAL</v>
          </cell>
          <cell r="C1877">
            <v>20</v>
          </cell>
          <cell r="D1877">
            <v>43.2</v>
          </cell>
          <cell r="E1877">
            <v>21.99</v>
          </cell>
          <cell r="F1877" t="str">
            <v>PAL</v>
          </cell>
          <cell r="G1877" t="str">
            <v xml:space="preserve">60 x 60 </v>
          </cell>
          <cell r="H1877" t="str">
            <v>Metros</v>
          </cell>
          <cell r="I1877" t="str">
            <v>Porcellanato</v>
          </cell>
          <cell r="J1877" t="str">
            <v>Segunda</v>
          </cell>
          <cell r="K1877" t="str">
            <v>60x60-61x61-61,5x61,5</v>
          </cell>
        </row>
        <row r="1878">
          <cell r="A1878" t="str">
            <v>201291462000.2.1</v>
          </cell>
          <cell r="B1878" t="str">
            <v>60 x 60 TEKA 2DA CAL</v>
          </cell>
          <cell r="C1878">
            <v>20</v>
          </cell>
          <cell r="D1878">
            <v>43.2</v>
          </cell>
          <cell r="E1878">
            <v>21.99</v>
          </cell>
          <cell r="F1878" t="str">
            <v>PAL</v>
          </cell>
          <cell r="G1878" t="str">
            <v xml:space="preserve">60 x 60 </v>
          </cell>
          <cell r="H1878" t="str">
            <v>Metros</v>
          </cell>
          <cell r="I1878" t="str">
            <v>Porcellanato</v>
          </cell>
          <cell r="J1878" t="str">
            <v>Segunda</v>
          </cell>
          <cell r="K1878" t="str">
            <v>60x60-61x61-61,5x61,5</v>
          </cell>
        </row>
        <row r="1879">
          <cell r="A1879" t="str">
            <v>201291472000.2.1</v>
          </cell>
          <cell r="B1879" t="str">
            <v>60 x 60 BELLAGIO PRE POL 2DA CAL</v>
          </cell>
          <cell r="C1879">
            <v>20</v>
          </cell>
          <cell r="D1879">
            <v>43.2</v>
          </cell>
          <cell r="E1879">
            <v>21.99</v>
          </cell>
          <cell r="F1879" t="str">
            <v>PAL</v>
          </cell>
          <cell r="G1879" t="str">
            <v xml:space="preserve">60 x 60 </v>
          </cell>
          <cell r="H1879" t="str">
            <v>Metros</v>
          </cell>
          <cell r="I1879" t="str">
            <v>Porcellanato</v>
          </cell>
          <cell r="J1879" t="str">
            <v>Segunda</v>
          </cell>
          <cell r="K1879" t="str">
            <v>60x60-61x61-61,5x61,5</v>
          </cell>
        </row>
        <row r="1880">
          <cell r="A1880" t="str">
            <v>201291474006.1.1</v>
          </cell>
          <cell r="B1880" t="str">
            <v>60 x 60 CAESAR GRIS PRE POLISHED</v>
          </cell>
          <cell r="C1880">
            <v>20</v>
          </cell>
          <cell r="D1880">
            <v>43.2</v>
          </cell>
          <cell r="E1880">
            <v>22</v>
          </cell>
          <cell r="F1880" t="str">
            <v>PAL</v>
          </cell>
          <cell r="G1880" t="str">
            <v xml:space="preserve">60 x 60 </v>
          </cell>
          <cell r="H1880" t="str">
            <v>Metros</v>
          </cell>
          <cell r="I1880" t="str">
            <v>Porcellanato</v>
          </cell>
          <cell r="J1880" t="str">
            <v>Primera</v>
          </cell>
          <cell r="K1880" t="str">
            <v>60x60-61x61-61,5x61,5</v>
          </cell>
        </row>
        <row r="1881">
          <cell r="A1881" t="str">
            <v>201291474034.1.1</v>
          </cell>
          <cell r="B1881" t="str">
            <v>60 x 60 CAESAR MARFIL PRE POLISHED</v>
          </cell>
          <cell r="C1881">
            <v>20</v>
          </cell>
          <cell r="D1881">
            <v>43.2</v>
          </cell>
          <cell r="E1881">
            <v>22</v>
          </cell>
          <cell r="F1881" t="str">
            <v>PAL</v>
          </cell>
          <cell r="G1881" t="str">
            <v xml:space="preserve">60 x 60 </v>
          </cell>
          <cell r="H1881" t="str">
            <v>Metros</v>
          </cell>
          <cell r="I1881" t="str">
            <v>Porcellanato</v>
          </cell>
          <cell r="J1881" t="str">
            <v>Primera</v>
          </cell>
          <cell r="K1881" t="str">
            <v>60x60-61x61-61,5x61,5</v>
          </cell>
        </row>
        <row r="1882">
          <cell r="A1882" t="str">
            <v>201291474183.1.1</v>
          </cell>
          <cell r="B1882" t="str">
            <v>60 x 60 CAESAR VISON PRE POLISHED</v>
          </cell>
          <cell r="C1882">
            <v>20</v>
          </cell>
          <cell r="D1882">
            <v>43.2</v>
          </cell>
          <cell r="E1882">
            <v>22</v>
          </cell>
          <cell r="F1882" t="str">
            <v>PAL</v>
          </cell>
          <cell r="G1882" t="str">
            <v xml:space="preserve">60 x 60 </v>
          </cell>
          <cell r="H1882" t="str">
            <v>Metros</v>
          </cell>
          <cell r="I1882" t="str">
            <v>Porcellanato</v>
          </cell>
          <cell r="J1882" t="str">
            <v>Primera</v>
          </cell>
          <cell r="K1882" t="str">
            <v>60x60-61x61-61,5x61,5</v>
          </cell>
        </row>
        <row r="1883">
          <cell r="A1883" t="str">
            <v>201291593006.1.1</v>
          </cell>
          <cell r="B1883" t="str">
            <v>60 x 60 MODENA BRILLANTE GRIS</v>
          </cell>
          <cell r="C1883">
            <v>20</v>
          </cell>
          <cell r="D1883">
            <v>43.2</v>
          </cell>
          <cell r="E1883">
            <v>22</v>
          </cell>
          <cell r="F1883" t="str">
            <v>PAL</v>
          </cell>
          <cell r="G1883" t="str">
            <v xml:space="preserve">60 x 60 </v>
          </cell>
          <cell r="H1883" t="str">
            <v>Metros</v>
          </cell>
          <cell r="I1883" t="str">
            <v>Porcellanato</v>
          </cell>
          <cell r="J1883" t="str">
            <v>Primera</v>
          </cell>
          <cell r="K1883" t="str">
            <v>60x60-61x61-61,5x61,5</v>
          </cell>
        </row>
        <row r="1884">
          <cell r="A1884" t="str">
            <v>201291593006.2.1</v>
          </cell>
          <cell r="B1884" t="str">
            <v>60 x 60 MODENA BRILLANTE GRIS 2DA CAL</v>
          </cell>
          <cell r="C1884">
            <v>20</v>
          </cell>
          <cell r="D1884">
            <v>43.2</v>
          </cell>
          <cell r="E1884">
            <v>22</v>
          </cell>
          <cell r="F1884" t="str">
            <v>PAL</v>
          </cell>
          <cell r="G1884" t="str">
            <v xml:space="preserve">60 x 60 </v>
          </cell>
          <cell r="H1884" t="str">
            <v>Metros</v>
          </cell>
          <cell r="I1884" t="str">
            <v>Porcellanato</v>
          </cell>
          <cell r="J1884" t="str">
            <v>Segunda</v>
          </cell>
          <cell r="K1884" t="str">
            <v>60x60-61x61-61,5x61,5</v>
          </cell>
        </row>
        <row r="1885">
          <cell r="A1885" t="str">
            <v>201291594023.1.2</v>
          </cell>
          <cell r="B1885" t="str">
            <v>60 x 60 RAVENNA NAT RECT</v>
          </cell>
          <cell r="C1885">
            <v>20</v>
          </cell>
          <cell r="D1885">
            <v>54</v>
          </cell>
          <cell r="E1885">
            <v>18.518999999999998</v>
          </cell>
          <cell r="F1885" t="str">
            <v>PAL</v>
          </cell>
          <cell r="G1885" t="str">
            <v xml:space="preserve">60 x 60 </v>
          </cell>
          <cell r="H1885" t="str">
            <v>Metros</v>
          </cell>
          <cell r="I1885" t="str">
            <v>Porcellanato</v>
          </cell>
          <cell r="J1885" t="str">
            <v>Primera</v>
          </cell>
          <cell r="K1885" t="str">
            <v>60x60-61x61-61,5x61,5</v>
          </cell>
        </row>
        <row r="1886">
          <cell r="A1886" t="str">
            <v>201291594023.2.2</v>
          </cell>
          <cell r="B1886" t="str">
            <v>60 x 60 RAVENNA NAT RECT 2DA CAL</v>
          </cell>
          <cell r="C1886">
            <v>20</v>
          </cell>
          <cell r="D1886">
            <v>54</v>
          </cell>
          <cell r="E1886">
            <v>18.518999999999998</v>
          </cell>
          <cell r="F1886" t="str">
            <v>PAL</v>
          </cell>
          <cell r="G1886" t="str">
            <v xml:space="preserve">60 x 60 </v>
          </cell>
          <cell r="H1886" t="str">
            <v>Metros</v>
          </cell>
          <cell r="I1886" t="str">
            <v>Porcellanato</v>
          </cell>
          <cell r="J1886" t="str">
            <v>Segunda</v>
          </cell>
          <cell r="K1886" t="str">
            <v>60x60-61x61-61,5x61,5</v>
          </cell>
        </row>
        <row r="1887">
          <cell r="A1887" t="str">
            <v>201291595028.1.2</v>
          </cell>
          <cell r="B1887" t="str">
            <v>60 x 60 PORTOFINO NAT RECT PLATA</v>
          </cell>
          <cell r="C1887">
            <v>20</v>
          </cell>
          <cell r="D1887">
            <v>54</v>
          </cell>
          <cell r="E1887">
            <v>18.518999999999998</v>
          </cell>
          <cell r="F1887" t="str">
            <v>PAL</v>
          </cell>
          <cell r="G1887" t="str">
            <v xml:space="preserve">60 x 60 </v>
          </cell>
          <cell r="H1887" t="str">
            <v>Metros</v>
          </cell>
          <cell r="I1887" t="str">
            <v>Porcellanato</v>
          </cell>
          <cell r="J1887" t="str">
            <v>Primera</v>
          </cell>
          <cell r="K1887" t="str">
            <v>60x60-61x61-61,5x61,5</v>
          </cell>
        </row>
        <row r="1888">
          <cell r="A1888" t="str">
            <v>201291595028.2.2</v>
          </cell>
          <cell r="B1888" t="str">
            <v>60 x 60 PORTOFINO NAT RECT PLATA 2DA CAL</v>
          </cell>
          <cell r="C1888">
            <v>20</v>
          </cell>
          <cell r="D1888">
            <v>54</v>
          </cell>
          <cell r="E1888">
            <v>18.518999999999998</v>
          </cell>
          <cell r="F1888" t="str">
            <v>PAL</v>
          </cell>
          <cell r="G1888" t="str">
            <v xml:space="preserve">60 x 60 </v>
          </cell>
          <cell r="H1888" t="str">
            <v>Metros</v>
          </cell>
          <cell r="I1888" t="str">
            <v>Porcellanato</v>
          </cell>
          <cell r="J1888" t="str">
            <v>Segunda</v>
          </cell>
          <cell r="K1888" t="str">
            <v>60x60-61x61-61,5x61,5</v>
          </cell>
        </row>
        <row r="1889">
          <cell r="A1889" t="str">
            <v>201291595136.1.2</v>
          </cell>
          <cell r="B1889" t="str">
            <v>60 x 60 PORTOFINO NAT RECT TABACO</v>
          </cell>
          <cell r="C1889">
            <v>20</v>
          </cell>
          <cell r="D1889">
            <v>54</v>
          </cell>
          <cell r="E1889">
            <v>18.518999999999998</v>
          </cell>
          <cell r="F1889" t="str">
            <v>PAL</v>
          </cell>
          <cell r="G1889" t="str">
            <v xml:space="preserve">60 x 60 </v>
          </cell>
          <cell r="H1889" t="str">
            <v>Metros</v>
          </cell>
          <cell r="I1889" t="str">
            <v>Porcellanato</v>
          </cell>
          <cell r="J1889" t="str">
            <v>Primera</v>
          </cell>
          <cell r="K1889" t="str">
            <v>60x60-61x61-61,5x61,5</v>
          </cell>
        </row>
        <row r="1890">
          <cell r="A1890" t="str">
            <v>201291595136.2.2</v>
          </cell>
          <cell r="B1890" t="str">
            <v>60 x 60 PORTOFINO NAT RECT TABACO 2DA C</v>
          </cell>
          <cell r="C1890">
            <v>20</v>
          </cell>
          <cell r="D1890">
            <v>54</v>
          </cell>
          <cell r="E1890">
            <v>18.518999999999998</v>
          </cell>
          <cell r="F1890" t="str">
            <v>PAL</v>
          </cell>
          <cell r="G1890" t="str">
            <v xml:space="preserve">60 x 60 </v>
          </cell>
          <cell r="H1890" t="str">
            <v>Metros</v>
          </cell>
          <cell r="I1890" t="str">
            <v>Porcellanato</v>
          </cell>
          <cell r="J1890" t="str">
            <v>Segunda</v>
          </cell>
          <cell r="K1890" t="str">
            <v>60x60-61x61-61,5x61,5</v>
          </cell>
        </row>
        <row r="1891">
          <cell r="A1891" t="str">
            <v>201291595167.1.2</v>
          </cell>
          <cell r="B1891" t="str">
            <v>60 x 60 PORTOFINO NAT RECT GRAFITO</v>
          </cell>
          <cell r="C1891">
            <v>20</v>
          </cell>
          <cell r="D1891">
            <v>54</v>
          </cell>
          <cell r="E1891">
            <v>18.518999999999998</v>
          </cell>
          <cell r="F1891" t="str">
            <v>PAL</v>
          </cell>
          <cell r="G1891" t="str">
            <v xml:space="preserve">60 x 60 </v>
          </cell>
          <cell r="H1891" t="str">
            <v>Metros</v>
          </cell>
          <cell r="I1891" t="str">
            <v>Porcellanato</v>
          </cell>
          <cell r="J1891" t="str">
            <v>Primera</v>
          </cell>
          <cell r="K1891" t="str">
            <v>60x60-61x61-61,5x61,5</v>
          </cell>
        </row>
        <row r="1892">
          <cell r="A1892" t="str">
            <v>201291595167.2.2</v>
          </cell>
          <cell r="B1892" t="str">
            <v>60 x 60 PORTOFINO NAT RECT GRAFITO 2DA C</v>
          </cell>
          <cell r="C1892">
            <v>20</v>
          </cell>
          <cell r="D1892">
            <v>54</v>
          </cell>
          <cell r="E1892">
            <v>18.518999999999998</v>
          </cell>
          <cell r="F1892" t="str">
            <v>PAL</v>
          </cell>
          <cell r="G1892" t="str">
            <v xml:space="preserve">60 x 60 </v>
          </cell>
          <cell r="H1892" t="str">
            <v>Metros</v>
          </cell>
          <cell r="I1892" t="str">
            <v>Porcellanato</v>
          </cell>
          <cell r="J1892" t="str">
            <v>Segunda</v>
          </cell>
          <cell r="K1892" t="str">
            <v>60x60-61x61-61,5x61,5</v>
          </cell>
        </row>
        <row r="1893">
          <cell r="A1893" t="str">
            <v>201291596006.1.2</v>
          </cell>
          <cell r="B1893" t="str">
            <v>60 x 60 BELLAGIO NAT RECT GRIS</v>
          </cell>
          <cell r="C1893">
            <v>20</v>
          </cell>
          <cell r="D1893">
            <v>54</v>
          </cell>
          <cell r="E1893">
            <v>18.518999999999998</v>
          </cell>
          <cell r="F1893" t="str">
            <v>PAL</v>
          </cell>
          <cell r="G1893" t="str">
            <v xml:space="preserve">60 x 60 </v>
          </cell>
          <cell r="H1893" t="str">
            <v>Metros</v>
          </cell>
          <cell r="I1893" t="str">
            <v>Porcellanato</v>
          </cell>
          <cell r="J1893" t="str">
            <v>Primera</v>
          </cell>
          <cell r="K1893" t="str">
            <v>60x60-61x61-61,5x61,5</v>
          </cell>
        </row>
        <row r="1894">
          <cell r="A1894" t="str">
            <v>201291596006.2.2</v>
          </cell>
          <cell r="B1894" t="str">
            <v>60 x 60 BELLAGIO NAT RECT GRIS 2DA CAL</v>
          </cell>
          <cell r="C1894">
            <v>20</v>
          </cell>
          <cell r="D1894">
            <v>54</v>
          </cell>
          <cell r="E1894">
            <v>18.518999999999998</v>
          </cell>
          <cell r="F1894" t="str">
            <v>PAL</v>
          </cell>
          <cell r="G1894" t="str">
            <v xml:space="preserve">60 x 60 </v>
          </cell>
          <cell r="H1894" t="str">
            <v>Metros</v>
          </cell>
          <cell r="I1894" t="str">
            <v>Porcellanato</v>
          </cell>
          <cell r="J1894" t="str">
            <v>Segunda</v>
          </cell>
          <cell r="K1894" t="str">
            <v>60x60-61x61-61,5x61,5</v>
          </cell>
        </row>
        <row r="1895">
          <cell r="A1895" t="str">
            <v>201291596009.1.2</v>
          </cell>
          <cell r="B1895" t="str">
            <v>60 x 60 BELLAGIO NAT RECT ARENA</v>
          </cell>
          <cell r="C1895">
            <v>20</v>
          </cell>
          <cell r="D1895">
            <v>54</v>
          </cell>
          <cell r="E1895">
            <v>18.518999999999998</v>
          </cell>
          <cell r="F1895" t="str">
            <v>PAL</v>
          </cell>
          <cell r="G1895" t="str">
            <v xml:space="preserve">60 x 60 </v>
          </cell>
          <cell r="H1895" t="str">
            <v>Metros</v>
          </cell>
          <cell r="I1895" t="str">
            <v>Porcellanato</v>
          </cell>
          <cell r="J1895" t="str">
            <v>Primera</v>
          </cell>
          <cell r="K1895" t="str">
            <v>60x60-61x61-61,5x61,5</v>
          </cell>
        </row>
        <row r="1896">
          <cell r="A1896" t="str">
            <v>201291596009.2.2</v>
          </cell>
          <cell r="B1896" t="str">
            <v>60 x 60 BELLAGIO NAT RECT ARENA 2DA CAL</v>
          </cell>
          <cell r="C1896">
            <v>20</v>
          </cell>
          <cell r="D1896">
            <v>54</v>
          </cell>
          <cell r="E1896">
            <v>18.518999999999998</v>
          </cell>
          <cell r="F1896" t="str">
            <v>PAL</v>
          </cell>
          <cell r="G1896" t="str">
            <v xml:space="preserve">60 x 60 </v>
          </cell>
          <cell r="H1896" t="str">
            <v>Metros</v>
          </cell>
          <cell r="I1896" t="str">
            <v>Porcellanato</v>
          </cell>
          <cell r="J1896" t="str">
            <v>Segunda</v>
          </cell>
          <cell r="K1896" t="str">
            <v>60x60-61x61-61,5x61,5</v>
          </cell>
        </row>
        <row r="1897">
          <cell r="A1897" t="str">
            <v>201291597006.1.2</v>
          </cell>
          <cell r="B1897" t="str">
            <v>60 x 60 LIFE NAT RECT GRIS</v>
          </cell>
          <cell r="C1897">
            <v>20</v>
          </cell>
          <cell r="D1897">
            <v>54</v>
          </cell>
          <cell r="E1897">
            <v>18.518999999999998</v>
          </cell>
          <cell r="F1897" t="str">
            <v>PAL</v>
          </cell>
          <cell r="G1897" t="str">
            <v xml:space="preserve">60 x 60 </v>
          </cell>
          <cell r="H1897" t="str">
            <v>Metros</v>
          </cell>
          <cell r="I1897" t="str">
            <v>Porcellanato</v>
          </cell>
          <cell r="J1897" t="str">
            <v>Primera</v>
          </cell>
          <cell r="K1897" t="str">
            <v>60x60-61x61-61,5x61,5</v>
          </cell>
        </row>
        <row r="1898">
          <cell r="A1898" t="str">
            <v>201291597006.2.2</v>
          </cell>
          <cell r="B1898" t="str">
            <v>60 x 60 LIFE NAT RECT GRIS 2DA CAL</v>
          </cell>
          <cell r="C1898">
            <v>20</v>
          </cell>
          <cell r="D1898">
            <v>54</v>
          </cell>
          <cell r="E1898">
            <v>18.518999999999998</v>
          </cell>
          <cell r="F1898" t="str">
            <v>PAL</v>
          </cell>
          <cell r="G1898" t="str">
            <v xml:space="preserve">60 x 60 </v>
          </cell>
          <cell r="H1898" t="str">
            <v>Metros</v>
          </cell>
          <cell r="I1898" t="str">
            <v>Porcellanato</v>
          </cell>
          <cell r="J1898" t="str">
            <v>Segunda</v>
          </cell>
          <cell r="K1898" t="str">
            <v>60x60-61x61-61,5x61,5</v>
          </cell>
        </row>
        <row r="1899">
          <cell r="A1899" t="str">
            <v>201291597034.1.2</v>
          </cell>
          <cell r="B1899" t="str">
            <v>60 x 60 LIFE NAT RECT MARFIL</v>
          </cell>
          <cell r="C1899">
            <v>20</v>
          </cell>
          <cell r="D1899">
            <v>54</v>
          </cell>
          <cell r="E1899">
            <v>18.518999999999998</v>
          </cell>
          <cell r="F1899" t="str">
            <v>PAL</v>
          </cell>
          <cell r="G1899" t="str">
            <v xml:space="preserve">60 x 60 </v>
          </cell>
          <cell r="H1899" t="str">
            <v>Metros</v>
          </cell>
          <cell r="I1899" t="str">
            <v>Porcellanato</v>
          </cell>
          <cell r="J1899" t="str">
            <v>Primera</v>
          </cell>
          <cell r="K1899" t="str">
            <v>60x60-61x61-61,5x61,5</v>
          </cell>
        </row>
        <row r="1900">
          <cell r="A1900" t="str">
            <v>201291597034.2.2</v>
          </cell>
          <cell r="B1900" t="str">
            <v>60 x 60 LIFE NAT RECT MARFIL 2DA CAL</v>
          </cell>
          <cell r="C1900">
            <v>20</v>
          </cell>
          <cell r="D1900">
            <v>54</v>
          </cell>
          <cell r="E1900">
            <v>18.518999999999998</v>
          </cell>
          <cell r="F1900" t="str">
            <v>PAL</v>
          </cell>
          <cell r="G1900" t="str">
            <v xml:space="preserve">60 x 60 </v>
          </cell>
          <cell r="H1900" t="str">
            <v>Metros</v>
          </cell>
          <cell r="I1900" t="str">
            <v>Porcellanato</v>
          </cell>
          <cell r="J1900" t="str">
            <v>Segunda</v>
          </cell>
          <cell r="K1900" t="str">
            <v>60x60-61x61-61,5x61,5</v>
          </cell>
        </row>
        <row r="1901">
          <cell r="A1901" t="str">
            <v>201291597097.1.2</v>
          </cell>
          <cell r="B1901" t="str">
            <v>60 x 60 LIFE NAT RECT TIZA</v>
          </cell>
          <cell r="C1901">
            <v>20</v>
          </cell>
          <cell r="D1901">
            <v>54</v>
          </cell>
          <cell r="E1901">
            <v>18.518999999999998</v>
          </cell>
          <cell r="F1901" t="str">
            <v>PAL</v>
          </cell>
          <cell r="G1901" t="str">
            <v xml:space="preserve">60 x 60 </v>
          </cell>
          <cell r="H1901" t="str">
            <v>Metros</v>
          </cell>
          <cell r="I1901" t="str">
            <v>Porcellanato</v>
          </cell>
          <cell r="J1901" t="str">
            <v>Primera</v>
          </cell>
          <cell r="K1901" t="str">
            <v>60x60-61x61-61,5x61,5</v>
          </cell>
        </row>
        <row r="1902">
          <cell r="A1902" t="str">
            <v>201291597097.2.2</v>
          </cell>
          <cell r="B1902" t="str">
            <v>60 x 60 LIFE NAT RECT TIZA 2DA CAL</v>
          </cell>
          <cell r="C1902">
            <v>20</v>
          </cell>
          <cell r="D1902">
            <v>54</v>
          </cell>
          <cell r="E1902">
            <v>18.518999999999998</v>
          </cell>
          <cell r="F1902" t="str">
            <v>PAL</v>
          </cell>
          <cell r="G1902" t="str">
            <v xml:space="preserve">60 x 60 </v>
          </cell>
          <cell r="H1902" t="str">
            <v>Metros</v>
          </cell>
          <cell r="I1902" t="str">
            <v>Porcellanato</v>
          </cell>
          <cell r="J1902" t="str">
            <v>Segunda</v>
          </cell>
          <cell r="K1902" t="str">
            <v>60x60-61x61-61,5x61,5</v>
          </cell>
        </row>
        <row r="1903">
          <cell r="A1903" t="str">
            <v>201291598006.1.1</v>
          </cell>
          <cell r="B1903" t="str">
            <v>60 x 60 TERAMO BRILLANTE GRIS</v>
          </cell>
          <cell r="C1903">
            <v>20</v>
          </cell>
          <cell r="D1903">
            <v>43.2</v>
          </cell>
          <cell r="E1903">
            <v>22</v>
          </cell>
          <cell r="F1903" t="str">
            <v>PAL</v>
          </cell>
          <cell r="G1903" t="str">
            <v xml:space="preserve">60 x 60 </v>
          </cell>
          <cell r="H1903" t="str">
            <v>Metros</v>
          </cell>
          <cell r="I1903" t="str">
            <v>Porcellanato</v>
          </cell>
          <cell r="J1903" t="str">
            <v>Primera</v>
          </cell>
          <cell r="K1903" t="str">
            <v>60x60-61x61-61,5x61,5</v>
          </cell>
        </row>
        <row r="1904">
          <cell r="A1904" t="str">
            <v>201291598006.1.2</v>
          </cell>
          <cell r="B1904" t="str">
            <v>60 x 60 TERAMO BRILLANTE GRIS 1,8</v>
          </cell>
          <cell r="C1904">
            <v>20</v>
          </cell>
          <cell r="D1904">
            <v>54</v>
          </cell>
          <cell r="E1904">
            <v>18.704000000000001</v>
          </cell>
          <cell r="F1904" t="str">
            <v>PAL</v>
          </cell>
          <cell r="G1904" t="str">
            <v xml:space="preserve">60 x 60 </v>
          </cell>
          <cell r="H1904" t="str">
            <v>Metros</v>
          </cell>
          <cell r="I1904" t="str">
            <v>Porcellanato</v>
          </cell>
          <cell r="J1904" t="str">
            <v>Primera</v>
          </cell>
          <cell r="K1904" t="str">
            <v>60x60-61x61-61,5x61,5</v>
          </cell>
        </row>
        <row r="1905">
          <cell r="A1905" t="str">
            <v>201291598006.2.2</v>
          </cell>
          <cell r="B1905" t="str">
            <v>60 x 60 TERAMO BRILLANTE GRIS 1,8 2DA C</v>
          </cell>
          <cell r="C1905">
            <v>20</v>
          </cell>
          <cell r="D1905">
            <v>54</v>
          </cell>
          <cell r="E1905">
            <v>18.704000000000001</v>
          </cell>
          <cell r="F1905" t="str">
            <v>PAL</v>
          </cell>
          <cell r="G1905" t="str">
            <v xml:space="preserve">60 x 60 </v>
          </cell>
          <cell r="H1905" t="str">
            <v>Metros</v>
          </cell>
          <cell r="I1905" t="str">
            <v>Porcellanato</v>
          </cell>
          <cell r="J1905" t="str">
            <v>Segunda</v>
          </cell>
          <cell r="K1905" t="str">
            <v>60x60-61x61-61,5x61,5</v>
          </cell>
        </row>
        <row r="1906">
          <cell r="A1906" t="str">
            <v>201291598011.1.1</v>
          </cell>
          <cell r="B1906" t="str">
            <v>60 x 60 TERAMO BRILLANTE SIENA</v>
          </cell>
          <cell r="C1906">
            <v>20</v>
          </cell>
          <cell r="D1906">
            <v>43.2</v>
          </cell>
          <cell r="E1906">
            <v>22</v>
          </cell>
          <cell r="F1906" t="str">
            <v>PAL</v>
          </cell>
          <cell r="G1906" t="str">
            <v xml:space="preserve">60 x 60 </v>
          </cell>
          <cell r="H1906" t="str">
            <v>Metros</v>
          </cell>
          <cell r="I1906" t="str">
            <v>Porcellanato</v>
          </cell>
          <cell r="J1906" t="str">
            <v>Primera</v>
          </cell>
          <cell r="K1906" t="str">
            <v>60x60-61x61-61,5x61,5</v>
          </cell>
        </row>
        <row r="1907">
          <cell r="A1907" t="str">
            <v>201291598011.1.2</v>
          </cell>
          <cell r="B1907" t="str">
            <v>60 x 60 TERAMO BRILLANTE SIENA 1,8</v>
          </cell>
          <cell r="C1907">
            <v>20</v>
          </cell>
          <cell r="D1907">
            <v>54</v>
          </cell>
          <cell r="E1907">
            <v>18.704000000000001</v>
          </cell>
          <cell r="F1907" t="str">
            <v>PAL</v>
          </cell>
          <cell r="G1907" t="str">
            <v xml:space="preserve">60 x 60 </v>
          </cell>
          <cell r="H1907" t="str">
            <v>Metros</v>
          </cell>
          <cell r="I1907" t="str">
            <v>Porcellanato</v>
          </cell>
          <cell r="J1907" t="str">
            <v>Primera</v>
          </cell>
          <cell r="K1907" t="str">
            <v>60x60-61x61-61,5x61,5</v>
          </cell>
        </row>
        <row r="1908">
          <cell r="A1908" t="str">
            <v>201291598011.2.1</v>
          </cell>
          <cell r="B1908" t="str">
            <v>60 x 60 TERAMO BRILLANTE SIENA 2DA CAL</v>
          </cell>
          <cell r="C1908">
            <v>20</v>
          </cell>
          <cell r="D1908">
            <v>43.2</v>
          </cell>
          <cell r="E1908">
            <v>22</v>
          </cell>
          <cell r="F1908" t="str">
            <v>PAL</v>
          </cell>
          <cell r="G1908" t="str">
            <v xml:space="preserve">60 x 60 </v>
          </cell>
          <cell r="H1908" t="str">
            <v>Metros</v>
          </cell>
          <cell r="I1908" t="str">
            <v>Porcellanato</v>
          </cell>
          <cell r="J1908" t="str">
            <v>Segunda</v>
          </cell>
          <cell r="K1908" t="str">
            <v>60x60-61x61-61,5x61,5</v>
          </cell>
        </row>
        <row r="1909">
          <cell r="A1909" t="str">
            <v>201291598011.2.2</v>
          </cell>
          <cell r="B1909" t="str">
            <v>60 x 60 TERAMO BRILLANTE SIENA 1,8 2DA C</v>
          </cell>
          <cell r="C1909">
            <v>20</v>
          </cell>
          <cell r="D1909">
            <v>54</v>
          </cell>
          <cell r="E1909">
            <v>18.704000000000001</v>
          </cell>
          <cell r="F1909" t="str">
            <v>PAL</v>
          </cell>
          <cell r="G1909" t="str">
            <v xml:space="preserve">60 x 60 </v>
          </cell>
          <cell r="H1909" t="str">
            <v>Metros</v>
          </cell>
          <cell r="I1909" t="str">
            <v>Porcellanato</v>
          </cell>
          <cell r="J1909" t="str">
            <v>Segunda</v>
          </cell>
          <cell r="K1909" t="str">
            <v>60x60-61x61-61,5x61,5</v>
          </cell>
        </row>
        <row r="1910">
          <cell r="A1910" t="str">
            <v>201291598097.1.1</v>
          </cell>
          <cell r="B1910" t="str">
            <v>60 x 60 TERAMO BRILLANTE TIZA</v>
          </cell>
          <cell r="C1910">
            <v>20</v>
          </cell>
          <cell r="D1910">
            <v>43.2</v>
          </cell>
          <cell r="E1910">
            <v>22</v>
          </cell>
          <cell r="F1910" t="str">
            <v>PAL</v>
          </cell>
          <cell r="G1910" t="str">
            <v xml:space="preserve">60 x 60 </v>
          </cell>
          <cell r="H1910" t="str">
            <v>Metros</v>
          </cell>
          <cell r="I1910" t="str">
            <v>Porcellanato</v>
          </cell>
          <cell r="J1910" t="str">
            <v>Primera</v>
          </cell>
          <cell r="K1910" t="str">
            <v>60x60-61x61-61,5x61,5</v>
          </cell>
        </row>
        <row r="1911">
          <cell r="A1911" t="str">
            <v>201291598097.1.2</v>
          </cell>
          <cell r="B1911" t="str">
            <v>60 x 60 TERAMO BRILLANTE TIZA 1,8</v>
          </cell>
          <cell r="C1911">
            <v>20</v>
          </cell>
          <cell r="D1911">
            <v>54</v>
          </cell>
          <cell r="E1911">
            <v>18.704000000000001</v>
          </cell>
          <cell r="F1911" t="str">
            <v>PAL</v>
          </cell>
          <cell r="G1911" t="str">
            <v xml:space="preserve">60 x 60 </v>
          </cell>
          <cell r="H1911" t="str">
            <v>Metros</v>
          </cell>
          <cell r="I1911" t="str">
            <v>Porcellanato</v>
          </cell>
          <cell r="J1911" t="str">
            <v>Primera</v>
          </cell>
          <cell r="K1911" t="str">
            <v>60x60-61x61-61,5x61,5</v>
          </cell>
        </row>
        <row r="1912">
          <cell r="A1912" t="str">
            <v>201291598097.2.1</v>
          </cell>
          <cell r="B1912" t="str">
            <v>60 x 60 TERAMO BRILLANTE TIZA 2DA CAL</v>
          </cell>
          <cell r="C1912">
            <v>20</v>
          </cell>
          <cell r="D1912">
            <v>43.2</v>
          </cell>
          <cell r="E1912">
            <v>22</v>
          </cell>
          <cell r="F1912" t="str">
            <v>PAL</v>
          </cell>
          <cell r="G1912" t="str">
            <v xml:space="preserve">60 x 60 </v>
          </cell>
          <cell r="H1912" t="str">
            <v>Metros</v>
          </cell>
          <cell r="I1912" t="str">
            <v>Porcellanato</v>
          </cell>
          <cell r="J1912" t="str">
            <v>Segunda</v>
          </cell>
          <cell r="K1912" t="str">
            <v>60x60-61x61-61,5x61,5</v>
          </cell>
        </row>
        <row r="1913">
          <cell r="A1913" t="str">
            <v>201291598097.2.2</v>
          </cell>
          <cell r="B1913" t="str">
            <v>60 x 60 TERAMO BRILLANTE TIZA 1,8 2DA CA</v>
          </cell>
          <cell r="C1913">
            <v>20</v>
          </cell>
          <cell r="D1913">
            <v>54</v>
          </cell>
          <cell r="E1913">
            <v>18.704000000000001</v>
          </cell>
          <cell r="F1913" t="str">
            <v>PAL</v>
          </cell>
          <cell r="G1913" t="str">
            <v xml:space="preserve">60 x 60 </v>
          </cell>
          <cell r="H1913" t="str">
            <v>Metros</v>
          </cell>
          <cell r="I1913" t="str">
            <v>Porcellanato</v>
          </cell>
          <cell r="J1913" t="str">
            <v>Segunda</v>
          </cell>
          <cell r="K1913" t="str">
            <v>60x60-61x61-61,5x61,5</v>
          </cell>
        </row>
        <row r="1914">
          <cell r="A1914" t="str">
            <v>201291598183.1.1</v>
          </cell>
          <cell r="B1914" t="str">
            <v>60 x 60 TERAMO BRILLANTE VISON</v>
          </cell>
          <cell r="C1914">
            <v>20</v>
          </cell>
          <cell r="D1914">
            <v>43.2</v>
          </cell>
          <cell r="E1914">
            <v>22</v>
          </cell>
          <cell r="F1914" t="str">
            <v>PAL</v>
          </cell>
          <cell r="G1914" t="str">
            <v xml:space="preserve">60 x 60 </v>
          </cell>
          <cell r="H1914" t="str">
            <v>Metros</v>
          </cell>
          <cell r="I1914" t="str">
            <v>Porcellanato</v>
          </cell>
          <cell r="J1914" t="str">
            <v>Primera</v>
          </cell>
          <cell r="K1914" t="str">
            <v>60x60-61x61-61,5x61,5</v>
          </cell>
        </row>
        <row r="1915">
          <cell r="A1915" t="str">
            <v>201291598183.1.2</v>
          </cell>
          <cell r="B1915" t="str">
            <v>60 x 60 TERAMO BRILLANTE VISON 1,8</v>
          </cell>
          <cell r="C1915">
            <v>20</v>
          </cell>
          <cell r="D1915">
            <v>54</v>
          </cell>
          <cell r="E1915">
            <v>18.704000000000001</v>
          </cell>
          <cell r="F1915" t="str">
            <v>PAL</v>
          </cell>
          <cell r="G1915" t="str">
            <v xml:space="preserve">60 x 60 </v>
          </cell>
          <cell r="H1915" t="str">
            <v>Metros</v>
          </cell>
          <cell r="I1915" t="str">
            <v>Porcellanato</v>
          </cell>
          <cell r="J1915" t="str">
            <v>Primera</v>
          </cell>
          <cell r="K1915" t="str">
            <v>60x60-61x61-61,5x61,5</v>
          </cell>
        </row>
        <row r="1916">
          <cell r="A1916" t="str">
            <v>201291598183.2.2</v>
          </cell>
          <cell r="B1916" t="str">
            <v>60 x 60 TERAMO BRILLANTE VISON 1,8 2DA C</v>
          </cell>
          <cell r="C1916">
            <v>20</v>
          </cell>
          <cell r="D1916">
            <v>54</v>
          </cell>
          <cell r="E1916">
            <v>18.704000000000001</v>
          </cell>
          <cell r="F1916" t="str">
            <v>PAL</v>
          </cell>
          <cell r="G1916" t="str">
            <v xml:space="preserve">60 x 60 </v>
          </cell>
          <cell r="H1916" t="str">
            <v>Metros</v>
          </cell>
          <cell r="I1916" t="str">
            <v>Porcellanato</v>
          </cell>
          <cell r="J1916" t="str">
            <v>Segunda</v>
          </cell>
          <cell r="K1916" t="str">
            <v>60x60-61x61-61,5x61,5</v>
          </cell>
        </row>
        <row r="1917">
          <cell r="A1917" t="str">
            <v>201291606000.1.1</v>
          </cell>
          <cell r="B1917" t="str">
            <v>60 x 60 CIRCUS PRE POLISHED</v>
          </cell>
          <cell r="C1917">
            <v>20</v>
          </cell>
          <cell r="D1917">
            <v>43.2</v>
          </cell>
          <cell r="E1917">
            <v>22</v>
          </cell>
          <cell r="F1917" t="str">
            <v>PAL</v>
          </cell>
          <cell r="G1917" t="str">
            <v xml:space="preserve">60 x 60 </v>
          </cell>
          <cell r="H1917" t="str">
            <v>Metros</v>
          </cell>
          <cell r="I1917" t="str">
            <v>Porcellanato</v>
          </cell>
          <cell r="J1917" t="str">
            <v>Primera</v>
          </cell>
          <cell r="K1917" t="str">
            <v>60x60-61x61-61,5x61,5</v>
          </cell>
        </row>
        <row r="1918">
          <cell r="A1918" t="str">
            <v>201291607028.1.2</v>
          </cell>
          <cell r="B1918" t="str">
            <v>60 x 60 FIESOLE NATURAL RECT PLATA</v>
          </cell>
          <cell r="C1918">
            <v>20</v>
          </cell>
          <cell r="D1918">
            <v>54</v>
          </cell>
          <cell r="E1918">
            <v>18.518999999999998</v>
          </cell>
          <cell r="F1918" t="str">
            <v>PAL</v>
          </cell>
          <cell r="G1918" t="str">
            <v xml:space="preserve">60 x 60 </v>
          </cell>
          <cell r="H1918" t="str">
            <v>Metros</v>
          </cell>
          <cell r="I1918" t="str">
            <v>Porcellanato</v>
          </cell>
          <cell r="J1918" t="str">
            <v>Primera</v>
          </cell>
          <cell r="K1918" t="str">
            <v>60x60-61x61-61,5x61,5</v>
          </cell>
        </row>
        <row r="1919">
          <cell r="A1919" t="str">
            <v>201291607028.2.2</v>
          </cell>
          <cell r="B1919" t="str">
            <v>60 x 60 FIESOLE NAT RECT PLATA 2DA CAL</v>
          </cell>
          <cell r="C1919">
            <v>20</v>
          </cell>
          <cell r="D1919">
            <v>54</v>
          </cell>
          <cell r="E1919">
            <v>18.518999999999998</v>
          </cell>
          <cell r="F1919" t="str">
            <v>PAL</v>
          </cell>
          <cell r="G1919" t="str">
            <v xml:space="preserve">60 x 60 </v>
          </cell>
          <cell r="H1919" t="str">
            <v>Metros</v>
          </cell>
          <cell r="I1919" t="str">
            <v>Porcellanato</v>
          </cell>
          <cell r="J1919" t="str">
            <v>Segunda</v>
          </cell>
          <cell r="K1919" t="str">
            <v>60x60-61x61-61,5x61,5</v>
          </cell>
        </row>
        <row r="1920">
          <cell r="A1920" t="str">
            <v>201291607167.1.2</v>
          </cell>
          <cell r="B1920" t="str">
            <v>60 x 60 FIESOLE NATURAL RECT GRAFITO</v>
          </cell>
          <cell r="C1920">
            <v>20</v>
          </cell>
          <cell r="D1920">
            <v>54</v>
          </cell>
          <cell r="E1920">
            <v>18.518999999999998</v>
          </cell>
          <cell r="F1920" t="str">
            <v>PAL</v>
          </cell>
          <cell r="G1920" t="str">
            <v xml:space="preserve">60 x 60 </v>
          </cell>
          <cell r="H1920" t="str">
            <v>Metros</v>
          </cell>
          <cell r="I1920" t="str">
            <v>Porcellanato</v>
          </cell>
          <cell r="J1920" t="str">
            <v>Primera</v>
          </cell>
          <cell r="K1920" t="str">
            <v>60x60-61x61-61,5x61,5</v>
          </cell>
        </row>
        <row r="1921">
          <cell r="A1921" t="str">
            <v>201291607167.2.2</v>
          </cell>
          <cell r="B1921" t="str">
            <v>60 X 60 FIESOLE NAT RECT GRAFITO 2DA CAL</v>
          </cell>
          <cell r="C1921">
            <v>20</v>
          </cell>
          <cell r="D1921">
            <v>54</v>
          </cell>
          <cell r="E1921">
            <v>18.518999999999998</v>
          </cell>
          <cell r="F1921" t="str">
            <v>PAL</v>
          </cell>
          <cell r="G1921" t="str">
            <v xml:space="preserve">60 X 60 </v>
          </cell>
          <cell r="H1921" t="str">
            <v>Metros</v>
          </cell>
          <cell r="I1921" t="str">
            <v>Porcellanato</v>
          </cell>
          <cell r="J1921" t="str">
            <v>Segunda</v>
          </cell>
          <cell r="K1921" t="str">
            <v>60x60-61x61-61,5x61,5</v>
          </cell>
        </row>
        <row r="1922">
          <cell r="A1922" t="str">
            <v>201291608022.1.2</v>
          </cell>
          <cell r="B1922" t="str">
            <v>60 x 60 SIDNEY NATURAL RECT GREY</v>
          </cell>
          <cell r="C1922">
            <v>20</v>
          </cell>
          <cell r="D1922">
            <v>54</v>
          </cell>
          <cell r="E1922">
            <v>18.518999999999998</v>
          </cell>
          <cell r="F1922" t="str">
            <v>PAL</v>
          </cell>
          <cell r="G1922" t="str">
            <v xml:space="preserve">60 x 60 </v>
          </cell>
          <cell r="H1922" t="str">
            <v>Metros</v>
          </cell>
          <cell r="I1922" t="str">
            <v>Porcellanato</v>
          </cell>
          <cell r="J1922" t="str">
            <v>Primera</v>
          </cell>
          <cell r="K1922" t="str">
            <v>60x60-61x61-61,5x61,5</v>
          </cell>
        </row>
        <row r="1923">
          <cell r="A1923" t="str">
            <v>201291608022.2.2</v>
          </cell>
          <cell r="B1923" t="str">
            <v>60 x 60 SIDNEY NAT RECT GREY 2DA CAL</v>
          </cell>
          <cell r="C1923">
            <v>20</v>
          </cell>
          <cell r="D1923">
            <v>54</v>
          </cell>
          <cell r="E1923">
            <v>18.518999999999998</v>
          </cell>
          <cell r="F1923" t="str">
            <v>PAL</v>
          </cell>
          <cell r="G1923" t="str">
            <v xml:space="preserve">60 x 60 </v>
          </cell>
          <cell r="H1923" t="str">
            <v>Metros</v>
          </cell>
          <cell r="I1923" t="str">
            <v>Porcellanato</v>
          </cell>
          <cell r="J1923" t="str">
            <v>Segunda</v>
          </cell>
          <cell r="K1923" t="str">
            <v>60x60-61x61-61,5x61,5</v>
          </cell>
        </row>
        <row r="1924">
          <cell r="A1924" t="str">
            <v>201291608147.1.2</v>
          </cell>
          <cell r="B1924" t="str">
            <v>60 x 60 SIDNEY NATURAL RECT ICE</v>
          </cell>
          <cell r="C1924">
            <v>20</v>
          </cell>
          <cell r="D1924">
            <v>54</v>
          </cell>
          <cell r="E1924">
            <v>18.518999999999998</v>
          </cell>
          <cell r="F1924" t="str">
            <v>PAL</v>
          </cell>
          <cell r="G1924" t="str">
            <v xml:space="preserve">60 x 60 </v>
          </cell>
          <cell r="H1924" t="str">
            <v>Metros</v>
          </cell>
          <cell r="I1924" t="str">
            <v>Porcellanato</v>
          </cell>
          <cell r="J1924" t="str">
            <v>Primera</v>
          </cell>
          <cell r="K1924" t="str">
            <v>60x60-61x61-61,5x61,5</v>
          </cell>
        </row>
        <row r="1925">
          <cell r="A1925" t="str">
            <v>201291608147.2.2</v>
          </cell>
          <cell r="B1925" t="str">
            <v>60 x 60 SIDNEY NAT RECT ICE 2DA CAL</v>
          </cell>
          <cell r="C1925">
            <v>20</v>
          </cell>
          <cell r="D1925">
            <v>54</v>
          </cell>
          <cell r="E1925">
            <v>18.518999999999998</v>
          </cell>
          <cell r="F1925" t="str">
            <v>PAL</v>
          </cell>
          <cell r="G1925" t="str">
            <v xml:space="preserve">60 x 60 </v>
          </cell>
          <cell r="H1925" t="str">
            <v>Metros</v>
          </cell>
          <cell r="I1925" t="str">
            <v>Porcellanato</v>
          </cell>
          <cell r="J1925" t="str">
            <v>Segunda</v>
          </cell>
          <cell r="K1925" t="str">
            <v>60x60-61x61-61,5x61,5</v>
          </cell>
        </row>
        <row r="1926">
          <cell r="A1926" t="str">
            <v>201291608207.1.2</v>
          </cell>
          <cell r="B1926" t="str">
            <v>60 x 60 SIDNEY NATURAL RECT SILVER</v>
          </cell>
          <cell r="C1926">
            <v>20</v>
          </cell>
          <cell r="D1926">
            <v>54</v>
          </cell>
          <cell r="E1926">
            <v>18.518999999999998</v>
          </cell>
          <cell r="F1926" t="str">
            <v>PAL</v>
          </cell>
          <cell r="G1926" t="str">
            <v xml:space="preserve">60 x 60 </v>
          </cell>
          <cell r="H1926" t="str">
            <v>Metros</v>
          </cell>
          <cell r="I1926" t="str">
            <v>Porcellanato</v>
          </cell>
          <cell r="J1926" t="str">
            <v>Primera</v>
          </cell>
          <cell r="K1926" t="str">
            <v>60x60-61x61-61,5x61,5</v>
          </cell>
        </row>
        <row r="1927">
          <cell r="A1927" t="str">
            <v>201291608207.2.2</v>
          </cell>
          <cell r="B1927" t="str">
            <v>60 x 60 SIDNEY NAT RECT SILVER 2DA CAL</v>
          </cell>
          <cell r="C1927">
            <v>20</v>
          </cell>
          <cell r="D1927">
            <v>54</v>
          </cell>
          <cell r="E1927">
            <v>18.518999999999998</v>
          </cell>
          <cell r="F1927" t="str">
            <v>PAL</v>
          </cell>
          <cell r="G1927" t="str">
            <v xml:space="preserve">60 x 60 </v>
          </cell>
          <cell r="H1927" t="str">
            <v>Metros</v>
          </cell>
          <cell r="I1927" t="str">
            <v>Porcellanato</v>
          </cell>
          <cell r="J1927" t="str">
            <v>Segunda</v>
          </cell>
          <cell r="K1927" t="str">
            <v>60x60-61x61-61,5x61,5</v>
          </cell>
        </row>
        <row r="1928">
          <cell r="A1928" t="str">
            <v>201291616029.1.2</v>
          </cell>
          <cell r="B1928" t="str">
            <v>60 x 60 MOON-OUT GOLD</v>
          </cell>
          <cell r="C1928">
            <v>20</v>
          </cell>
          <cell r="D1928">
            <v>54</v>
          </cell>
          <cell r="E1928">
            <v>18.704000000000001</v>
          </cell>
          <cell r="F1928" t="str">
            <v>PAL</v>
          </cell>
          <cell r="G1928" t="str">
            <v xml:space="preserve">60 x 60 </v>
          </cell>
          <cell r="H1928" t="str">
            <v>Metros</v>
          </cell>
          <cell r="I1928" t="str">
            <v>Porcellanato</v>
          </cell>
          <cell r="J1928" t="str">
            <v>Primera</v>
          </cell>
          <cell r="K1928" t="str">
            <v>60x60-61x61-61,5x61,5</v>
          </cell>
        </row>
        <row r="1929">
          <cell r="A1929" t="str">
            <v>201291616029.2.2</v>
          </cell>
          <cell r="B1929" t="str">
            <v>60 x 60 MOON-OUT GOLD 2DA CAL</v>
          </cell>
          <cell r="C1929">
            <v>20</v>
          </cell>
          <cell r="D1929">
            <v>54</v>
          </cell>
          <cell r="E1929">
            <v>18.704000000000001</v>
          </cell>
          <cell r="F1929" t="str">
            <v>PAL</v>
          </cell>
          <cell r="G1929" t="str">
            <v xml:space="preserve">60 x 60 </v>
          </cell>
          <cell r="H1929" t="str">
            <v>Metros</v>
          </cell>
          <cell r="I1929" t="str">
            <v>Porcellanato</v>
          </cell>
          <cell r="J1929" t="str">
            <v>Segunda</v>
          </cell>
          <cell r="K1929" t="str">
            <v>60x60-61x61-61,5x61,5</v>
          </cell>
        </row>
        <row r="1930">
          <cell r="A1930" t="str">
            <v>201291616122.1.2</v>
          </cell>
          <cell r="B1930" t="str">
            <v>60 x 60 MOON-OUT WHITE</v>
          </cell>
          <cell r="C1930">
            <v>20</v>
          </cell>
          <cell r="D1930">
            <v>54</v>
          </cell>
          <cell r="E1930">
            <v>18.704000000000001</v>
          </cell>
          <cell r="F1930" t="str">
            <v>PAL</v>
          </cell>
          <cell r="G1930" t="str">
            <v xml:space="preserve">60 x 60 </v>
          </cell>
          <cell r="H1930" t="str">
            <v>Metros</v>
          </cell>
          <cell r="I1930" t="str">
            <v>Porcellanato</v>
          </cell>
          <cell r="J1930" t="str">
            <v>Primera</v>
          </cell>
          <cell r="K1930" t="str">
            <v>60x60-61x61-61,5x61,5</v>
          </cell>
        </row>
        <row r="1931">
          <cell r="A1931" t="str">
            <v>201291616122.2.2</v>
          </cell>
          <cell r="B1931" t="str">
            <v>60 x 60 MOON-OUT WHITE 2DA CAL</v>
          </cell>
          <cell r="C1931">
            <v>20</v>
          </cell>
          <cell r="D1931">
            <v>54</v>
          </cell>
          <cell r="E1931">
            <v>18.704000000000001</v>
          </cell>
          <cell r="F1931" t="str">
            <v>PAL</v>
          </cell>
          <cell r="G1931" t="str">
            <v xml:space="preserve">60 x 60 </v>
          </cell>
          <cell r="H1931" t="str">
            <v>Metros</v>
          </cell>
          <cell r="I1931" t="str">
            <v>Porcellanato</v>
          </cell>
          <cell r="J1931" t="str">
            <v>Segunda</v>
          </cell>
          <cell r="K1931" t="str">
            <v>60x60-61x61-61,5x61,5</v>
          </cell>
        </row>
        <row r="1932">
          <cell r="A1932" t="str">
            <v>201291616123.1.2</v>
          </cell>
          <cell r="B1932" t="str">
            <v>60 x 60 MOON-OUT BLACK</v>
          </cell>
          <cell r="C1932">
            <v>20</v>
          </cell>
          <cell r="D1932">
            <v>54</v>
          </cell>
          <cell r="E1932">
            <v>18.704000000000001</v>
          </cell>
          <cell r="F1932" t="str">
            <v>PAL</v>
          </cell>
          <cell r="G1932" t="str">
            <v xml:space="preserve">60 x 60 </v>
          </cell>
          <cell r="H1932" t="str">
            <v>Metros</v>
          </cell>
          <cell r="I1932" t="str">
            <v>Porcellanato</v>
          </cell>
          <cell r="J1932" t="str">
            <v>Primera</v>
          </cell>
          <cell r="K1932" t="str">
            <v>60x60-61x61-61,5x61,5</v>
          </cell>
        </row>
        <row r="1933">
          <cell r="A1933" t="str">
            <v>201291616123.2.2</v>
          </cell>
          <cell r="B1933" t="str">
            <v>60 x 60 MOON-OUT BLACK 2DA CAL</v>
          </cell>
          <cell r="C1933">
            <v>20</v>
          </cell>
          <cell r="D1933">
            <v>54</v>
          </cell>
          <cell r="E1933">
            <v>18.704000000000001</v>
          </cell>
          <cell r="F1933" t="str">
            <v>PAL</v>
          </cell>
          <cell r="G1933" t="str">
            <v xml:space="preserve">60 x 60 </v>
          </cell>
          <cell r="H1933" t="str">
            <v>Metros</v>
          </cell>
          <cell r="I1933" t="str">
            <v>Porcellanato</v>
          </cell>
          <cell r="J1933" t="str">
            <v>Segunda</v>
          </cell>
          <cell r="K1933" t="str">
            <v>60x60-61x61-61,5x61,5</v>
          </cell>
        </row>
        <row r="1934">
          <cell r="A1934" t="str">
            <v>201291639006.1.2</v>
          </cell>
          <cell r="B1934" t="str">
            <v>60 x 60 WORK GRIS</v>
          </cell>
          <cell r="C1934">
            <v>20</v>
          </cell>
          <cell r="D1934">
            <v>54</v>
          </cell>
          <cell r="E1934">
            <v>18.704000000000001</v>
          </cell>
          <cell r="F1934" t="str">
            <v>PAL</v>
          </cell>
          <cell r="G1934" t="str">
            <v xml:space="preserve">60 x 60 </v>
          </cell>
          <cell r="H1934" t="str">
            <v>Metros</v>
          </cell>
          <cell r="I1934" t="str">
            <v>Porcellanato</v>
          </cell>
          <cell r="J1934" t="str">
            <v>Primera</v>
          </cell>
          <cell r="K1934" t="str">
            <v>60x60-61x61-61,5x61,5</v>
          </cell>
        </row>
        <row r="1935">
          <cell r="A1935" t="str">
            <v>201291639006.2.2</v>
          </cell>
          <cell r="B1935" t="str">
            <v>60 x 60 WORK GRIS 2DA CAL</v>
          </cell>
          <cell r="C1935">
            <v>20</v>
          </cell>
          <cell r="D1935">
            <v>54</v>
          </cell>
          <cell r="E1935">
            <v>18.704000000000001</v>
          </cell>
          <cell r="F1935" t="str">
            <v>PAL</v>
          </cell>
          <cell r="G1935" t="str">
            <v xml:space="preserve">60 x 60 </v>
          </cell>
          <cell r="H1935" t="str">
            <v>Metros</v>
          </cell>
          <cell r="I1935" t="str">
            <v>Porcellanato</v>
          </cell>
          <cell r="J1935" t="str">
            <v>Segunda</v>
          </cell>
          <cell r="K1935" t="str">
            <v>60x60-61x61-61,5x61,5</v>
          </cell>
        </row>
        <row r="1936">
          <cell r="A1936" t="str">
            <v>201291639009.1.2</v>
          </cell>
          <cell r="B1936" t="str">
            <v>60 x 60 WORK ARENA</v>
          </cell>
          <cell r="C1936">
            <v>20</v>
          </cell>
          <cell r="D1936">
            <v>54</v>
          </cell>
          <cell r="E1936">
            <v>18.704000000000001</v>
          </cell>
          <cell r="F1936" t="str">
            <v>PAL</v>
          </cell>
          <cell r="G1936" t="str">
            <v xml:space="preserve">60 x 60 </v>
          </cell>
          <cell r="H1936" t="str">
            <v>Metros</v>
          </cell>
          <cell r="I1936" t="str">
            <v>Porcellanato</v>
          </cell>
          <cell r="J1936" t="str">
            <v>Primera</v>
          </cell>
          <cell r="K1936" t="str">
            <v>60x60-61x61-61,5x61,5</v>
          </cell>
        </row>
        <row r="1937">
          <cell r="A1937" t="str">
            <v>201291639009.2.2</v>
          </cell>
          <cell r="B1937" t="str">
            <v>60 x 60 WORK ARENA 2DA CAL</v>
          </cell>
          <cell r="C1937">
            <v>20</v>
          </cell>
          <cell r="D1937">
            <v>54</v>
          </cell>
          <cell r="E1937">
            <v>18.704000000000001</v>
          </cell>
          <cell r="F1937" t="str">
            <v>PAL</v>
          </cell>
          <cell r="G1937" t="str">
            <v xml:space="preserve">60 x 60 </v>
          </cell>
          <cell r="H1937" t="str">
            <v>Metros</v>
          </cell>
          <cell r="I1937" t="str">
            <v>Porcellanato</v>
          </cell>
          <cell r="J1937" t="str">
            <v>Segunda</v>
          </cell>
          <cell r="K1937" t="str">
            <v>60x60-61x61-61,5x61,5</v>
          </cell>
        </row>
        <row r="1938">
          <cell r="A1938" t="str">
            <v>201291639097.1.2</v>
          </cell>
          <cell r="B1938" t="str">
            <v>60 x 60 WORK TIZA</v>
          </cell>
          <cell r="C1938">
            <v>20</v>
          </cell>
          <cell r="D1938">
            <v>54</v>
          </cell>
          <cell r="E1938">
            <v>18.704000000000001</v>
          </cell>
          <cell r="F1938" t="str">
            <v>PAL</v>
          </cell>
          <cell r="G1938" t="str">
            <v xml:space="preserve">60 x 60 </v>
          </cell>
          <cell r="H1938" t="str">
            <v>Metros</v>
          </cell>
          <cell r="I1938" t="str">
            <v>Porcellanato</v>
          </cell>
          <cell r="J1938" t="str">
            <v>Primera</v>
          </cell>
          <cell r="K1938" t="str">
            <v>60x60-61x61-61,5x61,5</v>
          </cell>
        </row>
        <row r="1939">
          <cell r="A1939" t="str">
            <v>201291639097.2.2</v>
          </cell>
          <cell r="B1939" t="str">
            <v>60 x 60 WORK TIZA 2DA CAL</v>
          </cell>
          <cell r="C1939">
            <v>20</v>
          </cell>
          <cell r="D1939">
            <v>54</v>
          </cell>
          <cell r="E1939">
            <v>18.704000000000001</v>
          </cell>
          <cell r="F1939" t="str">
            <v>PAL</v>
          </cell>
          <cell r="G1939" t="str">
            <v xml:space="preserve">60 x 60 </v>
          </cell>
          <cell r="H1939" t="str">
            <v>Metros</v>
          </cell>
          <cell r="I1939" t="str">
            <v>Porcellanato</v>
          </cell>
          <cell r="J1939" t="str">
            <v>Segunda</v>
          </cell>
          <cell r="K1939" t="str">
            <v>60x60-61x61-61,5x61,5</v>
          </cell>
        </row>
        <row r="1940">
          <cell r="A1940" t="str">
            <v>201291642029.1.2</v>
          </cell>
          <cell r="B1940" t="str">
            <v>60 x 60 MOON-IN GOLD</v>
          </cell>
          <cell r="C1940">
            <v>20</v>
          </cell>
          <cell r="D1940">
            <v>54</v>
          </cell>
          <cell r="E1940">
            <v>18.704000000000001</v>
          </cell>
          <cell r="F1940" t="str">
            <v>PAL</v>
          </cell>
          <cell r="G1940" t="str">
            <v xml:space="preserve">60 x 60 </v>
          </cell>
          <cell r="H1940" t="str">
            <v>Metros</v>
          </cell>
          <cell r="I1940" t="str">
            <v>Porcellanato</v>
          </cell>
          <cell r="J1940" t="str">
            <v>Primera</v>
          </cell>
          <cell r="K1940" t="str">
            <v>60x60-61x61-61,5x61,5</v>
          </cell>
        </row>
        <row r="1941">
          <cell r="A1941" t="str">
            <v>201291642029.2.2</v>
          </cell>
          <cell r="B1941" t="str">
            <v>60 x 60 MOON-IN GOLD 2DA CAL</v>
          </cell>
          <cell r="C1941">
            <v>20</v>
          </cell>
          <cell r="D1941">
            <v>54</v>
          </cell>
          <cell r="E1941">
            <v>18.704000000000001</v>
          </cell>
          <cell r="F1941" t="str">
            <v>PAL</v>
          </cell>
          <cell r="G1941" t="str">
            <v xml:space="preserve">60 x 60 </v>
          </cell>
          <cell r="H1941" t="str">
            <v>Metros</v>
          </cell>
          <cell r="I1941" t="str">
            <v>Porcellanato</v>
          </cell>
          <cell r="J1941" t="str">
            <v>Segunda</v>
          </cell>
          <cell r="K1941" t="str">
            <v>60x60-61x61-61,5x61,5</v>
          </cell>
        </row>
        <row r="1942">
          <cell r="A1942" t="str">
            <v>201291642122.1.2</v>
          </cell>
          <cell r="B1942" t="str">
            <v>60 x 60 MOON-IN WHITE</v>
          </cell>
          <cell r="C1942">
            <v>20</v>
          </cell>
          <cell r="D1942">
            <v>54</v>
          </cell>
          <cell r="E1942">
            <v>18.704000000000001</v>
          </cell>
          <cell r="F1942" t="str">
            <v>PAL</v>
          </cell>
          <cell r="G1942" t="str">
            <v xml:space="preserve">60 x 60 </v>
          </cell>
          <cell r="H1942" t="str">
            <v>Metros</v>
          </cell>
          <cell r="I1942" t="str">
            <v>Porcellanato</v>
          </cell>
          <cell r="J1942" t="str">
            <v>Primera</v>
          </cell>
          <cell r="K1942" t="str">
            <v>60x60-61x61-61,5x61,5</v>
          </cell>
        </row>
        <row r="1943">
          <cell r="A1943" t="str">
            <v>201291642122.2.2</v>
          </cell>
          <cell r="B1943" t="str">
            <v>60 x 60 MOON-IN WHITE 2DA CAL</v>
          </cell>
          <cell r="C1943">
            <v>20</v>
          </cell>
          <cell r="D1943">
            <v>54</v>
          </cell>
          <cell r="E1943">
            <v>18.704000000000001</v>
          </cell>
          <cell r="F1943" t="str">
            <v>PAL</v>
          </cell>
          <cell r="G1943" t="str">
            <v xml:space="preserve">60 x 60 </v>
          </cell>
          <cell r="H1943" t="str">
            <v>Metros</v>
          </cell>
          <cell r="I1943" t="str">
            <v>Porcellanato</v>
          </cell>
          <cell r="J1943" t="str">
            <v>Segunda</v>
          </cell>
          <cell r="K1943" t="str">
            <v>60x60-61x61-61,5x61,5</v>
          </cell>
        </row>
        <row r="1944">
          <cell r="A1944" t="str">
            <v>201291642123.1.2</v>
          </cell>
          <cell r="B1944" t="str">
            <v>60 x 60 MOON-IN BLACK</v>
          </cell>
          <cell r="C1944">
            <v>20</v>
          </cell>
          <cell r="D1944">
            <v>54</v>
          </cell>
          <cell r="E1944">
            <v>18.704000000000001</v>
          </cell>
          <cell r="F1944" t="str">
            <v>PAL</v>
          </cell>
          <cell r="G1944" t="str">
            <v xml:space="preserve">60 x 60 </v>
          </cell>
          <cell r="H1944" t="str">
            <v>Metros</v>
          </cell>
          <cell r="I1944" t="str">
            <v>Porcellanato</v>
          </cell>
          <cell r="J1944" t="str">
            <v>Primera</v>
          </cell>
          <cell r="K1944" t="str">
            <v>60x60-61x61-61,5x61,5</v>
          </cell>
        </row>
        <row r="1945">
          <cell r="A1945" t="str">
            <v>201291642123.2.2</v>
          </cell>
          <cell r="B1945" t="str">
            <v>60 x 60 MOON-IN BLACK 2DA CAL</v>
          </cell>
          <cell r="C1945">
            <v>20</v>
          </cell>
          <cell r="D1945">
            <v>54</v>
          </cell>
          <cell r="E1945">
            <v>18.704000000000001</v>
          </cell>
          <cell r="F1945" t="str">
            <v>PAL</v>
          </cell>
          <cell r="G1945" t="str">
            <v xml:space="preserve">60 x 60 </v>
          </cell>
          <cell r="H1945" t="str">
            <v>Metros</v>
          </cell>
          <cell r="I1945" t="str">
            <v>Porcellanato</v>
          </cell>
          <cell r="J1945" t="str">
            <v>Segunda</v>
          </cell>
          <cell r="K1945" t="str">
            <v>60x60-61x61-61,5x61,5</v>
          </cell>
        </row>
        <row r="1946">
          <cell r="A1946" t="str">
            <v>201291649022.1.2</v>
          </cell>
          <cell r="B1946" t="str">
            <v>60 x 60 GRANITO IN RECT GREY</v>
          </cell>
          <cell r="C1946">
            <v>20</v>
          </cell>
          <cell r="D1946">
            <v>54</v>
          </cell>
          <cell r="E1946">
            <v>18.518999999999998</v>
          </cell>
          <cell r="F1946" t="str">
            <v>PAL</v>
          </cell>
          <cell r="G1946" t="str">
            <v xml:space="preserve">60 x 60 </v>
          </cell>
          <cell r="H1946" t="str">
            <v>Metros</v>
          </cell>
          <cell r="I1946" t="str">
            <v>Porcellanato</v>
          </cell>
          <cell r="J1946" t="str">
            <v>Primera</v>
          </cell>
          <cell r="K1946" t="str">
            <v>60x60-61x61-61,5x61,5</v>
          </cell>
        </row>
        <row r="1947">
          <cell r="A1947" t="str">
            <v>201291649022.2.2</v>
          </cell>
          <cell r="B1947" t="str">
            <v>60 x 60 GRANITO IN RECT GREY 2DA CAL</v>
          </cell>
          <cell r="C1947">
            <v>20</v>
          </cell>
          <cell r="D1947">
            <v>54</v>
          </cell>
          <cell r="E1947">
            <v>18.518999999999998</v>
          </cell>
          <cell r="F1947" t="str">
            <v>PAL</v>
          </cell>
          <cell r="G1947" t="str">
            <v xml:space="preserve">60 x 60 </v>
          </cell>
          <cell r="H1947" t="str">
            <v>Metros</v>
          </cell>
          <cell r="I1947" t="str">
            <v>Porcellanato</v>
          </cell>
          <cell r="J1947" t="str">
            <v>Segunda</v>
          </cell>
          <cell r="K1947" t="str">
            <v>60x60-61x61-61,5x61,5</v>
          </cell>
        </row>
        <row r="1948">
          <cell r="A1948" t="str">
            <v>201291649120.1.2</v>
          </cell>
          <cell r="B1948" t="str">
            <v>60 x 60 GRANITO IN RECT SAND</v>
          </cell>
          <cell r="C1948">
            <v>20</v>
          </cell>
          <cell r="D1948">
            <v>54</v>
          </cell>
          <cell r="E1948">
            <v>18.518999999999998</v>
          </cell>
          <cell r="F1948" t="str">
            <v>PAL</v>
          </cell>
          <cell r="G1948" t="str">
            <v xml:space="preserve">60 x 60 </v>
          </cell>
          <cell r="H1948" t="str">
            <v>Metros</v>
          </cell>
          <cell r="I1948" t="str">
            <v>Porcellanato</v>
          </cell>
          <cell r="J1948" t="str">
            <v>Primera</v>
          </cell>
          <cell r="K1948" t="str">
            <v>60x60-61x61-61,5x61,5</v>
          </cell>
        </row>
        <row r="1949">
          <cell r="A1949" t="str">
            <v>201291649120.2.2</v>
          </cell>
          <cell r="B1949" t="str">
            <v>60 x 60 GRANITO IN RECT SAND 2DA CAL</v>
          </cell>
          <cell r="C1949">
            <v>20</v>
          </cell>
          <cell r="D1949">
            <v>54</v>
          </cell>
          <cell r="E1949">
            <v>18.518999999999998</v>
          </cell>
          <cell r="F1949" t="str">
            <v>PAL</v>
          </cell>
          <cell r="G1949" t="str">
            <v xml:space="preserve">60 x 60 </v>
          </cell>
          <cell r="H1949" t="str">
            <v>Metros</v>
          </cell>
          <cell r="I1949" t="str">
            <v>Porcellanato</v>
          </cell>
          <cell r="J1949" t="str">
            <v>Segunda</v>
          </cell>
          <cell r="K1949" t="str">
            <v>60x60-61x61-61,5x61,5</v>
          </cell>
        </row>
        <row r="1950">
          <cell r="A1950" t="str">
            <v>201291666006.1.2</v>
          </cell>
          <cell r="B1950" t="str">
            <v>60 x 60 DA VINCI GRIS</v>
          </cell>
          <cell r="C1950">
            <v>20</v>
          </cell>
          <cell r="D1950">
            <v>54</v>
          </cell>
          <cell r="E1950">
            <v>18.704000000000001</v>
          </cell>
          <cell r="F1950" t="str">
            <v>PAL</v>
          </cell>
          <cell r="G1950" t="str">
            <v xml:space="preserve">60 x 60 </v>
          </cell>
          <cell r="H1950" t="str">
            <v>Metros</v>
          </cell>
          <cell r="I1950" t="str">
            <v>Porcellanato</v>
          </cell>
          <cell r="J1950" t="str">
            <v>Primera</v>
          </cell>
          <cell r="K1950" t="str">
            <v>60x60-61x61-61,5x61,5</v>
          </cell>
        </row>
        <row r="1951">
          <cell r="A1951" t="str">
            <v>201291666006.2.2</v>
          </cell>
          <cell r="B1951" t="str">
            <v>60 x 60 DA VINCI GRIS 2DA CAL</v>
          </cell>
          <cell r="C1951">
            <v>20</v>
          </cell>
          <cell r="D1951">
            <v>54</v>
          </cell>
          <cell r="E1951">
            <v>18.704000000000001</v>
          </cell>
          <cell r="F1951" t="str">
            <v>PAL</v>
          </cell>
          <cell r="G1951" t="str">
            <v xml:space="preserve">60 x 60 </v>
          </cell>
          <cell r="H1951" t="str">
            <v>Metros</v>
          </cell>
          <cell r="I1951" t="str">
            <v>Porcellanato</v>
          </cell>
          <cell r="J1951" t="str">
            <v>Segunda</v>
          </cell>
          <cell r="K1951" t="str">
            <v>60x60-61x61-61,5x61,5</v>
          </cell>
        </row>
        <row r="1952">
          <cell r="A1952" t="str">
            <v>201291666009.1.2</v>
          </cell>
          <cell r="B1952" t="str">
            <v>60 x 60 DA VINCI ARENA</v>
          </cell>
          <cell r="C1952">
            <v>20</v>
          </cell>
          <cell r="D1952">
            <v>54</v>
          </cell>
          <cell r="E1952">
            <v>18.704000000000001</v>
          </cell>
          <cell r="F1952" t="str">
            <v>PAL</v>
          </cell>
          <cell r="G1952" t="str">
            <v xml:space="preserve">60 x 60 </v>
          </cell>
          <cell r="H1952" t="str">
            <v>Metros</v>
          </cell>
          <cell r="I1952" t="str">
            <v>Porcellanato</v>
          </cell>
          <cell r="J1952" t="str">
            <v>Primera</v>
          </cell>
          <cell r="K1952" t="str">
            <v>60x60-61x61-61,5x61,5</v>
          </cell>
        </row>
        <row r="1953">
          <cell r="A1953" t="str">
            <v>201291666009.2.2</v>
          </cell>
          <cell r="B1953" t="str">
            <v>60 x 60 DA VINCI ARENA 2DA CAL</v>
          </cell>
          <cell r="C1953">
            <v>20</v>
          </cell>
          <cell r="D1953">
            <v>54</v>
          </cell>
          <cell r="E1953">
            <v>18.704000000000001</v>
          </cell>
          <cell r="F1953" t="str">
            <v>PAL</v>
          </cell>
          <cell r="G1953" t="str">
            <v xml:space="preserve">60 x 60 </v>
          </cell>
          <cell r="H1953" t="str">
            <v>Metros</v>
          </cell>
          <cell r="I1953" t="str">
            <v>Porcellanato</v>
          </cell>
          <cell r="J1953" t="str">
            <v>Segunda</v>
          </cell>
          <cell r="K1953" t="str">
            <v>60x60-61x61-61,5x61,5</v>
          </cell>
        </row>
        <row r="1954">
          <cell r="A1954" t="str">
            <v>201291666034.1.2</v>
          </cell>
          <cell r="B1954" t="str">
            <v>60 x 60 DA VINCI MARFIL</v>
          </cell>
          <cell r="C1954">
            <v>20</v>
          </cell>
          <cell r="D1954">
            <v>54</v>
          </cell>
          <cell r="E1954">
            <v>18.704000000000001</v>
          </cell>
          <cell r="F1954" t="str">
            <v>PAL</v>
          </cell>
          <cell r="G1954" t="str">
            <v xml:space="preserve">60 x 60 </v>
          </cell>
          <cell r="H1954" t="str">
            <v>Metros</v>
          </cell>
          <cell r="I1954" t="str">
            <v>Porcellanato</v>
          </cell>
          <cell r="J1954" t="str">
            <v>Primera</v>
          </cell>
          <cell r="K1954" t="str">
            <v>60x60-61x61-61,5x61,5</v>
          </cell>
        </row>
        <row r="1955">
          <cell r="A1955" t="str">
            <v>201291666034.2.2</v>
          </cell>
          <cell r="B1955" t="str">
            <v>60 x 60 DA VINCI MARFIL 2DA CAL</v>
          </cell>
          <cell r="C1955">
            <v>20</v>
          </cell>
          <cell r="D1955">
            <v>54</v>
          </cell>
          <cell r="E1955">
            <v>18.704000000000001</v>
          </cell>
          <cell r="F1955" t="str">
            <v>PAL</v>
          </cell>
          <cell r="G1955" t="str">
            <v xml:space="preserve">60 x 60 </v>
          </cell>
          <cell r="H1955" t="str">
            <v>Metros</v>
          </cell>
          <cell r="I1955" t="str">
            <v>Porcellanato</v>
          </cell>
          <cell r="J1955" t="str">
            <v>Segunda</v>
          </cell>
          <cell r="K1955" t="str">
            <v>60x60-61x61-61,5x61,5</v>
          </cell>
        </row>
        <row r="1956">
          <cell r="A1956" t="str">
            <v>201291666097.1.2</v>
          </cell>
          <cell r="B1956" t="str">
            <v>60 x 60 DA VINCI TIZA</v>
          </cell>
          <cell r="C1956">
            <v>20</v>
          </cell>
          <cell r="D1956">
            <v>54</v>
          </cell>
          <cell r="E1956">
            <v>18.704000000000001</v>
          </cell>
          <cell r="F1956" t="str">
            <v>PAL</v>
          </cell>
          <cell r="G1956" t="str">
            <v xml:space="preserve">60 x 60 </v>
          </cell>
          <cell r="H1956" t="str">
            <v>Metros</v>
          </cell>
          <cell r="I1956" t="str">
            <v>Porcellanato</v>
          </cell>
          <cell r="J1956" t="str">
            <v>Primera</v>
          </cell>
          <cell r="K1956" t="str">
            <v>60x60-61x61-61,5x61,5</v>
          </cell>
        </row>
        <row r="1957">
          <cell r="A1957" t="str">
            <v>201291666097.2.2</v>
          </cell>
          <cell r="B1957" t="str">
            <v>60 x 60 DA VINCI TIZA 2DA CAL</v>
          </cell>
          <cell r="C1957">
            <v>20</v>
          </cell>
          <cell r="D1957">
            <v>54</v>
          </cell>
          <cell r="E1957">
            <v>18.704000000000001</v>
          </cell>
          <cell r="F1957" t="str">
            <v>PAL</v>
          </cell>
          <cell r="G1957" t="str">
            <v xml:space="preserve">60 x 60 </v>
          </cell>
          <cell r="H1957" t="str">
            <v>Metros</v>
          </cell>
          <cell r="I1957" t="str">
            <v>Porcellanato</v>
          </cell>
          <cell r="J1957" t="str">
            <v>Segunda</v>
          </cell>
          <cell r="K1957" t="str">
            <v>60x60-61x61-61,5x61,5</v>
          </cell>
        </row>
        <row r="1958">
          <cell r="A1958" t="str">
            <v>201441319173.1.1</v>
          </cell>
          <cell r="B1958" t="str">
            <v>19 x 60 TABLAS EBANO</v>
          </cell>
          <cell r="C1958">
            <v>20</v>
          </cell>
          <cell r="D1958">
            <v>34.200000000000003</v>
          </cell>
          <cell r="E1958">
            <v>21.51</v>
          </cell>
          <cell r="F1958" t="str">
            <v>PAL</v>
          </cell>
          <cell r="G1958" t="str">
            <v xml:space="preserve">19 x 60 </v>
          </cell>
          <cell r="H1958" t="str">
            <v>Metros</v>
          </cell>
          <cell r="I1958" t="str">
            <v>Porcellanato</v>
          </cell>
          <cell r="J1958" t="str">
            <v>Primera</v>
          </cell>
          <cell r="K1958" t="str">
            <v>Tablas (19x60-14.2x60)</v>
          </cell>
        </row>
        <row r="1959">
          <cell r="A1959" t="str">
            <v>201441319173.1.2</v>
          </cell>
          <cell r="B1959" t="str">
            <v>19 x 60 TABLAS EBANO 1,48</v>
          </cell>
          <cell r="C1959">
            <v>20</v>
          </cell>
          <cell r="D1959">
            <v>44.4</v>
          </cell>
          <cell r="E1959">
            <v>21.622</v>
          </cell>
          <cell r="F1959" t="str">
            <v>PAL</v>
          </cell>
          <cell r="G1959" t="str">
            <v xml:space="preserve">19 x 60 </v>
          </cell>
          <cell r="H1959" t="str">
            <v>Metros</v>
          </cell>
          <cell r="I1959" t="str">
            <v>Porcellanato</v>
          </cell>
          <cell r="J1959" t="str">
            <v>Primera</v>
          </cell>
          <cell r="K1959" t="str">
            <v>Tablas (19x60-14.2x60)</v>
          </cell>
        </row>
        <row r="1960">
          <cell r="A1960" t="str">
            <v>201441319173.2.1</v>
          </cell>
          <cell r="B1960" t="str">
            <v>19 x 60 TABLAS EBANO 2DA CAL</v>
          </cell>
          <cell r="C1960">
            <v>20</v>
          </cell>
          <cell r="D1960">
            <v>34.200000000000003</v>
          </cell>
          <cell r="E1960">
            <v>21.51</v>
          </cell>
          <cell r="F1960" t="str">
            <v>PAL</v>
          </cell>
          <cell r="G1960" t="str">
            <v xml:space="preserve">19 x 60 </v>
          </cell>
          <cell r="H1960" t="str">
            <v>Metros</v>
          </cell>
          <cell r="I1960" t="str">
            <v>Porcellanato</v>
          </cell>
          <cell r="J1960" t="str">
            <v>Segunda</v>
          </cell>
          <cell r="K1960" t="str">
            <v>Tablas (19x60-14.2x60)</v>
          </cell>
        </row>
        <row r="1961">
          <cell r="A1961" t="str">
            <v>201441319173.2.2</v>
          </cell>
          <cell r="B1961" t="str">
            <v>19 x 60 TABLAS EBANO 1,48 2DA CAL</v>
          </cell>
          <cell r="C1961">
            <v>20</v>
          </cell>
          <cell r="D1961">
            <v>44.4</v>
          </cell>
          <cell r="E1961">
            <v>21.51</v>
          </cell>
          <cell r="F1961" t="str">
            <v>PAL</v>
          </cell>
          <cell r="G1961" t="str">
            <v xml:space="preserve">19 x 60 </v>
          </cell>
          <cell r="H1961" t="str">
            <v>Metros</v>
          </cell>
          <cell r="I1961" t="str">
            <v>Porcellanato</v>
          </cell>
          <cell r="J1961" t="str">
            <v>Segunda</v>
          </cell>
          <cell r="K1961" t="str">
            <v>Tablas (19x60-14.2x60)</v>
          </cell>
        </row>
        <row r="1962">
          <cell r="A1962" t="str">
            <v>201441319179.1.1</v>
          </cell>
          <cell r="B1962" t="str">
            <v>19 x 60 TABLAS ABEDUL</v>
          </cell>
          <cell r="C1962">
            <v>20</v>
          </cell>
          <cell r="D1962">
            <v>34.200000000000003</v>
          </cell>
          <cell r="E1962">
            <v>21.51</v>
          </cell>
          <cell r="F1962" t="str">
            <v>PAL</v>
          </cell>
          <cell r="G1962" t="str">
            <v xml:space="preserve">19 x 60 </v>
          </cell>
          <cell r="H1962" t="str">
            <v>Metros</v>
          </cell>
          <cell r="I1962" t="str">
            <v>Porcellanato</v>
          </cell>
          <cell r="J1962" t="str">
            <v>Primera</v>
          </cell>
          <cell r="K1962" t="str">
            <v>Tablas (19x60-14.2x60)</v>
          </cell>
        </row>
        <row r="1963">
          <cell r="A1963" t="str">
            <v>201441319179.1.2</v>
          </cell>
          <cell r="B1963" t="str">
            <v>19 x 60 TABLAS ABEDUL 1,48</v>
          </cell>
          <cell r="C1963">
            <v>20</v>
          </cell>
          <cell r="D1963">
            <v>44.4</v>
          </cell>
          <cell r="E1963">
            <v>21.622</v>
          </cell>
          <cell r="F1963" t="str">
            <v>PAL</v>
          </cell>
          <cell r="G1963" t="str">
            <v xml:space="preserve">19 x 60 </v>
          </cell>
          <cell r="H1963" t="str">
            <v>Metros</v>
          </cell>
          <cell r="I1963" t="str">
            <v>Porcellanato</v>
          </cell>
          <cell r="J1963" t="str">
            <v>Primera</v>
          </cell>
          <cell r="K1963" t="str">
            <v>Tablas (19x60-14.2x60)</v>
          </cell>
        </row>
        <row r="1964">
          <cell r="A1964" t="str">
            <v>201441319179.2.1</v>
          </cell>
          <cell r="B1964" t="str">
            <v>19 x 60 TABLAS ABEDUL 2DA CAL</v>
          </cell>
          <cell r="C1964">
            <v>20</v>
          </cell>
          <cell r="D1964">
            <v>34.200000000000003</v>
          </cell>
          <cell r="E1964">
            <v>21.51</v>
          </cell>
          <cell r="F1964" t="str">
            <v>PAL</v>
          </cell>
          <cell r="G1964" t="str">
            <v xml:space="preserve">19 x 60 </v>
          </cell>
          <cell r="H1964" t="str">
            <v>Metros</v>
          </cell>
          <cell r="I1964" t="str">
            <v>Porcellanato</v>
          </cell>
          <cell r="J1964" t="str">
            <v>Segunda</v>
          </cell>
          <cell r="K1964" t="str">
            <v>Tablas (19x60-14.2x60)</v>
          </cell>
        </row>
        <row r="1965">
          <cell r="A1965" t="str">
            <v>201441319179.2.2</v>
          </cell>
          <cell r="B1965" t="str">
            <v>19 x 60 TABLAS ABEDUL 1,48 2DA CAL</v>
          </cell>
          <cell r="C1965">
            <v>20</v>
          </cell>
          <cell r="D1965">
            <v>44.4</v>
          </cell>
          <cell r="E1965">
            <v>21.51</v>
          </cell>
          <cell r="F1965" t="str">
            <v>PAL</v>
          </cell>
          <cell r="G1965" t="str">
            <v xml:space="preserve">19 x 60 </v>
          </cell>
          <cell r="H1965" t="str">
            <v>Metros</v>
          </cell>
          <cell r="I1965" t="str">
            <v>Porcellanato</v>
          </cell>
          <cell r="J1965" t="str">
            <v>Segunda</v>
          </cell>
          <cell r="K1965" t="str">
            <v>Tablas (19x60-14.2x60)</v>
          </cell>
        </row>
        <row r="1966">
          <cell r="A1966" t="str">
            <v>201441319180.1.1</v>
          </cell>
          <cell r="B1966" t="str">
            <v>19 x 60 TABLAS TEKA</v>
          </cell>
          <cell r="C1966">
            <v>20</v>
          </cell>
          <cell r="D1966">
            <v>34.200000000000003</v>
          </cell>
          <cell r="E1966">
            <v>21.51</v>
          </cell>
          <cell r="F1966" t="str">
            <v>PAL</v>
          </cell>
          <cell r="G1966" t="str">
            <v xml:space="preserve">19 x 60 </v>
          </cell>
          <cell r="H1966" t="str">
            <v>Metros</v>
          </cell>
          <cell r="I1966" t="str">
            <v>Porcellanato</v>
          </cell>
          <cell r="J1966" t="str">
            <v>Primera</v>
          </cell>
          <cell r="K1966" t="str">
            <v>Tablas (19x60-14.2x60)</v>
          </cell>
        </row>
        <row r="1967">
          <cell r="A1967" t="str">
            <v>201441319180.1.2</v>
          </cell>
          <cell r="B1967" t="str">
            <v>19 x 60 TABLAS TEKA 1,48</v>
          </cell>
          <cell r="C1967">
            <v>20</v>
          </cell>
          <cell r="D1967">
            <v>44.4</v>
          </cell>
          <cell r="E1967">
            <v>21.622</v>
          </cell>
          <cell r="F1967" t="str">
            <v>PAL</v>
          </cell>
          <cell r="G1967" t="str">
            <v xml:space="preserve">19 x 60 </v>
          </cell>
          <cell r="H1967" t="str">
            <v>Metros</v>
          </cell>
          <cell r="I1967" t="str">
            <v>Porcellanato</v>
          </cell>
          <cell r="J1967" t="str">
            <v>Primera</v>
          </cell>
          <cell r="K1967" t="str">
            <v>Tablas (19x60-14.2x60)</v>
          </cell>
        </row>
        <row r="1968">
          <cell r="A1968" t="str">
            <v>201441319180.2.1</v>
          </cell>
          <cell r="B1968" t="str">
            <v>19 x 60 TABLAS TEKA 2DA CAL</v>
          </cell>
          <cell r="C1968">
            <v>20</v>
          </cell>
          <cell r="D1968">
            <v>34.200000000000003</v>
          </cell>
          <cell r="E1968">
            <v>21.51</v>
          </cell>
          <cell r="F1968" t="str">
            <v>PAL</v>
          </cell>
          <cell r="G1968" t="str">
            <v xml:space="preserve">19 x 60 </v>
          </cell>
          <cell r="H1968" t="str">
            <v>Metros</v>
          </cell>
          <cell r="I1968" t="str">
            <v>Porcellanato</v>
          </cell>
          <cell r="J1968" t="str">
            <v>Segunda</v>
          </cell>
          <cell r="K1968" t="str">
            <v>Tablas (19x60-14.2x60)</v>
          </cell>
        </row>
        <row r="1969">
          <cell r="A1969" t="str">
            <v>201441319180.2.2</v>
          </cell>
          <cell r="B1969" t="str">
            <v>19 x 60 TABLAS TEKA 1,48 2DA CAL</v>
          </cell>
          <cell r="C1969">
            <v>20</v>
          </cell>
          <cell r="D1969">
            <v>44.4</v>
          </cell>
          <cell r="E1969">
            <v>21.51</v>
          </cell>
          <cell r="F1969" t="str">
            <v>PAL</v>
          </cell>
          <cell r="G1969" t="str">
            <v xml:space="preserve">19 x 60 </v>
          </cell>
          <cell r="H1969" t="str">
            <v>Metros</v>
          </cell>
          <cell r="I1969" t="str">
            <v>Porcellanato</v>
          </cell>
          <cell r="J1969" t="str">
            <v>Segunda</v>
          </cell>
          <cell r="K1969" t="str">
            <v>Tablas (19x60-14.2x60)</v>
          </cell>
        </row>
        <row r="1970">
          <cell r="A1970" t="str">
            <v>201441609000.1.2</v>
          </cell>
          <cell r="B1970" t="str">
            <v>19 x 60 TABLAS OLMO</v>
          </cell>
          <cell r="C1970">
            <v>20</v>
          </cell>
          <cell r="D1970">
            <v>44.4</v>
          </cell>
          <cell r="E1970">
            <v>21.622</v>
          </cell>
          <cell r="F1970" t="str">
            <v>PAL</v>
          </cell>
          <cell r="G1970" t="str">
            <v xml:space="preserve">19 x 60 </v>
          </cell>
          <cell r="H1970" t="str">
            <v>Metros</v>
          </cell>
          <cell r="I1970" t="str">
            <v>Porcellanato</v>
          </cell>
          <cell r="J1970" t="str">
            <v>Primera</v>
          </cell>
          <cell r="K1970" t="str">
            <v>Tablas (19x60-14.2x60)</v>
          </cell>
        </row>
        <row r="1971">
          <cell r="A1971" t="str">
            <v>201441609000.2.2</v>
          </cell>
          <cell r="B1971" t="str">
            <v>19 x 60 TABLAS OLMO 2DA CAL</v>
          </cell>
          <cell r="C1971">
            <v>20</v>
          </cell>
          <cell r="D1971">
            <v>44.4</v>
          </cell>
          <cell r="E1971">
            <v>21.51</v>
          </cell>
          <cell r="F1971" t="str">
            <v>PAL</v>
          </cell>
          <cell r="G1971" t="str">
            <v xml:space="preserve">19 x 60 </v>
          </cell>
          <cell r="H1971" t="str">
            <v>Metros</v>
          </cell>
          <cell r="I1971" t="str">
            <v>Porcellanato</v>
          </cell>
          <cell r="J1971" t="str">
            <v>Segunda</v>
          </cell>
          <cell r="K1971" t="str">
            <v>Tablas (19x60-14.2x60)</v>
          </cell>
        </row>
        <row r="1972">
          <cell r="A1972" t="str">
            <v>201441610000.1.2</v>
          </cell>
          <cell r="B1972" t="str">
            <v>19 x 60 TABLAS LAPACHO</v>
          </cell>
          <cell r="C1972">
            <v>20</v>
          </cell>
          <cell r="D1972">
            <v>44.4</v>
          </cell>
          <cell r="E1972">
            <v>21.622</v>
          </cell>
          <cell r="F1972" t="str">
            <v>PAL</v>
          </cell>
          <cell r="G1972" t="str">
            <v xml:space="preserve">19 x 60 </v>
          </cell>
          <cell r="H1972" t="str">
            <v>Metros</v>
          </cell>
          <cell r="I1972" t="str">
            <v>Porcellanato</v>
          </cell>
          <cell r="J1972" t="str">
            <v>Primera</v>
          </cell>
          <cell r="K1972" t="str">
            <v>Tablas (19x60-14.2x60)</v>
          </cell>
        </row>
        <row r="1973">
          <cell r="A1973" t="str">
            <v>201441610000.2.2</v>
          </cell>
          <cell r="B1973" t="str">
            <v>19 x 60 TABLAS LAPACHO 2DA CAL</v>
          </cell>
          <cell r="C1973">
            <v>20</v>
          </cell>
          <cell r="D1973">
            <v>44.4</v>
          </cell>
          <cell r="E1973">
            <v>21.51</v>
          </cell>
          <cell r="F1973" t="str">
            <v>PAL</v>
          </cell>
          <cell r="G1973" t="str">
            <v xml:space="preserve">19 x 60 </v>
          </cell>
          <cell r="H1973" t="str">
            <v>Metros</v>
          </cell>
          <cell r="I1973" t="str">
            <v>Porcellanato</v>
          </cell>
          <cell r="J1973" t="str">
            <v>Segunda</v>
          </cell>
          <cell r="K1973" t="str">
            <v>Tablas (19x60-14.2x60)</v>
          </cell>
        </row>
        <row r="1974">
          <cell r="A1974" t="str">
            <v>201441611000.1.2</v>
          </cell>
          <cell r="B1974" t="str">
            <v>19 x 60 TABLAS NOGAL</v>
          </cell>
          <cell r="C1974">
            <v>20</v>
          </cell>
          <cell r="D1974">
            <v>44.4</v>
          </cell>
          <cell r="E1974">
            <v>21.622</v>
          </cell>
          <cell r="F1974" t="str">
            <v>PAL</v>
          </cell>
          <cell r="G1974" t="str">
            <v xml:space="preserve">19 x 60 </v>
          </cell>
          <cell r="H1974" t="str">
            <v>Metros</v>
          </cell>
          <cell r="I1974" t="str">
            <v>Porcellanato</v>
          </cell>
          <cell r="J1974" t="str">
            <v>Primera</v>
          </cell>
          <cell r="K1974" t="str">
            <v>Tablas (19x60-14.2x60)</v>
          </cell>
        </row>
        <row r="1975">
          <cell r="A1975" t="str">
            <v>201441611000.2.2</v>
          </cell>
          <cell r="B1975" t="str">
            <v>19 x 60 TABLAS NOGAL 2DA CAL</v>
          </cell>
          <cell r="C1975">
            <v>20</v>
          </cell>
          <cell r="D1975">
            <v>44.4</v>
          </cell>
          <cell r="E1975">
            <v>21.622</v>
          </cell>
          <cell r="F1975" t="str">
            <v>PAL</v>
          </cell>
          <cell r="G1975" t="str">
            <v xml:space="preserve">19 x 60 </v>
          </cell>
          <cell r="H1975" t="str">
            <v>Metros</v>
          </cell>
          <cell r="I1975" t="str">
            <v>Porcellanato</v>
          </cell>
          <cell r="J1975" t="str">
            <v>Segunda</v>
          </cell>
          <cell r="K1975" t="str">
            <v>Tablas (19x60-14.2x60)</v>
          </cell>
        </row>
        <row r="1976">
          <cell r="A1976" t="str">
            <v>201451319173.1.1</v>
          </cell>
          <cell r="B1976" t="str">
            <v>14.2 x 60 TABLAS EBANO</v>
          </cell>
          <cell r="C1976">
            <v>20</v>
          </cell>
          <cell r="D1976">
            <v>30.8</v>
          </cell>
          <cell r="E1976">
            <v>20.59</v>
          </cell>
          <cell r="F1976" t="str">
            <v>PAL</v>
          </cell>
          <cell r="G1976" t="str">
            <v xml:space="preserve">14.2 x 60 </v>
          </cell>
          <cell r="H1976" t="str">
            <v>Metros</v>
          </cell>
          <cell r="I1976" t="str">
            <v>Porcellanato</v>
          </cell>
          <cell r="J1976" t="str">
            <v>Primera</v>
          </cell>
          <cell r="K1976" t="str">
            <v>Tablas (19x60-14.2x60)</v>
          </cell>
        </row>
        <row r="1977">
          <cell r="A1977" t="str">
            <v>201451319173.1.2</v>
          </cell>
          <cell r="B1977" t="str">
            <v>14.2 x 60 TABLAS EBANO 1,02</v>
          </cell>
          <cell r="C1977">
            <v>20</v>
          </cell>
          <cell r="D1977">
            <v>40.799999999999997</v>
          </cell>
          <cell r="E1977">
            <v>20.59</v>
          </cell>
          <cell r="F1977" t="str">
            <v>PAL</v>
          </cell>
          <cell r="G1977" t="str">
            <v xml:space="preserve">14.2 x 60 </v>
          </cell>
          <cell r="H1977" t="str">
            <v>Metros</v>
          </cell>
          <cell r="I1977" t="str">
            <v>Porcellanato</v>
          </cell>
          <cell r="J1977" t="str">
            <v>Primera</v>
          </cell>
          <cell r="K1977" t="str">
            <v>Tablas (19x60-14.2x60)</v>
          </cell>
        </row>
        <row r="1978">
          <cell r="A1978" t="str">
            <v>201451319173.1.3</v>
          </cell>
          <cell r="B1978" t="str">
            <v>14.2 x 60 TABLAS EBANO 1,18</v>
          </cell>
          <cell r="C1978">
            <v>20</v>
          </cell>
          <cell r="D1978">
            <v>47.2</v>
          </cell>
          <cell r="E1978">
            <v>19.068000000000001</v>
          </cell>
          <cell r="F1978" t="str">
            <v>PAL</v>
          </cell>
          <cell r="G1978" t="str">
            <v xml:space="preserve">14.2 x 60 </v>
          </cell>
          <cell r="H1978" t="str">
            <v>Metros</v>
          </cell>
          <cell r="I1978" t="str">
            <v>Porcellanato</v>
          </cell>
          <cell r="J1978" t="str">
            <v>Primera</v>
          </cell>
          <cell r="K1978" t="str">
            <v>Tablas (19x60-14.2x60)</v>
          </cell>
        </row>
        <row r="1979">
          <cell r="A1979" t="str">
            <v>201451319173.2.1</v>
          </cell>
          <cell r="B1979" t="str">
            <v>14.2 x 60 TABLAS EBANO 2DA CAL</v>
          </cell>
          <cell r="C1979">
            <v>20</v>
          </cell>
          <cell r="D1979">
            <v>30.8</v>
          </cell>
          <cell r="E1979">
            <v>20.59</v>
          </cell>
          <cell r="F1979" t="str">
            <v>PAL</v>
          </cell>
          <cell r="G1979" t="str">
            <v xml:space="preserve">14.2 x 60 </v>
          </cell>
          <cell r="H1979" t="str">
            <v>Metros</v>
          </cell>
          <cell r="I1979" t="str">
            <v>Porcellanato</v>
          </cell>
          <cell r="J1979" t="str">
            <v>Segunda</v>
          </cell>
          <cell r="K1979" t="str">
            <v>Tablas (19x60-14.2x60)</v>
          </cell>
        </row>
        <row r="1980">
          <cell r="A1980" t="str">
            <v>201451319173.2.2</v>
          </cell>
          <cell r="B1980" t="str">
            <v>14.2 x 60 TABLAS EBANO S2 2DA CAL</v>
          </cell>
          <cell r="C1980">
            <v>20</v>
          </cell>
          <cell r="D1980">
            <v>40.799999999999997</v>
          </cell>
          <cell r="E1980">
            <v>20.59</v>
          </cell>
          <cell r="F1980" t="str">
            <v>PAL</v>
          </cell>
          <cell r="G1980" t="str">
            <v xml:space="preserve">14.2 x 60 </v>
          </cell>
          <cell r="H1980" t="str">
            <v>Metros</v>
          </cell>
          <cell r="I1980" t="str">
            <v>Porcellanato</v>
          </cell>
          <cell r="J1980" t="str">
            <v>Segunda</v>
          </cell>
          <cell r="K1980" t="str">
            <v>Tablas (19x60-14.2x60)</v>
          </cell>
        </row>
        <row r="1981">
          <cell r="A1981" t="str">
            <v>201451319173.2.3</v>
          </cell>
          <cell r="B1981" t="str">
            <v>14.2 x 60 TABLAS EBANO S3 2DA CAL</v>
          </cell>
          <cell r="C1981">
            <v>20</v>
          </cell>
          <cell r="D1981">
            <v>47.2</v>
          </cell>
          <cell r="E1981">
            <v>19.068000000000001</v>
          </cell>
          <cell r="F1981" t="str">
            <v>PAL</v>
          </cell>
          <cell r="G1981" t="str">
            <v xml:space="preserve">14.2 x 60 </v>
          </cell>
          <cell r="H1981" t="str">
            <v>Metros</v>
          </cell>
          <cell r="I1981" t="str">
            <v>Porcellanato</v>
          </cell>
          <cell r="J1981" t="str">
            <v>Segunda</v>
          </cell>
          <cell r="K1981" t="str">
            <v>Tablas (19x60-14.2x60)</v>
          </cell>
        </row>
        <row r="1982">
          <cell r="A1982" t="str">
            <v>201451319179.1.1</v>
          </cell>
          <cell r="B1982" t="str">
            <v>14.2 x 60 TABLAS ABEDUL</v>
          </cell>
          <cell r="C1982">
            <v>20</v>
          </cell>
          <cell r="D1982">
            <v>30.8</v>
          </cell>
          <cell r="E1982">
            <v>20.59</v>
          </cell>
          <cell r="F1982" t="str">
            <v>PAL</v>
          </cell>
          <cell r="G1982" t="str">
            <v xml:space="preserve">14.2 x 60 </v>
          </cell>
          <cell r="H1982" t="str">
            <v>Metros</v>
          </cell>
          <cell r="I1982" t="str">
            <v>Porcellanato</v>
          </cell>
          <cell r="J1982" t="str">
            <v>Primera</v>
          </cell>
          <cell r="K1982" t="str">
            <v>Tablas (19x60-14.2x60)</v>
          </cell>
        </row>
        <row r="1983">
          <cell r="A1983" t="str">
            <v>201451319179.1.2</v>
          </cell>
          <cell r="B1983" t="str">
            <v>14.2 x 60 TABLAS ABEDUL 1,02</v>
          </cell>
          <cell r="C1983">
            <v>20</v>
          </cell>
          <cell r="D1983">
            <v>40.799999999999997</v>
          </cell>
          <cell r="E1983">
            <v>20.59</v>
          </cell>
          <cell r="F1983" t="str">
            <v>PAL</v>
          </cell>
          <cell r="G1983" t="str">
            <v xml:space="preserve">14.2 x 60 </v>
          </cell>
          <cell r="H1983" t="str">
            <v>Metros</v>
          </cell>
          <cell r="I1983" t="str">
            <v>Porcellanato</v>
          </cell>
          <cell r="J1983" t="str">
            <v>Primera</v>
          </cell>
          <cell r="K1983" t="str">
            <v>Tablas (19x60-14.2x60)</v>
          </cell>
        </row>
        <row r="1984">
          <cell r="A1984" t="str">
            <v>201451319179.1.3</v>
          </cell>
          <cell r="B1984" t="str">
            <v>14.2 x 60 TABLAS ABEDUL 1,18</v>
          </cell>
          <cell r="C1984">
            <v>20</v>
          </cell>
          <cell r="D1984">
            <v>47.2</v>
          </cell>
          <cell r="E1984">
            <v>19.068000000000001</v>
          </cell>
          <cell r="F1984" t="str">
            <v>PAL</v>
          </cell>
          <cell r="G1984" t="str">
            <v xml:space="preserve">14.2 x 60 </v>
          </cell>
          <cell r="H1984" t="str">
            <v>Metros</v>
          </cell>
          <cell r="I1984" t="str">
            <v>Porcellanato</v>
          </cell>
          <cell r="J1984" t="str">
            <v>Primera</v>
          </cell>
          <cell r="K1984" t="str">
            <v>Tablas (19x60-14.2x60)</v>
          </cell>
        </row>
        <row r="1985">
          <cell r="A1985" t="str">
            <v>201451319179.2.2</v>
          </cell>
          <cell r="B1985" t="str">
            <v>14.2 x 60 TABLAS ABEDUL S2 2DA CAL</v>
          </cell>
          <cell r="C1985">
            <v>20</v>
          </cell>
          <cell r="D1985">
            <v>40.799999999999997</v>
          </cell>
          <cell r="E1985">
            <v>20.59</v>
          </cell>
          <cell r="F1985" t="str">
            <v>PAL</v>
          </cell>
          <cell r="G1985" t="str">
            <v xml:space="preserve">14.2 x 60 </v>
          </cell>
          <cell r="H1985" t="str">
            <v>Metros</v>
          </cell>
          <cell r="I1985" t="str">
            <v>Porcellanato</v>
          </cell>
          <cell r="J1985" t="str">
            <v>Segunda</v>
          </cell>
          <cell r="K1985" t="str">
            <v>Tablas (19x60-14.2x60)</v>
          </cell>
        </row>
        <row r="1986">
          <cell r="A1986" t="str">
            <v>201451319179.2.3</v>
          </cell>
          <cell r="B1986" t="str">
            <v>14.2 x 60 TABLAS ABEDUL 1,18 2DA CAL</v>
          </cell>
          <cell r="C1986">
            <v>20</v>
          </cell>
          <cell r="D1986">
            <v>47.2</v>
          </cell>
          <cell r="E1986">
            <v>19.068000000000001</v>
          </cell>
          <cell r="F1986" t="str">
            <v>PAL</v>
          </cell>
          <cell r="G1986" t="str">
            <v xml:space="preserve">14.2 x 60 </v>
          </cell>
          <cell r="H1986" t="str">
            <v>Metros</v>
          </cell>
          <cell r="I1986" t="str">
            <v>Porcellanato</v>
          </cell>
          <cell r="J1986" t="str">
            <v>Segunda</v>
          </cell>
          <cell r="K1986" t="str">
            <v>Tablas (19x60-14.2x60)</v>
          </cell>
        </row>
        <row r="1987">
          <cell r="A1987" t="str">
            <v>201451319180.1.1</v>
          </cell>
          <cell r="B1987" t="str">
            <v>14.2 x 60 TABLAS TEKA</v>
          </cell>
          <cell r="C1987">
            <v>20</v>
          </cell>
          <cell r="D1987">
            <v>30.8</v>
          </cell>
          <cell r="E1987">
            <v>20.59</v>
          </cell>
          <cell r="F1987" t="str">
            <v>PAL</v>
          </cell>
          <cell r="G1987" t="str">
            <v xml:space="preserve">14.2 x 60 </v>
          </cell>
          <cell r="H1987" t="str">
            <v>Metros</v>
          </cell>
          <cell r="I1987" t="str">
            <v>Porcellanato</v>
          </cell>
          <cell r="J1987" t="str">
            <v>Primera</v>
          </cell>
          <cell r="K1987" t="str">
            <v>Tablas (19x60-14.2x60)</v>
          </cell>
        </row>
        <row r="1988">
          <cell r="A1988" t="str">
            <v>201451319180.1.2</v>
          </cell>
          <cell r="B1988" t="str">
            <v>14.2 x 60 TABLAS TEKA 1,02</v>
          </cell>
          <cell r="C1988">
            <v>20</v>
          </cell>
          <cell r="D1988">
            <v>40.799999999999997</v>
          </cell>
          <cell r="E1988">
            <v>20.59</v>
          </cell>
          <cell r="F1988" t="str">
            <v>PAL</v>
          </cell>
          <cell r="G1988" t="str">
            <v xml:space="preserve">14.2 x 60 </v>
          </cell>
          <cell r="H1988" t="str">
            <v>Metros</v>
          </cell>
          <cell r="I1988" t="str">
            <v>Porcellanato</v>
          </cell>
          <cell r="J1988" t="str">
            <v>Primera</v>
          </cell>
          <cell r="K1988" t="str">
            <v>Tablas (19x60-14.2x60)</v>
          </cell>
        </row>
        <row r="1989">
          <cell r="A1989" t="str">
            <v>201451319180.1.3</v>
          </cell>
          <cell r="B1989" t="str">
            <v>14.2 x 60 TABLAS TEKA 1,18</v>
          </cell>
          <cell r="C1989">
            <v>20</v>
          </cell>
          <cell r="D1989">
            <v>47.2</v>
          </cell>
          <cell r="E1989">
            <v>19.068000000000001</v>
          </cell>
          <cell r="F1989" t="str">
            <v>PAL</v>
          </cell>
          <cell r="G1989" t="str">
            <v xml:space="preserve">14.2 x 60 </v>
          </cell>
          <cell r="H1989" t="str">
            <v>Metros</v>
          </cell>
          <cell r="I1989" t="str">
            <v>Porcellanato</v>
          </cell>
          <cell r="J1989" t="str">
            <v>Primera</v>
          </cell>
          <cell r="K1989" t="str">
            <v>Tablas (19x60-14.2x60)</v>
          </cell>
        </row>
        <row r="1990">
          <cell r="A1990" t="str">
            <v>201451319180.2.2</v>
          </cell>
          <cell r="B1990" t="str">
            <v>14.2 x 60 TABLAS TEKA S2 2DA CAL</v>
          </cell>
          <cell r="C1990">
            <v>20</v>
          </cell>
          <cell r="D1990">
            <v>40.799999999999997</v>
          </cell>
          <cell r="E1990">
            <v>20.59</v>
          </cell>
          <cell r="F1990" t="str">
            <v>PAL</v>
          </cell>
          <cell r="G1990" t="str">
            <v xml:space="preserve">14.2 x 60 </v>
          </cell>
          <cell r="H1990" t="str">
            <v>Metros</v>
          </cell>
          <cell r="I1990" t="str">
            <v>Porcellanato</v>
          </cell>
          <cell r="J1990" t="str">
            <v>Segunda</v>
          </cell>
          <cell r="K1990" t="str">
            <v>Tablas (19x60-14.2x60)</v>
          </cell>
        </row>
        <row r="1991">
          <cell r="A1991" t="str">
            <v>201451319180.2.3</v>
          </cell>
          <cell r="B1991" t="str">
            <v>14.2 x 60 TABLAS TEKA S3 2DA CAL</v>
          </cell>
          <cell r="C1991">
            <v>20</v>
          </cell>
          <cell r="D1991">
            <v>47.2</v>
          </cell>
          <cell r="E1991">
            <v>19.068000000000001</v>
          </cell>
          <cell r="F1991" t="str">
            <v>PAL</v>
          </cell>
          <cell r="G1991" t="str">
            <v xml:space="preserve">14.2 x 60 </v>
          </cell>
          <cell r="H1991" t="str">
            <v>Metros</v>
          </cell>
          <cell r="I1991" t="str">
            <v>Porcellanato</v>
          </cell>
          <cell r="J1991" t="str">
            <v>Segunda</v>
          </cell>
          <cell r="K1991" t="str">
            <v>Tablas (19x60-14.2x60)</v>
          </cell>
        </row>
        <row r="1992">
          <cell r="A1992" t="str">
            <v>201501417006.1.1</v>
          </cell>
          <cell r="B1992" t="str">
            <v>58.1 x 58.1 LUMINOUS ETRURIA GRIS</v>
          </cell>
          <cell r="C1992">
            <v>20</v>
          </cell>
          <cell r="D1992">
            <v>40.5</v>
          </cell>
          <cell r="E1992">
            <v>22.13</v>
          </cell>
          <cell r="F1992" t="str">
            <v>PAL</v>
          </cell>
          <cell r="G1992" t="str">
            <v xml:space="preserve">58.1 x 58.1 </v>
          </cell>
          <cell r="H1992" t="str">
            <v>Metros</v>
          </cell>
          <cell r="I1992" t="str">
            <v>Porcellanato</v>
          </cell>
          <cell r="J1992" t="str">
            <v>Primera</v>
          </cell>
          <cell r="K1992" t="str">
            <v>Sin Producto</v>
          </cell>
        </row>
        <row r="1993">
          <cell r="A1993" t="str">
            <v>201501417058.1.1</v>
          </cell>
          <cell r="B1993" t="str">
            <v>58.1 x 58.1 LUMINOUS ETRURIA MIEL</v>
          </cell>
          <cell r="C1993">
            <v>20</v>
          </cell>
          <cell r="D1993">
            <v>40.5</v>
          </cell>
          <cell r="E1993">
            <v>22.13</v>
          </cell>
          <cell r="F1993" t="str">
            <v>PAL</v>
          </cell>
          <cell r="G1993" t="str">
            <v xml:space="preserve">58.1 x 58.1 </v>
          </cell>
          <cell r="H1993" t="str">
            <v>Metros</v>
          </cell>
          <cell r="I1993" t="str">
            <v>Porcellanato</v>
          </cell>
          <cell r="J1993" t="str">
            <v>Primera</v>
          </cell>
          <cell r="K1993" t="str">
            <v>Sin Producto</v>
          </cell>
        </row>
        <row r="1994">
          <cell r="A1994" t="str">
            <v>201501417058.2.1</v>
          </cell>
          <cell r="B1994" t="str">
            <v>58.1 x 58.1 LUMINOUS ETRURIA MIEL 2DA CA</v>
          </cell>
          <cell r="C1994">
            <v>20</v>
          </cell>
          <cell r="D1994">
            <v>40.5</v>
          </cell>
          <cell r="E1994">
            <v>22.13</v>
          </cell>
          <cell r="F1994" t="str">
            <v>PAL</v>
          </cell>
          <cell r="G1994" t="str">
            <v xml:space="preserve">58.1 x 58.1 </v>
          </cell>
          <cell r="H1994" t="str">
            <v>Metros</v>
          </cell>
          <cell r="I1994" t="str">
            <v>Porcellanato</v>
          </cell>
          <cell r="J1994" t="str">
            <v>Segunda</v>
          </cell>
          <cell r="K1994" t="str">
            <v>Sin Producto</v>
          </cell>
        </row>
        <row r="1995">
          <cell r="A1995" t="str">
            <v>201521342006.1.1</v>
          </cell>
          <cell r="B1995" t="str">
            <v>58.5 x 58.5 ETRURIA GRIS POL</v>
          </cell>
          <cell r="C1995">
            <v>20</v>
          </cell>
          <cell r="D1995">
            <v>41.1</v>
          </cell>
          <cell r="E1995">
            <v>22.62</v>
          </cell>
          <cell r="F1995" t="str">
            <v>PAL</v>
          </cell>
          <cell r="G1995" t="str">
            <v xml:space="preserve">58.5 x 58.5 </v>
          </cell>
          <cell r="H1995" t="str">
            <v>Metros</v>
          </cell>
          <cell r="I1995" t="str">
            <v>Porcellanato</v>
          </cell>
          <cell r="J1995" t="str">
            <v>Primera</v>
          </cell>
          <cell r="K1995" t="str">
            <v>58x58 Polished</v>
          </cell>
        </row>
        <row r="1996">
          <cell r="A1996" t="str">
            <v>201521342006.2.1</v>
          </cell>
          <cell r="B1996" t="str">
            <v>58.5 x 58.5 ETRURIA GRIS POL 2DA CAL</v>
          </cell>
          <cell r="C1996">
            <v>20</v>
          </cell>
          <cell r="D1996">
            <v>41.1</v>
          </cell>
          <cell r="E1996">
            <v>22.62</v>
          </cell>
          <cell r="F1996" t="str">
            <v>PAL</v>
          </cell>
          <cell r="G1996" t="str">
            <v xml:space="preserve">58.5 x 58.5 </v>
          </cell>
          <cell r="H1996" t="str">
            <v>Metros</v>
          </cell>
          <cell r="I1996" t="str">
            <v>Porcellanato</v>
          </cell>
          <cell r="J1996" t="str">
            <v>Segunda</v>
          </cell>
          <cell r="K1996" t="str">
            <v>58x58 Polished</v>
          </cell>
        </row>
        <row r="1997">
          <cell r="A1997" t="str">
            <v>201521342058.1.1</v>
          </cell>
          <cell r="B1997" t="str">
            <v>58.5 x 58.5 ETRURIA MIEL POL</v>
          </cell>
          <cell r="C1997">
            <v>20</v>
          </cell>
          <cell r="D1997">
            <v>41.1</v>
          </cell>
          <cell r="E1997">
            <v>22.62</v>
          </cell>
          <cell r="F1997" t="str">
            <v>PAL</v>
          </cell>
          <cell r="G1997" t="str">
            <v xml:space="preserve">58.5 x 58.5 </v>
          </cell>
          <cell r="H1997" t="str">
            <v>Metros</v>
          </cell>
          <cell r="I1997" t="str">
            <v>Porcellanato</v>
          </cell>
          <cell r="J1997" t="str">
            <v>Primera</v>
          </cell>
          <cell r="K1997" t="str">
            <v>58x58 Polished</v>
          </cell>
        </row>
        <row r="1998">
          <cell r="A1998" t="str">
            <v>201521342058.2.1</v>
          </cell>
          <cell r="B1998" t="str">
            <v>58.5 x 58.5 ETRURIA MIEL POL 2DA CAL</v>
          </cell>
          <cell r="C1998">
            <v>20</v>
          </cell>
          <cell r="D1998">
            <v>41.1</v>
          </cell>
          <cell r="E1998">
            <v>22.62</v>
          </cell>
          <cell r="F1998" t="str">
            <v>PAL</v>
          </cell>
          <cell r="G1998" t="str">
            <v xml:space="preserve">58.5 x 58.5 </v>
          </cell>
          <cell r="H1998" t="str">
            <v>Metros</v>
          </cell>
          <cell r="I1998" t="str">
            <v>Porcellanato</v>
          </cell>
          <cell r="J1998" t="str">
            <v>Segunda</v>
          </cell>
          <cell r="K1998" t="str">
            <v>58x58 Polished</v>
          </cell>
        </row>
        <row r="1999">
          <cell r="A1999" t="str">
            <v>201521343009.1.1</v>
          </cell>
          <cell r="B1999" t="str">
            <v>58.5 x 58.5 FORUM ARENA POL</v>
          </cell>
          <cell r="C1999">
            <v>20</v>
          </cell>
          <cell r="D1999">
            <v>41.1</v>
          </cell>
          <cell r="E1999">
            <v>22.62</v>
          </cell>
          <cell r="F1999" t="str">
            <v>PAL</v>
          </cell>
          <cell r="G1999" t="str">
            <v xml:space="preserve">58.5 x 58.5 </v>
          </cell>
          <cell r="H1999" t="str">
            <v>Metros</v>
          </cell>
          <cell r="I1999" t="str">
            <v>Porcellanato</v>
          </cell>
          <cell r="J1999" t="str">
            <v>Primera</v>
          </cell>
          <cell r="K1999" t="str">
            <v>58x58 Polished</v>
          </cell>
        </row>
        <row r="2000">
          <cell r="A2000" t="str">
            <v>201521343009.2.1</v>
          </cell>
          <cell r="B2000" t="str">
            <v>58.5 x 58.5 FORUM ARENA POL 2DA CAL</v>
          </cell>
          <cell r="C2000">
            <v>20</v>
          </cell>
          <cell r="D2000">
            <v>41.1</v>
          </cell>
          <cell r="E2000">
            <v>22.62</v>
          </cell>
          <cell r="F2000" t="str">
            <v>PAL</v>
          </cell>
          <cell r="G2000" t="str">
            <v xml:space="preserve">58.5 x 58.5 </v>
          </cell>
          <cell r="H2000" t="str">
            <v>Metros</v>
          </cell>
          <cell r="I2000" t="str">
            <v>Porcellanato</v>
          </cell>
          <cell r="J2000" t="str">
            <v>Segunda</v>
          </cell>
          <cell r="K2000" t="str">
            <v>58x58 Polished</v>
          </cell>
        </row>
        <row r="2001">
          <cell r="A2001" t="str">
            <v>201521463000.1.1</v>
          </cell>
          <cell r="B2001" t="str">
            <v>58.5 x 58.5 BELLAGIO POL</v>
          </cell>
          <cell r="C2001">
            <v>20</v>
          </cell>
          <cell r="D2001">
            <v>41.1</v>
          </cell>
          <cell r="E2001">
            <v>22.62</v>
          </cell>
          <cell r="F2001" t="str">
            <v>PAL</v>
          </cell>
          <cell r="G2001" t="str">
            <v xml:space="preserve">58.5 x 58.5 </v>
          </cell>
          <cell r="H2001" t="str">
            <v>Metros</v>
          </cell>
          <cell r="I2001" t="str">
            <v>Porcellanato</v>
          </cell>
          <cell r="J2001" t="str">
            <v>Primera</v>
          </cell>
          <cell r="K2001" t="str">
            <v>58x58 Polished</v>
          </cell>
        </row>
        <row r="2002">
          <cell r="A2002" t="str">
            <v>201521463000.2.1</v>
          </cell>
          <cell r="B2002" t="str">
            <v>58.5 x 58.5 BELLAGIO POL 2DA CAL</v>
          </cell>
          <cell r="C2002">
            <v>20</v>
          </cell>
          <cell r="D2002">
            <v>41.1</v>
          </cell>
          <cell r="E2002">
            <v>22.62</v>
          </cell>
          <cell r="F2002" t="str">
            <v>PAL</v>
          </cell>
          <cell r="G2002" t="str">
            <v xml:space="preserve">58.5 x 58.5 </v>
          </cell>
          <cell r="H2002" t="str">
            <v>Metros</v>
          </cell>
          <cell r="I2002" t="str">
            <v>Porcellanato</v>
          </cell>
          <cell r="J2002" t="str">
            <v>Segunda</v>
          </cell>
          <cell r="K2002" t="str">
            <v>58x58 Polished</v>
          </cell>
        </row>
        <row r="2003">
          <cell r="A2003" t="str">
            <v>201521463006.1.1</v>
          </cell>
          <cell r="B2003" t="str">
            <v>58.5 x 58.5 BELLAGIO GRIS PULIDO RECT</v>
          </cell>
          <cell r="C2003">
            <v>20</v>
          </cell>
          <cell r="D2003">
            <v>41.1</v>
          </cell>
          <cell r="E2003">
            <v>20.195</v>
          </cell>
          <cell r="F2003" t="str">
            <v>PAL</v>
          </cell>
          <cell r="G2003" t="str">
            <v xml:space="preserve">58.5 x 58.5 </v>
          </cell>
          <cell r="H2003" t="str">
            <v>Metros</v>
          </cell>
          <cell r="I2003" t="str">
            <v>Porcellanato</v>
          </cell>
          <cell r="J2003" t="str">
            <v>Primera</v>
          </cell>
          <cell r="K2003" t="str">
            <v>58x58 Polished</v>
          </cell>
        </row>
        <row r="2004">
          <cell r="A2004" t="str">
            <v>201521463006.2.1</v>
          </cell>
          <cell r="B2004" t="str">
            <v>58.5 x 58.5 BELLAGIO GRIS PULIDO RECT 2C</v>
          </cell>
          <cell r="C2004">
            <v>20</v>
          </cell>
          <cell r="D2004">
            <v>41.1</v>
          </cell>
          <cell r="E2004">
            <v>20.195</v>
          </cell>
          <cell r="F2004" t="str">
            <v>PAL</v>
          </cell>
          <cell r="G2004" t="str">
            <v xml:space="preserve">58.5 x 58.5 </v>
          </cell>
          <cell r="H2004" t="str">
            <v>Metros</v>
          </cell>
          <cell r="I2004" t="str">
            <v>Porcellanato</v>
          </cell>
          <cell r="J2004" t="str">
            <v>Segunda</v>
          </cell>
          <cell r="K2004" t="str">
            <v>58x58 Polished</v>
          </cell>
        </row>
        <row r="2005">
          <cell r="A2005" t="str">
            <v>201521463009.2.1</v>
          </cell>
          <cell r="B2005" t="str">
            <v>58.5 x 58.5 BELLAGIO ARENA PUL RECT 2 C</v>
          </cell>
          <cell r="C2005">
            <v>20</v>
          </cell>
          <cell r="D2005">
            <v>41.1</v>
          </cell>
          <cell r="E2005">
            <v>20.195</v>
          </cell>
          <cell r="F2005" t="str">
            <v>PAL</v>
          </cell>
          <cell r="G2005" t="str">
            <v xml:space="preserve">58.5 x 58.5 </v>
          </cell>
          <cell r="H2005" t="str">
            <v>Metros</v>
          </cell>
          <cell r="I2005" t="str">
            <v>Porcellanato</v>
          </cell>
          <cell r="J2005" t="str">
            <v>Segunda</v>
          </cell>
          <cell r="K2005" t="str">
            <v>58x58 Polished</v>
          </cell>
        </row>
        <row r="2006">
          <cell r="A2006" t="str">
            <v>201521625000.1.1</v>
          </cell>
          <cell r="B2006" t="str">
            <v>58.5 x 58.5 RAVENNA PULIDO RECTIFICADO</v>
          </cell>
          <cell r="C2006">
            <v>20</v>
          </cell>
          <cell r="D2006">
            <v>41.1</v>
          </cell>
          <cell r="E2006">
            <v>20.195</v>
          </cell>
          <cell r="F2006" t="str">
            <v>PAL</v>
          </cell>
          <cell r="G2006" t="str">
            <v xml:space="preserve">58.5 x 58.5 </v>
          </cell>
          <cell r="H2006" t="str">
            <v>Metros</v>
          </cell>
          <cell r="I2006" t="str">
            <v>Porcellanato</v>
          </cell>
          <cell r="J2006" t="str">
            <v>Primera</v>
          </cell>
          <cell r="K2006" t="str">
            <v>58x58 Polished</v>
          </cell>
        </row>
        <row r="2007">
          <cell r="A2007" t="str">
            <v>201521625000.2.1</v>
          </cell>
          <cell r="B2007" t="str">
            <v>58.5 x 58.5 RAVENNA PULIDO RECT 2DA CAL</v>
          </cell>
          <cell r="C2007">
            <v>20</v>
          </cell>
          <cell r="D2007">
            <v>41.1</v>
          </cell>
          <cell r="E2007">
            <v>20.195</v>
          </cell>
          <cell r="F2007" t="str">
            <v>PAL</v>
          </cell>
          <cell r="G2007" t="str">
            <v xml:space="preserve">58.5 x 58.5 </v>
          </cell>
          <cell r="H2007" t="str">
            <v>Metros</v>
          </cell>
          <cell r="I2007" t="str">
            <v>Porcellanato</v>
          </cell>
          <cell r="J2007" t="str">
            <v>Segunda</v>
          </cell>
          <cell r="K2007" t="str">
            <v>58x58 Polished</v>
          </cell>
        </row>
        <row r="2008">
          <cell r="A2008" t="str">
            <v>201521626028.1.1</v>
          </cell>
          <cell r="B2008" t="str">
            <v>58.5 x 58.5 PORTOFINO PLATA PULIDO RECT</v>
          </cell>
          <cell r="C2008">
            <v>20</v>
          </cell>
          <cell r="D2008">
            <v>41.1</v>
          </cell>
          <cell r="E2008">
            <v>20.195</v>
          </cell>
          <cell r="F2008" t="str">
            <v>PAL</v>
          </cell>
          <cell r="G2008" t="str">
            <v xml:space="preserve">58.5 x 58.5 </v>
          </cell>
          <cell r="H2008" t="str">
            <v>Metros</v>
          </cell>
          <cell r="I2008" t="str">
            <v>Porcellanato</v>
          </cell>
          <cell r="J2008" t="str">
            <v>Primera</v>
          </cell>
          <cell r="K2008" t="str">
            <v>58x58 Polished</v>
          </cell>
        </row>
        <row r="2009">
          <cell r="A2009" t="str">
            <v>201521626028.2.1</v>
          </cell>
          <cell r="B2009" t="str">
            <v>58.5 x 58.5 PORTOFINO PLATA PUL RECT 2 C</v>
          </cell>
          <cell r="C2009">
            <v>20</v>
          </cell>
          <cell r="D2009">
            <v>41.1</v>
          </cell>
          <cell r="E2009">
            <v>20.195</v>
          </cell>
          <cell r="F2009" t="str">
            <v>PAL</v>
          </cell>
          <cell r="G2009" t="str">
            <v xml:space="preserve">58.5 x 58.5 </v>
          </cell>
          <cell r="H2009" t="str">
            <v>Metros</v>
          </cell>
          <cell r="I2009" t="str">
            <v>Porcellanato</v>
          </cell>
          <cell r="J2009" t="str">
            <v>Segunda</v>
          </cell>
          <cell r="K2009" t="str">
            <v>58x58 Polished</v>
          </cell>
        </row>
        <row r="2010">
          <cell r="A2010" t="str">
            <v>201521626136.1.1</v>
          </cell>
          <cell r="B2010" t="str">
            <v>58.5 x 58.5 PORTOFINO TABACO PULIDO RECT</v>
          </cell>
          <cell r="C2010">
            <v>20</v>
          </cell>
          <cell r="D2010">
            <v>41.1</v>
          </cell>
          <cell r="E2010">
            <v>20.195</v>
          </cell>
          <cell r="F2010" t="str">
            <v>PAL</v>
          </cell>
          <cell r="G2010" t="str">
            <v xml:space="preserve">58.5 x 58.5 </v>
          </cell>
          <cell r="H2010" t="str">
            <v>Metros</v>
          </cell>
          <cell r="I2010" t="str">
            <v>Porcellanato</v>
          </cell>
          <cell r="J2010" t="str">
            <v>Primera</v>
          </cell>
          <cell r="K2010" t="str">
            <v>58x58 Polished</v>
          </cell>
        </row>
        <row r="2011">
          <cell r="A2011" t="str">
            <v>201521626167.1.1</v>
          </cell>
          <cell r="B2011" t="str">
            <v>58.5 x 58.5 PORTOFINO GRAFITO PULIDO REC</v>
          </cell>
          <cell r="C2011">
            <v>20</v>
          </cell>
          <cell r="D2011">
            <v>41.1</v>
          </cell>
          <cell r="E2011">
            <v>20.195</v>
          </cell>
          <cell r="F2011" t="str">
            <v>PAL</v>
          </cell>
          <cell r="G2011" t="str">
            <v xml:space="preserve">58.5 x 58.5 </v>
          </cell>
          <cell r="H2011" t="str">
            <v>Metros</v>
          </cell>
          <cell r="I2011" t="str">
            <v>Porcellanato</v>
          </cell>
          <cell r="J2011" t="str">
            <v>Primera</v>
          </cell>
          <cell r="K2011" t="str">
            <v>58x58 Polished</v>
          </cell>
        </row>
        <row r="2012">
          <cell r="A2012" t="str">
            <v>201521626167.2.1</v>
          </cell>
          <cell r="B2012" t="str">
            <v>58.5 x 58.5 PORTOFINO GRAFITO PUL REC 2C</v>
          </cell>
          <cell r="C2012">
            <v>20</v>
          </cell>
          <cell r="D2012">
            <v>41.1</v>
          </cell>
          <cell r="E2012">
            <v>20.195</v>
          </cell>
          <cell r="F2012" t="str">
            <v>PAL</v>
          </cell>
          <cell r="G2012" t="str">
            <v xml:space="preserve">58.5 x 58.5 </v>
          </cell>
          <cell r="H2012" t="str">
            <v>Metros</v>
          </cell>
          <cell r="I2012" t="str">
            <v>Porcellanato</v>
          </cell>
          <cell r="J2012" t="str">
            <v>Segunda</v>
          </cell>
          <cell r="K2012" t="str">
            <v>58x58 Polished</v>
          </cell>
        </row>
        <row r="2013">
          <cell r="A2013" t="str">
            <v>201521627006.1.1</v>
          </cell>
          <cell r="B2013" t="str">
            <v>58.5 x 58.5 LIFE GRIS PULIDO RECTIFICADO</v>
          </cell>
          <cell r="C2013">
            <v>20</v>
          </cell>
          <cell r="D2013">
            <v>41.1</v>
          </cell>
          <cell r="E2013">
            <v>20.195</v>
          </cell>
          <cell r="F2013" t="str">
            <v>PAL</v>
          </cell>
          <cell r="G2013" t="str">
            <v xml:space="preserve">58.5 x 58.5 </v>
          </cell>
          <cell r="H2013" t="str">
            <v>Metros</v>
          </cell>
          <cell r="I2013" t="str">
            <v>Porcellanato</v>
          </cell>
          <cell r="J2013" t="str">
            <v>Primera</v>
          </cell>
          <cell r="K2013" t="str">
            <v>58x58 Polished</v>
          </cell>
        </row>
        <row r="2014">
          <cell r="A2014" t="str">
            <v>201521627006.2.1</v>
          </cell>
          <cell r="B2014" t="str">
            <v>58.5 x 58.5 LIFE GRIS PULIDO RECT 2 C</v>
          </cell>
          <cell r="C2014">
            <v>20</v>
          </cell>
          <cell r="D2014">
            <v>41.1</v>
          </cell>
          <cell r="E2014">
            <v>20.195</v>
          </cell>
          <cell r="F2014" t="str">
            <v>PAL</v>
          </cell>
          <cell r="G2014" t="str">
            <v xml:space="preserve">58.5 x 58.5 </v>
          </cell>
          <cell r="H2014" t="str">
            <v>Metros</v>
          </cell>
          <cell r="I2014" t="str">
            <v>Porcellanato</v>
          </cell>
          <cell r="J2014" t="str">
            <v>Segunda</v>
          </cell>
          <cell r="K2014" t="str">
            <v>58x58 Polished</v>
          </cell>
        </row>
        <row r="2015">
          <cell r="A2015" t="str">
            <v>201521627034.1.1</v>
          </cell>
          <cell r="B2015" t="str">
            <v>58.5 x 58.5 LIFE MARFIL PULIDO RECT</v>
          </cell>
          <cell r="C2015">
            <v>20</v>
          </cell>
          <cell r="D2015">
            <v>41.1</v>
          </cell>
          <cell r="E2015">
            <v>20.195</v>
          </cell>
          <cell r="F2015" t="str">
            <v>PAL</v>
          </cell>
          <cell r="G2015" t="str">
            <v xml:space="preserve">58.5 x 58.5 </v>
          </cell>
          <cell r="H2015" t="str">
            <v>Metros</v>
          </cell>
          <cell r="I2015" t="str">
            <v>Porcellanato</v>
          </cell>
          <cell r="J2015" t="str">
            <v>Primera</v>
          </cell>
          <cell r="K2015" t="str">
            <v>58x58 Polished</v>
          </cell>
        </row>
        <row r="2016">
          <cell r="A2016" t="str">
            <v>201521627034.2.1</v>
          </cell>
          <cell r="B2016" t="str">
            <v>58.5 x 58.5 LIFE MARFIL PULIDO RECT 2 C</v>
          </cell>
          <cell r="C2016">
            <v>20</v>
          </cell>
          <cell r="D2016">
            <v>41.1</v>
          </cell>
          <cell r="E2016">
            <v>20.195</v>
          </cell>
          <cell r="F2016" t="str">
            <v>PAL</v>
          </cell>
          <cell r="G2016" t="str">
            <v xml:space="preserve">58.5 x 58.5 </v>
          </cell>
          <cell r="H2016" t="str">
            <v>Metros</v>
          </cell>
          <cell r="I2016" t="str">
            <v>Porcellanato</v>
          </cell>
          <cell r="J2016" t="str">
            <v>Segunda</v>
          </cell>
          <cell r="K2016" t="str">
            <v>58x58 Polished</v>
          </cell>
        </row>
        <row r="2017">
          <cell r="A2017" t="str">
            <v>201521627097.1.1</v>
          </cell>
          <cell r="B2017" t="str">
            <v>58.5 x 58.5 LIFE TIZA PULIDO RECTIFICADO</v>
          </cell>
          <cell r="C2017">
            <v>20</v>
          </cell>
          <cell r="D2017">
            <v>41.1</v>
          </cell>
          <cell r="E2017">
            <v>20.195</v>
          </cell>
          <cell r="F2017" t="str">
            <v>PAL</v>
          </cell>
          <cell r="G2017" t="str">
            <v xml:space="preserve">58.5 x 58.5 </v>
          </cell>
          <cell r="H2017" t="str">
            <v>Metros</v>
          </cell>
          <cell r="I2017" t="str">
            <v>Porcellanato</v>
          </cell>
          <cell r="J2017" t="str">
            <v>Primera</v>
          </cell>
          <cell r="K2017" t="str">
            <v>58x58 Polished</v>
          </cell>
        </row>
        <row r="2018">
          <cell r="A2018" t="str">
            <v>201521627097.2.1</v>
          </cell>
          <cell r="B2018" t="str">
            <v>58.5 x 58.5 LIFE TIZA PULIDO RECT 2 C</v>
          </cell>
          <cell r="C2018">
            <v>20</v>
          </cell>
          <cell r="D2018">
            <v>41.1</v>
          </cell>
          <cell r="E2018">
            <v>20.195</v>
          </cell>
          <cell r="F2018" t="str">
            <v>PAL</v>
          </cell>
          <cell r="G2018" t="str">
            <v xml:space="preserve">58.5 x 58.5 </v>
          </cell>
          <cell r="H2018" t="str">
            <v>Metros</v>
          </cell>
          <cell r="I2018" t="str">
            <v>Porcellanato</v>
          </cell>
          <cell r="J2018" t="str">
            <v>Segunda</v>
          </cell>
          <cell r="K2018" t="str">
            <v>58x58 Polished</v>
          </cell>
        </row>
        <row r="2019">
          <cell r="A2019" t="str">
            <v>201521644000.1.1</v>
          </cell>
          <cell r="B2019" t="str">
            <v>58.5 x 58.5 GLACIAR PULIDO</v>
          </cell>
          <cell r="C2019">
            <v>20</v>
          </cell>
          <cell r="D2019">
            <v>41.1</v>
          </cell>
          <cell r="E2019">
            <v>20.195</v>
          </cell>
          <cell r="F2019" t="str">
            <v>PAL</v>
          </cell>
          <cell r="G2019" t="str">
            <v xml:space="preserve">58.5 x 58.5 </v>
          </cell>
          <cell r="H2019" t="str">
            <v>Metros</v>
          </cell>
          <cell r="I2019" t="str">
            <v>Porcellanato</v>
          </cell>
          <cell r="J2019" t="str">
            <v>Primera</v>
          </cell>
          <cell r="K2019" t="str">
            <v>58x58 Polished</v>
          </cell>
        </row>
        <row r="2020">
          <cell r="A2020" t="str">
            <v>201521644000.2.1</v>
          </cell>
          <cell r="B2020" t="str">
            <v>58.5 x 58.5 GLACIAR PULIDO 2DA CAL</v>
          </cell>
          <cell r="C2020">
            <v>20</v>
          </cell>
          <cell r="D2020">
            <v>41.1</v>
          </cell>
          <cell r="E2020">
            <v>20.195</v>
          </cell>
          <cell r="F2020" t="str">
            <v>PAL</v>
          </cell>
          <cell r="G2020" t="str">
            <v xml:space="preserve">58.5 x 58.5 </v>
          </cell>
          <cell r="H2020" t="str">
            <v>Metros</v>
          </cell>
          <cell r="I2020" t="str">
            <v>Porcellanato</v>
          </cell>
          <cell r="J2020" t="str">
            <v>Segunda</v>
          </cell>
          <cell r="K2020" t="str">
            <v>58x58 Polished</v>
          </cell>
        </row>
        <row r="2021">
          <cell r="A2021" t="str">
            <v>201521647122.1.1</v>
          </cell>
          <cell r="B2021" t="str">
            <v>58.5 x 58.5 ATLAS WHITE PULIDO</v>
          </cell>
          <cell r="C2021">
            <v>20</v>
          </cell>
          <cell r="D2021">
            <v>41.1</v>
          </cell>
          <cell r="E2021">
            <v>20.195</v>
          </cell>
          <cell r="F2021" t="str">
            <v>PAL</v>
          </cell>
          <cell r="G2021" t="str">
            <v xml:space="preserve">58.5 x 58.5 </v>
          </cell>
          <cell r="H2021" t="str">
            <v>Metros</v>
          </cell>
          <cell r="I2021" t="str">
            <v>Porcellanato</v>
          </cell>
          <cell r="J2021" t="str">
            <v>Primera</v>
          </cell>
          <cell r="K2021" t="str">
            <v>58x58 Polished</v>
          </cell>
        </row>
        <row r="2022">
          <cell r="A2022" t="str">
            <v>201521647122.2.1</v>
          </cell>
          <cell r="B2022" t="str">
            <v>58.5 x 58.5 ATLAS WHITE PULIDO 2DA CAL</v>
          </cell>
          <cell r="C2022">
            <v>20</v>
          </cell>
          <cell r="D2022">
            <v>41.1</v>
          </cell>
          <cell r="E2022">
            <v>20.195</v>
          </cell>
          <cell r="F2022" t="str">
            <v>PAL</v>
          </cell>
          <cell r="G2022" t="str">
            <v xml:space="preserve">58.5 x 58.5 </v>
          </cell>
          <cell r="H2022" t="str">
            <v>Metros</v>
          </cell>
          <cell r="I2022" t="str">
            <v>Porcellanato</v>
          </cell>
          <cell r="J2022" t="str">
            <v>Segunda</v>
          </cell>
          <cell r="K2022" t="str">
            <v>58x58 Polished</v>
          </cell>
        </row>
        <row r="2023">
          <cell r="A2023" t="str">
            <v>201741343009.1.1</v>
          </cell>
          <cell r="B2023" t="str">
            <v>58 x 58 FORUM ARENA PULIDO RECTIFICADO</v>
          </cell>
          <cell r="C2023">
            <v>20</v>
          </cell>
          <cell r="D2023">
            <v>50.4</v>
          </cell>
          <cell r="E2023">
            <v>19.84</v>
          </cell>
          <cell r="F2023" t="str">
            <v>PAL</v>
          </cell>
          <cell r="G2023" t="str">
            <v xml:space="preserve">58 x 58 </v>
          </cell>
          <cell r="H2023" t="str">
            <v>Metros</v>
          </cell>
          <cell r="I2023" t="str">
            <v>Porcellanato</v>
          </cell>
          <cell r="J2023" t="str">
            <v>Primera</v>
          </cell>
          <cell r="K2023" t="str">
            <v>58x58 Polished</v>
          </cell>
        </row>
        <row r="2024">
          <cell r="A2024" t="str">
            <v>201741343009.2.1</v>
          </cell>
          <cell r="B2024" t="str">
            <v>58 x 58 FORUM ARENA PULIDO RECT 2 C</v>
          </cell>
          <cell r="C2024">
            <v>20</v>
          </cell>
          <cell r="D2024">
            <v>50.4</v>
          </cell>
          <cell r="E2024">
            <v>19.84</v>
          </cell>
          <cell r="F2024" t="str">
            <v>PAL</v>
          </cell>
          <cell r="G2024" t="str">
            <v xml:space="preserve">58 x 58 </v>
          </cell>
          <cell r="H2024" t="str">
            <v>Metros</v>
          </cell>
          <cell r="I2024" t="str">
            <v>Porcellanato</v>
          </cell>
          <cell r="J2024" t="str">
            <v>Segunda</v>
          </cell>
          <cell r="K2024" t="str">
            <v>58x58 Polished</v>
          </cell>
        </row>
        <row r="2025">
          <cell r="A2025" t="str">
            <v>201741463006.1.1</v>
          </cell>
          <cell r="B2025" t="str">
            <v>58 x 58 BELLAGIO GRIS PULIDO RECTIFICADO</v>
          </cell>
          <cell r="C2025">
            <v>20</v>
          </cell>
          <cell r="D2025">
            <v>50.4</v>
          </cell>
          <cell r="E2025">
            <v>19.84</v>
          </cell>
          <cell r="F2025" t="str">
            <v>PAL</v>
          </cell>
          <cell r="G2025" t="str">
            <v xml:space="preserve">58 x 58 </v>
          </cell>
          <cell r="H2025" t="str">
            <v>Metros</v>
          </cell>
          <cell r="I2025" t="str">
            <v>Porcellanato</v>
          </cell>
          <cell r="J2025" t="str">
            <v>Primera</v>
          </cell>
          <cell r="K2025" t="str">
            <v>58x58 Polished</v>
          </cell>
        </row>
        <row r="2026">
          <cell r="A2026" t="str">
            <v>201741463006.2.1</v>
          </cell>
          <cell r="B2026" t="str">
            <v>58 x 58 BELLAGIO GRIS PULIDO RECT 2 C</v>
          </cell>
          <cell r="C2026">
            <v>20</v>
          </cell>
          <cell r="D2026">
            <v>50.4</v>
          </cell>
          <cell r="E2026">
            <v>19.84</v>
          </cell>
          <cell r="F2026" t="str">
            <v>PAL</v>
          </cell>
          <cell r="G2026" t="str">
            <v xml:space="preserve">58 x 58 </v>
          </cell>
          <cell r="H2026" t="str">
            <v>Metros</v>
          </cell>
          <cell r="I2026" t="str">
            <v>Porcellanato</v>
          </cell>
          <cell r="J2026" t="str">
            <v>Segunda</v>
          </cell>
          <cell r="K2026" t="str">
            <v>58x58 Polished</v>
          </cell>
        </row>
        <row r="2027">
          <cell r="A2027" t="str">
            <v>201741625000.1.1</v>
          </cell>
          <cell r="B2027" t="str">
            <v>58 x 58 RAVENNA PULIDO RECTIFICADO</v>
          </cell>
          <cell r="C2027">
            <v>20</v>
          </cell>
          <cell r="D2027">
            <v>50.4</v>
          </cell>
          <cell r="E2027">
            <v>19.84</v>
          </cell>
          <cell r="F2027" t="str">
            <v>PAL</v>
          </cell>
          <cell r="G2027" t="str">
            <v xml:space="preserve">58 x 58 </v>
          </cell>
          <cell r="H2027" t="str">
            <v>Metros</v>
          </cell>
          <cell r="I2027" t="str">
            <v>Porcellanato</v>
          </cell>
          <cell r="J2027" t="str">
            <v>Primera</v>
          </cell>
          <cell r="K2027" t="str">
            <v>58x58 Polished</v>
          </cell>
        </row>
        <row r="2028">
          <cell r="A2028" t="str">
            <v>201741625000.2.1</v>
          </cell>
          <cell r="B2028" t="str">
            <v>58 x 58 RAVENNA PULIDO RECTIFICADO 2 C</v>
          </cell>
          <cell r="C2028">
            <v>20</v>
          </cell>
          <cell r="D2028">
            <v>50.4</v>
          </cell>
          <cell r="E2028">
            <v>19.84</v>
          </cell>
          <cell r="F2028" t="str">
            <v>PAL</v>
          </cell>
          <cell r="G2028" t="str">
            <v xml:space="preserve">58 x 58 </v>
          </cell>
          <cell r="H2028" t="str">
            <v>Metros</v>
          </cell>
          <cell r="I2028" t="str">
            <v>Porcellanato</v>
          </cell>
          <cell r="J2028" t="str">
            <v>Segunda</v>
          </cell>
          <cell r="K2028" t="str">
            <v>58x58 Polished</v>
          </cell>
        </row>
        <row r="2029">
          <cell r="A2029" t="str">
            <v>201741626028.1.1</v>
          </cell>
          <cell r="B2029" t="str">
            <v>58 x 58 PORTOFINO PLATA PULIDO RECT</v>
          </cell>
          <cell r="C2029">
            <v>20</v>
          </cell>
          <cell r="D2029">
            <v>50.4</v>
          </cell>
          <cell r="E2029">
            <v>19.84</v>
          </cell>
          <cell r="F2029" t="str">
            <v>PAL</v>
          </cell>
          <cell r="G2029" t="str">
            <v xml:space="preserve">58 x 58 </v>
          </cell>
          <cell r="H2029" t="str">
            <v>Metros</v>
          </cell>
          <cell r="I2029" t="str">
            <v>Porcellanato</v>
          </cell>
          <cell r="J2029" t="str">
            <v>Primera</v>
          </cell>
          <cell r="K2029" t="str">
            <v>58x58 Polished</v>
          </cell>
        </row>
        <row r="2030">
          <cell r="A2030" t="str">
            <v>201741626028.2.1</v>
          </cell>
          <cell r="B2030" t="str">
            <v>58 x 58 PORTOFINO PLATA PULIDO RECT 2 C</v>
          </cell>
          <cell r="C2030">
            <v>20</v>
          </cell>
          <cell r="D2030">
            <v>50.4</v>
          </cell>
          <cell r="E2030">
            <v>19.84</v>
          </cell>
          <cell r="F2030" t="str">
            <v>PAL</v>
          </cell>
          <cell r="G2030" t="str">
            <v xml:space="preserve">58 x 58 </v>
          </cell>
          <cell r="H2030" t="str">
            <v>Metros</v>
          </cell>
          <cell r="I2030" t="str">
            <v>Porcellanato</v>
          </cell>
          <cell r="J2030" t="str">
            <v>Segunda</v>
          </cell>
          <cell r="K2030" t="str">
            <v>58x58 Polished</v>
          </cell>
        </row>
        <row r="2031">
          <cell r="A2031" t="str">
            <v>201741626167.1.1</v>
          </cell>
          <cell r="B2031" t="str">
            <v>58 x 58 PORTOFINO GRAFITO PULIDO RECT</v>
          </cell>
          <cell r="C2031">
            <v>20</v>
          </cell>
          <cell r="D2031">
            <v>50.4</v>
          </cell>
          <cell r="E2031">
            <v>19.84</v>
          </cell>
          <cell r="F2031" t="str">
            <v>PAL</v>
          </cell>
          <cell r="G2031" t="str">
            <v xml:space="preserve">58 x 58 </v>
          </cell>
          <cell r="H2031" t="str">
            <v>Metros</v>
          </cell>
          <cell r="I2031" t="str">
            <v>Porcellanato</v>
          </cell>
          <cell r="J2031" t="str">
            <v>Primera</v>
          </cell>
          <cell r="K2031" t="str">
            <v>58x58 Polished</v>
          </cell>
        </row>
        <row r="2032">
          <cell r="A2032" t="str">
            <v>201741626167.2.1</v>
          </cell>
          <cell r="B2032" t="str">
            <v>58 x 58 PORTOFINO GRAFITO PULIDO RECT 2C</v>
          </cell>
          <cell r="C2032">
            <v>20</v>
          </cell>
          <cell r="D2032">
            <v>50.4</v>
          </cell>
          <cell r="E2032">
            <v>19.84</v>
          </cell>
          <cell r="F2032" t="str">
            <v>PAL</v>
          </cell>
          <cell r="G2032" t="str">
            <v xml:space="preserve">58 x 58 </v>
          </cell>
          <cell r="H2032" t="str">
            <v>Metros</v>
          </cell>
          <cell r="I2032" t="str">
            <v>Porcellanato</v>
          </cell>
          <cell r="J2032" t="str">
            <v>Segunda</v>
          </cell>
          <cell r="K2032" t="str">
            <v>58x58 Polished</v>
          </cell>
        </row>
        <row r="2033">
          <cell r="A2033" t="str">
            <v>201741627006.1.1</v>
          </cell>
          <cell r="B2033" t="str">
            <v>58 x 58 LIFE GRIS PULIDO RECTIFICADO</v>
          </cell>
          <cell r="C2033">
            <v>20</v>
          </cell>
          <cell r="D2033">
            <v>50.4</v>
          </cell>
          <cell r="E2033">
            <v>19.84</v>
          </cell>
          <cell r="F2033" t="str">
            <v>PAL</v>
          </cell>
          <cell r="G2033" t="str">
            <v xml:space="preserve">58 x 58 </v>
          </cell>
          <cell r="H2033" t="str">
            <v>Metros</v>
          </cell>
          <cell r="I2033" t="str">
            <v>Porcellanato</v>
          </cell>
          <cell r="J2033" t="str">
            <v>Primera</v>
          </cell>
          <cell r="K2033" t="str">
            <v>58x58 Polished</v>
          </cell>
        </row>
        <row r="2034">
          <cell r="A2034" t="str">
            <v>201741627006.2.1</v>
          </cell>
          <cell r="B2034" t="str">
            <v>58 x 58 LIFE GRIS PULIDO RECTIFICADO 2 C</v>
          </cell>
          <cell r="C2034">
            <v>20</v>
          </cell>
          <cell r="D2034">
            <v>50.4</v>
          </cell>
          <cell r="E2034">
            <v>19.84</v>
          </cell>
          <cell r="F2034" t="str">
            <v>PAL</v>
          </cell>
          <cell r="G2034" t="str">
            <v xml:space="preserve">58 x 58 </v>
          </cell>
          <cell r="H2034" t="str">
            <v>Metros</v>
          </cell>
          <cell r="I2034" t="str">
            <v>Porcellanato</v>
          </cell>
          <cell r="J2034" t="str">
            <v>Segunda</v>
          </cell>
          <cell r="K2034" t="str">
            <v>58x58 Polished</v>
          </cell>
        </row>
        <row r="2035">
          <cell r="A2035" t="str">
            <v>201741627034.1.1</v>
          </cell>
          <cell r="B2035" t="str">
            <v>58 x 58 LIFE MARFIL PULIDO RECTIFICADO</v>
          </cell>
          <cell r="C2035">
            <v>20</v>
          </cell>
          <cell r="D2035">
            <v>50.4</v>
          </cell>
          <cell r="E2035">
            <v>19.84</v>
          </cell>
          <cell r="F2035" t="str">
            <v>PAL</v>
          </cell>
          <cell r="G2035" t="str">
            <v xml:space="preserve">58 x 58 </v>
          </cell>
          <cell r="H2035" t="str">
            <v>Metros</v>
          </cell>
          <cell r="I2035" t="str">
            <v>Porcellanato</v>
          </cell>
          <cell r="J2035" t="str">
            <v>Primera</v>
          </cell>
          <cell r="K2035" t="str">
            <v>58x58 Polished</v>
          </cell>
        </row>
        <row r="2036">
          <cell r="A2036" t="str">
            <v>201741627034.2.1</v>
          </cell>
          <cell r="B2036" t="str">
            <v>58 x 58 LIFE MARFIL PULIDO RECT 2 C</v>
          </cell>
          <cell r="C2036">
            <v>20</v>
          </cell>
          <cell r="D2036">
            <v>50.4</v>
          </cell>
          <cell r="E2036">
            <v>19.84</v>
          </cell>
          <cell r="F2036" t="str">
            <v>PAL</v>
          </cell>
          <cell r="G2036" t="str">
            <v xml:space="preserve">58 x 58 </v>
          </cell>
          <cell r="H2036" t="str">
            <v>Metros</v>
          </cell>
          <cell r="I2036" t="str">
            <v>Porcellanato</v>
          </cell>
          <cell r="J2036" t="str">
            <v>Segunda</v>
          </cell>
          <cell r="K2036" t="str">
            <v>58x58 Polished</v>
          </cell>
        </row>
        <row r="2037">
          <cell r="A2037" t="str">
            <v>201741627097.1.1</v>
          </cell>
          <cell r="B2037" t="str">
            <v>58 x 58 LIFE TIZA PULIDO RECTIFICADO</v>
          </cell>
          <cell r="C2037">
            <v>20</v>
          </cell>
          <cell r="D2037">
            <v>50.4</v>
          </cell>
          <cell r="E2037">
            <v>19.84</v>
          </cell>
          <cell r="F2037" t="str">
            <v>PAL</v>
          </cell>
          <cell r="G2037" t="str">
            <v xml:space="preserve">58 x 58 </v>
          </cell>
          <cell r="H2037" t="str">
            <v>Metros</v>
          </cell>
          <cell r="I2037" t="str">
            <v>Porcellanato</v>
          </cell>
          <cell r="J2037" t="str">
            <v>Primera</v>
          </cell>
          <cell r="K2037" t="str">
            <v>58x58 Polished</v>
          </cell>
        </row>
        <row r="2038">
          <cell r="A2038" t="str">
            <v>201741627097.2.1</v>
          </cell>
          <cell r="B2038" t="str">
            <v>58 x 58 LIFE TIZA PULIDO RECTIFICADO 2 C</v>
          </cell>
          <cell r="C2038">
            <v>20</v>
          </cell>
          <cell r="D2038">
            <v>50.4</v>
          </cell>
          <cell r="E2038">
            <v>19.84</v>
          </cell>
          <cell r="F2038" t="str">
            <v>PAL</v>
          </cell>
          <cell r="G2038" t="str">
            <v xml:space="preserve">58 x 58 </v>
          </cell>
          <cell r="H2038" t="str">
            <v>Metros</v>
          </cell>
          <cell r="I2038" t="str">
            <v>Porcellanato</v>
          </cell>
          <cell r="J2038" t="str">
            <v>Segunda</v>
          </cell>
          <cell r="K2038" t="str">
            <v>58x58 Polished</v>
          </cell>
        </row>
        <row r="2039">
          <cell r="A2039" t="str">
            <v>201741644000.1.1</v>
          </cell>
          <cell r="B2039" t="str">
            <v>58 x 58 GLACIAR PULIDO RECTIFICADO</v>
          </cell>
          <cell r="C2039">
            <v>20</v>
          </cell>
          <cell r="D2039">
            <v>50.4</v>
          </cell>
          <cell r="E2039">
            <v>19.84</v>
          </cell>
          <cell r="F2039" t="str">
            <v>PAL</v>
          </cell>
          <cell r="G2039" t="str">
            <v xml:space="preserve">58 x 58 </v>
          </cell>
          <cell r="H2039" t="str">
            <v>Metros</v>
          </cell>
          <cell r="I2039" t="str">
            <v>Porcellanato</v>
          </cell>
          <cell r="J2039" t="str">
            <v>Primera</v>
          </cell>
          <cell r="K2039" t="str">
            <v>58x58 Polished</v>
          </cell>
        </row>
        <row r="2040">
          <cell r="A2040" t="str">
            <v>201741644000.2.1</v>
          </cell>
          <cell r="B2040" t="str">
            <v>58 x 58 GLACIAR PULIDO RECT 2DA CAL</v>
          </cell>
          <cell r="C2040">
            <v>20</v>
          </cell>
          <cell r="D2040">
            <v>50.4</v>
          </cell>
          <cell r="E2040">
            <v>19.84</v>
          </cell>
          <cell r="F2040" t="str">
            <v>PAL</v>
          </cell>
          <cell r="G2040" t="str">
            <v xml:space="preserve">58 x 58 </v>
          </cell>
          <cell r="H2040" t="str">
            <v>Metros</v>
          </cell>
          <cell r="I2040" t="str">
            <v>Porcellanato</v>
          </cell>
          <cell r="J2040" t="str">
            <v>Segunda</v>
          </cell>
          <cell r="K2040" t="str">
            <v>58x58 Polished</v>
          </cell>
        </row>
        <row r="2041">
          <cell r="A2041" t="str">
            <v>201741664006.1.1</v>
          </cell>
          <cell r="B2041" t="str">
            <v>58 x 58 MOMA GRIS PULIDO</v>
          </cell>
          <cell r="C2041">
            <v>20</v>
          </cell>
          <cell r="D2041">
            <v>50.4</v>
          </cell>
          <cell r="E2041">
            <v>19.84</v>
          </cell>
          <cell r="F2041" t="str">
            <v>PAL</v>
          </cell>
          <cell r="G2041" t="str">
            <v xml:space="preserve">58 x 58 </v>
          </cell>
          <cell r="H2041" t="str">
            <v>Metros</v>
          </cell>
          <cell r="I2041" t="str">
            <v>Porcellanato</v>
          </cell>
          <cell r="J2041" t="str">
            <v>Primera</v>
          </cell>
          <cell r="K2041" t="str">
            <v>58x58 Polished</v>
          </cell>
        </row>
        <row r="2042">
          <cell r="A2042" t="str">
            <v>201741664006.2.1</v>
          </cell>
          <cell r="B2042" t="str">
            <v>58 x 58 MOMA GRIS PULIDO 2DA CAL</v>
          </cell>
          <cell r="C2042">
            <v>20</v>
          </cell>
          <cell r="D2042">
            <v>50.4</v>
          </cell>
          <cell r="E2042">
            <v>19.84</v>
          </cell>
          <cell r="F2042" t="str">
            <v>PAL</v>
          </cell>
          <cell r="G2042" t="str">
            <v xml:space="preserve">58 x 58 </v>
          </cell>
          <cell r="H2042" t="str">
            <v>Metros</v>
          </cell>
          <cell r="I2042" t="str">
            <v>Porcellanato</v>
          </cell>
          <cell r="J2042" t="str">
            <v>Segunda</v>
          </cell>
          <cell r="K2042" t="str">
            <v>58x58 Polished</v>
          </cell>
        </row>
        <row r="2043">
          <cell r="A2043" t="str">
            <v>201741664034.1.1</v>
          </cell>
          <cell r="B2043" t="str">
            <v>58 x 58 MOMA MARFIL PULIDO</v>
          </cell>
          <cell r="C2043">
            <v>20</v>
          </cell>
          <cell r="D2043">
            <v>50.4</v>
          </cell>
          <cell r="E2043">
            <v>19.84</v>
          </cell>
          <cell r="F2043" t="str">
            <v>PAL</v>
          </cell>
          <cell r="G2043" t="str">
            <v xml:space="preserve">58 x 58 </v>
          </cell>
          <cell r="H2043" t="str">
            <v>Metros</v>
          </cell>
          <cell r="I2043" t="str">
            <v>Porcellanato</v>
          </cell>
          <cell r="J2043" t="str">
            <v>Primera</v>
          </cell>
          <cell r="K2043" t="str">
            <v>58x58 Polished</v>
          </cell>
        </row>
        <row r="2044">
          <cell r="A2044" t="str">
            <v>201741664034.2.1</v>
          </cell>
          <cell r="B2044" t="str">
            <v>58 x 58 MOMA MARFIL PULIDO 2DA CAL</v>
          </cell>
          <cell r="C2044">
            <v>20</v>
          </cell>
          <cell r="D2044">
            <v>50.4</v>
          </cell>
          <cell r="E2044">
            <v>19.84</v>
          </cell>
          <cell r="F2044" t="str">
            <v>PAL</v>
          </cell>
          <cell r="G2044" t="str">
            <v xml:space="preserve">58 x 58 </v>
          </cell>
          <cell r="H2044" t="str">
            <v>Metros</v>
          </cell>
          <cell r="I2044" t="str">
            <v>Porcellanato</v>
          </cell>
          <cell r="J2044" t="str">
            <v>Segunda</v>
          </cell>
          <cell r="K2044" t="str">
            <v>58x58 Polished</v>
          </cell>
        </row>
        <row r="2045">
          <cell r="A2045" t="str">
            <v>201741672006.1.1</v>
          </cell>
          <cell r="B2045" t="str">
            <v>58 x 58 MONACO GRIS PULIDO</v>
          </cell>
          <cell r="C2045">
            <v>20</v>
          </cell>
          <cell r="D2045">
            <v>50.4</v>
          </cell>
          <cell r="E2045">
            <v>19.84</v>
          </cell>
          <cell r="F2045" t="str">
            <v>PAL</v>
          </cell>
          <cell r="G2045" t="str">
            <v xml:space="preserve">58 x 58 </v>
          </cell>
          <cell r="H2045" t="str">
            <v>Metros</v>
          </cell>
          <cell r="I2045" t="str">
            <v>Porcellanato</v>
          </cell>
          <cell r="J2045" t="str">
            <v>Primera</v>
          </cell>
          <cell r="K2045" t="str">
            <v>58x58 Polished</v>
          </cell>
        </row>
        <row r="2046">
          <cell r="A2046" t="str">
            <v>201741672006.2.1</v>
          </cell>
          <cell r="B2046" t="str">
            <v>58 x 58 MONACO GRIS PULIDO 2DA CAL</v>
          </cell>
          <cell r="C2046">
            <v>20</v>
          </cell>
          <cell r="D2046">
            <v>50.4</v>
          </cell>
          <cell r="E2046">
            <v>19.84</v>
          </cell>
          <cell r="F2046" t="str">
            <v>PAL</v>
          </cell>
          <cell r="G2046" t="str">
            <v xml:space="preserve">58 x 58 </v>
          </cell>
          <cell r="H2046" t="str">
            <v>Metros</v>
          </cell>
          <cell r="I2046" t="str">
            <v>Porcellanato</v>
          </cell>
          <cell r="J2046" t="str">
            <v>Segunda</v>
          </cell>
          <cell r="K2046" t="str">
            <v>58x58 Polished</v>
          </cell>
        </row>
        <row r="2047">
          <cell r="A2047" t="str">
            <v>201741672160.1.1</v>
          </cell>
          <cell r="B2047" t="str">
            <v>58 x 58 MONACO CREMA PULIDO</v>
          </cell>
          <cell r="C2047">
            <v>20</v>
          </cell>
          <cell r="D2047">
            <v>50.4</v>
          </cell>
          <cell r="E2047">
            <v>19.84</v>
          </cell>
          <cell r="F2047" t="str">
            <v>PAL</v>
          </cell>
          <cell r="G2047" t="str">
            <v xml:space="preserve">58 x 58 </v>
          </cell>
          <cell r="H2047" t="str">
            <v>Metros</v>
          </cell>
          <cell r="I2047" t="str">
            <v>Porcellanato</v>
          </cell>
          <cell r="J2047" t="str">
            <v>Primera</v>
          </cell>
          <cell r="K2047" t="str">
            <v>58x58 Polished</v>
          </cell>
        </row>
        <row r="2048">
          <cell r="A2048" t="str">
            <v>201741672160.2.1</v>
          </cell>
          <cell r="B2048" t="str">
            <v>58 x 58 MONACO CREMA PULIDO 2DA CAL</v>
          </cell>
          <cell r="C2048">
            <v>20</v>
          </cell>
          <cell r="D2048">
            <v>50.4</v>
          </cell>
          <cell r="E2048">
            <v>19.84</v>
          </cell>
          <cell r="F2048" t="str">
            <v>PAL</v>
          </cell>
          <cell r="G2048" t="str">
            <v xml:space="preserve">58 x 58 </v>
          </cell>
          <cell r="H2048" t="str">
            <v>Metros</v>
          </cell>
          <cell r="I2048" t="str">
            <v>Porcellanato</v>
          </cell>
          <cell r="J2048" t="str">
            <v>Segunda</v>
          </cell>
          <cell r="K2048" t="str">
            <v>58x58 Polished</v>
          </cell>
        </row>
        <row r="2049">
          <cell r="A2049" t="str">
            <v>201741681006.1.1</v>
          </cell>
          <cell r="B2049" t="str">
            <v>58 x 58 MALBA GRIS PULIDO RECT</v>
          </cell>
          <cell r="C2049">
            <v>20</v>
          </cell>
          <cell r="D2049">
            <v>50.4</v>
          </cell>
          <cell r="E2049">
            <v>19.84</v>
          </cell>
          <cell r="F2049" t="str">
            <v>PAL</v>
          </cell>
          <cell r="G2049" t="str">
            <v xml:space="preserve">58 x 58 </v>
          </cell>
          <cell r="H2049" t="str">
            <v>Metros</v>
          </cell>
          <cell r="I2049" t="str">
            <v>Porcellanato</v>
          </cell>
          <cell r="J2049" t="str">
            <v>Primera</v>
          </cell>
          <cell r="K2049" t="str">
            <v>58x58 Polished</v>
          </cell>
        </row>
        <row r="2050">
          <cell r="A2050" t="str">
            <v>201741681006.2.1</v>
          </cell>
          <cell r="B2050" t="str">
            <v>58 x 58 MALBA GRIS PULIDO RECT 2DA CA</v>
          </cell>
          <cell r="C2050">
            <v>20</v>
          </cell>
          <cell r="D2050">
            <v>50.4</v>
          </cell>
          <cell r="E2050">
            <v>19.84</v>
          </cell>
          <cell r="F2050" t="str">
            <v>PAL</v>
          </cell>
          <cell r="G2050" t="str">
            <v xml:space="preserve">58 x 58 </v>
          </cell>
          <cell r="H2050" t="str">
            <v>Metros</v>
          </cell>
          <cell r="I2050" t="str">
            <v>Porcellanato</v>
          </cell>
          <cell r="J2050" t="str">
            <v>Segunda</v>
          </cell>
          <cell r="K2050" t="str">
            <v>58x58 Polished</v>
          </cell>
        </row>
        <row r="2051">
          <cell r="A2051" t="str">
            <v>201741681097.1.1</v>
          </cell>
          <cell r="B2051" t="str">
            <v>58 x 58 MALBA TIZA PULIDO RECT</v>
          </cell>
          <cell r="C2051">
            <v>20</v>
          </cell>
          <cell r="D2051">
            <v>50.4</v>
          </cell>
          <cell r="E2051">
            <v>19.84</v>
          </cell>
          <cell r="F2051" t="str">
            <v>PAL</v>
          </cell>
          <cell r="G2051" t="str">
            <v xml:space="preserve">58 x 58 </v>
          </cell>
          <cell r="H2051" t="str">
            <v>Metros</v>
          </cell>
          <cell r="I2051" t="str">
            <v>Porcellanato</v>
          </cell>
          <cell r="J2051" t="str">
            <v>Primera</v>
          </cell>
          <cell r="K2051" t="str">
            <v>58x58 Polished</v>
          </cell>
        </row>
        <row r="2052">
          <cell r="A2052" t="str">
            <v>201741681097.2.1</v>
          </cell>
          <cell r="B2052" t="str">
            <v>58 x 58 MALBA TIZA PULIDO RECT 2DA CAL</v>
          </cell>
          <cell r="C2052">
            <v>20</v>
          </cell>
          <cell r="D2052">
            <v>50.4</v>
          </cell>
          <cell r="E2052">
            <v>19.84</v>
          </cell>
          <cell r="F2052" t="str">
            <v>PAL</v>
          </cell>
          <cell r="G2052" t="str">
            <v xml:space="preserve">58 x 58 </v>
          </cell>
          <cell r="H2052" t="str">
            <v>Metros</v>
          </cell>
          <cell r="I2052" t="str">
            <v>Porcellanato</v>
          </cell>
          <cell r="J2052" t="str">
            <v>Segunda</v>
          </cell>
          <cell r="K2052" t="str">
            <v>58x58 Polished</v>
          </cell>
        </row>
        <row r="2053">
          <cell r="A2053" t="str">
            <v>201741682174.1.1</v>
          </cell>
          <cell r="B2053" t="str">
            <v>58 x 58 BLEND CEMENTO PULIDO RECT</v>
          </cell>
          <cell r="C2053">
            <v>20</v>
          </cell>
          <cell r="D2053">
            <v>50.4</v>
          </cell>
          <cell r="E2053">
            <v>19.84</v>
          </cell>
          <cell r="F2053" t="str">
            <v>PAL</v>
          </cell>
          <cell r="G2053" t="str">
            <v xml:space="preserve">58 x 58 </v>
          </cell>
          <cell r="H2053" t="str">
            <v>Metros</v>
          </cell>
          <cell r="I2053" t="str">
            <v>Porcellanato</v>
          </cell>
          <cell r="J2053" t="str">
            <v>Primera</v>
          </cell>
          <cell r="K2053" t="str">
            <v>58x58 Polished</v>
          </cell>
        </row>
        <row r="2054">
          <cell r="A2054" t="str">
            <v>201741682174.2.1</v>
          </cell>
          <cell r="B2054" t="str">
            <v>58 x 58 BLEND CEMENTO PULIDO RECT 2DA CA</v>
          </cell>
          <cell r="C2054">
            <v>20</v>
          </cell>
          <cell r="D2054">
            <v>50.4</v>
          </cell>
          <cell r="E2054">
            <v>19.84</v>
          </cell>
          <cell r="F2054" t="str">
            <v>PAL</v>
          </cell>
          <cell r="G2054" t="str">
            <v xml:space="preserve">58 x 58 </v>
          </cell>
          <cell r="H2054" t="str">
            <v>Metros</v>
          </cell>
          <cell r="I2054" t="str">
            <v>Porcellanato</v>
          </cell>
          <cell r="J2054" t="str">
            <v>Segunda</v>
          </cell>
          <cell r="K2054" t="str">
            <v>58x58 Polished</v>
          </cell>
        </row>
        <row r="2055">
          <cell r="A2055" t="str">
            <v>201741686006.1.</v>
          </cell>
          <cell r="B2055" t="str">
            <v>Z 58 x 58 MONACO GRIS PUL MATE (NO USAR)</v>
          </cell>
          <cell r="C2055">
            <v>20</v>
          </cell>
          <cell r="D2055">
            <v>50.4</v>
          </cell>
          <cell r="E2055">
            <v>19.84</v>
          </cell>
          <cell r="F2055" t="str">
            <v>PAL</v>
          </cell>
          <cell r="G2055" t="str">
            <v xml:space="preserve">58 x 58 </v>
          </cell>
          <cell r="H2055" t="str">
            <v>Metros</v>
          </cell>
          <cell r="I2055" t="str">
            <v>Porcellanato</v>
          </cell>
          <cell r="J2055" t="str">
            <v>Primera</v>
          </cell>
          <cell r="K2055" t="str">
            <v>58x58 Polished</v>
          </cell>
        </row>
        <row r="2056">
          <cell r="A2056" t="str">
            <v>201741686006.1.1</v>
          </cell>
          <cell r="B2056" t="str">
            <v>58 x 58 MONACO GRIS PULIDO MATE</v>
          </cell>
          <cell r="C2056">
            <v>20</v>
          </cell>
          <cell r="D2056">
            <v>50.4</v>
          </cell>
          <cell r="E2056">
            <v>19.84</v>
          </cell>
          <cell r="F2056" t="str">
            <v>PAL</v>
          </cell>
          <cell r="G2056" t="str">
            <v xml:space="preserve">58 x 58 </v>
          </cell>
          <cell r="H2056" t="str">
            <v>Metros</v>
          </cell>
          <cell r="I2056" t="str">
            <v>Porcellanato</v>
          </cell>
          <cell r="J2056" t="str">
            <v>Primera</v>
          </cell>
          <cell r="K2056" t="str">
            <v>58x58 Polished</v>
          </cell>
        </row>
        <row r="2057">
          <cell r="A2057" t="str">
            <v>201741686006.2.1</v>
          </cell>
          <cell r="B2057" t="str">
            <v>58 x 58 MONACO GRIS PULIDO MATE 2DA CAL</v>
          </cell>
          <cell r="C2057">
            <v>20</v>
          </cell>
          <cell r="D2057">
            <v>50.4</v>
          </cell>
          <cell r="E2057">
            <v>19.84</v>
          </cell>
          <cell r="F2057" t="str">
            <v>PAL</v>
          </cell>
          <cell r="G2057" t="str">
            <v xml:space="preserve">58 x 58 </v>
          </cell>
          <cell r="H2057" t="str">
            <v>Metros</v>
          </cell>
          <cell r="I2057" t="str">
            <v>Porcellanato</v>
          </cell>
          <cell r="J2057" t="str">
            <v>Segunda</v>
          </cell>
          <cell r="K2057" t="str">
            <v>58x58 Polished</v>
          </cell>
        </row>
        <row r="2058">
          <cell r="A2058" t="str">
            <v>201741687000.1.1</v>
          </cell>
          <cell r="B2058" t="str">
            <v>58 x 58 RAVENNA PULIDO MATE</v>
          </cell>
          <cell r="C2058">
            <v>20</v>
          </cell>
          <cell r="D2058">
            <v>50.4</v>
          </cell>
          <cell r="E2058">
            <v>19.84</v>
          </cell>
          <cell r="F2058" t="str">
            <v>PAL</v>
          </cell>
          <cell r="G2058" t="str">
            <v xml:space="preserve">58 x 58 </v>
          </cell>
          <cell r="H2058" t="str">
            <v>Metros</v>
          </cell>
          <cell r="I2058" t="str">
            <v>Porcellanato</v>
          </cell>
          <cell r="J2058" t="str">
            <v>Primera</v>
          </cell>
          <cell r="K2058" t="str">
            <v>58x58 Polished</v>
          </cell>
        </row>
        <row r="2059">
          <cell r="A2059" t="str">
            <v>201741687000.2.1</v>
          </cell>
          <cell r="B2059" t="str">
            <v>58 x 58 RAVENNA PULIDO MATE 2DA CAL</v>
          </cell>
          <cell r="C2059">
            <v>20</v>
          </cell>
          <cell r="D2059">
            <v>50.4</v>
          </cell>
          <cell r="E2059">
            <v>19.84</v>
          </cell>
          <cell r="F2059" t="str">
            <v>PAL</v>
          </cell>
          <cell r="G2059" t="str">
            <v xml:space="preserve">58 x 58 </v>
          </cell>
          <cell r="H2059" t="str">
            <v>Metros</v>
          </cell>
          <cell r="I2059" t="str">
            <v>Porcellanato</v>
          </cell>
          <cell r="J2059" t="str">
            <v>Segunda</v>
          </cell>
          <cell r="K2059" t="str">
            <v>58x58 Polished</v>
          </cell>
        </row>
        <row r="2060">
          <cell r="A2060" t="str">
            <v>201741700000.1.1</v>
          </cell>
          <cell r="B2060" t="str">
            <v>58 x 58 DUBAI PULIDO</v>
          </cell>
          <cell r="C2060">
            <v>20</v>
          </cell>
          <cell r="D2060">
            <v>50.4</v>
          </cell>
          <cell r="E2060">
            <v>19.84</v>
          </cell>
          <cell r="F2060" t="str">
            <v>PAL</v>
          </cell>
          <cell r="G2060" t="str">
            <v xml:space="preserve">58 x 58 </v>
          </cell>
          <cell r="H2060" t="str">
            <v>Metros</v>
          </cell>
          <cell r="I2060" t="str">
            <v>Porcellanato</v>
          </cell>
          <cell r="J2060" t="str">
            <v>Primera</v>
          </cell>
          <cell r="K2060" t="str">
            <v>58x58 Polished</v>
          </cell>
        </row>
        <row r="2061">
          <cell r="A2061" t="str">
            <v>201741700000.2.1</v>
          </cell>
          <cell r="B2061" t="str">
            <v>58 x 58 DUBAI PULIDO 2DA CAL</v>
          </cell>
          <cell r="C2061">
            <v>20</v>
          </cell>
          <cell r="D2061">
            <v>50.4</v>
          </cell>
          <cell r="E2061">
            <v>19.84</v>
          </cell>
          <cell r="F2061" t="str">
            <v>PAL</v>
          </cell>
          <cell r="G2061" t="str">
            <v xml:space="preserve">58 x 58 </v>
          </cell>
          <cell r="H2061" t="str">
            <v>Metros</v>
          </cell>
          <cell r="I2061" t="str">
            <v>Porcellanato</v>
          </cell>
          <cell r="J2061" t="str">
            <v>Segunda</v>
          </cell>
          <cell r="K2061" t="str">
            <v>58x58 Polished</v>
          </cell>
        </row>
        <row r="2062">
          <cell r="A2062" t="str">
            <v>201741701000.1.1</v>
          </cell>
          <cell r="B2062" t="str">
            <v>58 x 58 ROMA PULIDO</v>
          </cell>
          <cell r="C2062">
            <v>20</v>
          </cell>
          <cell r="D2062">
            <v>50.4</v>
          </cell>
          <cell r="E2062">
            <v>19.84</v>
          </cell>
          <cell r="F2062" t="str">
            <v>PAL</v>
          </cell>
          <cell r="G2062" t="str">
            <v xml:space="preserve">58 x 58 </v>
          </cell>
          <cell r="H2062" t="str">
            <v>Metros</v>
          </cell>
          <cell r="I2062" t="str">
            <v>Porcellanato</v>
          </cell>
          <cell r="J2062" t="str">
            <v>Primera</v>
          </cell>
          <cell r="K2062" t="str">
            <v>58x58 Polished</v>
          </cell>
        </row>
        <row r="2063">
          <cell r="A2063" t="str">
            <v>201741701000.2.1</v>
          </cell>
          <cell r="B2063" t="str">
            <v>58 x 58 ROMA PULIDO 2DA CAL</v>
          </cell>
          <cell r="C2063">
            <v>20</v>
          </cell>
          <cell r="D2063">
            <v>50.4</v>
          </cell>
          <cell r="E2063">
            <v>19.84</v>
          </cell>
          <cell r="F2063" t="str">
            <v>PAL</v>
          </cell>
          <cell r="G2063" t="str">
            <v xml:space="preserve">58 x 58 </v>
          </cell>
          <cell r="H2063" t="str">
            <v>Metros</v>
          </cell>
          <cell r="I2063" t="str">
            <v>Porcellanato</v>
          </cell>
          <cell r="J2063" t="str">
            <v>Segunda</v>
          </cell>
          <cell r="K2063" t="str">
            <v>58x58 Polished</v>
          </cell>
        </row>
        <row r="2064">
          <cell r="A2064" t="str">
            <v>201741737000.1.1</v>
          </cell>
          <cell r="B2064" t="str">
            <v>58 x 58 CAVA XX PULIDO RECTIFICADO</v>
          </cell>
          <cell r="C2064">
            <v>20</v>
          </cell>
          <cell r="D2064">
            <v>50.4</v>
          </cell>
          <cell r="E2064">
            <v>19.84</v>
          </cell>
          <cell r="F2064" t="str">
            <v>PAL</v>
          </cell>
          <cell r="G2064" t="str">
            <v xml:space="preserve">58 x 58 </v>
          </cell>
          <cell r="H2064" t="str">
            <v>Metros</v>
          </cell>
          <cell r="I2064" t="str">
            <v>Porcellanato</v>
          </cell>
          <cell r="J2064" t="str">
            <v>Primera</v>
          </cell>
          <cell r="K2064" t="str">
            <v>58x58 Polished</v>
          </cell>
        </row>
        <row r="2065">
          <cell r="A2065" t="str">
            <v>201741737000.2.1</v>
          </cell>
          <cell r="B2065" t="str">
            <v>58 x 58 CAVA XX PULIDO RECT 2DA CAL</v>
          </cell>
          <cell r="C2065">
            <v>20</v>
          </cell>
          <cell r="D2065">
            <v>50.4</v>
          </cell>
          <cell r="E2065">
            <v>19.84</v>
          </cell>
          <cell r="F2065" t="str">
            <v>PAL</v>
          </cell>
          <cell r="G2065" t="str">
            <v xml:space="preserve">58 x 58 </v>
          </cell>
          <cell r="H2065" t="str">
            <v>Metros</v>
          </cell>
          <cell r="I2065" t="str">
            <v>Porcellanato</v>
          </cell>
          <cell r="J2065" t="str">
            <v>Segunda</v>
          </cell>
          <cell r="K2065" t="str">
            <v>58x58 Polished</v>
          </cell>
        </row>
        <row r="2066">
          <cell r="A2066" t="str">
            <v>201751597097.1.1</v>
          </cell>
          <cell r="B2066" t="str">
            <v>60 x 120 LIFE TIZA RECT.</v>
          </cell>
          <cell r="C2066">
            <v>20</v>
          </cell>
          <cell r="D2066">
            <v>41.7</v>
          </cell>
          <cell r="E2066">
            <v>22.062000000000001</v>
          </cell>
          <cell r="F2066" t="str">
            <v>PAL</v>
          </cell>
          <cell r="G2066" t="str">
            <v xml:space="preserve">60 x 120 </v>
          </cell>
          <cell r="H2066" t="str">
            <v>Metros</v>
          </cell>
          <cell r="I2066" t="str">
            <v>Porcellanato</v>
          </cell>
          <cell r="J2066" t="str">
            <v>Primera</v>
          </cell>
          <cell r="K2066" t="str">
            <v>60x120 y 58x117 Rect.</v>
          </cell>
        </row>
        <row r="2067">
          <cell r="A2067" t="str">
            <v>201751597097.2.1</v>
          </cell>
          <cell r="B2067" t="str">
            <v>60 x 120 LIFE TIZA RECT. 2DA CAL</v>
          </cell>
          <cell r="C2067">
            <v>20</v>
          </cell>
          <cell r="D2067">
            <v>41.7</v>
          </cell>
          <cell r="E2067">
            <v>21.14</v>
          </cell>
          <cell r="F2067" t="str">
            <v>PAL</v>
          </cell>
          <cell r="G2067" t="str">
            <v xml:space="preserve">60 x 120 </v>
          </cell>
          <cell r="H2067" t="str">
            <v>Metros</v>
          </cell>
          <cell r="I2067" t="str">
            <v>Porcellanato</v>
          </cell>
          <cell r="J2067" t="str">
            <v>Segunda</v>
          </cell>
          <cell r="K2067" t="str">
            <v>60x120 y 58x117 Rect.</v>
          </cell>
        </row>
        <row r="2068">
          <cell r="A2068" t="str">
            <v>201751656006.1.1</v>
          </cell>
          <cell r="B2068" t="str">
            <v>60 x 120 MOMA GRIS RECT.</v>
          </cell>
          <cell r="C2068">
            <v>20</v>
          </cell>
          <cell r="D2068">
            <v>41.7</v>
          </cell>
          <cell r="E2068">
            <v>22.062000000000001</v>
          </cell>
          <cell r="F2068" t="str">
            <v>PAL</v>
          </cell>
          <cell r="G2068" t="str">
            <v xml:space="preserve">60 x 120 </v>
          </cell>
          <cell r="H2068" t="str">
            <v>Metros</v>
          </cell>
          <cell r="I2068" t="str">
            <v>Porcellanato</v>
          </cell>
          <cell r="J2068" t="str">
            <v>Primera</v>
          </cell>
          <cell r="K2068" t="str">
            <v>60x120 y 58x117 Rect.</v>
          </cell>
        </row>
        <row r="2069">
          <cell r="A2069" t="str">
            <v>201751656006.2.1</v>
          </cell>
          <cell r="B2069" t="str">
            <v>60 x 120 MOMA GRIS RECT. 2DA CAL</v>
          </cell>
          <cell r="C2069">
            <v>20</v>
          </cell>
          <cell r="D2069">
            <v>41.7</v>
          </cell>
          <cell r="E2069">
            <v>21.14</v>
          </cell>
          <cell r="F2069" t="str">
            <v>PAL</v>
          </cell>
          <cell r="G2069" t="str">
            <v xml:space="preserve">60 x 120 </v>
          </cell>
          <cell r="H2069" t="str">
            <v>Metros</v>
          </cell>
          <cell r="I2069" t="str">
            <v>Porcellanato</v>
          </cell>
          <cell r="J2069" t="str">
            <v>Segunda</v>
          </cell>
          <cell r="K2069" t="str">
            <v>60x120 y 58x117 Rect.</v>
          </cell>
        </row>
        <row r="2070">
          <cell r="A2070" t="str">
            <v>201751656034.1.1</v>
          </cell>
          <cell r="B2070" t="str">
            <v>60 x 120 MOMA MARFIL RECT.</v>
          </cell>
          <cell r="C2070">
            <v>20</v>
          </cell>
          <cell r="D2070">
            <v>41.7</v>
          </cell>
          <cell r="E2070">
            <v>22.062000000000001</v>
          </cell>
          <cell r="F2070" t="str">
            <v>PAL</v>
          </cell>
          <cell r="G2070" t="str">
            <v xml:space="preserve">60 x 120 </v>
          </cell>
          <cell r="H2070" t="str">
            <v>Metros</v>
          </cell>
          <cell r="I2070" t="str">
            <v>Porcellanato</v>
          </cell>
          <cell r="J2070" t="str">
            <v>Primera</v>
          </cell>
          <cell r="K2070" t="str">
            <v>60x120 y 58x117 Rect.</v>
          </cell>
        </row>
        <row r="2071">
          <cell r="A2071" t="str">
            <v>201751656034.2.1</v>
          </cell>
          <cell r="B2071" t="str">
            <v>60 x 120 MOMA MARFIL RECT. 2DA CAL</v>
          </cell>
          <cell r="C2071">
            <v>20</v>
          </cell>
          <cell r="D2071">
            <v>41.7</v>
          </cell>
          <cell r="E2071">
            <v>21.14</v>
          </cell>
          <cell r="F2071" t="str">
            <v>PAL</v>
          </cell>
          <cell r="G2071" t="str">
            <v xml:space="preserve">60 x 120 </v>
          </cell>
          <cell r="H2071" t="str">
            <v>Metros</v>
          </cell>
          <cell r="I2071" t="str">
            <v>Porcellanato</v>
          </cell>
          <cell r="J2071" t="str">
            <v>Segunda</v>
          </cell>
          <cell r="K2071" t="str">
            <v>60x120 y 58x117 Rect.</v>
          </cell>
        </row>
        <row r="2072">
          <cell r="A2072" t="str">
            <v>201751657006.1.1</v>
          </cell>
          <cell r="B2072" t="str">
            <v>60 x 120 MALBA GRIS RECT.</v>
          </cell>
          <cell r="C2072">
            <v>20</v>
          </cell>
          <cell r="D2072">
            <v>41.7</v>
          </cell>
          <cell r="E2072">
            <v>22.062000000000001</v>
          </cell>
          <cell r="F2072" t="str">
            <v>PAL</v>
          </cell>
          <cell r="G2072" t="str">
            <v xml:space="preserve">60 x 120 </v>
          </cell>
          <cell r="H2072" t="str">
            <v>Metros</v>
          </cell>
          <cell r="I2072" t="str">
            <v>Porcellanato</v>
          </cell>
          <cell r="J2072" t="str">
            <v>Primera</v>
          </cell>
          <cell r="K2072" t="str">
            <v>60x120 y 58x117 Rect.</v>
          </cell>
        </row>
        <row r="2073">
          <cell r="A2073" t="str">
            <v>201751657006.2.1</v>
          </cell>
          <cell r="B2073" t="str">
            <v>60 x 120 MALBA GRIS RECT. 2DA CAL</v>
          </cell>
          <cell r="C2073">
            <v>20</v>
          </cell>
          <cell r="D2073">
            <v>41.7</v>
          </cell>
          <cell r="E2073">
            <v>21.14</v>
          </cell>
          <cell r="F2073" t="str">
            <v>PAL</v>
          </cell>
          <cell r="G2073" t="str">
            <v xml:space="preserve">60 x 120 </v>
          </cell>
          <cell r="H2073" t="str">
            <v>Metros</v>
          </cell>
          <cell r="I2073" t="str">
            <v>Porcellanato</v>
          </cell>
          <cell r="J2073" t="str">
            <v>Segunda</v>
          </cell>
          <cell r="K2073" t="str">
            <v>60x120 y 58x117 Rect.</v>
          </cell>
        </row>
        <row r="2074">
          <cell r="A2074" t="str">
            <v>201751657097.1.1</v>
          </cell>
          <cell r="B2074" t="str">
            <v>60 x 120 MALBA TIZA RECT.</v>
          </cell>
          <cell r="C2074">
            <v>20</v>
          </cell>
          <cell r="D2074">
            <v>41.7</v>
          </cell>
          <cell r="E2074">
            <v>22.062000000000001</v>
          </cell>
          <cell r="F2074" t="str">
            <v>PAL</v>
          </cell>
          <cell r="G2074" t="str">
            <v xml:space="preserve">60 x 120 </v>
          </cell>
          <cell r="H2074" t="str">
            <v>Metros</v>
          </cell>
          <cell r="I2074" t="str">
            <v>Porcellanato</v>
          </cell>
          <cell r="J2074" t="str">
            <v>Primera</v>
          </cell>
          <cell r="K2074" t="str">
            <v>60x120 y 58x117 Rect.</v>
          </cell>
        </row>
        <row r="2075">
          <cell r="A2075" t="str">
            <v>201751657097.2.1</v>
          </cell>
          <cell r="B2075" t="str">
            <v>60 x 120 MALBA TIZA RECT. 2DA CAL</v>
          </cell>
          <cell r="C2075">
            <v>20</v>
          </cell>
          <cell r="D2075">
            <v>41.7</v>
          </cell>
          <cell r="E2075">
            <v>21.14</v>
          </cell>
          <cell r="F2075" t="str">
            <v>PAL</v>
          </cell>
          <cell r="G2075" t="str">
            <v xml:space="preserve">60 x 120 </v>
          </cell>
          <cell r="H2075" t="str">
            <v>Metros</v>
          </cell>
          <cell r="I2075" t="str">
            <v>Porcellanato</v>
          </cell>
          <cell r="J2075" t="str">
            <v>Segunda</v>
          </cell>
          <cell r="K2075" t="str">
            <v>60x120 y 58x117 Rect.</v>
          </cell>
        </row>
        <row r="2076">
          <cell r="A2076" t="str">
            <v>201751657167.1.1</v>
          </cell>
          <cell r="B2076" t="str">
            <v>60 x 120 MALBA GRAFITO RECT.</v>
          </cell>
          <cell r="C2076">
            <v>20</v>
          </cell>
          <cell r="D2076">
            <v>41.7</v>
          </cell>
          <cell r="E2076">
            <v>22.062000000000001</v>
          </cell>
          <cell r="F2076" t="str">
            <v>PAL</v>
          </cell>
          <cell r="G2076" t="str">
            <v xml:space="preserve">60 x 120 </v>
          </cell>
          <cell r="H2076" t="str">
            <v>Metros</v>
          </cell>
          <cell r="I2076" t="str">
            <v>Porcellanato</v>
          </cell>
          <cell r="J2076" t="str">
            <v>Primera</v>
          </cell>
          <cell r="K2076" t="str">
            <v>60x120 y 58x117 Rect.</v>
          </cell>
        </row>
        <row r="2077">
          <cell r="A2077" t="str">
            <v>201751657167.2.1</v>
          </cell>
          <cell r="B2077" t="str">
            <v>60 x 120 MALBA GRAFITO RECT. 2DA CAL</v>
          </cell>
          <cell r="C2077">
            <v>20</v>
          </cell>
          <cell r="D2077">
            <v>41.7</v>
          </cell>
          <cell r="E2077">
            <v>21.14</v>
          </cell>
          <cell r="F2077" t="str">
            <v>PAL</v>
          </cell>
          <cell r="G2077" t="str">
            <v xml:space="preserve">60 x 120 </v>
          </cell>
          <cell r="H2077" t="str">
            <v>Metros</v>
          </cell>
          <cell r="I2077" t="str">
            <v>Porcellanato</v>
          </cell>
          <cell r="J2077" t="str">
            <v>Segunda</v>
          </cell>
          <cell r="K2077" t="str">
            <v>60x120 y 58x117 Rect.</v>
          </cell>
        </row>
        <row r="2078">
          <cell r="A2078" t="str">
            <v>201751658001.1.1</v>
          </cell>
          <cell r="B2078" t="str">
            <v>60 x 120 MIRO BLANCO RECT.</v>
          </cell>
          <cell r="C2078">
            <v>20</v>
          </cell>
          <cell r="D2078">
            <v>41.7</v>
          </cell>
          <cell r="E2078">
            <v>22.062000000000001</v>
          </cell>
          <cell r="F2078" t="str">
            <v>PAL</v>
          </cell>
          <cell r="G2078" t="str">
            <v xml:space="preserve">60 x 120 </v>
          </cell>
          <cell r="H2078" t="str">
            <v>Metros</v>
          </cell>
          <cell r="I2078" t="str">
            <v>Porcellanato</v>
          </cell>
          <cell r="J2078" t="str">
            <v>Primera</v>
          </cell>
          <cell r="K2078" t="str">
            <v>60x120 y 58x117 Rect.</v>
          </cell>
        </row>
        <row r="2079">
          <cell r="A2079" t="str">
            <v>201751658001.2.1</v>
          </cell>
          <cell r="B2079" t="str">
            <v>60 x 120 MIRO BLANCO RECT. 2DA CAL</v>
          </cell>
          <cell r="C2079">
            <v>20</v>
          </cell>
          <cell r="D2079">
            <v>41.7</v>
          </cell>
          <cell r="E2079">
            <v>21.14</v>
          </cell>
          <cell r="F2079" t="str">
            <v>PAL</v>
          </cell>
          <cell r="G2079" t="str">
            <v xml:space="preserve">60 x 120 </v>
          </cell>
          <cell r="H2079" t="str">
            <v>Metros</v>
          </cell>
          <cell r="I2079" t="str">
            <v>Porcellanato</v>
          </cell>
          <cell r="J2079" t="str">
            <v>Segunda</v>
          </cell>
          <cell r="K2079" t="str">
            <v>60x120 y 58x117 Rect.</v>
          </cell>
        </row>
        <row r="2080">
          <cell r="A2080" t="str">
            <v>201751658006.1.1</v>
          </cell>
          <cell r="B2080" t="str">
            <v>60 x 120 MIRO GRIS RECT.</v>
          </cell>
          <cell r="C2080">
            <v>20</v>
          </cell>
          <cell r="D2080">
            <v>41.7</v>
          </cell>
          <cell r="E2080">
            <v>22.062000000000001</v>
          </cell>
          <cell r="F2080" t="str">
            <v>PAL</v>
          </cell>
          <cell r="G2080" t="str">
            <v xml:space="preserve">60 x 120 </v>
          </cell>
          <cell r="H2080" t="str">
            <v>Metros</v>
          </cell>
          <cell r="I2080" t="str">
            <v>Porcellanato</v>
          </cell>
          <cell r="J2080" t="str">
            <v>Primera</v>
          </cell>
          <cell r="K2080" t="str">
            <v>60x120 y 58x117 Rect.</v>
          </cell>
        </row>
        <row r="2081">
          <cell r="A2081" t="str">
            <v>201751658006.2.1</v>
          </cell>
          <cell r="B2081" t="str">
            <v>60 x 120 MIRO GRIS RECT. 2DA CAL</v>
          </cell>
          <cell r="C2081">
            <v>20</v>
          </cell>
          <cell r="D2081">
            <v>41.7</v>
          </cell>
          <cell r="E2081">
            <v>21.14</v>
          </cell>
          <cell r="F2081" t="str">
            <v>PAL</v>
          </cell>
          <cell r="G2081" t="str">
            <v xml:space="preserve">60 x 120 </v>
          </cell>
          <cell r="H2081" t="str">
            <v>Metros</v>
          </cell>
          <cell r="I2081" t="str">
            <v>Porcellanato</v>
          </cell>
          <cell r="J2081" t="str">
            <v>Segunda</v>
          </cell>
          <cell r="K2081" t="str">
            <v>60x120 y 58x117 Rect.</v>
          </cell>
        </row>
        <row r="2082">
          <cell r="A2082" t="str">
            <v>201751659009.1.1</v>
          </cell>
          <cell r="B2082" t="str">
            <v>60 x 120 TRAFALGAR ARENA RECT.</v>
          </cell>
          <cell r="C2082">
            <v>20</v>
          </cell>
          <cell r="D2082">
            <v>41.7</v>
          </cell>
          <cell r="E2082">
            <v>21.14</v>
          </cell>
          <cell r="F2082" t="str">
            <v>PAL</v>
          </cell>
          <cell r="G2082" t="str">
            <v xml:space="preserve">60 x 120 </v>
          </cell>
          <cell r="H2082" t="str">
            <v>Metros</v>
          </cell>
          <cell r="I2082" t="str">
            <v>Porcellanato</v>
          </cell>
          <cell r="J2082" t="str">
            <v>Primera</v>
          </cell>
          <cell r="K2082" t="str">
            <v>60x120 y 58x117 Rect.</v>
          </cell>
        </row>
        <row r="2083">
          <cell r="A2083" t="str">
            <v>201751659009.1.2</v>
          </cell>
          <cell r="B2083" t="str">
            <v>60 x 120 TRAFALGAR ARENA RECT. P2</v>
          </cell>
          <cell r="C2083">
            <v>20</v>
          </cell>
          <cell r="D2083">
            <v>50.04</v>
          </cell>
          <cell r="E2083">
            <v>22.062000000000001</v>
          </cell>
          <cell r="F2083" t="str">
            <v>PAL</v>
          </cell>
          <cell r="G2083" t="str">
            <v xml:space="preserve">60 x 120 </v>
          </cell>
          <cell r="H2083" t="str">
            <v>Metros</v>
          </cell>
          <cell r="I2083" t="str">
            <v>Porcellanato</v>
          </cell>
          <cell r="J2083" t="str">
            <v>Primera</v>
          </cell>
          <cell r="K2083" t="str">
            <v>60x120 y 58x117 Rect.</v>
          </cell>
        </row>
        <row r="2084">
          <cell r="A2084" t="str">
            <v>201751659009.2.1</v>
          </cell>
          <cell r="B2084" t="str">
            <v>60 x 120 TRAFALGAR ARENA RECT. 2 C</v>
          </cell>
          <cell r="C2084">
            <v>20</v>
          </cell>
          <cell r="D2084">
            <v>41.7</v>
          </cell>
          <cell r="E2084">
            <v>21.14</v>
          </cell>
          <cell r="F2084" t="str">
            <v>PAL</v>
          </cell>
          <cell r="G2084" t="str">
            <v xml:space="preserve">60 x 120 </v>
          </cell>
          <cell r="H2084" t="str">
            <v>Metros</v>
          </cell>
          <cell r="I2084" t="str">
            <v>Porcellanato</v>
          </cell>
          <cell r="J2084" t="str">
            <v>Segunda</v>
          </cell>
          <cell r="K2084" t="str">
            <v>60x120 y 58x117 Rect.</v>
          </cell>
        </row>
        <row r="2085">
          <cell r="A2085" t="str">
            <v>201751659009.2.2</v>
          </cell>
          <cell r="B2085" t="str">
            <v>60 x 120 TRAFALGAR ARENA RECT. P2 2DA CA</v>
          </cell>
          <cell r="C2085">
            <v>20</v>
          </cell>
          <cell r="D2085">
            <v>50.04</v>
          </cell>
          <cell r="E2085">
            <v>21.14</v>
          </cell>
          <cell r="F2085" t="str">
            <v>PAL</v>
          </cell>
          <cell r="G2085" t="str">
            <v xml:space="preserve">60 x 120 </v>
          </cell>
          <cell r="H2085" t="str">
            <v>Metros</v>
          </cell>
          <cell r="I2085" t="str">
            <v>Porcellanato</v>
          </cell>
          <cell r="J2085" t="str">
            <v>Segunda</v>
          </cell>
          <cell r="K2085" t="str">
            <v>60x120 y 58x117 Rect.</v>
          </cell>
        </row>
        <row r="2086">
          <cell r="A2086" t="str">
            <v>201751659167.1.1</v>
          </cell>
          <cell r="B2086" t="str">
            <v>60 x 120 TRAFALGAR GRAFITO RECT.</v>
          </cell>
          <cell r="C2086">
            <v>20</v>
          </cell>
          <cell r="D2086">
            <v>41.7</v>
          </cell>
          <cell r="E2086">
            <v>22.062000000000001</v>
          </cell>
          <cell r="F2086" t="str">
            <v>PAL</v>
          </cell>
          <cell r="G2086" t="str">
            <v xml:space="preserve">60 x 120 </v>
          </cell>
          <cell r="H2086" t="str">
            <v>Metros</v>
          </cell>
          <cell r="I2086" t="str">
            <v>Porcellanato</v>
          </cell>
          <cell r="J2086" t="str">
            <v>Primera</v>
          </cell>
          <cell r="K2086" t="str">
            <v>60x120 y 58x117 Rect.</v>
          </cell>
        </row>
        <row r="2087">
          <cell r="A2087" t="str">
            <v>201751659167.1.2</v>
          </cell>
          <cell r="B2087" t="str">
            <v>60 x 120 TRAFALGAR GRAFITO RECT. P2</v>
          </cell>
          <cell r="C2087">
            <v>20</v>
          </cell>
          <cell r="D2087">
            <v>50.04</v>
          </cell>
          <cell r="E2087">
            <v>22.062000000000001</v>
          </cell>
          <cell r="F2087" t="str">
            <v>PAL</v>
          </cell>
          <cell r="G2087" t="str">
            <v xml:space="preserve">60 x 120 </v>
          </cell>
          <cell r="H2087" t="str">
            <v>Metros</v>
          </cell>
          <cell r="I2087" t="str">
            <v>Porcellanato</v>
          </cell>
          <cell r="J2087" t="str">
            <v>Primera</v>
          </cell>
          <cell r="K2087" t="str">
            <v>60x120 y 58x117 Rect.</v>
          </cell>
        </row>
        <row r="2088">
          <cell r="A2088" t="str">
            <v>201751659167.2.1</v>
          </cell>
          <cell r="B2088" t="str">
            <v>60 x 120 TRAFALGAR GRAFITO RECT. 2DA CAL</v>
          </cell>
          <cell r="C2088">
            <v>20</v>
          </cell>
          <cell r="D2088">
            <v>41.7</v>
          </cell>
          <cell r="E2088">
            <v>21.14</v>
          </cell>
          <cell r="F2088" t="str">
            <v>PAL</v>
          </cell>
          <cell r="G2088" t="str">
            <v xml:space="preserve">60 x 120 </v>
          </cell>
          <cell r="H2088" t="str">
            <v>Metros</v>
          </cell>
          <cell r="I2088" t="str">
            <v>Porcellanato</v>
          </cell>
          <cell r="J2088" t="str">
            <v>Segunda</v>
          </cell>
          <cell r="K2088" t="str">
            <v>60x120 y 58x117 Rect.</v>
          </cell>
        </row>
        <row r="2089">
          <cell r="A2089" t="str">
            <v>201751659167.2.2</v>
          </cell>
          <cell r="B2089" t="str">
            <v>60 x 120 TRAFALGAR GRAFITO RECT. P2 2 C</v>
          </cell>
          <cell r="C2089">
            <v>20</v>
          </cell>
          <cell r="D2089">
            <v>50.04</v>
          </cell>
          <cell r="E2089">
            <v>21.14</v>
          </cell>
          <cell r="F2089" t="str">
            <v>PAL</v>
          </cell>
          <cell r="G2089" t="str">
            <v xml:space="preserve">60 x 120 </v>
          </cell>
          <cell r="H2089" t="str">
            <v>Metros</v>
          </cell>
          <cell r="I2089" t="str">
            <v>Porcellanato</v>
          </cell>
          <cell r="J2089" t="str">
            <v>Segunda</v>
          </cell>
          <cell r="K2089" t="str">
            <v>60x120 y 58x117 Rect.</v>
          </cell>
        </row>
        <row r="2090">
          <cell r="A2090" t="str">
            <v>201751660006.1.1</v>
          </cell>
          <cell r="B2090" t="str">
            <v>60 x 120 ATLAS GRIS RECT.</v>
          </cell>
          <cell r="C2090">
            <v>20</v>
          </cell>
          <cell r="D2090">
            <v>41.7</v>
          </cell>
          <cell r="E2090">
            <v>22.062000000000001</v>
          </cell>
          <cell r="F2090" t="str">
            <v>PAL</v>
          </cell>
          <cell r="G2090" t="str">
            <v xml:space="preserve">60 x 120 </v>
          </cell>
          <cell r="H2090" t="str">
            <v>Metros</v>
          </cell>
          <cell r="I2090" t="str">
            <v>Porcellanato</v>
          </cell>
          <cell r="J2090" t="str">
            <v>Primera</v>
          </cell>
          <cell r="K2090" t="str">
            <v>60x120 y 58x117 Rect.</v>
          </cell>
        </row>
        <row r="2091">
          <cell r="A2091" t="str">
            <v>201751660006.2.1</v>
          </cell>
          <cell r="B2091" t="str">
            <v>60 x 120 ATLAS GRIS RECT. 2DA CAL</v>
          </cell>
          <cell r="C2091">
            <v>20</v>
          </cell>
          <cell r="D2091">
            <v>41.7</v>
          </cell>
          <cell r="E2091">
            <v>21.14</v>
          </cell>
          <cell r="F2091" t="str">
            <v>PAL</v>
          </cell>
          <cell r="G2091" t="str">
            <v xml:space="preserve">60 x 120 </v>
          </cell>
          <cell r="H2091" t="str">
            <v>Metros</v>
          </cell>
          <cell r="I2091" t="str">
            <v>Porcellanato</v>
          </cell>
          <cell r="J2091" t="str">
            <v>Segunda</v>
          </cell>
          <cell r="K2091" t="str">
            <v>60x120 y 58x117 Rect.</v>
          </cell>
        </row>
        <row r="2092">
          <cell r="A2092" t="str">
            <v>201751665210.1.1</v>
          </cell>
          <cell r="B2092" t="str">
            <v>60 x 120 METAL HIERRO RECT.</v>
          </cell>
          <cell r="C2092">
            <v>20</v>
          </cell>
          <cell r="D2092">
            <v>41.7</v>
          </cell>
          <cell r="E2092">
            <v>22.062000000000001</v>
          </cell>
          <cell r="F2092" t="str">
            <v>PAL</v>
          </cell>
          <cell r="G2092" t="str">
            <v xml:space="preserve">60 x 120 </v>
          </cell>
          <cell r="H2092" t="str">
            <v>Metros</v>
          </cell>
          <cell r="I2092" t="str">
            <v>Porcellanato</v>
          </cell>
          <cell r="J2092" t="str">
            <v>Primera</v>
          </cell>
          <cell r="K2092" t="str">
            <v>60x120 y 58x117 Rect.</v>
          </cell>
        </row>
        <row r="2093">
          <cell r="A2093" t="str">
            <v>201751665210.2.1</v>
          </cell>
          <cell r="B2093" t="str">
            <v>60 x 120 METAL HIERRO RECT. 2DA CAL</v>
          </cell>
          <cell r="C2093">
            <v>20</v>
          </cell>
          <cell r="D2093">
            <v>41.7</v>
          </cell>
          <cell r="E2093">
            <v>21.14</v>
          </cell>
          <cell r="F2093" t="str">
            <v>PAL</v>
          </cell>
          <cell r="G2093" t="str">
            <v xml:space="preserve">60 x 120 </v>
          </cell>
          <cell r="H2093" t="str">
            <v>Metros</v>
          </cell>
          <cell r="I2093" t="str">
            <v>Porcellanato</v>
          </cell>
          <cell r="J2093" t="str">
            <v>Segunda</v>
          </cell>
          <cell r="K2093" t="str">
            <v>60x120 y 58x117 Rect.</v>
          </cell>
        </row>
        <row r="2094">
          <cell r="A2094" t="str">
            <v>201751669000.1.1</v>
          </cell>
          <cell r="B2094" t="str">
            <v>60 x 120 ALCANTARA COTTO RECT.</v>
          </cell>
          <cell r="C2094">
            <v>20</v>
          </cell>
          <cell r="D2094">
            <v>41.7</v>
          </cell>
          <cell r="E2094">
            <v>22.062000000000001</v>
          </cell>
          <cell r="F2094" t="str">
            <v>PAL</v>
          </cell>
          <cell r="G2094" t="str">
            <v xml:space="preserve">60 x 120 </v>
          </cell>
          <cell r="H2094" t="str">
            <v>Metros</v>
          </cell>
          <cell r="I2094" t="str">
            <v>Porcellanato</v>
          </cell>
          <cell r="J2094" t="str">
            <v>Primera</v>
          </cell>
          <cell r="K2094" t="str">
            <v>60x120 y 58x117 Rect.</v>
          </cell>
        </row>
        <row r="2095">
          <cell r="A2095" t="str">
            <v>201751669000.2.1</v>
          </cell>
          <cell r="B2095" t="str">
            <v>60 x 120 ALCANTARA COTTO RECT. 2DA CAL</v>
          </cell>
          <cell r="C2095">
            <v>20</v>
          </cell>
          <cell r="D2095">
            <v>41.7</v>
          </cell>
          <cell r="E2095">
            <v>21.14</v>
          </cell>
          <cell r="F2095" t="str">
            <v>PAL</v>
          </cell>
          <cell r="G2095" t="str">
            <v xml:space="preserve">60 x 120 </v>
          </cell>
          <cell r="H2095" t="str">
            <v>Metros</v>
          </cell>
          <cell r="I2095" t="str">
            <v>Porcellanato</v>
          </cell>
          <cell r="J2095" t="str">
            <v>Segunda</v>
          </cell>
          <cell r="K2095" t="str">
            <v>60x120 y 58x117 Rect.</v>
          </cell>
        </row>
        <row r="2096">
          <cell r="A2096" t="str">
            <v>201751670006.1.1</v>
          </cell>
          <cell r="B2096" t="str">
            <v>60 x 120 RODAS GRIS RECT.</v>
          </cell>
          <cell r="C2096">
            <v>20</v>
          </cell>
          <cell r="D2096">
            <v>41.7</v>
          </cell>
          <cell r="E2096">
            <v>22.062000000000001</v>
          </cell>
          <cell r="F2096" t="str">
            <v>PAL</v>
          </cell>
          <cell r="G2096" t="str">
            <v xml:space="preserve">60 x 120 </v>
          </cell>
          <cell r="H2096" t="str">
            <v>Metros</v>
          </cell>
          <cell r="I2096" t="str">
            <v>Porcellanato</v>
          </cell>
          <cell r="J2096" t="str">
            <v>Primera</v>
          </cell>
          <cell r="K2096" t="str">
            <v>60x120 y 58x117 Rect.</v>
          </cell>
        </row>
        <row r="2097">
          <cell r="A2097" t="str">
            <v>201751670006.1.2</v>
          </cell>
          <cell r="B2097" t="str">
            <v>60 x 120 RODAS GRIS RECT. P2</v>
          </cell>
          <cell r="C2097">
            <v>20</v>
          </cell>
          <cell r="D2097">
            <v>50.04</v>
          </cell>
          <cell r="E2097">
            <v>22.062000000000001</v>
          </cell>
          <cell r="F2097" t="str">
            <v>PAL</v>
          </cell>
          <cell r="G2097" t="str">
            <v xml:space="preserve">60 x 120 </v>
          </cell>
          <cell r="H2097" t="str">
            <v>Metros</v>
          </cell>
          <cell r="I2097" t="str">
            <v>Porcellanato</v>
          </cell>
          <cell r="J2097" t="str">
            <v>Primera</v>
          </cell>
          <cell r="K2097" t="str">
            <v>60x120 y 58x117 Rect.</v>
          </cell>
        </row>
        <row r="2098">
          <cell r="A2098" t="str">
            <v>201751670006.2.1</v>
          </cell>
          <cell r="B2098" t="str">
            <v>60 x 120 RODAS GRIS RECT. 2DA CAL</v>
          </cell>
          <cell r="C2098">
            <v>20</v>
          </cell>
          <cell r="D2098">
            <v>41.7</v>
          </cell>
          <cell r="E2098">
            <v>21.14</v>
          </cell>
          <cell r="F2098" t="str">
            <v>PAL</v>
          </cell>
          <cell r="G2098" t="str">
            <v xml:space="preserve">60 x 120 </v>
          </cell>
          <cell r="H2098" t="str">
            <v>Metros</v>
          </cell>
          <cell r="I2098" t="str">
            <v>Porcellanato</v>
          </cell>
          <cell r="J2098" t="str">
            <v>Segunda</v>
          </cell>
          <cell r="K2098" t="str">
            <v>60x120 y 58x117 Rect.</v>
          </cell>
        </row>
        <row r="2099">
          <cell r="A2099" t="str">
            <v>201751670006.2.2</v>
          </cell>
          <cell r="B2099" t="str">
            <v>60 x 120 RODAS GRIS RECT. P2 2DA CAL</v>
          </cell>
          <cell r="C2099">
            <v>20</v>
          </cell>
          <cell r="D2099">
            <v>50.04</v>
          </cell>
          <cell r="E2099">
            <v>21.14</v>
          </cell>
          <cell r="F2099" t="str">
            <v>PAL</v>
          </cell>
          <cell r="G2099" t="str">
            <v xml:space="preserve">60 x 120 </v>
          </cell>
          <cell r="H2099" t="str">
            <v>Metros</v>
          </cell>
          <cell r="I2099" t="str">
            <v>Porcellanato</v>
          </cell>
          <cell r="J2099" t="str">
            <v>Segunda</v>
          </cell>
          <cell r="K2099" t="str">
            <v>60x120 y 58x117 Rect.</v>
          </cell>
        </row>
        <row r="2100">
          <cell r="A2100" t="str">
            <v>201751670149.1.1</v>
          </cell>
          <cell r="B2100" t="str">
            <v>60 x 120 RODAS CLARO RECT.</v>
          </cell>
          <cell r="C2100">
            <v>20</v>
          </cell>
          <cell r="D2100">
            <v>41.7</v>
          </cell>
          <cell r="E2100">
            <v>22.062000000000001</v>
          </cell>
          <cell r="F2100" t="str">
            <v>PAL</v>
          </cell>
          <cell r="G2100" t="str">
            <v xml:space="preserve">60 x 120 </v>
          </cell>
          <cell r="H2100" t="str">
            <v>Metros</v>
          </cell>
          <cell r="I2100" t="str">
            <v>Porcellanato</v>
          </cell>
          <cell r="J2100" t="str">
            <v>Primera</v>
          </cell>
          <cell r="K2100" t="str">
            <v>60x120 y 58x117 Rect.</v>
          </cell>
        </row>
        <row r="2101">
          <cell r="A2101" t="str">
            <v>201751670149.2.1</v>
          </cell>
          <cell r="B2101" t="str">
            <v>60 x 120 RODAS CLARO RECT. 2DA CAL</v>
          </cell>
          <cell r="C2101">
            <v>20</v>
          </cell>
          <cell r="D2101">
            <v>41.7</v>
          </cell>
          <cell r="E2101">
            <v>21.14</v>
          </cell>
          <cell r="F2101" t="str">
            <v>PAL</v>
          </cell>
          <cell r="G2101" t="str">
            <v xml:space="preserve">60 x 120 </v>
          </cell>
          <cell r="H2101" t="str">
            <v>Metros</v>
          </cell>
          <cell r="I2101" t="str">
            <v>Porcellanato</v>
          </cell>
          <cell r="J2101" t="str">
            <v>Segunda</v>
          </cell>
          <cell r="K2101" t="str">
            <v>60x120 y 58x117 Rect.</v>
          </cell>
        </row>
        <row r="2102">
          <cell r="A2102" t="str">
            <v>201751670167.1.1</v>
          </cell>
          <cell r="B2102" t="str">
            <v>60 x 120 RODAS GRAFITO RECT.</v>
          </cell>
          <cell r="C2102">
            <v>20</v>
          </cell>
          <cell r="D2102">
            <v>41.7</v>
          </cell>
          <cell r="E2102">
            <v>22.062000000000001</v>
          </cell>
          <cell r="F2102" t="str">
            <v>PAL</v>
          </cell>
          <cell r="G2102" t="str">
            <v xml:space="preserve">60 x 120 </v>
          </cell>
          <cell r="H2102" t="str">
            <v>Metros</v>
          </cell>
          <cell r="I2102" t="str">
            <v>Porcellanato</v>
          </cell>
          <cell r="J2102" t="str">
            <v>Primera</v>
          </cell>
          <cell r="K2102" t="str">
            <v>60x120 y 58x117 Rect.</v>
          </cell>
        </row>
        <row r="2103">
          <cell r="A2103" t="str">
            <v>201751670167.1.2</v>
          </cell>
          <cell r="B2103" t="str">
            <v>60 x 120 RODAS GRAFITO RECT. P2</v>
          </cell>
          <cell r="C2103">
            <v>20</v>
          </cell>
          <cell r="D2103">
            <v>50.04</v>
          </cell>
          <cell r="E2103">
            <v>22.062000000000001</v>
          </cell>
          <cell r="F2103" t="str">
            <v>PAL</v>
          </cell>
          <cell r="G2103" t="str">
            <v xml:space="preserve">60 x 120 </v>
          </cell>
          <cell r="H2103" t="str">
            <v>Metros</v>
          </cell>
          <cell r="I2103" t="str">
            <v>Porcellanato</v>
          </cell>
          <cell r="J2103" t="str">
            <v>Primera</v>
          </cell>
          <cell r="K2103" t="str">
            <v>60x120 y 58x117 Rect.</v>
          </cell>
        </row>
        <row r="2104">
          <cell r="A2104" t="str">
            <v>201751670167.2.1</v>
          </cell>
          <cell r="B2104" t="str">
            <v>60 x 120 RODAS GRAFITO RECT. 2DA CAL</v>
          </cell>
          <cell r="C2104">
            <v>20</v>
          </cell>
          <cell r="D2104">
            <v>41.7</v>
          </cell>
          <cell r="E2104">
            <v>21.14</v>
          </cell>
          <cell r="F2104" t="str">
            <v>PAL</v>
          </cell>
          <cell r="G2104" t="str">
            <v xml:space="preserve">60 x 120 </v>
          </cell>
          <cell r="H2104" t="str">
            <v>Metros</v>
          </cell>
          <cell r="I2104" t="str">
            <v>Porcellanato</v>
          </cell>
          <cell r="J2104" t="str">
            <v>Segunda</v>
          </cell>
          <cell r="K2104" t="str">
            <v>60x120 y 58x117 Rect.</v>
          </cell>
        </row>
        <row r="2105">
          <cell r="A2105" t="str">
            <v>201751670167.2.2</v>
          </cell>
          <cell r="B2105" t="str">
            <v>60 x 120 RODAS GRAFITO RECT. P2 2DA CAL</v>
          </cell>
          <cell r="C2105">
            <v>20</v>
          </cell>
          <cell r="D2105">
            <v>50.04</v>
          </cell>
          <cell r="E2105">
            <v>21.14</v>
          </cell>
          <cell r="F2105" t="str">
            <v>PAL</v>
          </cell>
          <cell r="G2105" t="str">
            <v xml:space="preserve">60 x 120 </v>
          </cell>
          <cell r="H2105" t="str">
            <v>Metros</v>
          </cell>
          <cell r="I2105" t="str">
            <v>Porcellanato</v>
          </cell>
          <cell r="J2105" t="str">
            <v>Segunda</v>
          </cell>
          <cell r="K2105" t="str">
            <v>60x120 y 58x117 Rect.</v>
          </cell>
        </row>
        <row r="2106">
          <cell r="A2106" t="str">
            <v>201751693006.1.1</v>
          </cell>
          <cell r="B2106" t="str">
            <v>60 x 120 EPICO GRIS RECT.</v>
          </cell>
          <cell r="C2106">
            <v>20</v>
          </cell>
          <cell r="D2106">
            <v>41.7</v>
          </cell>
          <cell r="E2106">
            <v>22.062000000000001</v>
          </cell>
          <cell r="F2106" t="str">
            <v>PAL</v>
          </cell>
          <cell r="G2106" t="str">
            <v xml:space="preserve">60 x 120 </v>
          </cell>
          <cell r="H2106" t="str">
            <v>Metros</v>
          </cell>
          <cell r="I2106" t="str">
            <v>Porcellanato</v>
          </cell>
          <cell r="J2106" t="str">
            <v>Primera</v>
          </cell>
          <cell r="K2106" t="str">
            <v>60x120 y 58x117 Rect.</v>
          </cell>
        </row>
        <row r="2107">
          <cell r="A2107" t="str">
            <v>201751693006.2.1</v>
          </cell>
          <cell r="B2107" t="str">
            <v>60 x 120 EPICO GRIS RECT. 2DA CAL</v>
          </cell>
          <cell r="C2107">
            <v>20</v>
          </cell>
          <cell r="D2107">
            <v>41.7</v>
          </cell>
          <cell r="E2107">
            <v>21.14</v>
          </cell>
          <cell r="F2107" t="str">
            <v>PAL</v>
          </cell>
          <cell r="G2107" t="str">
            <v xml:space="preserve">60 x 120 </v>
          </cell>
          <cell r="H2107" t="str">
            <v>Metros</v>
          </cell>
          <cell r="I2107" t="str">
            <v>Porcellanato</v>
          </cell>
          <cell r="J2107" t="str">
            <v>Segunda</v>
          </cell>
          <cell r="K2107" t="str">
            <v>60x120 y 58x117 Rect.</v>
          </cell>
        </row>
        <row r="2108">
          <cell r="A2108" t="str">
            <v>201761597097.1.1</v>
          </cell>
          <cell r="B2108" t="str">
            <v>58 x 117 LIFE TIZA RECT. P1</v>
          </cell>
          <cell r="C2108">
            <v>20</v>
          </cell>
          <cell r="D2108">
            <v>40.5</v>
          </cell>
          <cell r="E2108">
            <v>22.062000000000001</v>
          </cell>
          <cell r="F2108" t="str">
            <v>PAL</v>
          </cell>
          <cell r="G2108" t="str">
            <v xml:space="preserve">58 x 117 </v>
          </cell>
          <cell r="H2108" t="str">
            <v>Metros</v>
          </cell>
          <cell r="I2108" t="str">
            <v>Porcellanato</v>
          </cell>
          <cell r="J2108" t="str">
            <v>Primera</v>
          </cell>
          <cell r="K2108" t="str">
            <v>60x120 y 58x117 Rect.</v>
          </cell>
        </row>
        <row r="2109">
          <cell r="A2109" t="str">
            <v>201761597097.1.2</v>
          </cell>
          <cell r="B2109" t="str">
            <v>58 x 117 LIFE TIZA RECT. (NO USAR)</v>
          </cell>
          <cell r="C2109">
            <v>20</v>
          </cell>
          <cell r="D2109">
            <v>48.6</v>
          </cell>
          <cell r="E2109">
            <v>22.062000000000001</v>
          </cell>
          <cell r="F2109" t="str">
            <v>PAL</v>
          </cell>
          <cell r="G2109" t="str">
            <v xml:space="preserve">58 x 117 </v>
          </cell>
          <cell r="H2109" t="str">
            <v>Metros</v>
          </cell>
          <cell r="I2109" t="str">
            <v>Porcellanato</v>
          </cell>
          <cell r="J2109" t="str">
            <v>Primera</v>
          </cell>
          <cell r="K2109" t="str">
            <v>60x120 y 58x117 Rect.</v>
          </cell>
        </row>
        <row r="2110">
          <cell r="A2110" t="str">
            <v>201761597097.2.1</v>
          </cell>
          <cell r="B2110" t="str">
            <v>58 x 117 LIFE TIZA RECT. 2DA CAL</v>
          </cell>
          <cell r="C2110">
            <v>20</v>
          </cell>
          <cell r="D2110">
            <v>40.5</v>
          </cell>
          <cell r="E2110">
            <v>21.14</v>
          </cell>
          <cell r="F2110" t="str">
            <v>PAL</v>
          </cell>
          <cell r="G2110" t="str">
            <v xml:space="preserve">58 x 117 </v>
          </cell>
          <cell r="H2110" t="str">
            <v>Metros</v>
          </cell>
          <cell r="I2110" t="str">
            <v>Porcellanato</v>
          </cell>
          <cell r="J2110" t="str">
            <v>Segunda</v>
          </cell>
          <cell r="K2110" t="str">
            <v>60x120 y 58x117 Rect.</v>
          </cell>
        </row>
        <row r="2111">
          <cell r="A2111" t="str">
            <v>201761597097.2.2</v>
          </cell>
          <cell r="B2111" t="str">
            <v>58 x 117 LIFE TIZA RECT. P2 2C (NO USAR)</v>
          </cell>
          <cell r="C2111">
            <v>20</v>
          </cell>
          <cell r="D2111">
            <v>48.6</v>
          </cell>
          <cell r="E2111">
            <v>22.062000000000001</v>
          </cell>
          <cell r="F2111" t="str">
            <v>PAL</v>
          </cell>
          <cell r="G2111" t="str">
            <v xml:space="preserve">58 x 117 </v>
          </cell>
          <cell r="H2111" t="str">
            <v>Metros</v>
          </cell>
          <cell r="I2111" t="str">
            <v>Porcellanato</v>
          </cell>
          <cell r="J2111" t="str">
            <v>Segunda</v>
          </cell>
          <cell r="K2111" t="str">
            <v>60x120 y 58x117 Rect.</v>
          </cell>
        </row>
        <row r="2112">
          <cell r="A2112" t="str">
            <v>201761627006.1.2</v>
          </cell>
          <cell r="B2112" t="str">
            <v>58 x 117 LIFE GRIS PULIDO</v>
          </cell>
          <cell r="C2112">
            <v>20</v>
          </cell>
          <cell r="D2112">
            <v>48.6</v>
          </cell>
          <cell r="E2112">
            <v>22.222000000000001</v>
          </cell>
          <cell r="F2112" t="str">
            <v>PAL</v>
          </cell>
          <cell r="G2112" t="str">
            <v xml:space="preserve">58 x 117 </v>
          </cell>
          <cell r="H2112" t="str">
            <v>Metros</v>
          </cell>
          <cell r="I2112" t="str">
            <v>Porcellanato</v>
          </cell>
          <cell r="J2112" t="str">
            <v>Primera</v>
          </cell>
          <cell r="K2112" t="str">
            <v>58 x 117 Polished</v>
          </cell>
        </row>
        <row r="2113">
          <cell r="A2113" t="str">
            <v>201761627006.2.2</v>
          </cell>
          <cell r="B2113" t="str">
            <v>58 x 117 LIFE GRIS PULIDO 2DA CAL</v>
          </cell>
          <cell r="C2113">
            <v>20</v>
          </cell>
          <cell r="D2113">
            <v>48.6</v>
          </cell>
          <cell r="E2113">
            <v>22.222000000000001</v>
          </cell>
          <cell r="F2113" t="str">
            <v>PAL</v>
          </cell>
          <cell r="G2113" t="str">
            <v xml:space="preserve">58 x 117 </v>
          </cell>
          <cell r="H2113" t="str">
            <v>Metros</v>
          </cell>
          <cell r="I2113" t="str">
            <v>Porcellanato</v>
          </cell>
          <cell r="J2113" t="str">
            <v>Segunda</v>
          </cell>
          <cell r="K2113" t="str">
            <v>58 x 117 Polished</v>
          </cell>
        </row>
        <row r="2114">
          <cell r="A2114" t="str">
            <v>201761627097.1.1</v>
          </cell>
          <cell r="B2114" t="str">
            <v>58 x 117 LIFE TIZA PULIDO P1</v>
          </cell>
          <cell r="C2114">
            <v>20</v>
          </cell>
          <cell r="D2114">
            <v>40.5</v>
          </cell>
          <cell r="E2114">
            <v>22.222000000000001</v>
          </cell>
          <cell r="F2114" t="str">
            <v>PAL</v>
          </cell>
          <cell r="G2114" t="str">
            <v xml:space="preserve">58 x 117 </v>
          </cell>
          <cell r="H2114" t="str">
            <v>Metros</v>
          </cell>
          <cell r="I2114" t="str">
            <v>Porcellanato</v>
          </cell>
          <cell r="J2114" t="str">
            <v>Primera</v>
          </cell>
          <cell r="K2114" t="str">
            <v>58 x 117 Polished</v>
          </cell>
        </row>
        <row r="2115">
          <cell r="A2115" t="str">
            <v>201761627097.1.2</v>
          </cell>
          <cell r="B2115" t="str">
            <v>58 x 117 LIFE TIZA PULIDO</v>
          </cell>
          <cell r="C2115">
            <v>20</v>
          </cell>
          <cell r="D2115">
            <v>48.6</v>
          </cell>
          <cell r="E2115">
            <v>22.222000000000001</v>
          </cell>
          <cell r="F2115" t="str">
            <v>PAL</v>
          </cell>
          <cell r="G2115" t="str">
            <v xml:space="preserve">58 x 117 </v>
          </cell>
          <cell r="H2115" t="str">
            <v>Metros</v>
          </cell>
          <cell r="I2115" t="str">
            <v>Porcellanato</v>
          </cell>
          <cell r="J2115" t="str">
            <v>Primera</v>
          </cell>
          <cell r="K2115" t="str">
            <v>58 x 117 Polished</v>
          </cell>
        </row>
        <row r="2116">
          <cell r="A2116" t="str">
            <v>201761627097.2.1</v>
          </cell>
          <cell r="B2116" t="str">
            <v>58 x 117 LIFE TIZA PULIDO 2DA CAL</v>
          </cell>
          <cell r="C2116">
            <v>20</v>
          </cell>
          <cell r="D2116">
            <v>40.5</v>
          </cell>
          <cell r="E2116">
            <v>19.84</v>
          </cell>
          <cell r="F2116" t="str">
            <v>PAL</v>
          </cell>
          <cell r="G2116" t="str">
            <v xml:space="preserve">58 x 117 </v>
          </cell>
          <cell r="H2116" t="str">
            <v>Metros</v>
          </cell>
          <cell r="I2116" t="str">
            <v>Porcellanato</v>
          </cell>
          <cell r="J2116" t="str">
            <v>Segunda</v>
          </cell>
          <cell r="K2116" t="str">
            <v>58 x 117 Polished</v>
          </cell>
        </row>
        <row r="2117">
          <cell r="A2117" t="str">
            <v>201761627097.2.2</v>
          </cell>
          <cell r="B2117" t="str">
            <v>58 x 117 LIFE TIZA PULIDO P2 2DA CAL</v>
          </cell>
          <cell r="C2117">
            <v>20</v>
          </cell>
          <cell r="D2117">
            <v>48.6</v>
          </cell>
          <cell r="E2117">
            <v>22.222000000000001</v>
          </cell>
          <cell r="F2117" t="str">
            <v>PAL</v>
          </cell>
          <cell r="G2117" t="str">
            <v xml:space="preserve">58 x 117 </v>
          </cell>
          <cell r="H2117" t="str">
            <v>Metros</v>
          </cell>
          <cell r="I2117" t="str">
            <v>Porcellanato</v>
          </cell>
          <cell r="J2117" t="str">
            <v>Segunda</v>
          </cell>
          <cell r="K2117" t="str">
            <v>58 x 117 Polished</v>
          </cell>
        </row>
        <row r="2118">
          <cell r="A2118" t="str">
            <v>201761644000.1.2</v>
          </cell>
          <cell r="B2118" t="str">
            <v>58 x 117 GLACIAR PULIDO</v>
          </cell>
          <cell r="C2118">
            <v>20</v>
          </cell>
          <cell r="D2118">
            <v>48.6</v>
          </cell>
          <cell r="E2118">
            <v>22.222000000000001</v>
          </cell>
          <cell r="F2118" t="str">
            <v>PAL</v>
          </cell>
          <cell r="G2118" t="str">
            <v xml:space="preserve">58 x 117 </v>
          </cell>
          <cell r="H2118" t="str">
            <v>Metros</v>
          </cell>
          <cell r="I2118" t="str">
            <v>Porcellanato</v>
          </cell>
          <cell r="J2118" t="str">
            <v>Primera</v>
          </cell>
          <cell r="K2118" t="str">
            <v>58 x 117 Polished</v>
          </cell>
        </row>
        <row r="2119">
          <cell r="A2119" t="str">
            <v>201761644000.2.2</v>
          </cell>
          <cell r="B2119" t="str">
            <v>58 x 117 GLACIAR PULIDO 2DA CAL</v>
          </cell>
          <cell r="C2119">
            <v>20</v>
          </cell>
          <cell r="D2119">
            <v>48.6</v>
          </cell>
          <cell r="E2119">
            <v>22.222000000000001</v>
          </cell>
          <cell r="F2119" t="str">
            <v>PAL</v>
          </cell>
          <cell r="G2119" t="str">
            <v xml:space="preserve">58 x 117 </v>
          </cell>
          <cell r="H2119" t="str">
            <v>Metros</v>
          </cell>
          <cell r="I2119" t="str">
            <v>Porcellanato</v>
          </cell>
          <cell r="J2119" t="str">
            <v>Segunda</v>
          </cell>
          <cell r="K2119" t="str">
            <v>58 x 117 Polished</v>
          </cell>
        </row>
        <row r="2120">
          <cell r="A2120" t="str">
            <v>201761647001.1.1</v>
          </cell>
          <cell r="B2120" t="str">
            <v>58 x 117 ATLAS BLANCO PULIDO P1</v>
          </cell>
          <cell r="C2120">
            <v>20</v>
          </cell>
          <cell r="D2120">
            <v>40.5</v>
          </cell>
          <cell r="E2120">
            <v>22.222000000000001</v>
          </cell>
          <cell r="F2120" t="str">
            <v>PAL</v>
          </cell>
          <cell r="G2120" t="str">
            <v xml:space="preserve">58 x 117 </v>
          </cell>
          <cell r="H2120" t="str">
            <v>Metros</v>
          </cell>
          <cell r="I2120" t="str">
            <v>Porcellanato</v>
          </cell>
          <cell r="J2120" t="str">
            <v>Primera</v>
          </cell>
          <cell r="K2120" t="str">
            <v>58 x 117 Polished</v>
          </cell>
        </row>
        <row r="2121">
          <cell r="A2121" t="str">
            <v>201761647001.1.2</v>
          </cell>
          <cell r="B2121" t="str">
            <v>58 x 117 ATLAS BLANCO PULIDO</v>
          </cell>
          <cell r="C2121">
            <v>20</v>
          </cell>
          <cell r="D2121">
            <v>48.6</v>
          </cell>
          <cell r="E2121">
            <v>22.222000000000001</v>
          </cell>
          <cell r="F2121" t="str">
            <v>PAL</v>
          </cell>
          <cell r="G2121" t="str">
            <v xml:space="preserve">58 x 117 </v>
          </cell>
          <cell r="H2121" t="str">
            <v>Metros</v>
          </cell>
          <cell r="I2121" t="str">
            <v>Porcellanato</v>
          </cell>
          <cell r="J2121" t="str">
            <v>Primera</v>
          </cell>
          <cell r="K2121" t="str">
            <v>58 x 117 Polished</v>
          </cell>
        </row>
        <row r="2122">
          <cell r="A2122" t="str">
            <v>201761647001.2.1</v>
          </cell>
          <cell r="B2122" t="str">
            <v>58 x 117 ATLAS BLANCO PULIDO 2DA CAL</v>
          </cell>
          <cell r="C2122">
            <v>20</v>
          </cell>
          <cell r="D2122">
            <v>40.5</v>
          </cell>
          <cell r="E2122">
            <v>19.84</v>
          </cell>
          <cell r="F2122" t="str">
            <v>PAL</v>
          </cell>
          <cell r="G2122" t="str">
            <v xml:space="preserve">58 x 117 </v>
          </cell>
          <cell r="H2122" t="str">
            <v>Metros</v>
          </cell>
          <cell r="I2122" t="str">
            <v>Porcellanato</v>
          </cell>
          <cell r="J2122" t="str">
            <v>Segunda</v>
          </cell>
          <cell r="K2122" t="str">
            <v>58 x 117 Polished</v>
          </cell>
        </row>
        <row r="2123">
          <cell r="A2123" t="str">
            <v>201761647001.2.2</v>
          </cell>
          <cell r="B2123" t="str">
            <v>58 x 117 ATLAS BLANCO PULIDO P2 2DA CAL</v>
          </cell>
          <cell r="C2123">
            <v>20</v>
          </cell>
          <cell r="D2123">
            <v>48.6</v>
          </cell>
          <cell r="E2123">
            <v>22.222000000000001</v>
          </cell>
          <cell r="F2123" t="str">
            <v>PAL</v>
          </cell>
          <cell r="G2123" t="str">
            <v xml:space="preserve">58 x 117 </v>
          </cell>
          <cell r="H2123" t="str">
            <v>Metros</v>
          </cell>
          <cell r="I2123" t="str">
            <v>Porcellanato</v>
          </cell>
          <cell r="J2123" t="str">
            <v>Segunda</v>
          </cell>
          <cell r="K2123" t="str">
            <v>58 x 117 Polished</v>
          </cell>
        </row>
        <row r="2124">
          <cell r="A2124" t="str">
            <v>201761647006.1.1</v>
          </cell>
          <cell r="B2124" t="str">
            <v>58 x 117 ATLAS GRIS PULIDO P1</v>
          </cell>
          <cell r="C2124">
            <v>20</v>
          </cell>
          <cell r="D2124">
            <v>40.5</v>
          </cell>
          <cell r="E2124">
            <v>22.222000000000001</v>
          </cell>
          <cell r="F2124" t="str">
            <v>PAL</v>
          </cell>
          <cell r="G2124" t="str">
            <v xml:space="preserve">58 x 117 </v>
          </cell>
          <cell r="H2124" t="str">
            <v>Metros</v>
          </cell>
          <cell r="I2124" t="str">
            <v>Porcellanato</v>
          </cell>
          <cell r="J2124" t="str">
            <v>Primera</v>
          </cell>
          <cell r="K2124" t="str">
            <v>58 x 117 Polished</v>
          </cell>
        </row>
        <row r="2125">
          <cell r="A2125" t="str">
            <v>201761647006.1.2</v>
          </cell>
          <cell r="B2125" t="str">
            <v>58 x 117 ATLAS GRIS PULIDO</v>
          </cell>
          <cell r="C2125">
            <v>20</v>
          </cell>
          <cell r="D2125">
            <v>48.6</v>
          </cell>
          <cell r="E2125">
            <v>22.222000000000001</v>
          </cell>
          <cell r="F2125" t="str">
            <v>PAL</v>
          </cell>
          <cell r="G2125" t="str">
            <v xml:space="preserve">58 x 117 </v>
          </cell>
          <cell r="H2125" t="str">
            <v>Metros</v>
          </cell>
          <cell r="I2125" t="str">
            <v>Porcellanato</v>
          </cell>
          <cell r="J2125" t="str">
            <v>Primera</v>
          </cell>
          <cell r="K2125" t="str">
            <v>58 x 117 Polished</v>
          </cell>
        </row>
        <row r="2126">
          <cell r="A2126" t="str">
            <v>201761647006.2.1</v>
          </cell>
          <cell r="B2126" t="str">
            <v>58 x 117 ATLAS GRIS PULIDO 2DA CAL</v>
          </cell>
          <cell r="C2126">
            <v>20</v>
          </cell>
          <cell r="D2126">
            <v>40.5</v>
          </cell>
          <cell r="E2126">
            <v>19.84</v>
          </cell>
          <cell r="F2126" t="str">
            <v>PAL</v>
          </cell>
          <cell r="G2126" t="str">
            <v xml:space="preserve">58 x 117 </v>
          </cell>
          <cell r="H2126" t="str">
            <v>Metros</v>
          </cell>
          <cell r="I2126" t="str">
            <v>Porcellanato</v>
          </cell>
          <cell r="J2126" t="str">
            <v>Segunda</v>
          </cell>
          <cell r="K2126" t="str">
            <v>58 x 117 Polished</v>
          </cell>
        </row>
        <row r="2127">
          <cell r="A2127" t="str">
            <v>201761647006.2.2</v>
          </cell>
          <cell r="B2127" t="str">
            <v>58 x 117 ATLAS GRIS PULIDO P2 2DA CAL</v>
          </cell>
          <cell r="C2127">
            <v>20</v>
          </cell>
          <cell r="D2127">
            <v>48.6</v>
          </cell>
          <cell r="E2127">
            <v>22.222000000000001</v>
          </cell>
          <cell r="F2127" t="str">
            <v>PAL</v>
          </cell>
          <cell r="G2127" t="str">
            <v xml:space="preserve">58 x 117 </v>
          </cell>
          <cell r="H2127" t="str">
            <v>Metros</v>
          </cell>
          <cell r="I2127" t="str">
            <v>Porcellanato</v>
          </cell>
          <cell r="J2127" t="str">
            <v>Segunda</v>
          </cell>
          <cell r="K2127" t="str">
            <v>58 x 117 Polished</v>
          </cell>
        </row>
        <row r="2128">
          <cell r="A2128" t="str">
            <v>201761647097.1.1</v>
          </cell>
          <cell r="B2128" t="str">
            <v>58 x 117 ATLAS TIZA PULIDO</v>
          </cell>
          <cell r="C2128">
            <v>20</v>
          </cell>
          <cell r="D2128">
            <v>40.5</v>
          </cell>
          <cell r="E2128">
            <v>22.222000000000001</v>
          </cell>
          <cell r="F2128" t="str">
            <v>PAL</v>
          </cell>
          <cell r="G2128" t="str">
            <v xml:space="preserve">58 x 117 </v>
          </cell>
          <cell r="H2128" t="str">
            <v>Metros</v>
          </cell>
          <cell r="I2128" t="str">
            <v>Porcellanato</v>
          </cell>
          <cell r="J2128" t="str">
            <v>Primera</v>
          </cell>
          <cell r="K2128" t="str">
            <v>58 x 117 Polished</v>
          </cell>
        </row>
        <row r="2129">
          <cell r="A2129" t="str">
            <v>201761647097.2.1</v>
          </cell>
          <cell r="B2129" t="str">
            <v>58 x 117 ATLAS TIZA PULIDO 2DA CAL</v>
          </cell>
          <cell r="C2129">
            <v>20</v>
          </cell>
          <cell r="D2129">
            <v>40.5</v>
          </cell>
          <cell r="E2129">
            <v>19.84</v>
          </cell>
          <cell r="F2129" t="str">
            <v>PAL</v>
          </cell>
          <cell r="G2129" t="str">
            <v xml:space="preserve">58 x 117 </v>
          </cell>
          <cell r="H2129" t="str">
            <v>Metros</v>
          </cell>
          <cell r="I2129" t="str">
            <v>Porcellanato</v>
          </cell>
          <cell r="J2129" t="str">
            <v>Segunda</v>
          </cell>
          <cell r="K2129" t="str">
            <v>58 x 117 Polished</v>
          </cell>
        </row>
        <row r="2130">
          <cell r="A2130" t="str">
            <v>201761656006.1.1</v>
          </cell>
          <cell r="B2130" t="str">
            <v>58 x 117 MOMA GRIS RECT. P1</v>
          </cell>
          <cell r="C2130">
            <v>20</v>
          </cell>
          <cell r="D2130">
            <v>40.5</v>
          </cell>
          <cell r="E2130">
            <v>22.062000000000001</v>
          </cell>
          <cell r="F2130" t="str">
            <v>PAL</v>
          </cell>
          <cell r="G2130" t="str">
            <v xml:space="preserve">58 x 117 </v>
          </cell>
          <cell r="H2130" t="str">
            <v>Metros</v>
          </cell>
          <cell r="I2130" t="str">
            <v>Porcellanato</v>
          </cell>
          <cell r="J2130" t="str">
            <v>Primera</v>
          </cell>
          <cell r="K2130" t="str">
            <v>60x120 y 58x117 Rect.</v>
          </cell>
        </row>
        <row r="2131">
          <cell r="A2131" t="str">
            <v>201761656006.1.2</v>
          </cell>
          <cell r="B2131" t="str">
            <v>58 x 117 MOMA GRIS RECT. (NO USAR)</v>
          </cell>
          <cell r="C2131">
            <v>20</v>
          </cell>
          <cell r="D2131">
            <v>48.6</v>
          </cell>
          <cell r="E2131">
            <v>22.062000000000001</v>
          </cell>
          <cell r="F2131" t="str">
            <v>PAL</v>
          </cell>
          <cell r="G2131" t="str">
            <v xml:space="preserve">58 x 117 </v>
          </cell>
          <cell r="H2131" t="str">
            <v>Metros</v>
          </cell>
          <cell r="I2131" t="str">
            <v>Porcellanato</v>
          </cell>
          <cell r="J2131" t="str">
            <v>Primera</v>
          </cell>
          <cell r="K2131" t="str">
            <v>60x120 y 58x117 Rect.</v>
          </cell>
        </row>
        <row r="2132">
          <cell r="A2132" t="str">
            <v>201761656006.2.1</v>
          </cell>
          <cell r="B2132" t="str">
            <v>58 x 117 MOMA GRIS RECT. 2DA CAL</v>
          </cell>
          <cell r="C2132">
            <v>20</v>
          </cell>
          <cell r="D2132">
            <v>40.5</v>
          </cell>
          <cell r="E2132">
            <v>21.14</v>
          </cell>
          <cell r="F2132" t="str">
            <v>PAL</v>
          </cell>
          <cell r="G2132" t="str">
            <v xml:space="preserve">58 x 117 </v>
          </cell>
          <cell r="H2132" t="str">
            <v>Metros</v>
          </cell>
          <cell r="I2132" t="str">
            <v>Porcellanato</v>
          </cell>
          <cell r="J2132" t="str">
            <v>Segunda</v>
          </cell>
          <cell r="K2132" t="str">
            <v>60x120 y 58x117 Rect.</v>
          </cell>
        </row>
        <row r="2133">
          <cell r="A2133" t="str">
            <v>201761656006.2.2</v>
          </cell>
          <cell r="B2133" t="str">
            <v>58 x 117 MOMA GRIS RECT. P2 2C (NO USAR)</v>
          </cell>
          <cell r="C2133">
            <v>20</v>
          </cell>
          <cell r="D2133">
            <v>48.6</v>
          </cell>
          <cell r="E2133">
            <v>22.062000000000001</v>
          </cell>
          <cell r="F2133" t="str">
            <v>PAL</v>
          </cell>
          <cell r="G2133" t="str">
            <v xml:space="preserve">58 x 117 </v>
          </cell>
          <cell r="H2133" t="str">
            <v>Metros</v>
          </cell>
          <cell r="I2133" t="str">
            <v>Porcellanato</v>
          </cell>
          <cell r="J2133" t="str">
            <v>Segunda</v>
          </cell>
          <cell r="K2133" t="str">
            <v>60x120 y 58x117 Rect.</v>
          </cell>
        </row>
        <row r="2134">
          <cell r="A2134" t="str">
            <v>201761656034.1.1</v>
          </cell>
          <cell r="B2134" t="str">
            <v>58 x 117 MOMA MARFIL RECT. P1</v>
          </cell>
          <cell r="C2134">
            <v>20</v>
          </cell>
          <cell r="D2134">
            <v>40.5</v>
          </cell>
          <cell r="E2134">
            <v>22.062000000000001</v>
          </cell>
          <cell r="F2134" t="str">
            <v>PAL</v>
          </cell>
          <cell r="G2134" t="str">
            <v xml:space="preserve">58 x 117 </v>
          </cell>
          <cell r="H2134" t="str">
            <v>Metros</v>
          </cell>
          <cell r="I2134" t="str">
            <v>Porcellanato</v>
          </cell>
          <cell r="J2134" t="str">
            <v>Primera</v>
          </cell>
          <cell r="K2134" t="str">
            <v>60x120 y 58x117 Rect.</v>
          </cell>
        </row>
        <row r="2135">
          <cell r="A2135" t="str">
            <v>201761656034.1.2</v>
          </cell>
          <cell r="B2135" t="str">
            <v>58 x 117 MOMA MARFIL RECT. (NO USAR)</v>
          </cell>
          <cell r="C2135">
            <v>20</v>
          </cell>
          <cell r="D2135">
            <v>48.6</v>
          </cell>
          <cell r="E2135">
            <v>22.062000000000001</v>
          </cell>
          <cell r="F2135" t="str">
            <v>PAL</v>
          </cell>
          <cell r="G2135" t="str">
            <v xml:space="preserve">58 x 117 </v>
          </cell>
          <cell r="H2135" t="str">
            <v>Metros</v>
          </cell>
          <cell r="I2135" t="str">
            <v>Porcellanato</v>
          </cell>
          <cell r="J2135" t="str">
            <v>Primera</v>
          </cell>
          <cell r="K2135" t="str">
            <v>60x120 y 58x117 Rect.</v>
          </cell>
        </row>
        <row r="2136">
          <cell r="A2136" t="str">
            <v>201761656034.2.1</v>
          </cell>
          <cell r="B2136" t="str">
            <v>58 x 117 MOMA MARFIL RECT. 2DA CAL</v>
          </cell>
          <cell r="C2136">
            <v>20</v>
          </cell>
          <cell r="D2136">
            <v>40.5</v>
          </cell>
          <cell r="E2136">
            <v>21.14</v>
          </cell>
          <cell r="F2136" t="str">
            <v>PAL</v>
          </cell>
          <cell r="G2136" t="str">
            <v xml:space="preserve">58 x 117 </v>
          </cell>
          <cell r="H2136" t="str">
            <v>Metros</v>
          </cell>
          <cell r="I2136" t="str">
            <v>Porcellanato</v>
          </cell>
          <cell r="J2136" t="str">
            <v>Segunda</v>
          </cell>
          <cell r="K2136" t="str">
            <v>60x120 y 58x117 Rect.</v>
          </cell>
        </row>
        <row r="2137">
          <cell r="A2137" t="str">
            <v>201761656034.2.2</v>
          </cell>
          <cell r="B2137" t="str">
            <v>58 x 117 MOMA MARFIL RECT. 2C (NO USAR)</v>
          </cell>
          <cell r="C2137">
            <v>20</v>
          </cell>
          <cell r="D2137">
            <v>48.6</v>
          </cell>
          <cell r="E2137">
            <v>22.062000000000001</v>
          </cell>
          <cell r="F2137" t="str">
            <v>PAL</v>
          </cell>
          <cell r="G2137" t="str">
            <v xml:space="preserve">58 x 117 </v>
          </cell>
          <cell r="H2137" t="str">
            <v>Metros</v>
          </cell>
          <cell r="I2137" t="str">
            <v>Porcellanato</v>
          </cell>
          <cell r="J2137" t="str">
            <v>Segunda</v>
          </cell>
          <cell r="K2137" t="str">
            <v>60x120 y 58x117 Rect.</v>
          </cell>
        </row>
        <row r="2138">
          <cell r="A2138" t="str">
            <v>201761657097.1.1</v>
          </cell>
          <cell r="B2138" t="str">
            <v>58 x 117 MALBA TIZA RECT. P1</v>
          </cell>
          <cell r="C2138">
            <v>20</v>
          </cell>
          <cell r="D2138">
            <v>40.5</v>
          </cell>
          <cell r="E2138">
            <v>22.062000000000001</v>
          </cell>
          <cell r="F2138" t="str">
            <v>PAL</v>
          </cell>
          <cell r="G2138" t="str">
            <v xml:space="preserve">58 x 117 </v>
          </cell>
          <cell r="H2138" t="str">
            <v>Metros</v>
          </cell>
          <cell r="I2138" t="str">
            <v>Porcellanato</v>
          </cell>
          <cell r="J2138" t="str">
            <v>Primera</v>
          </cell>
          <cell r="K2138" t="str">
            <v>60x120 y 58x117 Rect.</v>
          </cell>
        </row>
        <row r="2139">
          <cell r="A2139" t="str">
            <v>201761657097.1.2</v>
          </cell>
          <cell r="B2139" t="str">
            <v>58 x 117 MALBA TIZA RECT. (NO USAR)</v>
          </cell>
          <cell r="C2139">
            <v>20</v>
          </cell>
          <cell r="D2139">
            <v>48.6</v>
          </cell>
          <cell r="E2139">
            <v>22.062000000000001</v>
          </cell>
          <cell r="F2139" t="str">
            <v>PAL</v>
          </cell>
          <cell r="G2139" t="str">
            <v xml:space="preserve">58 x 117 </v>
          </cell>
          <cell r="H2139" t="str">
            <v>Metros</v>
          </cell>
          <cell r="I2139" t="str">
            <v>Porcellanato</v>
          </cell>
          <cell r="J2139" t="str">
            <v>Primera</v>
          </cell>
          <cell r="K2139" t="str">
            <v>60x120 y 58x117 Rect.</v>
          </cell>
        </row>
        <row r="2140">
          <cell r="A2140" t="str">
            <v>201761657097.2.1</v>
          </cell>
          <cell r="B2140" t="str">
            <v>58 x 117 MALBA TIZA RECT. 2DA CAL</v>
          </cell>
          <cell r="C2140">
            <v>20</v>
          </cell>
          <cell r="D2140">
            <v>40.5</v>
          </cell>
          <cell r="E2140">
            <v>21.14</v>
          </cell>
          <cell r="F2140" t="str">
            <v>PAL</v>
          </cell>
          <cell r="G2140" t="str">
            <v xml:space="preserve">58 x 117 </v>
          </cell>
          <cell r="H2140" t="str">
            <v>Metros</v>
          </cell>
          <cell r="I2140" t="str">
            <v>Porcellanato</v>
          </cell>
          <cell r="J2140" t="str">
            <v>Segunda</v>
          </cell>
          <cell r="K2140" t="str">
            <v>60x120 y 58x117 Rect.</v>
          </cell>
        </row>
        <row r="2141">
          <cell r="A2141" t="str">
            <v>201761657097.2.2</v>
          </cell>
          <cell r="B2141" t="str">
            <v>58 x 117 MALBA TIZA RECT.  2C (NO USAR)</v>
          </cell>
          <cell r="C2141">
            <v>20</v>
          </cell>
          <cell r="D2141">
            <v>48.6</v>
          </cell>
          <cell r="E2141">
            <v>22.062000000000001</v>
          </cell>
          <cell r="F2141" t="str">
            <v>PAL</v>
          </cell>
          <cell r="G2141" t="str">
            <v xml:space="preserve">58 x 117 </v>
          </cell>
          <cell r="H2141" t="str">
            <v>Metros</v>
          </cell>
          <cell r="I2141" t="str">
            <v>Porcellanato</v>
          </cell>
          <cell r="J2141" t="str">
            <v>Segunda</v>
          </cell>
          <cell r="K2141" t="str">
            <v>60x120 y 58x117 Rect.</v>
          </cell>
        </row>
        <row r="2142">
          <cell r="A2142" t="str">
            <v>201761657167.1.1</v>
          </cell>
          <cell r="B2142" t="str">
            <v>58 x 117 MALBA GRAFITO RECT. P1</v>
          </cell>
          <cell r="C2142">
            <v>20</v>
          </cell>
          <cell r="D2142">
            <v>40.5</v>
          </cell>
          <cell r="E2142">
            <v>22.062000000000001</v>
          </cell>
          <cell r="F2142" t="str">
            <v>PAL</v>
          </cell>
          <cell r="G2142" t="str">
            <v xml:space="preserve">58 x 117 </v>
          </cell>
          <cell r="H2142" t="str">
            <v>Metros</v>
          </cell>
          <cell r="I2142" t="str">
            <v>Porcellanato</v>
          </cell>
          <cell r="J2142" t="str">
            <v>Primera</v>
          </cell>
          <cell r="K2142" t="str">
            <v>60x120 y 58x117 Rect.</v>
          </cell>
        </row>
        <row r="2143">
          <cell r="A2143" t="str">
            <v>201761657167.1.2</v>
          </cell>
          <cell r="B2143" t="str">
            <v>58 x 117 MALBA GRAFITO RECT. (NO USAR)</v>
          </cell>
          <cell r="C2143">
            <v>20</v>
          </cell>
          <cell r="D2143">
            <v>48.6</v>
          </cell>
          <cell r="E2143">
            <v>22.062000000000001</v>
          </cell>
          <cell r="F2143" t="str">
            <v>PAL</v>
          </cell>
          <cell r="G2143" t="str">
            <v xml:space="preserve">58 x 117 </v>
          </cell>
          <cell r="H2143" t="str">
            <v>Metros</v>
          </cell>
          <cell r="I2143" t="str">
            <v>Porcellanato</v>
          </cell>
          <cell r="J2143" t="str">
            <v>Primera</v>
          </cell>
          <cell r="K2143" t="str">
            <v>60x120 y 58x117 Rect.</v>
          </cell>
        </row>
        <row r="2144">
          <cell r="A2144" t="str">
            <v>201761657167.2.1</v>
          </cell>
          <cell r="B2144" t="str">
            <v>58 x 117 MALBA GRAFITO RECT. 2DA CAL</v>
          </cell>
          <cell r="C2144">
            <v>20</v>
          </cell>
          <cell r="D2144">
            <v>40.5</v>
          </cell>
          <cell r="E2144">
            <v>21.14</v>
          </cell>
          <cell r="F2144" t="str">
            <v>PAL</v>
          </cell>
          <cell r="G2144" t="str">
            <v xml:space="preserve">58 x 117 </v>
          </cell>
          <cell r="H2144" t="str">
            <v>Metros</v>
          </cell>
          <cell r="I2144" t="str">
            <v>Porcellanato</v>
          </cell>
          <cell r="J2144" t="str">
            <v>Segunda</v>
          </cell>
          <cell r="K2144" t="str">
            <v>60x120 y 58x117 Rect.</v>
          </cell>
        </row>
        <row r="2145">
          <cell r="A2145" t="str">
            <v>201761657167.2.2</v>
          </cell>
          <cell r="B2145" t="str">
            <v>58 x 117 MALBA GRAFITO RECT 2C (NO USAR)</v>
          </cell>
          <cell r="C2145">
            <v>20</v>
          </cell>
          <cell r="D2145">
            <v>48.6</v>
          </cell>
          <cell r="E2145">
            <v>22.062000000000001</v>
          </cell>
          <cell r="F2145" t="str">
            <v>PAL</v>
          </cell>
          <cell r="G2145" t="str">
            <v xml:space="preserve">58 x 117 </v>
          </cell>
          <cell r="H2145" t="str">
            <v>Metros</v>
          </cell>
          <cell r="I2145" t="str">
            <v>Porcellanato</v>
          </cell>
          <cell r="J2145" t="str">
            <v>Segunda</v>
          </cell>
          <cell r="K2145" t="str">
            <v>60x120 y 58x117 Rect.</v>
          </cell>
        </row>
        <row r="2146">
          <cell r="A2146" t="str">
            <v>201761659006.1.2</v>
          </cell>
          <cell r="B2146" t="str">
            <v>58 x 117 TRAFALGAR GRIS RECT (NO USAR)</v>
          </cell>
          <cell r="C2146">
            <v>20</v>
          </cell>
          <cell r="D2146">
            <v>48.6</v>
          </cell>
          <cell r="E2146">
            <v>22.062000000000001</v>
          </cell>
          <cell r="F2146" t="str">
            <v>PAL</v>
          </cell>
          <cell r="G2146" t="str">
            <v xml:space="preserve">58 x 117 </v>
          </cell>
          <cell r="H2146" t="str">
            <v>Metros</v>
          </cell>
          <cell r="I2146" t="str">
            <v>Porcellanato</v>
          </cell>
          <cell r="J2146" t="str">
            <v>Primera</v>
          </cell>
          <cell r="K2146" t="str">
            <v>60x120 y 58x117 Rect.</v>
          </cell>
        </row>
        <row r="2147">
          <cell r="A2147" t="str">
            <v>201761659006.2.2</v>
          </cell>
          <cell r="B2147" t="str">
            <v>58 x 117 TRAFALGAR GRIS RECT 2C (NO USAR</v>
          </cell>
          <cell r="C2147">
            <v>20</v>
          </cell>
          <cell r="D2147">
            <v>48.6</v>
          </cell>
          <cell r="E2147">
            <v>22.062000000000001</v>
          </cell>
          <cell r="F2147" t="str">
            <v>PAL</v>
          </cell>
          <cell r="G2147" t="str">
            <v xml:space="preserve">58 x 117 </v>
          </cell>
          <cell r="H2147" t="str">
            <v>Metros</v>
          </cell>
          <cell r="I2147" t="str">
            <v>Porcellanato</v>
          </cell>
          <cell r="J2147" t="str">
            <v>Segunda</v>
          </cell>
          <cell r="K2147" t="str">
            <v>60x120 y 58x117 Rect.</v>
          </cell>
        </row>
        <row r="2148">
          <cell r="A2148" t="str">
            <v>201761659009.1.2</v>
          </cell>
          <cell r="B2148" t="str">
            <v>58 x 117 TRAFALGAR ARENA RECT. (NO USAR)</v>
          </cell>
          <cell r="C2148">
            <v>20</v>
          </cell>
          <cell r="D2148">
            <v>48.6</v>
          </cell>
          <cell r="E2148">
            <v>22.062000000000001</v>
          </cell>
          <cell r="F2148" t="str">
            <v>PAL</v>
          </cell>
          <cell r="G2148" t="str">
            <v xml:space="preserve">58 x 117 </v>
          </cell>
          <cell r="H2148" t="str">
            <v>Metros</v>
          </cell>
          <cell r="I2148" t="str">
            <v>Porcellanato</v>
          </cell>
          <cell r="J2148" t="str">
            <v>Primera</v>
          </cell>
          <cell r="K2148" t="str">
            <v>60x120 y 58x117 Rect.</v>
          </cell>
        </row>
        <row r="2149">
          <cell r="A2149" t="str">
            <v>201761659009.2.2</v>
          </cell>
          <cell r="B2149" t="str">
            <v>58 x 117 TRAFALGAR ARENA RT 2C (NO USAR)</v>
          </cell>
          <cell r="C2149">
            <v>20</v>
          </cell>
          <cell r="D2149">
            <v>48.6</v>
          </cell>
          <cell r="E2149">
            <v>22.062000000000001</v>
          </cell>
          <cell r="F2149" t="str">
            <v>PAL</v>
          </cell>
          <cell r="G2149" t="str">
            <v xml:space="preserve">58 x 117 </v>
          </cell>
          <cell r="H2149" t="str">
            <v>Metros</v>
          </cell>
          <cell r="I2149" t="str">
            <v>Porcellanato</v>
          </cell>
          <cell r="J2149" t="str">
            <v>Segunda</v>
          </cell>
          <cell r="K2149" t="str">
            <v>60x120 y 58x117 Rect.</v>
          </cell>
        </row>
        <row r="2150">
          <cell r="A2150" t="str">
            <v>201761659167.1.1</v>
          </cell>
          <cell r="B2150" t="str">
            <v>58 x 117 TRAFALGAR GRAFITO RECT. P1</v>
          </cell>
          <cell r="C2150">
            <v>20</v>
          </cell>
          <cell r="D2150">
            <v>40.5</v>
          </cell>
          <cell r="E2150">
            <v>22.062000000000001</v>
          </cell>
          <cell r="F2150" t="str">
            <v>PAL</v>
          </cell>
          <cell r="G2150" t="str">
            <v xml:space="preserve">58 x 117 </v>
          </cell>
          <cell r="H2150" t="str">
            <v>Metros</v>
          </cell>
          <cell r="I2150" t="str">
            <v>Porcellanato</v>
          </cell>
          <cell r="J2150" t="str">
            <v>Primera</v>
          </cell>
          <cell r="K2150" t="str">
            <v>60x120 y 58x117 Rect.</v>
          </cell>
        </row>
        <row r="2151">
          <cell r="A2151" t="str">
            <v>201761659167.1.2</v>
          </cell>
          <cell r="B2151" t="str">
            <v>58 x 117 TRAFALGAR GRAFITO REC (NO USAR)</v>
          </cell>
          <cell r="C2151">
            <v>20</v>
          </cell>
          <cell r="D2151">
            <v>48.6</v>
          </cell>
          <cell r="E2151">
            <v>22.062000000000001</v>
          </cell>
          <cell r="F2151" t="str">
            <v>PAL</v>
          </cell>
          <cell r="G2151" t="str">
            <v xml:space="preserve">58 x 117 </v>
          </cell>
          <cell r="H2151" t="str">
            <v>Metros</v>
          </cell>
          <cell r="I2151" t="str">
            <v>Porcellanato</v>
          </cell>
          <cell r="J2151" t="str">
            <v>Primera</v>
          </cell>
          <cell r="K2151" t="str">
            <v>60x120 y 58x117 Rect.</v>
          </cell>
        </row>
        <row r="2152">
          <cell r="A2152" t="str">
            <v>201761659167.2.1</v>
          </cell>
          <cell r="B2152" t="str">
            <v>58 x 117 TRAFALGAR GRAFITO RECT. 2DA CAL</v>
          </cell>
          <cell r="C2152">
            <v>20</v>
          </cell>
          <cell r="D2152">
            <v>40.5</v>
          </cell>
          <cell r="E2152">
            <v>21.14</v>
          </cell>
          <cell r="F2152" t="str">
            <v>PAL</v>
          </cell>
          <cell r="G2152" t="str">
            <v xml:space="preserve">58 x 117 </v>
          </cell>
          <cell r="H2152" t="str">
            <v>Metros</v>
          </cell>
          <cell r="I2152" t="str">
            <v>Porcellanato</v>
          </cell>
          <cell r="J2152" t="str">
            <v>Segunda</v>
          </cell>
          <cell r="K2152" t="str">
            <v>60x120 y 58x117 Rect.</v>
          </cell>
        </row>
        <row r="2153">
          <cell r="A2153" t="str">
            <v>201761659167.2.2</v>
          </cell>
          <cell r="B2153" t="str">
            <v>58 x 117 TRAFALGAR GRAFITO R2C (NO USAR)</v>
          </cell>
          <cell r="C2153">
            <v>20</v>
          </cell>
          <cell r="D2153">
            <v>48.6</v>
          </cell>
          <cell r="E2153">
            <v>22.062000000000001</v>
          </cell>
          <cell r="F2153" t="str">
            <v>PAL</v>
          </cell>
          <cell r="G2153" t="str">
            <v xml:space="preserve">58 x 117 </v>
          </cell>
          <cell r="H2153" t="str">
            <v>Metros</v>
          </cell>
          <cell r="I2153" t="str">
            <v>Porcellanato</v>
          </cell>
          <cell r="J2153" t="str">
            <v>Segunda</v>
          </cell>
          <cell r="K2153" t="str">
            <v>60x120 y 58x117 Rect.</v>
          </cell>
        </row>
        <row r="2154">
          <cell r="A2154" t="str">
            <v>201761660006.1.1</v>
          </cell>
          <cell r="B2154" t="str">
            <v>58 x 117 ATLAS GRIS RECT. P1</v>
          </cell>
          <cell r="C2154">
            <v>20</v>
          </cell>
          <cell r="D2154">
            <v>40.5</v>
          </cell>
          <cell r="E2154">
            <v>22.062000000000001</v>
          </cell>
          <cell r="F2154" t="str">
            <v>PAL</v>
          </cell>
          <cell r="G2154" t="str">
            <v xml:space="preserve">58 x 117 </v>
          </cell>
          <cell r="H2154" t="str">
            <v>Metros</v>
          </cell>
          <cell r="I2154" t="str">
            <v>Porcellanato</v>
          </cell>
          <cell r="J2154" t="str">
            <v>Primera</v>
          </cell>
          <cell r="K2154" t="str">
            <v>60x120 y 58x117 Rect.</v>
          </cell>
        </row>
        <row r="2155">
          <cell r="A2155" t="str">
            <v>201761660006.1.2</v>
          </cell>
          <cell r="B2155" t="str">
            <v>58 x 117 ATLAS GRIS RECT.</v>
          </cell>
          <cell r="C2155">
            <v>20</v>
          </cell>
          <cell r="D2155">
            <v>48.6</v>
          </cell>
          <cell r="E2155">
            <v>22.062000000000001</v>
          </cell>
          <cell r="F2155" t="str">
            <v>PAL</v>
          </cell>
          <cell r="G2155" t="str">
            <v xml:space="preserve">58 x 117 </v>
          </cell>
          <cell r="H2155" t="str">
            <v>Metros</v>
          </cell>
          <cell r="I2155" t="str">
            <v>Porcellanato</v>
          </cell>
          <cell r="J2155" t="str">
            <v>Primera</v>
          </cell>
          <cell r="K2155" t="str">
            <v>60x120 y 58x117 Rect.</v>
          </cell>
        </row>
        <row r="2156">
          <cell r="A2156" t="str">
            <v>201761660006.2.1</v>
          </cell>
          <cell r="B2156" t="str">
            <v>58 x 117 ATLAS GRIS RECT. 2DA CAL</v>
          </cell>
          <cell r="C2156">
            <v>20</v>
          </cell>
          <cell r="D2156">
            <v>40.5</v>
          </cell>
          <cell r="E2156">
            <v>21.14</v>
          </cell>
          <cell r="F2156" t="str">
            <v>PAL</v>
          </cell>
          <cell r="G2156" t="str">
            <v xml:space="preserve">58 x 117 </v>
          </cell>
          <cell r="H2156" t="str">
            <v>Metros</v>
          </cell>
          <cell r="I2156" t="str">
            <v>Porcellanato</v>
          </cell>
          <cell r="J2156" t="str">
            <v>Segunda</v>
          </cell>
          <cell r="K2156" t="str">
            <v>60x120 y 58x117 Rect.</v>
          </cell>
        </row>
        <row r="2157">
          <cell r="A2157" t="str">
            <v>201761660006.2.2</v>
          </cell>
          <cell r="B2157" t="str">
            <v>58 x 117 ATLAS GRIS RECT. 2C (NO USAR)</v>
          </cell>
          <cell r="C2157">
            <v>20</v>
          </cell>
          <cell r="D2157">
            <v>48.6</v>
          </cell>
          <cell r="E2157">
            <v>22.062000000000001</v>
          </cell>
          <cell r="F2157" t="str">
            <v>PAL</v>
          </cell>
          <cell r="G2157" t="str">
            <v xml:space="preserve">58 x 117 </v>
          </cell>
          <cell r="H2157" t="str">
            <v>Metros</v>
          </cell>
          <cell r="I2157" t="str">
            <v>Porcellanato</v>
          </cell>
          <cell r="J2157" t="str">
            <v>Segunda</v>
          </cell>
          <cell r="K2157" t="str">
            <v>60x120 y 58x117 Rect.</v>
          </cell>
        </row>
        <row r="2158">
          <cell r="A2158" t="str">
            <v>201761663000.1.1</v>
          </cell>
          <cell r="B2158" t="str">
            <v>58 x 117 PARTENON PULIDO P1</v>
          </cell>
          <cell r="C2158">
            <v>20</v>
          </cell>
          <cell r="D2158">
            <v>40.5</v>
          </cell>
          <cell r="E2158">
            <v>22.222000000000001</v>
          </cell>
          <cell r="F2158" t="str">
            <v>PAL</v>
          </cell>
          <cell r="G2158" t="str">
            <v xml:space="preserve">58 x 117 </v>
          </cell>
          <cell r="H2158" t="str">
            <v>Metros</v>
          </cell>
          <cell r="I2158" t="str">
            <v>Porcellanato</v>
          </cell>
          <cell r="J2158" t="str">
            <v>Primera</v>
          </cell>
          <cell r="K2158" t="str">
            <v>58 x 117 Polished</v>
          </cell>
        </row>
        <row r="2159">
          <cell r="A2159" t="str">
            <v>201761663000.1.2</v>
          </cell>
          <cell r="B2159" t="str">
            <v>58 x 117 PARTENON PULIDO</v>
          </cell>
          <cell r="C2159">
            <v>20</v>
          </cell>
          <cell r="D2159">
            <v>48.6</v>
          </cell>
          <cell r="E2159">
            <v>22.222000000000001</v>
          </cell>
          <cell r="F2159" t="str">
            <v>PAL</v>
          </cell>
          <cell r="G2159" t="str">
            <v xml:space="preserve">58 x 117 </v>
          </cell>
          <cell r="H2159" t="str">
            <v>Metros</v>
          </cell>
          <cell r="I2159" t="str">
            <v>Porcellanato</v>
          </cell>
          <cell r="J2159" t="str">
            <v>Primera</v>
          </cell>
          <cell r="K2159" t="str">
            <v>58 x 117 Polished</v>
          </cell>
        </row>
        <row r="2160">
          <cell r="A2160" t="str">
            <v>201761663000.2.1</v>
          </cell>
          <cell r="B2160" t="str">
            <v>58 x 117 PARTENON PULIDO 2DA CAL</v>
          </cell>
          <cell r="C2160">
            <v>20</v>
          </cell>
          <cell r="D2160">
            <v>40.5</v>
          </cell>
          <cell r="E2160">
            <v>19.84</v>
          </cell>
          <cell r="F2160" t="str">
            <v>PAL</v>
          </cell>
          <cell r="G2160" t="str">
            <v xml:space="preserve">58 x 117 </v>
          </cell>
          <cell r="H2160" t="str">
            <v>Metros</v>
          </cell>
          <cell r="I2160" t="str">
            <v>Porcellanato</v>
          </cell>
          <cell r="J2160" t="str">
            <v>Segunda</v>
          </cell>
          <cell r="K2160" t="str">
            <v>58 x 117 Polished</v>
          </cell>
        </row>
        <row r="2161">
          <cell r="A2161" t="str">
            <v>201761663000.2.2</v>
          </cell>
          <cell r="B2161" t="str">
            <v>58 x 117 PARTENON PULIDO P2 2DA CAL</v>
          </cell>
          <cell r="C2161">
            <v>20</v>
          </cell>
          <cell r="D2161">
            <v>48.6</v>
          </cell>
          <cell r="E2161">
            <v>22.222000000000001</v>
          </cell>
          <cell r="F2161" t="str">
            <v>PAL</v>
          </cell>
          <cell r="G2161" t="str">
            <v xml:space="preserve">58 x 117 </v>
          </cell>
          <cell r="H2161" t="str">
            <v>Metros</v>
          </cell>
          <cell r="I2161" t="str">
            <v>Porcellanato</v>
          </cell>
          <cell r="J2161" t="str">
            <v>Segunda</v>
          </cell>
          <cell r="K2161" t="str">
            <v>58 x 117 Polished</v>
          </cell>
        </row>
        <row r="2162">
          <cell r="A2162" t="str">
            <v>201761664006.1.1</v>
          </cell>
          <cell r="B2162" t="str">
            <v>58 x 117 MOMA GRIS PULIDO P1</v>
          </cell>
          <cell r="C2162">
            <v>20</v>
          </cell>
          <cell r="D2162">
            <v>40.5</v>
          </cell>
          <cell r="E2162">
            <v>22.222000000000001</v>
          </cell>
          <cell r="F2162" t="str">
            <v>PAL</v>
          </cell>
          <cell r="G2162" t="str">
            <v xml:space="preserve">58 x 117 </v>
          </cell>
          <cell r="H2162" t="str">
            <v>Metros</v>
          </cell>
          <cell r="I2162" t="str">
            <v>Porcellanato</v>
          </cell>
          <cell r="J2162" t="str">
            <v>Primera</v>
          </cell>
          <cell r="K2162" t="str">
            <v>58 x 117 Polished</v>
          </cell>
        </row>
        <row r="2163">
          <cell r="A2163" t="str">
            <v>201761664006.1.2</v>
          </cell>
          <cell r="B2163" t="str">
            <v>58 x 117 MOMA GRIS PULIDO</v>
          </cell>
          <cell r="C2163">
            <v>20</v>
          </cell>
          <cell r="D2163">
            <v>48.6</v>
          </cell>
          <cell r="E2163">
            <v>22.222000000000001</v>
          </cell>
          <cell r="F2163" t="str">
            <v>PAL</v>
          </cell>
          <cell r="G2163" t="str">
            <v xml:space="preserve">58 x 117 </v>
          </cell>
          <cell r="H2163" t="str">
            <v>Metros</v>
          </cell>
          <cell r="I2163" t="str">
            <v>Porcellanato</v>
          </cell>
          <cell r="J2163" t="str">
            <v>Primera</v>
          </cell>
          <cell r="K2163" t="str">
            <v>58 x 117 Polished</v>
          </cell>
        </row>
        <row r="2164">
          <cell r="A2164" t="str">
            <v>201761664006.2.1</v>
          </cell>
          <cell r="B2164" t="str">
            <v>58 x 117 MOMA GRIS PULIDO 2DA CAL</v>
          </cell>
          <cell r="C2164">
            <v>20</v>
          </cell>
          <cell r="D2164">
            <v>40.5</v>
          </cell>
          <cell r="E2164">
            <v>19.84</v>
          </cell>
          <cell r="F2164" t="str">
            <v>PAL</v>
          </cell>
          <cell r="G2164" t="str">
            <v xml:space="preserve">58 x 117 </v>
          </cell>
          <cell r="H2164" t="str">
            <v>Metros</v>
          </cell>
          <cell r="I2164" t="str">
            <v>Porcellanato</v>
          </cell>
          <cell r="J2164" t="str">
            <v>Segunda</v>
          </cell>
          <cell r="K2164" t="str">
            <v>58 x 117 Polished</v>
          </cell>
        </row>
        <row r="2165">
          <cell r="A2165" t="str">
            <v>201761664006.2.2</v>
          </cell>
          <cell r="B2165" t="str">
            <v>58 x 117 MOMA GRIS PULIDO P2 2DA CAL</v>
          </cell>
          <cell r="C2165">
            <v>20</v>
          </cell>
          <cell r="D2165">
            <v>48.6</v>
          </cell>
          <cell r="E2165">
            <v>22.222000000000001</v>
          </cell>
          <cell r="F2165" t="str">
            <v>PAL</v>
          </cell>
          <cell r="G2165" t="str">
            <v xml:space="preserve">58 x 117 </v>
          </cell>
          <cell r="H2165" t="str">
            <v>Metros</v>
          </cell>
          <cell r="I2165" t="str">
            <v>Porcellanato</v>
          </cell>
          <cell r="J2165" t="str">
            <v>Segunda</v>
          </cell>
          <cell r="K2165" t="str">
            <v>58 x 117 Polished</v>
          </cell>
        </row>
        <row r="2166">
          <cell r="A2166" t="str">
            <v>201761664034.1.1</v>
          </cell>
          <cell r="B2166" t="str">
            <v>58 x 117 MOMA MARFIL PULIDO P1</v>
          </cell>
          <cell r="C2166">
            <v>20</v>
          </cell>
          <cell r="D2166">
            <v>40.5</v>
          </cell>
          <cell r="E2166">
            <v>22.222000000000001</v>
          </cell>
          <cell r="F2166" t="str">
            <v>PAL</v>
          </cell>
          <cell r="G2166" t="str">
            <v xml:space="preserve">58 x 117 </v>
          </cell>
          <cell r="H2166" t="str">
            <v>Metros</v>
          </cell>
          <cell r="I2166" t="str">
            <v>Porcellanato</v>
          </cell>
          <cell r="J2166" t="str">
            <v>Primera</v>
          </cell>
          <cell r="K2166" t="str">
            <v>58 x 117 Polished</v>
          </cell>
        </row>
        <row r="2167">
          <cell r="A2167" t="str">
            <v>201761664034.1.2</v>
          </cell>
          <cell r="B2167" t="str">
            <v>58 x 117 MOMA MARFIL PULIDO</v>
          </cell>
          <cell r="C2167">
            <v>20</v>
          </cell>
          <cell r="D2167">
            <v>48.6</v>
          </cell>
          <cell r="E2167">
            <v>22.222000000000001</v>
          </cell>
          <cell r="F2167" t="str">
            <v>PAL</v>
          </cell>
          <cell r="G2167" t="str">
            <v xml:space="preserve">58 x 117 </v>
          </cell>
          <cell r="H2167" t="str">
            <v>Metros</v>
          </cell>
          <cell r="I2167" t="str">
            <v>Porcellanato</v>
          </cell>
          <cell r="J2167" t="str">
            <v>Primera</v>
          </cell>
          <cell r="K2167" t="str">
            <v>58 x 117 Polished</v>
          </cell>
        </row>
        <row r="2168">
          <cell r="A2168" t="str">
            <v>201761664034.2.1</v>
          </cell>
          <cell r="B2168" t="str">
            <v>58 x 117 MOMA MARFIL PULIDO 2DA CAL</v>
          </cell>
          <cell r="C2168">
            <v>20</v>
          </cell>
          <cell r="D2168">
            <v>40.5</v>
          </cell>
          <cell r="E2168">
            <v>19.84</v>
          </cell>
          <cell r="F2168" t="str">
            <v>PAL</v>
          </cell>
          <cell r="G2168" t="str">
            <v xml:space="preserve">58 x 117 </v>
          </cell>
          <cell r="H2168" t="str">
            <v>Metros</v>
          </cell>
          <cell r="I2168" t="str">
            <v>Porcellanato</v>
          </cell>
          <cell r="J2168" t="str">
            <v>Segunda</v>
          </cell>
          <cell r="K2168" t="str">
            <v>58 x 117 Polished</v>
          </cell>
        </row>
        <row r="2169">
          <cell r="A2169" t="str">
            <v>201761664034.2.2</v>
          </cell>
          <cell r="B2169" t="str">
            <v>58 x 117 MOMA MARFIL PULIDO P2 2DA CAL</v>
          </cell>
          <cell r="C2169">
            <v>20</v>
          </cell>
          <cell r="D2169">
            <v>48.6</v>
          </cell>
          <cell r="E2169">
            <v>22.222000000000001</v>
          </cell>
          <cell r="F2169" t="str">
            <v>PAL</v>
          </cell>
          <cell r="G2169" t="str">
            <v xml:space="preserve">58 x 117 </v>
          </cell>
          <cell r="H2169" t="str">
            <v>Metros</v>
          </cell>
          <cell r="I2169" t="str">
            <v>Porcellanato</v>
          </cell>
          <cell r="J2169" t="str">
            <v>Segunda</v>
          </cell>
          <cell r="K2169" t="str">
            <v>58 x 117 Polished</v>
          </cell>
        </row>
        <row r="2170">
          <cell r="A2170" t="str">
            <v>201761664097.1.1</v>
          </cell>
          <cell r="B2170" t="str">
            <v>58 x 117 MOMA TIZA PULIDO</v>
          </cell>
          <cell r="C2170">
            <v>20</v>
          </cell>
          <cell r="D2170">
            <v>40.5</v>
          </cell>
          <cell r="E2170">
            <v>19.84</v>
          </cell>
          <cell r="F2170" t="str">
            <v>PAL</v>
          </cell>
          <cell r="G2170" t="str">
            <v xml:space="preserve">58 x 117 </v>
          </cell>
          <cell r="H2170" t="str">
            <v>Metros</v>
          </cell>
          <cell r="I2170" t="str">
            <v>Porcellanato</v>
          </cell>
          <cell r="J2170" t="str">
            <v>Primera</v>
          </cell>
          <cell r="K2170" t="str">
            <v>58 x 117 Polished</v>
          </cell>
        </row>
        <row r="2171">
          <cell r="A2171" t="str">
            <v>201761664097.2.1</v>
          </cell>
          <cell r="B2171" t="str">
            <v>58 x 117 MOMA TIZA PULIDO 2DA CAL</v>
          </cell>
          <cell r="C2171">
            <v>20</v>
          </cell>
          <cell r="D2171">
            <v>40.5</v>
          </cell>
          <cell r="E2171">
            <v>19.84</v>
          </cell>
          <cell r="F2171" t="str">
            <v>PAL</v>
          </cell>
          <cell r="G2171" t="str">
            <v xml:space="preserve">58 x 117 </v>
          </cell>
          <cell r="H2171" t="str">
            <v>Metros</v>
          </cell>
          <cell r="I2171" t="str">
            <v>Porcellanato</v>
          </cell>
          <cell r="J2171" t="str">
            <v>Segunda</v>
          </cell>
          <cell r="K2171" t="str">
            <v>58 x 117 Polished</v>
          </cell>
        </row>
        <row r="2172">
          <cell r="A2172" t="str">
            <v>201761670006.1.1</v>
          </cell>
          <cell r="B2172" t="str">
            <v>58 x 117 RODAS GRIS RECT.</v>
          </cell>
          <cell r="C2172">
            <v>20</v>
          </cell>
          <cell r="D2172">
            <v>40.5</v>
          </cell>
          <cell r="E2172">
            <v>22.062000000000001</v>
          </cell>
          <cell r="F2172" t="str">
            <v>PAL</v>
          </cell>
          <cell r="G2172" t="str">
            <v xml:space="preserve">58 x 117 </v>
          </cell>
          <cell r="H2172" t="str">
            <v>Metros</v>
          </cell>
          <cell r="I2172" t="str">
            <v>Porcellanato</v>
          </cell>
          <cell r="J2172" t="str">
            <v>Primera</v>
          </cell>
          <cell r="K2172" t="str">
            <v>60x120 y 58x117 Rect.</v>
          </cell>
        </row>
        <row r="2173">
          <cell r="A2173" t="str">
            <v>201761670006.2.1</v>
          </cell>
          <cell r="B2173" t="str">
            <v>58 x 117 RODAS GRIS RECT. 2DA CAL</v>
          </cell>
          <cell r="C2173">
            <v>20</v>
          </cell>
          <cell r="D2173">
            <v>40.5</v>
          </cell>
          <cell r="E2173">
            <v>21.14</v>
          </cell>
          <cell r="F2173" t="str">
            <v>PAL</v>
          </cell>
          <cell r="G2173" t="str">
            <v xml:space="preserve">58 x 117 </v>
          </cell>
          <cell r="H2173" t="str">
            <v>Metros</v>
          </cell>
          <cell r="I2173" t="str">
            <v>Porcellanato</v>
          </cell>
          <cell r="J2173" t="str">
            <v>Segunda</v>
          </cell>
          <cell r="K2173" t="str">
            <v>60x120 y 58x117 Rect.</v>
          </cell>
        </row>
        <row r="2174">
          <cell r="A2174" t="str">
            <v>201761670167.1.1</v>
          </cell>
          <cell r="B2174" t="str">
            <v>58 x 117 RODAS GRAFITO RECT.</v>
          </cell>
          <cell r="C2174">
            <v>20</v>
          </cell>
          <cell r="D2174">
            <v>40.5</v>
          </cell>
          <cell r="E2174">
            <v>22.062000000000001</v>
          </cell>
          <cell r="F2174" t="str">
            <v>PAL</v>
          </cell>
          <cell r="G2174" t="str">
            <v xml:space="preserve">58 x 117 </v>
          </cell>
          <cell r="H2174" t="str">
            <v>Metros</v>
          </cell>
          <cell r="I2174" t="str">
            <v>Porcellanato</v>
          </cell>
          <cell r="J2174" t="str">
            <v>Primera</v>
          </cell>
          <cell r="K2174" t="str">
            <v>60x120 y 58x117 Rect.</v>
          </cell>
        </row>
        <row r="2175">
          <cell r="A2175" t="str">
            <v>201761670167.2.1</v>
          </cell>
          <cell r="B2175" t="str">
            <v>58 x 117 RODAS GRAFITO RECT. 2DA CAL</v>
          </cell>
          <cell r="C2175">
            <v>20</v>
          </cell>
          <cell r="D2175">
            <v>40.5</v>
          </cell>
          <cell r="E2175">
            <v>21.14</v>
          </cell>
          <cell r="F2175" t="str">
            <v>PAL</v>
          </cell>
          <cell r="G2175" t="str">
            <v xml:space="preserve">58 x 117 </v>
          </cell>
          <cell r="H2175" t="str">
            <v>Metros</v>
          </cell>
          <cell r="I2175" t="str">
            <v>Porcellanato</v>
          </cell>
          <cell r="J2175" t="str">
            <v>Segunda</v>
          </cell>
          <cell r="K2175" t="str">
            <v>60x120 y 58x117 Rect.</v>
          </cell>
        </row>
        <row r="2176">
          <cell r="A2176" t="str">
            <v>201761671009.1.1</v>
          </cell>
          <cell r="B2176" t="str">
            <v>58 x 117 NAVONA ARENA PULIDO</v>
          </cell>
          <cell r="C2176">
            <v>20</v>
          </cell>
          <cell r="D2176">
            <v>40.5</v>
          </cell>
          <cell r="E2176">
            <v>19.84</v>
          </cell>
          <cell r="F2176" t="str">
            <v>PAL</v>
          </cell>
          <cell r="G2176" t="str">
            <v xml:space="preserve">58 x 117 </v>
          </cell>
          <cell r="H2176" t="str">
            <v>Metros</v>
          </cell>
          <cell r="I2176" t="str">
            <v>Porcellanato</v>
          </cell>
          <cell r="J2176" t="str">
            <v>Primera</v>
          </cell>
          <cell r="K2176" t="str">
            <v>58 x 117 Polished</v>
          </cell>
        </row>
        <row r="2177">
          <cell r="A2177" t="str">
            <v>201761671009.2.1</v>
          </cell>
          <cell r="B2177" t="str">
            <v>58 x 117 NAVONA ARENA PULIDO 2DA CAL</v>
          </cell>
          <cell r="C2177">
            <v>20</v>
          </cell>
          <cell r="D2177">
            <v>40.5</v>
          </cell>
          <cell r="E2177">
            <v>19.84</v>
          </cell>
          <cell r="F2177" t="str">
            <v>PAL</v>
          </cell>
          <cell r="G2177" t="str">
            <v xml:space="preserve">58 x 117 </v>
          </cell>
          <cell r="H2177" t="str">
            <v>Metros</v>
          </cell>
          <cell r="I2177" t="str">
            <v>Porcellanato</v>
          </cell>
          <cell r="J2177" t="str">
            <v>Segunda</v>
          </cell>
          <cell r="K2177" t="str">
            <v>58 x 117 Polished</v>
          </cell>
        </row>
        <row r="2178">
          <cell r="A2178" t="str">
            <v>201761672006.1.1</v>
          </cell>
          <cell r="B2178" t="str">
            <v>58 x 117 MONACO GRIS PULIDO P1</v>
          </cell>
          <cell r="C2178">
            <v>20</v>
          </cell>
          <cell r="D2178">
            <v>40.5</v>
          </cell>
          <cell r="E2178">
            <v>22.222000000000001</v>
          </cell>
          <cell r="F2178" t="str">
            <v>PAL</v>
          </cell>
          <cell r="G2178" t="str">
            <v xml:space="preserve">58 x 117 </v>
          </cell>
          <cell r="H2178" t="str">
            <v>Metros</v>
          </cell>
          <cell r="I2178" t="str">
            <v>Porcellanato</v>
          </cell>
          <cell r="J2178" t="str">
            <v>Primera</v>
          </cell>
          <cell r="K2178" t="str">
            <v>58 x 117 Polished</v>
          </cell>
        </row>
        <row r="2179">
          <cell r="A2179" t="str">
            <v>201761672006.1.2</v>
          </cell>
          <cell r="B2179" t="str">
            <v>58 x 117 MONACO GRIS PULIDO</v>
          </cell>
          <cell r="C2179">
            <v>20</v>
          </cell>
          <cell r="D2179">
            <v>48.6</v>
          </cell>
          <cell r="E2179">
            <v>22.222000000000001</v>
          </cell>
          <cell r="F2179" t="str">
            <v>PAL</v>
          </cell>
          <cell r="G2179" t="str">
            <v xml:space="preserve">58 x 117 </v>
          </cell>
          <cell r="H2179" t="str">
            <v>Metros</v>
          </cell>
          <cell r="I2179" t="str">
            <v>Porcellanato</v>
          </cell>
          <cell r="J2179" t="str">
            <v>Primera</v>
          </cell>
          <cell r="K2179" t="str">
            <v>58 x 117 Polished</v>
          </cell>
        </row>
        <row r="2180">
          <cell r="A2180" t="str">
            <v>201761672006.2.1</v>
          </cell>
          <cell r="B2180" t="str">
            <v>58 x 117 MONACO GRIS PULIDO 2DA CAL</v>
          </cell>
          <cell r="C2180">
            <v>20</v>
          </cell>
          <cell r="D2180">
            <v>40.5</v>
          </cell>
          <cell r="E2180">
            <v>19.84</v>
          </cell>
          <cell r="F2180" t="str">
            <v>PAL</v>
          </cell>
          <cell r="G2180" t="str">
            <v xml:space="preserve">58 x 117 </v>
          </cell>
          <cell r="H2180" t="str">
            <v>Metros</v>
          </cell>
          <cell r="I2180" t="str">
            <v>Porcellanato</v>
          </cell>
          <cell r="J2180" t="str">
            <v>Segunda</v>
          </cell>
          <cell r="K2180" t="str">
            <v>58 x 117 Polished</v>
          </cell>
        </row>
        <row r="2181">
          <cell r="A2181" t="str">
            <v>201761672006.2.2</v>
          </cell>
          <cell r="B2181" t="str">
            <v>58 x 117 MONACO GRIS PULIDO P2 2DA CAL</v>
          </cell>
          <cell r="C2181">
            <v>20</v>
          </cell>
          <cell r="D2181">
            <v>48.6</v>
          </cell>
          <cell r="E2181">
            <v>22.222000000000001</v>
          </cell>
          <cell r="F2181" t="str">
            <v>PAL</v>
          </cell>
          <cell r="G2181" t="str">
            <v xml:space="preserve">58 x 117 </v>
          </cell>
          <cell r="H2181" t="str">
            <v>Metros</v>
          </cell>
          <cell r="I2181" t="str">
            <v>Porcellanato</v>
          </cell>
          <cell r="J2181" t="str">
            <v>Segunda</v>
          </cell>
          <cell r="K2181" t="str">
            <v>58 x 117 Polished</v>
          </cell>
        </row>
        <row r="2182">
          <cell r="A2182" t="str">
            <v>201761672160.1.1</v>
          </cell>
          <cell r="B2182" t="str">
            <v>58 x 117 MONACO CREMA PULIDO P1</v>
          </cell>
          <cell r="C2182">
            <v>20</v>
          </cell>
          <cell r="D2182">
            <v>40.5</v>
          </cell>
          <cell r="E2182">
            <v>22.222000000000001</v>
          </cell>
          <cell r="F2182" t="str">
            <v>PAL</v>
          </cell>
          <cell r="G2182" t="str">
            <v xml:space="preserve">58 x 117 </v>
          </cell>
          <cell r="H2182" t="str">
            <v>Metros</v>
          </cell>
          <cell r="I2182" t="str">
            <v>Porcellanato</v>
          </cell>
          <cell r="J2182" t="str">
            <v>Primera</v>
          </cell>
          <cell r="K2182" t="str">
            <v>58 x 117 Polished</v>
          </cell>
        </row>
        <row r="2183">
          <cell r="A2183" t="str">
            <v>201761672160.1.2</v>
          </cell>
          <cell r="B2183" t="str">
            <v>58 x 117 MONACO CREMA PULIDO</v>
          </cell>
          <cell r="C2183">
            <v>20</v>
          </cell>
          <cell r="D2183">
            <v>48.6</v>
          </cell>
          <cell r="E2183">
            <v>22.222000000000001</v>
          </cell>
          <cell r="F2183" t="str">
            <v>PAL</v>
          </cell>
          <cell r="G2183" t="str">
            <v xml:space="preserve">58 x 117 </v>
          </cell>
          <cell r="H2183" t="str">
            <v>Metros</v>
          </cell>
          <cell r="I2183" t="str">
            <v>Porcellanato</v>
          </cell>
          <cell r="J2183" t="str">
            <v>Primera</v>
          </cell>
          <cell r="K2183" t="str">
            <v>58 x 117 Polished</v>
          </cell>
        </row>
        <row r="2184">
          <cell r="A2184" t="str">
            <v>201761672160.2.1</v>
          </cell>
          <cell r="B2184" t="str">
            <v>58 x 117 MONACO CREMA PULIDO 2DA CAL</v>
          </cell>
          <cell r="C2184">
            <v>20</v>
          </cell>
          <cell r="D2184">
            <v>40.5</v>
          </cell>
          <cell r="E2184">
            <v>19.84</v>
          </cell>
          <cell r="F2184" t="str">
            <v>PAL</v>
          </cell>
          <cell r="G2184" t="str">
            <v xml:space="preserve">58 x 117 </v>
          </cell>
          <cell r="H2184" t="str">
            <v>Metros</v>
          </cell>
          <cell r="I2184" t="str">
            <v>Porcellanato</v>
          </cell>
          <cell r="J2184" t="str">
            <v>Segunda</v>
          </cell>
          <cell r="K2184" t="str">
            <v>58 x 117 Polished</v>
          </cell>
        </row>
        <row r="2185">
          <cell r="A2185" t="str">
            <v>201761672160.2.2</v>
          </cell>
          <cell r="B2185" t="str">
            <v>58 x 117 MONACO CREMA PULIDO P2 2DA CAL</v>
          </cell>
          <cell r="C2185">
            <v>20</v>
          </cell>
          <cell r="D2185">
            <v>48.6</v>
          </cell>
          <cell r="E2185">
            <v>22.222000000000001</v>
          </cell>
          <cell r="F2185" t="str">
            <v>PAL</v>
          </cell>
          <cell r="G2185" t="str">
            <v xml:space="preserve">58 x 117 </v>
          </cell>
          <cell r="H2185" t="str">
            <v>Metros</v>
          </cell>
          <cell r="I2185" t="str">
            <v>Porcellanato</v>
          </cell>
          <cell r="J2185" t="str">
            <v>Segunda</v>
          </cell>
          <cell r="K2185" t="str">
            <v>58 x 117 Polished</v>
          </cell>
        </row>
        <row r="2186">
          <cell r="A2186" t="str">
            <v>201761672209.1.1</v>
          </cell>
          <cell r="B2186" t="str">
            <v>58 x 117 MONACO GREIGE PULIDO</v>
          </cell>
          <cell r="C2186">
            <v>20</v>
          </cell>
          <cell r="D2186">
            <v>40.5</v>
          </cell>
          <cell r="E2186">
            <v>19.84</v>
          </cell>
          <cell r="F2186" t="str">
            <v>PAL</v>
          </cell>
          <cell r="G2186" t="str">
            <v xml:space="preserve">58 x 117 </v>
          </cell>
          <cell r="H2186" t="str">
            <v>Metros</v>
          </cell>
          <cell r="I2186" t="str">
            <v>Porcellanato</v>
          </cell>
          <cell r="J2186" t="str">
            <v>Primera</v>
          </cell>
          <cell r="K2186" t="str">
            <v>58 x 117 Polished</v>
          </cell>
        </row>
        <row r="2187">
          <cell r="A2187" t="str">
            <v>201761672209.2.1</v>
          </cell>
          <cell r="B2187" t="str">
            <v>58 x 117 MONACO GREIGE PULIDO 2DA CAL</v>
          </cell>
          <cell r="C2187">
            <v>20</v>
          </cell>
          <cell r="D2187">
            <v>40.5</v>
          </cell>
          <cell r="E2187">
            <v>19.84</v>
          </cell>
          <cell r="F2187" t="str">
            <v>PAL</v>
          </cell>
          <cell r="G2187" t="str">
            <v xml:space="preserve">58 x 117 </v>
          </cell>
          <cell r="H2187" t="str">
            <v>Metros</v>
          </cell>
          <cell r="I2187" t="str">
            <v>Porcellanato</v>
          </cell>
          <cell r="J2187" t="str">
            <v>Segunda</v>
          </cell>
          <cell r="K2187" t="str">
            <v>58 x 117 Polished</v>
          </cell>
        </row>
        <row r="2188">
          <cell r="A2188" t="str">
            <v>201761684009.1.1</v>
          </cell>
          <cell r="B2188" t="str">
            <v>58 x 117 SAVOIA ARENA PULIDO P1</v>
          </cell>
          <cell r="C2188">
            <v>20</v>
          </cell>
          <cell r="D2188">
            <v>40.5</v>
          </cell>
          <cell r="E2188">
            <v>22.222000000000001</v>
          </cell>
          <cell r="F2188" t="str">
            <v>PAL</v>
          </cell>
          <cell r="G2188" t="str">
            <v xml:space="preserve">58 x 117 </v>
          </cell>
          <cell r="H2188" t="str">
            <v>Metros</v>
          </cell>
          <cell r="I2188" t="str">
            <v>Porcellanato</v>
          </cell>
          <cell r="J2188" t="str">
            <v>Primera</v>
          </cell>
          <cell r="K2188" t="str">
            <v>58 x 117 Polished</v>
          </cell>
        </row>
        <row r="2189">
          <cell r="A2189" t="str">
            <v>201761684009.1.2</v>
          </cell>
          <cell r="B2189" t="str">
            <v>58 x 117 SAVOIA ARENA PULIDO</v>
          </cell>
          <cell r="C2189">
            <v>20</v>
          </cell>
          <cell r="D2189">
            <v>48.6</v>
          </cell>
          <cell r="E2189">
            <v>22.222000000000001</v>
          </cell>
          <cell r="F2189" t="str">
            <v>PAL</v>
          </cell>
          <cell r="G2189" t="str">
            <v xml:space="preserve">58 x 117 </v>
          </cell>
          <cell r="H2189" t="str">
            <v>Metros</v>
          </cell>
          <cell r="I2189" t="str">
            <v>Porcellanato</v>
          </cell>
          <cell r="J2189" t="str">
            <v>Primera</v>
          </cell>
          <cell r="K2189" t="str">
            <v>58 x 117 Polished</v>
          </cell>
        </row>
        <row r="2190">
          <cell r="A2190" t="str">
            <v>201761684009.2.1</v>
          </cell>
          <cell r="B2190" t="str">
            <v>58 x 117 SAVOIA ARENA PULIDO 2DA CAL</v>
          </cell>
          <cell r="C2190">
            <v>20</v>
          </cell>
          <cell r="D2190">
            <v>40.5</v>
          </cell>
          <cell r="E2190">
            <v>19.84</v>
          </cell>
          <cell r="F2190" t="str">
            <v>PAL</v>
          </cell>
          <cell r="G2190" t="str">
            <v xml:space="preserve">58 x 117 </v>
          </cell>
          <cell r="H2190" t="str">
            <v>Metros</v>
          </cell>
          <cell r="I2190" t="str">
            <v>Porcellanato</v>
          </cell>
          <cell r="J2190" t="str">
            <v>Segunda</v>
          </cell>
          <cell r="K2190" t="str">
            <v>58 x 117 Polished</v>
          </cell>
        </row>
        <row r="2191">
          <cell r="A2191" t="str">
            <v>201761684009.2.2</v>
          </cell>
          <cell r="B2191" t="str">
            <v>58 x 117 SAVOIA ARENA PULIDO P2 2DA CAL</v>
          </cell>
          <cell r="C2191">
            <v>20</v>
          </cell>
          <cell r="D2191">
            <v>48.6</v>
          </cell>
          <cell r="E2191">
            <v>22.222000000000001</v>
          </cell>
          <cell r="F2191" t="str">
            <v>PAL</v>
          </cell>
          <cell r="G2191" t="str">
            <v xml:space="preserve">58 x 117 </v>
          </cell>
          <cell r="H2191" t="str">
            <v>Metros</v>
          </cell>
          <cell r="I2191" t="str">
            <v>Porcellanato</v>
          </cell>
          <cell r="J2191" t="str">
            <v>Segunda</v>
          </cell>
          <cell r="K2191" t="str">
            <v>58 x 117 Polished</v>
          </cell>
        </row>
        <row r="2192">
          <cell r="A2192" t="str">
            <v>201761686006.1.1</v>
          </cell>
          <cell r="B2192" t="str">
            <v>58 x 117 MONACO GRIS PULIDO MATE</v>
          </cell>
          <cell r="C2192">
            <v>20</v>
          </cell>
          <cell r="D2192">
            <v>50.4</v>
          </cell>
          <cell r="E2192">
            <v>19.84</v>
          </cell>
          <cell r="F2192" t="str">
            <v>PAL</v>
          </cell>
          <cell r="G2192" t="str">
            <v xml:space="preserve">58 x 117 </v>
          </cell>
          <cell r="H2192" t="str">
            <v>Metros</v>
          </cell>
          <cell r="I2192" t="str">
            <v>Porcellanato</v>
          </cell>
          <cell r="J2192" t="str">
            <v>Primera</v>
          </cell>
          <cell r="K2192" t="str">
            <v>58 x 117 Polished</v>
          </cell>
        </row>
        <row r="2193">
          <cell r="A2193" t="str">
            <v>201761693006.1.1</v>
          </cell>
          <cell r="B2193" t="str">
            <v>58 x 117 EPICO GRIS RECT. P1</v>
          </cell>
          <cell r="C2193">
            <v>20</v>
          </cell>
          <cell r="D2193">
            <v>40.5</v>
          </cell>
          <cell r="E2193">
            <v>22.062000000000001</v>
          </cell>
          <cell r="F2193" t="str">
            <v>PAL</v>
          </cell>
          <cell r="G2193" t="str">
            <v xml:space="preserve">58 x 117 </v>
          </cell>
          <cell r="H2193" t="str">
            <v>Metros</v>
          </cell>
          <cell r="I2193" t="str">
            <v>Porcellanato</v>
          </cell>
          <cell r="J2193" t="str">
            <v>Primera</v>
          </cell>
          <cell r="K2193" t="str">
            <v>60x120 y 58x117 Rect.</v>
          </cell>
        </row>
        <row r="2194">
          <cell r="A2194" t="str">
            <v>201761693006.1.2</v>
          </cell>
          <cell r="B2194" t="str">
            <v>58 x 117 EPICO GRIS RECT.</v>
          </cell>
          <cell r="C2194">
            <v>20</v>
          </cell>
          <cell r="D2194">
            <v>48.6</v>
          </cell>
          <cell r="E2194">
            <v>22.062000000000001</v>
          </cell>
          <cell r="F2194" t="str">
            <v>PAL</v>
          </cell>
          <cell r="G2194" t="str">
            <v xml:space="preserve">58 x 117 </v>
          </cell>
          <cell r="H2194" t="str">
            <v>Metros</v>
          </cell>
          <cell r="I2194" t="str">
            <v>Porcellanato</v>
          </cell>
          <cell r="J2194" t="str">
            <v>Primera</v>
          </cell>
          <cell r="K2194" t="str">
            <v>60x120 y 58x117 Rect.</v>
          </cell>
        </row>
        <row r="2195">
          <cell r="A2195" t="str">
            <v>201761693006.2.1</v>
          </cell>
          <cell r="B2195" t="str">
            <v>58 x 117 EPICO GRIS RECT. 2DA CAL</v>
          </cell>
          <cell r="C2195">
            <v>20</v>
          </cell>
          <cell r="D2195">
            <v>40.5</v>
          </cell>
          <cell r="E2195">
            <v>21.14</v>
          </cell>
          <cell r="F2195" t="str">
            <v>PAL</v>
          </cell>
          <cell r="G2195" t="str">
            <v xml:space="preserve">58 x 117 </v>
          </cell>
          <cell r="H2195" t="str">
            <v>Metros</v>
          </cell>
          <cell r="I2195" t="str">
            <v>Porcellanato</v>
          </cell>
          <cell r="J2195" t="str">
            <v>Segunda</v>
          </cell>
          <cell r="K2195" t="str">
            <v>60x120 y 58x117 Rect.</v>
          </cell>
        </row>
        <row r="2196">
          <cell r="A2196" t="str">
            <v>201761693006.2.2</v>
          </cell>
          <cell r="B2196" t="str">
            <v>58 x 117 EPICO GRIS RECT.  2C (NO USAR)</v>
          </cell>
          <cell r="C2196">
            <v>20</v>
          </cell>
          <cell r="D2196">
            <v>48.6</v>
          </cell>
          <cell r="E2196">
            <v>22.062000000000001</v>
          </cell>
          <cell r="F2196" t="str">
            <v>PAL</v>
          </cell>
          <cell r="G2196" t="str">
            <v xml:space="preserve">58 x 117 </v>
          </cell>
          <cell r="H2196" t="str">
            <v>Metros</v>
          </cell>
          <cell r="I2196" t="str">
            <v>Porcellanato</v>
          </cell>
          <cell r="J2196" t="str">
            <v>Segunda</v>
          </cell>
          <cell r="K2196" t="str">
            <v>60x120 y 58x117 Rect.</v>
          </cell>
        </row>
        <row r="2197">
          <cell r="A2197" t="str">
            <v>201761700000.1.1</v>
          </cell>
          <cell r="B2197" t="str">
            <v>58 x 117 DUBAI PULIDO P1</v>
          </cell>
          <cell r="C2197">
            <v>20</v>
          </cell>
          <cell r="D2197">
            <v>40.5</v>
          </cell>
          <cell r="E2197">
            <v>22.222000000000001</v>
          </cell>
          <cell r="F2197" t="str">
            <v>PAL</v>
          </cell>
          <cell r="G2197" t="str">
            <v xml:space="preserve">58 x 117 </v>
          </cell>
          <cell r="H2197" t="str">
            <v>Metros</v>
          </cell>
          <cell r="I2197" t="str">
            <v>Porcellanato</v>
          </cell>
          <cell r="J2197" t="str">
            <v>Primera</v>
          </cell>
          <cell r="K2197" t="str">
            <v>58 x 117 Polished</v>
          </cell>
        </row>
        <row r="2198">
          <cell r="A2198" t="str">
            <v>201761700000.1.2</v>
          </cell>
          <cell r="B2198" t="str">
            <v>58 x 117 DUBAI PULIDO</v>
          </cell>
          <cell r="C2198">
            <v>20</v>
          </cell>
          <cell r="D2198">
            <v>48.6</v>
          </cell>
          <cell r="E2198">
            <v>22.222000000000001</v>
          </cell>
          <cell r="F2198" t="str">
            <v>PAL</v>
          </cell>
          <cell r="G2198" t="str">
            <v xml:space="preserve">58 x 117 </v>
          </cell>
          <cell r="H2198" t="str">
            <v>Metros</v>
          </cell>
          <cell r="I2198" t="str">
            <v>Porcellanato</v>
          </cell>
          <cell r="J2198" t="str">
            <v>Primera</v>
          </cell>
          <cell r="K2198" t="str">
            <v>58 x 117 Polished</v>
          </cell>
        </row>
        <row r="2199">
          <cell r="A2199" t="str">
            <v>201761700000.2.1</v>
          </cell>
          <cell r="B2199" t="str">
            <v>58 x 117 DUBAI PULIDO 2DA CAL</v>
          </cell>
          <cell r="C2199">
            <v>20</v>
          </cell>
          <cell r="D2199">
            <v>40.5</v>
          </cell>
          <cell r="E2199">
            <v>19.84</v>
          </cell>
          <cell r="F2199" t="str">
            <v>PAL</v>
          </cell>
          <cell r="G2199" t="str">
            <v xml:space="preserve">58 x 117 </v>
          </cell>
          <cell r="H2199" t="str">
            <v>Metros</v>
          </cell>
          <cell r="I2199" t="str">
            <v>Porcellanato</v>
          </cell>
          <cell r="J2199" t="str">
            <v>Segunda</v>
          </cell>
          <cell r="K2199" t="str">
            <v>58 x 117 Polished</v>
          </cell>
        </row>
        <row r="2200">
          <cell r="A2200" t="str">
            <v>201761700000.2.2</v>
          </cell>
          <cell r="B2200" t="str">
            <v>58 x 117 DUBAI PULIDO P2 2DA CAL</v>
          </cell>
          <cell r="C2200">
            <v>20</v>
          </cell>
          <cell r="D2200">
            <v>48.6</v>
          </cell>
          <cell r="E2200">
            <v>22.222000000000001</v>
          </cell>
          <cell r="F2200" t="str">
            <v>PAL</v>
          </cell>
          <cell r="G2200" t="str">
            <v xml:space="preserve">58 x 117 </v>
          </cell>
          <cell r="H2200" t="str">
            <v>Metros</v>
          </cell>
          <cell r="I2200" t="str">
            <v>Porcellanato</v>
          </cell>
          <cell r="J2200" t="str">
            <v>Segunda</v>
          </cell>
          <cell r="K2200" t="str">
            <v>58 x 117 Polished</v>
          </cell>
        </row>
        <row r="2201">
          <cell r="A2201" t="str">
            <v>201761701000.1.1</v>
          </cell>
          <cell r="B2201" t="str">
            <v>58 x 117 ROMA PULIDO P1</v>
          </cell>
          <cell r="C2201">
            <v>20</v>
          </cell>
          <cell r="D2201">
            <v>40.5</v>
          </cell>
          <cell r="E2201">
            <v>22.222000000000001</v>
          </cell>
          <cell r="F2201" t="str">
            <v>PAL</v>
          </cell>
          <cell r="G2201" t="str">
            <v xml:space="preserve">58 x 117 </v>
          </cell>
          <cell r="H2201" t="str">
            <v>Metros</v>
          </cell>
          <cell r="I2201" t="str">
            <v>Porcellanato</v>
          </cell>
          <cell r="J2201" t="str">
            <v>Primera</v>
          </cell>
          <cell r="K2201" t="str">
            <v>58 x 117 Polished</v>
          </cell>
        </row>
        <row r="2202">
          <cell r="A2202" t="str">
            <v>201761701000.1.2</v>
          </cell>
          <cell r="B2202" t="str">
            <v>58 x 117 ROMA PULIDO</v>
          </cell>
          <cell r="C2202">
            <v>20</v>
          </cell>
          <cell r="D2202">
            <v>48.6</v>
          </cell>
          <cell r="E2202">
            <v>22.222000000000001</v>
          </cell>
          <cell r="F2202" t="str">
            <v>PAL</v>
          </cell>
          <cell r="G2202" t="str">
            <v xml:space="preserve">58 x 117 </v>
          </cell>
          <cell r="H2202" t="str">
            <v>Metros</v>
          </cell>
          <cell r="I2202" t="str">
            <v>Porcellanato</v>
          </cell>
          <cell r="J2202" t="str">
            <v>Primera</v>
          </cell>
          <cell r="K2202" t="str">
            <v>58 x 117 Polished</v>
          </cell>
        </row>
        <row r="2203">
          <cell r="A2203" t="str">
            <v>201761701000.2.1</v>
          </cell>
          <cell r="B2203" t="str">
            <v>58 x 117 ROMA PULIDO 2DA CAL</v>
          </cell>
          <cell r="C2203">
            <v>20</v>
          </cell>
          <cell r="D2203">
            <v>40.5</v>
          </cell>
          <cell r="E2203">
            <v>19.84</v>
          </cell>
          <cell r="F2203" t="str">
            <v>PAL</v>
          </cell>
          <cell r="G2203" t="str">
            <v xml:space="preserve">58 x 117 </v>
          </cell>
          <cell r="H2203" t="str">
            <v>Metros</v>
          </cell>
          <cell r="I2203" t="str">
            <v>Porcellanato</v>
          </cell>
          <cell r="J2203" t="str">
            <v>Segunda</v>
          </cell>
          <cell r="K2203" t="str">
            <v>58 x 117 Polished</v>
          </cell>
        </row>
        <row r="2204">
          <cell r="A2204" t="str">
            <v>201761701000.2.2</v>
          </cell>
          <cell r="B2204" t="str">
            <v>58 x 117 ROMA PULIDO P2 2DA CAL</v>
          </cell>
          <cell r="C2204">
            <v>20</v>
          </cell>
          <cell r="D2204">
            <v>48.6</v>
          </cell>
          <cell r="E2204">
            <v>22.222000000000001</v>
          </cell>
          <cell r="F2204" t="str">
            <v>PAL</v>
          </cell>
          <cell r="G2204" t="str">
            <v xml:space="preserve">58 x 117 </v>
          </cell>
          <cell r="H2204" t="str">
            <v>Metros</v>
          </cell>
          <cell r="I2204" t="str">
            <v>Porcellanato</v>
          </cell>
          <cell r="J2204" t="str">
            <v>Segunda</v>
          </cell>
          <cell r="K2204" t="str">
            <v>58 x 117 Polished</v>
          </cell>
        </row>
        <row r="2205">
          <cell r="A2205" t="str">
            <v>201761704000.1.1</v>
          </cell>
          <cell r="B2205" t="str">
            <v>58 x 117 OLIMPO RECTIFICADO P1</v>
          </cell>
          <cell r="C2205">
            <v>20</v>
          </cell>
          <cell r="D2205">
            <v>40.5</v>
          </cell>
          <cell r="E2205">
            <v>22.062000000000001</v>
          </cell>
          <cell r="F2205" t="str">
            <v>PAL</v>
          </cell>
          <cell r="G2205" t="str">
            <v xml:space="preserve">58 x 117 </v>
          </cell>
          <cell r="H2205" t="str">
            <v>Metros</v>
          </cell>
          <cell r="I2205" t="str">
            <v>Porcellanato</v>
          </cell>
          <cell r="J2205" t="str">
            <v>Primera</v>
          </cell>
          <cell r="K2205" t="str">
            <v>60x120 y 58x117 Rect.</v>
          </cell>
        </row>
        <row r="2206">
          <cell r="A2206" t="str">
            <v>201761704000.1.2</v>
          </cell>
          <cell r="B2206" t="str">
            <v>58 x 117 OLIMPO RECTIFICADO (NO USAR)</v>
          </cell>
          <cell r="C2206">
            <v>20</v>
          </cell>
          <cell r="D2206">
            <v>48.6</v>
          </cell>
          <cell r="E2206">
            <v>22.062000000000001</v>
          </cell>
          <cell r="F2206" t="str">
            <v>PAL</v>
          </cell>
          <cell r="G2206" t="str">
            <v xml:space="preserve">58 x 117 </v>
          </cell>
          <cell r="H2206" t="str">
            <v>Metros</v>
          </cell>
          <cell r="I2206" t="str">
            <v>Porcellanato</v>
          </cell>
          <cell r="J2206" t="str">
            <v>Primera</v>
          </cell>
          <cell r="K2206" t="str">
            <v>60x120 y 58x117 Rect.</v>
          </cell>
        </row>
        <row r="2207">
          <cell r="A2207" t="str">
            <v>201761704000.2.1</v>
          </cell>
          <cell r="B2207" t="str">
            <v>58 x 117 OLIMPO RECTIFICADO 2DA CAL</v>
          </cell>
          <cell r="C2207">
            <v>20</v>
          </cell>
          <cell r="D2207">
            <v>40.5</v>
          </cell>
          <cell r="E2207">
            <v>21.14</v>
          </cell>
          <cell r="F2207" t="str">
            <v>PAL</v>
          </cell>
          <cell r="G2207" t="str">
            <v xml:space="preserve">58 x 117 </v>
          </cell>
          <cell r="H2207" t="str">
            <v>Metros</v>
          </cell>
          <cell r="I2207" t="str">
            <v>Porcellanato</v>
          </cell>
          <cell r="J2207" t="str">
            <v>Segunda</v>
          </cell>
          <cell r="K2207" t="str">
            <v>60x120 y 58x117 Rect.</v>
          </cell>
        </row>
        <row r="2208">
          <cell r="A2208" t="str">
            <v>201761704000.2.2</v>
          </cell>
          <cell r="B2208" t="str">
            <v>58 x 117 OLIMPO RECTIFICADO 2C (NO USAR)</v>
          </cell>
          <cell r="C2208">
            <v>20</v>
          </cell>
          <cell r="D2208">
            <v>48.6</v>
          </cell>
          <cell r="E2208">
            <v>22.062000000000001</v>
          </cell>
          <cell r="F2208" t="str">
            <v>PAL</v>
          </cell>
          <cell r="G2208" t="str">
            <v xml:space="preserve">58 x 117 </v>
          </cell>
          <cell r="H2208" t="str">
            <v>Metros</v>
          </cell>
          <cell r="I2208" t="str">
            <v>Porcellanato</v>
          </cell>
          <cell r="J2208" t="str">
            <v>Segunda</v>
          </cell>
          <cell r="K2208" t="str">
            <v>60x120 y 58x117 Rect.</v>
          </cell>
        </row>
        <row r="2209">
          <cell r="A2209" t="str">
            <v>201761726006.1.2</v>
          </cell>
          <cell r="B2209" t="str">
            <v>58 x 117 LONDON GRIS RECT (NO USAR)</v>
          </cell>
          <cell r="C2209">
            <v>20</v>
          </cell>
          <cell r="D2209">
            <v>48.6</v>
          </cell>
          <cell r="E2209">
            <v>22.062000000000001</v>
          </cell>
          <cell r="F2209" t="str">
            <v>PAL</v>
          </cell>
          <cell r="G2209" t="str">
            <v xml:space="preserve">58 x 117 </v>
          </cell>
          <cell r="H2209" t="str">
            <v>Metros</v>
          </cell>
          <cell r="I2209" t="str">
            <v>Porcellanato</v>
          </cell>
          <cell r="J2209" t="str">
            <v>Primera</v>
          </cell>
          <cell r="K2209" t="str">
            <v>60x120 y 58x117 Rect.</v>
          </cell>
        </row>
        <row r="2210">
          <cell r="A2210" t="str">
            <v>201761726006.2.2</v>
          </cell>
          <cell r="B2210" t="str">
            <v>58 x 117 LONDON GRIS RECT 2 C (NO USAR)</v>
          </cell>
          <cell r="C2210">
            <v>20</v>
          </cell>
          <cell r="D2210">
            <v>48.6</v>
          </cell>
          <cell r="E2210">
            <v>22.062000000000001</v>
          </cell>
          <cell r="F2210" t="str">
            <v>PAL</v>
          </cell>
          <cell r="G2210" t="str">
            <v xml:space="preserve">58 x 117 </v>
          </cell>
          <cell r="H2210" t="str">
            <v>Metros</v>
          </cell>
          <cell r="I2210" t="str">
            <v>Porcellanato</v>
          </cell>
          <cell r="J2210" t="str">
            <v>Segunda</v>
          </cell>
          <cell r="K2210" t="str">
            <v>60x120 y 58x117 Rect.</v>
          </cell>
        </row>
        <row r="2211">
          <cell r="A2211" t="str">
            <v>201761726097.1.2</v>
          </cell>
          <cell r="B2211" t="str">
            <v>58 x 117 LONDON TIZA RECT (NO USAR)</v>
          </cell>
          <cell r="C2211">
            <v>20</v>
          </cell>
          <cell r="D2211">
            <v>48.6</v>
          </cell>
          <cell r="E2211">
            <v>22.062000000000001</v>
          </cell>
          <cell r="F2211" t="str">
            <v>PAL</v>
          </cell>
          <cell r="G2211" t="str">
            <v xml:space="preserve">58 x 117 </v>
          </cell>
          <cell r="H2211" t="str">
            <v>Metros</v>
          </cell>
          <cell r="I2211" t="str">
            <v>Porcellanato</v>
          </cell>
          <cell r="J2211" t="str">
            <v>Primera</v>
          </cell>
          <cell r="K2211" t="str">
            <v>60x120 y 58x117 Rect.</v>
          </cell>
        </row>
        <row r="2212">
          <cell r="A2212" t="str">
            <v>201761726097.2.2</v>
          </cell>
          <cell r="B2212" t="str">
            <v>58 x 117 LONDON TIZA RECT 2 C (NO USAR)</v>
          </cell>
          <cell r="C2212">
            <v>20</v>
          </cell>
          <cell r="D2212">
            <v>48.6</v>
          </cell>
          <cell r="E2212">
            <v>22.062000000000001</v>
          </cell>
          <cell r="F2212" t="str">
            <v>PAL</v>
          </cell>
          <cell r="G2212" t="str">
            <v xml:space="preserve">58 x 117 </v>
          </cell>
          <cell r="H2212" t="str">
            <v>Metros</v>
          </cell>
          <cell r="I2212" t="str">
            <v>Porcellanato</v>
          </cell>
          <cell r="J2212" t="str">
            <v>Segunda</v>
          </cell>
          <cell r="K2212" t="str">
            <v>60x120 y 58x117 Rect.</v>
          </cell>
        </row>
        <row r="2213">
          <cell r="A2213" t="str">
            <v>201761726209.1.2</v>
          </cell>
          <cell r="B2213" t="str">
            <v>58 x 117 LONDON GREIGE RECT (NO USAR)</v>
          </cell>
          <cell r="C2213">
            <v>20</v>
          </cell>
          <cell r="D2213">
            <v>48.6</v>
          </cell>
          <cell r="E2213">
            <v>22.062000000000001</v>
          </cell>
          <cell r="F2213" t="str">
            <v>PAL</v>
          </cell>
          <cell r="G2213" t="str">
            <v xml:space="preserve">58 x 117 </v>
          </cell>
          <cell r="H2213" t="str">
            <v>Metros</v>
          </cell>
          <cell r="I2213" t="str">
            <v>Porcellanato</v>
          </cell>
          <cell r="J2213" t="str">
            <v>Primera</v>
          </cell>
          <cell r="K2213" t="str">
            <v>60x120 y 58x117 Rect.</v>
          </cell>
        </row>
        <row r="2214">
          <cell r="A2214" t="str">
            <v>201761726209.2.2</v>
          </cell>
          <cell r="B2214" t="str">
            <v>58 x 117 LONDON GREIGE RECT 2C (NO USAR)</v>
          </cell>
          <cell r="C2214">
            <v>20</v>
          </cell>
          <cell r="D2214">
            <v>48.6</v>
          </cell>
          <cell r="E2214">
            <v>22.062000000000001</v>
          </cell>
          <cell r="F2214" t="str">
            <v>PAL</v>
          </cell>
          <cell r="G2214" t="str">
            <v xml:space="preserve">58 x 117 </v>
          </cell>
          <cell r="H2214" t="str">
            <v>Metros</v>
          </cell>
          <cell r="I2214" t="str">
            <v>Porcellanato</v>
          </cell>
          <cell r="J2214" t="str">
            <v>Segunda</v>
          </cell>
          <cell r="K2214" t="str">
            <v>60x120 y 58x117 Rect.</v>
          </cell>
        </row>
        <row r="2215">
          <cell r="A2215" t="str">
            <v>201761737000.1.2</v>
          </cell>
          <cell r="B2215" t="str">
            <v>58 x 117 CAVA XX PULIDO</v>
          </cell>
          <cell r="C2215">
            <v>20</v>
          </cell>
          <cell r="D2215">
            <v>48.6</v>
          </cell>
          <cell r="E2215">
            <v>22.222000000000001</v>
          </cell>
          <cell r="F2215" t="str">
            <v>PAL</v>
          </cell>
          <cell r="G2215" t="str">
            <v xml:space="preserve">58 x 117 </v>
          </cell>
          <cell r="H2215" t="str">
            <v>Metros</v>
          </cell>
          <cell r="I2215" t="str">
            <v>Porcellanato</v>
          </cell>
          <cell r="J2215" t="str">
            <v>Primera</v>
          </cell>
          <cell r="K2215" t="str">
            <v>58 x 117 Polished</v>
          </cell>
        </row>
        <row r="2216">
          <cell r="A2216" t="str">
            <v>201761737000.2.2</v>
          </cell>
          <cell r="B2216" t="str">
            <v>58 x 117 CAVA XX PULIDO 2DA CAL</v>
          </cell>
          <cell r="C2216">
            <v>20</v>
          </cell>
          <cell r="D2216">
            <v>48.6</v>
          </cell>
          <cell r="E2216">
            <v>22.062000000000001</v>
          </cell>
          <cell r="F2216" t="str">
            <v>PAL</v>
          </cell>
          <cell r="G2216" t="str">
            <v xml:space="preserve">58 x 117 </v>
          </cell>
          <cell r="H2216" t="str">
            <v>Metros</v>
          </cell>
          <cell r="I2216" t="str">
            <v>Porcellanato</v>
          </cell>
          <cell r="J2216" t="str">
            <v>Segunda</v>
          </cell>
          <cell r="K2216" t="str">
            <v>58 x 117 Polished</v>
          </cell>
        </row>
        <row r="2217">
          <cell r="A2217" t="str">
            <v>201761750028.1.2</v>
          </cell>
          <cell r="B2217" t="str">
            <v>58 x 117 BIOCITY PLATA RECT (NO USAR)</v>
          </cell>
          <cell r="C2217">
            <v>20</v>
          </cell>
          <cell r="D2217">
            <v>48.6</v>
          </cell>
          <cell r="E2217">
            <v>22.062000000000001</v>
          </cell>
          <cell r="F2217" t="str">
            <v>PAL</v>
          </cell>
          <cell r="G2217" t="str">
            <v xml:space="preserve">58 x 117 </v>
          </cell>
          <cell r="H2217" t="str">
            <v>Metros</v>
          </cell>
          <cell r="I2217" t="str">
            <v>Porcellanato</v>
          </cell>
          <cell r="J2217" t="str">
            <v>Primera</v>
          </cell>
          <cell r="K2217" t="str">
            <v>60x120 y 58x117 Rect.</v>
          </cell>
        </row>
        <row r="2218">
          <cell r="A2218" t="str">
            <v>201761750028.2.2</v>
          </cell>
          <cell r="B2218" t="str">
            <v>58 x 117 BIOCITY PLATA RECT 2C (NO USAR)</v>
          </cell>
          <cell r="C2218">
            <v>20</v>
          </cell>
          <cell r="D2218">
            <v>48.6</v>
          </cell>
          <cell r="E2218">
            <v>22.062000000000001</v>
          </cell>
          <cell r="F2218" t="str">
            <v>PAL</v>
          </cell>
          <cell r="G2218" t="str">
            <v xml:space="preserve">58 x 117 </v>
          </cell>
          <cell r="H2218" t="str">
            <v>Metros</v>
          </cell>
          <cell r="I2218" t="str">
            <v>Porcellanato</v>
          </cell>
          <cell r="J2218" t="str">
            <v>Segunda</v>
          </cell>
          <cell r="K2218" t="str">
            <v>60x120 y 58x117 Rect.</v>
          </cell>
        </row>
        <row r="2219">
          <cell r="A2219" t="str">
            <v>201761758000.1.2</v>
          </cell>
          <cell r="B2219" t="str">
            <v>58 x 117 PORTORO (NO USAR)</v>
          </cell>
          <cell r="C2219">
            <v>20</v>
          </cell>
          <cell r="D2219">
            <v>48.6</v>
          </cell>
          <cell r="E2219">
            <v>22.062000000000001</v>
          </cell>
          <cell r="F2219" t="str">
            <v>PAL</v>
          </cell>
          <cell r="G2219" t="str">
            <v xml:space="preserve">58 x 117 </v>
          </cell>
          <cell r="H2219" t="str">
            <v>Metros</v>
          </cell>
          <cell r="I2219" t="str">
            <v>Porcellanato</v>
          </cell>
          <cell r="J2219" t="str">
            <v>Primera</v>
          </cell>
          <cell r="K2219" t="str">
            <v>60x120 y 58x117 Rect.</v>
          </cell>
        </row>
        <row r="2220">
          <cell r="A2220" t="str">
            <v>201761758000.2.2</v>
          </cell>
          <cell r="B2220" t="str">
            <v>58 x 117 PORTORO 2DA CAL (NO USAR)</v>
          </cell>
          <cell r="C2220">
            <v>20</v>
          </cell>
          <cell r="D2220">
            <v>48.6</v>
          </cell>
          <cell r="E2220">
            <v>22.062000000000001</v>
          </cell>
          <cell r="F2220" t="str">
            <v>PAL</v>
          </cell>
          <cell r="G2220" t="str">
            <v xml:space="preserve">58 x 117 </v>
          </cell>
          <cell r="H2220" t="str">
            <v>Metros</v>
          </cell>
          <cell r="I2220" t="str">
            <v>Porcellanato</v>
          </cell>
          <cell r="J2220" t="str">
            <v>Segunda</v>
          </cell>
          <cell r="K2220" t="str">
            <v>60x120 y 58x117 Rect.</v>
          </cell>
        </row>
        <row r="2221">
          <cell r="A2221" t="str">
            <v>201761759167.1.2</v>
          </cell>
          <cell r="B2221" t="str">
            <v>58 x 117 VENATO GRAFITO (NO USAR)</v>
          </cell>
          <cell r="C2221">
            <v>20</v>
          </cell>
          <cell r="D2221">
            <v>48.6</v>
          </cell>
          <cell r="E2221">
            <v>22.062000000000001</v>
          </cell>
          <cell r="F2221" t="str">
            <v>PAL</v>
          </cell>
          <cell r="G2221" t="str">
            <v xml:space="preserve">58 x 117 </v>
          </cell>
          <cell r="H2221" t="str">
            <v>Metros</v>
          </cell>
          <cell r="I2221" t="str">
            <v>Porcellanato</v>
          </cell>
          <cell r="J2221" t="str">
            <v>Primera</v>
          </cell>
          <cell r="K2221" t="str">
            <v>60x120 y 58x117 Rect.</v>
          </cell>
        </row>
        <row r="2222">
          <cell r="A2222" t="str">
            <v>201761759167.2.2</v>
          </cell>
          <cell r="B2222" t="str">
            <v>58 x 117 VENATO GRAFITO 2DA C (NO USAR)</v>
          </cell>
          <cell r="C2222">
            <v>20</v>
          </cell>
          <cell r="D2222">
            <v>48.6</v>
          </cell>
          <cell r="E2222">
            <v>22.062000000000001</v>
          </cell>
          <cell r="F2222" t="str">
            <v>PAL</v>
          </cell>
          <cell r="G2222" t="str">
            <v xml:space="preserve">58 x 117 </v>
          </cell>
          <cell r="H2222" t="str">
            <v>Metros</v>
          </cell>
          <cell r="I2222" t="str">
            <v>Porcellanato</v>
          </cell>
          <cell r="J2222" t="str">
            <v>Segunda</v>
          </cell>
          <cell r="K2222" t="str">
            <v>60x120 y 58x117 Rect.</v>
          </cell>
        </row>
        <row r="2223">
          <cell r="A2223" t="str">
            <v>201761760000.1.2</v>
          </cell>
          <cell r="B2223" t="str">
            <v>58 x 117 TERRAZZO BLU (NO USAR)</v>
          </cell>
          <cell r="C2223">
            <v>20</v>
          </cell>
          <cell r="D2223">
            <v>48.6</v>
          </cell>
          <cell r="E2223">
            <v>22.062000000000001</v>
          </cell>
          <cell r="F2223" t="str">
            <v>PAL</v>
          </cell>
          <cell r="G2223" t="str">
            <v xml:space="preserve">58 x 117 </v>
          </cell>
          <cell r="H2223" t="str">
            <v>Metros</v>
          </cell>
          <cell r="I2223" t="str">
            <v>Porcellanato</v>
          </cell>
          <cell r="J2223" t="str">
            <v>Primera</v>
          </cell>
          <cell r="K2223" t="str">
            <v>60x120 y 58x117 Rect.</v>
          </cell>
        </row>
        <row r="2224">
          <cell r="A2224" t="str">
            <v>201761760000.2.2</v>
          </cell>
          <cell r="B2224" t="str">
            <v>58 x 117 TERRAZZO BLU 2DA CAL (NO USAR)</v>
          </cell>
          <cell r="C2224">
            <v>20</v>
          </cell>
          <cell r="D2224">
            <v>48.6</v>
          </cell>
          <cell r="E2224">
            <v>22.062000000000001</v>
          </cell>
          <cell r="F2224" t="str">
            <v>PAL</v>
          </cell>
          <cell r="G2224" t="str">
            <v xml:space="preserve">58 x 117 </v>
          </cell>
          <cell r="H2224" t="str">
            <v>Metros</v>
          </cell>
          <cell r="I2224" t="str">
            <v>Porcellanato</v>
          </cell>
          <cell r="J2224" t="str">
            <v>Segunda</v>
          </cell>
          <cell r="K2224" t="str">
            <v>60x120 y 58x117 Rect.</v>
          </cell>
        </row>
        <row r="2225">
          <cell r="A2225" t="str">
            <v>201761761167.1.2</v>
          </cell>
          <cell r="B2225" t="str">
            <v>58 x 117 MONACO GRAFITO (NO USAR)</v>
          </cell>
          <cell r="C2225">
            <v>20</v>
          </cell>
          <cell r="D2225">
            <v>48.6</v>
          </cell>
          <cell r="E2225">
            <v>22.062000000000001</v>
          </cell>
          <cell r="F2225" t="str">
            <v>PAL</v>
          </cell>
          <cell r="G2225" t="str">
            <v xml:space="preserve">58 x 117 </v>
          </cell>
          <cell r="H2225" t="str">
            <v>Metros</v>
          </cell>
          <cell r="I2225" t="str">
            <v>Porcellanato</v>
          </cell>
          <cell r="J2225" t="str">
            <v>Primera</v>
          </cell>
          <cell r="K2225" t="str">
            <v>60x120 y 58x117 Rect.</v>
          </cell>
        </row>
        <row r="2226">
          <cell r="A2226" t="str">
            <v>201761761167.2.2</v>
          </cell>
          <cell r="B2226" t="str">
            <v>58 x 117 MONACO GRAFITO 2 C (NO USAR)</v>
          </cell>
          <cell r="C2226">
            <v>20</v>
          </cell>
          <cell r="D2226">
            <v>48.6</v>
          </cell>
          <cell r="E2226">
            <v>22.062000000000001</v>
          </cell>
          <cell r="F2226" t="str">
            <v>PAL</v>
          </cell>
          <cell r="G2226" t="str">
            <v xml:space="preserve">58 x 117 </v>
          </cell>
          <cell r="H2226" t="str">
            <v>Metros</v>
          </cell>
          <cell r="I2226" t="str">
            <v>Porcellanato</v>
          </cell>
          <cell r="J2226" t="str">
            <v>Segunda</v>
          </cell>
          <cell r="K2226" t="str">
            <v>60x120 y 58x117 Rect.</v>
          </cell>
        </row>
        <row r="2227">
          <cell r="A2227" t="str">
            <v>201761762000.1.2</v>
          </cell>
          <cell r="B2227" t="str">
            <v>58 x 117 ARABESCATO</v>
          </cell>
          <cell r="C2227">
            <v>20</v>
          </cell>
          <cell r="D2227">
            <v>48.6</v>
          </cell>
          <cell r="E2227">
            <v>22.062000000000001</v>
          </cell>
          <cell r="F2227" t="str">
            <v>PAL</v>
          </cell>
          <cell r="G2227" t="str">
            <v xml:space="preserve">58 x 117 </v>
          </cell>
          <cell r="H2227" t="str">
            <v>Metros</v>
          </cell>
          <cell r="I2227" t="str">
            <v>Porcellanato</v>
          </cell>
          <cell r="J2227" t="str">
            <v>Primera</v>
          </cell>
          <cell r="K2227" t="str">
            <v>60x120 y 58x117 Rect.</v>
          </cell>
        </row>
        <row r="2228">
          <cell r="A2228" t="str">
            <v>201761762000.2.2</v>
          </cell>
          <cell r="B2228" t="str">
            <v>58 x 117 ARABESCATO 2DA CAL (NO USAR)</v>
          </cell>
          <cell r="C2228">
            <v>20</v>
          </cell>
          <cell r="D2228">
            <v>48.6</v>
          </cell>
          <cell r="E2228">
            <v>22.062000000000001</v>
          </cell>
          <cell r="F2228" t="str">
            <v>PAL</v>
          </cell>
          <cell r="G2228" t="str">
            <v xml:space="preserve">58 x 117 </v>
          </cell>
          <cell r="H2228" t="str">
            <v>Metros</v>
          </cell>
          <cell r="I2228" t="str">
            <v>Porcellanato</v>
          </cell>
          <cell r="J2228" t="str">
            <v>Segunda</v>
          </cell>
          <cell r="K2228" t="str">
            <v>60x120 y 58x117 Rect.</v>
          </cell>
        </row>
        <row r="2229">
          <cell r="A2229" t="str">
            <v>201761763000.1.2</v>
          </cell>
          <cell r="B2229" t="str">
            <v>58 x 117 NERO POMPEI</v>
          </cell>
          <cell r="C2229">
            <v>20</v>
          </cell>
          <cell r="D2229">
            <v>48.6</v>
          </cell>
          <cell r="E2229">
            <v>22.062000000000001</v>
          </cell>
          <cell r="F2229" t="str">
            <v>PAL</v>
          </cell>
          <cell r="G2229" t="str">
            <v xml:space="preserve">58 x 117 </v>
          </cell>
          <cell r="H2229" t="str">
            <v>Metros</v>
          </cell>
          <cell r="I2229" t="str">
            <v>Porcellanato</v>
          </cell>
          <cell r="J2229" t="str">
            <v>Primera</v>
          </cell>
          <cell r="K2229" t="str">
            <v>60x120 y 58x117 Rect.</v>
          </cell>
        </row>
        <row r="2230">
          <cell r="A2230" t="str">
            <v>201761763000.2.2</v>
          </cell>
          <cell r="B2230" t="str">
            <v>58 x 117 NERO POMPEI 2DA CAL (NO USAR)</v>
          </cell>
          <cell r="C2230">
            <v>20</v>
          </cell>
          <cell r="D2230">
            <v>48.6</v>
          </cell>
          <cell r="E2230">
            <v>22.062000000000001</v>
          </cell>
          <cell r="F2230" t="str">
            <v>PAL</v>
          </cell>
          <cell r="G2230" t="str">
            <v xml:space="preserve">58 x 117 </v>
          </cell>
          <cell r="H2230" t="str">
            <v>Metros</v>
          </cell>
          <cell r="I2230" t="str">
            <v>Porcellanato</v>
          </cell>
          <cell r="J2230" t="str">
            <v>Segunda</v>
          </cell>
          <cell r="K2230" t="str">
            <v>60x120 y 58x117 Rect.</v>
          </cell>
        </row>
        <row r="2231">
          <cell r="A2231" t="str">
            <v>201761764000.1.2</v>
          </cell>
          <cell r="B2231" t="str">
            <v>58 x 117 FLOWER</v>
          </cell>
          <cell r="C2231">
            <v>20</v>
          </cell>
          <cell r="D2231">
            <v>48.6</v>
          </cell>
          <cell r="E2231">
            <v>22.062000000000001</v>
          </cell>
          <cell r="F2231" t="str">
            <v>PAL</v>
          </cell>
          <cell r="G2231" t="str">
            <v xml:space="preserve">58 x 117 </v>
          </cell>
          <cell r="H2231" t="str">
            <v>Metros</v>
          </cell>
          <cell r="I2231" t="str">
            <v>Porcellanato</v>
          </cell>
          <cell r="J2231" t="str">
            <v>Primera</v>
          </cell>
          <cell r="K2231" t="str">
            <v>60x120 y 58x117 Rect.</v>
          </cell>
        </row>
        <row r="2232">
          <cell r="A2232" t="str">
            <v>201761764000.2.2</v>
          </cell>
          <cell r="B2232" t="str">
            <v>58 x 117 FLOWER 2DA CAL (NO USAR)</v>
          </cell>
          <cell r="C2232">
            <v>20</v>
          </cell>
          <cell r="D2232">
            <v>48.6</v>
          </cell>
          <cell r="E2232">
            <v>22.062000000000001</v>
          </cell>
          <cell r="F2232" t="str">
            <v>PAL</v>
          </cell>
          <cell r="G2232" t="str">
            <v xml:space="preserve">58 x 117 </v>
          </cell>
          <cell r="H2232" t="str">
            <v>Metros</v>
          </cell>
          <cell r="I2232" t="str">
            <v>Porcellanato</v>
          </cell>
          <cell r="J2232" t="str">
            <v>Segunda</v>
          </cell>
          <cell r="K2232" t="str">
            <v>60x120 y 58x117 Rect.</v>
          </cell>
        </row>
        <row r="2233">
          <cell r="A2233" t="str">
            <v>201761777000.1.1</v>
          </cell>
          <cell r="B2233" t="str">
            <v>58 x 117 TRAVERTINO CRISTAL P (NO USAR)</v>
          </cell>
          <cell r="C2233">
            <v>20</v>
          </cell>
          <cell r="D2233">
            <v>50.4</v>
          </cell>
          <cell r="E2233">
            <v>19.84</v>
          </cell>
          <cell r="F2233" t="str">
            <v>PAL</v>
          </cell>
          <cell r="G2233" t="str">
            <v xml:space="preserve">58 x 117 </v>
          </cell>
          <cell r="H2233" t="str">
            <v>Metros</v>
          </cell>
          <cell r="I2233" t="str">
            <v>Porcellanato</v>
          </cell>
          <cell r="J2233" t="str">
            <v>Primera</v>
          </cell>
          <cell r="K2233" t="str">
            <v>60x120 y 58x117 Rect.</v>
          </cell>
        </row>
        <row r="2234">
          <cell r="A2234" t="str">
            <v>201761777000.1.2</v>
          </cell>
          <cell r="B2234" t="str">
            <v>58 x 117 TRAVERTINO CRISTAL PULIDO</v>
          </cell>
          <cell r="C2234">
            <v>20</v>
          </cell>
          <cell r="D2234">
            <v>48.6</v>
          </cell>
          <cell r="E2234">
            <v>22.222000000000001</v>
          </cell>
          <cell r="F2234" t="str">
            <v>PAL</v>
          </cell>
          <cell r="G2234" t="str">
            <v xml:space="preserve">58 x 117 </v>
          </cell>
          <cell r="H2234" t="str">
            <v>Metros</v>
          </cell>
          <cell r="I2234" t="str">
            <v>Porcellanato</v>
          </cell>
          <cell r="J2234" t="str">
            <v>Primera</v>
          </cell>
          <cell r="K2234" t="str">
            <v>58 x 117 Polished</v>
          </cell>
        </row>
        <row r="2235">
          <cell r="A2235" t="str">
            <v>201761777000.2.1</v>
          </cell>
          <cell r="B2235" t="str">
            <v>58 x 117 TRAVERTINO CRISTAL P2C (NO USAR</v>
          </cell>
          <cell r="C2235">
            <v>20</v>
          </cell>
          <cell r="D2235">
            <v>50.4</v>
          </cell>
          <cell r="E2235">
            <v>19.84</v>
          </cell>
          <cell r="F2235" t="str">
            <v>PAL</v>
          </cell>
          <cell r="G2235" t="str">
            <v xml:space="preserve">58 x 117 </v>
          </cell>
          <cell r="H2235" t="str">
            <v>Metros</v>
          </cell>
          <cell r="I2235" t="str">
            <v>Porcellanato</v>
          </cell>
          <cell r="J2235" t="str">
            <v>Segunda</v>
          </cell>
          <cell r="K2235" t="str">
            <v>60x120 y 58x117 Rect.</v>
          </cell>
        </row>
        <row r="2236">
          <cell r="A2236" t="str">
            <v>201761777000.2.2</v>
          </cell>
          <cell r="B2236" t="str">
            <v>58 x 117 TRAVERTINO CRISTAL PULIDO 2DA C</v>
          </cell>
          <cell r="C2236">
            <v>20</v>
          </cell>
          <cell r="D2236">
            <v>48.6</v>
          </cell>
          <cell r="E2236">
            <v>22.222000000000001</v>
          </cell>
          <cell r="F2236" t="str">
            <v>PAL</v>
          </cell>
          <cell r="G2236" t="str">
            <v xml:space="preserve">58 x 117 </v>
          </cell>
          <cell r="H2236" t="str">
            <v>Metros</v>
          </cell>
          <cell r="I2236" t="str">
            <v>Porcellanato</v>
          </cell>
          <cell r="J2236" t="str">
            <v>Segunda</v>
          </cell>
          <cell r="K2236" t="str">
            <v>58 x 117 Polished</v>
          </cell>
        </row>
        <row r="2237">
          <cell r="A2237" t="str">
            <v>201761778000.1.1</v>
          </cell>
          <cell r="B2237" t="str">
            <v>58 x 117 PORTORO CRISTAL PUL (NO USAR)</v>
          </cell>
          <cell r="C2237">
            <v>20</v>
          </cell>
          <cell r="D2237">
            <v>50.4</v>
          </cell>
          <cell r="E2237">
            <v>19.84</v>
          </cell>
          <cell r="F2237" t="str">
            <v>PAL</v>
          </cell>
          <cell r="G2237" t="str">
            <v xml:space="preserve">58 x 117 </v>
          </cell>
          <cell r="H2237" t="str">
            <v>Metros</v>
          </cell>
          <cell r="I2237" t="str">
            <v>Porcellanato</v>
          </cell>
          <cell r="J2237" t="str">
            <v>Primera</v>
          </cell>
          <cell r="K2237" t="str">
            <v>58 x 117 Polished</v>
          </cell>
        </row>
        <row r="2238">
          <cell r="A2238" t="str">
            <v>201761778000.1.2</v>
          </cell>
          <cell r="B2238" t="str">
            <v>58 x 117 PORTORO PULIDO</v>
          </cell>
          <cell r="C2238">
            <v>20</v>
          </cell>
          <cell r="D2238">
            <v>48.6</v>
          </cell>
          <cell r="E2238">
            <v>22.222000000000001</v>
          </cell>
          <cell r="F2238" t="str">
            <v>PAL</v>
          </cell>
          <cell r="G2238" t="str">
            <v xml:space="preserve">58 x 117 </v>
          </cell>
          <cell r="H2238" t="str">
            <v>Metros</v>
          </cell>
          <cell r="I2238" t="str">
            <v>Porcellanato</v>
          </cell>
          <cell r="J2238" t="str">
            <v>Primera</v>
          </cell>
          <cell r="K2238" t="str">
            <v>58 x 117 Polished</v>
          </cell>
        </row>
        <row r="2239">
          <cell r="A2239" t="str">
            <v>201761778000.2.1</v>
          </cell>
          <cell r="B2239" t="str">
            <v>58 x 117 PORTORO CRISTAL P 2C (NO USAR)</v>
          </cell>
          <cell r="C2239">
            <v>20</v>
          </cell>
          <cell r="D2239">
            <v>50.4</v>
          </cell>
          <cell r="E2239">
            <v>19.84</v>
          </cell>
          <cell r="F2239" t="str">
            <v>PAL</v>
          </cell>
          <cell r="G2239" t="str">
            <v xml:space="preserve">58 x 117 </v>
          </cell>
          <cell r="H2239" t="str">
            <v>Metros</v>
          </cell>
          <cell r="I2239" t="str">
            <v>Porcellanato</v>
          </cell>
          <cell r="J2239" t="str">
            <v>Segunda</v>
          </cell>
          <cell r="K2239" t="str">
            <v>60x120 y 58x117 Rect.</v>
          </cell>
        </row>
        <row r="2240">
          <cell r="A2240" t="str">
            <v>201761778000.2.2</v>
          </cell>
          <cell r="B2240" t="str">
            <v>58 x 117 PORTORO PULIDO 2DA CAL</v>
          </cell>
          <cell r="C2240">
            <v>20</v>
          </cell>
          <cell r="D2240">
            <v>48.6</v>
          </cell>
          <cell r="E2240">
            <v>22.222000000000001</v>
          </cell>
          <cell r="F2240" t="str">
            <v>PAL</v>
          </cell>
          <cell r="G2240" t="str">
            <v xml:space="preserve">58 x 117 </v>
          </cell>
          <cell r="H2240" t="str">
            <v>Metros</v>
          </cell>
          <cell r="I2240" t="str">
            <v>Porcellanato</v>
          </cell>
          <cell r="J2240" t="str">
            <v>Segunda</v>
          </cell>
          <cell r="K2240" t="str">
            <v>58 x 117 Polished</v>
          </cell>
        </row>
        <row r="2241">
          <cell r="A2241" t="str">
            <v>201761779000.1.2</v>
          </cell>
          <cell r="B2241" t="str">
            <v>58 x 117 ARABESCATO PULIDO</v>
          </cell>
          <cell r="C2241">
            <v>20</v>
          </cell>
          <cell r="D2241">
            <v>48.6</v>
          </cell>
          <cell r="E2241">
            <v>22.222000000000001</v>
          </cell>
          <cell r="F2241" t="str">
            <v>PAL</v>
          </cell>
          <cell r="G2241" t="str">
            <v xml:space="preserve">58 x 117 </v>
          </cell>
          <cell r="H2241" t="str">
            <v>Metros</v>
          </cell>
          <cell r="I2241" t="str">
            <v>Porcellanato</v>
          </cell>
          <cell r="J2241" t="str">
            <v>Primera</v>
          </cell>
          <cell r="K2241" t="str">
            <v>58 x 117 Polished</v>
          </cell>
        </row>
        <row r="2242">
          <cell r="A2242" t="str">
            <v>201761779000.2.2</v>
          </cell>
          <cell r="B2242" t="str">
            <v>58 x 117 ARABESCATO PULIDO 2DA CAL</v>
          </cell>
          <cell r="C2242">
            <v>20</v>
          </cell>
          <cell r="D2242">
            <v>48.6</v>
          </cell>
          <cell r="E2242">
            <v>22.222000000000001</v>
          </cell>
          <cell r="F2242" t="str">
            <v>PAL</v>
          </cell>
          <cell r="G2242" t="str">
            <v xml:space="preserve">58 x 117 </v>
          </cell>
          <cell r="H2242" t="str">
            <v>Metros</v>
          </cell>
          <cell r="I2242" t="str">
            <v>Porcellanato</v>
          </cell>
          <cell r="J2242" t="str">
            <v>Segunda</v>
          </cell>
          <cell r="K2242" t="str">
            <v>58 x 117 Polished</v>
          </cell>
        </row>
        <row r="2243">
          <cell r="A2243" t="str">
            <v>201769999000.1.2</v>
          </cell>
          <cell r="B2243" t="str">
            <v>58 x 117 PRUEBA INDUSTRIAL</v>
          </cell>
          <cell r="C2243">
            <v>20</v>
          </cell>
          <cell r="D2243">
            <v>48.6</v>
          </cell>
          <cell r="E2243">
            <v>22.222000000000001</v>
          </cell>
          <cell r="F2243" t="str">
            <v>PAL</v>
          </cell>
          <cell r="G2243" t="str">
            <v xml:space="preserve">58 x 117 </v>
          </cell>
          <cell r="H2243" t="str">
            <v>Metros</v>
          </cell>
          <cell r="I2243" t="str">
            <v>Porcellanato</v>
          </cell>
          <cell r="J2243" t="str">
            <v>Primera</v>
          </cell>
          <cell r="K2243" t="str">
            <v>60x120 y 58x117 Rect.</v>
          </cell>
        </row>
        <row r="2244">
          <cell r="A2244" t="str">
            <v>201769999000.2.2</v>
          </cell>
          <cell r="B2244" t="str">
            <v>58 x 117 PRUEBA INDUSTRIAL 2DA CAL</v>
          </cell>
          <cell r="C2244">
            <v>20</v>
          </cell>
          <cell r="D2244">
            <v>48.6</v>
          </cell>
          <cell r="E2244">
            <v>22.222000000000001</v>
          </cell>
          <cell r="F2244" t="str">
            <v>PAL</v>
          </cell>
          <cell r="G2244" t="str">
            <v xml:space="preserve">58 x 117 </v>
          </cell>
          <cell r="H2244" t="str">
            <v>Metros</v>
          </cell>
          <cell r="I2244" t="str">
            <v>Porcellanato</v>
          </cell>
          <cell r="J2244" t="str">
            <v>Segunda</v>
          </cell>
          <cell r="K2244" t="str">
            <v>60x120 y 58x117 Rect.</v>
          </cell>
        </row>
        <row r="2245">
          <cell r="A2245" t="str">
            <v>201771675006.1.1</v>
          </cell>
          <cell r="B2245" t="str">
            <v>43 x 43 LIFE GRIS</v>
          </cell>
          <cell r="C2245">
            <v>20</v>
          </cell>
          <cell r="D2245">
            <v>81.400000000000006</v>
          </cell>
          <cell r="E2245">
            <v>15.523</v>
          </cell>
          <cell r="F2245" t="str">
            <v>PAL</v>
          </cell>
          <cell r="G2245" t="str">
            <v xml:space="preserve">43 x 43 </v>
          </cell>
          <cell r="H2245" t="str">
            <v>Metros</v>
          </cell>
          <cell r="I2245" t="str">
            <v>Porcellanato</v>
          </cell>
          <cell r="J2245" t="str">
            <v>Primera</v>
          </cell>
          <cell r="K2245" t="str">
            <v>Sin Producto</v>
          </cell>
        </row>
        <row r="2246">
          <cell r="A2246" t="str">
            <v>201771675006.2.1</v>
          </cell>
          <cell r="B2246" t="str">
            <v>43 x 43 LIFE GRIS 2DA CAL</v>
          </cell>
          <cell r="C2246">
            <v>20</v>
          </cell>
          <cell r="D2246">
            <v>73.040000000000006</v>
          </cell>
          <cell r="E2246">
            <v>15.523</v>
          </cell>
          <cell r="F2246" t="str">
            <v>PAL</v>
          </cell>
          <cell r="G2246" t="str">
            <v xml:space="preserve">43 x 43 </v>
          </cell>
          <cell r="H2246" t="str">
            <v>Metros</v>
          </cell>
          <cell r="I2246" t="str">
            <v>Porcellanato</v>
          </cell>
          <cell r="J2246" t="str">
            <v>Segunda</v>
          </cell>
          <cell r="K2246" t="str">
            <v>Sin Producto</v>
          </cell>
        </row>
        <row r="2247">
          <cell r="A2247" t="str">
            <v>201771675097.1.1</v>
          </cell>
          <cell r="B2247" t="str">
            <v>43 x 43 LIFE TIZA</v>
          </cell>
          <cell r="C2247">
            <v>20</v>
          </cell>
          <cell r="D2247">
            <v>73.040000000000006</v>
          </cell>
          <cell r="E2247">
            <v>15.523</v>
          </cell>
          <cell r="F2247" t="str">
            <v>PAL</v>
          </cell>
          <cell r="G2247" t="str">
            <v xml:space="preserve">43 x 43 </v>
          </cell>
          <cell r="H2247" t="str">
            <v>Metros</v>
          </cell>
          <cell r="I2247" t="str">
            <v>Porcellanato</v>
          </cell>
          <cell r="J2247" t="str">
            <v>Primera</v>
          </cell>
          <cell r="K2247" t="str">
            <v>Sin Producto</v>
          </cell>
        </row>
        <row r="2248">
          <cell r="A2248" t="str">
            <v>201771675097.2.1</v>
          </cell>
          <cell r="B2248" t="str">
            <v>43 x 43 LIFE TIZA 2DA CAL</v>
          </cell>
          <cell r="C2248">
            <v>20</v>
          </cell>
          <cell r="D2248">
            <v>73.040000000000006</v>
          </cell>
          <cell r="E2248">
            <v>15.523</v>
          </cell>
          <cell r="F2248" t="str">
            <v>PAL</v>
          </cell>
          <cell r="G2248" t="str">
            <v xml:space="preserve">43 x 43 </v>
          </cell>
          <cell r="H2248" t="str">
            <v>Metros</v>
          </cell>
          <cell r="I2248" t="str">
            <v>Porcellanato</v>
          </cell>
          <cell r="J2248" t="str">
            <v>Segunda</v>
          </cell>
          <cell r="K2248" t="str">
            <v>Sin Producto</v>
          </cell>
        </row>
        <row r="2249">
          <cell r="A2249" t="str">
            <v>201780522123.1.1</v>
          </cell>
          <cell r="B2249" t="str">
            <v>61 x 61 NAXOS BLACK</v>
          </cell>
          <cell r="C2249">
            <v>20</v>
          </cell>
          <cell r="D2249">
            <v>56.7</v>
          </cell>
          <cell r="E2249">
            <v>19.047999999999998</v>
          </cell>
          <cell r="F2249" t="str">
            <v>PAL</v>
          </cell>
          <cell r="G2249" t="str">
            <v xml:space="preserve">61 x 61 </v>
          </cell>
          <cell r="H2249" t="str">
            <v>Metros</v>
          </cell>
          <cell r="I2249" t="str">
            <v>Porcellanato</v>
          </cell>
          <cell r="J2249" t="str">
            <v>Primera</v>
          </cell>
          <cell r="K2249" t="str">
            <v>60x60-61x61-61,5x61,5</v>
          </cell>
        </row>
        <row r="2250">
          <cell r="A2250" t="str">
            <v>201780522123.2.1</v>
          </cell>
          <cell r="B2250" t="str">
            <v>61 x 61 NAXOS BLACK 2DA CAL</v>
          </cell>
          <cell r="C2250">
            <v>20</v>
          </cell>
          <cell r="D2250">
            <v>56.7</v>
          </cell>
          <cell r="E2250">
            <v>19.047999999999998</v>
          </cell>
          <cell r="F2250" t="str">
            <v>PAL</v>
          </cell>
          <cell r="G2250" t="str">
            <v xml:space="preserve">61 x 61 </v>
          </cell>
          <cell r="H2250" t="str">
            <v>Metros</v>
          </cell>
          <cell r="I2250" t="str">
            <v>Porcellanato</v>
          </cell>
          <cell r="J2250" t="str">
            <v>Segunda</v>
          </cell>
          <cell r="K2250" t="str">
            <v>60x60-61x61-61,5x61,5</v>
          </cell>
        </row>
        <row r="2251">
          <cell r="A2251" t="str">
            <v>201781005006.1.1</v>
          </cell>
          <cell r="B2251" t="str">
            <v>61 x 61 ZEN GRIS 1.89</v>
          </cell>
          <cell r="C2251">
            <v>20</v>
          </cell>
          <cell r="D2251">
            <v>56.7</v>
          </cell>
          <cell r="E2251">
            <v>19.047999999999998</v>
          </cell>
          <cell r="F2251" t="str">
            <v>PAL</v>
          </cell>
          <cell r="G2251" t="str">
            <v xml:space="preserve">61 x 61 </v>
          </cell>
          <cell r="H2251" t="str">
            <v>Metros</v>
          </cell>
          <cell r="I2251" t="str">
            <v>Porcellanato</v>
          </cell>
          <cell r="J2251" t="str">
            <v>Primera</v>
          </cell>
          <cell r="K2251" t="str">
            <v>60x60-61x61-61,5x61,5</v>
          </cell>
        </row>
        <row r="2252">
          <cell r="A2252" t="str">
            <v>201781005006.2.1</v>
          </cell>
          <cell r="B2252" t="str">
            <v>61 x 61 ZEN GRIS 2DA CAL</v>
          </cell>
          <cell r="C2252">
            <v>20</v>
          </cell>
          <cell r="D2252">
            <v>56.7</v>
          </cell>
          <cell r="E2252">
            <v>19.047999999999998</v>
          </cell>
          <cell r="F2252" t="str">
            <v>PAL</v>
          </cell>
          <cell r="G2252" t="str">
            <v xml:space="preserve">61 x 61 </v>
          </cell>
          <cell r="H2252" t="str">
            <v>Metros</v>
          </cell>
          <cell r="I2252" t="str">
            <v>Porcellanato</v>
          </cell>
          <cell r="J2252" t="str">
            <v>Segunda</v>
          </cell>
          <cell r="K2252" t="str">
            <v>60x60-61x61-61,5x61,5</v>
          </cell>
        </row>
        <row r="2253">
          <cell r="A2253" t="str">
            <v>201781005034.1.1</v>
          </cell>
          <cell r="B2253" t="str">
            <v>61 x 61 ZEN MARFIL 1.89</v>
          </cell>
          <cell r="C2253">
            <v>20</v>
          </cell>
          <cell r="D2253">
            <v>56.7</v>
          </cell>
          <cell r="E2253">
            <v>19.047999999999998</v>
          </cell>
          <cell r="F2253" t="str">
            <v>PAL</v>
          </cell>
          <cell r="G2253" t="str">
            <v xml:space="preserve">61 x 61 </v>
          </cell>
          <cell r="H2253" t="str">
            <v>Metros</v>
          </cell>
          <cell r="I2253" t="str">
            <v>Porcellanato</v>
          </cell>
          <cell r="J2253" t="str">
            <v>Primera</v>
          </cell>
          <cell r="K2253" t="str">
            <v>60x60-61x61-61,5x61,5</v>
          </cell>
        </row>
        <row r="2254">
          <cell r="A2254" t="str">
            <v>201781005034.2.1</v>
          </cell>
          <cell r="B2254" t="str">
            <v>61 x 61 ZEN MARFIL 2DA CAL</v>
          </cell>
          <cell r="C2254">
            <v>20</v>
          </cell>
          <cell r="D2254">
            <v>56.7</v>
          </cell>
          <cell r="E2254">
            <v>17.739999999999998</v>
          </cell>
          <cell r="F2254" t="str">
            <v>PAL</v>
          </cell>
          <cell r="G2254" t="str">
            <v xml:space="preserve">61 x 61 </v>
          </cell>
          <cell r="H2254" t="str">
            <v>Metros</v>
          </cell>
          <cell r="I2254" t="str">
            <v>Porcellanato</v>
          </cell>
          <cell r="J2254" t="str">
            <v>Segunda</v>
          </cell>
          <cell r="K2254" t="str">
            <v>60x60-61x61-61,5x61,5</v>
          </cell>
        </row>
        <row r="2255">
          <cell r="A2255" t="str">
            <v>201781005097.1.1</v>
          </cell>
          <cell r="B2255" t="str">
            <v>61 x 61 ZEN TIZA 1.89</v>
          </cell>
          <cell r="C2255">
            <v>20</v>
          </cell>
          <cell r="D2255">
            <v>56.7</v>
          </cell>
          <cell r="E2255">
            <v>19.047999999999998</v>
          </cell>
          <cell r="F2255" t="str">
            <v>PAL</v>
          </cell>
          <cell r="G2255" t="str">
            <v xml:space="preserve">61 x 61 </v>
          </cell>
          <cell r="H2255" t="str">
            <v>Metros</v>
          </cell>
          <cell r="I2255" t="str">
            <v>Porcellanato</v>
          </cell>
          <cell r="J2255" t="str">
            <v>Primera</v>
          </cell>
          <cell r="K2255" t="str">
            <v>60x60-61x61-61,5x61,5</v>
          </cell>
        </row>
        <row r="2256">
          <cell r="A2256" t="str">
            <v>201781005097.2.1</v>
          </cell>
          <cell r="B2256" t="str">
            <v>61 x 61 ZEN TIZA 2DA CAL</v>
          </cell>
          <cell r="C2256">
            <v>20</v>
          </cell>
          <cell r="D2256">
            <v>56.7</v>
          </cell>
          <cell r="E2256">
            <v>17.739999999999998</v>
          </cell>
          <cell r="F2256" t="str">
            <v>PAL</v>
          </cell>
          <cell r="G2256" t="str">
            <v xml:space="preserve">61 x 61 </v>
          </cell>
          <cell r="H2256" t="str">
            <v>Metros</v>
          </cell>
          <cell r="I2256" t="str">
            <v>Porcellanato</v>
          </cell>
          <cell r="J2256" t="str">
            <v>Segunda</v>
          </cell>
          <cell r="K2256" t="str">
            <v>60x60-61x61-61,5x61,5</v>
          </cell>
        </row>
        <row r="2257">
          <cell r="A2257" t="str">
            <v>201781291009.1.1</v>
          </cell>
          <cell r="B2257" t="str">
            <v>61 x 61 BLEND ARENA 1,89</v>
          </cell>
          <cell r="C2257">
            <v>20</v>
          </cell>
          <cell r="D2257">
            <v>56.7</v>
          </cell>
          <cell r="E2257">
            <v>19.047999999999998</v>
          </cell>
          <cell r="F2257" t="str">
            <v>PAL</v>
          </cell>
          <cell r="G2257" t="str">
            <v xml:space="preserve">61 x 61 </v>
          </cell>
          <cell r="H2257" t="str">
            <v>Metros</v>
          </cell>
          <cell r="I2257" t="str">
            <v>Porcellanato</v>
          </cell>
          <cell r="J2257" t="str">
            <v>Primera</v>
          </cell>
          <cell r="K2257" t="str">
            <v>60x60-61x61-61,5x61,5</v>
          </cell>
        </row>
        <row r="2258">
          <cell r="A2258" t="str">
            <v>201781291009.2.1</v>
          </cell>
          <cell r="B2258" t="str">
            <v>61 x 61 BLEND ARENA 2DA CAL</v>
          </cell>
          <cell r="C2258">
            <v>20</v>
          </cell>
          <cell r="D2258">
            <v>56.7</v>
          </cell>
          <cell r="E2258">
            <v>19.047999999999998</v>
          </cell>
          <cell r="F2258" t="str">
            <v>PAL</v>
          </cell>
          <cell r="G2258" t="str">
            <v xml:space="preserve">61 x 61 </v>
          </cell>
          <cell r="H2258" t="str">
            <v>Metros</v>
          </cell>
          <cell r="I2258" t="str">
            <v>Porcellanato</v>
          </cell>
          <cell r="J2258" t="str">
            <v>Segunda</v>
          </cell>
          <cell r="K2258" t="str">
            <v>60x60-61x61-61,5x61,5</v>
          </cell>
        </row>
        <row r="2259">
          <cell r="A2259" t="str">
            <v>201781291009.4.1</v>
          </cell>
          <cell r="B2259" t="str">
            <v>61 x 61 BLEND ARENA EXPORT</v>
          </cell>
          <cell r="C2259">
            <v>20</v>
          </cell>
          <cell r="D2259">
            <v>56.7</v>
          </cell>
          <cell r="E2259">
            <v>19.047999999999998</v>
          </cell>
          <cell r="F2259" t="str">
            <v>PAL</v>
          </cell>
          <cell r="G2259" t="str">
            <v xml:space="preserve">61 x 61 </v>
          </cell>
          <cell r="H2259" t="str">
            <v>Metros</v>
          </cell>
          <cell r="I2259" t="str">
            <v>Porcellanato</v>
          </cell>
          <cell r="J2259" t="str">
            <v>Exportacion</v>
          </cell>
          <cell r="K2259" t="str">
            <v>60x60-61x61-61,5x61,5</v>
          </cell>
        </row>
        <row r="2260">
          <cell r="A2260" t="str">
            <v>201781291023.1.1</v>
          </cell>
          <cell r="B2260" t="str">
            <v>61 x 61 BLEND NATURAL 1.89</v>
          </cell>
          <cell r="C2260">
            <v>20</v>
          </cell>
          <cell r="D2260">
            <v>56.7</v>
          </cell>
          <cell r="E2260">
            <v>17.739999999999998</v>
          </cell>
          <cell r="F2260" t="str">
            <v>PAL</v>
          </cell>
          <cell r="G2260" t="str">
            <v xml:space="preserve">61 x 61 </v>
          </cell>
          <cell r="H2260" t="str">
            <v>Metros</v>
          </cell>
          <cell r="I2260" t="str">
            <v>Porcellanato</v>
          </cell>
          <cell r="J2260" t="str">
            <v>Primera</v>
          </cell>
          <cell r="K2260" t="str">
            <v>60x60-61x61-61,5x61,5</v>
          </cell>
        </row>
        <row r="2261">
          <cell r="A2261" t="str">
            <v>201781291023.2.1</v>
          </cell>
          <cell r="B2261" t="str">
            <v>61 x 61 BLEND NATURAL 2DA CAL</v>
          </cell>
          <cell r="C2261">
            <v>20</v>
          </cell>
          <cell r="D2261">
            <v>56.7</v>
          </cell>
          <cell r="E2261">
            <v>17.739999999999998</v>
          </cell>
          <cell r="F2261" t="str">
            <v>PAL</v>
          </cell>
          <cell r="G2261" t="str">
            <v xml:space="preserve">61 x 61 </v>
          </cell>
          <cell r="H2261" t="str">
            <v>Metros</v>
          </cell>
          <cell r="I2261" t="str">
            <v>Porcellanato</v>
          </cell>
          <cell r="J2261" t="str">
            <v>Segunda</v>
          </cell>
          <cell r="K2261" t="str">
            <v>60x60-61x61-61,5x61,5</v>
          </cell>
        </row>
        <row r="2262">
          <cell r="A2262" t="str">
            <v>201781291167.1.1</v>
          </cell>
          <cell r="B2262" t="str">
            <v>61 x 61 BLEND GRAFITO 1.89</v>
          </cell>
          <cell r="C2262">
            <v>20</v>
          </cell>
          <cell r="D2262">
            <v>56.7</v>
          </cell>
          <cell r="E2262">
            <v>19.047999999999998</v>
          </cell>
          <cell r="F2262" t="str">
            <v>PAL</v>
          </cell>
          <cell r="G2262" t="str">
            <v xml:space="preserve">61 x 61 </v>
          </cell>
          <cell r="H2262" t="str">
            <v>Metros</v>
          </cell>
          <cell r="I2262" t="str">
            <v>Porcellanato</v>
          </cell>
          <cell r="J2262" t="str">
            <v>Primera</v>
          </cell>
          <cell r="K2262" t="str">
            <v>60x60-61x61-61,5x61,5</v>
          </cell>
        </row>
        <row r="2263">
          <cell r="A2263" t="str">
            <v>201781291167.2.1</v>
          </cell>
          <cell r="B2263" t="str">
            <v>61 x 61 BLEND GRAFITO 2DA CAL</v>
          </cell>
          <cell r="C2263">
            <v>20</v>
          </cell>
          <cell r="D2263">
            <v>56.7</v>
          </cell>
          <cell r="E2263">
            <v>19.047999999999998</v>
          </cell>
          <cell r="F2263" t="str">
            <v>PAL</v>
          </cell>
          <cell r="G2263" t="str">
            <v xml:space="preserve">61 x 61 </v>
          </cell>
          <cell r="H2263" t="str">
            <v>Metros</v>
          </cell>
          <cell r="I2263" t="str">
            <v>Porcellanato</v>
          </cell>
          <cell r="J2263" t="str">
            <v>Segunda</v>
          </cell>
          <cell r="K2263" t="str">
            <v>60x60-61x61-61,5x61,5</v>
          </cell>
        </row>
        <row r="2264">
          <cell r="A2264" t="str">
            <v>201781291167.4.1</v>
          </cell>
          <cell r="B2264" t="str">
            <v>61 x 61 BLEND GRAFITO EXPORT</v>
          </cell>
          <cell r="C2264">
            <v>20</v>
          </cell>
          <cell r="D2264">
            <v>56.7</v>
          </cell>
          <cell r="E2264">
            <v>19.047999999999998</v>
          </cell>
          <cell r="F2264" t="str">
            <v>PAL</v>
          </cell>
          <cell r="G2264" t="str">
            <v xml:space="preserve">61 x 61 </v>
          </cell>
          <cell r="H2264" t="str">
            <v>Metros</v>
          </cell>
          <cell r="I2264" t="str">
            <v>Porcellanato</v>
          </cell>
          <cell r="J2264" t="str">
            <v>Exportacion</v>
          </cell>
          <cell r="K2264" t="str">
            <v>60x60-61x61-61,5x61,5</v>
          </cell>
        </row>
        <row r="2265">
          <cell r="A2265" t="str">
            <v>201781291174.1.1</v>
          </cell>
          <cell r="B2265" t="str">
            <v>61 x 61 BLEND CEMENTO 1.89</v>
          </cell>
          <cell r="C2265">
            <v>20</v>
          </cell>
          <cell r="D2265">
            <v>56.7</v>
          </cell>
          <cell r="E2265">
            <v>19.047999999999998</v>
          </cell>
          <cell r="F2265" t="str">
            <v>PAL</v>
          </cell>
          <cell r="G2265" t="str">
            <v xml:space="preserve">61 x 61 </v>
          </cell>
          <cell r="H2265" t="str">
            <v>Metros</v>
          </cell>
          <cell r="I2265" t="str">
            <v>Porcellanato</v>
          </cell>
          <cell r="J2265" t="str">
            <v>Primera</v>
          </cell>
          <cell r="K2265" t="str">
            <v>60x60-61x61-61,5x61,5</v>
          </cell>
        </row>
        <row r="2266">
          <cell r="A2266" t="str">
            <v>201781291174.2.1</v>
          </cell>
          <cell r="B2266" t="str">
            <v>61 x 61 BLEND CEMENTO 2DA CAL</v>
          </cell>
          <cell r="C2266">
            <v>20</v>
          </cell>
          <cell r="D2266">
            <v>56.7</v>
          </cell>
          <cell r="E2266">
            <v>19.047999999999998</v>
          </cell>
          <cell r="F2266" t="str">
            <v>PAL</v>
          </cell>
          <cell r="G2266" t="str">
            <v xml:space="preserve">61 x 61 </v>
          </cell>
          <cell r="H2266" t="str">
            <v>Metros</v>
          </cell>
          <cell r="I2266" t="str">
            <v>Porcellanato</v>
          </cell>
          <cell r="J2266" t="str">
            <v>Segunda</v>
          </cell>
          <cell r="K2266" t="str">
            <v>60x60-61x61-61,5x61,5</v>
          </cell>
        </row>
        <row r="2267">
          <cell r="A2267" t="str">
            <v>201781291174.4.1</v>
          </cell>
          <cell r="B2267" t="str">
            <v>61 x 61 BLEND CEMENTO EXPORT</v>
          </cell>
          <cell r="C2267">
            <v>20</v>
          </cell>
          <cell r="D2267">
            <v>56.7</v>
          </cell>
          <cell r="E2267">
            <v>19.047999999999998</v>
          </cell>
          <cell r="F2267" t="str">
            <v>PAL</v>
          </cell>
          <cell r="G2267" t="str">
            <v xml:space="preserve">61 x 61 </v>
          </cell>
          <cell r="H2267" t="str">
            <v>Metros</v>
          </cell>
          <cell r="I2267" t="str">
            <v>Porcellanato</v>
          </cell>
          <cell r="J2267" t="str">
            <v>Exportacion</v>
          </cell>
          <cell r="K2267" t="str">
            <v>60x60-61x61-61,5x61,5</v>
          </cell>
        </row>
        <row r="2268">
          <cell r="A2268" t="str">
            <v>201781292006.1.1</v>
          </cell>
          <cell r="B2268" t="str">
            <v>61 x 61 ARDESSIA GRIS 1.89</v>
          </cell>
          <cell r="C2268">
            <v>20</v>
          </cell>
          <cell r="D2268">
            <v>56.7</v>
          </cell>
          <cell r="E2268">
            <v>19.047999999999998</v>
          </cell>
          <cell r="F2268" t="str">
            <v>PAL</v>
          </cell>
          <cell r="G2268" t="str">
            <v xml:space="preserve">61 x 61 </v>
          </cell>
          <cell r="H2268" t="str">
            <v>Metros</v>
          </cell>
          <cell r="I2268" t="str">
            <v>Porcellanato</v>
          </cell>
          <cell r="J2268" t="str">
            <v>Primera</v>
          </cell>
          <cell r="K2268" t="str">
            <v>60x60-61x61-61,5x61,5</v>
          </cell>
        </row>
        <row r="2269">
          <cell r="A2269" t="str">
            <v>201781292006.2.1</v>
          </cell>
          <cell r="B2269" t="str">
            <v>61 x 61 ARDESSIA GRIS 2DA CAL</v>
          </cell>
          <cell r="C2269">
            <v>20</v>
          </cell>
          <cell r="D2269">
            <v>56.7</v>
          </cell>
          <cell r="E2269">
            <v>19.047999999999998</v>
          </cell>
          <cell r="F2269" t="str">
            <v>PAL</v>
          </cell>
          <cell r="G2269" t="str">
            <v xml:space="preserve">61 x 61 </v>
          </cell>
          <cell r="H2269" t="str">
            <v>Metros</v>
          </cell>
          <cell r="I2269" t="str">
            <v>Porcellanato</v>
          </cell>
          <cell r="J2269" t="str">
            <v>Segunda</v>
          </cell>
          <cell r="K2269" t="str">
            <v>60x60-61x61-61,5x61,5</v>
          </cell>
        </row>
        <row r="2270">
          <cell r="A2270" t="str">
            <v>201781292009.1.1</v>
          </cell>
          <cell r="B2270" t="str">
            <v>61 x 61 ARDESSIA ARENA 1.89</v>
          </cell>
          <cell r="C2270">
            <v>20</v>
          </cell>
          <cell r="D2270">
            <v>56.7</v>
          </cell>
          <cell r="E2270">
            <v>19.047999999999998</v>
          </cell>
          <cell r="F2270" t="str">
            <v>PAL</v>
          </cell>
          <cell r="G2270" t="str">
            <v xml:space="preserve">61 x 61 </v>
          </cell>
          <cell r="H2270" t="str">
            <v>Metros</v>
          </cell>
          <cell r="I2270" t="str">
            <v>Porcellanato</v>
          </cell>
          <cell r="J2270" t="str">
            <v>Primera</v>
          </cell>
          <cell r="K2270" t="str">
            <v>60x60-61x61-61,5x61,5</v>
          </cell>
        </row>
        <row r="2271">
          <cell r="A2271" t="str">
            <v>201781292009.2.1</v>
          </cell>
          <cell r="B2271" t="str">
            <v>61 x 61 ARDESSIA ARENA 2DA CAL</v>
          </cell>
          <cell r="C2271">
            <v>20</v>
          </cell>
          <cell r="D2271">
            <v>56.7</v>
          </cell>
          <cell r="E2271">
            <v>19.047999999999998</v>
          </cell>
          <cell r="F2271" t="str">
            <v>PAL</v>
          </cell>
          <cell r="G2271" t="str">
            <v xml:space="preserve">61 x 61 </v>
          </cell>
          <cell r="H2271" t="str">
            <v>Metros</v>
          </cell>
          <cell r="I2271" t="str">
            <v>Porcellanato</v>
          </cell>
          <cell r="J2271" t="str">
            <v>Segunda</v>
          </cell>
          <cell r="K2271" t="str">
            <v>60x60-61x61-61,5x61,5</v>
          </cell>
        </row>
        <row r="2272">
          <cell r="A2272" t="str">
            <v>201781292086.1.1</v>
          </cell>
          <cell r="B2272" t="str">
            <v>61 x 61 ARDESSIA HUMO 1.89</v>
          </cell>
          <cell r="C2272">
            <v>20</v>
          </cell>
          <cell r="D2272">
            <v>56.7</v>
          </cell>
          <cell r="E2272">
            <v>19.047999999999998</v>
          </cell>
          <cell r="F2272" t="str">
            <v>PAL</v>
          </cell>
          <cell r="G2272" t="str">
            <v xml:space="preserve">61 x 61 </v>
          </cell>
          <cell r="H2272" t="str">
            <v>Metros</v>
          </cell>
          <cell r="I2272" t="str">
            <v>Porcellanato</v>
          </cell>
          <cell r="J2272" t="str">
            <v>Primera</v>
          </cell>
          <cell r="K2272" t="str">
            <v>60x60-61x61-61,5x61,5</v>
          </cell>
        </row>
        <row r="2273">
          <cell r="A2273" t="str">
            <v>201781292086.2.1</v>
          </cell>
          <cell r="B2273" t="str">
            <v>61 x 61 ARDESSIA HUMO 2DA CAL</v>
          </cell>
          <cell r="C2273">
            <v>20</v>
          </cell>
          <cell r="D2273">
            <v>56.7</v>
          </cell>
          <cell r="E2273">
            <v>19.047999999999998</v>
          </cell>
          <cell r="F2273" t="str">
            <v>PAL</v>
          </cell>
          <cell r="G2273" t="str">
            <v xml:space="preserve">61 x 61 </v>
          </cell>
          <cell r="H2273" t="str">
            <v>Metros</v>
          </cell>
          <cell r="I2273" t="str">
            <v>Porcellanato</v>
          </cell>
          <cell r="J2273" t="str">
            <v>Segunda</v>
          </cell>
          <cell r="K2273" t="str">
            <v>60x60-61x61-61,5x61,5</v>
          </cell>
        </row>
        <row r="2274">
          <cell r="A2274" t="str">
            <v>201781294149.1.1</v>
          </cell>
          <cell r="B2274" t="str">
            <v>61 x 61 OXIDO CLARO 1.89</v>
          </cell>
          <cell r="C2274">
            <v>20</v>
          </cell>
          <cell r="D2274">
            <v>56.7</v>
          </cell>
          <cell r="E2274">
            <v>19.047999999999998</v>
          </cell>
          <cell r="F2274" t="str">
            <v>PAL</v>
          </cell>
          <cell r="G2274" t="str">
            <v xml:space="preserve">61 x 61 </v>
          </cell>
          <cell r="H2274" t="str">
            <v>Metros</v>
          </cell>
          <cell r="I2274" t="str">
            <v>Porcellanato</v>
          </cell>
          <cell r="J2274" t="str">
            <v>Primera</v>
          </cell>
          <cell r="K2274" t="str">
            <v>60x60-61x61-61,5x61,5</v>
          </cell>
        </row>
        <row r="2275">
          <cell r="A2275" t="str">
            <v>201781294149.2.1</v>
          </cell>
          <cell r="B2275" t="str">
            <v>61 x 61 OXIDO CLARO 2DA CAL</v>
          </cell>
          <cell r="C2275">
            <v>20</v>
          </cell>
          <cell r="D2275">
            <v>56.7</v>
          </cell>
          <cell r="E2275">
            <v>19.047999999999998</v>
          </cell>
          <cell r="F2275" t="str">
            <v>PAL</v>
          </cell>
          <cell r="G2275" t="str">
            <v xml:space="preserve">61 x 61 </v>
          </cell>
          <cell r="H2275" t="str">
            <v>Metros</v>
          </cell>
          <cell r="I2275" t="str">
            <v>Porcellanato</v>
          </cell>
          <cell r="J2275" t="str">
            <v>Segunda</v>
          </cell>
          <cell r="K2275" t="str">
            <v>60x60-61x61-61,5x61,5</v>
          </cell>
        </row>
        <row r="2276">
          <cell r="A2276" t="str">
            <v>201781294151.1.1</v>
          </cell>
          <cell r="B2276" t="str">
            <v>61 x 61 OXIDO OSCURO 1.89</v>
          </cell>
          <cell r="C2276">
            <v>20</v>
          </cell>
          <cell r="D2276">
            <v>56.7</v>
          </cell>
          <cell r="E2276">
            <v>19.047999999999998</v>
          </cell>
          <cell r="F2276" t="str">
            <v>PAL</v>
          </cell>
          <cell r="G2276" t="str">
            <v xml:space="preserve">61 x 61 </v>
          </cell>
          <cell r="H2276" t="str">
            <v>Metros</v>
          </cell>
          <cell r="I2276" t="str">
            <v>Porcellanato</v>
          </cell>
          <cell r="J2276" t="str">
            <v>Primera</v>
          </cell>
          <cell r="K2276" t="str">
            <v>60x60-61x61-61,5x61,5</v>
          </cell>
        </row>
        <row r="2277">
          <cell r="A2277" t="str">
            <v>201781294151.2.1</v>
          </cell>
          <cell r="B2277" t="str">
            <v>61 x 61 OXIDO OSCURO 2DA CAL</v>
          </cell>
          <cell r="C2277">
            <v>20</v>
          </cell>
          <cell r="D2277">
            <v>56.7</v>
          </cell>
          <cell r="E2277">
            <v>19.047999999999998</v>
          </cell>
          <cell r="F2277" t="str">
            <v>PAL</v>
          </cell>
          <cell r="G2277" t="str">
            <v xml:space="preserve">61 x 61 </v>
          </cell>
          <cell r="H2277" t="str">
            <v>Metros</v>
          </cell>
          <cell r="I2277" t="str">
            <v>Porcellanato</v>
          </cell>
          <cell r="J2277" t="str">
            <v>Segunda</v>
          </cell>
          <cell r="K2277" t="str">
            <v>60x60-61x61-61,5x61,5</v>
          </cell>
        </row>
        <row r="2278">
          <cell r="A2278" t="str">
            <v>201781310006.1.1</v>
          </cell>
          <cell r="B2278" t="str">
            <v>61 x 61 FORUM GRIS 1.89</v>
          </cell>
          <cell r="C2278">
            <v>20</v>
          </cell>
          <cell r="D2278">
            <v>56.7</v>
          </cell>
          <cell r="E2278">
            <v>19.047999999999998</v>
          </cell>
          <cell r="F2278" t="str">
            <v>PAL</v>
          </cell>
          <cell r="G2278" t="str">
            <v xml:space="preserve">61 x 61 </v>
          </cell>
          <cell r="H2278" t="str">
            <v>Metros</v>
          </cell>
          <cell r="I2278" t="str">
            <v>Porcellanato</v>
          </cell>
          <cell r="J2278" t="str">
            <v>Primera</v>
          </cell>
          <cell r="K2278" t="str">
            <v>60x60-61x61-61,5x61,5</v>
          </cell>
        </row>
        <row r="2279">
          <cell r="A2279" t="str">
            <v>201781310006.2.1</v>
          </cell>
          <cell r="B2279" t="str">
            <v>61 x 61 FORUM GRIS 2DA CAL</v>
          </cell>
          <cell r="C2279">
            <v>20</v>
          </cell>
          <cell r="D2279">
            <v>56.7</v>
          </cell>
          <cell r="E2279">
            <v>19.047999999999998</v>
          </cell>
          <cell r="F2279" t="str">
            <v>PAL</v>
          </cell>
          <cell r="G2279" t="str">
            <v xml:space="preserve">61 x 61 </v>
          </cell>
          <cell r="H2279" t="str">
            <v>Metros</v>
          </cell>
          <cell r="I2279" t="str">
            <v>Porcellanato</v>
          </cell>
          <cell r="J2279" t="str">
            <v>Segunda</v>
          </cell>
          <cell r="K2279" t="str">
            <v>60x60-61x61-61,5x61,5</v>
          </cell>
        </row>
        <row r="2280">
          <cell r="A2280" t="str">
            <v>201781310009.1.1</v>
          </cell>
          <cell r="B2280" t="str">
            <v>61 x 61 FORUM ARENA 1.89</v>
          </cell>
          <cell r="C2280">
            <v>20</v>
          </cell>
          <cell r="D2280">
            <v>56.7</v>
          </cell>
          <cell r="E2280">
            <v>19.047999999999998</v>
          </cell>
          <cell r="F2280" t="str">
            <v>PAL</v>
          </cell>
          <cell r="G2280" t="str">
            <v xml:space="preserve">61 x 61 </v>
          </cell>
          <cell r="H2280" t="str">
            <v>Metros</v>
          </cell>
          <cell r="I2280" t="str">
            <v>Porcellanato</v>
          </cell>
          <cell r="J2280" t="str">
            <v>Primera</v>
          </cell>
          <cell r="K2280" t="str">
            <v>60x60-61x61-61,5x61,5</v>
          </cell>
        </row>
        <row r="2281">
          <cell r="A2281" t="str">
            <v>201781310009.2.1</v>
          </cell>
          <cell r="B2281" t="str">
            <v>61 x 61 FORUM ARENA 2DA CAL</v>
          </cell>
          <cell r="C2281">
            <v>20</v>
          </cell>
          <cell r="D2281">
            <v>56.7</v>
          </cell>
          <cell r="E2281">
            <v>19.047999999999998</v>
          </cell>
          <cell r="F2281" t="str">
            <v>PAL</v>
          </cell>
          <cell r="G2281" t="str">
            <v xml:space="preserve">61 x 61 </v>
          </cell>
          <cell r="H2281" t="str">
            <v>Metros</v>
          </cell>
          <cell r="I2281" t="str">
            <v>Porcellanato</v>
          </cell>
          <cell r="J2281" t="str">
            <v>Segunda</v>
          </cell>
          <cell r="K2281" t="str">
            <v>60x60-61x61-61,5x61,5</v>
          </cell>
        </row>
        <row r="2282">
          <cell r="A2282" t="str">
            <v>201781310097.1.1</v>
          </cell>
          <cell r="B2282" t="str">
            <v>61 x 61 FORUM TIZA 1.89</v>
          </cell>
          <cell r="C2282">
            <v>20</v>
          </cell>
          <cell r="D2282">
            <v>56.7</v>
          </cell>
          <cell r="E2282">
            <v>19.047999999999998</v>
          </cell>
          <cell r="F2282" t="str">
            <v>PAL</v>
          </cell>
          <cell r="G2282" t="str">
            <v xml:space="preserve">61 x 61 </v>
          </cell>
          <cell r="H2282" t="str">
            <v>Metros</v>
          </cell>
          <cell r="I2282" t="str">
            <v>Porcellanato</v>
          </cell>
          <cell r="J2282" t="str">
            <v>Primera</v>
          </cell>
          <cell r="K2282" t="str">
            <v>60x60-61x61-61,5x61,5</v>
          </cell>
        </row>
        <row r="2283">
          <cell r="A2283" t="str">
            <v>201781310097.2.1</v>
          </cell>
          <cell r="B2283" t="str">
            <v>61 x 61 FORUM TIZA 2DA CAL</v>
          </cell>
          <cell r="C2283">
            <v>20</v>
          </cell>
          <cell r="D2283">
            <v>56.7</v>
          </cell>
          <cell r="E2283">
            <v>19.047999999999998</v>
          </cell>
          <cell r="F2283" t="str">
            <v>PAL</v>
          </cell>
          <cell r="G2283" t="str">
            <v xml:space="preserve">61 x 61 </v>
          </cell>
          <cell r="H2283" t="str">
            <v>Metros</v>
          </cell>
          <cell r="I2283" t="str">
            <v>Porcellanato</v>
          </cell>
          <cell r="J2283" t="str">
            <v>Segunda</v>
          </cell>
          <cell r="K2283" t="str">
            <v>60x60-61x61-61,5x61,5</v>
          </cell>
        </row>
        <row r="2284">
          <cell r="A2284" t="str">
            <v>201781433039.1.1</v>
          </cell>
          <cell r="B2284" t="str">
            <v>61 x 61 RESERVE HABANO 1.89</v>
          </cell>
          <cell r="C2284">
            <v>20</v>
          </cell>
          <cell r="D2284">
            <v>56.7</v>
          </cell>
          <cell r="E2284">
            <v>19.047999999999998</v>
          </cell>
          <cell r="F2284" t="str">
            <v>PAL</v>
          </cell>
          <cell r="G2284" t="str">
            <v xml:space="preserve">61 x 61 </v>
          </cell>
          <cell r="H2284" t="str">
            <v>Metros</v>
          </cell>
          <cell r="I2284" t="str">
            <v>Porcellanato</v>
          </cell>
          <cell r="J2284" t="str">
            <v>Primera</v>
          </cell>
          <cell r="K2284" t="str">
            <v>60x60-61x61-61,5x61,5</v>
          </cell>
        </row>
        <row r="2285">
          <cell r="A2285" t="str">
            <v>201781433039.2.1</v>
          </cell>
          <cell r="B2285" t="str">
            <v>61 x 61 RESERVE HABANO 2DA CAL</v>
          </cell>
          <cell r="C2285">
            <v>20</v>
          </cell>
          <cell r="D2285">
            <v>56.7</v>
          </cell>
          <cell r="E2285">
            <v>19.047999999999998</v>
          </cell>
          <cell r="F2285" t="str">
            <v>PAL</v>
          </cell>
          <cell r="G2285" t="str">
            <v xml:space="preserve">61 x 61 </v>
          </cell>
          <cell r="H2285" t="str">
            <v>Metros</v>
          </cell>
          <cell r="I2285" t="str">
            <v>Porcellanato</v>
          </cell>
          <cell r="J2285" t="str">
            <v>Segunda</v>
          </cell>
          <cell r="K2285" t="str">
            <v>60x60-61x61-61,5x61,5</v>
          </cell>
        </row>
        <row r="2286">
          <cell r="A2286" t="str">
            <v>201781433039.4.1</v>
          </cell>
          <cell r="B2286" t="str">
            <v>61 x 61 RESERVE HABANO EXPORT</v>
          </cell>
          <cell r="C2286">
            <v>20</v>
          </cell>
          <cell r="D2286">
            <v>56.7</v>
          </cell>
          <cell r="E2286">
            <v>19.047999999999998</v>
          </cell>
          <cell r="F2286" t="str">
            <v>PAL</v>
          </cell>
          <cell r="G2286" t="str">
            <v xml:space="preserve">61 x 61 </v>
          </cell>
          <cell r="H2286" t="str">
            <v>Metros</v>
          </cell>
          <cell r="I2286" t="str">
            <v>Porcellanato</v>
          </cell>
          <cell r="J2286" t="str">
            <v>Exportacion</v>
          </cell>
          <cell r="K2286" t="str">
            <v>60x60-61x61-61,5x61,5</v>
          </cell>
        </row>
        <row r="2287">
          <cell r="A2287" t="str">
            <v>201781433097.1.1</v>
          </cell>
          <cell r="B2287" t="str">
            <v>61 x 61 RESERVE TIZA 1.89</v>
          </cell>
          <cell r="C2287">
            <v>20</v>
          </cell>
          <cell r="D2287">
            <v>56.7</v>
          </cell>
          <cell r="E2287">
            <v>19.047999999999998</v>
          </cell>
          <cell r="F2287" t="str">
            <v>PAL</v>
          </cell>
          <cell r="G2287" t="str">
            <v xml:space="preserve">61 x 61 </v>
          </cell>
          <cell r="H2287" t="str">
            <v>Metros</v>
          </cell>
          <cell r="I2287" t="str">
            <v>Porcellanato</v>
          </cell>
          <cell r="J2287" t="str">
            <v>Primera</v>
          </cell>
          <cell r="K2287" t="str">
            <v>60x60-61x61-61,5x61,5</v>
          </cell>
        </row>
        <row r="2288">
          <cell r="A2288" t="str">
            <v>201781433097.2.1</v>
          </cell>
          <cell r="B2288" t="str">
            <v>61 x 61 RESERVE TIZA 2DA CAL</v>
          </cell>
          <cell r="C2288">
            <v>20</v>
          </cell>
          <cell r="D2288">
            <v>56.7</v>
          </cell>
          <cell r="E2288">
            <v>19.047999999999998</v>
          </cell>
          <cell r="F2288" t="str">
            <v>PAL</v>
          </cell>
          <cell r="G2288" t="str">
            <v xml:space="preserve">61 x 61 </v>
          </cell>
          <cell r="H2288" t="str">
            <v>Metros</v>
          </cell>
          <cell r="I2288" t="str">
            <v>Porcellanato</v>
          </cell>
          <cell r="J2288" t="str">
            <v>Segunda</v>
          </cell>
          <cell r="K2288" t="str">
            <v>60x60-61x61-61,5x61,5</v>
          </cell>
        </row>
        <row r="2289">
          <cell r="A2289" t="str">
            <v>201781433097.4.1</v>
          </cell>
          <cell r="B2289" t="str">
            <v>61 x 61 RESERVE TIZA EXPORT</v>
          </cell>
          <cell r="C2289">
            <v>20</v>
          </cell>
          <cell r="D2289">
            <v>56.7</v>
          </cell>
          <cell r="E2289">
            <v>19.047999999999998</v>
          </cell>
          <cell r="F2289" t="str">
            <v>PAL</v>
          </cell>
          <cell r="G2289" t="str">
            <v xml:space="preserve">61 x 61 </v>
          </cell>
          <cell r="H2289" t="str">
            <v>Metros</v>
          </cell>
          <cell r="I2289" t="str">
            <v>Porcellanato</v>
          </cell>
          <cell r="J2289" t="str">
            <v>Exportacion</v>
          </cell>
          <cell r="K2289" t="str">
            <v>60x60-61x61-61,5x61,5</v>
          </cell>
        </row>
        <row r="2290">
          <cell r="A2290" t="str">
            <v>201781433191.1.1</v>
          </cell>
          <cell r="B2290" t="str">
            <v>61 x 61 RESERVE CENIZA 1.89</v>
          </cell>
          <cell r="C2290">
            <v>20</v>
          </cell>
          <cell r="D2290">
            <v>56.7</v>
          </cell>
          <cell r="E2290">
            <v>19.047999999999998</v>
          </cell>
          <cell r="F2290" t="str">
            <v>PAL</v>
          </cell>
          <cell r="G2290" t="str">
            <v xml:space="preserve">61 x 61 </v>
          </cell>
          <cell r="H2290" t="str">
            <v>Metros</v>
          </cell>
          <cell r="I2290" t="str">
            <v>Porcellanato</v>
          </cell>
          <cell r="J2290" t="str">
            <v>Primera</v>
          </cell>
          <cell r="K2290" t="str">
            <v>60x60-61x61-61,5x61,5</v>
          </cell>
        </row>
        <row r="2291">
          <cell r="A2291" t="str">
            <v>201781433191.2.1</v>
          </cell>
          <cell r="B2291" t="str">
            <v>61 x 61 RESERVE CENIZA 2DA CAL</v>
          </cell>
          <cell r="C2291">
            <v>20</v>
          </cell>
          <cell r="D2291">
            <v>56.7</v>
          </cell>
          <cell r="E2291">
            <v>19.047999999999998</v>
          </cell>
          <cell r="F2291" t="str">
            <v>PAL</v>
          </cell>
          <cell r="G2291" t="str">
            <v xml:space="preserve">61 x 61 </v>
          </cell>
          <cell r="H2291" t="str">
            <v>Metros</v>
          </cell>
          <cell r="I2291" t="str">
            <v>Porcellanato</v>
          </cell>
          <cell r="J2291" t="str">
            <v>Segunda</v>
          </cell>
          <cell r="K2291" t="str">
            <v>60x60-61x61-61,5x61,5</v>
          </cell>
        </row>
        <row r="2292">
          <cell r="A2292" t="str">
            <v>201781433191.4.1</v>
          </cell>
          <cell r="B2292" t="str">
            <v>61 x 61 RESERVE CENIZA EXPORT</v>
          </cell>
          <cell r="C2292">
            <v>20</v>
          </cell>
          <cell r="D2292">
            <v>56.7</v>
          </cell>
          <cell r="E2292">
            <v>19.047999999999998</v>
          </cell>
          <cell r="F2292" t="str">
            <v>PAL</v>
          </cell>
          <cell r="G2292" t="str">
            <v xml:space="preserve">61 x 61 </v>
          </cell>
          <cell r="H2292" t="str">
            <v>Metros</v>
          </cell>
          <cell r="I2292" t="str">
            <v>Porcellanato</v>
          </cell>
          <cell r="J2292" t="str">
            <v>Exportacion</v>
          </cell>
          <cell r="K2292" t="str">
            <v>60x60-61x61-61,5x61,5</v>
          </cell>
        </row>
        <row r="2293">
          <cell r="A2293" t="str">
            <v>201781598006.1.1</v>
          </cell>
          <cell r="B2293" t="str">
            <v>61 x 61 TERAMO BRILLANTE GRIS 1.89</v>
          </cell>
          <cell r="C2293">
            <v>20</v>
          </cell>
          <cell r="D2293">
            <v>56.7</v>
          </cell>
          <cell r="E2293">
            <v>19.047999999999998</v>
          </cell>
          <cell r="F2293" t="str">
            <v>PAL</v>
          </cell>
          <cell r="G2293" t="str">
            <v xml:space="preserve">61 x 61 </v>
          </cell>
          <cell r="H2293" t="str">
            <v>Metros</v>
          </cell>
          <cell r="I2293" t="str">
            <v>Porcellanato</v>
          </cell>
          <cell r="J2293" t="str">
            <v>Primera</v>
          </cell>
          <cell r="K2293" t="str">
            <v>60x60-61x61-61,5x61,5</v>
          </cell>
        </row>
        <row r="2294">
          <cell r="A2294" t="str">
            <v>201781598006.2.1</v>
          </cell>
          <cell r="B2294" t="str">
            <v>61 x 61 TERAMO BRILLANTE GRIS 2DA CAL</v>
          </cell>
          <cell r="C2294">
            <v>20</v>
          </cell>
          <cell r="D2294">
            <v>56.7</v>
          </cell>
          <cell r="E2294">
            <v>19.047999999999998</v>
          </cell>
          <cell r="F2294" t="str">
            <v>PAL</v>
          </cell>
          <cell r="G2294" t="str">
            <v xml:space="preserve">61 x 61 </v>
          </cell>
          <cell r="H2294" t="str">
            <v>Metros</v>
          </cell>
          <cell r="I2294" t="str">
            <v>Porcellanato</v>
          </cell>
          <cell r="J2294" t="str">
            <v>Segunda</v>
          </cell>
          <cell r="K2294" t="str">
            <v>60x60-61x61-61,5x61,5</v>
          </cell>
        </row>
        <row r="2295">
          <cell r="A2295" t="str">
            <v>201781598011.1.1</v>
          </cell>
          <cell r="B2295" t="str">
            <v>61 x 61 TERAMO BRILLANTE SIENA 1.89</v>
          </cell>
          <cell r="C2295">
            <v>20</v>
          </cell>
          <cell r="D2295">
            <v>56.7</v>
          </cell>
          <cell r="E2295">
            <v>19.047999999999998</v>
          </cell>
          <cell r="F2295" t="str">
            <v>PAL</v>
          </cell>
          <cell r="G2295" t="str">
            <v xml:space="preserve">61 x 61 </v>
          </cell>
          <cell r="H2295" t="str">
            <v>Metros</v>
          </cell>
          <cell r="I2295" t="str">
            <v>Porcellanato</v>
          </cell>
          <cell r="J2295" t="str">
            <v>Primera</v>
          </cell>
          <cell r="K2295" t="str">
            <v>60x60-61x61-61,5x61,5</v>
          </cell>
        </row>
        <row r="2296">
          <cell r="A2296" t="str">
            <v>201781598011.2.1</v>
          </cell>
          <cell r="B2296" t="str">
            <v>61 x 61 TERAMO BRILLANTE SIENA 2DA CAL</v>
          </cell>
          <cell r="C2296">
            <v>20</v>
          </cell>
          <cell r="D2296">
            <v>56.7</v>
          </cell>
          <cell r="E2296">
            <v>19.047999999999998</v>
          </cell>
          <cell r="F2296" t="str">
            <v>PAL</v>
          </cell>
          <cell r="G2296" t="str">
            <v xml:space="preserve">61 x 61 </v>
          </cell>
          <cell r="H2296" t="str">
            <v>Metros</v>
          </cell>
          <cell r="I2296" t="str">
            <v>Porcellanato</v>
          </cell>
          <cell r="J2296" t="str">
            <v>Segunda</v>
          </cell>
          <cell r="K2296" t="str">
            <v>60x60-61x61-61,5x61,5</v>
          </cell>
        </row>
        <row r="2297">
          <cell r="A2297" t="str">
            <v>201781598097.1.1</v>
          </cell>
          <cell r="B2297" t="str">
            <v>61 x 61 TERAMO BRILLANTE TIZA 1.89</v>
          </cell>
          <cell r="C2297">
            <v>20</v>
          </cell>
          <cell r="D2297">
            <v>56.7</v>
          </cell>
          <cell r="E2297">
            <v>19.047999999999998</v>
          </cell>
          <cell r="F2297" t="str">
            <v>PAL</v>
          </cell>
          <cell r="G2297" t="str">
            <v xml:space="preserve">61 x 61 </v>
          </cell>
          <cell r="H2297" t="str">
            <v>Metros</v>
          </cell>
          <cell r="I2297" t="str">
            <v>Porcellanato</v>
          </cell>
          <cell r="J2297" t="str">
            <v>Primera</v>
          </cell>
          <cell r="K2297" t="str">
            <v>60x60-61x61-61,5x61,5</v>
          </cell>
        </row>
        <row r="2298">
          <cell r="A2298" t="str">
            <v>201781598097.2.1</v>
          </cell>
          <cell r="B2298" t="str">
            <v>61 x 61 TERAMO BRILLANTE TIZA 2DA CAL</v>
          </cell>
          <cell r="C2298">
            <v>20</v>
          </cell>
          <cell r="D2298">
            <v>56.7</v>
          </cell>
          <cell r="E2298">
            <v>19.047999999999998</v>
          </cell>
          <cell r="F2298" t="str">
            <v>PAL</v>
          </cell>
          <cell r="G2298" t="str">
            <v xml:space="preserve">61 x 61 </v>
          </cell>
          <cell r="H2298" t="str">
            <v>Metros</v>
          </cell>
          <cell r="I2298" t="str">
            <v>Porcellanato</v>
          </cell>
          <cell r="J2298" t="str">
            <v>Segunda</v>
          </cell>
          <cell r="K2298" t="str">
            <v>60x60-61x61-61,5x61,5</v>
          </cell>
        </row>
        <row r="2299">
          <cell r="A2299" t="str">
            <v>201781598183.1.1</v>
          </cell>
          <cell r="B2299" t="str">
            <v>61 x 61 TERAMO BRILLANTE VISON 1.89</v>
          </cell>
          <cell r="C2299">
            <v>20</v>
          </cell>
          <cell r="D2299">
            <v>56.7</v>
          </cell>
          <cell r="E2299">
            <v>19.047999999999998</v>
          </cell>
          <cell r="F2299" t="str">
            <v>PAL</v>
          </cell>
          <cell r="G2299" t="str">
            <v xml:space="preserve">61 x 61 </v>
          </cell>
          <cell r="H2299" t="str">
            <v>Metros</v>
          </cell>
          <cell r="I2299" t="str">
            <v>Porcellanato</v>
          </cell>
          <cell r="J2299" t="str">
            <v>Primera</v>
          </cell>
          <cell r="K2299" t="str">
            <v>60x60-61x61-61,5x61,5</v>
          </cell>
        </row>
        <row r="2300">
          <cell r="A2300" t="str">
            <v>201781598183.2.1</v>
          </cell>
          <cell r="B2300" t="str">
            <v>61 x 61 TERAMO BRILLANTE VISON 2DA CAL</v>
          </cell>
          <cell r="C2300">
            <v>20</v>
          </cell>
          <cell r="D2300">
            <v>56.7</v>
          </cell>
          <cell r="E2300">
            <v>19.047999999999998</v>
          </cell>
          <cell r="F2300" t="str">
            <v>PAL</v>
          </cell>
          <cell r="G2300" t="str">
            <v xml:space="preserve">61 x 61 </v>
          </cell>
          <cell r="H2300" t="str">
            <v>Metros</v>
          </cell>
          <cell r="I2300" t="str">
            <v>Porcellanato</v>
          </cell>
          <cell r="J2300" t="str">
            <v>Segunda</v>
          </cell>
          <cell r="K2300" t="str">
            <v>60x60-61x61-61,5x61,5</v>
          </cell>
        </row>
        <row r="2301">
          <cell r="A2301" t="str">
            <v>201781616029.1.1</v>
          </cell>
          <cell r="B2301" t="str">
            <v>61 x 61 MOON-OUT GOLD 1.89</v>
          </cell>
          <cell r="C2301">
            <v>20</v>
          </cell>
          <cell r="D2301">
            <v>56.7</v>
          </cell>
          <cell r="E2301">
            <v>19.047999999999998</v>
          </cell>
          <cell r="F2301" t="str">
            <v>PAL</v>
          </cell>
          <cell r="G2301" t="str">
            <v xml:space="preserve">61 x 61 </v>
          </cell>
          <cell r="H2301" t="str">
            <v>Metros</v>
          </cell>
          <cell r="I2301" t="str">
            <v>Porcellanato</v>
          </cell>
          <cell r="J2301" t="str">
            <v>Primera</v>
          </cell>
          <cell r="K2301" t="str">
            <v>60x60-61x61-61,5x61,5</v>
          </cell>
        </row>
        <row r="2302">
          <cell r="A2302" t="str">
            <v>201781616029.2.1</v>
          </cell>
          <cell r="B2302" t="str">
            <v>61 x 61 MOON-OUT GOLD 2DA CAL</v>
          </cell>
          <cell r="C2302">
            <v>20</v>
          </cell>
          <cell r="D2302">
            <v>56.7</v>
          </cell>
          <cell r="E2302">
            <v>19.047999999999998</v>
          </cell>
          <cell r="F2302" t="str">
            <v>PAL</v>
          </cell>
          <cell r="G2302" t="str">
            <v xml:space="preserve">61 x 61 </v>
          </cell>
          <cell r="H2302" t="str">
            <v>Metros</v>
          </cell>
          <cell r="I2302" t="str">
            <v>Porcellanato</v>
          </cell>
          <cell r="J2302" t="str">
            <v>Segunda</v>
          </cell>
          <cell r="K2302" t="str">
            <v>60x60-61x61-61,5x61,5</v>
          </cell>
        </row>
        <row r="2303">
          <cell r="A2303" t="str">
            <v>201781616122.1.1</v>
          </cell>
          <cell r="B2303" t="str">
            <v>61 x 61 MOON-OUT WHITE 1.89</v>
          </cell>
          <cell r="C2303">
            <v>20</v>
          </cell>
          <cell r="D2303">
            <v>56.7</v>
          </cell>
          <cell r="E2303">
            <v>19.047999999999998</v>
          </cell>
          <cell r="F2303" t="str">
            <v>PAL</v>
          </cell>
          <cell r="G2303" t="str">
            <v xml:space="preserve">61 x 61 </v>
          </cell>
          <cell r="H2303" t="str">
            <v>Metros</v>
          </cell>
          <cell r="I2303" t="str">
            <v>Porcellanato</v>
          </cell>
          <cell r="J2303" t="str">
            <v>Primera</v>
          </cell>
          <cell r="K2303" t="str">
            <v>60x60-61x61-61,5x61,5</v>
          </cell>
        </row>
        <row r="2304">
          <cell r="A2304" t="str">
            <v>201781616122.2.1</v>
          </cell>
          <cell r="B2304" t="str">
            <v>61 x 61 MOON-OUT WHITE 2DA CAL</v>
          </cell>
          <cell r="C2304">
            <v>20</v>
          </cell>
          <cell r="D2304">
            <v>56.7</v>
          </cell>
          <cell r="E2304">
            <v>19.047999999999998</v>
          </cell>
          <cell r="F2304" t="str">
            <v>PAL</v>
          </cell>
          <cell r="G2304" t="str">
            <v xml:space="preserve">61 x 61 </v>
          </cell>
          <cell r="H2304" t="str">
            <v>Metros</v>
          </cell>
          <cell r="I2304" t="str">
            <v>Porcellanato</v>
          </cell>
          <cell r="J2304" t="str">
            <v>Segunda</v>
          </cell>
          <cell r="K2304" t="str">
            <v>60x60-61x61-61,5x61,5</v>
          </cell>
        </row>
        <row r="2305">
          <cell r="A2305" t="str">
            <v>201781616123.1.1</v>
          </cell>
          <cell r="B2305" t="str">
            <v>61 x 61 MOON-OUT BLACK 1.89</v>
          </cell>
          <cell r="C2305">
            <v>20</v>
          </cell>
          <cell r="D2305">
            <v>56.7</v>
          </cell>
          <cell r="E2305">
            <v>19.047999999999998</v>
          </cell>
          <cell r="F2305" t="str">
            <v>PAL</v>
          </cell>
          <cell r="G2305" t="str">
            <v xml:space="preserve">61 x 61 </v>
          </cell>
          <cell r="H2305" t="str">
            <v>Metros</v>
          </cell>
          <cell r="I2305" t="str">
            <v>Porcellanato</v>
          </cell>
          <cell r="J2305" t="str">
            <v>Primera</v>
          </cell>
          <cell r="K2305" t="str">
            <v>60x60-61x61-61,5x61,5</v>
          </cell>
        </row>
        <row r="2306">
          <cell r="A2306" t="str">
            <v>201781616123.2.1</v>
          </cell>
          <cell r="B2306" t="str">
            <v>61 x 61 MOON-OUT BLACK 2DA CAL</v>
          </cell>
          <cell r="C2306">
            <v>20</v>
          </cell>
          <cell r="D2306">
            <v>56.7</v>
          </cell>
          <cell r="E2306">
            <v>19.047999999999998</v>
          </cell>
          <cell r="F2306" t="str">
            <v>PAL</v>
          </cell>
          <cell r="G2306" t="str">
            <v xml:space="preserve">61 x 61 </v>
          </cell>
          <cell r="H2306" t="str">
            <v>Metros</v>
          </cell>
          <cell r="I2306" t="str">
            <v>Porcellanato</v>
          </cell>
          <cell r="J2306" t="str">
            <v>Segunda</v>
          </cell>
          <cell r="K2306" t="str">
            <v>60x60-61x61-61,5x61,5</v>
          </cell>
        </row>
        <row r="2307">
          <cell r="A2307" t="str">
            <v>201781639006.1.1</v>
          </cell>
          <cell r="B2307" t="str">
            <v>61 x 61 WORK GRIS 1.89</v>
          </cell>
          <cell r="C2307">
            <v>20</v>
          </cell>
          <cell r="D2307">
            <v>56.7</v>
          </cell>
          <cell r="E2307">
            <v>19.047999999999998</v>
          </cell>
          <cell r="F2307" t="str">
            <v>PAL</v>
          </cell>
          <cell r="G2307" t="str">
            <v xml:space="preserve">61 x 61 </v>
          </cell>
          <cell r="H2307" t="str">
            <v>Metros</v>
          </cell>
          <cell r="I2307" t="str">
            <v>Porcellanato</v>
          </cell>
          <cell r="J2307" t="str">
            <v>Primera</v>
          </cell>
          <cell r="K2307" t="str">
            <v>60x60-61x61-61,5x61,5</v>
          </cell>
        </row>
        <row r="2308">
          <cell r="A2308" t="str">
            <v>201781639006.2.1</v>
          </cell>
          <cell r="B2308" t="str">
            <v>61 x 61 WORK GRIS 2DA CAL</v>
          </cell>
          <cell r="C2308">
            <v>20</v>
          </cell>
          <cell r="D2308">
            <v>56.7</v>
          </cell>
          <cell r="E2308">
            <v>19.047999999999998</v>
          </cell>
          <cell r="F2308" t="str">
            <v>PAL</v>
          </cell>
          <cell r="G2308" t="str">
            <v xml:space="preserve">61 x 61 </v>
          </cell>
          <cell r="H2308" t="str">
            <v>Metros</v>
          </cell>
          <cell r="I2308" t="str">
            <v>Porcellanato</v>
          </cell>
          <cell r="J2308" t="str">
            <v>Segunda</v>
          </cell>
          <cell r="K2308" t="str">
            <v>60x60-61x61-61,5x61,5</v>
          </cell>
        </row>
        <row r="2309">
          <cell r="A2309" t="str">
            <v>201781639009.1.1</v>
          </cell>
          <cell r="B2309" t="str">
            <v>61 x 61 WORK ARENA 1.89</v>
          </cell>
          <cell r="C2309">
            <v>20</v>
          </cell>
          <cell r="D2309">
            <v>56.7</v>
          </cell>
          <cell r="E2309">
            <v>19.047999999999998</v>
          </cell>
          <cell r="F2309" t="str">
            <v>PAL</v>
          </cell>
          <cell r="G2309" t="str">
            <v xml:space="preserve">61 x 61 </v>
          </cell>
          <cell r="H2309" t="str">
            <v>Metros</v>
          </cell>
          <cell r="I2309" t="str">
            <v>Porcellanato</v>
          </cell>
          <cell r="J2309" t="str">
            <v>Primera</v>
          </cell>
          <cell r="K2309" t="str">
            <v>60x60-61x61-61,5x61,5</v>
          </cell>
        </row>
        <row r="2310">
          <cell r="A2310" t="str">
            <v>201781639009.2.1</v>
          </cell>
          <cell r="B2310" t="str">
            <v>61 x 61 WORK ARENA 2DA CAL</v>
          </cell>
          <cell r="C2310">
            <v>20</v>
          </cell>
          <cell r="D2310">
            <v>56.7</v>
          </cell>
          <cell r="E2310">
            <v>19.047999999999998</v>
          </cell>
          <cell r="F2310" t="str">
            <v>PAL</v>
          </cell>
          <cell r="G2310" t="str">
            <v xml:space="preserve">61 x 61 </v>
          </cell>
          <cell r="H2310" t="str">
            <v>Metros</v>
          </cell>
          <cell r="I2310" t="str">
            <v>Porcellanato</v>
          </cell>
          <cell r="J2310" t="str">
            <v>Segunda</v>
          </cell>
          <cell r="K2310" t="str">
            <v>60x60-61x61-61,5x61,5</v>
          </cell>
        </row>
        <row r="2311">
          <cell r="A2311" t="str">
            <v>201781639097.1.1</v>
          </cell>
          <cell r="B2311" t="str">
            <v>61 x 61 WORK TIZA</v>
          </cell>
          <cell r="C2311">
            <v>20</v>
          </cell>
          <cell r="D2311">
            <v>56.7</v>
          </cell>
          <cell r="E2311">
            <v>19.047999999999998</v>
          </cell>
          <cell r="F2311" t="str">
            <v>PAL</v>
          </cell>
          <cell r="G2311" t="str">
            <v xml:space="preserve">61 x 61 </v>
          </cell>
          <cell r="H2311" t="str">
            <v>Metros</v>
          </cell>
          <cell r="I2311" t="str">
            <v>Porcellanato</v>
          </cell>
          <cell r="J2311" t="str">
            <v>Primera</v>
          </cell>
          <cell r="K2311" t="str">
            <v>60x60-61x61-61,5x61,5</v>
          </cell>
        </row>
        <row r="2312">
          <cell r="A2312" t="str">
            <v>201781639097.2.1</v>
          </cell>
          <cell r="B2312" t="str">
            <v>61 x 61 WORK TIZA 2DA CAL</v>
          </cell>
          <cell r="C2312">
            <v>20</v>
          </cell>
          <cell r="D2312">
            <v>56.7</v>
          </cell>
          <cell r="E2312">
            <v>19.047999999999998</v>
          </cell>
          <cell r="F2312" t="str">
            <v>PAL</v>
          </cell>
          <cell r="G2312" t="str">
            <v xml:space="preserve">61 x 61 </v>
          </cell>
          <cell r="H2312" t="str">
            <v>Metros</v>
          </cell>
          <cell r="I2312" t="str">
            <v>Porcellanato</v>
          </cell>
          <cell r="J2312" t="str">
            <v>Segunda</v>
          </cell>
          <cell r="K2312" t="str">
            <v>60x60-61x61-61,5x61,5</v>
          </cell>
        </row>
        <row r="2313">
          <cell r="A2313" t="str">
            <v>201781642029.1.1</v>
          </cell>
          <cell r="B2313" t="str">
            <v>61 x 61 MOON-IN GOLD 1.89</v>
          </cell>
          <cell r="C2313">
            <v>20</v>
          </cell>
          <cell r="D2313">
            <v>56.7</v>
          </cell>
          <cell r="E2313">
            <v>19.047999999999998</v>
          </cell>
          <cell r="F2313" t="str">
            <v>PAL</v>
          </cell>
          <cell r="G2313" t="str">
            <v xml:space="preserve">61 x 61 </v>
          </cell>
          <cell r="H2313" t="str">
            <v>Metros</v>
          </cell>
          <cell r="I2313" t="str">
            <v>Porcellanato</v>
          </cell>
          <cell r="J2313" t="str">
            <v>Primera</v>
          </cell>
          <cell r="K2313" t="str">
            <v>60x60-61x61-61,5x61,5</v>
          </cell>
        </row>
        <row r="2314">
          <cell r="A2314" t="str">
            <v>201781642029.2.1</v>
          </cell>
          <cell r="B2314" t="str">
            <v>61 x 61 MOON-IN GOLD 2DA CAL</v>
          </cell>
          <cell r="C2314">
            <v>20</v>
          </cell>
          <cell r="D2314">
            <v>56.7</v>
          </cell>
          <cell r="E2314">
            <v>19.047999999999998</v>
          </cell>
          <cell r="F2314" t="str">
            <v>PAL</v>
          </cell>
          <cell r="G2314" t="str">
            <v xml:space="preserve">61 x 61 </v>
          </cell>
          <cell r="H2314" t="str">
            <v>Metros</v>
          </cell>
          <cell r="I2314" t="str">
            <v>Porcellanato</v>
          </cell>
          <cell r="J2314" t="str">
            <v>Segunda</v>
          </cell>
          <cell r="K2314" t="str">
            <v>60x60-61x61-61,5x61,5</v>
          </cell>
        </row>
        <row r="2315">
          <cell r="A2315" t="str">
            <v>201781642122.1.1</v>
          </cell>
          <cell r="B2315" t="str">
            <v>61 x 61 MOON-IN WHITE 1.89</v>
          </cell>
          <cell r="C2315">
            <v>20</v>
          </cell>
          <cell r="D2315">
            <v>56.7</v>
          </cell>
          <cell r="E2315">
            <v>19.047999999999998</v>
          </cell>
          <cell r="F2315" t="str">
            <v>PAL</v>
          </cell>
          <cell r="G2315" t="str">
            <v xml:space="preserve">61 x 61 </v>
          </cell>
          <cell r="H2315" t="str">
            <v>Metros</v>
          </cell>
          <cell r="I2315" t="str">
            <v>Porcellanato</v>
          </cell>
          <cell r="J2315" t="str">
            <v>Primera</v>
          </cell>
          <cell r="K2315" t="str">
            <v>60x60-61x61-61,5x61,5</v>
          </cell>
        </row>
        <row r="2316">
          <cell r="A2316" t="str">
            <v>201781642122.2.1</v>
          </cell>
          <cell r="B2316" t="str">
            <v>61 x 61 MOON-IN WHITE 2DA CAL</v>
          </cell>
          <cell r="C2316">
            <v>20</v>
          </cell>
          <cell r="D2316">
            <v>56.7</v>
          </cell>
          <cell r="E2316">
            <v>19.047999999999998</v>
          </cell>
          <cell r="F2316" t="str">
            <v>PAL</v>
          </cell>
          <cell r="G2316" t="str">
            <v xml:space="preserve">61 x 61 </v>
          </cell>
          <cell r="H2316" t="str">
            <v>Metros</v>
          </cell>
          <cell r="I2316" t="str">
            <v>Porcellanato</v>
          </cell>
          <cell r="J2316" t="str">
            <v>Segunda</v>
          </cell>
          <cell r="K2316" t="str">
            <v>60x60-61x61-61,5x61,5</v>
          </cell>
        </row>
        <row r="2317">
          <cell r="A2317" t="str">
            <v>201781642123.1.1</v>
          </cell>
          <cell r="B2317" t="str">
            <v>61 x 61 MOON-IN BLACK 1.89</v>
          </cell>
          <cell r="C2317">
            <v>20</v>
          </cell>
          <cell r="D2317">
            <v>56.7</v>
          </cell>
          <cell r="E2317">
            <v>19.047999999999998</v>
          </cell>
          <cell r="F2317" t="str">
            <v>PAL</v>
          </cell>
          <cell r="G2317" t="str">
            <v xml:space="preserve">61 x 61 </v>
          </cell>
          <cell r="H2317" t="str">
            <v>Metros</v>
          </cell>
          <cell r="I2317" t="str">
            <v>Porcellanato</v>
          </cell>
          <cell r="J2317" t="str">
            <v>Primera</v>
          </cell>
          <cell r="K2317" t="str">
            <v>60x60-61x61-61,5x61,5</v>
          </cell>
        </row>
        <row r="2318">
          <cell r="A2318" t="str">
            <v>201781642123.2.1</v>
          </cell>
          <cell r="B2318" t="str">
            <v>61 x 61 MOON-IN BLACK 2DA CAL</v>
          </cell>
          <cell r="C2318">
            <v>20</v>
          </cell>
          <cell r="D2318">
            <v>56.7</v>
          </cell>
          <cell r="E2318">
            <v>19.047999999999998</v>
          </cell>
          <cell r="F2318" t="str">
            <v>PAL</v>
          </cell>
          <cell r="G2318" t="str">
            <v xml:space="preserve">61 x 61 </v>
          </cell>
          <cell r="H2318" t="str">
            <v>Metros</v>
          </cell>
          <cell r="I2318" t="str">
            <v>Porcellanato</v>
          </cell>
          <cell r="J2318" t="str">
            <v>Segunda</v>
          </cell>
          <cell r="K2318" t="str">
            <v>60x60-61x61-61,5x61,5</v>
          </cell>
        </row>
        <row r="2319">
          <cell r="A2319" t="str">
            <v>201781666006.1.1</v>
          </cell>
          <cell r="B2319" t="str">
            <v>61 x 61 DA VINCI GRIS 1.89</v>
          </cell>
          <cell r="C2319">
            <v>20</v>
          </cell>
          <cell r="D2319">
            <v>56.7</v>
          </cell>
          <cell r="E2319">
            <v>19.047999999999998</v>
          </cell>
          <cell r="F2319" t="str">
            <v>PAL</v>
          </cell>
          <cell r="G2319" t="str">
            <v xml:space="preserve">61 x 61 </v>
          </cell>
          <cell r="H2319" t="str">
            <v>Metros</v>
          </cell>
          <cell r="I2319" t="str">
            <v>Porcellanato</v>
          </cell>
          <cell r="J2319" t="str">
            <v>Primera</v>
          </cell>
          <cell r="K2319" t="str">
            <v>60x60-61x61-61,5x61,5</v>
          </cell>
        </row>
        <row r="2320">
          <cell r="A2320" t="str">
            <v>201781666006.2.1</v>
          </cell>
          <cell r="B2320" t="str">
            <v>61 x 61 DA VINCI GRIS 2DA CAL</v>
          </cell>
          <cell r="C2320">
            <v>20</v>
          </cell>
          <cell r="D2320">
            <v>56.7</v>
          </cell>
          <cell r="E2320">
            <v>19.047999999999998</v>
          </cell>
          <cell r="F2320" t="str">
            <v>PAL</v>
          </cell>
          <cell r="G2320" t="str">
            <v xml:space="preserve">61 x 61 </v>
          </cell>
          <cell r="H2320" t="str">
            <v>Metros</v>
          </cell>
          <cell r="I2320" t="str">
            <v>Porcellanato</v>
          </cell>
          <cell r="J2320" t="str">
            <v>Segunda</v>
          </cell>
          <cell r="K2320" t="str">
            <v>60x60-61x61-61,5x61,5</v>
          </cell>
        </row>
        <row r="2321">
          <cell r="A2321" t="str">
            <v>201781666034.1.1</v>
          </cell>
          <cell r="B2321" t="str">
            <v>61 x 61 DA VINCI MARFIL 1.89</v>
          </cell>
          <cell r="C2321">
            <v>20</v>
          </cell>
          <cell r="D2321">
            <v>56.7</v>
          </cell>
          <cell r="E2321">
            <v>19.047999999999998</v>
          </cell>
          <cell r="F2321" t="str">
            <v>PAL</v>
          </cell>
          <cell r="G2321" t="str">
            <v xml:space="preserve">61 x 61 </v>
          </cell>
          <cell r="H2321" t="str">
            <v>Metros</v>
          </cell>
          <cell r="I2321" t="str">
            <v>Porcellanato</v>
          </cell>
          <cell r="J2321" t="str">
            <v>Primera</v>
          </cell>
          <cell r="K2321" t="str">
            <v>60x60-61x61-61,5x61,5</v>
          </cell>
        </row>
        <row r="2322">
          <cell r="A2322" t="str">
            <v>201781666034.2.1</v>
          </cell>
          <cell r="B2322" t="str">
            <v>61 x 61 DA VINCI MARFIL 2DA CAL</v>
          </cell>
          <cell r="C2322">
            <v>20</v>
          </cell>
          <cell r="D2322">
            <v>56.7</v>
          </cell>
          <cell r="E2322">
            <v>19.047999999999998</v>
          </cell>
          <cell r="F2322" t="str">
            <v>PAL</v>
          </cell>
          <cell r="G2322" t="str">
            <v xml:space="preserve">61 x 61 </v>
          </cell>
          <cell r="H2322" t="str">
            <v>Metros</v>
          </cell>
          <cell r="I2322" t="str">
            <v>Porcellanato</v>
          </cell>
          <cell r="J2322" t="str">
            <v>Segunda</v>
          </cell>
          <cell r="K2322" t="str">
            <v>60x60-61x61-61,5x61,5</v>
          </cell>
        </row>
        <row r="2323">
          <cell r="A2323" t="str">
            <v>201781666097.1.1</v>
          </cell>
          <cell r="B2323" t="str">
            <v>61 x 61 DA VINCI TIZA 1.89</v>
          </cell>
          <cell r="C2323">
            <v>20</v>
          </cell>
          <cell r="D2323">
            <v>56.7</v>
          </cell>
          <cell r="E2323">
            <v>19.047999999999998</v>
          </cell>
          <cell r="F2323" t="str">
            <v>PAL</v>
          </cell>
          <cell r="G2323" t="str">
            <v xml:space="preserve">61 x 61 </v>
          </cell>
          <cell r="H2323" t="str">
            <v>Metros</v>
          </cell>
          <cell r="I2323" t="str">
            <v>Porcellanato</v>
          </cell>
          <cell r="J2323" t="str">
            <v>Primera</v>
          </cell>
          <cell r="K2323" t="str">
            <v>60x60-61x61-61,5x61,5</v>
          </cell>
        </row>
        <row r="2324">
          <cell r="A2324" t="str">
            <v>201781666097.2.1</v>
          </cell>
          <cell r="B2324" t="str">
            <v>61 x 61 DA VINCI TIZA 2DA CAL</v>
          </cell>
          <cell r="C2324">
            <v>20</v>
          </cell>
          <cell r="D2324">
            <v>56.7</v>
          </cell>
          <cell r="E2324">
            <v>19.047999999999998</v>
          </cell>
          <cell r="F2324" t="str">
            <v>PAL</v>
          </cell>
          <cell r="G2324" t="str">
            <v xml:space="preserve">61 x 61 </v>
          </cell>
          <cell r="H2324" t="str">
            <v>Metros</v>
          </cell>
          <cell r="I2324" t="str">
            <v>Porcellanato</v>
          </cell>
          <cell r="J2324" t="str">
            <v>Segunda</v>
          </cell>
          <cell r="K2324" t="str">
            <v>60x60-61x61-61,5x61,5</v>
          </cell>
        </row>
        <row r="2325">
          <cell r="A2325" t="str">
            <v>201781696006.1.1</v>
          </cell>
          <cell r="B2325" t="str">
            <v>61 x 61 CROSS GRIS</v>
          </cell>
          <cell r="C2325">
            <v>20</v>
          </cell>
          <cell r="D2325">
            <v>56.7</v>
          </cell>
          <cell r="E2325">
            <v>19.047999999999998</v>
          </cell>
          <cell r="F2325" t="str">
            <v>PAL</v>
          </cell>
          <cell r="G2325" t="str">
            <v xml:space="preserve">61 x 61 </v>
          </cell>
          <cell r="H2325" t="str">
            <v>Metros</v>
          </cell>
          <cell r="I2325" t="str">
            <v>Porcellanato</v>
          </cell>
          <cell r="J2325" t="str">
            <v>Primera</v>
          </cell>
          <cell r="K2325" t="str">
            <v>60x60-61x61-61,5x61,5</v>
          </cell>
        </row>
        <row r="2326">
          <cell r="A2326" t="str">
            <v>201781696006.2.1</v>
          </cell>
          <cell r="B2326" t="str">
            <v>61 x 61 CROSS GRIS 2DA CAL</v>
          </cell>
          <cell r="C2326">
            <v>20</v>
          </cell>
          <cell r="D2326">
            <v>56.7</v>
          </cell>
          <cell r="E2326">
            <v>19.047999999999998</v>
          </cell>
          <cell r="F2326" t="str">
            <v>PAL</v>
          </cell>
          <cell r="G2326" t="str">
            <v xml:space="preserve">61 x 61 </v>
          </cell>
          <cell r="H2326" t="str">
            <v>Metros</v>
          </cell>
          <cell r="I2326" t="str">
            <v>Porcellanato</v>
          </cell>
          <cell r="J2326" t="str">
            <v>Segunda</v>
          </cell>
          <cell r="K2326" t="str">
            <v>60x60-61x61-61,5x61,5</v>
          </cell>
        </row>
        <row r="2327">
          <cell r="A2327" t="str">
            <v>201781741006.1.1</v>
          </cell>
          <cell r="B2327" t="str">
            <v>61 x 61 DUBLIN V GRIS</v>
          </cell>
          <cell r="C2327">
            <v>20</v>
          </cell>
          <cell r="D2327">
            <v>56.7</v>
          </cell>
          <cell r="E2327">
            <v>19.047999999999998</v>
          </cell>
          <cell r="F2327" t="str">
            <v>PAL</v>
          </cell>
          <cell r="G2327" t="str">
            <v xml:space="preserve">61 x 61 </v>
          </cell>
          <cell r="H2327" t="str">
            <v>Metros</v>
          </cell>
          <cell r="I2327" t="str">
            <v>Porcellanato</v>
          </cell>
          <cell r="J2327" t="str">
            <v>Primera</v>
          </cell>
          <cell r="K2327" t="str">
            <v>60x60-61x61-61,5x61,5</v>
          </cell>
        </row>
        <row r="2328">
          <cell r="A2328" t="str">
            <v>201781741006.2.1</v>
          </cell>
          <cell r="B2328" t="str">
            <v>61 x 61 DUBLIN V GRIS 2DA CAL</v>
          </cell>
          <cell r="C2328">
            <v>20</v>
          </cell>
          <cell r="D2328">
            <v>56.7</v>
          </cell>
          <cell r="E2328">
            <v>19.047999999999998</v>
          </cell>
          <cell r="F2328" t="str">
            <v>PAL</v>
          </cell>
          <cell r="G2328" t="str">
            <v xml:space="preserve">61 x 61 </v>
          </cell>
          <cell r="H2328" t="str">
            <v>Metros</v>
          </cell>
          <cell r="I2328" t="str">
            <v>Porcellanato</v>
          </cell>
          <cell r="J2328" t="str">
            <v>Segunda</v>
          </cell>
          <cell r="K2328" t="str">
            <v>60x60-61x61-61,5x61,5</v>
          </cell>
        </row>
        <row r="2329">
          <cell r="A2329" t="str">
            <v>201781742006.1.1</v>
          </cell>
          <cell r="B2329" t="str">
            <v>61 x 61 PRAGA V GRIS</v>
          </cell>
          <cell r="C2329">
            <v>20</v>
          </cell>
          <cell r="D2329">
            <v>56.7</v>
          </cell>
          <cell r="E2329">
            <v>19.047999999999998</v>
          </cell>
          <cell r="F2329" t="str">
            <v>PAL</v>
          </cell>
          <cell r="G2329" t="str">
            <v xml:space="preserve">61 x 61 </v>
          </cell>
          <cell r="H2329" t="str">
            <v>Metros</v>
          </cell>
          <cell r="I2329" t="str">
            <v>Porcellanato</v>
          </cell>
          <cell r="J2329" t="str">
            <v>Primera</v>
          </cell>
          <cell r="K2329" t="str">
            <v>60x60-61x61-61,5x61,5</v>
          </cell>
        </row>
        <row r="2330">
          <cell r="A2330" t="str">
            <v>201781742006.2.1</v>
          </cell>
          <cell r="B2330" t="str">
            <v>61 x 61 PRAGA V GRIS 2DA CAL</v>
          </cell>
          <cell r="C2330">
            <v>20</v>
          </cell>
          <cell r="D2330">
            <v>56.7</v>
          </cell>
          <cell r="E2330">
            <v>19.047999999999998</v>
          </cell>
          <cell r="F2330" t="str">
            <v>PAL</v>
          </cell>
          <cell r="G2330" t="str">
            <v xml:space="preserve">61 x 61 </v>
          </cell>
          <cell r="H2330" t="str">
            <v>Metros</v>
          </cell>
          <cell r="I2330" t="str">
            <v>Porcellanato</v>
          </cell>
          <cell r="J2330" t="str">
            <v>Segunda</v>
          </cell>
          <cell r="K2330" t="str">
            <v>60x60-61x61-61,5x61,5</v>
          </cell>
        </row>
        <row r="2331">
          <cell r="A2331" t="str">
            <v>201820883022.1.1</v>
          </cell>
          <cell r="B2331" t="str">
            <v>59 x 59 GRANITO OUT GREY RECT</v>
          </cell>
          <cell r="C2331">
            <v>20</v>
          </cell>
          <cell r="D2331">
            <v>52.2</v>
          </cell>
          <cell r="E2331">
            <v>19.731999999999999</v>
          </cell>
          <cell r="F2331" t="str">
            <v>PAL</v>
          </cell>
          <cell r="G2331" t="str">
            <v xml:space="preserve">59 x 59 </v>
          </cell>
          <cell r="H2331" t="str">
            <v>Metros</v>
          </cell>
          <cell r="I2331" t="str">
            <v>Porcellanato</v>
          </cell>
          <cell r="J2331" t="str">
            <v>Primera</v>
          </cell>
          <cell r="K2331" t="str">
            <v xml:space="preserve">59 x 59 </v>
          </cell>
        </row>
        <row r="2332">
          <cell r="A2332" t="str">
            <v>201820883022.2.1</v>
          </cell>
          <cell r="B2332" t="str">
            <v>59 x 59 GRANITO OUT GREY RECT 2DA CAL</v>
          </cell>
          <cell r="C2332">
            <v>20</v>
          </cell>
          <cell r="D2332">
            <v>52.2</v>
          </cell>
          <cell r="E2332">
            <v>18.518999999999998</v>
          </cell>
          <cell r="F2332" t="str">
            <v>PAL</v>
          </cell>
          <cell r="G2332" t="str">
            <v xml:space="preserve">59 x 59 </v>
          </cell>
          <cell r="H2332" t="str">
            <v>Metros</v>
          </cell>
          <cell r="I2332" t="str">
            <v>Porcellanato</v>
          </cell>
          <cell r="J2332" t="str">
            <v>Segunda</v>
          </cell>
          <cell r="K2332" t="str">
            <v xml:space="preserve">59 x 59 </v>
          </cell>
        </row>
        <row r="2333">
          <cell r="A2333" t="str">
            <v>201820883022.4.1</v>
          </cell>
          <cell r="B2333" t="str">
            <v>59 x 59 GRANITO OUT GREY RECT EXPORT</v>
          </cell>
          <cell r="C2333">
            <v>20</v>
          </cell>
          <cell r="D2333">
            <v>52.2</v>
          </cell>
          <cell r="E2333">
            <v>19.731999999999999</v>
          </cell>
          <cell r="F2333" t="str">
            <v>PAL</v>
          </cell>
          <cell r="G2333" t="str">
            <v xml:space="preserve">59 x 59 </v>
          </cell>
          <cell r="H2333" t="str">
            <v>Metros</v>
          </cell>
          <cell r="I2333" t="str">
            <v>Porcellanato</v>
          </cell>
          <cell r="J2333" t="str">
            <v>Exportacion</v>
          </cell>
          <cell r="K2333" t="str">
            <v xml:space="preserve">59 x 59 </v>
          </cell>
        </row>
        <row r="2334">
          <cell r="A2334" t="str">
            <v>201820883120.1.1</v>
          </cell>
          <cell r="B2334" t="str">
            <v>59 x 59 GRANITO OUT SAND RECT</v>
          </cell>
          <cell r="C2334">
            <v>20</v>
          </cell>
          <cell r="D2334">
            <v>52.2</v>
          </cell>
          <cell r="E2334">
            <v>19.731999999999999</v>
          </cell>
          <cell r="F2334" t="str">
            <v>PAL</v>
          </cell>
          <cell r="G2334" t="str">
            <v xml:space="preserve">59 x 59 </v>
          </cell>
          <cell r="H2334" t="str">
            <v>Metros</v>
          </cell>
          <cell r="I2334" t="str">
            <v>Porcellanato</v>
          </cell>
          <cell r="J2334" t="str">
            <v>Primera</v>
          </cell>
          <cell r="K2334" t="str">
            <v xml:space="preserve">59 x 59 </v>
          </cell>
        </row>
        <row r="2335">
          <cell r="A2335" t="str">
            <v>201820883120.2.1</v>
          </cell>
          <cell r="B2335" t="str">
            <v>59 x 59 GRANITO OUT SAND RECT 2DA CAL</v>
          </cell>
          <cell r="C2335">
            <v>20</v>
          </cell>
          <cell r="D2335">
            <v>52.2</v>
          </cell>
          <cell r="E2335">
            <v>18.518999999999998</v>
          </cell>
          <cell r="F2335" t="str">
            <v>PAL</v>
          </cell>
          <cell r="G2335" t="str">
            <v xml:space="preserve">59 x 59 </v>
          </cell>
          <cell r="H2335" t="str">
            <v>Metros</v>
          </cell>
          <cell r="I2335" t="str">
            <v>Porcellanato</v>
          </cell>
          <cell r="J2335" t="str">
            <v>Segunda</v>
          </cell>
          <cell r="K2335" t="str">
            <v xml:space="preserve">59 x 59 </v>
          </cell>
        </row>
        <row r="2336">
          <cell r="A2336" t="str">
            <v>201820883120.4.1</v>
          </cell>
          <cell r="B2336" t="str">
            <v>59 x 59 GRANITO OUT SAND RECT EXPORT</v>
          </cell>
          <cell r="C2336">
            <v>20</v>
          </cell>
          <cell r="D2336">
            <v>52.2</v>
          </cell>
          <cell r="E2336">
            <v>19.731999999999999</v>
          </cell>
          <cell r="F2336" t="str">
            <v>PAL</v>
          </cell>
          <cell r="G2336" t="str">
            <v xml:space="preserve">59 x 59 </v>
          </cell>
          <cell r="H2336" t="str">
            <v>Metros</v>
          </cell>
          <cell r="I2336" t="str">
            <v>Porcellanato</v>
          </cell>
          <cell r="J2336" t="str">
            <v>Exportacion</v>
          </cell>
          <cell r="K2336" t="str">
            <v xml:space="preserve">59 x 59 </v>
          </cell>
        </row>
        <row r="2337">
          <cell r="A2337" t="str">
            <v>201820883123.1.1</v>
          </cell>
          <cell r="B2337" t="str">
            <v>59 x 59 GRANITO OUT BLACK RECT</v>
          </cell>
          <cell r="C2337">
            <v>20</v>
          </cell>
          <cell r="D2337">
            <v>52.2</v>
          </cell>
          <cell r="E2337">
            <v>19.731999999999999</v>
          </cell>
          <cell r="F2337" t="str">
            <v>PAL</v>
          </cell>
          <cell r="G2337" t="str">
            <v xml:space="preserve">59 x 59 </v>
          </cell>
          <cell r="H2337" t="str">
            <v>Metros</v>
          </cell>
          <cell r="I2337" t="str">
            <v>Porcellanato</v>
          </cell>
          <cell r="J2337" t="str">
            <v>Primera</v>
          </cell>
          <cell r="K2337" t="str">
            <v xml:space="preserve">59 x 59 </v>
          </cell>
        </row>
        <row r="2338">
          <cell r="A2338" t="str">
            <v>201820883123.2.1</v>
          </cell>
          <cell r="B2338" t="str">
            <v>59 x 59 GRANITO OUT BLACK RECT 2DA CAL</v>
          </cell>
          <cell r="C2338">
            <v>20</v>
          </cell>
          <cell r="D2338">
            <v>52.2</v>
          </cell>
          <cell r="E2338">
            <v>18.518999999999998</v>
          </cell>
          <cell r="F2338" t="str">
            <v>PAL</v>
          </cell>
          <cell r="G2338" t="str">
            <v xml:space="preserve">59 x 59 </v>
          </cell>
          <cell r="H2338" t="str">
            <v>Metros</v>
          </cell>
          <cell r="I2338" t="str">
            <v>Porcellanato</v>
          </cell>
          <cell r="J2338" t="str">
            <v>Segunda</v>
          </cell>
          <cell r="K2338" t="str">
            <v xml:space="preserve">59 x 59 </v>
          </cell>
        </row>
        <row r="2339">
          <cell r="A2339" t="str">
            <v>201820883123.4.1</v>
          </cell>
          <cell r="B2339" t="str">
            <v>59 x 59 GRANITO OUT BLACK RECT EXPORT</v>
          </cell>
          <cell r="C2339">
            <v>20</v>
          </cell>
          <cell r="D2339">
            <v>52.2</v>
          </cell>
          <cell r="E2339">
            <v>19.731999999999999</v>
          </cell>
          <cell r="F2339" t="str">
            <v>PAL</v>
          </cell>
          <cell r="G2339" t="str">
            <v xml:space="preserve">59 x 59 </v>
          </cell>
          <cell r="H2339" t="str">
            <v>Metros</v>
          </cell>
          <cell r="I2339" t="str">
            <v>Porcellanato</v>
          </cell>
          <cell r="J2339" t="str">
            <v>Exportacion</v>
          </cell>
          <cell r="K2339" t="str">
            <v xml:space="preserve">59 x 59 </v>
          </cell>
        </row>
        <row r="2340">
          <cell r="A2340" t="str">
            <v>201821291009.1.1</v>
          </cell>
          <cell r="B2340" t="str">
            <v>59 x 59 BLEND ARENA NATURAL RECT</v>
          </cell>
          <cell r="C2340">
            <v>20</v>
          </cell>
          <cell r="D2340">
            <v>52.2</v>
          </cell>
          <cell r="E2340">
            <v>19.731999999999999</v>
          </cell>
          <cell r="F2340" t="str">
            <v>PAL</v>
          </cell>
          <cell r="G2340" t="str">
            <v xml:space="preserve">59 x 59 </v>
          </cell>
          <cell r="H2340" t="str">
            <v>Metros</v>
          </cell>
          <cell r="I2340" t="str">
            <v>Porcellanato</v>
          </cell>
          <cell r="J2340" t="str">
            <v>Primera</v>
          </cell>
          <cell r="K2340" t="str">
            <v xml:space="preserve">59 x 59 </v>
          </cell>
        </row>
        <row r="2341">
          <cell r="A2341" t="str">
            <v>201821291009.2.1</v>
          </cell>
          <cell r="B2341" t="str">
            <v>59 x 59 BLEND ARENA NATURAL RECT 2DA CAL</v>
          </cell>
          <cell r="C2341">
            <v>20</v>
          </cell>
          <cell r="D2341">
            <v>52.2</v>
          </cell>
          <cell r="E2341">
            <v>19.731999999999999</v>
          </cell>
          <cell r="F2341" t="str">
            <v>PAL</v>
          </cell>
          <cell r="G2341" t="str">
            <v xml:space="preserve">59 x 59 </v>
          </cell>
          <cell r="H2341" t="str">
            <v>Metros</v>
          </cell>
          <cell r="I2341" t="str">
            <v>Porcellanato</v>
          </cell>
          <cell r="J2341" t="str">
            <v>Segunda</v>
          </cell>
          <cell r="K2341" t="str">
            <v xml:space="preserve">59 x 59 </v>
          </cell>
        </row>
        <row r="2342">
          <cell r="A2342" t="str">
            <v>201821291167.1.1</v>
          </cell>
          <cell r="B2342" t="str">
            <v>59 x 59 BLEND GRAFITO NATURAL RECT</v>
          </cell>
          <cell r="C2342">
            <v>20</v>
          </cell>
          <cell r="D2342">
            <v>52.2</v>
          </cell>
          <cell r="E2342">
            <v>19.731999999999999</v>
          </cell>
          <cell r="F2342" t="str">
            <v>PAL</v>
          </cell>
          <cell r="G2342" t="str">
            <v xml:space="preserve">59 x 59 </v>
          </cell>
          <cell r="H2342" t="str">
            <v>Metros</v>
          </cell>
          <cell r="I2342" t="str">
            <v>Porcellanato</v>
          </cell>
          <cell r="J2342" t="str">
            <v>Primera</v>
          </cell>
          <cell r="K2342" t="str">
            <v xml:space="preserve">59 x 59 </v>
          </cell>
        </row>
        <row r="2343">
          <cell r="A2343" t="str">
            <v>201821291167.2.1</v>
          </cell>
          <cell r="B2343" t="str">
            <v>59 x 59 BLEND GRAFITO NATURAL RECT 2DA C</v>
          </cell>
          <cell r="C2343">
            <v>20</v>
          </cell>
          <cell r="D2343">
            <v>52.2</v>
          </cell>
          <cell r="E2343">
            <v>19.731999999999999</v>
          </cell>
          <cell r="F2343" t="str">
            <v>PAL</v>
          </cell>
          <cell r="G2343" t="str">
            <v xml:space="preserve">59 x 59 </v>
          </cell>
          <cell r="H2343" t="str">
            <v>Metros</v>
          </cell>
          <cell r="I2343" t="str">
            <v>Porcellanato</v>
          </cell>
          <cell r="J2343" t="str">
            <v>Segunda</v>
          </cell>
          <cell r="K2343" t="str">
            <v xml:space="preserve">59 x 59 </v>
          </cell>
        </row>
        <row r="2344">
          <cell r="A2344" t="str">
            <v>201821291174.1.1</v>
          </cell>
          <cell r="B2344" t="str">
            <v>59 x 59 BLEND CEMENTO NATURAL RECT</v>
          </cell>
          <cell r="C2344">
            <v>20</v>
          </cell>
          <cell r="D2344">
            <v>52.2</v>
          </cell>
          <cell r="E2344">
            <v>19.731999999999999</v>
          </cell>
          <cell r="F2344" t="str">
            <v>PAL</v>
          </cell>
          <cell r="G2344" t="str">
            <v xml:space="preserve">59 x 59 </v>
          </cell>
          <cell r="H2344" t="str">
            <v>Metros</v>
          </cell>
          <cell r="I2344" t="str">
            <v>Porcellanato</v>
          </cell>
          <cell r="J2344" t="str">
            <v>Primera</v>
          </cell>
          <cell r="K2344" t="str">
            <v xml:space="preserve">59 x 59 </v>
          </cell>
        </row>
        <row r="2345">
          <cell r="A2345" t="str">
            <v>201821291174.2.1</v>
          </cell>
          <cell r="B2345" t="str">
            <v>59 x 59 BLEND CEMENTO NATURAL RECT 2DA C</v>
          </cell>
          <cell r="C2345">
            <v>20</v>
          </cell>
          <cell r="D2345">
            <v>52.2</v>
          </cell>
          <cell r="E2345">
            <v>19.731999999999999</v>
          </cell>
          <cell r="F2345" t="str">
            <v>PAL</v>
          </cell>
          <cell r="G2345" t="str">
            <v xml:space="preserve">59 x 59 </v>
          </cell>
          <cell r="H2345" t="str">
            <v>Metros</v>
          </cell>
          <cell r="I2345" t="str">
            <v>Porcellanato</v>
          </cell>
          <cell r="J2345" t="str">
            <v>Segunda</v>
          </cell>
          <cell r="K2345" t="str">
            <v xml:space="preserve">59 x 59 </v>
          </cell>
        </row>
        <row r="2346">
          <cell r="A2346" t="str">
            <v>201821594023.1.1</v>
          </cell>
          <cell r="B2346" t="str">
            <v>59 x 59 RAVENNA NATURAL RECT</v>
          </cell>
          <cell r="C2346">
            <v>20</v>
          </cell>
          <cell r="D2346">
            <v>52.2</v>
          </cell>
          <cell r="E2346">
            <v>19.731999999999999</v>
          </cell>
          <cell r="F2346" t="str">
            <v>PAL</v>
          </cell>
          <cell r="G2346" t="str">
            <v xml:space="preserve">59 x 59 </v>
          </cell>
          <cell r="H2346" t="str">
            <v>Metros</v>
          </cell>
          <cell r="I2346" t="str">
            <v>Porcellanato</v>
          </cell>
          <cell r="J2346" t="str">
            <v>Primera</v>
          </cell>
          <cell r="K2346" t="str">
            <v xml:space="preserve">59 x 59 </v>
          </cell>
        </row>
        <row r="2347">
          <cell r="A2347" t="str">
            <v>201821594023.2.1</v>
          </cell>
          <cell r="B2347" t="str">
            <v>59 x 59 RAVENNA NAT RECT 2DA CAL</v>
          </cell>
          <cell r="C2347">
            <v>20</v>
          </cell>
          <cell r="D2347">
            <v>52.2</v>
          </cell>
          <cell r="E2347">
            <v>18.518999999999998</v>
          </cell>
          <cell r="F2347" t="str">
            <v>PAL</v>
          </cell>
          <cell r="G2347" t="str">
            <v xml:space="preserve">59 x 59 </v>
          </cell>
          <cell r="H2347" t="str">
            <v>Metros</v>
          </cell>
          <cell r="I2347" t="str">
            <v>Porcellanato</v>
          </cell>
          <cell r="J2347" t="str">
            <v>Segunda</v>
          </cell>
          <cell r="K2347" t="str">
            <v xml:space="preserve">59 x 59 </v>
          </cell>
        </row>
        <row r="2348">
          <cell r="A2348" t="str">
            <v>201821597006.1.1</v>
          </cell>
          <cell r="B2348" t="str">
            <v>59 x 59 LIFE GRIS NATURAL RECT</v>
          </cell>
          <cell r="C2348">
            <v>20</v>
          </cell>
          <cell r="D2348">
            <v>52.2</v>
          </cell>
          <cell r="E2348">
            <v>19.731999999999999</v>
          </cell>
          <cell r="F2348" t="str">
            <v>PAL</v>
          </cell>
          <cell r="G2348" t="str">
            <v xml:space="preserve">59 x 59 </v>
          </cell>
          <cell r="H2348" t="str">
            <v>Metros</v>
          </cell>
          <cell r="I2348" t="str">
            <v>Porcellanato</v>
          </cell>
          <cell r="J2348" t="str">
            <v>Primera</v>
          </cell>
          <cell r="K2348" t="str">
            <v xml:space="preserve">59 x 59 </v>
          </cell>
        </row>
        <row r="2349">
          <cell r="A2349" t="str">
            <v>201821597006.2.1</v>
          </cell>
          <cell r="B2349" t="str">
            <v>59 x 59 LIFE GRIS NAT RECT 2DA CAL</v>
          </cell>
          <cell r="C2349">
            <v>20</v>
          </cell>
          <cell r="D2349">
            <v>52.2</v>
          </cell>
          <cell r="E2349">
            <v>18.518999999999998</v>
          </cell>
          <cell r="F2349" t="str">
            <v>PAL</v>
          </cell>
          <cell r="G2349" t="str">
            <v xml:space="preserve">59 x 59 </v>
          </cell>
          <cell r="H2349" t="str">
            <v>Metros</v>
          </cell>
          <cell r="I2349" t="str">
            <v>Porcellanato</v>
          </cell>
          <cell r="J2349" t="str">
            <v>Segunda</v>
          </cell>
          <cell r="K2349" t="str">
            <v xml:space="preserve">59 x 59 </v>
          </cell>
        </row>
        <row r="2350">
          <cell r="A2350" t="str">
            <v>201821597034.1.1</v>
          </cell>
          <cell r="B2350" t="str">
            <v>59 x 59 LIFE MARFIL NATURAL RECT</v>
          </cell>
          <cell r="C2350">
            <v>20</v>
          </cell>
          <cell r="D2350">
            <v>52.2</v>
          </cell>
          <cell r="E2350">
            <v>19.731999999999999</v>
          </cell>
          <cell r="F2350" t="str">
            <v>PAL</v>
          </cell>
          <cell r="G2350" t="str">
            <v xml:space="preserve">59 x 59 </v>
          </cell>
          <cell r="H2350" t="str">
            <v>Metros</v>
          </cell>
          <cell r="I2350" t="str">
            <v>Porcellanato</v>
          </cell>
          <cell r="J2350" t="str">
            <v>Primera</v>
          </cell>
          <cell r="K2350" t="str">
            <v xml:space="preserve">59 x 59 </v>
          </cell>
        </row>
        <row r="2351">
          <cell r="A2351" t="str">
            <v>201821597034.2.1</v>
          </cell>
          <cell r="B2351" t="str">
            <v>59 x 59 LIFE MARFIL NAT RECT 2DA CAL</v>
          </cell>
          <cell r="C2351">
            <v>20</v>
          </cell>
          <cell r="D2351">
            <v>52.2</v>
          </cell>
          <cell r="E2351">
            <v>18.518999999999998</v>
          </cell>
          <cell r="F2351" t="str">
            <v>PAL</v>
          </cell>
          <cell r="G2351" t="str">
            <v xml:space="preserve">59 x 59 </v>
          </cell>
          <cell r="H2351" t="str">
            <v>Metros</v>
          </cell>
          <cell r="I2351" t="str">
            <v>Porcellanato</v>
          </cell>
          <cell r="J2351" t="str">
            <v>Segunda</v>
          </cell>
          <cell r="K2351" t="str">
            <v xml:space="preserve">59 x 59 </v>
          </cell>
        </row>
        <row r="2352">
          <cell r="A2352" t="str">
            <v>201821597097.1.1</v>
          </cell>
          <cell r="B2352" t="str">
            <v>59 x 59 LIFE TIZA NATURAL RECT</v>
          </cell>
          <cell r="C2352">
            <v>20</v>
          </cell>
          <cell r="D2352">
            <v>52.2</v>
          </cell>
          <cell r="E2352">
            <v>19.731999999999999</v>
          </cell>
          <cell r="F2352" t="str">
            <v>PAL</v>
          </cell>
          <cell r="G2352" t="str">
            <v xml:space="preserve">59 x 59 </v>
          </cell>
          <cell r="H2352" t="str">
            <v>Metros</v>
          </cell>
          <cell r="I2352" t="str">
            <v>Porcellanato</v>
          </cell>
          <cell r="J2352" t="str">
            <v>Primera</v>
          </cell>
          <cell r="K2352" t="str">
            <v xml:space="preserve">59 x 59 </v>
          </cell>
        </row>
        <row r="2353">
          <cell r="A2353" t="str">
            <v>201821597097.2.1</v>
          </cell>
          <cell r="B2353" t="str">
            <v>59 x 59 LIFE TIZA NAT RECT 2DA CAL</v>
          </cell>
          <cell r="C2353">
            <v>20</v>
          </cell>
          <cell r="D2353">
            <v>52.2</v>
          </cell>
          <cell r="E2353">
            <v>18.518999999999998</v>
          </cell>
          <cell r="F2353" t="str">
            <v>PAL</v>
          </cell>
          <cell r="G2353" t="str">
            <v xml:space="preserve">59 x 59 </v>
          </cell>
          <cell r="H2353" t="str">
            <v>Metros</v>
          </cell>
          <cell r="I2353" t="str">
            <v>Porcellanato</v>
          </cell>
          <cell r="J2353" t="str">
            <v>Segunda</v>
          </cell>
          <cell r="K2353" t="str">
            <v xml:space="preserve">59 x 59 </v>
          </cell>
        </row>
        <row r="2354">
          <cell r="A2354" t="str">
            <v>201821607028.1.1</v>
          </cell>
          <cell r="B2354" t="str">
            <v>59 x 59 FIESOLE PLATA NATURAL RECT</v>
          </cell>
          <cell r="C2354">
            <v>20</v>
          </cell>
          <cell r="D2354">
            <v>52.2</v>
          </cell>
          <cell r="E2354">
            <v>19.731999999999999</v>
          </cell>
          <cell r="F2354" t="str">
            <v>PAL</v>
          </cell>
          <cell r="G2354" t="str">
            <v xml:space="preserve">59 x 59 </v>
          </cell>
          <cell r="H2354" t="str">
            <v>Metros</v>
          </cell>
          <cell r="I2354" t="str">
            <v>Porcellanato</v>
          </cell>
          <cell r="J2354" t="str">
            <v>Primera</v>
          </cell>
          <cell r="K2354" t="str">
            <v xml:space="preserve">59 x 59 </v>
          </cell>
        </row>
        <row r="2355">
          <cell r="A2355" t="str">
            <v>201821607028.2.1</v>
          </cell>
          <cell r="B2355" t="str">
            <v>59 x 59 FIESOLE PLATA NAT RECT 2DA CAL</v>
          </cell>
          <cell r="C2355">
            <v>20</v>
          </cell>
          <cell r="D2355">
            <v>52.2</v>
          </cell>
          <cell r="E2355">
            <v>18.518999999999998</v>
          </cell>
          <cell r="F2355" t="str">
            <v>PAL</v>
          </cell>
          <cell r="G2355" t="str">
            <v xml:space="preserve">59 x 59 </v>
          </cell>
          <cell r="H2355" t="str">
            <v>Metros</v>
          </cell>
          <cell r="I2355" t="str">
            <v>Porcellanato</v>
          </cell>
          <cell r="J2355" t="str">
            <v>Segunda</v>
          </cell>
          <cell r="K2355" t="str">
            <v xml:space="preserve">59 x 59 </v>
          </cell>
        </row>
        <row r="2356">
          <cell r="A2356" t="str">
            <v>201821607167.1.1</v>
          </cell>
          <cell r="B2356" t="str">
            <v>59 x 59 FIESOLE GRAFITO NATURAL RECT</v>
          </cell>
          <cell r="C2356">
            <v>20</v>
          </cell>
          <cell r="D2356">
            <v>52.2</v>
          </cell>
          <cell r="E2356">
            <v>19.731999999999999</v>
          </cell>
          <cell r="F2356" t="str">
            <v>PAL</v>
          </cell>
          <cell r="G2356" t="str">
            <v xml:space="preserve">59 x 59 </v>
          </cell>
          <cell r="H2356" t="str">
            <v>Metros</v>
          </cell>
          <cell r="I2356" t="str">
            <v>Porcellanato</v>
          </cell>
          <cell r="J2356" t="str">
            <v>Primera</v>
          </cell>
          <cell r="K2356" t="str">
            <v xml:space="preserve">59 x 59 </v>
          </cell>
        </row>
        <row r="2357">
          <cell r="A2357" t="str">
            <v>201821607167.2.1</v>
          </cell>
          <cell r="B2357" t="str">
            <v>59 x 59 FIESOLE GRAFITO NAT RECT 2DA CAL</v>
          </cell>
          <cell r="C2357">
            <v>20</v>
          </cell>
          <cell r="D2357">
            <v>52.2</v>
          </cell>
          <cell r="E2357">
            <v>18.518999999999998</v>
          </cell>
          <cell r="F2357" t="str">
            <v>PAL</v>
          </cell>
          <cell r="G2357" t="str">
            <v xml:space="preserve">59 x 59 </v>
          </cell>
          <cell r="H2357" t="str">
            <v>Metros</v>
          </cell>
          <cell r="I2357" t="str">
            <v>Porcellanato</v>
          </cell>
          <cell r="J2357" t="str">
            <v>Segunda</v>
          </cell>
          <cell r="K2357" t="str">
            <v xml:space="preserve">59 x 59 </v>
          </cell>
        </row>
        <row r="2358">
          <cell r="A2358" t="str">
            <v>201821608022.1.1</v>
          </cell>
          <cell r="B2358" t="str">
            <v>59 x 59 SIDNEY GREY NATURAL RECT</v>
          </cell>
          <cell r="C2358">
            <v>20</v>
          </cell>
          <cell r="D2358">
            <v>52.2</v>
          </cell>
          <cell r="E2358">
            <v>19.731999999999999</v>
          </cell>
          <cell r="F2358" t="str">
            <v>PAL</v>
          </cell>
          <cell r="G2358" t="str">
            <v xml:space="preserve">59 x 59 </v>
          </cell>
          <cell r="H2358" t="str">
            <v>Metros</v>
          </cell>
          <cell r="I2358" t="str">
            <v>Porcellanato</v>
          </cell>
          <cell r="J2358" t="str">
            <v>Primera</v>
          </cell>
          <cell r="K2358" t="str">
            <v xml:space="preserve">59 x 59 </v>
          </cell>
        </row>
        <row r="2359">
          <cell r="A2359" t="str">
            <v>201821608022.2.1</v>
          </cell>
          <cell r="B2359" t="str">
            <v>59 x 59 SIDNEY GREY NAT RECT 2DA CAL</v>
          </cell>
          <cell r="C2359">
            <v>20</v>
          </cell>
          <cell r="D2359">
            <v>52.2</v>
          </cell>
          <cell r="E2359">
            <v>18.518999999999998</v>
          </cell>
          <cell r="F2359" t="str">
            <v>PAL</v>
          </cell>
          <cell r="G2359" t="str">
            <v xml:space="preserve">59 x 59 </v>
          </cell>
          <cell r="H2359" t="str">
            <v>Metros</v>
          </cell>
          <cell r="I2359" t="str">
            <v>Porcellanato</v>
          </cell>
          <cell r="J2359" t="str">
            <v>Segunda</v>
          </cell>
          <cell r="K2359" t="str">
            <v xml:space="preserve">59 x 59 </v>
          </cell>
        </row>
        <row r="2360">
          <cell r="A2360" t="str">
            <v>201821608147.1.1</v>
          </cell>
          <cell r="B2360" t="str">
            <v>59 x 59 SIDNEY ICE NATURAL RECT</v>
          </cell>
          <cell r="C2360">
            <v>20</v>
          </cell>
          <cell r="D2360">
            <v>52.2</v>
          </cell>
          <cell r="E2360">
            <v>19.731999999999999</v>
          </cell>
          <cell r="F2360" t="str">
            <v>PAL</v>
          </cell>
          <cell r="G2360" t="str">
            <v xml:space="preserve">59 x 59 </v>
          </cell>
          <cell r="H2360" t="str">
            <v>Metros</v>
          </cell>
          <cell r="I2360" t="str">
            <v>Porcellanato</v>
          </cell>
          <cell r="J2360" t="str">
            <v>Primera</v>
          </cell>
          <cell r="K2360" t="str">
            <v xml:space="preserve">59 x 59 </v>
          </cell>
        </row>
        <row r="2361">
          <cell r="A2361" t="str">
            <v>201821608147.2.1</v>
          </cell>
          <cell r="B2361" t="str">
            <v>59 x 59 SIDNEY ICE NAT RECT 2DA CAL</v>
          </cell>
          <cell r="C2361">
            <v>20</v>
          </cell>
          <cell r="D2361">
            <v>52.2</v>
          </cell>
          <cell r="E2361">
            <v>18.518999999999998</v>
          </cell>
          <cell r="F2361" t="str">
            <v>PAL</v>
          </cell>
          <cell r="G2361" t="str">
            <v xml:space="preserve">59 x 59 </v>
          </cell>
          <cell r="H2361" t="str">
            <v>Metros</v>
          </cell>
          <cell r="I2361" t="str">
            <v>Porcellanato</v>
          </cell>
          <cell r="J2361" t="str">
            <v>Segunda</v>
          </cell>
          <cell r="K2361" t="str">
            <v xml:space="preserve">59 x 59 </v>
          </cell>
        </row>
        <row r="2362">
          <cell r="A2362" t="str">
            <v>201821608207.1.1</v>
          </cell>
          <cell r="B2362" t="str">
            <v>59 x 59 SIDNEY SILVER NATURAL RECT</v>
          </cell>
          <cell r="C2362">
            <v>20</v>
          </cell>
          <cell r="D2362">
            <v>52.2</v>
          </cell>
          <cell r="E2362">
            <v>19.731999999999999</v>
          </cell>
          <cell r="F2362" t="str">
            <v>PAL</v>
          </cell>
          <cell r="G2362" t="str">
            <v xml:space="preserve">59 x 59 </v>
          </cell>
          <cell r="H2362" t="str">
            <v>Metros</v>
          </cell>
          <cell r="I2362" t="str">
            <v>Porcellanato</v>
          </cell>
          <cell r="J2362" t="str">
            <v>Primera</v>
          </cell>
          <cell r="K2362" t="str">
            <v xml:space="preserve">59 x 59 </v>
          </cell>
        </row>
        <row r="2363">
          <cell r="A2363" t="str">
            <v>201821608207.2.1</v>
          </cell>
          <cell r="B2363" t="str">
            <v>59 x 59 SIDNEY SILVER NAT RECT 2DA CAL</v>
          </cell>
          <cell r="C2363">
            <v>20</v>
          </cell>
          <cell r="D2363">
            <v>52.2</v>
          </cell>
          <cell r="E2363">
            <v>18.518999999999998</v>
          </cell>
          <cell r="F2363" t="str">
            <v>PAL</v>
          </cell>
          <cell r="G2363" t="str">
            <v xml:space="preserve">59 x 59 </v>
          </cell>
          <cell r="H2363" t="str">
            <v>Metros</v>
          </cell>
          <cell r="I2363" t="str">
            <v>Porcellanato</v>
          </cell>
          <cell r="J2363" t="str">
            <v>Segunda</v>
          </cell>
          <cell r="K2363" t="str">
            <v xml:space="preserve">59 x 59 </v>
          </cell>
        </row>
        <row r="2364">
          <cell r="A2364" t="str">
            <v>201821649022.1.1</v>
          </cell>
          <cell r="B2364" t="str">
            <v>59 x 59 GRANITO IN GREY RECT</v>
          </cell>
          <cell r="C2364">
            <v>20</v>
          </cell>
          <cell r="D2364">
            <v>52.2</v>
          </cell>
          <cell r="E2364">
            <v>19.731999999999999</v>
          </cell>
          <cell r="F2364" t="str">
            <v>PAL</v>
          </cell>
          <cell r="G2364" t="str">
            <v xml:space="preserve">59 x 59 </v>
          </cell>
          <cell r="H2364" t="str">
            <v>Metros</v>
          </cell>
          <cell r="I2364" t="str">
            <v>Porcellanato</v>
          </cell>
          <cell r="J2364" t="str">
            <v>Primera</v>
          </cell>
          <cell r="K2364" t="str">
            <v xml:space="preserve">59 x 59 </v>
          </cell>
        </row>
        <row r="2365">
          <cell r="A2365" t="str">
            <v>201821649022.2.1</v>
          </cell>
          <cell r="B2365" t="str">
            <v>59 x 59 GRANITO IN GREY RECT 2DA CAL</v>
          </cell>
          <cell r="C2365">
            <v>20</v>
          </cell>
          <cell r="D2365">
            <v>52.2</v>
          </cell>
          <cell r="E2365">
            <v>18.518999999999998</v>
          </cell>
          <cell r="F2365" t="str">
            <v>PAL</v>
          </cell>
          <cell r="G2365" t="str">
            <v xml:space="preserve">59 x 59 </v>
          </cell>
          <cell r="H2365" t="str">
            <v>Metros</v>
          </cell>
          <cell r="I2365" t="str">
            <v>Porcellanato</v>
          </cell>
          <cell r="J2365" t="str">
            <v>Segunda</v>
          </cell>
          <cell r="K2365" t="str">
            <v xml:space="preserve">59 x 59 </v>
          </cell>
        </row>
        <row r="2366">
          <cell r="A2366" t="str">
            <v>201821649120.1.1</v>
          </cell>
          <cell r="B2366" t="str">
            <v>59 x 59 GRANITO IN SAND RECT</v>
          </cell>
          <cell r="C2366">
            <v>20</v>
          </cell>
          <cell r="D2366">
            <v>52.2</v>
          </cell>
          <cell r="E2366">
            <v>19.731999999999999</v>
          </cell>
          <cell r="F2366" t="str">
            <v>PAL</v>
          </cell>
          <cell r="G2366" t="str">
            <v xml:space="preserve">59 x 59 </v>
          </cell>
          <cell r="H2366" t="str">
            <v>Metros</v>
          </cell>
          <cell r="I2366" t="str">
            <v>Porcellanato</v>
          </cell>
          <cell r="J2366" t="str">
            <v>Primera</v>
          </cell>
          <cell r="K2366" t="str">
            <v xml:space="preserve">59 x 59 </v>
          </cell>
        </row>
        <row r="2367">
          <cell r="A2367" t="str">
            <v>201821649120.2.1</v>
          </cell>
          <cell r="B2367" t="str">
            <v>59 x 59 GRANITO IN SAND RECT 2DA CAL</v>
          </cell>
          <cell r="C2367">
            <v>20</v>
          </cell>
          <cell r="D2367">
            <v>52.2</v>
          </cell>
          <cell r="E2367">
            <v>18.518999999999998</v>
          </cell>
          <cell r="F2367" t="str">
            <v>PAL</v>
          </cell>
          <cell r="G2367" t="str">
            <v xml:space="preserve">59 x 59 </v>
          </cell>
          <cell r="H2367" t="str">
            <v>Metros</v>
          </cell>
          <cell r="I2367" t="str">
            <v>Porcellanato</v>
          </cell>
          <cell r="J2367" t="str">
            <v>Segunda</v>
          </cell>
          <cell r="K2367" t="str">
            <v xml:space="preserve">59 x 59 </v>
          </cell>
        </row>
        <row r="2368">
          <cell r="A2368" t="str">
            <v>201821649123.1.1</v>
          </cell>
          <cell r="B2368" t="str">
            <v>59 x 59 GRANITO IN BLACK RECT</v>
          </cell>
          <cell r="C2368">
            <v>20</v>
          </cell>
          <cell r="D2368">
            <v>52.2</v>
          </cell>
          <cell r="E2368">
            <v>19.731999999999999</v>
          </cell>
          <cell r="F2368" t="str">
            <v>PAL</v>
          </cell>
          <cell r="G2368" t="str">
            <v xml:space="preserve">59 x 59 </v>
          </cell>
          <cell r="H2368" t="str">
            <v>Metros</v>
          </cell>
          <cell r="I2368" t="str">
            <v>Porcellanato</v>
          </cell>
          <cell r="J2368" t="str">
            <v>Primera</v>
          </cell>
          <cell r="K2368" t="str">
            <v xml:space="preserve">59 x 59 </v>
          </cell>
        </row>
        <row r="2369">
          <cell r="A2369" t="str">
            <v>201821649123.2.1</v>
          </cell>
          <cell r="B2369" t="str">
            <v>59 x 59 GRANITO IN BLACK RECT 2DA CAL</v>
          </cell>
          <cell r="C2369">
            <v>20</v>
          </cell>
          <cell r="D2369">
            <v>52.2</v>
          </cell>
          <cell r="E2369">
            <v>18.518999999999998</v>
          </cell>
          <cell r="F2369" t="str">
            <v>PAL</v>
          </cell>
          <cell r="G2369" t="str">
            <v xml:space="preserve">59 x 59 </v>
          </cell>
          <cell r="H2369" t="str">
            <v>Metros</v>
          </cell>
          <cell r="I2369" t="str">
            <v>Porcellanato</v>
          </cell>
          <cell r="J2369" t="str">
            <v>Segunda</v>
          </cell>
          <cell r="K2369" t="str">
            <v xml:space="preserve">59 x 59 </v>
          </cell>
        </row>
        <row r="2370">
          <cell r="A2370" t="str">
            <v>201821699006.1.1</v>
          </cell>
          <cell r="B2370" t="str">
            <v>59 x 59 WORK GRIS RECTIFICADO</v>
          </cell>
          <cell r="C2370">
            <v>20</v>
          </cell>
          <cell r="D2370">
            <v>52.2</v>
          </cell>
          <cell r="E2370">
            <v>19.731999999999999</v>
          </cell>
          <cell r="F2370" t="str">
            <v>PAL</v>
          </cell>
          <cell r="G2370" t="str">
            <v xml:space="preserve">59 x 59 </v>
          </cell>
          <cell r="H2370" t="str">
            <v>Metros</v>
          </cell>
          <cell r="I2370" t="str">
            <v>Porcellanato</v>
          </cell>
          <cell r="J2370" t="str">
            <v>Primera</v>
          </cell>
          <cell r="K2370" t="str">
            <v xml:space="preserve">59 x 59 </v>
          </cell>
        </row>
        <row r="2371">
          <cell r="A2371" t="str">
            <v>201821699006.2.1</v>
          </cell>
          <cell r="B2371" t="str">
            <v>59 x 59 WORK GRIS RECTIFICADO 2DA CAL</v>
          </cell>
          <cell r="C2371">
            <v>20</v>
          </cell>
          <cell r="D2371">
            <v>52.2</v>
          </cell>
          <cell r="E2371">
            <v>19.731999999999999</v>
          </cell>
          <cell r="F2371" t="str">
            <v>PAL</v>
          </cell>
          <cell r="G2371" t="str">
            <v xml:space="preserve">59 x 59 </v>
          </cell>
          <cell r="H2371" t="str">
            <v>Metros</v>
          </cell>
          <cell r="I2371" t="str">
            <v>Porcellanato</v>
          </cell>
          <cell r="J2371" t="str">
            <v>Segunda</v>
          </cell>
          <cell r="K2371" t="str">
            <v xml:space="preserve">59 x 59 </v>
          </cell>
        </row>
        <row r="2372">
          <cell r="A2372" t="str">
            <v>201821699009.1.1</v>
          </cell>
          <cell r="B2372" t="str">
            <v>59 x 59 WORK ARENA RECTIFICADO</v>
          </cell>
          <cell r="C2372">
            <v>20</v>
          </cell>
          <cell r="D2372">
            <v>52.2</v>
          </cell>
          <cell r="E2372">
            <v>19.731999999999999</v>
          </cell>
          <cell r="F2372" t="str">
            <v>PAL</v>
          </cell>
          <cell r="G2372" t="str">
            <v xml:space="preserve">59 x 59 </v>
          </cell>
          <cell r="H2372" t="str">
            <v>Metros</v>
          </cell>
          <cell r="I2372" t="str">
            <v>Porcellanato</v>
          </cell>
          <cell r="J2372" t="str">
            <v>Primera</v>
          </cell>
          <cell r="K2372" t="str">
            <v xml:space="preserve">59 x 59 </v>
          </cell>
        </row>
        <row r="2373">
          <cell r="A2373" t="str">
            <v>201821699009.2.1</v>
          </cell>
          <cell r="B2373" t="str">
            <v>59 x 59 WORK ARENA RECTIFICADO 2DA CAL</v>
          </cell>
          <cell r="C2373">
            <v>20</v>
          </cell>
          <cell r="D2373">
            <v>52.2</v>
          </cell>
          <cell r="E2373">
            <v>19.731999999999999</v>
          </cell>
          <cell r="F2373" t="str">
            <v>PAL</v>
          </cell>
          <cell r="G2373" t="str">
            <v xml:space="preserve">59 x 59 </v>
          </cell>
          <cell r="H2373" t="str">
            <v>Metros</v>
          </cell>
          <cell r="I2373" t="str">
            <v>Porcellanato</v>
          </cell>
          <cell r="J2373" t="str">
            <v>Segunda</v>
          </cell>
          <cell r="K2373" t="str">
            <v xml:space="preserve">59 x 59 </v>
          </cell>
        </row>
        <row r="2374">
          <cell r="A2374" t="str">
            <v>201821699097.1.1</v>
          </cell>
          <cell r="B2374" t="str">
            <v>59 x 59 WORK TIZA RECTIFICADO</v>
          </cell>
          <cell r="C2374">
            <v>20</v>
          </cell>
          <cell r="D2374">
            <v>52.2</v>
          </cell>
          <cell r="E2374">
            <v>19.731999999999999</v>
          </cell>
          <cell r="F2374" t="str">
            <v>PAL</v>
          </cell>
          <cell r="G2374" t="str">
            <v xml:space="preserve">59 x 59 </v>
          </cell>
          <cell r="H2374" t="str">
            <v>Metros</v>
          </cell>
          <cell r="I2374" t="str">
            <v>Porcellanato</v>
          </cell>
          <cell r="J2374" t="str">
            <v>Primera</v>
          </cell>
          <cell r="K2374" t="str">
            <v xml:space="preserve">59 x 59 </v>
          </cell>
        </row>
        <row r="2375">
          <cell r="A2375" t="str">
            <v>201821699097.2.1</v>
          </cell>
          <cell r="B2375" t="str">
            <v>59 x 59 WORK TIZA RECTIFICADO 2DA CAL</v>
          </cell>
          <cell r="C2375">
            <v>20</v>
          </cell>
          <cell r="D2375">
            <v>52.2</v>
          </cell>
          <cell r="E2375">
            <v>19.731999999999999</v>
          </cell>
          <cell r="F2375" t="str">
            <v>PAL</v>
          </cell>
          <cell r="G2375" t="str">
            <v xml:space="preserve">59 x 59 </v>
          </cell>
          <cell r="H2375" t="str">
            <v>Metros</v>
          </cell>
          <cell r="I2375" t="str">
            <v>Porcellanato</v>
          </cell>
          <cell r="J2375" t="str">
            <v>Segunda</v>
          </cell>
          <cell r="K2375" t="str">
            <v xml:space="preserve">59 x 59 </v>
          </cell>
        </row>
        <row r="2376">
          <cell r="A2376" t="str">
            <v>201821726006.1.1</v>
          </cell>
          <cell r="B2376" t="str">
            <v>59 x 59 LONDON GRIS RECT</v>
          </cell>
          <cell r="C2376">
            <v>20</v>
          </cell>
          <cell r="D2376">
            <v>52.2</v>
          </cell>
          <cell r="E2376">
            <v>19.731999999999999</v>
          </cell>
          <cell r="F2376" t="str">
            <v>PAL</v>
          </cell>
          <cell r="G2376" t="str">
            <v xml:space="preserve">59 x 59 </v>
          </cell>
          <cell r="H2376" t="str">
            <v>Metros</v>
          </cell>
          <cell r="I2376" t="str">
            <v>Porcellanato</v>
          </cell>
          <cell r="J2376" t="str">
            <v>Primera</v>
          </cell>
          <cell r="K2376" t="str">
            <v xml:space="preserve">59 x 59 </v>
          </cell>
        </row>
        <row r="2377">
          <cell r="A2377" t="str">
            <v>201821726006.2.1</v>
          </cell>
          <cell r="B2377" t="str">
            <v>59 x 59 LONDON GRIS RECT 2DA CAL</v>
          </cell>
          <cell r="C2377">
            <v>20</v>
          </cell>
          <cell r="D2377">
            <v>52.2</v>
          </cell>
          <cell r="E2377">
            <v>19.731999999999999</v>
          </cell>
          <cell r="F2377" t="str">
            <v>PAL</v>
          </cell>
          <cell r="G2377" t="str">
            <v xml:space="preserve">59 x 59 </v>
          </cell>
          <cell r="H2377" t="str">
            <v>Metros</v>
          </cell>
          <cell r="I2377" t="str">
            <v>Porcellanato</v>
          </cell>
          <cell r="J2377" t="str">
            <v>Segunda</v>
          </cell>
          <cell r="K2377" t="str">
            <v xml:space="preserve">59 x 59 </v>
          </cell>
        </row>
        <row r="2378">
          <cell r="A2378" t="str">
            <v>201821726006.4.1</v>
          </cell>
          <cell r="B2378" t="str">
            <v>59 x 59 LONDON GRIS RECT EXPORT</v>
          </cell>
          <cell r="C2378">
            <v>20</v>
          </cell>
          <cell r="D2378">
            <v>52.2</v>
          </cell>
          <cell r="E2378">
            <v>19.731999999999999</v>
          </cell>
          <cell r="F2378" t="str">
            <v>PAL</v>
          </cell>
          <cell r="G2378" t="str">
            <v xml:space="preserve">59 x 59 </v>
          </cell>
          <cell r="H2378" t="str">
            <v>Metros</v>
          </cell>
          <cell r="I2378" t="str">
            <v>Porcellanato</v>
          </cell>
          <cell r="J2378" t="str">
            <v>Exportacion</v>
          </cell>
          <cell r="K2378" t="str">
            <v xml:space="preserve">59 x 59 </v>
          </cell>
        </row>
        <row r="2379">
          <cell r="A2379" t="str">
            <v>201821726097.1.1</v>
          </cell>
          <cell r="B2379" t="str">
            <v>59 x 59 LONDON TIZA RECT</v>
          </cell>
          <cell r="C2379">
            <v>20</v>
          </cell>
          <cell r="D2379">
            <v>52.2</v>
          </cell>
          <cell r="E2379">
            <v>19.731999999999999</v>
          </cell>
          <cell r="F2379" t="str">
            <v>PAL</v>
          </cell>
          <cell r="G2379" t="str">
            <v xml:space="preserve">59 x 59 </v>
          </cell>
          <cell r="H2379" t="str">
            <v>Metros</v>
          </cell>
          <cell r="I2379" t="str">
            <v>Porcellanato</v>
          </cell>
          <cell r="J2379" t="str">
            <v>Primera</v>
          </cell>
          <cell r="K2379" t="str">
            <v xml:space="preserve">59 x 59 </v>
          </cell>
        </row>
        <row r="2380">
          <cell r="A2380" t="str">
            <v>201821726097.2.1</v>
          </cell>
          <cell r="B2380" t="str">
            <v>59 x 59 LONDON TIZA RECT 2DA CAL</v>
          </cell>
          <cell r="C2380">
            <v>20</v>
          </cell>
          <cell r="D2380">
            <v>52.2</v>
          </cell>
          <cell r="E2380">
            <v>19.731999999999999</v>
          </cell>
          <cell r="F2380" t="str">
            <v>PAL</v>
          </cell>
          <cell r="G2380" t="str">
            <v xml:space="preserve">59 x 59 </v>
          </cell>
          <cell r="H2380" t="str">
            <v>Metros</v>
          </cell>
          <cell r="I2380" t="str">
            <v>Porcellanato</v>
          </cell>
          <cell r="J2380" t="str">
            <v>Segunda</v>
          </cell>
          <cell r="K2380" t="str">
            <v xml:space="preserve">59 x 59 </v>
          </cell>
        </row>
        <row r="2381">
          <cell r="A2381" t="str">
            <v>201821726097.4.1</v>
          </cell>
          <cell r="B2381" t="str">
            <v>59 x 59 LONDON TIZA RECT EXPORT</v>
          </cell>
          <cell r="C2381">
            <v>20</v>
          </cell>
          <cell r="D2381">
            <v>52.2</v>
          </cell>
          <cell r="E2381">
            <v>19.731999999999999</v>
          </cell>
          <cell r="F2381" t="str">
            <v>PAL</v>
          </cell>
          <cell r="G2381" t="str">
            <v xml:space="preserve">59 x 59 </v>
          </cell>
          <cell r="H2381" t="str">
            <v>Metros</v>
          </cell>
          <cell r="I2381" t="str">
            <v>Porcellanato</v>
          </cell>
          <cell r="J2381" t="str">
            <v>Exportacion</v>
          </cell>
          <cell r="K2381" t="str">
            <v xml:space="preserve">59 x 59 </v>
          </cell>
        </row>
        <row r="2382">
          <cell r="A2382" t="str">
            <v>201821726209.1.1</v>
          </cell>
          <cell r="B2382" t="str">
            <v>59 x 59 LONDON GREIGE RECT</v>
          </cell>
          <cell r="C2382">
            <v>20</v>
          </cell>
          <cell r="D2382">
            <v>52.2</v>
          </cell>
          <cell r="E2382">
            <v>19.731999999999999</v>
          </cell>
          <cell r="F2382" t="str">
            <v>PAL</v>
          </cell>
          <cell r="G2382" t="str">
            <v xml:space="preserve">59 x 59 </v>
          </cell>
          <cell r="H2382" t="str">
            <v>Metros</v>
          </cell>
          <cell r="I2382" t="str">
            <v>Porcellanato</v>
          </cell>
          <cell r="J2382" t="str">
            <v>Primera</v>
          </cell>
          <cell r="K2382" t="str">
            <v xml:space="preserve">59 x 59 </v>
          </cell>
        </row>
        <row r="2383">
          <cell r="A2383" t="str">
            <v>201821726209.2.1</v>
          </cell>
          <cell r="B2383" t="str">
            <v>59 x 59 LONDON GREIGE RECT 2DA CAL</v>
          </cell>
          <cell r="C2383">
            <v>20</v>
          </cell>
          <cell r="D2383">
            <v>52.2</v>
          </cell>
          <cell r="E2383">
            <v>18.518999999999998</v>
          </cell>
          <cell r="F2383" t="str">
            <v>PAL</v>
          </cell>
          <cell r="G2383" t="str">
            <v xml:space="preserve">59 x 59 </v>
          </cell>
          <cell r="H2383" t="str">
            <v>Metros</v>
          </cell>
          <cell r="I2383" t="str">
            <v>Porcellanato</v>
          </cell>
          <cell r="J2383" t="str">
            <v>Segunda</v>
          </cell>
          <cell r="K2383" t="str">
            <v xml:space="preserve">59 x 59 </v>
          </cell>
        </row>
        <row r="2384">
          <cell r="A2384" t="str">
            <v>201821726209.4.1</v>
          </cell>
          <cell r="B2384" t="str">
            <v>59 x 59 LONDON GREIGE RECT EXPORT</v>
          </cell>
          <cell r="C2384">
            <v>20</v>
          </cell>
          <cell r="D2384">
            <v>52.2</v>
          </cell>
          <cell r="E2384">
            <v>19.731999999999999</v>
          </cell>
          <cell r="F2384" t="str">
            <v>PAL</v>
          </cell>
          <cell r="G2384" t="str">
            <v xml:space="preserve">59 x 59 </v>
          </cell>
          <cell r="H2384" t="str">
            <v>Metros</v>
          </cell>
          <cell r="I2384" t="str">
            <v>Porcellanato</v>
          </cell>
          <cell r="J2384" t="str">
            <v>Exportacion</v>
          </cell>
          <cell r="K2384" t="str">
            <v xml:space="preserve">59 x 59 </v>
          </cell>
        </row>
        <row r="2385">
          <cell r="A2385" t="str">
            <v>201821742006.1.1</v>
          </cell>
          <cell r="B2385" t="str">
            <v>59 x 59 LIFE GRIS NANOTEC RECT</v>
          </cell>
          <cell r="C2385">
            <v>20</v>
          </cell>
          <cell r="D2385">
            <v>52.2</v>
          </cell>
          <cell r="E2385">
            <v>19.731999999999999</v>
          </cell>
          <cell r="F2385" t="str">
            <v>PAL</v>
          </cell>
          <cell r="G2385" t="str">
            <v xml:space="preserve">59 x 59 </v>
          </cell>
          <cell r="H2385" t="str">
            <v>Metros</v>
          </cell>
          <cell r="I2385" t="str">
            <v>Porcellanato</v>
          </cell>
          <cell r="J2385" t="str">
            <v>Primera</v>
          </cell>
          <cell r="K2385" t="str">
            <v xml:space="preserve">59 x 59 </v>
          </cell>
        </row>
        <row r="2386">
          <cell r="A2386" t="str">
            <v>201821742006.2.1</v>
          </cell>
          <cell r="B2386" t="str">
            <v>59 x 59 LIFE GRIS NANOTEC RECT 2DA CAL</v>
          </cell>
          <cell r="C2386">
            <v>20</v>
          </cell>
          <cell r="D2386">
            <v>52.2</v>
          </cell>
          <cell r="E2386">
            <v>18.518999999999998</v>
          </cell>
          <cell r="F2386" t="str">
            <v>PAL</v>
          </cell>
          <cell r="G2386" t="str">
            <v xml:space="preserve">59 x 59 </v>
          </cell>
          <cell r="H2386" t="str">
            <v>Metros</v>
          </cell>
          <cell r="I2386" t="str">
            <v>Porcellanato</v>
          </cell>
          <cell r="J2386" t="str">
            <v>Segunda</v>
          </cell>
          <cell r="K2386" t="str">
            <v xml:space="preserve">59 x 59 </v>
          </cell>
        </row>
        <row r="2387">
          <cell r="A2387" t="str">
            <v>201821750006.1.1</v>
          </cell>
          <cell r="B2387" t="str">
            <v>59 x 59 BIOCITY GRIS RECTIFICADO</v>
          </cell>
          <cell r="C2387">
            <v>20</v>
          </cell>
          <cell r="D2387">
            <v>52.2</v>
          </cell>
          <cell r="E2387">
            <v>19.731999999999999</v>
          </cell>
          <cell r="F2387" t="str">
            <v>PAL</v>
          </cell>
          <cell r="G2387" t="str">
            <v xml:space="preserve">59 x 59 BIOCITY </v>
          </cell>
          <cell r="H2387" t="str">
            <v>Metros</v>
          </cell>
          <cell r="I2387" t="str">
            <v>Porcellanato</v>
          </cell>
          <cell r="J2387" t="str">
            <v>Primera</v>
          </cell>
          <cell r="K2387" t="str">
            <v xml:space="preserve">59 x 59 BIOCITY </v>
          </cell>
        </row>
        <row r="2388">
          <cell r="A2388" t="str">
            <v>201821750006.2.1</v>
          </cell>
          <cell r="B2388" t="str">
            <v>59 x 59 BIOCITY GRIS RECT 2DA CAL</v>
          </cell>
          <cell r="C2388">
            <v>20</v>
          </cell>
          <cell r="D2388">
            <v>52.2</v>
          </cell>
          <cell r="E2388">
            <v>18.518999999999998</v>
          </cell>
          <cell r="F2388" t="str">
            <v>PAL</v>
          </cell>
          <cell r="G2388" t="str">
            <v xml:space="preserve">59 x 59 BIOCITY </v>
          </cell>
          <cell r="H2388" t="str">
            <v>Metros</v>
          </cell>
          <cell r="I2388" t="str">
            <v>Porcellanato</v>
          </cell>
          <cell r="J2388" t="str">
            <v>Segunda</v>
          </cell>
          <cell r="K2388" t="str">
            <v xml:space="preserve">59 x 59 BIOCITY </v>
          </cell>
        </row>
        <row r="2389">
          <cell r="A2389" t="str">
            <v>201821750028.1.1</v>
          </cell>
          <cell r="B2389" t="str">
            <v>59 x 59 BIOCITY PLATA RECTIFICADO</v>
          </cell>
          <cell r="C2389">
            <v>20</v>
          </cell>
          <cell r="D2389">
            <v>52.2</v>
          </cell>
          <cell r="E2389">
            <v>19.731999999999999</v>
          </cell>
          <cell r="F2389" t="str">
            <v>PAL</v>
          </cell>
          <cell r="G2389" t="str">
            <v xml:space="preserve">59 x 59 BIOCITY </v>
          </cell>
          <cell r="H2389" t="str">
            <v>Metros</v>
          </cell>
          <cell r="I2389" t="str">
            <v>Porcellanato</v>
          </cell>
          <cell r="J2389" t="str">
            <v>Primera</v>
          </cell>
          <cell r="K2389" t="str">
            <v xml:space="preserve">59 x 59 BIOCITY </v>
          </cell>
        </row>
        <row r="2390">
          <cell r="A2390" t="str">
            <v>201821750028.2.1</v>
          </cell>
          <cell r="B2390" t="str">
            <v>59 x 59 BIOCITY PLATA RECT 2DA CAL</v>
          </cell>
          <cell r="C2390">
            <v>20</v>
          </cell>
          <cell r="D2390">
            <v>52.2</v>
          </cell>
          <cell r="E2390">
            <v>18.518999999999998</v>
          </cell>
          <cell r="F2390" t="str">
            <v>PAL</v>
          </cell>
          <cell r="G2390" t="str">
            <v xml:space="preserve">59 x 59 BIOCITY </v>
          </cell>
          <cell r="H2390" t="str">
            <v>Metros</v>
          </cell>
          <cell r="I2390" t="str">
            <v>Porcellanato</v>
          </cell>
          <cell r="J2390" t="str">
            <v>Segunda</v>
          </cell>
          <cell r="K2390" t="str">
            <v xml:space="preserve">59 x 59 BIOCITY </v>
          </cell>
        </row>
        <row r="2391">
          <cell r="A2391" t="str">
            <v>201851611000.1.1</v>
          </cell>
          <cell r="B2391" t="str">
            <v>20 x 120 NOGAL</v>
          </cell>
          <cell r="C2391">
            <v>20</v>
          </cell>
          <cell r="D2391">
            <v>69.12</v>
          </cell>
          <cell r="E2391">
            <v>20.11</v>
          </cell>
          <cell r="F2391" t="str">
            <v>PAL</v>
          </cell>
          <cell r="G2391" t="str">
            <v xml:space="preserve">20 x 120 </v>
          </cell>
          <cell r="H2391" t="str">
            <v>Metros</v>
          </cell>
          <cell r="I2391" t="str">
            <v>Porcellanato</v>
          </cell>
          <cell r="J2391" t="str">
            <v>Primera</v>
          </cell>
          <cell r="K2391" t="str">
            <v>Tablas 20x120</v>
          </cell>
        </row>
        <row r="2392">
          <cell r="A2392" t="str">
            <v>201851611000.2.1</v>
          </cell>
          <cell r="B2392" t="str">
            <v>20 x 120 NOGAL 2DA CAL</v>
          </cell>
          <cell r="C2392">
            <v>20</v>
          </cell>
          <cell r="D2392">
            <v>69.12</v>
          </cell>
          <cell r="E2392">
            <v>20.11</v>
          </cell>
          <cell r="F2392" t="str">
            <v>PAL</v>
          </cell>
          <cell r="G2392" t="str">
            <v xml:space="preserve">20 x 120 </v>
          </cell>
          <cell r="H2392" t="str">
            <v>Metros</v>
          </cell>
          <cell r="I2392" t="str">
            <v>Porcellanato</v>
          </cell>
          <cell r="J2392" t="str">
            <v>Segunda</v>
          </cell>
          <cell r="K2392" t="str">
            <v>Tablas 20x120</v>
          </cell>
        </row>
        <row r="2393">
          <cell r="A2393" t="str">
            <v>201851611006.1.1</v>
          </cell>
          <cell r="B2393" t="str">
            <v>20 x 120 NOGAL GRIS</v>
          </cell>
          <cell r="C2393">
            <v>20</v>
          </cell>
          <cell r="D2393">
            <v>69.12</v>
          </cell>
          <cell r="E2393">
            <v>20.11</v>
          </cell>
          <cell r="F2393" t="str">
            <v>PAL</v>
          </cell>
          <cell r="G2393" t="str">
            <v xml:space="preserve">20 x 120 </v>
          </cell>
          <cell r="H2393" t="str">
            <v>Metros</v>
          </cell>
          <cell r="I2393" t="str">
            <v>Porcellanato</v>
          </cell>
          <cell r="J2393" t="str">
            <v>Primera</v>
          </cell>
          <cell r="K2393" t="str">
            <v>Tablas 20x120</v>
          </cell>
        </row>
        <row r="2394">
          <cell r="A2394" t="str">
            <v>201851611006.2.1</v>
          </cell>
          <cell r="B2394" t="str">
            <v>20 x 120 NOGAL GRIS 2DA CAL</v>
          </cell>
          <cell r="C2394">
            <v>20</v>
          </cell>
          <cell r="D2394">
            <v>69.12</v>
          </cell>
          <cell r="E2394">
            <v>20.11</v>
          </cell>
          <cell r="F2394" t="str">
            <v>PAL</v>
          </cell>
          <cell r="G2394" t="str">
            <v xml:space="preserve">20 x 120 </v>
          </cell>
          <cell r="H2394" t="str">
            <v>Metros</v>
          </cell>
          <cell r="I2394" t="str">
            <v>Porcellanato</v>
          </cell>
          <cell r="J2394" t="str">
            <v>Segunda</v>
          </cell>
          <cell r="K2394" t="str">
            <v>Tablas 20x120</v>
          </cell>
        </row>
        <row r="2395">
          <cell r="A2395" t="str">
            <v>201851611158.1.1</v>
          </cell>
          <cell r="B2395" t="str">
            <v>20 x 120 NOGAL TERRA</v>
          </cell>
          <cell r="C2395">
            <v>20</v>
          </cell>
          <cell r="D2395">
            <v>69.12</v>
          </cell>
          <cell r="E2395">
            <v>20.11</v>
          </cell>
          <cell r="F2395" t="str">
            <v>PAL</v>
          </cell>
          <cell r="G2395" t="str">
            <v xml:space="preserve">20 x 120 </v>
          </cell>
          <cell r="H2395" t="str">
            <v>Metros</v>
          </cell>
          <cell r="I2395" t="str">
            <v>Porcellanato</v>
          </cell>
          <cell r="J2395" t="str">
            <v>Primera</v>
          </cell>
          <cell r="K2395" t="str">
            <v>Tablas 20x120</v>
          </cell>
        </row>
        <row r="2396">
          <cell r="A2396" t="str">
            <v>201851611158.2.1</v>
          </cell>
          <cell r="B2396" t="str">
            <v>20 x 120 NOGAL TERRA 2DA CAL</v>
          </cell>
          <cell r="C2396">
            <v>20</v>
          </cell>
          <cell r="D2396">
            <v>69.12</v>
          </cell>
          <cell r="E2396">
            <v>20.11</v>
          </cell>
          <cell r="F2396" t="str">
            <v>PAL</v>
          </cell>
          <cell r="G2396" t="str">
            <v xml:space="preserve">20 x 120 </v>
          </cell>
          <cell r="H2396" t="str">
            <v>Metros</v>
          </cell>
          <cell r="I2396" t="str">
            <v>Porcellanato</v>
          </cell>
          <cell r="J2396" t="str">
            <v>Segunda</v>
          </cell>
          <cell r="K2396" t="str">
            <v>Tablas 20x120</v>
          </cell>
        </row>
        <row r="2397">
          <cell r="A2397" t="str">
            <v>201851744000.1.1</v>
          </cell>
          <cell r="B2397" t="str">
            <v>20 x 120 BAMBU</v>
          </cell>
          <cell r="C2397">
            <v>20</v>
          </cell>
          <cell r="D2397">
            <v>69.12</v>
          </cell>
          <cell r="E2397">
            <v>20.11</v>
          </cell>
          <cell r="F2397" t="str">
            <v>PAL</v>
          </cell>
          <cell r="G2397" t="str">
            <v xml:space="preserve">20 x 120 </v>
          </cell>
          <cell r="H2397" t="str">
            <v>Metros</v>
          </cell>
          <cell r="I2397" t="str">
            <v>Porcellanato</v>
          </cell>
          <cell r="J2397" t="str">
            <v>Primera</v>
          </cell>
          <cell r="K2397" t="str">
            <v>Tablas 20x120</v>
          </cell>
        </row>
        <row r="2398">
          <cell r="A2398" t="str">
            <v>201851744000.2.1</v>
          </cell>
          <cell r="B2398" t="str">
            <v>20 x 120 BAMBU 2DA CAL</v>
          </cell>
          <cell r="C2398">
            <v>20</v>
          </cell>
          <cell r="D2398">
            <v>69.12</v>
          </cell>
          <cell r="E2398">
            <v>20.11</v>
          </cell>
          <cell r="F2398" t="str">
            <v>PAL</v>
          </cell>
          <cell r="G2398" t="str">
            <v xml:space="preserve">20 x 120 </v>
          </cell>
          <cell r="H2398" t="str">
            <v>Metros</v>
          </cell>
          <cell r="I2398" t="str">
            <v>Porcellanato</v>
          </cell>
          <cell r="J2398" t="str">
            <v>Segunda</v>
          </cell>
          <cell r="K2398" t="str">
            <v>Tablas 20x120</v>
          </cell>
        </row>
        <row r="2399">
          <cell r="A2399" t="str">
            <v>201851745000.1.1</v>
          </cell>
          <cell r="B2399" t="str">
            <v>20 x 120 LENGA</v>
          </cell>
          <cell r="C2399">
            <v>20</v>
          </cell>
          <cell r="D2399">
            <v>69.12</v>
          </cell>
          <cell r="E2399">
            <v>20.11</v>
          </cell>
          <cell r="F2399" t="str">
            <v>PAL</v>
          </cell>
          <cell r="G2399" t="str">
            <v xml:space="preserve">20 x 120 </v>
          </cell>
          <cell r="H2399" t="str">
            <v>Metros</v>
          </cell>
          <cell r="I2399" t="str">
            <v>Porcellanato</v>
          </cell>
          <cell r="J2399" t="str">
            <v>Primera</v>
          </cell>
          <cell r="K2399" t="str">
            <v>Tablas 20x120</v>
          </cell>
        </row>
        <row r="2400">
          <cell r="A2400" t="str">
            <v>201851745000.2.1</v>
          </cell>
          <cell r="B2400" t="str">
            <v>20 x 120 LENGA 2DA CAL</v>
          </cell>
          <cell r="C2400">
            <v>20</v>
          </cell>
          <cell r="D2400">
            <v>69.12</v>
          </cell>
          <cell r="E2400">
            <v>20.11</v>
          </cell>
          <cell r="F2400" t="str">
            <v>PAL</v>
          </cell>
          <cell r="G2400" t="str">
            <v xml:space="preserve">20 x 120 </v>
          </cell>
          <cell r="H2400" t="str">
            <v>Metros</v>
          </cell>
          <cell r="I2400" t="str">
            <v>Porcellanato</v>
          </cell>
          <cell r="J2400" t="str">
            <v>Segunda</v>
          </cell>
          <cell r="K2400" t="str">
            <v>Tablas 20x120</v>
          </cell>
        </row>
        <row r="2401">
          <cell r="A2401" t="str">
            <v>201851745183.1.1</v>
          </cell>
          <cell r="B2401" t="str">
            <v>20 x 120 LENGA VISON</v>
          </cell>
          <cell r="C2401">
            <v>20</v>
          </cell>
          <cell r="D2401">
            <v>69.12</v>
          </cell>
          <cell r="E2401">
            <v>20.11</v>
          </cell>
          <cell r="F2401" t="str">
            <v>PAL</v>
          </cell>
          <cell r="G2401" t="str">
            <v xml:space="preserve">20 x 120 </v>
          </cell>
          <cell r="H2401" t="str">
            <v>Metros</v>
          </cell>
          <cell r="I2401" t="str">
            <v>Porcellanato</v>
          </cell>
          <cell r="J2401" t="str">
            <v>Primera</v>
          </cell>
          <cell r="K2401" t="str">
            <v>Tablas 20x120</v>
          </cell>
        </row>
        <row r="2402">
          <cell r="A2402" t="str">
            <v>201851745183.2.1</v>
          </cell>
          <cell r="B2402" t="str">
            <v>20 x 120 LENGA VISON 2DA CAL</v>
          </cell>
          <cell r="C2402">
            <v>20</v>
          </cell>
          <cell r="D2402">
            <v>69.12</v>
          </cell>
          <cell r="E2402">
            <v>20.11</v>
          </cell>
          <cell r="F2402" t="str">
            <v>PAL</v>
          </cell>
          <cell r="G2402" t="str">
            <v xml:space="preserve">20 x 120 </v>
          </cell>
          <cell r="H2402" t="str">
            <v>Metros</v>
          </cell>
          <cell r="I2402" t="str">
            <v>Porcellanato</v>
          </cell>
          <cell r="J2402" t="str">
            <v>Segunda</v>
          </cell>
          <cell r="K2402" t="str">
            <v>Tablas 20x120</v>
          </cell>
        </row>
        <row r="2403">
          <cell r="A2403" t="str">
            <v>201851746000.1.1</v>
          </cell>
          <cell r="B2403" t="str">
            <v>20 x 120 PINOTEA</v>
          </cell>
          <cell r="C2403">
            <v>20</v>
          </cell>
          <cell r="D2403">
            <v>69.12</v>
          </cell>
          <cell r="E2403">
            <v>20.11</v>
          </cell>
          <cell r="F2403" t="str">
            <v>PAL</v>
          </cell>
          <cell r="G2403" t="str">
            <v xml:space="preserve">20 x 120 </v>
          </cell>
          <cell r="H2403" t="str">
            <v>Metros</v>
          </cell>
          <cell r="I2403" t="str">
            <v>Porcellanato</v>
          </cell>
          <cell r="J2403" t="str">
            <v>Primera</v>
          </cell>
          <cell r="K2403" t="str">
            <v>Tablas 20x120</v>
          </cell>
        </row>
        <row r="2404">
          <cell r="A2404" t="str">
            <v>201851746000.2.1</v>
          </cell>
          <cell r="B2404" t="str">
            <v>20 x 120 PINOTEA 2DA CAL</v>
          </cell>
          <cell r="C2404">
            <v>20</v>
          </cell>
          <cell r="D2404">
            <v>69.12</v>
          </cell>
          <cell r="E2404">
            <v>20.11</v>
          </cell>
          <cell r="F2404" t="str">
            <v>PAL</v>
          </cell>
          <cell r="G2404" t="str">
            <v xml:space="preserve">20 x 120 </v>
          </cell>
          <cell r="H2404" t="str">
            <v>Metros</v>
          </cell>
          <cell r="I2404" t="str">
            <v>Porcellanato</v>
          </cell>
          <cell r="J2404" t="str">
            <v>Segunda</v>
          </cell>
          <cell r="K2404" t="str">
            <v>Tablas 20x120</v>
          </cell>
        </row>
        <row r="2405">
          <cell r="A2405" t="str">
            <v>201851747000.1.1</v>
          </cell>
          <cell r="B2405" t="str">
            <v>20 x 120 ALAMO</v>
          </cell>
          <cell r="C2405">
            <v>20</v>
          </cell>
          <cell r="D2405">
            <v>69.12</v>
          </cell>
          <cell r="E2405">
            <v>20.11</v>
          </cell>
          <cell r="F2405" t="str">
            <v>PAL</v>
          </cell>
          <cell r="G2405" t="str">
            <v xml:space="preserve">20 x 120 </v>
          </cell>
          <cell r="H2405" t="str">
            <v>Metros</v>
          </cell>
          <cell r="I2405" t="str">
            <v>Porcellanato</v>
          </cell>
          <cell r="J2405" t="str">
            <v>Primera</v>
          </cell>
          <cell r="K2405" t="str">
            <v>Tablas 20x120</v>
          </cell>
        </row>
        <row r="2406">
          <cell r="A2406" t="str">
            <v>201851747000.2.1</v>
          </cell>
          <cell r="B2406" t="str">
            <v>20 x 120 ALAMO 2DA CAL</v>
          </cell>
          <cell r="C2406">
            <v>20</v>
          </cell>
          <cell r="D2406">
            <v>69.12</v>
          </cell>
          <cell r="E2406">
            <v>20.11</v>
          </cell>
          <cell r="F2406" t="str">
            <v>PAL</v>
          </cell>
          <cell r="G2406" t="str">
            <v xml:space="preserve">20 x 120 </v>
          </cell>
          <cell r="H2406" t="str">
            <v>Metros</v>
          </cell>
          <cell r="I2406" t="str">
            <v>Porcellanato</v>
          </cell>
          <cell r="J2406" t="str">
            <v>Segunda</v>
          </cell>
          <cell r="K2406" t="str">
            <v>Tablas 20x120</v>
          </cell>
        </row>
        <row r="2407">
          <cell r="A2407" t="str">
            <v>201851748000.1.1</v>
          </cell>
          <cell r="B2407" t="str">
            <v>20 x 120 INCIENSO</v>
          </cell>
          <cell r="C2407">
            <v>20</v>
          </cell>
          <cell r="D2407">
            <v>69.12</v>
          </cell>
          <cell r="E2407">
            <v>20.11</v>
          </cell>
          <cell r="F2407" t="str">
            <v>PAL</v>
          </cell>
          <cell r="G2407" t="str">
            <v xml:space="preserve">20 x 120 </v>
          </cell>
          <cell r="H2407" t="str">
            <v>Metros</v>
          </cell>
          <cell r="I2407" t="str">
            <v>Porcellanato</v>
          </cell>
          <cell r="J2407" t="str">
            <v>Primera</v>
          </cell>
          <cell r="K2407" t="str">
            <v>Tablas 20x120</v>
          </cell>
        </row>
        <row r="2408">
          <cell r="A2408" t="str">
            <v>201851748000.2.1</v>
          </cell>
          <cell r="B2408" t="str">
            <v>20 x 120 INCIENSO 2DA CAL</v>
          </cell>
          <cell r="C2408">
            <v>20</v>
          </cell>
          <cell r="D2408">
            <v>69.12</v>
          </cell>
          <cell r="E2408">
            <v>20.11</v>
          </cell>
          <cell r="F2408" t="str">
            <v>PAL</v>
          </cell>
          <cell r="G2408" t="str">
            <v xml:space="preserve">20 x 120 </v>
          </cell>
          <cell r="H2408" t="str">
            <v>Metros</v>
          </cell>
          <cell r="I2408" t="str">
            <v>Porcellanato</v>
          </cell>
          <cell r="J2408" t="str">
            <v>Segunda</v>
          </cell>
          <cell r="K2408" t="str">
            <v>Tablas 20x120</v>
          </cell>
        </row>
        <row r="2409">
          <cell r="A2409" t="str">
            <v>201851751000.1.1</v>
          </cell>
          <cell r="B2409" t="str">
            <v>20 x 120 CASTAÑO</v>
          </cell>
          <cell r="C2409">
            <v>20</v>
          </cell>
          <cell r="D2409">
            <v>69.12</v>
          </cell>
          <cell r="E2409">
            <v>20.11</v>
          </cell>
          <cell r="F2409" t="str">
            <v>PAL</v>
          </cell>
          <cell r="G2409" t="str">
            <v xml:space="preserve">20 x 120 </v>
          </cell>
          <cell r="H2409" t="str">
            <v>Metros</v>
          </cell>
          <cell r="I2409" t="str">
            <v>Porcellanato</v>
          </cell>
          <cell r="J2409" t="str">
            <v>Primera</v>
          </cell>
          <cell r="K2409" t="str">
            <v>Tablas 20x120</v>
          </cell>
        </row>
        <row r="2410">
          <cell r="A2410" t="str">
            <v>201851751000.2.1</v>
          </cell>
          <cell r="B2410" t="str">
            <v>20 x 120 CASTAÑO 2DA CAL</v>
          </cell>
          <cell r="C2410">
            <v>20</v>
          </cell>
          <cell r="D2410">
            <v>69.12</v>
          </cell>
          <cell r="E2410">
            <v>20.11</v>
          </cell>
          <cell r="F2410" t="str">
            <v>PAL</v>
          </cell>
          <cell r="G2410" t="str">
            <v xml:space="preserve">20 x 120 </v>
          </cell>
          <cell r="H2410" t="str">
            <v>Metros</v>
          </cell>
          <cell r="I2410" t="str">
            <v>Porcellanato</v>
          </cell>
          <cell r="J2410" t="str">
            <v>Segunda</v>
          </cell>
          <cell r="K2410" t="str">
            <v>Tablas 20x120</v>
          </cell>
        </row>
        <row r="2411">
          <cell r="A2411" t="str">
            <v>201851752000.1.1</v>
          </cell>
          <cell r="B2411" t="str">
            <v>20 x 120 FUOCO</v>
          </cell>
          <cell r="C2411">
            <v>20</v>
          </cell>
          <cell r="D2411">
            <v>69.12</v>
          </cell>
          <cell r="E2411">
            <v>20.11</v>
          </cell>
          <cell r="F2411" t="str">
            <v>PAL</v>
          </cell>
          <cell r="G2411" t="str">
            <v xml:space="preserve">20 x 120 </v>
          </cell>
          <cell r="H2411" t="str">
            <v>Metros</v>
          </cell>
          <cell r="I2411" t="str">
            <v>Porcellanato</v>
          </cell>
          <cell r="J2411" t="str">
            <v>Primera</v>
          </cell>
          <cell r="K2411" t="str">
            <v>Tablas 20x120</v>
          </cell>
        </row>
        <row r="2412">
          <cell r="A2412" t="str">
            <v>201851752000.2.1</v>
          </cell>
          <cell r="B2412" t="str">
            <v>20 x 120 FUOCO 2DA CAL</v>
          </cell>
          <cell r="C2412">
            <v>20</v>
          </cell>
          <cell r="D2412">
            <v>69.12</v>
          </cell>
          <cell r="E2412">
            <v>20.11</v>
          </cell>
          <cell r="F2412" t="str">
            <v>PAL</v>
          </cell>
          <cell r="G2412" t="str">
            <v xml:space="preserve">20 x 120 </v>
          </cell>
          <cell r="H2412" t="str">
            <v>Metros</v>
          </cell>
          <cell r="I2412" t="str">
            <v>Porcellanato</v>
          </cell>
          <cell r="J2412" t="str">
            <v>Segunda</v>
          </cell>
          <cell r="K2412" t="str">
            <v>Tablas 20x120</v>
          </cell>
        </row>
        <row r="2413">
          <cell r="A2413" t="str">
            <v>201851752123.1.1</v>
          </cell>
          <cell r="B2413" t="str">
            <v>20 x 120 FUOCO NEGRO</v>
          </cell>
          <cell r="C2413">
            <v>20</v>
          </cell>
          <cell r="D2413">
            <v>69.12</v>
          </cell>
          <cell r="E2413">
            <v>20.11</v>
          </cell>
          <cell r="F2413" t="str">
            <v>PAL</v>
          </cell>
          <cell r="G2413" t="str">
            <v xml:space="preserve">20 x 120 </v>
          </cell>
          <cell r="H2413" t="str">
            <v>Metros</v>
          </cell>
          <cell r="I2413" t="str">
            <v>Porcellanato</v>
          </cell>
          <cell r="J2413" t="str">
            <v>Primera</v>
          </cell>
          <cell r="K2413" t="str">
            <v>Tablas 20x120</v>
          </cell>
        </row>
        <row r="2414">
          <cell r="A2414" t="str">
            <v>201851752123.2.1</v>
          </cell>
          <cell r="B2414" t="str">
            <v>20 x 120 FUOCO NEGRO 2DA CAL</v>
          </cell>
          <cell r="C2414">
            <v>20</v>
          </cell>
          <cell r="D2414">
            <v>69.12</v>
          </cell>
          <cell r="E2414">
            <v>20.11</v>
          </cell>
          <cell r="F2414" t="str">
            <v>PAL</v>
          </cell>
          <cell r="G2414" t="str">
            <v xml:space="preserve">20 x 120 </v>
          </cell>
          <cell r="H2414" t="str">
            <v>Metros</v>
          </cell>
          <cell r="I2414" t="str">
            <v>Porcellanato</v>
          </cell>
          <cell r="J2414" t="str">
            <v>Segunda</v>
          </cell>
          <cell r="K2414" t="str">
            <v>Tablas 20x120</v>
          </cell>
        </row>
        <row r="2415">
          <cell r="A2415" t="str">
            <v>201851753000.1.1</v>
          </cell>
          <cell r="B2415" t="str">
            <v>20 x 120 GUAYUBIRA</v>
          </cell>
          <cell r="C2415">
            <v>20</v>
          </cell>
          <cell r="D2415">
            <v>69.12</v>
          </cell>
          <cell r="E2415">
            <v>20.11</v>
          </cell>
          <cell r="F2415" t="str">
            <v>PAL</v>
          </cell>
          <cell r="G2415" t="str">
            <v xml:space="preserve">20 x 120 </v>
          </cell>
          <cell r="H2415" t="str">
            <v>Metros</v>
          </cell>
          <cell r="I2415" t="str">
            <v>Porcellanato</v>
          </cell>
          <cell r="J2415" t="str">
            <v>Primera</v>
          </cell>
          <cell r="K2415" t="str">
            <v>Tablas 20x120</v>
          </cell>
        </row>
        <row r="2416">
          <cell r="A2416" t="str">
            <v>201851753000.2.1</v>
          </cell>
          <cell r="B2416" t="str">
            <v>20 x 120 GUAYUBIRA 2DA CAL</v>
          </cell>
          <cell r="C2416">
            <v>20</v>
          </cell>
          <cell r="D2416">
            <v>69.12</v>
          </cell>
          <cell r="E2416">
            <v>20.11</v>
          </cell>
          <cell r="F2416" t="str">
            <v>PAL</v>
          </cell>
          <cell r="G2416" t="str">
            <v xml:space="preserve">20 x 120 </v>
          </cell>
          <cell r="H2416" t="str">
            <v>Metros</v>
          </cell>
          <cell r="I2416" t="str">
            <v>Porcellanato</v>
          </cell>
          <cell r="J2416" t="str">
            <v>Segunda</v>
          </cell>
          <cell r="K2416" t="str">
            <v>Tablas 20x120</v>
          </cell>
        </row>
        <row r="2417">
          <cell r="A2417" t="str">
            <v>201851754000.1.1</v>
          </cell>
          <cell r="B2417" t="str">
            <v>20 x 120 ACACIA</v>
          </cell>
          <cell r="C2417">
            <v>20</v>
          </cell>
          <cell r="D2417">
            <v>69.12</v>
          </cell>
          <cell r="E2417">
            <v>20.11</v>
          </cell>
          <cell r="F2417" t="str">
            <v>PAL</v>
          </cell>
          <cell r="G2417" t="str">
            <v xml:space="preserve">20 x 120 </v>
          </cell>
          <cell r="H2417" t="str">
            <v>Metros</v>
          </cell>
          <cell r="I2417" t="str">
            <v>Porcellanato</v>
          </cell>
          <cell r="J2417" t="str">
            <v>Primera</v>
          </cell>
          <cell r="K2417" t="str">
            <v>Tablas 20x120</v>
          </cell>
        </row>
        <row r="2418">
          <cell r="A2418" t="str">
            <v>201851754000.2.1</v>
          </cell>
          <cell r="B2418" t="str">
            <v>20 x 120 ACACIA 2DA CAL</v>
          </cell>
          <cell r="C2418">
            <v>20</v>
          </cell>
          <cell r="D2418">
            <v>69.12</v>
          </cell>
          <cell r="E2418">
            <v>20.11</v>
          </cell>
          <cell r="F2418" t="str">
            <v>PAL</v>
          </cell>
          <cell r="G2418" t="str">
            <v xml:space="preserve">20 x 120 </v>
          </cell>
          <cell r="H2418" t="str">
            <v>Metros</v>
          </cell>
          <cell r="I2418" t="str">
            <v>Porcellanato</v>
          </cell>
          <cell r="J2418" t="str">
            <v>Segunda</v>
          </cell>
          <cell r="K2418" t="str">
            <v>Tablas 20x120</v>
          </cell>
        </row>
        <row r="2419">
          <cell r="A2419" t="str">
            <v>201851755000.1.1</v>
          </cell>
          <cell r="B2419" t="str">
            <v>20 x 120 TECA</v>
          </cell>
          <cell r="C2419">
            <v>20</v>
          </cell>
          <cell r="D2419">
            <v>69.12</v>
          </cell>
          <cell r="E2419">
            <v>20.11</v>
          </cell>
          <cell r="F2419" t="str">
            <v>PAL</v>
          </cell>
          <cell r="G2419" t="str">
            <v xml:space="preserve">20 x 120 </v>
          </cell>
          <cell r="H2419" t="str">
            <v>Metros</v>
          </cell>
          <cell r="I2419" t="str">
            <v>Porcellanato</v>
          </cell>
          <cell r="J2419" t="str">
            <v>Primera</v>
          </cell>
          <cell r="K2419" t="str">
            <v>Tablas 20x120</v>
          </cell>
        </row>
        <row r="2420">
          <cell r="A2420" t="str">
            <v>201851755000.2.1</v>
          </cell>
          <cell r="B2420" t="str">
            <v>20 x 120 TECA 2DA CAL</v>
          </cell>
          <cell r="C2420">
            <v>20</v>
          </cell>
          <cell r="D2420">
            <v>69.12</v>
          </cell>
          <cell r="E2420">
            <v>20.11</v>
          </cell>
          <cell r="F2420" t="str">
            <v>PAL</v>
          </cell>
          <cell r="G2420" t="str">
            <v xml:space="preserve">20 x 120 </v>
          </cell>
          <cell r="H2420" t="str">
            <v>Metros</v>
          </cell>
          <cell r="I2420" t="str">
            <v>Porcellanato</v>
          </cell>
          <cell r="J2420" t="str">
            <v>Segunda</v>
          </cell>
          <cell r="K2420" t="str">
            <v>Tablas 20x120</v>
          </cell>
        </row>
        <row r="2421">
          <cell r="A2421" t="str">
            <v>201851756006.1.1</v>
          </cell>
          <cell r="B2421" t="str">
            <v>20 x 120 NOGAL GRIS TAAD</v>
          </cell>
          <cell r="C2421">
            <v>20</v>
          </cell>
          <cell r="D2421">
            <v>69.12</v>
          </cell>
          <cell r="E2421">
            <v>20.11</v>
          </cell>
          <cell r="F2421" t="str">
            <v>PAL</v>
          </cell>
          <cell r="G2421" t="str">
            <v xml:space="preserve">20 x 120 </v>
          </cell>
          <cell r="H2421" t="str">
            <v>Metros</v>
          </cell>
          <cell r="I2421" t="str">
            <v>Porcellanato</v>
          </cell>
          <cell r="J2421" t="str">
            <v>Primera</v>
          </cell>
          <cell r="K2421" t="str">
            <v>Tablas 20x120</v>
          </cell>
        </row>
        <row r="2422">
          <cell r="A2422" t="str">
            <v>201851756006.2.1</v>
          </cell>
          <cell r="B2422" t="str">
            <v>20 x 120 NOGAL GRIS TAAD 2DA CAL</v>
          </cell>
          <cell r="C2422">
            <v>20</v>
          </cell>
          <cell r="D2422">
            <v>69.12</v>
          </cell>
          <cell r="E2422">
            <v>20.11</v>
          </cell>
          <cell r="F2422" t="str">
            <v>PAL</v>
          </cell>
          <cell r="G2422" t="str">
            <v xml:space="preserve">20 x 120 </v>
          </cell>
          <cell r="H2422" t="str">
            <v>Metros</v>
          </cell>
          <cell r="I2422" t="str">
            <v>Porcellanato</v>
          </cell>
          <cell r="J2422" t="str">
            <v>Segunda</v>
          </cell>
          <cell r="K2422" t="str">
            <v>Tablas 20x120</v>
          </cell>
        </row>
        <row r="2423">
          <cell r="A2423" t="str">
            <v>201851756158.1.1</v>
          </cell>
          <cell r="B2423" t="str">
            <v>20 x 120 NOGAL TERRA TAAD</v>
          </cell>
          <cell r="C2423">
            <v>20</v>
          </cell>
          <cell r="D2423">
            <v>69.12</v>
          </cell>
          <cell r="E2423">
            <v>20.11</v>
          </cell>
          <cell r="F2423" t="str">
            <v>PAL</v>
          </cell>
          <cell r="G2423" t="str">
            <v xml:space="preserve">20 x 120 </v>
          </cell>
          <cell r="H2423" t="str">
            <v>Metros</v>
          </cell>
          <cell r="I2423" t="str">
            <v>Porcellanato</v>
          </cell>
          <cell r="J2423" t="str">
            <v>Primera</v>
          </cell>
          <cell r="K2423" t="str">
            <v>Tablas 20x120</v>
          </cell>
        </row>
        <row r="2424">
          <cell r="A2424" t="str">
            <v>201851756158.2.1</v>
          </cell>
          <cell r="B2424" t="str">
            <v>20 x 120 NOGAL TERRA TAAD 2DA CAL</v>
          </cell>
          <cell r="C2424">
            <v>20</v>
          </cell>
          <cell r="D2424">
            <v>69.12</v>
          </cell>
          <cell r="E2424">
            <v>20.11</v>
          </cell>
          <cell r="F2424" t="str">
            <v>PAL</v>
          </cell>
          <cell r="G2424" t="str">
            <v xml:space="preserve">20 x 120 </v>
          </cell>
          <cell r="H2424" t="str">
            <v>Metros</v>
          </cell>
          <cell r="I2424" t="str">
            <v>Porcellanato</v>
          </cell>
          <cell r="J2424" t="str">
            <v>Segunda</v>
          </cell>
          <cell r="K2424" t="str">
            <v>Tablas 20x120</v>
          </cell>
        </row>
        <row r="2425">
          <cell r="A2425" t="str">
            <v>201851757000.1.1</v>
          </cell>
          <cell r="B2425" t="str">
            <v>20 x 120 BIODECK</v>
          </cell>
          <cell r="C2425">
            <v>20</v>
          </cell>
          <cell r="D2425">
            <v>69.12</v>
          </cell>
          <cell r="E2425">
            <v>20.11</v>
          </cell>
          <cell r="F2425" t="str">
            <v>PAL</v>
          </cell>
          <cell r="G2425" t="str">
            <v xml:space="preserve">20 x 120 </v>
          </cell>
          <cell r="H2425" t="str">
            <v>Metros</v>
          </cell>
          <cell r="I2425" t="str">
            <v>Porcellanato</v>
          </cell>
          <cell r="J2425" t="str">
            <v>Primera</v>
          </cell>
          <cell r="K2425" t="str">
            <v>Tablas 20x120</v>
          </cell>
        </row>
        <row r="2426">
          <cell r="A2426" t="str">
            <v>201851757000.2.1</v>
          </cell>
          <cell r="B2426" t="str">
            <v>20 x 120 BIODECK 2DA CAL</v>
          </cell>
          <cell r="C2426">
            <v>20</v>
          </cell>
          <cell r="D2426">
            <v>69.12</v>
          </cell>
          <cell r="E2426">
            <v>20.11</v>
          </cell>
          <cell r="F2426" t="str">
            <v>PAL</v>
          </cell>
          <cell r="G2426" t="str">
            <v xml:space="preserve">20 x 120 </v>
          </cell>
          <cell r="H2426" t="str">
            <v>Metros</v>
          </cell>
          <cell r="I2426" t="str">
            <v>Porcellanato</v>
          </cell>
          <cell r="J2426" t="str">
            <v>Segunda</v>
          </cell>
          <cell r="K2426" t="str">
            <v>Tablas 20x120</v>
          </cell>
        </row>
        <row r="2427">
          <cell r="A2427" t="str">
            <v>201860883022.1.1</v>
          </cell>
          <cell r="B2427" t="str">
            <v>61 x 61 R GRANITO OUT GREY</v>
          </cell>
          <cell r="C2427">
            <v>20</v>
          </cell>
          <cell r="D2427">
            <v>55.8</v>
          </cell>
          <cell r="E2427">
            <v>18.995999999999999</v>
          </cell>
          <cell r="F2427" t="str">
            <v>PAL</v>
          </cell>
          <cell r="G2427" t="str">
            <v xml:space="preserve">61 x 61 </v>
          </cell>
          <cell r="H2427" t="str">
            <v>Metros</v>
          </cell>
          <cell r="I2427" t="str">
            <v>Porcellanato</v>
          </cell>
          <cell r="J2427" t="str">
            <v>Primera</v>
          </cell>
          <cell r="K2427" t="str">
            <v>61 x 61 R</v>
          </cell>
        </row>
        <row r="2428">
          <cell r="A2428" t="str">
            <v>201860883022.2.1</v>
          </cell>
          <cell r="B2428" t="str">
            <v>61 x 61 R GRANITO OUT GREY 2DA CAL</v>
          </cell>
          <cell r="C2428">
            <v>20</v>
          </cell>
          <cell r="D2428">
            <v>55.8</v>
          </cell>
          <cell r="E2428">
            <v>18.995999999999999</v>
          </cell>
          <cell r="F2428" t="str">
            <v>PAL</v>
          </cell>
          <cell r="G2428" t="str">
            <v xml:space="preserve">61 x 61 </v>
          </cell>
          <cell r="H2428" t="str">
            <v>Metros</v>
          </cell>
          <cell r="I2428" t="str">
            <v>Porcellanato</v>
          </cell>
          <cell r="J2428" t="str">
            <v>Segunda</v>
          </cell>
          <cell r="K2428" t="str">
            <v>61 x 61 R</v>
          </cell>
        </row>
        <row r="2429">
          <cell r="A2429" t="str">
            <v>201860883120.1.1</v>
          </cell>
          <cell r="B2429" t="str">
            <v>61 x 61 R GRANITO OUT SAND</v>
          </cell>
          <cell r="C2429">
            <v>20</v>
          </cell>
          <cell r="D2429">
            <v>55.8</v>
          </cell>
          <cell r="E2429">
            <v>18.995999999999999</v>
          </cell>
          <cell r="F2429" t="str">
            <v>PAL</v>
          </cell>
          <cell r="G2429" t="str">
            <v xml:space="preserve">61 x 61 </v>
          </cell>
          <cell r="H2429" t="str">
            <v>Metros</v>
          </cell>
          <cell r="I2429" t="str">
            <v>Porcellanato</v>
          </cell>
          <cell r="J2429" t="str">
            <v>Primera</v>
          </cell>
          <cell r="K2429" t="str">
            <v>61 x 61 R</v>
          </cell>
        </row>
        <row r="2430">
          <cell r="A2430" t="str">
            <v>201860883120.2.1</v>
          </cell>
          <cell r="B2430" t="str">
            <v>61 x 61 R GRANITO OUT SAND 2DA CAL</v>
          </cell>
          <cell r="C2430">
            <v>20</v>
          </cell>
          <cell r="D2430">
            <v>55.8</v>
          </cell>
          <cell r="E2430">
            <v>18.995999999999999</v>
          </cell>
          <cell r="F2430" t="str">
            <v>PAL</v>
          </cell>
          <cell r="G2430" t="str">
            <v xml:space="preserve">61 x 61 </v>
          </cell>
          <cell r="H2430" t="str">
            <v>Metros</v>
          </cell>
          <cell r="I2430" t="str">
            <v>Porcellanato</v>
          </cell>
          <cell r="J2430" t="str">
            <v>Segunda</v>
          </cell>
          <cell r="K2430" t="str">
            <v>61 x 61 R</v>
          </cell>
        </row>
        <row r="2431">
          <cell r="A2431" t="str">
            <v>201860883123.1.1</v>
          </cell>
          <cell r="B2431" t="str">
            <v>61 x 61 R GRANITO OUT BLACK</v>
          </cell>
          <cell r="C2431">
            <v>20</v>
          </cell>
          <cell r="D2431">
            <v>55.8</v>
          </cell>
          <cell r="E2431">
            <v>18.995999999999999</v>
          </cell>
          <cell r="F2431" t="str">
            <v>PAL</v>
          </cell>
          <cell r="G2431" t="str">
            <v xml:space="preserve">61 x 61 </v>
          </cell>
          <cell r="H2431" t="str">
            <v>Metros</v>
          </cell>
          <cell r="I2431" t="str">
            <v>Porcellanato</v>
          </cell>
          <cell r="J2431" t="str">
            <v>Primera</v>
          </cell>
          <cell r="K2431" t="str">
            <v>61 x 61 R</v>
          </cell>
        </row>
        <row r="2432">
          <cell r="A2432" t="str">
            <v>201860883123.2.1</v>
          </cell>
          <cell r="B2432" t="str">
            <v>61 x 61 R GRANITO OUT BLACK 2DA CAL</v>
          </cell>
          <cell r="C2432">
            <v>20</v>
          </cell>
          <cell r="D2432">
            <v>55.8</v>
          </cell>
          <cell r="E2432">
            <v>18.995999999999999</v>
          </cell>
          <cell r="F2432" t="str">
            <v>PAL</v>
          </cell>
          <cell r="G2432" t="str">
            <v xml:space="preserve">61 x 61 </v>
          </cell>
          <cell r="H2432" t="str">
            <v>Metros</v>
          </cell>
          <cell r="I2432" t="str">
            <v>Porcellanato</v>
          </cell>
          <cell r="J2432" t="str">
            <v>Segunda</v>
          </cell>
          <cell r="K2432" t="str">
            <v>61 x 61 R</v>
          </cell>
        </row>
        <row r="2433">
          <cell r="A2433" t="str">
            <v>201861015028.1.1</v>
          </cell>
          <cell r="B2433" t="str">
            <v>61 x 61 R CITY PLATA</v>
          </cell>
          <cell r="C2433">
            <v>20</v>
          </cell>
          <cell r="D2433">
            <v>55.8</v>
          </cell>
          <cell r="E2433">
            <v>18.995999999999999</v>
          </cell>
          <cell r="F2433" t="str">
            <v>PAL</v>
          </cell>
          <cell r="G2433" t="str">
            <v xml:space="preserve">61 x 61 </v>
          </cell>
          <cell r="H2433" t="str">
            <v>Metros</v>
          </cell>
          <cell r="I2433" t="str">
            <v>Porcellanato</v>
          </cell>
          <cell r="J2433" t="str">
            <v>Primera</v>
          </cell>
          <cell r="K2433" t="str">
            <v>61 x 61 R</v>
          </cell>
        </row>
        <row r="2434">
          <cell r="A2434" t="str">
            <v>201861015028.2.1</v>
          </cell>
          <cell r="B2434" t="str">
            <v>61 x 61 R CITY PLATA 2DA CAL</v>
          </cell>
          <cell r="C2434">
            <v>20</v>
          </cell>
          <cell r="D2434">
            <v>55.8</v>
          </cell>
          <cell r="E2434">
            <v>18.995999999999999</v>
          </cell>
          <cell r="F2434" t="str">
            <v>PAL</v>
          </cell>
          <cell r="G2434" t="str">
            <v xml:space="preserve">61 x 61 </v>
          </cell>
          <cell r="H2434" t="str">
            <v>Metros</v>
          </cell>
          <cell r="I2434" t="str">
            <v>Porcellanato</v>
          </cell>
          <cell r="J2434" t="str">
            <v>Segunda</v>
          </cell>
          <cell r="K2434" t="str">
            <v>61 x 61 R</v>
          </cell>
        </row>
        <row r="2435">
          <cell r="A2435" t="str">
            <v>201861291174.1.1</v>
          </cell>
          <cell r="B2435" t="str">
            <v>61 x 61 R BLEND CEMENTO</v>
          </cell>
          <cell r="C2435">
            <v>20</v>
          </cell>
          <cell r="D2435">
            <v>55.8</v>
          </cell>
          <cell r="E2435">
            <v>18.995999999999999</v>
          </cell>
          <cell r="F2435" t="str">
            <v>PAL</v>
          </cell>
          <cell r="G2435" t="str">
            <v xml:space="preserve">61 x 61 </v>
          </cell>
          <cell r="H2435" t="str">
            <v>Metros</v>
          </cell>
          <cell r="I2435" t="str">
            <v>Porcellanato</v>
          </cell>
          <cell r="J2435" t="str">
            <v>Primera</v>
          </cell>
          <cell r="K2435" t="str">
            <v>61 x 61 R</v>
          </cell>
        </row>
        <row r="2436">
          <cell r="A2436" t="str">
            <v>201861291174.2.1</v>
          </cell>
          <cell r="B2436" t="str">
            <v>61 x 61 R BLEND CEMENTO 2DA CAL</v>
          </cell>
          <cell r="C2436">
            <v>20</v>
          </cell>
          <cell r="D2436">
            <v>55.8</v>
          </cell>
          <cell r="E2436">
            <v>18.995999999999999</v>
          </cell>
          <cell r="F2436" t="str">
            <v>PAL</v>
          </cell>
          <cell r="G2436" t="str">
            <v xml:space="preserve">61 x 61 </v>
          </cell>
          <cell r="H2436" t="str">
            <v>Metros</v>
          </cell>
          <cell r="I2436" t="str">
            <v>Porcellanato</v>
          </cell>
          <cell r="J2436" t="str">
            <v>Segunda</v>
          </cell>
          <cell r="K2436" t="str">
            <v>61 x 61 R</v>
          </cell>
        </row>
        <row r="2437">
          <cell r="A2437" t="str">
            <v>201861594023.1.1</v>
          </cell>
          <cell r="B2437" t="str">
            <v>61 x 61 R RAVENNA NATURAL</v>
          </cell>
          <cell r="C2437">
            <v>20</v>
          </cell>
          <cell r="D2437">
            <v>55.8</v>
          </cell>
          <cell r="E2437">
            <v>18.995999999999999</v>
          </cell>
          <cell r="F2437" t="str">
            <v>PAL</v>
          </cell>
          <cell r="G2437" t="str">
            <v xml:space="preserve">61 x 61 </v>
          </cell>
          <cell r="H2437" t="str">
            <v>Metros</v>
          </cell>
          <cell r="I2437" t="str">
            <v>Porcellanato</v>
          </cell>
          <cell r="J2437" t="str">
            <v>Primera</v>
          </cell>
          <cell r="K2437" t="str">
            <v>61 x 61 R</v>
          </cell>
        </row>
        <row r="2438">
          <cell r="A2438" t="str">
            <v>201861594023.2.1</v>
          </cell>
          <cell r="B2438" t="str">
            <v>61 x 61 R RAVENNA NATURAL 2DA CAL</v>
          </cell>
          <cell r="C2438">
            <v>20</v>
          </cell>
          <cell r="D2438">
            <v>55.8</v>
          </cell>
          <cell r="E2438">
            <v>18.995999999999999</v>
          </cell>
          <cell r="F2438" t="str">
            <v>PAL</v>
          </cell>
          <cell r="G2438" t="str">
            <v xml:space="preserve">61 x 61 </v>
          </cell>
          <cell r="H2438" t="str">
            <v>Metros</v>
          </cell>
          <cell r="I2438" t="str">
            <v>Porcellanato</v>
          </cell>
          <cell r="J2438" t="str">
            <v>Segunda</v>
          </cell>
          <cell r="K2438" t="str">
            <v>61 x 61 R</v>
          </cell>
        </row>
        <row r="2439">
          <cell r="A2439" t="str">
            <v>201861597006.1.1</v>
          </cell>
          <cell r="B2439" t="str">
            <v>61 x 61 R LIFE NATURAL GRIS</v>
          </cell>
          <cell r="C2439">
            <v>20</v>
          </cell>
          <cell r="D2439">
            <v>55.8</v>
          </cell>
          <cell r="E2439">
            <v>18.995999999999999</v>
          </cell>
          <cell r="F2439" t="str">
            <v>PAL</v>
          </cell>
          <cell r="G2439" t="str">
            <v xml:space="preserve">61 x 61 </v>
          </cell>
          <cell r="H2439" t="str">
            <v>Metros</v>
          </cell>
          <cell r="I2439" t="str">
            <v>Porcellanato</v>
          </cell>
          <cell r="J2439" t="str">
            <v>Primera</v>
          </cell>
          <cell r="K2439" t="str">
            <v>61 x 61 R</v>
          </cell>
        </row>
        <row r="2440">
          <cell r="A2440" t="str">
            <v>201861597006.2.1</v>
          </cell>
          <cell r="B2440" t="str">
            <v>61 x 61 R LIFE NATURAL GRIS 2DA CAL</v>
          </cell>
          <cell r="C2440">
            <v>20</v>
          </cell>
          <cell r="D2440">
            <v>55.8</v>
          </cell>
          <cell r="E2440">
            <v>18.995999999999999</v>
          </cell>
          <cell r="F2440" t="str">
            <v>PAL</v>
          </cell>
          <cell r="G2440" t="str">
            <v xml:space="preserve">61 x 61 </v>
          </cell>
          <cell r="H2440" t="str">
            <v>Metros</v>
          </cell>
          <cell r="I2440" t="str">
            <v>Porcellanato</v>
          </cell>
          <cell r="J2440" t="str">
            <v>Segunda</v>
          </cell>
          <cell r="K2440" t="str">
            <v>61 x 61 R</v>
          </cell>
        </row>
        <row r="2441">
          <cell r="A2441" t="str">
            <v>201861597034.1.1</v>
          </cell>
          <cell r="B2441" t="str">
            <v>61 x 61 R LIFE NATURAL MARFIL</v>
          </cell>
          <cell r="C2441">
            <v>20</v>
          </cell>
          <cell r="D2441">
            <v>55.8</v>
          </cell>
          <cell r="E2441">
            <v>18.995999999999999</v>
          </cell>
          <cell r="F2441" t="str">
            <v>PAL</v>
          </cell>
          <cell r="G2441" t="str">
            <v xml:space="preserve">61 x 61 </v>
          </cell>
          <cell r="H2441" t="str">
            <v>Metros</v>
          </cell>
          <cell r="I2441" t="str">
            <v>Porcellanato</v>
          </cell>
          <cell r="J2441" t="str">
            <v>Primera</v>
          </cell>
          <cell r="K2441" t="str">
            <v>61 x 61 R</v>
          </cell>
        </row>
        <row r="2442">
          <cell r="A2442" t="str">
            <v>201861597034.2.1</v>
          </cell>
          <cell r="B2442" t="str">
            <v>61 x 61 R LIFE NATURAL MARFIL 2DA CAL</v>
          </cell>
          <cell r="C2442">
            <v>20</v>
          </cell>
          <cell r="D2442">
            <v>55.8</v>
          </cell>
          <cell r="E2442">
            <v>18.995999999999999</v>
          </cell>
          <cell r="F2442" t="str">
            <v>PAL</v>
          </cell>
          <cell r="G2442" t="str">
            <v xml:space="preserve">61 x 61 </v>
          </cell>
          <cell r="H2442" t="str">
            <v>Metros</v>
          </cell>
          <cell r="I2442" t="str">
            <v>Porcellanato</v>
          </cell>
          <cell r="J2442" t="str">
            <v>Segunda</v>
          </cell>
          <cell r="K2442" t="str">
            <v>61 x 61 R</v>
          </cell>
        </row>
        <row r="2443">
          <cell r="A2443" t="str">
            <v>201861597097.1.1</v>
          </cell>
          <cell r="B2443" t="str">
            <v>61 x 61 R LIFE NATURAL TIZA</v>
          </cell>
          <cell r="C2443">
            <v>20</v>
          </cell>
          <cell r="D2443">
            <v>55.8</v>
          </cell>
          <cell r="E2443">
            <v>18.995999999999999</v>
          </cell>
          <cell r="F2443" t="str">
            <v>PAL</v>
          </cell>
          <cell r="G2443" t="str">
            <v xml:space="preserve">61 x 61 </v>
          </cell>
          <cell r="H2443" t="str">
            <v>Metros</v>
          </cell>
          <cell r="I2443" t="str">
            <v>Porcellanato</v>
          </cell>
          <cell r="J2443" t="str">
            <v>Primera</v>
          </cell>
          <cell r="K2443" t="str">
            <v>61 x 61 R</v>
          </cell>
        </row>
        <row r="2444">
          <cell r="A2444" t="str">
            <v>201861597097.2.1</v>
          </cell>
          <cell r="B2444" t="str">
            <v>61 x 61 R LIFE NATURAL TIZA 2DA CAL</v>
          </cell>
          <cell r="C2444">
            <v>20</v>
          </cell>
          <cell r="D2444">
            <v>55.8</v>
          </cell>
          <cell r="E2444">
            <v>18.995999999999999</v>
          </cell>
          <cell r="F2444" t="str">
            <v>PAL</v>
          </cell>
          <cell r="G2444" t="str">
            <v xml:space="preserve">61 x 61 </v>
          </cell>
          <cell r="H2444" t="str">
            <v>Metros</v>
          </cell>
          <cell r="I2444" t="str">
            <v>Porcellanato</v>
          </cell>
          <cell r="J2444" t="str">
            <v>Segunda</v>
          </cell>
          <cell r="K2444" t="str">
            <v>61 x 61 R</v>
          </cell>
        </row>
        <row r="2445">
          <cell r="A2445" t="str">
            <v>201861608022.1.1</v>
          </cell>
          <cell r="B2445" t="str">
            <v>61 x 61 R SIDNEY NATURAL GREY</v>
          </cell>
          <cell r="C2445">
            <v>20</v>
          </cell>
          <cell r="D2445">
            <v>55.8</v>
          </cell>
          <cell r="E2445">
            <v>18.995999999999999</v>
          </cell>
          <cell r="F2445" t="str">
            <v>PAL</v>
          </cell>
          <cell r="G2445" t="str">
            <v xml:space="preserve">61 x 61 </v>
          </cell>
          <cell r="H2445" t="str">
            <v>Metros</v>
          </cell>
          <cell r="I2445" t="str">
            <v>Porcellanato</v>
          </cell>
          <cell r="J2445" t="str">
            <v>Primera</v>
          </cell>
          <cell r="K2445" t="str">
            <v>61 x 61 R</v>
          </cell>
        </row>
        <row r="2446">
          <cell r="A2446" t="str">
            <v>201861608022.2.1</v>
          </cell>
          <cell r="B2446" t="str">
            <v>61 x 61 R SIDNEY NATURAL GREY 2DA CAL</v>
          </cell>
          <cell r="C2446">
            <v>20</v>
          </cell>
          <cell r="D2446">
            <v>55.8</v>
          </cell>
          <cell r="E2446">
            <v>18.995999999999999</v>
          </cell>
          <cell r="F2446" t="str">
            <v>PAL</v>
          </cell>
          <cell r="G2446" t="str">
            <v xml:space="preserve">61 x 61 </v>
          </cell>
          <cell r="H2446" t="str">
            <v>Metros</v>
          </cell>
          <cell r="I2446" t="str">
            <v>Porcellanato</v>
          </cell>
          <cell r="J2446" t="str">
            <v>Segunda</v>
          </cell>
          <cell r="K2446" t="str">
            <v>61 x 61 R</v>
          </cell>
        </row>
        <row r="2447">
          <cell r="A2447" t="str">
            <v>201861608147.1.1</v>
          </cell>
          <cell r="B2447" t="str">
            <v>61 x 61 R SIDNEY NATURAL ICE</v>
          </cell>
          <cell r="C2447">
            <v>20</v>
          </cell>
          <cell r="D2447">
            <v>55.8</v>
          </cell>
          <cell r="E2447">
            <v>18.995999999999999</v>
          </cell>
          <cell r="F2447" t="str">
            <v>PAL</v>
          </cell>
          <cell r="G2447" t="str">
            <v xml:space="preserve">61 x 61 </v>
          </cell>
          <cell r="H2447" t="str">
            <v>Metros</v>
          </cell>
          <cell r="I2447" t="str">
            <v>Porcellanato</v>
          </cell>
          <cell r="J2447" t="str">
            <v>Primera</v>
          </cell>
          <cell r="K2447" t="str">
            <v>61 x 61 R</v>
          </cell>
        </row>
        <row r="2448">
          <cell r="A2448" t="str">
            <v>201861608147.2.1</v>
          </cell>
          <cell r="B2448" t="str">
            <v>61 x 61 R SIDNEY NATURAL ICE 2DA CAL</v>
          </cell>
          <cell r="C2448">
            <v>20</v>
          </cell>
          <cell r="D2448">
            <v>55.8</v>
          </cell>
          <cell r="E2448">
            <v>18.995999999999999</v>
          </cell>
          <cell r="F2448" t="str">
            <v>PAL</v>
          </cell>
          <cell r="G2448" t="str">
            <v xml:space="preserve">61 x 61 </v>
          </cell>
          <cell r="H2448" t="str">
            <v>Metros</v>
          </cell>
          <cell r="I2448" t="str">
            <v>Porcellanato</v>
          </cell>
          <cell r="J2448" t="str">
            <v>Segunda</v>
          </cell>
          <cell r="K2448" t="str">
            <v>61 x 61 R</v>
          </cell>
        </row>
        <row r="2449">
          <cell r="A2449" t="str">
            <v>201861608207.1.1</v>
          </cell>
          <cell r="B2449" t="str">
            <v>61 x 61 R SIDNEY NATURAL SILVER</v>
          </cell>
          <cell r="C2449">
            <v>20</v>
          </cell>
          <cell r="D2449">
            <v>55.8</v>
          </cell>
          <cell r="E2449">
            <v>18.995999999999999</v>
          </cell>
          <cell r="F2449" t="str">
            <v>PAL</v>
          </cell>
          <cell r="G2449" t="str">
            <v xml:space="preserve">61 x 61 </v>
          </cell>
          <cell r="H2449" t="str">
            <v>Metros</v>
          </cell>
          <cell r="I2449" t="str">
            <v>Porcellanato</v>
          </cell>
          <cell r="J2449" t="str">
            <v>Primera</v>
          </cell>
          <cell r="K2449" t="str">
            <v>61 x 61 R</v>
          </cell>
        </row>
        <row r="2450">
          <cell r="A2450" t="str">
            <v>201861608207.2.1</v>
          </cell>
          <cell r="B2450" t="str">
            <v>61 x 61 R SIDNEY NATURAL SILVER 2DA CAL</v>
          </cell>
          <cell r="C2450">
            <v>20</v>
          </cell>
          <cell r="D2450">
            <v>55.8</v>
          </cell>
          <cell r="E2450">
            <v>18.995999999999999</v>
          </cell>
          <cell r="F2450" t="str">
            <v>PAL</v>
          </cell>
          <cell r="G2450" t="str">
            <v xml:space="preserve">61 x 61 </v>
          </cell>
          <cell r="H2450" t="str">
            <v>Metros</v>
          </cell>
          <cell r="I2450" t="str">
            <v>Porcellanato</v>
          </cell>
          <cell r="J2450" t="str">
            <v>Segunda</v>
          </cell>
          <cell r="K2450" t="str">
            <v>61 x 61 R</v>
          </cell>
        </row>
        <row r="2451">
          <cell r="A2451" t="str">
            <v>201861656006.1.1</v>
          </cell>
          <cell r="B2451" t="str">
            <v>61 x 61 R MOMA GRIS</v>
          </cell>
          <cell r="C2451">
            <v>20</v>
          </cell>
          <cell r="D2451">
            <v>55.8</v>
          </cell>
          <cell r="E2451">
            <v>18.995999999999999</v>
          </cell>
          <cell r="F2451" t="str">
            <v>PAL</v>
          </cell>
          <cell r="G2451" t="str">
            <v xml:space="preserve">61 x 61 </v>
          </cell>
          <cell r="H2451" t="str">
            <v>Metros</v>
          </cell>
          <cell r="I2451" t="str">
            <v>Porcellanato</v>
          </cell>
          <cell r="J2451" t="str">
            <v>Primera</v>
          </cell>
          <cell r="K2451" t="str">
            <v>61 x 61 R</v>
          </cell>
        </row>
        <row r="2452">
          <cell r="A2452" t="str">
            <v>201861656006.2.1</v>
          </cell>
          <cell r="B2452" t="str">
            <v>61 x 61 R MOMA GRIS 2DA CAL</v>
          </cell>
          <cell r="C2452">
            <v>20</v>
          </cell>
          <cell r="D2452">
            <v>55.8</v>
          </cell>
          <cell r="E2452">
            <v>18.995999999999999</v>
          </cell>
          <cell r="F2452" t="str">
            <v>PAL</v>
          </cell>
          <cell r="G2452" t="str">
            <v xml:space="preserve">61 x 61 </v>
          </cell>
          <cell r="H2452" t="str">
            <v>Metros</v>
          </cell>
          <cell r="I2452" t="str">
            <v>Porcellanato</v>
          </cell>
          <cell r="J2452" t="str">
            <v>Segunda</v>
          </cell>
          <cell r="K2452" t="str">
            <v>61 x 61 R</v>
          </cell>
        </row>
        <row r="2453">
          <cell r="A2453" t="str">
            <v>201861656034.1.1</v>
          </cell>
          <cell r="B2453" t="str">
            <v>61 x 61 R MOMA MARFIL</v>
          </cell>
          <cell r="C2453">
            <v>20</v>
          </cell>
          <cell r="D2453">
            <v>55.8</v>
          </cell>
          <cell r="E2453">
            <v>18.995999999999999</v>
          </cell>
          <cell r="F2453" t="str">
            <v>PAL</v>
          </cell>
          <cell r="G2453" t="str">
            <v xml:space="preserve">61 x 61 </v>
          </cell>
          <cell r="H2453" t="str">
            <v>Metros</v>
          </cell>
          <cell r="I2453" t="str">
            <v>Porcellanato</v>
          </cell>
          <cell r="J2453" t="str">
            <v>Primera</v>
          </cell>
          <cell r="K2453" t="str">
            <v>61 x 61 R</v>
          </cell>
        </row>
        <row r="2454">
          <cell r="A2454" t="str">
            <v>201861656034.2.1</v>
          </cell>
          <cell r="B2454" t="str">
            <v>61 x 61 R MOMA MARFIL 2DA CAL</v>
          </cell>
          <cell r="C2454">
            <v>20</v>
          </cell>
          <cell r="D2454">
            <v>55.8</v>
          </cell>
          <cell r="E2454">
            <v>18.995999999999999</v>
          </cell>
          <cell r="F2454" t="str">
            <v>PAL</v>
          </cell>
          <cell r="G2454" t="str">
            <v xml:space="preserve">61 x 61 </v>
          </cell>
          <cell r="H2454" t="str">
            <v>Metros</v>
          </cell>
          <cell r="I2454" t="str">
            <v>Porcellanato</v>
          </cell>
          <cell r="J2454" t="str">
            <v>Segunda</v>
          </cell>
          <cell r="K2454" t="str">
            <v>61 x 61 R</v>
          </cell>
        </row>
        <row r="2455">
          <cell r="A2455" t="str">
            <v>201861699097.1.1</v>
          </cell>
          <cell r="B2455" t="str">
            <v>61 x 61 R WORK TIZA</v>
          </cell>
          <cell r="C2455">
            <v>20</v>
          </cell>
          <cell r="D2455">
            <v>55.8</v>
          </cell>
          <cell r="E2455">
            <v>18.995999999999999</v>
          </cell>
          <cell r="F2455" t="str">
            <v>PAL</v>
          </cell>
          <cell r="G2455" t="str">
            <v xml:space="preserve">61 x 61 </v>
          </cell>
          <cell r="H2455" t="str">
            <v>Metros</v>
          </cell>
          <cell r="I2455" t="str">
            <v>Porcellanato</v>
          </cell>
          <cell r="J2455" t="str">
            <v>Primera</v>
          </cell>
          <cell r="K2455" t="str">
            <v>61 x 61 R</v>
          </cell>
        </row>
        <row r="2456">
          <cell r="A2456" t="str">
            <v>201861699097.2.1</v>
          </cell>
          <cell r="B2456" t="str">
            <v>61 x 61 R WORK TIZA 2DA CAL</v>
          </cell>
          <cell r="C2456">
            <v>20</v>
          </cell>
          <cell r="D2456">
            <v>55.8</v>
          </cell>
          <cell r="E2456">
            <v>18.995999999999999</v>
          </cell>
          <cell r="F2456" t="str">
            <v>PAL</v>
          </cell>
          <cell r="G2456" t="str">
            <v xml:space="preserve">61 x 61 </v>
          </cell>
          <cell r="H2456" t="str">
            <v>Metros</v>
          </cell>
          <cell r="I2456" t="str">
            <v>Porcellanato</v>
          </cell>
          <cell r="J2456" t="str">
            <v>Segunda</v>
          </cell>
          <cell r="K2456" t="str">
            <v>61 x 61 R</v>
          </cell>
        </row>
        <row r="2457">
          <cell r="A2457" t="str">
            <v>201861726006.1.1</v>
          </cell>
          <cell r="B2457" t="str">
            <v>61 x 61 R LONDON GRIS</v>
          </cell>
          <cell r="C2457">
            <v>20</v>
          </cell>
          <cell r="D2457">
            <v>55.8</v>
          </cell>
          <cell r="E2457">
            <v>18.995999999999999</v>
          </cell>
          <cell r="F2457" t="str">
            <v>PAL</v>
          </cell>
          <cell r="G2457" t="str">
            <v xml:space="preserve">61 x 61 </v>
          </cell>
          <cell r="H2457" t="str">
            <v>Metros</v>
          </cell>
          <cell r="I2457" t="str">
            <v>Porcellanato</v>
          </cell>
          <cell r="J2457" t="str">
            <v>Primera</v>
          </cell>
          <cell r="K2457" t="str">
            <v>61 x 61 R</v>
          </cell>
        </row>
        <row r="2458">
          <cell r="A2458" t="str">
            <v>201861726006.2.1</v>
          </cell>
          <cell r="B2458" t="str">
            <v>61 x 61 R LONDON GRIS 2DA CAL</v>
          </cell>
          <cell r="C2458">
            <v>20</v>
          </cell>
          <cell r="D2458">
            <v>55.8</v>
          </cell>
          <cell r="E2458">
            <v>18.995999999999999</v>
          </cell>
          <cell r="F2458" t="str">
            <v>PAL</v>
          </cell>
          <cell r="G2458" t="str">
            <v xml:space="preserve">61 x 61 </v>
          </cell>
          <cell r="H2458" t="str">
            <v>Metros</v>
          </cell>
          <cell r="I2458" t="str">
            <v>Porcellanato</v>
          </cell>
          <cell r="J2458" t="str">
            <v>Segunda</v>
          </cell>
          <cell r="K2458" t="str">
            <v>61 x 61 R</v>
          </cell>
        </row>
        <row r="2459">
          <cell r="A2459" t="str">
            <v>201861726097.1.1</v>
          </cell>
          <cell r="B2459" t="str">
            <v>61 x 61 R LONDON TIZA</v>
          </cell>
          <cell r="C2459">
            <v>20</v>
          </cell>
          <cell r="D2459">
            <v>55.8</v>
          </cell>
          <cell r="E2459">
            <v>18.995999999999999</v>
          </cell>
          <cell r="F2459" t="str">
            <v>PAL</v>
          </cell>
          <cell r="G2459" t="str">
            <v xml:space="preserve">61 x 61 </v>
          </cell>
          <cell r="H2459" t="str">
            <v>Metros</v>
          </cell>
          <cell r="I2459" t="str">
            <v>Porcellanato</v>
          </cell>
          <cell r="J2459" t="str">
            <v>Primera</v>
          </cell>
          <cell r="K2459" t="str">
            <v>61 x 61 R</v>
          </cell>
        </row>
        <row r="2460">
          <cell r="A2460" t="str">
            <v>201861726097.2.1</v>
          </cell>
          <cell r="B2460" t="str">
            <v>61 x 61 R LONDON TIZA 2DA CAL</v>
          </cell>
          <cell r="C2460">
            <v>20</v>
          </cell>
          <cell r="D2460">
            <v>55.8</v>
          </cell>
          <cell r="E2460">
            <v>18.995999999999999</v>
          </cell>
          <cell r="F2460" t="str">
            <v>PAL</v>
          </cell>
          <cell r="G2460" t="str">
            <v xml:space="preserve">61 x 61 </v>
          </cell>
          <cell r="H2460" t="str">
            <v>Metros</v>
          </cell>
          <cell r="I2460" t="str">
            <v>Porcellanato</v>
          </cell>
          <cell r="J2460" t="str">
            <v>Segunda</v>
          </cell>
          <cell r="K2460" t="str">
            <v>61 x 61 R</v>
          </cell>
        </row>
        <row r="2461">
          <cell r="A2461" t="str">
            <v>201861726209.1.1</v>
          </cell>
          <cell r="B2461" t="str">
            <v>61 x 61 R LONDON GREIGE</v>
          </cell>
          <cell r="C2461">
            <v>20</v>
          </cell>
          <cell r="D2461">
            <v>55.8</v>
          </cell>
          <cell r="E2461">
            <v>18.995999999999999</v>
          </cell>
          <cell r="F2461" t="str">
            <v>PAL</v>
          </cell>
          <cell r="G2461" t="str">
            <v xml:space="preserve">61 x 61 </v>
          </cell>
          <cell r="H2461" t="str">
            <v>Metros</v>
          </cell>
          <cell r="I2461" t="str">
            <v>Porcellanato</v>
          </cell>
          <cell r="J2461" t="str">
            <v>Primera</v>
          </cell>
          <cell r="K2461" t="str">
            <v>61 x 61 R</v>
          </cell>
        </row>
        <row r="2462">
          <cell r="A2462" t="str">
            <v>201861726209.2.1</v>
          </cell>
          <cell r="B2462" t="str">
            <v>61 x 61 R LONDON GREIGE 2DA CAL</v>
          </cell>
          <cell r="C2462">
            <v>20</v>
          </cell>
          <cell r="D2462">
            <v>55.8</v>
          </cell>
          <cell r="E2462">
            <v>18.995999999999999</v>
          </cell>
          <cell r="F2462" t="str">
            <v>PAL</v>
          </cell>
          <cell r="G2462" t="str">
            <v xml:space="preserve">61 x 61 </v>
          </cell>
          <cell r="H2462" t="str">
            <v>Metros</v>
          </cell>
          <cell r="I2462" t="str">
            <v>Porcellanato</v>
          </cell>
          <cell r="J2462" t="str">
            <v>Segunda</v>
          </cell>
          <cell r="K2462" t="str">
            <v>61 x 61 R</v>
          </cell>
        </row>
        <row r="2463">
          <cell r="A2463" t="str">
            <v>201870522123.1.1</v>
          </cell>
          <cell r="B2463" t="str">
            <v>61,5 x 61,5 NAXOS BLACK</v>
          </cell>
          <cell r="C2463">
            <v>20</v>
          </cell>
          <cell r="D2463">
            <v>56.7</v>
          </cell>
          <cell r="E2463">
            <v>19.047999999999998</v>
          </cell>
          <cell r="F2463" t="str">
            <v>PAL</v>
          </cell>
          <cell r="G2463" t="str">
            <v xml:space="preserve">61,5 x 61,5 </v>
          </cell>
          <cell r="H2463" t="str">
            <v>Metros</v>
          </cell>
          <cell r="I2463" t="str">
            <v>Porcellanato</v>
          </cell>
          <cell r="J2463" t="str">
            <v>Primera</v>
          </cell>
          <cell r="K2463" t="str">
            <v>60x60-61x61-61,5x61,5</v>
          </cell>
        </row>
        <row r="2464">
          <cell r="A2464" t="str">
            <v>201870522123.2.1</v>
          </cell>
          <cell r="B2464" t="str">
            <v>61,5 x 61,5 NAXOS BLACK 2DA CAL</v>
          </cell>
          <cell r="C2464">
            <v>20</v>
          </cell>
          <cell r="D2464">
            <v>56.7</v>
          </cell>
          <cell r="E2464">
            <v>19.047999999999998</v>
          </cell>
          <cell r="F2464" t="str">
            <v>PAL</v>
          </cell>
          <cell r="G2464" t="str">
            <v xml:space="preserve">61,5 x 61,5 </v>
          </cell>
          <cell r="H2464" t="str">
            <v>Metros</v>
          </cell>
          <cell r="I2464" t="str">
            <v>Porcellanato</v>
          </cell>
          <cell r="J2464" t="str">
            <v>Segunda</v>
          </cell>
          <cell r="K2464" t="str">
            <v>60x60-61x61-61,5x61,5</v>
          </cell>
        </row>
        <row r="2465">
          <cell r="A2465" t="str">
            <v>201871005006.1.1</v>
          </cell>
          <cell r="B2465" t="str">
            <v>61,5 x 61,5 ZEN GRIS</v>
          </cell>
          <cell r="C2465">
            <v>20</v>
          </cell>
          <cell r="D2465">
            <v>56.7</v>
          </cell>
          <cell r="E2465">
            <v>19.047999999999998</v>
          </cell>
          <cell r="F2465" t="str">
            <v>PAL</v>
          </cell>
          <cell r="G2465" t="str">
            <v xml:space="preserve">61,5 x 61,5 </v>
          </cell>
          <cell r="H2465" t="str">
            <v>Metros</v>
          </cell>
          <cell r="I2465" t="str">
            <v>Porcellanato</v>
          </cell>
          <cell r="J2465" t="str">
            <v>Primera</v>
          </cell>
          <cell r="K2465" t="str">
            <v>60x60-61x61-61,5x61,5</v>
          </cell>
        </row>
        <row r="2466">
          <cell r="A2466" t="str">
            <v>201871005006.2.1</v>
          </cell>
          <cell r="B2466" t="str">
            <v>61,5 x 61,5 ZEN GRIS 2DA CAL</v>
          </cell>
          <cell r="C2466">
            <v>20</v>
          </cell>
          <cell r="D2466">
            <v>56.7</v>
          </cell>
          <cell r="E2466">
            <v>19.047999999999998</v>
          </cell>
          <cell r="F2466" t="str">
            <v>PAL</v>
          </cell>
          <cell r="G2466" t="str">
            <v xml:space="preserve">61,5 x 61,5 </v>
          </cell>
          <cell r="H2466" t="str">
            <v>Metros</v>
          </cell>
          <cell r="I2466" t="str">
            <v>Porcellanato</v>
          </cell>
          <cell r="J2466" t="str">
            <v>Segunda</v>
          </cell>
          <cell r="K2466" t="str">
            <v>60x60-61x61-61,5x61,5</v>
          </cell>
        </row>
        <row r="2467">
          <cell r="A2467" t="str">
            <v>201871005034.1.1</v>
          </cell>
          <cell r="B2467" t="str">
            <v>61,5 x 61,5 ZEN MARFIL</v>
          </cell>
          <cell r="C2467">
            <v>20</v>
          </cell>
          <cell r="D2467">
            <v>56.7</v>
          </cell>
          <cell r="E2467">
            <v>19.047999999999998</v>
          </cell>
          <cell r="F2467" t="str">
            <v>PAL</v>
          </cell>
          <cell r="G2467" t="str">
            <v xml:space="preserve">61,5 x 61,5 </v>
          </cell>
          <cell r="H2467" t="str">
            <v>Metros</v>
          </cell>
          <cell r="I2467" t="str">
            <v>Porcellanato</v>
          </cell>
          <cell r="J2467" t="str">
            <v>Primera</v>
          </cell>
          <cell r="K2467" t="str">
            <v>60x60-61x61-61,5x61,5</v>
          </cell>
        </row>
        <row r="2468">
          <cell r="A2468" t="str">
            <v>201871005034.2.1</v>
          </cell>
          <cell r="B2468" t="str">
            <v>61,5 x 61,5 ZEN MARFIL 2DA CAL</v>
          </cell>
          <cell r="C2468">
            <v>20</v>
          </cell>
          <cell r="D2468">
            <v>56.7</v>
          </cell>
          <cell r="E2468">
            <v>19.047999999999998</v>
          </cell>
          <cell r="F2468" t="str">
            <v>PAL</v>
          </cell>
          <cell r="G2468" t="str">
            <v xml:space="preserve">61,5 x 61,5 </v>
          </cell>
          <cell r="H2468" t="str">
            <v>Metros</v>
          </cell>
          <cell r="I2468" t="str">
            <v>Porcellanato</v>
          </cell>
          <cell r="J2468" t="str">
            <v>Segunda</v>
          </cell>
          <cell r="K2468" t="str">
            <v>60x60-61x61-61,5x61,5</v>
          </cell>
        </row>
        <row r="2469">
          <cell r="A2469" t="str">
            <v>201871005097.1.1</v>
          </cell>
          <cell r="B2469" t="str">
            <v>61,5 x 61,5 ZEN TIZA</v>
          </cell>
          <cell r="C2469">
            <v>20</v>
          </cell>
          <cell r="D2469">
            <v>56.7</v>
          </cell>
          <cell r="E2469">
            <v>19.047999999999998</v>
          </cell>
          <cell r="F2469" t="str">
            <v>PAL</v>
          </cell>
          <cell r="G2469" t="str">
            <v xml:space="preserve">61,5 x 61,5 </v>
          </cell>
          <cell r="H2469" t="str">
            <v>Metros</v>
          </cell>
          <cell r="I2469" t="str">
            <v>Porcellanato</v>
          </cell>
          <cell r="J2469" t="str">
            <v>Primera</v>
          </cell>
          <cell r="K2469" t="str">
            <v>60x60-61x61-61,5x61,5</v>
          </cell>
        </row>
        <row r="2470">
          <cell r="A2470" t="str">
            <v>201871005097.2.1</v>
          </cell>
          <cell r="B2470" t="str">
            <v>61,5 x 61,5 ZEN TIZA 2DA CAL</v>
          </cell>
          <cell r="C2470">
            <v>20</v>
          </cell>
          <cell r="D2470">
            <v>56.7</v>
          </cell>
          <cell r="E2470">
            <v>19.047999999999998</v>
          </cell>
          <cell r="F2470" t="str">
            <v>PAL</v>
          </cell>
          <cell r="G2470" t="str">
            <v xml:space="preserve">61,5 x 61,5 </v>
          </cell>
          <cell r="H2470" t="str">
            <v>Metros</v>
          </cell>
          <cell r="I2470" t="str">
            <v>Porcellanato</v>
          </cell>
          <cell r="J2470" t="str">
            <v>Segunda</v>
          </cell>
          <cell r="K2470" t="str">
            <v>60x60-61x61-61,5x61,5</v>
          </cell>
        </row>
        <row r="2471">
          <cell r="A2471" t="str">
            <v>201871291009.1.1</v>
          </cell>
          <cell r="B2471" t="str">
            <v>61,5 x 61,5 BLEND ARENA</v>
          </cell>
          <cell r="C2471">
            <v>20</v>
          </cell>
          <cell r="D2471">
            <v>56.7</v>
          </cell>
          <cell r="E2471">
            <v>19.047999999999998</v>
          </cell>
          <cell r="F2471" t="str">
            <v>PAL</v>
          </cell>
          <cell r="G2471" t="str">
            <v xml:space="preserve">61,5 x 61,5 </v>
          </cell>
          <cell r="H2471" t="str">
            <v>Metros</v>
          </cell>
          <cell r="I2471" t="str">
            <v>Porcellanato</v>
          </cell>
          <cell r="J2471" t="str">
            <v>Primera</v>
          </cell>
          <cell r="K2471" t="str">
            <v>60x60-61x61-61,5x61,5</v>
          </cell>
        </row>
        <row r="2472">
          <cell r="A2472" t="str">
            <v>201871291009.2.1</v>
          </cell>
          <cell r="B2472" t="str">
            <v>61,5 x 61,5 BLEND ARENA 2DA CAL</v>
          </cell>
          <cell r="C2472">
            <v>20</v>
          </cell>
          <cell r="D2472">
            <v>56.7</v>
          </cell>
          <cell r="E2472">
            <v>19.047999999999998</v>
          </cell>
          <cell r="F2472" t="str">
            <v>PAL</v>
          </cell>
          <cell r="G2472" t="str">
            <v xml:space="preserve">61,5 x 61,5 </v>
          </cell>
          <cell r="H2472" t="str">
            <v>Metros</v>
          </cell>
          <cell r="I2472" t="str">
            <v>Porcellanato</v>
          </cell>
          <cell r="J2472" t="str">
            <v>Segunda</v>
          </cell>
          <cell r="K2472" t="str">
            <v>60x60-61x61-61,5x61,5</v>
          </cell>
        </row>
        <row r="2473">
          <cell r="A2473" t="str">
            <v>201871291167.1.1</v>
          </cell>
          <cell r="B2473" t="str">
            <v>61,5 x 61,5 BLEND GRAFITO</v>
          </cell>
          <cell r="C2473">
            <v>20</v>
          </cell>
          <cell r="D2473">
            <v>56.7</v>
          </cell>
          <cell r="E2473">
            <v>19.047999999999998</v>
          </cell>
          <cell r="F2473" t="str">
            <v>PAL</v>
          </cell>
          <cell r="G2473" t="str">
            <v xml:space="preserve">61,5 x 61,5 </v>
          </cell>
          <cell r="H2473" t="str">
            <v>Metros</v>
          </cell>
          <cell r="I2473" t="str">
            <v>Porcellanato</v>
          </cell>
          <cell r="J2473" t="str">
            <v>Primera</v>
          </cell>
          <cell r="K2473" t="str">
            <v>60x60-61x61-61,5x61,5</v>
          </cell>
        </row>
        <row r="2474">
          <cell r="A2474" t="str">
            <v>201871291167.2.1</v>
          </cell>
          <cell r="B2474" t="str">
            <v>61,5 x 61,5 BLEND GRAFITO 2DA CAL</v>
          </cell>
          <cell r="C2474">
            <v>20</v>
          </cell>
          <cell r="D2474">
            <v>56.7</v>
          </cell>
          <cell r="E2474">
            <v>19.047999999999998</v>
          </cell>
          <cell r="F2474" t="str">
            <v>PAL</v>
          </cell>
          <cell r="G2474" t="str">
            <v xml:space="preserve">61,5 x 61,5 </v>
          </cell>
          <cell r="H2474" t="str">
            <v>Metros</v>
          </cell>
          <cell r="I2474" t="str">
            <v>Porcellanato</v>
          </cell>
          <cell r="J2474" t="str">
            <v>Segunda</v>
          </cell>
          <cell r="K2474" t="str">
            <v>60x60-61x61-61,5x61,5</v>
          </cell>
        </row>
        <row r="2475">
          <cell r="A2475" t="str">
            <v>201871291174.1.1</v>
          </cell>
          <cell r="B2475" t="str">
            <v>61,5 x 61,5 BLEND CEMENTO</v>
          </cell>
          <cell r="C2475">
            <v>20</v>
          </cell>
          <cell r="D2475">
            <v>56.7</v>
          </cell>
          <cell r="E2475">
            <v>19.047999999999998</v>
          </cell>
          <cell r="F2475" t="str">
            <v>PAL</v>
          </cell>
          <cell r="G2475" t="str">
            <v xml:space="preserve">61,5 x 61,5 </v>
          </cell>
          <cell r="H2475" t="str">
            <v>Metros</v>
          </cell>
          <cell r="I2475" t="str">
            <v>Porcellanato</v>
          </cell>
          <cell r="J2475" t="str">
            <v>Primera</v>
          </cell>
          <cell r="K2475" t="str">
            <v>60x60-61x61-61,5x61,5</v>
          </cell>
        </row>
        <row r="2476">
          <cell r="A2476" t="str">
            <v>201871291174.2.1</v>
          </cell>
          <cell r="B2476" t="str">
            <v>61,5 x 61,5 BLEND CEMENTO 2DA CAL</v>
          </cell>
          <cell r="C2476">
            <v>20</v>
          </cell>
          <cell r="D2476">
            <v>56.7</v>
          </cell>
          <cell r="E2476">
            <v>19.047999999999998</v>
          </cell>
          <cell r="F2476" t="str">
            <v>PAL</v>
          </cell>
          <cell r="G2476" t="str">
            <v xml:space="preserve">61,5 x 61,5 </v>
          </cell>
          <cell r="H2476" t="str">
            <v>Metros</v>
          </cell>
          <cell r="I2476" t="str">
            <v>Porcellanato</v>
          </cell>
          <cell r="J2476" t="str">
            <v>Segunda</v>
          </cell>
          <cell r="K2476" t="str">
            <v>60x60-61x61-61,5x61,5</v>
          </cell>
        </row>
        <row r="2477">
          <cell r="A2477" t="str">
            <v>201871292006.1.1</v>
          </cell>
          <cell r="B2477" t="str">
            <v>61,5 x 61,5 ARDESSIA GRIS</v>
          </cell>
          <cell r="C2477">
            <v>20</v>
          </cell>
          <cell r="D2477">
            <v>56.7</v>
          </cell>
          <cell r="E2477">
            <v>19.047999999999998</v>
          </cell>
          <cell r="F2477" t="str">
            <v>PAL</v>
          </cell>
          <cell r="G2477" t="str">
            <v xml:space="preserve">61,5 x 61,5 </v>
          </cell>
          <cell r="H2477" t="str">
            <v>Metros</v>
          </cell>
          <cell r="I2477" t="str">
            <v>Porcellanato</v>
          </cell>
          <cell r="J2477" t="str">
            <v>Primera</v>
          </cell>
          <cell r="K2477" t="str">
            <v>60x60-61x61-61,5x61,5</v>
          </cell>
        </row>
        <row r="2478">
          <cell r="A2478" t="str">
            <v>201871292006.2.1</v>
          </cell>
          <cell r="B2478" t="str">
            <v>61,5 x 61,5 ARDESSIA GRIS 2DA CAL</v>
          </cell>
          <cell r="C2478">
            <v>20</v>
          </cell>
          <cell r="D2478">
            <v>56.7</v>
          </cell>
          <cell r="E2478">
            <v>19.047999999999998</v>
          </cell>
          <cell r="F2478" t="str">
            <v>PAL</v>
          </cell>
          <cell r="G2478" t="str">
            <v xml:space="preserve">61,5 x 61,5 </v>
          </cell>
          <cell r="H2478" t="str">
            <v>Metros</v>
          </cell>
          <cell r="I2478" t="str">
            <v>Porcellanato</v>
          </cell>
          <cell r="J2478" t="str">
            <v>Segunda</v>
          </cell>
          <cell r="K2478" t="str">
            <v>60x60-61x61-61,5x61,5</v>
          </cell>
        </row>
        <row r="2479">
          <cell r="A2479" t="str">
            <v>201871292009.1.1</v>
          </cell>
          <cell r="B2479" t="str">
            <v>61,5 x 61,5 ARDESSIA ARENA</v>
          </cell>
          <cell r="C2479">
            <v>20</v>
          </cell>
          <cell r="D2479">
            <v>56.7</v>
          </cell>
          <cell r="E2479">
            <v>19.047999999999998</v>
          </cell>
          <cell r="F2479" t="str">
            <v>PAL</v>
          </cell>
          <cell r="G2479" t="str">
            <v xml:space="preserve">61,5 x 61,5 </v>
          </cell>
          <cell r="H2479" t="str">
            <v>Metros</v>
          </cell>
          <cell r="I2479" t="str">
            <v>Porcellanato</v>
          </cell>
          <cell r="J2479" t="str">
            <v>Primera</v>
          </cell>
          <cell r="K2479" t="str">
            <v>60x60-61x61-61,5x61,5</v>
          </cell>
        </row>
        <row r="2480">
          <cell r="A2480" t="str">
            <v>201871292009.2.1</v>
          </cell>
          <cell r="B2480" t="str">
            <v>61,5 x 61,5 ARDESSIA ARENA 2DA CAL</v>
          </cell>
          <cell r="C2480">
            <v>20</v>
          </cell>
          <cell r="D2480">
            <v>56.7</v>
          </cell>
          <cell r="E2480">
            <v>19.047999999999998</v>
          </cell>
          <cell r="F2480" t="str">
            <v>PAL</v>
          </cell>
          <cell r="G2480" t="str">
            <v xml:space="preserve">61,5 x 61,5 </v>
          </cell>
          <cell r="H2480" t="str">
            <v>Metros</v>
          </cell>
          <cell r="I2480" t="str">
            <v>Porcellanato</v>
          </cell>
          <cell r="J2480" t="str">
            <v>Segunda</v>
          </cell>
          <cell r="K2480" t="str">
            <v>60x60-61x61-61,5x61,5</v>
          </cell>
        </row>
        <row r="2481">
          <cell r="A2481" t="str">
            <v>201871292086.1.1</v>
          </cell>
          <cell r="B2481" t="str">
            <v>61,5 x 61,5 ARDESSIA HUMO</v>
          </cell>
          <cell r="C2481">
            <v>20</v>
          </cell>
          <cell r="D2481">
            <v>56.7</v>
          </cell>
          <cell r="E2481">
            <v>19.047999999999998</v>
          </cell>
          <cell r="F2481" t="str">
            <v>PAL</v>
          </cell>
          <cell r="G2481" t="str">
            <v xml:space="preserve">61,5 x 61,5 </v>
          </cell>
          <cell r="H2481" t="str">
            <v>Metros</v>
          </cell>
          <cell r="I2481" t="str">
            <v>Porcellanato</v>
          </cell>
          <cell r="J2481" t="str">
            <v>Primera</v>
          </cell>
          <cell r="K2481" t="str">
            <v>60x60-61x61-61,5x61,5</v>
          </cell>
        </row>
        <row r="2482">
          <cell r="A2482" t="str">
            <v>201871292086.2.1</v>
          </cell>
          <cell r="B2482" t="str">
            <v>61,5 x 61,5 ARDESSIA HUMO 2DA CAL</v>
          </cell>
          <cell r="C2482">
            <v>20</v>
          </cell>
          <cell r="D2482">
            <v>56.7</v>
          </cell>
          <cell r="E2482">
            <v>19.047999999999998</v>
          </cell>
          <cell r="F2482" t="str">
            <v>PAL</v>
          </cell>
          <cell r="G2482" t="str">
            <v xml:space="preserve">61,5 x 61,5 </v>
          </cell>
          <cell r="H2482" t="str">
            <v>Metros</v>
          </cell>
          <cell r="I2482" t="str">
            <v>Porcellanato</v>
          </cell>
          <cell r="J2482" t="str">
            <v>Segunda</v>
          </cell>
          <cell r="K2482" t="str">
            <v>60x60-61x61-61,5x61,5</v>
          </cell>
        </row>
        <row r="2483">
          <cell r="A2483" t="str">
            <v>201871294149.1.1</v>
          </cell>
          <cell r="B2483" t="str">
            <v>61,5 x 61,5 OXIDO CLARO</v>
          </cell>
          <cell r="C2483">
            <v>20</v>
          </cell>
          <cell r="D2483">
            <v>56.7</v>
          </cell>
          <cell r="E2483">
            <v>19.047999999999998</v>
          </cell>
          <cell r="F2483" t="str">
            <v>PAL</v>
          </cell>
          <cell r="G2483" t="str">
            <v xml:space="preserve">61,5 x 61,5 </v>
          </cell>
          <cell r="H2483" t="str">
            <v>Metros</v>
          </cell>
          <cell r="I2483" t="str">
            <v>Porcellanato</v>
          </cell>
          <cell r="J2483" t="str">
            <v>Primera</v>
          </cell>
          <cell r="K2483" t="str">
            <v>60x60-61x61-61,5x61,5</v>
          </cell>
        </row>
        <row r="2484">
          <cell r="A2484" t="str">
            <v>201871294149.2.1</v>
          </cell>
          <cell r="B2484" t="str">
            <v>61,5 x 61,5 OXIDO CLARO 2DA CAL</v>
          </cell>
          <cell r="C2484">
            <v>20</v>
          </cell>
          <cell r="D2484">
            <v>56.7</v>
          </cell>
          <cell r="E2484">
            <v>19.047999999999998</v>
          </cell>
          <cell r="F2484" t="str">
            <v>PAL</v>
          </cell>
          <cell r="G2484" t="str">
            <v xml:space="preserve">61,5 x 61,5 </v>
          </cell>
          <cell r="H2484" t="str">
            <v>Metros</v>
          </cell>
          <cell r="I2484" t="str">
            <v>Porcellanato</v>
          </cell>
          <cell r="J2484" t="str">
            <v>Segunda</v>
          </cell>
          <cell r="K2484" t="str">
            <v>60x60-61x61-61,5x61,5</v>
          </cell>
        </row>
        <row r="2485">
          <cell r="A2485" t="str">
            <v>201871294151.1.1</v>
          </cell>
          <cell r="B2485" t="str">
            <v>61,5 x 61,5 OXIDO OSCURO</v>
          </cell>
          <cell r="C2485">
            <v>20</v>
          </cell>
          <cell r="D2485">
            <v>56.7</v>
          </cell>
          <cell r="E2485">
            <v>19.047999999999998</v>
          </cell>
          <cell r="F2485" t="str">
            <v>PAL</v>
          </cell>
          <cell r="G2485" t="str">
            <v xml:space="preserve">61,5 x 61,5 </v>
          </cell>
          <cell r="H2485" t="str">
            <v>Metros</v>
          </cell>
          <cell r="I2485" t="str">
            <v>Porcellanato</v>
          </cell>
          <cell r="J2485" t="str">
            <v>Primera</v>
          </cell>
          <cell r="K2485" t="str">
            <v>60x60-61x61-61,5x61,5</v>
          </cell>
        </row>
        <row r="2486">
          <cell r="A2486" t="str">
            <v>201871294151.2.1</v>
          </cell>
          <cell r="B2486" t="str">
            <v>61,5 x 61,5 OXIDO OSCURO 2DA CAL</v>
          </cell>
          <cell r="C2486">
            <v>20</v>
          </cell>
          <cell r="D2486">
            <v>56.7</v>
          </cell>
          <cell r="E2486">
            <v>19.047999999999998</v>
          </cell>
          <cell r="F2486" t="str">
            <v>PAL</v>
          </cell>
          <cell r="G2486" t="str">
            <v xml:space="preserve">61,5 x 61,5 </v>
          </cell>
          <cell r="H2486" t="str">
            <v>Metros</v>
          </cell>
          <cell r="I2486" t="str">
            <v>Porcellanato</v>
          </cell>
          <cell r="J2486" t="str">
            <v>Segunda</v>
          </cell>
          <cell r="K2486" t="str">
            <v>60x60-61x61-61,5x61,5</v>
          </cell>
        </row>
        <row r="2487">
          <cell r="A2487" t="str">
            <v>201871310006.1.1</v>
          </cell>
          <cell r="B2487" t="str">
            <v>61,5 x 61,5 FORUM GRIS</v>
          </cell>
          <cell r="C2487">
            <v>20</v>
          </cell>
          <cell r="D2487">
            <v>56.7</v>
          </cell>
          <cell r="E2487">
            <v>19.047999999999998</v>
          </cell>
          <cell r="F2487" t="str">
            <v>PAL</v>
          </cell>
          <cell r="G2487" t="str">
            <v xml:space="preserve">61,5 x 61,5 </v>
          </cell>
          <cell r="H2487" t="str">
            <v>Metros</v>
          </cell>
          <cell r="I2487" t="str">
            <v>Porcellanato</v>
          </cell>
          <cell r="J2487" t="str">
            <v>Primera</v>
          </cell>
          <cell r="K2487" t="str">
            <v>60x60-61x61-61,5x61,5</v>
          </cell>
        </row>
        <row r="2488">
          <cell r="A2488" t="str">
            <v>201871310006.2.1</v>
          </cell>
          <cell r="B2488" t="str">
            <v>61,5 x 61,5 FORUM GRIS 2DA CAL</v>
          </cell>
          <cell r="C2488">
            <v>20</v>
          </cell>
          <cell r="D2488">
            <v>56.7</v>
          </cell>
          <cell r="E2488">
            <v>19.047999999999998</v>
          </cell>
          <cell r="F2488" t="str">
            <v>PAL</v>
          </cell>
          <cell r="G2488" t="str">
            <v xml:space="preserve">61,5 x 61,5 </v>
          </cell>
          <cell r="H2488" t="str">
            <v>Metros</v>
          </cell>
          <cell r="I2488" t="str">
            <v>Porcellanato</v>
          </cell>
          <cell r="J2488" t="str">
            <v>Segunda</v>
          </cell>
          <cell r="K2488" t="str">
            <v>60x60-61x61-61,5x61,5</v>
          </cell>
        </row>
        <row r="2489">
          <cell r="A2489" t="str">
            <v>201871310009.1.1</v>
          </cell>
          <cell r="B2489" t="str">
            <v>61,5 x 61,5 FORUM ARENA</v>
          </cell>
          <cell r="C2489">
            <v>20</v>
          </cell>
          <cell r="D2489">
            <v>56.7</v>
          </cell>
          <cell r="E2489">
            <v>19.047999999999998</v>
          </cell>
          <cell r="F2489" t="str">
            <v>PAL</v>
          </cell>
          <cell r="G2489" t="str">
            <v xml:space="preserve">61,5 x 61,5 </v>
          </cell>
          <cell r="H2489" t="str">
            <v>Metros</v>
          </cell>
          <cell r="I2489" t="str">
            <v>Porcellanato</v>
          </cell>
          <cell r="J2489" t="str">
            <v>Primera</v>
          </cell>
          <cell r="K2489" t="str">
            <v>60x60-61x61-61,5x61,5</v>
          </cell>
        </row>
        <row r="2490">
          <cell r="A2490" t="str">
            <v>201871310009.2.1</v>
          </cell>
          <cell r="B2490" t="str">
            <v>61,5 x 61,5 FORUM ARENA 2DA CAL</v>
          </cell>
          <cell r="C2490">
            <v>20</v>
          </cell>
          <cell r="D2490">
            <v>56.7</v>
          </cell>
          <cell r="E2490">
            <v>19.047999999999998</v>
          </cell>
          <cell r="F2490" t="str">
            <v>PAL</v>
          </cell>
          <cell r="G2490" t="str">
            <v xml:space="preserve">61,5 x 61,5 </v>
          </cell>
          <cell r="H2490" t="str">
            <v>Metros</v>
          </cell>
          <cell r="I2490" t="str">
            <v>Porcellanato</v>
          </cell>
          <cell r="J2490" t="str">
            <v>Segunda</v>
          </cell>
          <cell r="K2490" t="str">
            <v>60x60-61x61-61,5x61,5</v>
          </cell>
        </row>
        <row r="2491">
          <cell r="A2491" t="str">
            <v>201871310097.1.1</v>
          </cell>
          <cell r="B2491" t="str">
            <v>61,5 x 61,5 FORUM TIZA</v>
          </cell>
          <cell r="C2491">
            <v>20</v>
          </cell>
          <cell r="D2491">
            <v>56.7</v>
          </cell>
          <cell r="E2491">
            <v>19.047999999999998</v>
          </cell>
          <cell r="F2491" t="str">
            <v>PAL</v>
          </cell>
          <cell r="G2491" t="str">
            <v xml:space="preserve">61,5 x 61,5 </v>
          </cell>
          <cell r="H2491" t="str">
            <v>Metros</v>
          </cell>
          <cell r="I2491" t="str">
            <v>Porcellanato</v>
          </cell>
          <cell r="J2491" t="str">
            <v>Primera</v>
          </cell>
          <cell r="K2491" t="str">
            <v>60x60-61x61-61,5x61,5</v>
          </cell>
        </row>
        <row r="2492">
          <cell r="A2492" t="str">
            <v>201871310097.2.1</v>
          </cell>
          <cell r="B2492" t="str">
            <v>61,5 x 61,5 FORUM TIZA 2DA CAL</v>
          </cell>
          <cell r="C2492">
            <v>20</v>
          </cell>
          <cell r="D2492">
            <v>56.7</v>
          </cell>
          <cell r="E2492">
            <v>19.047999999999998</v>
          </cell>
          <cell r="F2492" t="str">
            <v>PAL</v>
          </cell>
          <cell r="G2492" t="str">
            <v xml:space="preserve">61,5 x 61,5 </v>
          </cell>
          <cell r="H2492" t="str">
            <v>Metros</v>
          </cell>
          <cell r="I2492" t="str">
            <v>Porcellanato</v>
          </cell>
          <cell r="J2492" t="str">
            <v>Segunda</v>
          </cell>
          <cell r="K2492" t="str">
            <v>60x60-61x61-61,5x61,5</v>
          </cell>
        </row>
        <row r="2493">
          <cell r="A2493" t="str">
            <v>201871433039.1.1</v>
          </cell>
          <cell r="B2493" t="str">
            <v>61,5 x 61,5 RESERVE HABANO</v>
          </cell>
          <cell r="C2493">
            <v>20</v>
          </cell>
          <cell r="D2493">
            <v>56.7</v>
          </cell>
          <cell r="E2493">
            <v>19.047999999999998</v>
          </cell>
          <cell r="F2493" t="str">
            <v>PAL</v>
          </cell>
          <cell r="G2493" t="str">
            <v xml:space="preserve">61,5 x 61,5 </v>
          </cell>
          <cell r="H2493" t="str">
            <v>Metros</v>
          </cell>
          <cell r="I2493" t="str">
            <v>Porcellanato</v>
          </cell>
          <cell r="J2493" t="str">
            <v>Primera</v>
          </cell>
          <cell r="K2493" t="str">
            <v>60x60-61x61-61,5x61,5</v>
          </cell>
        </row>
        <row r="2494">
          <cell r="A2494" t="str">
            <v>201871433039.2.1</v>
          </cell>
          <cell r="B2494" t="str">
            <v>61,5 x 61,5 RESERVE HABANO 2DA CAL</v>
          </cell>
          <cell r="C2494">
            <v>20</v>
          </cell>
          <cell r="D2494">
            <v>56.7</v>
          </cell>
          <cell r="E2494">
            <v>19.047999999999998</v>
          </cell>
          <cell r="F2494" t="str">
            <v>PAL</v>
          </cell>
          <cell r="G2494" t="str">
            <v xml:space="preserve">61,5 x 61,5 </v>
          </cell>
          <cell r="H2494" t="str">
            <v>Metros</v>
          </cell>
          <cell r="I2494" t="str">
            <v>Porcellanato</v>
          </cell>
          <cell r="J2494" t="str">
            <v>Segunda</v>
          </cell>
          <cell r="K2494" t="str">
            <v>60x60-61x61-61,5x61,5</v>
          </cell>
        </row>
        <row r="2495">
          <cell r="A2495" t="str">
            <v>201871433097.1.1</v>
          </cell>
          <cell r="B2495" t="str">
            <v>61,5 x 61,5 RESERVE TIZA</v>
          </cell>
          <cell r="C2495">
            <v>20</v>
          </cell>
          <cell r="D2495">
            <v>56.7</v>
          </cell>
          <cell r="E2495">
            <v>19.047999999999998</v>
          </cell>
          <cell r="F2495" t="str">
            <v>PAL</v>
          </cell>
          <cell r="G2495" t="str">
            <v xml:space="preserve">61,5 x 61,5 </v>
          </cell>
          <cell r="H2495" t="str">
            <v>Metros</v>
          </cell>
          <cell r="I2495" t="str">
            <v>Porcellanato</v>
          </cell>
          <cell r="J2495" t="str">
            <v>Primera</v>
          </cell>
          <cell r="K2495" t="str">
            <v>60x60-61x61-61,5x61,5</v>
          </cell>
        </row>
        <row r="2496">
          <cell r="A2496" t="str">
            <v>201871433097.2.1</v>
          </cell>
          <cell r="B2496" t="str">
            <v>61,5 x 61,5 RESERVE TIZA 2DA CAL</v>
          </cell>
          <cell r="C2496">
            <v>20</v>
          </cell>
          <cell r="D2496">
            <v>56.7</v>
          </cell>
          <cell r="E2496">
            <v>19.047999999999998</v>
          </cell>
          <cell r="F2496" t="str">
            <v>PAL</v>
          </cell>
          <cell r="G2496" t="str">
            <v xml:space="preserve">61,5 x 61,5 </v>
          </cell>
          <cell r="H2496" t="str">
            <v>Metros</v>
          </cell>
          <cell r="I2496" t="str">
            <v>Porcellanato</v>
          </cell>
          <cell r="J2496" t="str">
            <v>Segunda</v>
          </cell>
          <cell r="K2496" t="str">
            <v>60x60-61x61-61,5x61,5</v>
          </cell>
        </row>
        <row r="2497">
          <cell r="A2497" t="str">
            <v>201871433191.1.1</v>
          </cell>
          <cell r="B2497" t="str">
            <v>61,5 x 61,5 RESERVE CENIZA</v>
          </cell>
          <cell r="C2497">
            <v>20</v>
          </cell>
          <cell r="D2497">
            <v>56.7</v>
          </cell>
          <cell r="E2497">
            <v>19.047999999999998</v>
          </cell>
          <cell r="F2497" t="str">
            <v>PAL</v>
          </cell>
          <cell r="G2497" t="str">
            <v xml:space="preserve">61,5 x 61,5 </v>
          </cell>
          <cell r="H2497" t="str">
            <v>Metros</v>
          </cell>
          <cell r="I2497" t="str">
            <v>Porcellanato</v>
          </cell>
          <cell r="J2497" t="str">
            <v>Primera</v>
          </cell>
          <cell r="K2497" t="str">
            <v>60x60-61x61-61,5x61,5</v>
          </cell>
        </row>
        <row r="2498">
          <cell r="A2498" t="str">
            <v>201871433191.2.1</v>
          </cell>
          <cell r="B2498" t="str">
            <v>61,5 x 61,5 RESERVE CENIZA 2DA CAL</v>
          </cell>
          <cell r="C2498">
            <v>20</v>
          </cell>
          <cell r="D2498">
            <v>56.7</v>
          </cell>
          <cell r="E2498">
            <v>19.047999999999998</v>
          </cell>
          <cell r="F2498" t="str">
            <v>PAL</v>
          </cell>
          <cell r="G2498" t="str">
            <v xml:space="preserve">61,5 x 61,5 </v>
          </cell>
          <cell r="H2498" t="str">
            <v>Metros</v>
          </cell>
          <cell r="I2498" t="str">
            <v>Porcellanato</v>
          </cell>
          <cell r="J2498" t="str">
            <v>Segunda</v>
          </cell>
          <cell r="K2498" t="str">
            <v>60x60-61x61-61,5x61,5</v>
          </cell>
        </row>
        <row r="2499">
          <cell r="A2499" t="str">
            <v>201871598006.1.1</v>
          </cell>
          <cell r="B2499" t="str">
            <v>61,5 x 61,5 TERAMO BRILLANTE GRIS</v>
          </cell>
          <cell r="C2499">
            <v>20</v>
          </cell>
          <cell r="D2499">
            <v>56.7</v>
          </cell>
          <cell r="E2499">
            <v>19.047999999999998</v>
          </cell>
          <cell r="F2499" t="str">
            <v>PAL</v>
          </cell>
          <cell r="G2499" t="str">
            <v xml:space="preserve">61,5 x 61,5 </v>
          </cell>
          <cell r="H2499" t="str">
            <v>Metros</v>
          </cell>
          <cell r="I2499" t="str">
            <v>Porcellanato</v>
          </cell>
          <cell r="J2499" t="str">
            <v>Primera</v>
          </cell>
          <cell r="K2499" t="str">
            <v>60x60-61x61-61,5x61,5</v>
          </cell>
        </row>
        <row r="2500">
          <cell r="A2500" t="str">
            <v>201871598006.2.1</v>
          </cell>
          <cell r="B2500" t="str">
            <v>61,5 x 61,5 TERAMO BRILLANTE GRIS 2DA C</v>
          </cell>
          <cell r="C2500">
            <v>20</v>
          </cell>
          <cell r="D2500">
            <v>56.7</v>
          </cell>
          <cell r="E2500">
            <v>19.047999999999998</v>
          </cell>
          <cell r="F2500" t="str">
            <v>PAL</v>
          </cell>
          <cell r="G2500" t="str">
            <v xml:space="preserve">61,5 x 61,5 </v>
          </cell>
          <cell r="H2500" t="str">
            <v>Metros</v>
          </cell>
          <cell r="I2500" t="str">
            <v>Porcellanato</v>
          </cell>
          <cell r="J2500" t="str">
            <v>Segunda</v>
          </cell>
          <cell r="K2500" t="str">
            <v>60x60-61x61-61,5x61,5</v>
          </cell>
        </row>
        <row r="2501">
          <cell r="A2501" t="str">
            <v>201871598011.1.1</v>
          </cell>
          <cell r="B2501" t="str">
            <v>61,5 x 61,5 TERAMO BRILLANTE SIENA</v>
          </cell>
          <cell r="C2501">
            <v>20</v>
          </cell>
          <cell r="D2501">
            <v>56.7</v>
          </cell>
          <cell r="E2501">
            <v>19.047999999999998</v>
          </cell>
          <cell r="F2501" t="str">
            <v>PAL</v>
          </cell>
          <cell r="G2501" t="str">
            <v xml:space="preserve">61,5 x 61,5 </v>
          </cell>
          <cell r="H2501" t="str">
            <v>Metros</v>
          </cell>
          <cell r="I2501" t="str">
            <v>Porcellanato</v>
          </cell>
          <cell r="J2501" t="str">
            <v>Primera</v>
          </cell>
          <cell r="K2501" t="str">
            <v>60x60-61x61-61,5x61,5</v>
          </cell>
        </row>
        <row r="2502">
          <cell r="A2502" t="str">
            <v>201871598011.2.1</v>
          </cell>
          <cell r="B2502" t="str">
            <v>61,5 x 61,5 TERAMO BRILLANTE SIENA 2DA C</v>
          </cell>
          <cell r="C2502">
            <v>20</v>
          </cell>
          <cell r="D2502">
            <v>56.7</v>
          </cell>
          <cell r="E2502">
            <v>19.047999999999998</v>
          </cell>
          <cell r="F2502" t="str">
            <v>PAL</v>
          </cell>
          <cell r="G2502" t="str">
            <v xml:space="preserve">61,5 x 61,5 </v>
          </cell>
          <cell r="H2502" t="str">
            <v>Metros</v>
          </cell>
          <cell r="I2502" t="str">
            <v>Porcellanato</v>
          </cell>
          <cell r="J2502" t="str">
            <v>Segunda</v>
          </cell>
          <cell r="K2502" t="str">
            <v>60x60-61x61-61,5x61,5</v>
          </cell>
        </row>
        <row r="2503">
          <cell r="A2503" t="str">
            <v>201871598097.1.1</v>
          </cell>
          <cell r="B2503" t="str">
            <v>61,5 x 61,5 TERAMO BRILLANTE TIZA</v>
          </cell>
          <cell r="C2503">
            <v>20</v>
          </cell>
          <cell r="D2503">
            <v>56.7</v>
          </cell>
          <cell r="E2503">
            <v>19.047999999999998</v>
          </cell>
          <cell r="F2503" t="str">
            <v>PAL</v>
          </cell>
          <cell r="G2503" t="str">
            <v xml:space="preserve">61,5 x 61,5 </v>
          </cell>
          <cell r="H2503" t="str">
            <v>Metros</v>
          </cell>
          <cell r="I2503" t="str">
            <v>Porcellanato</v>
          </cell>
          <cell r="J2503" t="str">
            <v>Primera</v>
          </cell>
          <cell r="K2503" t="str">
            <v>60x60-61x61-61,5x61,5</v>
          </cell>
        </row>
        <row r="2504">
          <cell r="A2504" t="str">
            <v>201871598097.2.1</v>
          </cell>
          <cell r="B2504" t="str">
            <v>61,5 x 61,5 TERAMO BRILLANTE TIZA 2DA C</v>
          </cell>
          <cell r="C2504">
            <v>20</v>
          </cell>
          <cell r="D2504">
            <v>56.7</v>
          </cell>
          <cell r="E2504">
            <v>19.047999999999998</v>
          </cell>
          <cell r="F2504" t="str">
            <v>PAL</v>
          </cell>
          <cell r="G2504" t="str">
            <v xml:space="preserve">61,5 x 61,5 </v>
          </cell>
          <cell r="H2504" t="str">
            <v>Metros</v>
          </cell>
          <cell r="I2504" t="str">
            <v>Porcellanato</v>
          </cell>
          <cell r="J2504" t="str">
            <v>Segunda</v>
          </cell>
          <cell r="K2504" t="str">
            <v>60x60-61x61-61,5x61,5</v>
          </cell>
        </row>
        <row r="2505">
          <cell r="A2505" t="str">
            <v>201871616029.1.1</v>
          </cell>
          <cell r="B2505" t="str">
            <v>61,5 x 61,5 MOON-OUT GOLD</v>
          </cell>
          <cell r="C2505">
            <v>20</v>
          </cell>
          <cell r="D2505">
            <v>56.7</v>
          </cell>
          <cell r="E2505">
            <v>19.047999999999998</v>
          </cell>
          <cell r="F2505" t="str">
            <v>PAL</v>
          </cell>
          <cell r="G2505" t="str">
            <v xml:space="preserve">61,5 x 61,5 </v>
          </cell>
          <cell r="H2505" t="str">
            <v>Metros</v>
          </cell>
          <cell r="I2505" t="str">
            <v>Porcellanato</v>
          </cell>
          <cell r="J2505" t="str">
            <v>Primera</v>
          </cell>
          <cell r="K2505" t="str">
            <v>60x60-61x61-61,5x61,5</v>
          </cell>
        </row>
        <row r="2506">
          <cell r="A2506" t="str">
            <v>201871616029.2.1</v>
          </cell>
          <cell r="B2506" t="str">
            <v>61,5 x 61,5 MOON-OUT GOLD 2DA CAL</v>
          </cell>
          <cell r="C2506">
            <v>20</v>
          </cell>
          <cell r="D2506">
            <v>56.7</v>
          </cell>
          <cell r="E2506">
            <v>19.047999999999998</v>
          </cell>
          <cell r="F2506" t="str">
            <v>PAL</v>
          </cell>
          <cell r="G2506" t="str">
            <v xml:space="preserve">61,5 x 61,5 </v>
          </cell>
          <cell r="H2506" t="str">
            <v>Metros</v>
          </cell>
          <cell r="I2506" t="str">
            <v>Porcellanato</v>
          </cell>
          <cell r="J2506" t="str">
            <v>Segunda</v>
          </cell>
          <cell r="K2506" t="str">
            <v>60x60-61x61-61,5x61,5</v>
          </cell>
        </row>
        <row r="2507">
          <cell r="A2507" t="str">
            <v>201871616122.1.1</v>
          </cell>
          <cell r="B2507" t="str">
            <v>61,5 x 61,5 MOON-OUT WHITE</v>
          </cell>
          <cell r="C2507">
            <v>20</v>
          </cell>
          <cell r="D2507">
            <v>56.7</v>
          </cell>
          <cell r="E2507">
            <v>19.047999999999998</v>
          </cell>
          <cell r="F2507" t="str">
            <v>PAL</v>
          </cell>
          <cell r="G2507" t="str">
            <v xml:space="preserve">61,5 x 61,5 </v>
          </cell>
          <cell r="H2507" t="str">
            <v>Metros</v>
          </cell>
          <cell r="I2507" t="str">
            <v>Porcellanato</v>
          </cell>
          <cell r="J2507" t="str">
            <v>Primera</v>
          </cell>
          <cell r="K2507" t="str">
            <v>60x60-61x61-61,5x61,5</v>
          </cell>
        </row>
        <row r="2508">
          <cell r="A2508" t="str">
            <v>201871616122.2.1</v>
          </cell>
          <cell r="B2508" t="str">
            <v>61,5 x 61,5 MOON-OUT WHITE 2DA CAL</v>
          </cell>
          <cell r="C2508">
            <v>20</v>
          </cell>
          <cell r="D2508">
            <v>56.7</v>
          </cell>
          <cell r="E2508">
            <v>19.047999999999998</v>
          </cell>
          <cell r="F2508" t="str">
            <v>PAL</v>
          </cell>
          <cell r="G2508" t="str">
            <v xml:space="preserve">61,5 x 61,5 </v>
          </cell>
          <cell r="H2508" t="str">
            <v>Metros</v>
          </cell>
          <cell r="I2508" t="str">
            <v>Porcellanato</v>
          </cell>
          <cell r="J2508" t="str">
            <v>Segunda</v>
          </cell>
          <cell r="K2508" t="str">
            <v>60x60-61x61-61,5x61,5</v>
          </cell>
        </row>
        <row r="2509">
          <cell r="A2509" t="str">
            <v>201871639097.1.1</v>
          </cell>
          <cell r="B2509" t="str">
            <v>61,5 x 61,5 WORK TIZA</v>
          </cell>
          <cell r="C2509">
            <v>20</v>
          </cell>
          <cell r="D2509">
            <v>56.7</v>
          </cell>
          <cell r="E2509">
            <v>19.047999999999998</v>
          </cell>
          <cell r="F2509" t="str">
            <v>PAL</v>
          </cell>
          <cell r="G2509" t="str">
            <v xml:space="preserve">61,5 x 61,5 </v>
          </cell>
          <cell r="H2509" t="str">
            <v>Metros</v>
          </cell>
          <cell r="I2509" t="str">
            <v>Porcellanato</v>
          </cell>
          <cell r="J2509" t="str">
            <v>Primera</v>
          </cell>
          <cell r="K2509" t="str">
            <v>60x60-61x61-61,5x61,5</v>
          </cell>
        </row>
        <row r="2510">
          <cell r="A2510" t="str">
            <v>201871639097.2.1</v>
          </cell>
          <cell r="B2510" t="str">
            <v>61,5 x 61,5 WORK TIZA 2DA CAL</v>
          </cell>
          <cell r="C2510">
            <v>20</v>
          </cell>
          <cell r="D2510">
            <v>56.7</v>
          </cell>
          <cell r="E2510">
            <v>19.047999999999998</v>
          </cell>
          <cell r="F2510" t="str">
            <v>PAL</v>
          </cell>
          <cell r="G2510" t="str">
            <v xml:space="preserve">61,5 x 61,5 </v>
          </cell>
          <cell r="H2510" t="str">
            <v>Metros</v>
          </cell>
          <cell r="I2510" t="str">
            <v>Porcellanato</v>
          </cell>
          <cell r="J2510" t="str">
            <v>Segunda</v>
          </cell>
          <cell r="K2510" t="str">
            <v>60x60-61x61-61,5x61,5</v>
          </cell>
        </row>
        <row r="2511">
          <cell r="A2511" t="str">
            <v>201871741006.1.1</v>
          </cell>
          <cell r="B2511" t="str">
            <v>61,5 x 61,5 DUBLIN V GRIS</v>
          </cell>
          <cell r="C2511">
            <v>20</v>
          </cell>
          <cell r="D2511">
            <v>56.7</v>
          </cell>
          <cell r="E2511">
            <v>19.047999999999998</v>
          </cell>
          <cell r="F2511" t="str">
            <v>PAL</v>
          </cell>
          <cell r="G2511" t="str">
            <v xml:space="preserve">61,5 x 61,5 </v>
          </cell>
          <cell r="H2511" t="str">
            <v>Metros</v>
          </cell>
          <cell r="I2511" t="str">
            <v>Porcellanato</v>
          </cell>
          <cell r="J2511" t="str">
            <v>Primera</v>
          </cell>
          <cell r="K2511" t="str">
            <v>60x60-61x61-61,5x61,5</v>
          </cell>
        </row>
        <row r="2512">
          <cell r="A2512" t="str">
            <v>201871741006.2.1</v>
          </cell>
          <cell r="B2512" t="str">
            <v>61,5 x 61,5 DUBLIN V GRIS 2DA CAL</v>
          </cell>
          <cell r="C2512">
            <v>20</v>
          </cell>
          <cell r="D2512">
            <v>56.7</v>
          </cell>
          <cell r="E2512">
            <v>19.047999999999998</v>
          </cell>
          <cell r="F2512" t="str">
            <v>PAL</v>
          </cell>
          <cell r="G2512" t="str">
            <v xml:space="preserve">61,5 x 61,5 </v>
          </cell>
          <cell r="H2512" t="str">
            <v>Metros</v>
          </cell>
          <cell r="I2512" t="str">
            <v>Porcellanato</v>
          </cell>
          <cell r="J2512" t="str">
            <v>Segunda</v>
          </cell>
          <cell r="K2512" t="str">
            <v>60x60-61x61-61,5x61,5</v>
          </cell>
        </row>
        <row r="2513">
          <cell r="A2513" t="str">
            <v>201871742006.1.1</v>
          </cell>
          <cell r="B2513" t="str">
            <v>61,5 x 61,5 PRAGA V GRIS</v>
          </cell>
          <cell r="C2513">
            <v>20</v>
          </cell>
          <cell r="D2513">
            <v>56.7</v>
          </cell>
          <cell r="E2513">
            <v>19.047999999999998</v>
          </cell>
          <cell r="F2513" t="str">
            <v>PAL</v>
          </cell>
          <cell r="G2513" t="str">
            <v xml:space="preserve">61,5 x 61,5 </v>
          </cell>
          <cell r="H2513" t="str">
            <v>Metros</v>
          </cell>
          <cell r="I2513" t="str">
            <v>Porcellanato</v>
          </cell>
          <cell r="J2513" t="str">
            <v>Primera</v>
          </cell>
          <cell r="K2513" t="str">
            <v>60x60-61x61-61,5x61,5</v>
          </cell>
        </row>
        <row r="2514">
          <cell r="A2514" t="str">
            <v>201871742006.2.1</v>
          </cell>
          <cell r="B2514" t="str">
            <v>61,5 x 61,5 PRAGA V GRIS 2DA CAL</v>
          </cell>
          <cell r="C2514">
            <v>20</v>
          </cell>
          <cell r="D2514">
            <v>56.7</v>
          </cell>
          <cell r="E2514">
            <v>19.047999999999998</v>
          </cell>
          <cell r="F2514" t="str">
            <v>PAL</v>
          </cell>
          <cell r="G2514" t="str">
            <v xml:space="preserve">61,5 x 61,5 </v>
          </cell>
          <cell r="H2514" t="str">
            <v>Metros</v>
          </cell>
          <cell r="I2514" t="str">
            <v>Porcellanato</v>
          </cell>
          <cell r="J2514" t="str">
            <v>Segunda</v>
          </cell>
          <cell r="K2514" t="str">
            <v>60x60-61x61-61,5x61,5</v>
          </cell>
        </row>
        <row r="2515">
          <cell r="A2515" t="str">
            <v>201871772097.1.1</v>
          </cell>
          <cell r="B2515" t="str">
            <v>61,5 x 61,5 LONDON TIZA</v>
          </cell>
          <cell r="C2515">
            <v>20</v>
          </cell>
          <cell r="D2515">
            <v>56.7</v>
          </cell>
          <cell r="E2515">
            <v>19.047999999999998</v>
          </cell>
          <cell r="F2515" t="str">
            <v>PAL</v>
          </cell>
          <cell r="G2515" t="str">
            <v xml:space="preserve">61,5 x 61,5 </v>
          </cell>
          <cell r="H2515" t="str">
            <v>Metros</v>
          </cell>
          <cell r="I2515" t="str">
            <v>Porcellanato</v>
          </cell>
          <cell r="J2515" t="str">
            <v>Primera</v>
          </cell>
          <cell r="K2515" t="str">
            <v>60x60-61x61-61,5x61,5</v>
          </cell>
        </row>
        <row r="2516">
          <cell r="A2516" t="str">
            <v>201871772097.2.1</v>
          </cell>
          <cell r="B2516" t="str">
            <v>61,5 x 61,5 LONDON TIZA 2DA CAL</v>
          </cell>
          <cell r="C2516">
            <v>20</v>
          </cell>
          <cell r="D2516">
            <v>56.7</v>
          </cell>
          <cell r="E2516">
            <v>19.047999999999998</v>
          </cell>
          <cell r="F2516" t="str">
            <v>PAL</v>
          </cell>
          <cell r="G2516" t="str">
            <v xml:space="preserve">61,5 x 61,5 </v>
          </cell>
          <cell r="H2516" t="str">
            <v>Metros</v>
          </cell>
          <cell r="I2516" t="str">
            <v>Porcellanato</v>
          </cell>
          <cell r="J2516" t="str">
            <v>Segunda</v>
          </cell>
          <cell r="K2516" t="str">
            <v>60x60-61x61-61,5x61,5</v>
          </cell>
        </row>
        <row r="2517">
          <cell r="A2517" t="str">
            <v>201881015028.1.1</v>
          </cell>
          <cell r="B2517" t="str">
            <v>58 x 117 CITY PLATA RECTIFICADO</v>
          </cell>
          <cell r="C2517">
            <v>20</v>
          </cell>
          <cell r="D2517">
            <v>48.6</v>
          </cell>
          <cell r="E2517">
            <v>22.062000000000001</v>
          </cell>
          <cell r="F2517" t="str">
            <v>PAL</v>
          </cell>
          <cell r="G2517" t="str">
            <v xml:space="preserve">58 x 117 </v>
          </cell>
          <cell r="H2517" t="str">
            <v>Metros</v>
          </cell>
          <cell r="I2517" t="str">
            <v>Porcellanato</v>
          </cell>
          <cell r="J2517" t="str">
            <v>Primera</v>
          </cell>
          <cell r="K2517" t="str">
            <v>60x120 y 58x117 Rect.</v>
          </cell>
        </row>
        <row r="2518">
          <cell r="A2518" t="str">
            <v>201881015028.2.1</v>
          </cell>
          <cell r="B2518" t="str">
            <v>58 x 117 CITY PLATA RECTIFICADO 2DA CAL</v>
          </cell>
          <cell r="C2518">
            <v>20</v>
          </cell>
          <cell r="D2518">
            <v>48.6</v>
          </cell>
          <cell r="E2518">
            <v>22.062000000000001</v>
          </cell>
          <cell r="F2518" t="str">
            <v>PAL</v>
          </cell>
          <cell r="G2518" t="str">
            <v xml:space="preserve">58 x 117 </v>
          </cell>
          <cell r="H2518" t="str">
            <v>Metros</v>
          </cell>
          <cell r="I2518" t="str">
            <v>Porcellanato</v>
          </cell>
          <cell r="J2518" t="str">
            <v>Segunda</v>
          </cell>
          <cell r="K2518" t="str">
            <v>60x120 y 58x117 Rect.</v>
          </cell>
        </row>
        <row r="2519">
          <cell r="A2519" t="str">
            <v>201881597006.1.1</v>
          </cell>
          <cell r="B2519" t="str">
            <v>58 x 117 LIFE GRIS RECTIFICADO</v>
          </cell>
          <cell r="C2519">
            <v>20</v>
          </cell>
          <cell r="D2519">
            <v>48.6</v>
          </cell>
          <cell r="E2519">
            <v>22.062000000000001</v>
          </cell>
          <cell r="F2519" t="str">
            <v>PAL</v>
          </cell>
          <cell r="G2519" t="str">
            <v xml:space="preserve">58 x 117 </v>
          </cell>
          <cell r="H2519" t="str">
            <v>Metros</v>
          </cell>
          <cell r="I2519" t="str">
            <v>Porcellanato</v>
          </cell>
          <cell r="J2519" t="str">
            <v>Primera</v>
          </cell>
          <cell r="K2519" t="str">
            <v>60x120 y 58x117 Rect.</v>
          </cell>
        </row>
        <row r="2520">
          <cell r="A2520" t="str">
            <v>201881597006.2.1</v>
          </cell>
          <cell r="B2520" t="str">
            <v>58 x 117 LIFE GRIS RECTIFICADO 2DA CAL</v>
          </cell>
          <cell r="C2520">
            <v>20</v>
          </cell>
          <cell r="D2520">
            <v>48.6</v>
          </cell>
          <cell r="E2520">
            <v>22.062000000000001</v>
          </cell>
          <cell r="F2520" t="str">
            <v>PAL</v>
          </cell>
          <cell r="G2520" t="str">
            <v xml:space="preserve">58 x 117 </v>
          </cell>
          <cell r="H2520" t="str">
            <v>Metros</v>
          </cell>
          <cell r="I2520" t="str">
            <v>Porcellanato</v>
          </cell>
          <cell r="J2520" t="str">
            <v>Segunda</v>
          </cell>
          <cell r="K2520" t="str">
            <v>60x120 y 58x117 Rect.</v>
          </cell>
        </row>
        <row r="2521">
          <cell r="A2521" t="str">
            <v>201881597097.1.1</v>
          </cell>
          <cell r="B2521" t="str">
            <v>58 x 117 LIFE TIZA RECTIFICADO</v>
          </cell>
          <cell r="C2521">
            <v>20</v>
          </cell>
          <cell r="D2521">
            <v>48.6</v>
          </cell>
          <cell r="E2521">
            <v>22.062000000000001</v>
          </cell>
          <cell r="F2521" t="str">
            <v>PAL</v>
          </cell>
          <cell r="G2521" t="str">
            <v xml:space="preserve">58 x 117 </v>
          </cell>
          <cell r="H2521" t="str">
            <v>Metros</v>
          </cell>
          <cell r="I2521" t="str">
            <v>Porcellanato</v>
          </cell>
          <cell r="J2521" t="str">
            <v>Primera</v>
          </cell>
          <cell r="K2521" t="str">
            <v>60x120 y 58x117 Rect.</v>
          </cell>
        </row>
        <row r="2522">
          <cell r="A2522" t="str">
            <v>201881597097.2.1</v>
          </cell>
          <cell r="B2522" t="str">
            <v>58 x 117 LIFE TIZA RECTIFICADO 2DA CAL</v>
          </cell>
          <cell r="C2522">
            <v>20</v>
          </cell>
          <cell r="D2522">
            <v>48.6</v>
          </cell>
          <cell r="E2522">
            <v>22.062000000000001</v>
          </cell>
          <cell r="F2522" t="str">
            <v>PAL</v>
          </cell>
          <cell r="G2522" t="str">
            <v xml:space="preserve">58 x 117 </v>
          </cell>
          <cell r="H2522" t="str">
            <v>Metros</v>
          </cell>
          <cell r="I2522" t="str">
            <v>Porcellanato</v>
          </cell>
          <cell r="J2522" t="str">
            <v>Segunda</v>
          </cell>
          <cell r="K2522" t="str">
            <v>60x120 y 58x117 Rect.</v>
          </cell>
        </row>
        <row r="2523">
          <cell r="A2523" t="str">
            <v>201881656006.1.1</v>
          </cell>
          <cell r="B2523" t="str">
            <v>58 x 117 MOMA GRIS RECTIFICADO</v>
          </cell>
          <cell r="C2523">
            <v>20</v>
          </cell>
          <cell r="D2523">
            <v>48.6</v>
          </cell>
          <cell r="E2523">
            <v>22.062000000000001</v>
          </cell>
          <cell r="F2523" t="str">
            <v>PAL</v>
          </cell>
          <cell r="G2523" t="str">
            <v xml:space="preserve">58 x 117 </v>
          </cell>
          <cell r="H2523" t="str">
            <v>Metros</v>
          </cell>
          <cell r="I2523" t="str">
            <v>Porcellanato</v>
          </cell>
          <cell r="J2523" t="str">
            <v>Primera</v>
          </cell>
          <cell r="K2523" t="str">
            <v>60x120 y 58x117 Rect.</v>
          </cell>
        </row>
        <row r="2524">
          <cell r="A2524" t="str">
            <v>201881656006.2.1</v>
          </cell>
          <cell r="B2524" t="str">
            <v>58 x 117 MOMA GRIS RECTIFICADO 2DA CAL</v>
          </cell>
          <cell r="C2524">
            <v>20</v>
          </cell>
          <cell r="D2524">
            <v>48.6</v>
          </cell>
          <cell r="E2524">
            <v>22.062000000000001</v>
          </cell>
          <cell r="F2524" t="str">
            <v>PAL</v>
          </cell>
          <cell r="G2524" t="str">
            <v xml:space="preserve">58 x 117 </v>
          </cell>
          <cell r="H2524" t="str">
            <v>Metros</v>
          </cell>
          <cell r="I2524" t="str">
            <v>Porcellanato</v>
          </cell>
          <cell r="J2524" t="str">
            <v>Segunda</v>
          </cell>
          <cell r="K2524" t="str">
            <v>60x120 y 58x117 Rect.</v>
          </cell>
        </row>
        <row r="2525">
          <cell r="A2525" t="str">
            <v>201881656034.1.1</v>
          </cell>
          <cell r="B2525" t="str">
            <v>58 x 117 MOMA MARFIL RECTIFICADO</v>
          </cell>
          <cell r="C2525">
            <v>20</v>
          </cell>
          <cell r="D2525">
            <v>48.6</v>
          </cell>
          <cell r="E2525">
            <v>22.062000000000001</v>
          </cell>
          <cell r="F2525" t="str">
            <v>PAL</v>
          </cell>
          <cell r="G2525" t="str">
            <v xml:space="preserve">58 x 117 </v>
          </cell>
          <cell r="H2525" t="str">
            <v>Metros</v>
          </cell>
          <cell r="I2525" t="str">
            <v>Porcellanato</v>
          </cell>
          <cell r="J2525" t="str">
            <v>Primera</v>
          </cell>
          <cell r="K2525" t="str">
            <v>60x120 y 58x117 Rect.</v>
          </cell>
        </row>
        <row r="2526">
          <cell r="A2526" t="str">
            <v>201881656034.2.1</v>
          </cell>
          <cell r="B2526" t="str">
            <v>58 x 117 MOMA MARFIL RECTIFICADO 2DA CAL</v>
          </cell>
          <cell r="C2526">
            <v>20</v>
          </cell>
          <cell r="D2526">
            <v>48.6</v>
          </cell>
          <cell r="E2526">
            <v>22.062000000000001</v>
          </cell>
          <cell r="F2526" t="str">
            <v>PAL</v>
          </cell>
          <cell r="G2526" t="str">
            <v xml:space="preserve">58 x 117 </v>
          </cell>
          <cell r="H2526" t="str">
            <v>Metros</v>
          </cell>
          <cell r="I2526" t="str">
            <v>Porcellanato</v>
          </cell>
          <cell r="J2526" t="str">
            <v>Segunda</v>
          </cell>
          <cell r="K2526" t="str">
            <v>60x120 y 58x117 Rect.</v>
          </cell>
        </row>
        <row r="2527">
          <cell r="A2527" t="str">
            <v>201881657097.1.1</v>
          </cell>
          <cell r="B2527" t="str">
            <v>58 x 117 MALBA TIZA RECTIFICADO</v>
          </cell>
          <cell r="C2527">
            <v>20</v>
          </cell>
          <cell r="D2527">
            <v>48.6</v>
          </cell>
          <cell r="E2527">
            <v>22.062000000000001</v>
          </cell>
          <cell r="F2527" t="str">
            <v>PAL</v>
          </cell>
          <cell r="G2527" t="str">
            <v xml:space="preserve">58 x 117 </v>
          </cell>
          <cell r="H2527" t="str">
            <v>Metros</v>
          </cell>
          <cell r="I2527" t="str">
            <v>Porcellanato</v>
          </cell>
          <cell r="J2527" t="str">
            <v>Primera</v>
          </cell>
          <cell r="K2527" t="str">
            <v>60x120 y 58x117 Rect.</v>
          </cell>
        </row>
        <row r="2528">
          <cell r="A2528" t="str">
            <v>201881657097.2.1</v>
          </cell>
          <cell r="B2528" t="str">
            <v>58 x 117 MALBA TIZA RECTIFICADO 2DA CAL</v>
          </cell>
          <cell r="C2528">
            <v>20</v>
          </cell>
          <cell r="D2528">
            <v>48.6</v>
          </cell>
          <cell r="E2528">
            <v>22.062000000000001</v>
          </cell>
          <cell r="F2528" t="str">
            <v>PAL</v>
          </cell>
          <cell r="G2528" t="str">
            <v xml:space="preserve">58 x 117 </v>
          </cell>
          <cell r="H2528" t="str">
            <v>Metros</v>
          </cell>
          <cell r="I2528" t="str">
            <v>Porcellanato</v>
          </cell>
          <cell r="J2528" t="str">
            <v>Segunda</v>
          </cell>
          <cell r="K2528" t="str">
            <v>60x120 y 58x117 Rect.</v>
          </cell>
        </row>
        <row r="2529">
          <cell r="A2529" t="str">
            <v>201881657167.1.1</v>
          </cell>
          <cell r="B2529" t="str">
            <v>58 x 117 MALBA GRAFITO RECTIFICADO</v>
          </cell>
          <cell r="C2529">
            <v>20</v>
          </cell>
          <cell r="D2529">
            <v>48.6</v>
          </cell>
          <cell r="E2529">
            <v>22.062000000000001</v>
          </cell>
          <cell r="F2529" t="str">
            <v>PAL</v>
          </cell>
          <cell r="G2529" t="str">
            <v xml:space="preserve">58 x 117 </v>
          </cell>
          <cell r="H2529" t="str">
            <v>Metros</v>
          </cell>
          <cell r="I2529" t="str">
            <v>Porcellanato</v>
          </cell>
          <cell r="J2529" t="str">
            <v>Primera</v>
          </cell>
          <cell r="K2529" t="str">
            <v>60x120 y 58x117 Rect.</v>
          </cell>
        </row>
        <row r="2530">
          <cell r="A2530" t="str">
            <v>201881657167.2.1</v>
          </cell>
          <cell r="B2530" t="str">
            <v>58 x 117 MALBA GRAFITO RECT. 2DA CAL</v>
          </cell>
          <cell r="C2530">
            <v>20</v>
          </cell>
          <cell r="D2530">
            <v>48.6</v>
          </cell>
          <cell r="E2530">
            <v>22.062000000000001</v>
          </cell>
          <cell r="F2530" t="str">
            <v>PAL</v>
          </cell>
          <cell r="G2530" t="str">
            <v xml:space="preserve">58 x 117 </v>
          </cell>
          <cell r="H2530" t="str">
            <v>Metros</v>
          </cell>
          <cell r="I2530" t="str">
            <v>Porcellanato</v>
          </cell>
          <cell r="J2530" t="str">
            <v>Segunda</v>
          </cell>
          <cell r="K2530" t="str">
            <v>60x120 y 58x117 Rect.</v>
          </cell>
        </row>
        <row r="2531">
          <cell r="A2531" t="str">
            <v>201881659006.1.1</v>
          </cell>
          <cell r="B2531" t="str">
            <v>58 x 117 TRAFALGAR GRIS TAAD RECTIFICADO</v>
          </cell>
          <cell r="C2531">
            <v>20</v>
          </cell>
          <cell r="D2531">
            <v>48.6</v>
          </cell>
          <cell r="E2531">
            <v>22.062000000000001</v>
          </cell>
          <cell r="F2531" t="str">
            <v>PAL</v>
          </cell>
          <cell r="G2531" t="str">
            <v xml:space="preserve">58 x 117 </v>
          </cell>
          <cell r="H2531" t="str">
            <v>Metros</v>
          </cell>
          <cell r="I2531" t="str">
            <v>Porcellanato</v>
          </cell>
          <cell r="J2531" t="str">
            <v>Primera</v>
          </cell>
          <cell r="K2531" t="str">
            <v>60x120 y 58x117 Rect.</v>
          </cell>
        </row>
        <row r="2532">
          <cell r="A2532" t="str">
            <v>201881659006.2.1</v>
          </cell>
          <cell r="B2532" t="str">
            <v>58 x 117 TRAFALGAR GRIS TAAD RECT. 2DA C</v>
          </cell>
          <cell r="C2532">
            <v>20</v>
          </cell>
          <cell r="D2532">
            <v>48.6</v>
          </cell>
          <cell r="E2532">
            <v>22.062000000000001</v>
          </cell>
          <cell r="F2532" t="str">
            <v>PAL</v>
          </cell>
          <cell r="G2532" t="str">
            <v xml:space="preserve">58 x 117 </v>
          </cell>
          <cell r="H2532" t="str">
            <v>Metros</v>
          </cell>
          <cell r="I2532" t="str">
            <v>Porcellanato</v>
          </cell>
          <cell r="J2532" t="str">
            <v>Segunda</v>
          </cell>
          <cell r="K2532" t="str">
            <v>60x120 y 58x117 Rect.</v>
          </cell>
        </row>
        <row r="2533">
          <cell r="A2533" t="str">
            <v>201881659009.1.1</v>
          </cell>
          <cell r="B2533" t="str">
            <v>58 x 117 TRAFALGAR ARENA TAAD RECT.</v>
          </cell>
          <cell r="C2533">
            <v>20</v>
          </cell>
          <cell r="D2533">
            <v>48.6</v>
          </cell>
          <cell r="E2533">
            <v>22.062000000000001</v>
          </cell>
          <cell r="F2533" t="str">
            <v>PAL</v>
          </cell>
          <cell r="G2533" t="str">
            <v xml:space="preserve">58 x 117 </v>
          </cell>
          <cell r="H2533" t="str">
            <v>Metros</v>
          </cell>
          <cell r="I2533" t="str">
            <v>Porcellanato</v>
          </cell>
          <cell r="J2533" t="str">
            <v>Primera</v>
          </cell>
          <cell r="K2533" t="str">
            <v>60x120 y 58x117 Rect.</v>
          </cell>
        </row>
        <row r="2534">
          <cell r="A2534" t="str">
            <v>201881659009.2.1</v>
          </cell>
          <cell r="B2534" t="str">
            <v>58 x 117 TRAFALGAR ARENA TAAD RECT. 2 C</v>
          </cell>
          <cell r="C2534">
            <v>20</v>
          </cell>
          <cell r="D2534">
            <v>48.6</v>
          </cell>
          <cell r="E2534">
            <v>22.062000000000001</v>
          </cell>
          <cell r="F2534" t="str">
            <v>PAL</v>
          </cell>
          <cell r="G2534" t="str">
            <v xml:space="preserve">58 x 117 </v>
          </cell>
          <cell r="H2534" t="str">
            <v>Metros</v>
          </cell>
          <cell r="I2534" t="str">
            <v>Porcellanato</v>
          </cell>
          <cell r="J2534" t="str">
            <v>Segunda</v>
          </cell>
          <cell r="K2534" t="str">
            <v>60x120 y 58x117 Rect.</v>
          </cell>
        </row>
        <row r="2535">
          <cell r="A2535" t="str">
            <v>201881659167.1.1</v>
          </cell>
          <cell r="B2535" t="str">
            <v>58 x 117 TRAFALGAR GRAFITO TAAD RECT.</v>
          </cell>
          <cell r="C2535">
            <v>20</v>
          </cell>
          <cell r="D2535">
            <v>48.6</v>
          </cell>
          <cell r="E2535">
            <v>22.062000000000001</v>
          </cell>
          <cell r="F2535" t="str">
            <v>PAL</v>
          </cell>
          <cell r="G2535" t="str">
            <v xml:space="preserve">58 x 117 </v>
          </cell>
          <cell r="H2535" t="str">
            <v>Metros</v>
          </cell>
          <cell r="I2535" t="str">
            <v>Porcellanato</v>
          </cell>
          <cell r="J2535" t="str">
            <v>Primera</v>
          </cell>
          <cell r="K2535" t="str">
            <v>60x120 y 58x117 Rect.</v>
          </cell>
        </row>
        <row r="2536">
          <cell r="A2536" t="str">
            <v>201881659167.2.1</v>
          </cell>
          <cell r="B2536" t="str">
            <v>58 x 117 TRAFALGAR GRAFITO TAAD RECT. 2C</v>
          </cell>
          <cell r="C2536">
            <v>20</v>
          </cell>
          <cell r="D2536">
            <v>48.6</v>
          </cell>
          <cell r="E2536">
            <v>22.062000000000001</v>
          </cell>
          <cell r="F2536" t="str">
            <v>PAL</v>
          </cell>
          <cell r="G2536" t="str">
            <v xml:space="preserve">58 x 117 </v>
          </cell>
          <cell r="H2536" t="str">
            <v>Metros</v>
          </cell>
          <cell r="I2536" t="str">
            <v>Porcellanato</v>
          </cell>
          <cell r="J2536" t="str">
            <v>Segunda</v>
          </cell>
          <cell r="K2536" t="str">
            <v>60x120 y 58x117 Rect.</v>
          </cell>
        </row>
        <row r="2537">
          <cell r="A2537" t="str">
            <v>201881704000.1.1</v>
          </cell>
          <cell r="B2537" t="str">
            <v>58 x 117 OLIMPO RECTIFICADO</v>
          </cell>
          <cell r="C2537">
            <v>20</v>
          </cell>
          <cell r="D2537">
            <v>48.6</v>
          </cell>
          <cell r="E2537">
            <v>22.062000000000001</v>
          </cell>
          <cell r="F2537" t="str">
            <v>PAL</v>
          </cell>
          <cell r="G2537" t="str">
            <v xml:space="preserve">58 x 117 </v>
          </cell>
          <cell r="H2537" t="str">
            <v>Metros</v>
          </cell>
          <cell r="I2537" t="str">
            <v>Porcellanato</v>
          </cell>
          <cell r="J2537" t="str">
            <v>Primera</v>
          </cell>
          <cell r="K2537" t="str">
            <v>60x120 y 58x117 Rect.</v>
          </cell>
        </row>
        <row r="2538">
          <cell r="A2538" t="str">
            <v>201881704000.2.1</v>
          </cell>
          <cell r="B2538" t="str">
            <v>58 x 117 OLIMPO RECTIFICADO 2DA CAL</v>
          </cell>
          <cell r="C2538">
            <v>20</v>
          </cell>
          <cell r="D2538">
            <v>48.6</v>
          </cell>
          <cell r="E2538">
            <v>22.062000000000001</v>
          </cell>
          <cell r="F2538" t="str">
            <v>PAL</v>
          </cell>
          <cell r="G2538" t="str">
            <v xml:space="preserve">58 x 117 </v>
          </cell>
          <cell r="H2538" t="str">
            <v>Metros</v>
          </cell>
          <cell r="I2538" t="str">
            <v>Porcellanato</v>
          </cell>
          <cell r="J2538" t="str">
            <v>Segunda</v>
          </cell>
          <cell r="K2538" t="str">
            <v>60x120 y 58x117 Rect.</v>
          </cell>
        </row>
        <row r="2539">
          <cell r="A2539" t="str">
            <v>201881726006.1.1</v>
          </cell>
          <cell r="B2539" t="str">
            <v>58 x 117 LONDON GRIS RECTIFICADO</v>
          </cell>
          <cell r="C2539">
            <v>20</v>
          </cell>
          <cell r="D2539">
            <v>48.6</v>
          </cell>
          <cell r="E2539">
            <v>22.062000000000001</v>
          </cell>
          <cell r="F2539" t="str">
            <v>PAL</v>
          </cell>
          <cell r="G2539" t="str">
            <v xml:space="preserve">58 x 117 </v>
          </cell>
          <cell r="H2539" t="str">
            <v>Metros</v>
          </cell>
          <cell r="I2539" t="str">
            <v>Porcellanato</v>
          </cell>
          <cell r="J2539" t="str">
            <v>Primera</v>
          </cell>
          <cell r="K2539" t="str">
            <v>60x120 y 58x117 Rect.</v>
          </cell>
        </row>
        <row r="2540">
          <cell r="A2540" t="str">
            <v>201881726006.2.1</v>
          </cell>
          <cell r="B2540" t="str">
            <v>58 x 117 LONDON GRIS RECTIFICADO 2DA CAL</v>
          </cell>
          <cell r="C2540">
            <v>20</v>
          </cell>
          <cell r="D2540">
            <v>48.6</v>
          </cell>
          <cell r="E2540">
            <v>22.062000000000001</v>
          </cell>
          <cell r="F2540" t="str">
            <v>PAL</v>
          </cell>
          <cell r="G2540" t="str">
            <v xml:space="preserve">58 x 117 </v>
          </cell>
          <cell r="H2540" t="str">
            <v>Metros</v>
          </cell>
          <cell r="I2540" t="str">
            <v>Porcellanato</v>
          </cell>
          <cell r="J2540" t="str">
            <v>Segunda</v>
          </cell>
          <cell r="K2540" t="str">
            <v>60x120 y 58x117 Rect.</v>
          </cell>
        </row>
        <row r="2541">
          <cell r="A2541" t="str">
            <v>201881726097.1.1</v>
          </cell>
          <cell r="B2541" t="str">
            <v>58 x 117 LONDON TIZA RECTIFICADO</v>
          </cell>
          <cell r="C2541">
            <v>20</v>
          </cell>
          <cell r="D2541">
            <v>48.6</v>
          </cell>
          <cell r="E2541">
            <v>22.062000000000001</v>
          </cell>
          <cell r="F2541" t="str">
            <v>PAL</v>
          </cell>
          <cell r="G2541" t="str">
            <v xml:space="preserve">58 x 117 </v>
          </cell>
          <cell r="H2541" t="str">
            <v>Metros</v>
          </cell>
          <cell r="I2541" t="str">
            <v>Porcellanato</v>
          </cell>
          <cell r="J2541" t="str">
            <v>Primera</v>
          </cell>
          <cell r="K2541" t="str">
            <v>60x120 y 58x117 Rect.</v>
          </cell>
        </row>
        <row r="2542">
          <cell r="A2542" t="str">
            <v>201881726097.2.1</v>
          </cell>
          <cell r="B2542" t="str">
            <v>58 x 117 LONDON TIZA RECTIFICADO 2DA CAL</v>
          </cell>
          <cell r="C2542">
            <v>20</v>
          </cell>
          <cell r="D2542">
            <v>48.6</v>
          </cell>
          <cell r="E2542">
            <v>22.062000000000001</v>
          </cell>
          <cell r="F2542" t="str">
            <v>PAL</v>
          </cell>
          <cell r="G2542" t="str">
            <v xml:space="preserve">58 x 117 </v>
          </cell>
          <cell r="H2542" t="str">
            <v>Metros</v>
          </cell>
          <cell r="I2542" t="str">
            <v>Porcellanato</v>
          </cell>
          <cell r="J2542" t="str">
            <v>Segunda</v>
          </cell>
          <cell r="K2542" t="str">
            <v>60x120 y 58x117 Rect.</v>
          </cell>
        </row>
        <row r="2543">
          <cell r="A2543" t="str">
            <v>201881726209.1.1</v>
          </cell>
          <cell r="B2543" t="str">
            <v>58 x 117 LONDON GREIGE RECTIFICADO</v>
          </cell>
          <cell r="C2543">
            <v>20</v>
          </cell>
          <cell r="D2543">
            <v>48.6</v>
          </cell>
          <cell r="E2543">
            <v>22.062000000000001</v>
          </cell>
          <cell r="F2543" t="str">
            <v>PAL</v>
          </cell>
          <cell r="G2543" t="str">
            <v xml:space="preserve">58 x 117 </v>
          </cell>
          <cell r="H2543" t="str">
            <v>Metros</v>
          </cell>
          <cell r="I2543" t="str">
            <v>Porcellanato</v>
          </cell>
          <cell r="J2543" t="str">
            <v>Primera</v>
          </cell>
          <cell r="K2543" t="str">
            <v>60x120 y 58x117 Rect.</v>
          </cell>
        </row>
        <row r="2544">
          <cell r="A2544" t="str">
            <v>201881726209.2.1</v>
          </cell>
          <cell r="B2544" t="str">
            <v>58 x 117 LONDON GREIGE RECT. 2DA CAL</v>
          </cell>
          <cell r="C2544">
            <v>20</v>
          </cell>
          <cell r="D2544">
            <v>48.6</v>
          </cell>
          <cell r="E2544">
            <v>22.062000000000001</v>
          </cell>
          <cell r="F2544" t="str">
            <v>PAL</v>
          </cell>
          <cell r="G2544" t="str">
            <v xml:space="preserve">58 x 117 </v>
          </cell>
          <cell r="H2544" t="str">
            <v>Metros</v>
          </cell>
          <cell r="I2544" t="str">
            <v>Porcellanato</v>
          </cell>
          <cell r="J2544" t="str">
            <v>Segunda</v>
          </cell>
          <cell r="K2544" t="str">
            <v>60x120 y 58x117 Rect.</v>
          </cell>
        </row>
        <row r="2545">
          <cell r="A2545" t="str">
            <v>201881750028.1.1</v>
          </cell>
          <cell r="B2545" t="str">
            <v>58 x 117 BIOCITY PLATA RECTIFICADO</v>
          </cell>
          <cell r="C2545">
            <v>20</v>
          </cell>
          <cell r="D2545">
            <v>48.6</v>
          </cell>
          <cell r="E2545">
            <v>22.062000000000001</v>
          </cell>
          <cell r="F2545" t="str">
            <v>PAL</v>
          </cell>
          <cell r="G2545" t="str">
            <v xml:space="preserve">58 x 117 </v>
          </cell>
          <cell r="H2545" t="str">
            <v>Metros</v>
          </cell>
          <cell r="I2545" t="str">
            <v>Porcellanato</v>
          </cell>
          <cell r="J2545" t="str">
            <v>Primera</v>
          </cell>
          <cell r="K2545" t="str">
            <v>60x120 y 58x117 Rect.</v>
          </cell>
        </row>
        <row r="2546">
          <cell r="A2546" t="str">
            <v>201881750028.2.1</v>
          </cell>
          <cell r="B2546" t="str">
            <v>58 x 117 BIOCITY PLATA RECT. 2DA CAL</v>
          </cell>
          <cell r="C2546">
            <v>20</v>
          </cell>
          <cell r="D2546">
            <v>48.6</v>
          </cell>
          <cell r="E2546">
            <v>22.062000000000001</v>
          </cell>
          <cell r="F2546" t="str">
            <v>PAL</v>
          </cell>
          <cell r="G2546" t="str">
            <v xml:space="preserve">58 x 117 </v>
          </cell>
          <cell r="H2546" t="str">
            <v>Metros</v>
          </cell>
          <cell r="I2546" t="str">
            <v>Porcellanato</v>
          </cell>
          <cell r="J2546" t="str">
            <v>Segunda</v>
          </cell>
          <cell r="K2546" t="str">
            <v>60x120 y 58x117 Rect.</v>
          </cell>
        </row>
        <row r="2547">
          <cell r="A2547" t="str">
            <v>201881758000.1.1</v>
          </cell>
          <cell r="B2547" t="str">
            <v>58 x 117 PORTORO</v>
          </cell>
          <cell r="C2547">
            <v>20</v>
          </cell>
          <cell r="D2547">
            <v>48.6</v>
          </cell>
          <cell r="E2547">
            <v>22.062000000000001</v>
          </cell>
          <cell r="F2547" t="str">
            <v>PAL</v>
          </cell>
          <cell r="G2547" t="str">
            <v xml:space="preserve">58 x 117 </v>
          </cell>
          <cell r="H2547" t="str">
            <v>Metros</v>
          </cell>
          <cell r="I2547" t="str">
            <v>Porcellanato</v>
          </cell>
          <cell r="J2547" t="str">
            <v>Primera</v>
          </cell>
          <cell r="K2547" t="str">
            <v>60x120 y 58x117 Rect.</v>
          </cell>
        </row>
        <row r="2548">
          <cell r="A2548" t="str">
            <v>201881758000.2.1</v>
          </cell>
          <cell r="B2548" t="str">
            <v>58 x 117 PORTORO 2DA CAL</v>
          </cell>
          <cell r="C2548">
            <v>20</v>
          </cell>
          <cell r="D2548">
            <v>48.6</v>
          </cell>
          <cell r="E2548">
            <v>22.062000000000001</v>
          </cell>
          <cell r="F2548" t="str">
            <v>PAL</v>
          </cell>
          <cell r="G2548" t="str">
            <v xml:space="preserve">58 x 117 </v>
          </cell>
          <cell r="H2548" t="str">
            <v>Metros</v>
          </cell>
          <cell r="I2548" t="str">
            <v>Porcellanato</v>
          </cell>
          <cell r="J2548" t="str">
            <v>Segunda</v>
          </cell>
          <cell r="K2548" t="str">
            <v>60x120 y 58x117 Rect.</v>
          </cell>
        </row>
        <row r="2549">
          <cell r="A2549" t="str">
            <v>201881759167.1.1</v>
          </cell>
          <cell r="B2549" t="str">
            <v>58 x 117 VENATO GRAFITO</v>
          </cell>
          <cell r="C2549">
            <v>20</v>
          </cell>
          <cell r="D2549">
            <v>48.6</v>
          </cell>
          <cell r="E2549">
            <v>22.062000000000001</v>
          </cell>
          <cell r="F2549" t="str">
            <v>PAL</v>
          </cell>
          <cell r="G2549" t="str">
            <v xml:space="preserve">58 x 117 </v>
          </cell>
          <cell r="H2549" t="str">
            <v>Metros</v>
          </cell>
          <cell r="I2549" t="str">
            <v>Porcellanato</v>
          </cell>
          <cell r="J2549" t="str">
            <v>Primera</v>
          </cell>
          <cell r="K2549" t="str">
            <v>60x120 y 58x117 Rect.</v>
          </cell>
        </row>
        <row r="2550">
          <cell r="A2550" t="str">
            <v>201881759167.2.1</v>
          </cell>
          <cell r="B2550" t="str">
            <v>58 x 117 VENATO GRAFITO 2DA CAL</v>
          </cell>
          <cell r="C2550">
            <v>20</v>
          </cell>
          <cell r="D2550">
            <v>48.6</v>
          </cell>
          <cell r="E2550">
            <v>22.062000000000001</v>
          </cell>
          <cell r="F2550" t="str">
            <v>PAL</v>
          </cell>
          <cell r="G2550" t="str">
            <v xml:space="preserve">58 x 117 </v>
          </cell>
          <cell r="H2550" t="str">
            <v>Metros</v>
          </cell>
          <cell r="I2550" t="str">
            <v>Porcellanato</v>
          </cell>
          <cell r="J2550" t="str">
            <v>Segunda</v>
          </cell>
          <cell r="K2550" t="str">
            <v>60x120 y 58x117 Rect.</v>
          </cell>
        </row>
        <row r="2551">
          <cell r="A2551" t="str">
            <v>201881760000.1.1</v>
          </cell>
          <cell r="B2551" t="str">
            <v>58 x 117 TERRAZZO BLU</v>
          </cell>
          <cell r="C2551">
            <v>20</v>
          </cell>
          <cell r="D2551">
            <v>48.6</v>
          </cell>
          <cell r="E2551">
            <v>22.062000000000001</v>
          </cell>
          <cell r="F2551" t="str">
            <v>PAL</v>
          </cell>
          <cell r="G2551" t="str">
            <v xml:space="preserve">58 x 117 </v>
          </cell>
          <cell r="H2551" t="str">
            <v>Metros</v>
          </cell>
          <cell r="I2551" t="str">
            <v>Porcellanato</v>
          </cell>
          <cell r="J2551" t="str">
            <v>Primera</v>
          </cell>
          <cell r="K2551" t="str">
            <v>60x120 y 58x117 Rect.</v>
          </cell>
        </row>
        <row r="2552">
          <cell r="A2552" t="str">
            <v>201881760000.2.1</v>
          </cell>
          <cell r="B2552" t="str">
            <v>58 x 117 TERRAZZO BLU 2DA CAL</v>
          </cell>
          <cell r="C2552">
            <v>20</v>
          </cell>
          <cell r="D2552">
            <v>48.6</v>
          </cell>
          <cell r="E2552">
            <v>22.062000000000001</v>
          </cell>
          <cell r="F2552" t="str">
            <v>PAL</v>
          </cell>
          <cell r="G2552" t="str">
            <v xml:space="preserve">58 x 117 </v>
          </cell>
          <cell r="H2552" t="str">
            <v>Metros</v>
          </cell>
          <cell r="I2552" t="str">
            <v>Porcellanato</v>
          </cell>
          <cell r="J2552" t="str">
            <v>Segunda</v>
          </cell>
          <cell r="K2552" t="str">
            <v>60x120 y 58x117 Rect.</v>
          </cell>
        </row>
        <row r="2553">
          <cell r="A2553" t="str">
            <v>201881761167.1.1</v>
          </cell>
          <cell r="B2553" t="str">
            <v>58 x 117 MONACO GRAFITO</v>
          </cell>
          <cell r="C2553">
            <v>20</v>
          </cell>
          <cell r="D2553">
            <v>48.6</v>
          </cell>
          <cell r="E2553">
            <v>22.062000000000001</v>
          </cell>
          <cell r="F2553" t="str">
            <v>PAL</v>
          </cell>
          <cell r="G2553" t="str">
            <v xml:space="preserve">58 x 117 </v>
          </cell>
          <cell r="H2553" t="str">
            <v>Metros</v>
          </cell>
          <cell r="I2553" t="str">
            <v>Porcellanato</v>
          </cell>
          <cell r="J2553" t="str">
            <v>Primera</v>
          </cell>
          <cell r="K2553" t="str">
            <v>60x120 y 58x117 Rect.</v>
          </cell>
        </row>
        <row r="2554">
          <cell r="A2554" t="str">
            <v>201881761167.2.1</v>
          </cell>
          <cell r="B2554" t="str">
            <v>58 x 117 MONACO GRAFITO 2DA CAL</v>
          </cell>
          <cell r="C2554">
            <v>20</v>
          </cell>
          <cell r="D2554">
            <v>48.6</v>
          </cell>
          <cell r="E2554">
            <v>22.062000000000001</v>
          </cell>
          <cell r="F2554" t="str">
            <v>PAL</v>
          </cell>
          <cell r="G2554" t="str">
            <v xml:space="preserve">58 x 117 </v>
          </cell>
          <cell r="H2554" t="str">
            <v>Metros</v>
          </cell>
          <cell r="I2554" t="str">
            <v>Porcellanato</v>
          </cell>
          <cell r="J2554" t="str">
            <v>Segunda</v>
          </cell>
          <cell r="K2554" t="str">
            <v>60x120 y 58x117 Rect.</v>
          </cell>
        </row>
        <row r="2555">
          <cell r="A2555" t="str">
            <v>201881765006.1.1</v>
          </cell>
          <cell r="B2555" t="str">
            <v>58 x 117 LONDON GRIS TAAD RECTIFICADO</v>
          </cell>
          <cell r="C2555">
            <v>20</v>
          </cell>
          <cell r="D2555">
            <v>48.6</v>
          </cell>
          <cell r="E2555">
            <v>22.062000000000001</v>
          </cell>
          <cell r="F2555" t="str">
            <v>PAL</v>
          </cell>
          <cell r="G2555" t="str">
            <v xml:space="preserve">58 x 117 </v>
          </cell>
          <cell r="H2555" t="str">
            <v>Metros</v>
          </cell>
          <cell r="I2555" t="str">
            <v>Porcellanato</v>
          </cell>
          <cell r="J2555" t="str">
            <v>Primera</v>
          </cell>
          <cell r="K2555" t="str">
            <v>60x120 y 58x117 Rect.</v>
          </cell>
        </row>
        <row r="2556">
          <cell r="A2556" t="str">
            <v>201881765006.2.1</v>
          </cell>
          <cell r="B2556" t="str">
            <v>58 x 117 LONDON GRIS TAAD RECT. 2DA CAL</v>
          </cell>
          <cell r="C2556">
            <v>20</v>
          </cell>
          <cell r="D2556">
            <v>48.6</v>
          </cell>
          <cell r="E2556">
            <v>22.062000000000001</v>
          </cell>
          <cell r="F2556" t="str">
            <v>PAL</v>
          </cell>
          <cell r="G2556" t="str">
            <v xml:space="preserve">58 x 117 </v>
          </cell>
          <cell r="H2556" t="str">
            <v>Metros</v>
          </cell>
          <cell r="I2556" t="str">
            <v>Porcellanato</v>
          </cell>
          <cell r="J2556" t="str">
            <v>Segunda</v>
          </cell>
          <cell r="K2556" t="str">
            <v>60x120 y 58x117 Rect.</v>
          </cell>
        </row>
        <row r="2557">
          <cell r="A2557" t="str">
            <v>201890883022.1.1</v>
          </cell>
          <cell r="B2557" t="str">
            <v>59 x 59 GRANITO OUT GREY RECTIFICADO</v>
          </cell>
          <cell r="C2557">
            <v>20</v>
          </cell>
          <cell r="D2557">
            <v>52.2</v>
          </cell>
          <cell r="E2557">
            <v>19.074000000000002</v>
          </cell>
          <cell r="F2557" t="str">
            <v>PAL</v>
          </cell>
          <cell r="G2557" t="str">
            <v xml:space="preserve">59 x 59 </v>
          </cell>
          <cell r="H2557" t="str">
            <v>Metros</v>
          </cell>
          <cell r="I2557" t="str">
            <v>Porcellanato</v>
          </cell>
          <cell r="J2557" t="str">
            <v>Primera</v>
          </cell>
          <cell r="K2557" t="str">
            <v xml:space="preserve">59 x 59 </v>
          </cell>
        </row>
        <row r="2558">
          <cell r="A2558" t="str">
            <v>201890883022.2.1</v>
          </cell>
          <cell r="B2558" t="str">
            <v>59 x 59 GRANITO OUT GREY RECT 2DA CAL</v>
          </cell>
          <cell r="C2558">
            <v>20</v>
          </cell>
          <cell r="D2558">
            <v>52.2</v>
          </cell>
          <cell r="E2558">
            <v>19.731999999999999</v>
          </cell>
          <cell r="F2558" t="str">
            <v>PAL</v>
          </cell>
          <cell r="G2558" t="str">
            <v xml:space="preserve">59 x 59 </v>
          </cell>
          <cell r="H2558" t="str">
            <v>Metros</v>
          </cell>
          <cell r="I2558" t="str">
            <v>Porcellanato</v>
          </cell>
          <cell r="J2558" t="str">
            <v>Segunda</v>
          </cell>
          <cell r="K2558" t="str">
            <v xml:space="preserve">59 x 59 </v>
          </cell>
        </row>
        <row r="2559">
          <cell r="A2559" t="str">
            <v>201890883120.1.1</v>
          </cell>
          <cell r="B2559" t="str">
            <v>59 x 59 GRANITO OUT SAND RECTIFICADO</v>
          </cell>
          <cell r="C2559">
            <v>20</v>
          </cell>
          <cell r="D2559">
            <v>52.2</v>
          </cell>
          <cell r="E2559">
            <v>19.074000000000002</v>
          </cell>
          <cell r="F2559" t="str">
            <v>PAL</v>
          </cell>
          <cell r="G2559" t="str">
            <v xml:space="preserve">59 x 59 </v>
          </cell>
          <cell r="H2559" t="str">
            <v>Metros</v>
          </cell>
          <cell r="I2559" t="str">
            <v>Porcellanato</v>
          </cell>
          <cell r="J2559" t="str">
            <v>Primera</v>
          </cell>
          <cell r="K2559" t="str">
            <v xml:space="preserve">59 x 59 </v>
          </cell>
        </row>
        <row r="2560">
          <cell r="A2560" t="str">
            <v>201890883120.2.1</v>
          </cell>
          <cell r="B2560" t="str">
            <v>59 x 59 GRANITO OUT SAND RECT 2DA CAL</v>
          </cell>
          <cell r="C2560">
            <v>20</v>
          </cell>
          <cell r="D2560">
            <v>52.2</v>
          </cell>
          <cell r="E2560">
            <v>19.731999999999999</v>
          </cell>
          <cell r="F2560" t="str">
            <v>PAL</v>
          </cell>
          <cell r="G2560" t="str">
            <v xml:space="preserve">59 x 59 </v>
          </cell>
          <cell r="H2560" t="str">
            <v>Metros</v>
          </cell>
          <cell r="I2560" t="str">
            <v>Porcellanato</v>
          </cell>
          <cell r="J2560" t="str">
            <v>Segunda</v>
          </cell>
          <cell r="K2560" t="str">
            <v xml:space="preserve">59 x 59 </v>
          </cell>
        </row>
        <row r="2561">
          <cell r="A2561" t="str">
            <v>201890883123.1.1</v>
          </cell>
          <cell r="B2561" t="str">
            <v>59 x 59 GRANITO OUT BLACK RECTIFICADO</v>
          </cell>
          <cell r="C2561">
            <v>20</v>
          </cell>
          <cell r="D2561">
            <v>52.2</v>
          </cell>
          <cell r="E2561">
            <v>19.074000000000002</v>
          </cell>
          <cell r="F2561" t="str">
            <v>PAL</v>
          </cell>
          <cell r="G2561" t="str">
            <v xml:space="preserve">59 x 59 </v>
          </cell>
          <cell r="H2561" t="str">
            <v>Metros</v>
          </cell>
          <cell r="I2561" t="str">
            <v>Porcellanato</v>
          </cell>
          <cell r="J2561" t="str">
            <v>Primera</v>
          </cell>
          <cell r="K2561" t="str">
            <v xml:space="preserve">59 x 59 </v>
          </cell>
        </row>
        <row r="2562">
          <cell r="A2562" t="str">
            <v>201890883123.2.1</v>
          </cell>
          <cell r="B2562" t="str">
            <v>59 x 59 GRANITO OUT BLACK RECT 2DA CAL</v>
          </cell>
          <cell r="C2562">
            <v>20</v>
          </cell>
          <cell r="D2562">
            <v>52.2</v>
          </cell>
          <cell r="E2562">
            <v>19.731999999999999</v>
          </cell>
          <cell r="F2562" t="str">
            <v>PAL</v>
          </cell>
          <cell r="G2562" t="str">
            <v xml:space="preserve">59 x 59 </v>
          </cell>
          <cell r="H2562" t="str">
            <v>Metros</v>
          </cell>
          <cell r="I2562" t="str">
            <v>Porcellanato</v>
          </cell>
          <cell r="J2562" t="str">
            <v>Segunda</v>
          </cell>
          <cell r="K2562" t="str">
            <v xml:space="preserve">59 x 59 </v>
          </cell>
        </row>
        <row r="2563">
          <cell r="A2563" t="str">
            <v>201891015028.1.1</v>
          </cell>
          <cell r="B2563" t="str">
            <v>59 x 59 CITY PLATA RECTIFICADO</v>
          </cell>
          <cell r="C2563">
            <v>20</v>
          </cell>
          <cell r="D2563">
            <v>52.2</v>
          </cell>
          <cell r="E2563">
            <v>19.731999999999999</v>
          </cell>
          <cell r="F2563" t="str">
            <v>PAL</v>
          </cell>
          <cell r="G2563" t="str">
            <v xml:space="preserve">59 x 59 </v>
          </cell>
          <cell r="H2563" t="str">
            <v>Metros</v>
          </cell>
          <cell r="I2563" t="str">
            <v>Porcellanato</v>
          </cell>
          <cell r="J2563" t="str">
            <v>Primera</v>
          </cell>
          <cell r="K2563" t="str">
            <v xml:space="preserve">59 x 59 </v>
          </cell>
        </row>
        <row r="2564">
          <cell r="A2564" t="str">
            <v>201891015028.2.1</v>
          </cell>
          <cell r="B2564" t="str">
            <v>59 x 59 CITY PLATA RECTIFICADO 2DA CAL</v>
          </cell>
          <cell r="C2564">
            <v>20</v>
          </cell>
          <cell r="D2564">
            <v>52.2</v>
          </cell>
          <cell r="E2564">
            <v>19.731999999999999</v>
          </cell>
          <cell r="F2564" t="str">
            <v>PAL</v>
          </cell>
          <cell r="G2564" t="str">
            <v xml:space="preserve">59 x 59 </v>
          </cell>
          <cell r="H2564" t="str">
            <v>Metros</v>
          </cell>
          <cell r="I2564" t="str">
            <v>Porcellanato</v>
          </cell>
          <cell r="J2564" t="str">
            <v>Segunda</v>
          </cell>
          <cell r="K2564" t="str">
            <v xml:space="preserve">59 x 59 </v>
          </cell>
        </row>
        <row r="2565">
          <cell r="A2565" t="str">
            <v>201891291174.1.1</v>
          </cell>
          <cell r="B2565" t="str">
            <v>59 x 59 BLEND CEMENTO RECTIFICADO</v>
          </cell>
          <cell r="C2565">
            <v>20</v>
          </cell>
          <cell r="D2565">
            <v>52.2</v>
          </cell>
          <cell r="E2565">
            <v>19.074000000000002</v>
          </cell>
          <cell r="F2565" t="str">
            <v>PAL</v>
          </cell>
          <cell r="G2565" t="str">
            <v xml:space="preserve">59 x 59 </v>
          </cell>
          <cell r="H2565" t="str">
            <v>Metros</v>
          </cell>
          <cell r="I2565" t="str">
            <v>Porcellanato</v>
          </cell>
          <cell r="J2565" t="str">
            <v>Primera</v>
          </cell>
          <cell r="K2565" t="str">
            <v xml:space="preserve">59 x 59 </v>
          </cell>
        </row>
        <row r="2566">
          <cell r="A2566" t="str">
            <v>201891291174.2.1</v>
          </cell>
          <cell r="B2566" t="str">
            <v>59 x 59 BLEND CEMENTO RECT 2DA CAL</v>
          </cell>
          <cell r="C2566">
            <v>20</v>
          </cell>
          <cell r="D2566">
            <v>52.2</v>
          </cell>
          <cell r="E2566">
            <v>19.731999999999999</v>
          </cell>
          <cell r="F2566" t="str">
            <v>PAL</v>
          </cell>
          <cell r="G2566" t="str">
            <v xml:space="preserve">59 x 59 </v>
          </cell>
          <cell r="H2566" t="str">
            <v>Metros</v>
          </cell>
          <cell r="I2566" t="str">
            <v>Porcellanato</v>
          </cell>
          <cell r="J2566" t="str">
            <v>Segunda</v>
          </cell>
          <cell r="K2566" t="str">
            <v xml:space="preserve">59 x 59 </v>
          </cell>
        </row>
        <row r="2567">
          <cell r="A2567" t="str">
            <v>201891594023.1.1</v>
          </cell>
          <cell r="B2567" t="str">
            <v>59 x 59 RAVENNA NATURAL RECTIFICADO</v>
          </cell>
          <cell r="C2567">
            <v>20</v>
          </cell>
          <cell r="D2567">
            <v>52.2</v>
          </cell>
          <cell r="E2567">
            <v>19.074000000000002</v>
          </cell>
          <cell r="F2567" t="str">
            <v>PAL</v>
          </cell>
          <cell r="G2567" t="str">
            <v xml:space="preserve">59 x 59 </v>
          </cell>
          <cell r="H2567" t="str">
            <v>Metros</v>
          </cell>
          <cell r="I2567" t="str">
            <v>Porcellanato</v>
          </cell>
          <cell r="J2567" t="str">
            <v>Primera</v>
          </cell>
          <cell r="K2567" t="str">
            <v xml:space="preserve">59 x 59 </v>
          </cell>
        </row>
        <row r="2568">
          <cell r="A2568" t="str">
            <v>201891594023.2.1</v>
          </cell>
          <cell r="B2568" t="str">
            <v>59 x 59 RAVENNA NATURAL RECT 2DA CAL</v>
          </cell>
          <cell r="C2568">
            <v>20</v>
          </cell>
          <cell r="D2568">
            <v>52.2</v>
          </cell>
          <cell r="E2568">
            <v>19.731999999999999</v>
          </cell>
          <cell r="F2568" t="str">
            <v>PAL</v>
          </cell>
          <cell r="G2568" t="str">
            <v xml:space="preserve">59 x 59 </v>
          </cell>
          <cell r="H2568" t="str">
            <v>Metros</v>
          </cell>
          <cell r="I2568" t="str">
            <v>Porcellanato</v>
          </cell>
          <cell r="J2568" t="str">
            <v>Segunda</v>
          </cell>
          <cell r="K2568" t="str">
            <v xml:space="preserve">59 x 59 </v>
          </cell>
        </row>
        <row r="2569">
          <cell r="A2569" t="str">
            <v>201891597006.1.1</v>
          </cell>
          <cell r="B2569" t="str">
            <v>59 x 59 LIFE GRIS RECTIFICADO</v>
          </cell>
          <cell r="C2569">
            <v>20</v>
          </cell>
          <cell r="D2569">
            <v>52.2</v>
          </cell>
          <cell r="E2569">
            <v>19.074000000000002</v>
          </cell>
          <cell r="F2569" t="str">
            <v>PAL</v>
          </cell>
          <cell r="G2569" t="str">
            <v xml:space="preserve">59 x 59 </v>
          </cell>
          <cell r="H2569" t="str">
            <v>Metros</v>
          </cell>
          <cell r="I2569" t="str">
            <v>Porcellanato</v>
          </cell>
          <cell r="J2569" t="str">
            <v>Primera</v>
          </cell>
          <cell r="K2569" t="str">
            <v xml:space="preserve">59 x 59 </v>
          </cell>
        </row>
        <row r="2570">
          <cell r="A2570" t="str">
            <v>201891597006.2.1</v>
          </cell>
          <cell r="B2570" t="str">
            <v>59 x 59 LIFE GRIS RECTIFICADO 2DA CAL</v>
          </cell>
          <cell r="C2570">
            <v>20</v>
          </cell>
          <cell r="D2570">
            <v>52.2</v>
          </cell>
          <cell r="E2570">
            <v>19.731999999999999</v>
          </cell>
          <cell r="F2570" t="str">
            <v>PAL</v>
          </cell>
          <cell r="G2570" t="str">
            <v xml:space="preserve">59 x 59 </v>
          </cell>
          <cell r="H2570" t="str">
            <v>Metros</v>
          </cell>
          <cell r="I2570" t="str">
            <v>Porcellanato</v>
          </cell>
          <cell r="J2570" t="str">
            <v>Segunda</v>
          </cell>
          <cell r="K2570" t="str">
            <v xml:space="preserve">59 x 59 </v>
          </cell>
        </row>
        <row r="2571">
          <cell r="A2571" t="str">
            <v>201891597034.1.1</v>
          </cell>
          <cell r="B2571" t="str">
            <v>59 x 59 LIFE MARFIL RECTIFICADO</v>
          </cell>
          <cell r="C2571">
            <v>20</v>
          </cell>
          <cell r="D2571">
            <v>52.2</v>
          </cell>
          <cell r="E2571">
            <v>19.074000000000002</v>
          </cell>
          <cell r="F2571" t="str">
            <v>PAL</v>
          </cell>
          <cell r="G2571" t="str">
            <v xml:space="preserve">59 x 59 </v>
          </cell>
          <cell r="H2571" t="str">
            <v>Metros</v>
          </cell>
          <cell r="I2571" t="str">
            <v>Porcellanato</v>
          </cell>
          <cell r="J2571" t="str">
            <v>Primera</v>
          </cell>
          <cell r="K2571" t="str">
            <v xml:space="preserve">59 x 59 </v>
          </cell>
        </row>
        <row r="2572">
          <cell r="A2572" t="str">
            <v>201891597034.2.1</v>
          </cell>
          <cell r="B2572" t="str">
            <v>59 x 59 LIFE MARFIL RECTIFICADO 2DA CAL</v>
          </cell>
          <cell r="C2572">
            <v>20</v>
          </cell>
          <cell r="D2572">
            <v>52.2</v>
          </cell>
          <cell r="E2572">
            <v>19.731999999999999</v>
          </cell>
          <cell r="F2572" t="str">
            <v>PAL</v>
          </cell>
          <cell r="G2572" t="str">
            <v xml:space="preserve">59 x 59 </v>
          </cell>
          <cell r="H2572" t="str">
            <v>Metros</v>
          </cell>
          <cell r="I2572" t="str">
            <v>Porcellanato</v>
          </cell>
          <cell r="J2572" t="str">
            <v>Segunda</v>
          </cell>
          <cell r="K2572" t="str">
            <v xml:space="preserve">59 x 59 </v>
          </cell>
        </row>
        <row r="2573">
          <cell r="A2573" t="str">
            <v>201891597097.1.1</v>
          </cell>
          <cell r="B2573" t="str">
            <v>59 x 59 LIFE TIZA RECTIFICADO</v>
          </cell>
          <cell r="C2573">
            <v>20</v>
          </cell>
          <cell r="D2573">
            <v>52.2</v>
          </cell>
          <cell r="E2573">
            <v>19.074000000000002</v>
          </cell>
          <cell r="F2573" t="str">
            <v>PAL</v>
          </cell>
          <cell r="G2573" t="str">
            <v xml:space="preserve">59 x 59 </v>
          </cell>
          <cell r="H2573" t="str">
            <v>Metros</v>
          </cell>
          <cell r="I2573" t="str">
            <v>Porcellanato</v>
          </cell>
          <cell r="J2573" t="str">
            <v>Primera</v>
          </cell>
          <cell r="K2573" t="str">
            <v xml:space="preserve">59 x 59 </v>
          </cell>
        </row>
        <row r="2574">
          <cell r="A2574" t="str">
            <v>201891597097.2.1</v>
          </cell>
          <cell r="B2574" t="str">
            <v>59 x 59 LIFE TIZA RECTIFICADO 2DA CAL</v>
          </cell>
          <cell r="C2574">
            <v>20</v>
          </cell>
          <cell r="D2574">
            <v>52.2</v>
          </cell>
          <cell r="E2574">
            <v>19.731999999999999</v>
          </cell>
          <cell r="F2574" t="str">
            <v>PAL</v>
          </cell>
          <cell r="G2574" t="str">
            <v xml:space="preserve">59 x 59 </v>
          </cell>
          <cell r="H2574" t="str">
            <v>Metros</v>
          </cell>
          <cell r="I2574" t="str">
            <v>Porcellanato</v>
          </cell>
          <cell r="J2574" t="str">
            <v>Segunda</v>
          </cell>
          <cell r="K2574" t="str">
            <v xml:space="preserve">59 x 59 </v>
          </cell>
        </row>
        <row r="2575">
          <cell r="A2575" t="str">
            <v>201891608147.1.1</v>
          </cell>
          <cell r="B2575" t="str">
            <v>59 x 59 SIDNEY ICE RECTIFICADO</v>
          </cell>
          <cell r="C2575">
            <v>20</v>
          </cell>
          <cell r="D2575">
            <v>52.2</v>
          </cell>
          <cell r="E2575">
            <v>19.074000000000002</v>
          </cell>
          <cell r="F2575" t="str">
            <v>PAL</v>
          </cell>
          <cell r="G2575" t="str">
            <v xml:space="preserve">59 x 59 </v>
          </cell>
          <cell r="H2575" t="str">
            <v>Metros</v>
          </cell>
          <cell r="I2575" t="str">
            <v>Porcellanato</v>
          </cell>
          <cell r="J2575" t="str">
            <v>Primera</v>
          </cell>
          <cell r="K2575" t="str">
            <v xml:space="preserve">59 x 59 </v>
          </cell>
        </row>
        <row r="2576">
          <cell r="A2576" t="str">
            <v>201891608147.2.1</v>
          </cell>
          <cell r="B2576" t="str">
            <v>59 x 59 SIDNEY ICE RECT 2DA CAL</v>
          </cell>
          <cell r="C2576">
            <v>20</v>
          </cell>
          <cell r="D2576">
            <v>52.2</v>
          </cell>
          <cell r="E2576">
            <v>19.731999999999999</v>
          </cell>
          <cell r="F2576" t="str">
            <v>PAL</v>
          </cell>
          <cell r="G2576" t="str">
            <v xml:space="preserve">59 x 59 </v>
          </cell>
          <cell r="H2576" t="str">
            <v>Metros</v>
          </cell>
          <cell r="I2576" t="str">
            <v>Porcellanato</v>
          </cell>
          <cell r="J2576" t="str">
            <v>Segunda</v>
          </cell>
          <cell r="K2576" t="str">
            <v xml:space="preserve">59 x 59 </v>
          </cell>
        </row>
        <row r="2577">
          <cell r="A2577" t="str">
            <v>201891608207.1.1</v>
          </cell>
          <cell r="B2577" t="str">
            <v>59 x 59 SIDNEY SILVER RECTIFICADO</v>
          </cell>
          <cell r="C2577">
            <v>20</v>
          </cell>
          <cell r="D2577">
            <v>52.2</v>
          </cell>
          <cell r="E2577">
            <v>19.074000000000002</v>
          </cell>
          <cell r="F2577" t="str">
            <v>PAL</v>
          </cell>
          <cell r="G2577" t="str">
            <v xml:space="preserve">59 x 59 </v>
          </cell>
          <cell r="H2577" t="str">
            <v>Metros</v>
          </cell>
          <cell r="I2577" t="str">
            <v>Porcellanato</v>
          </cell>
          <cell r="J2577" t="str">
            <v>Primera</v>
          </cell>
          <cell r="K2577" t="str">
            <v xml:space="preserve">59 x 59 </v>
          </cell>
        </row>
        <row r="2578">
          <cell r="A2578" t="str">
            <v>201891608207.2.1</v>
          </cell>
          <cell r="B2578" t="str">
            <v>59 x 59 SIDNEY SILVER RECT 2DA CAL</v>
          </cell>
          <cell r="C2578">
            <v>20</v>
          </cell>
          <cell r="D2578">
            <v>52.2</v>
          </cell>
          <cell r="E2578">
            <v>19.731999999999999</v>
          </cell>
          <cell r="F2578" t="str">
            <v>PAL</v>
          </cell>
          <cell r="G2578" t="str">
            <v xml:space="preserve">59 x 59 </v>
          </cell>
          <cell r="H2578" t="str">
            <v>Metros</v>
          </cell>
          <cell r="I2578" t="str">
            <v>Porcellanato</v>
          </cell>
          <cell r="J2578" t="str">
            <v>Segunda</v>
          </cell>
          <cell r="K2578" t="str">
            <v xml:space="preserve">59 x 59 </v>
          </cell>
        </row>
        <row r="2579">
          <cell r="A2579" t="str">
            <v>201891656006.1.1</v>
          </cell>
          <cell r="B2579" t="str">
            <v>59 x 59 MOMA GRIS RECTIFICADO</v>
          </cell>
          <cell r="C2579">
            <v>20</v>
          </cell>
          <cell r="D2579">
            <v>52.2</v>
          </cell>
          <cell r="E2579">
            <v>19.731999999999999</v>
          </cell>
          <cell r="F2579" t="str">
            <v>PAL</v>
          </cell>
          <cell r="G2579" t="str">
            <v xml:space="preserve">59 x 59 </v>
          </cell>
          <cell r="H2579" t="str">
            <v>Metros</v>
          </cell>
          <cell r="I2579" t="str">
            <v>Porcellanato</v>
          </cell>
          <cell r="J2579" t="str">
            <v>Primera</v>
          </cell>
          <cell r="K2579" t="str">
            <v xml:space="preserve">59 x 59 </v>
          </cell>
        </row>
        <row r="2580">
          <cell r="A2580" t="str">
            <v>201891656006.2.1</v>
          </cell>
          <cell r="B2580" t="str">
            <v>59 x 59 MOMA GRIS RECTIFICADO 2DA CAL</v>
          </cell>
          <cell r="C2580">
            <v>20</v>
          </cell>
          <cell r="D2580">
            <v>52.2</v>
          </cell>
          <cell r="E2580">
            <v>19.731999999999999</v>
          </cell>
          <cell r="F2580" t="str">
            <v>PAL</v>
          </cell>
          <cell r="G2580" t="str">
            <v xml:space="preserve">59 x 59 </v>
          </cell>
          <cell r="H2580" t="str">
            <v>Metros</v>
          </cell>
          <cell r="I2580" t="str">
            <v>Porcellanato</v>
          </cell>
          <cell r="J2580" t="str">
            <v>Segunda</v>
          </cell>
          <cell r="K2580" t="str">
            <v xml:space="preserve">59 x 59 </v>
          </cell>
        </row>
        <row r="2581">
          <cell r="A2581" t="str">
            <v>201891656034.1.1</v>
          </cell>
          <cell r="B2581" t="str">
            <v>59 x 59 MOMA MARFIL RECTIFICADO</v>
          </cell>
          <cell r="C2581">
            <v>20</v>
          </cell>
          <cell r="D2581">
            <v>52.2</v>
          </cell>
          <cell r="E2581">
            <v>19.731999999999999</v>
          </cell>
          <cell r="F2581" t="str">
            <v>PAL</v>
          </cell>
          <cell r="G2581" t="str">
            <v xml:space="preserve">59 x 59 </v>
          </cell>
          <cell r="H2581" t="str">
            <v>Metros</v>
          </cell>
          <cell r="I2581" t="str">
            <v>Porcellanato</v>
          </cell>
          <cell r="J2581" t="str">
            <v>Primera</v>
          </cell>
          <cell r="K2581" t="str">
            <v xml:space="preserve">59 x 59 </v>
          </cell>
        </row>
        <row r="2582">
          <cell r="A2582" t="str">
            <v>201891656034.2.1</v>
          </cell>
          <cell r="B2582" t="str">
            <v>59 x 59 MOMA MARFIL RECTIFICADO 2DA CAL</v>
          </cell>
          <cell r="C2582">
            <v>20</v>
          </cell>
          <cell r="D2582">
            <v>52.2</v>
          </cell>
          <cell r="E2582">
            <v>19.731999999999999</v>
          </cell>
          <cell r="F2582" t="str">
            <v>PAL</v>
          </cell>
          <cell r="G2582" t="str">
            <v xml:space="preserve">59 x 59 </v>
          </cell>
          <cell r="H2582" t="str">
            <v>Metros</v>
          </cell>
          <cell r="I2582" t="str">
            <v>Porcellanato</v>
          </cell>
          <cell r="J2582" t="str">
            <v>Segunda</v>
          </cell>
          <cell r="K2582" t="str">
            <v xml:space="preserve">59 x 59 </v>
          </cell>
        </row>
        <row r="2583">
          <cell r="A2583" t="str">
            <v>201891699097.1.1</v>
          </cell>
          <cell r="B2583" t="str">
            <v>59 x 59 WORK TIZA RECTIFICADO</v>
          </cell>
          <cell r="C2583">
            <v>20</v>
          </cell>
          <cell r="D2583">
            <v>52.2</v>
          </cell>
          <cell r="E2583">
            <v>19.731999999999999</v>
          </cell>
          <cell r="F2583" t="str">
            <v>PAL</v>
          </cell>
          <cell r="G2583" t="str">
            <v xml:space="preserve">59 x 59 </v>
          </cell>
          <cell r="H2583" t="str">
            <v>Metros</v>
          </cell>
          <cell r="I2583" t="str">
            <v>Porcellanato</v>
          </cell>
          <cell r="J2583" t="str">
            <v>Primera</v>
          </cell>
          <cell r="K2583" t="str">
            <v xml:space="preserve">59 x 59 </v>
          </cell>
        </row>
        <row r="2584">
          <cell r="A2584" t="str">
            <v>201891699097.2.1</v>
          </cell>
          <cell r="B2584" t="str">
            <v>59 x 59 WORK TIZA RECTIFICADO 2DA CAL</v>
          </cell>
          <cell r="C2584">
            <v>20</v>
          </cell>
          <cell r="D2584">
            <v>52.2</v>
          </cell>
          <cell r="E2584">
            <v>19.731999999999999</v>
          </cell>
          <cell r="F2584" t="str">
            <v>PAL</v>
          </cell>
          <cell r="G2584" t="str">
            <v xml:space="preserve">59 x 59 </v>
          </cell>
          <cell r="H2584" t="str">
            <v>Metros</v>
          </cell>
          <cell r="I2584" t="str">
            <v>Porcellanato</v>
          </cell>
          <cell r="J2584" t="str">
            <v>Segunda</v>
          </cell>
          <cell r="K2584" t="str">
            <v xml:space="preserve">59 x 59 </v>
          </cell>
        </row>
        <row r="2585">
          <cell r="A2585" t="str">
            <v>201891726006.1.1</v>
          </cell>
          <cell r="B2585" t="str">
            <v>59 x 59 LONDON GRIS RECTIFICADO</v>
          </cell>
          <cell r="C2585">
            <v>20</v>
          </cell>
          <cell r="D2585">
            <v>52.2</v>
          </cell>
          <cell r="E2585">
            <v>19.074000000000002</v>
          </cell>
          <cell r="F2585" t="str">
            <v>PAL</v>
          </cell>
          <cell r="G2585" t="str">
            <v xml:space="preserve">59 x 59 </v>
          </cell>
          <cell r="H2585" t="str">
            <v>Metros</v>
          </cell>
          <cell r="I2585" t="str">
            <v>Porcellanato</v>
          </cell>
          <cell r="J2585" t="str">
            <v>Primera</v>
          </cell>
          <cell r="K2585" t="str">
            <v xml:space="preserve">59 x 59 </v>
          </cell>
        </row>
        <row r="2586">
          <cell r="A2586" t="str">
            <v>201891726006.2.1</v>
          </cell>
          <cell r="B2586" t="str">
            <v>59 x 59 LONDON GRIS RECT 2DA CAL</v>
          </cell>
          <cell r="C2586">
            <v>20</v>
          </cell>
          <cell r="D2586">
            <v>52.2</v>
          </cell>
          <cell r="E2586">
            <v>19.731999999999999</v>
          </cell>
          <cell r="F2586" t="str">
            <v>PAL</v>
          </cell>
          <cell r="G2586" t="str">
            <v xml:space="preserve">59 x 59 </v>
          </cell>
          <cell r="H2586" t="str">
            <v>Metros</v>
          </cell>
          <cell r="I2586" t="str">
            <v>Porcellanato</v>
          </cell>
          <cell r="J2586" t="str">
            <v>Segunda</v>
          </cell>
          <cell r="K2586" t="str">
            <v xml:space="preserve">59 x 59 </v>
          </cell>
        </row>
        <row r="2587">
          <cell r="A2587" t="str">
            <v>201891726097.1.1</v>
          </cell>
          <cell r="B2587" t="str">
            <v>59 x 59 LONDON TIZA RECTIFICADO</v>
          </cell>
          <cell r="C2587">
            <v>20</v>
          </cell>
          <cell r="D2587">
            <v>52.2</v>
          </cell>
          <cell r="E2587">
            <v>19.074000000000002</v>
          </cell>
          <cell r="F2587" t="str">
            <v>PAL</v>
          </cell>
          <cell r="G2587" t="str">
            <v xml:space="preserve">59 x 59 </v>
          </cell>
          <cell r="H2587" t="str">
            <v>Metros</v>
          </cell>
          <cell r="I2587" t="str">
            <v>Porcellanato</v>
          </cell>
          <cell r="J2587" t="str">
            <v>Primera</v>
          </cell>
          <cell r="K2587" t="str">
            <v xml:space="preserve">59 x 59 </v>
          </cell>
        </row>
        <row r="2588">
          <cell r="A2588" t="str">
            <v>201891726097.2.1</v>
          </cell>
          <cell r="B2588" t="str">
            <v>59 x 59 LONDON TIZA RECT 2DA CAL</v>
          </cell>
          <cell r="C2588">
            <v>20</v>
          </cell>
          <cell r="D2588">
            <v>52.2</v>
          </cell>
          <cell r="E2588">
            <v>19.731999999999999</v>
          </cell>
          <cell r="F2588" t="str">
            <v>PAL</v>
          </cell>
          <cell r="G2588" t="str">
            <v xml:space="preserve">59 x 59 </v>
          </cell>
          <cell r="H2588" t="str">
            <v>Metros</v>
          </cell>
          <cell r="I2588" t="str">
            <v>Porcellanato</v>
          </cell>
          <cell r="J2588" t="str">
            <v>Segunda</v>
          </cell>
          <cell r="K2588" t="str">
            <v xml:space="preserve">59 x 59 </v>
          </cell>
        </row>
        <row r="2589">
          <cell r="A2589" t="str">
            <v>201891726209.1.1</v>
          </cell>
          <cell r="B2589" t="str">
            <v>59 x 59 LONDON GREIGE RECTIFICADO</v>
          </cell>
          <cell r="C2589">
            <v>20</v>
          </cell>
          <cell r="D2589">
            <v>52.2</v>
          </cell>
          <cell r="E2589">
            <v>19.074000000000002</v>
          </cell>
          <cell r="F2589" t="str">
            <v>PAL</v>
          </cell>
          <cell r="G2589" t="str">
            <v xml:space="preserve">59 x 59 </v>
          </cell>
          <cell r="H2589" t="str">
            <v>Metros</v>
          </cell>
          <cell r="I2589" t="str">
            <v>Porcellanato</v>
          </cell>
          <cell r="J2589" t="str">
            <v>Primera</v>
          </cell>
          <cell r="K2589" t="str">
            <v xml:space="preserve">59 x 59 </v>
          </cell>
        </row>
        <row r="2590">
          <cell r="A2590" t="str">
            <v>201891726209.2.1</v>
          </cell>
          <cell r="B2590" t="str">
            <v>59 x 59 LONDON GREIGE RECT 2DA CAL</v>
          </cell>
          <cell r="C2590">
            <v>20</v>
          </cell>
          <cell r="D2590">
            <v>52.2</v>
          </cell>
          <cell r="E2590">
            <v>19.731999999999999</v>
          </cell>
          <cell r="F2590" t="str">
            <v>PAL</v>
          </cell>
          <cell r="G2590" t="str">
            <v xml:space="preserve">59 x 59 </v>
          </cell>
          <cell r="H2590" t="str">
            <v>Metros</v>
          </cell>
          <cell r="I2590" t="str">
            <v>Porcellanato</v>
          </cell>
          <cell r="J2590" t="str">
            <v>Segunda</v>
          </cell>
          <cell r="K2590" t="str">
            <v xml:space="preserve">59 x 59 </v>
          </cell>
        </row>
        <row r="2591">
          <cell r="A2591" t="str">
            <v>201900522123.1.1</v>
          </cell>
          <cell r="B2591" t="str">
            <v>60 x 60 NAXOS BLACK</v>
          </cell>
          <cell r="C2591">
            <v>20</v>
          </cell>
          <cell r="D2591">
            <v>54</v>
          </cell>
          <cell r="E2591">
            <v>19.074000000000002</v>
          </cell>
          <cell r="F2591" t="str">
            <v>PAL</v>
          </cell>
          <cell r="G2591" t="str">
            <v xml:space="preserve">60 x 60 </v>
          </cell>
          <cell r="H2591" t="str">
            <v>Metros</v>
          </cell>
          <cell r="I2591" t="str">
            <v>Porcellanato</v>
          </cell>
          <cell r="J2591" t="str">
            <v>Primera</v>
          </cell>
          <cell r="K2591" t="str">
            <v>60x60-61x61-61,5x61,5</v>
          </cell>
        </row>
        <row r="2592">
          <cell r="A2592" t="str">
            <v>201900522123.2.1</v>
          </cell>
          <cell r="B2592" t="str">
            <v>60 x 60 NAXOS BLACK 2DA CAL</v>
          </cell>
          <cell r="C2592">
            <v>20</v>
          </cell>
          <cell r="D2592">
            <v>54</v>
          </cell>
          <cell r="E2592">
            <v>19.074000000000002</v>
          </cell>
          <cell r="F2592" t="str">
            <v>PAL</v>
          </cell>
          <cell r="G2592" t="str">
            <v xml:space="preserve">60 x 60 </v>
          </cell>
          <cell r="H2592" t="str">
            <v>Metros</v>
          </cell>
          <cell r="I2592" t="str">
            <v>Porcellanato</v>
          </cell>
          <cell r="J2592" t="str">
            <v>Segunda</v>
          </cell>
          <cell r="K2592" t="str">
            <v>60x60-61x61-61,5x61,5</v>
          </cell>
        </row>
        <row r="2593">
          <cell r="A2593" t="str">
            <v>201901005006.1.1</v>
          </cell>
          <cell r="B2593" t="str">
            <v>60 x 60 ZEN GRIS</v>
          </cell>
          <cell r="C2593">
            <v>20</v>
          </cell>
          <cell r="D2593">
            <v>54</v>
          </cell>
          <cell r="E2593">
            <v>19.074000000000002</v>
          </cell>
          <cell r="F2593" t="str">
            <v>PAL</v>
          </cell>
          <cell r="G2593" t="str">
            <v xml:space="preserve">60 x 60 </v>
          </cell>
          <cell r="H2593" t="str">
            <v>Metros</v>
          </cell>
          <cell r="I2593" t="str">
            <v>Porcellanato</v>
          </cell>
          <cell r="J2593" t="str">
            <v>Primera</v>
          </cell>
          <cell r="K2593" t="str">
            <v>60x60-61x61-61,5x61,5</v>
          </cell>
        </row>
        <row r="2594">
          <cell r="A2594" t="str">
            <v>201901005006.2.1</v>
          </cell>
          <cell r="B2594" t="str">
            <v>60 x 60 ZEN GRIS 2DA CAL</v>
          </cell>
          <cell r="C2594">
            <v>20</v>
          </cell>
          <cell r="D2594">
            <v>54</v>
          </cell>
          <cell r="E2594">
            <v>19.074000000000002</v>
          </cell>
          <cell r="F2594" t="str">
            <v>PAL</v>
          </cell>
          <cell r="G2594" t="str">
            <v xml:space="preserve">60 x 60 </v>
          </cell>
          <cell r="H2594" t="str">
            <v>Metros</v>
          </cell>
          <cell r="I2594" t="str">
            <v>Porcellanato</v>
          </cell>
          <cell r="J2594" t="str">
            <v>Segunda</v>
          </cell>
          <cell r="K2594" t="str">
            <v>60x60-61x61-61,5x61,5</v>
          </cell>
        </row>
        <row r="2595">
          <cell r="A2595" t="str">
            <v>201901005034.1.1</v>
          </cell>
          <cell r="B2595" t="str">
            <v>60 x 60 ZEN MARFIL</v>
          </cell>
          <cell r="C2595">
            <v>20</v>
          </cell>
          <cell r="D2595">
            <v>54</v>
          </cell>
          <cell r="E2595">
            <v>19.074000000000002</v>
          </cell>
          <cell r="F2595" t="str">
            <v>PAL</v>
          </cell>
          <cell r="G2595" t="str">
            <v xml:space="preserve">60 x 60 </v>
          </cell>
          <cell r="H2595" t="str">
            <v>Metros</v>
          </cell>
          <cell r="I2595" t="str">
            <v>Porcellanato</v>
          </cell>
          <cell r="J2595" t="str">
            <v>Primera</v>
          </cell>
          <cell r="K2595" t="str">
            <v>60x60-61x61-61,5x61,5</v>
          </cell>
        </row>
        <row r="2596">
          <cell r="A2596" t="str">
            <v>201901005034.2.1</v>
          </cell>
          <cell r="B2596" t="str">
            <v>60 x 60 ZEN MARFIL 2DA CAL</v>
          </cell>
          <cell r="C2596">
            <v>20</v>
          </cell>
          <cell r="D2596">
            <v>54</v>
          </cell>
          <cell r="E2596">
            <v>19.074000000000002</v>
          </cell>
          <cell r="F2596" t="str">
            <v>PAL</v>
          </cell>
          <cell r="G2596" t="str">
            <v xml:space="preserve">60 x 60 </v>
          </cell>
          <cell r="H2596" t="str">
            <v>Metros</v>
          </cell>
          <cell r="I2596" t="str">
            <v>Porcellanato</v>
          </cell>
          <cell r="J2596" t="str">
            <v>Segunda</v>
          </cell>
          <cell r="K2596" t="str">
            <v>60x60-61x61-61,5x61,5</v>
          </cell>
        </row>
        <row r="2597">
          <cell r="A2597" t="str">
            <v>201901005097.1.1</v>
          </cell>
          <cell r="B2597" t="str">
            <v>60 x 60 ZEN TIZA</v>
          </cell>
          <cell r="C2597">
            <v>20</v>
          </cell>
          <cell r="D2597">
            <v>54</v>
          </cell>
          <cell r="E2597">
            <v>19.074000000000002</v>
          </cell>
          <cell r="F2597" t="str">
            <v>PAL</v>
          </cell>
          <cell r="G2597" t="str">
            <v xml:space="preserve">60 x 60 </v>
          </cell>
          <cell r="H2597" t="str">
            <v>Metros</v>
          </cell>
          <cell r="I2597" t="str">
            <v>Porcellanato</v>
          </cell>
          <cell r="J2597" t="str">
            <v>Primera</v>
          </cell>
          <cell r="K2597" t="str">
            <v>60x60-61x61-61,5x61,5</v>
          </cell>
        </row>
        <row r="2598">
          <cell r="A2598" t="str">
            <v>201901005097.2.1</v>
          </cell>
          <cell r="B2598" t="str">
            <v>60 x 60 ZEN TIZA 2DA CAL</v>
          </cell>
          <cell r="C2598">
            <v>20</v>
          </cell>
          <cell r="D2598">
            <v>54</v>
          </cell>
          <cell r="E2598">
            <v>19.074000000000002</v>
          </cell>
          <cell r="F2598" t="str">
            <v>PAL</v>
          </cell>
          <cell r="G2598" t="str">
            <v xml:space="preserve">60 x 60 </v>
          </cell>
          <cell r="H2598" t="str">
            <v>Metros</v>
          </cell>
          <cell r="I2598" t="str">
            <v>Porcellanato</v>
          </cell>
          <cell r="J2598" t="str">
            <v>Segunda</v>
          </cell>
          <cell r="K2598" t="str">
            <v>60x60-61x61-61,5x61,5</v>
          </cell>
        </row>
        <row r="2599">
          <cell r="A2599" t="str">
            <v>201901291009.1.1</v>
          </cell>
          <cell r="B2599" t="str">
            <v>60 x 60 BLEND ARENA</v>
          </cell>
          <cell r="C2599">
            <v>20</v>
          </cell>
          <cell r="D2599">
            <v>54</v>
          </cell>
          <cell r="E2599">
            <v>19.074000000000002</v>
          </cell>
          <cell r="F2599" t="str">
            <v>PAL</v>
          </cell>
          <cell r="G2599" t="str">
            <v xml:space="preserve">60 x 60 </v>
          </cell>
          <cell r="H2599" t="str">
            <v>Metros</v>
          </cell>
          <cell r="I2599" t="str">
            <v>Porcellanato</v>
          </cell>
          <cell r="J2599" t="str">
            <v>Primera</v>
          </cell>
          <cell r="K2599" t="str">
            <v>60x60-61x61-61,5x61,5</v>
          </cell>
        </row>
        <row r="2600">
          <cell r="A2600" t="str">
            <v>201901291009.2.1</v>
          </cell>
          <cell r="B2600" t="str">
            <v>60 x 60 BLEND ARENA 2DA CAL</v>
          </cell>
          <cell r="C2600">
            <v>20</v>
          </cell>
          <cell r="D2600">
            <v>54</v>
          </cell>
          <cell r="E2600">
            <v>19.074000000000002</v>
          </cell>
          <cell r="F2600" t="str">
            <v>PAL</v>
          </cell>
          <cell r="G2600" t="str">
            <v xml:space="preserve">60 x 60 </v>
          </cell>
          <cell r="H2600" t="str">
            <v>Metros</v>
          </cell>
          <cell r="I2600" t="str">
            <v>Porcellanato</v>
          </cell>
          <cell r="J2600" t="str">
            <v>Segunda</v>
          </cell>
          <cell r="K2600" t="str">
            <v>60x60-61x61-61,5x61,5</v>
          </cell>
        </row>
        <row r="2601">
          <cell r="A2601" t="str">
            <v>201901291167.1.1</v>
          </cell>
          <cell r="B2601" t="str">
            <v>60 x 60 BLEND GRAFITO</v>
          </cell>
          <cell r="C2601">
            <v>20</v>
          </cell>
          <cell r="D2601">
            <v>54</v>
          </cell>
          <cell r="E2601">
            <v>19.074000000000002</v>
          </cell>
          <cell r="F2601" t="str">
            <v>PAL</v>
          </cell>
          <cell r="G2601" t="str">
            <v xml:space="preserve">60 x 60 </v>
          </cell>
          <cell r="H2601" t="str">
            <v>Metros</v>
          </cell>
          <cell r="I2601" t="str">
            <v>Porcellanato</v>
          </cell>
          <cell r="J2601" t="str">
            <v>Primera</v>
          </cell>
          <cell r="K2601" t="str">
            <v>60x60-61x61-61,5x61,5</v>
          </cell>
        </row>
        <row r="2602">
          <cell r="A2602" t="str">
            <v>201901291167.2.1</v>
          </cell>
          <cell r="B2602" t="str">
            <v>60 x 60 BLEND GRAFITO 2DA CAL</v>
          </cell>
          <cell r="C2602">
            <v>20</v>
          </cell>
          <cell r="D2602">
            <v>54</v>
          </cell>
          <cell r="E2602">
            <v>19.074000000000002</v>
          </cell>
          <cell r="F2602" t="str">
            <v>PAL</v>
          </cell>
          <cell r="G2602" t="str">
            <v xml:space="preserve">60 x 60 </v>
          </cell>
          <cell r="H2602" t="str">
            <v>Metros</v>
          </cell>
          <cell r="I2602" t="str">
            <v>Porcellanato</v>
          </cell>
          <cell r="J2602" t="str">
            <v>Segunda</v>
          </cell>
          <cell r="K2602" t="str">
            <v>60x60-61x61-61,5x61,5</v>
          </cell>
        </row>
        <row r="2603">
          <cell r="A2603" t="str">
            <v>201901291174.1.1</v>
          </cell>
          <cell r="B2603" t="str">
            <v>60 x 60 BLEND CEMENTO</v>
          </cell>
          <cell r="C2603">
            <v>20</v>
          </cell>
          <cell r="D2603">
            <v>54</v>
          </cell>
          <cell r="E2603">
            <v>19.074000000000002</v>
          </cell>
          <cell r="F2603" t="str">
            <v>PAL</v>
          </cell>
          <cell r="G2603" t="str">
            <v xml:space="preserve">60 x 60 </v>
          </cell>
          <cell r="H2603" t="str">
            <v>Metros</v>
          </cell>
          <cell r="I2603" t="str">
            <v>Porcellanato</v>
          </cell>
          <cell r="J2603" t="str">
            <v>Primera</v>
          </cell>
          <cell r="K2603" t="str">
            <v>60x60-61x61-61,5x61,5</v>
          </cell>
        </row>
        <row r="2604">
          <cell r="A2604" t="str">
            <v>201901291174.2.1</v>
          </cell>
          <cell r="B2604" t="str">
            <v>60 x 60 BLEND CEMENTO 2DA CAL</v>
          </cell>
          <cell r="C2604">
            <v>20</v>
          </cell>
          <cell r="D2604">
            <v>54</v>
          </cell>
          <cell r="E2604">
            <v>19.074000000000002</v>
          </cell>
          <cell r="F2604" t="str">
            <v>PAL</v>
          </cell>
          <cell r="G2604" t="str">
            <v xml:space="preserve">60 x 60 </v>
          </cell>
          <cell r="H2604" t="str">
            <v>Metros</v>
          </cell>
          <cell r="I2604" t="str">
            <v>Porcellanato</v>
          </cell>
          <cell r="J2604" t="str">
            <v>Segunda</v>
          </cell>
          <cell r="K2604" t="str">
            <v>60x60-61x61-61,5x61,5</v>
          </cell>
        </row>
        <row r="2605">
          <cell r="A2605" t="str">
            <v>201901294149.1.1</v>
          </cell>
          <cell r="B2605" t="str">
            <v>60 x 60 OXIDO CLARO</v>
          </cell>
          <cell r="C2605">
            <v>20</v>
          </cell>
          <cell r="D2605">
            <v>54</v>
          </cell>
          <cell r="E2605">
            <v>19.074000000000002</v>
          </cell>
          <cell r="F2605" t="str">
            <v>PAL</v>
          </cell>
          <cell r="G2605" t="str">
            <v xml:space="preserve">60 x 60 </v>
          </cell>
          <cell r="H2605" t="str">
            <v>Metros</v>
          </cell>
          <cell r="I2605" t="str">
            <v>Porcellanato</v>
          </cell>
          <cell r="J2605" t="str">
            <v>Primera</v>
          </cell>
          <cell r="K2605" t="str">
            <v>60x60-61x61-61,5x61,5</v>
          </cell>
        </row>
        <row r="2606">
          <cell r="A2606" t="str">
            <v>201901294149.2.1</v>
          </cell>
          <cell r="B2606" t="str">
            <v>60 x 60 OXIDO CLARO 2DA CAL</v>
          </cell>
          <cell r="C2606">
            <v>20</v>
          </cell>
          <cell r="D2606">
            <v>54</v>
          </cell>
          <cell r="E2606">
            <v>19.074000000000002</v>
          </cell>
          <cell r="F2606" t="str">
            <v>PAL</v>
          </cell>
          <cell r="G2606" t="str">
            <v xml:space="preserve">60 x 60 </v>
          </cell>
          <cell r="H2606" t="str">
            <v>Metros</v>
          </cell>
          <cell r="I2606" t="str">
            <v>Porcellanato</v>
          </cell>
          <cell r="J2606" t="str">
            <v>Segunda</v>
          </cell>
          <cell r="K2606" t="str">
            <v>60x60-61x61-61,5x61,5</v>
          </cell>
        </row>
        <row r="2607">
          <cell r="A2607" t="str">
            <v>201901294151.1.1</v>
          </cell>
          <cell r="B2607" t="str">
            <v>60 x 60 OXIDO OSCURO</v>
          </cell>
          <cell r="C2607">
            <v>20</v>
          </cell>
          <cell r="D2607">
            <v>54</v>
          </cell>
          <cell r="E2607">
            <v>19.074000000000002</v>
          </cell>
          <cell r="F2607" t="str">
            <v>PAL</v>
          </cell>
          <cell r="G2607" t="str">
            <v xml:space="preserve">60 x 60 </v>
          </cell>
          <cell r="H2607" t="str">
            <v>Metros</v>
          </cell>
          <cell r="I2607" t="str">
            <v>Porcellanato</v>
          </cell>
          <cell r="J2607" t="str">
            <v>Primera</v>
          </cell>
          <cell r="K2607" t="str">
            <v>60x60-61x61-61,5x61,5</v>
          </cell>
        </row>
        <row r="2608">
          <cell r="A2608" t="str">
            <v>201901294151.2.1</v>
          </cell>
          <cell r="B2608" t="str">
            <v>60 x 60 OXIDO OSCURO 2DA CAL</v>
          </cell>
          <cell r="C2608">
            <v>20</v>
          </cell>
          <cell r="D2608">
            <v>54</v>
          </cell>
          <cell r="E2608">
            <v>19.074000000000002</v>
          </cell>
          <cell r="F2608" t="str">
            <v>PAL</v>
          </cell>
          <cell r="G2608" t="str">
            <v xml:space="preserve">60 x 60 </v>
          </cell>
          <cell r="H2608" t="str">
            <v>Metros</v>
          </cell>
          <cell r="I2608" t="str">
            <v>Porcellanato</v>
          </cell>
          <cell r="J2608" t="str">
            <v>Segunda</v>
          </cell>
          <cell r="K2608" t="str">
            <v>60x60-61x61-61,5x61,5</v>
          </cell>
        </row>
        <row r="2609">
          <cell r="A2609" t="str">
            <v>201901310006.1.1</v>
          </cell>
          <cell r="B2609" t="str">
            <v>60 x 60 FORUM GRIS</v>
          </cell>
          <cell r="C2609">
            <v>20</v>
          </cell>
          <cell r="D2609">
            <v>54</v>
          </cell>
          <cell r="E2609">
            <v>19.074000000000002</v>
          </cell>
          <cell r="F2609" t="str">
            <v>PAL</v>
          </cell>
          <cell r="G2609" t="str">
            <v xml:space="preserve">60 x 60 </v>
          </cell>
          <cell r="H2609" t="str">
            <v>Metros</v>
          </cell>
          <cell r="I2609" t="str">
            <v>Porcellanato</v>
          </cell>
          <cell r="J2609" t="str">
            <v>Primera</v>
          </cell>
          <cell r="K2609" t="str">
            <v>60x60-61x61-61,5x61,5</v>
          </cell>
        </row>
        <row r="2610">
          <cell r="A2610" t="str">
            <v>201901310006.2.1</v>
          </cell>
          <cell r="B2610" t="str">
            <v>60 x 60 FORUM GRIS 2DA CAL</v>
          </cell>
          <cell r="C2610">
            <v>20</v>
          </cell>
          <cell r="D2610">
            <v>54</v>
          </cell>
          <cell r="E2610">
            <v>19.074000000000002</v>
          </cell>
          <cell r="F2610" t="str">
            <v>PAL</v>
          </cell>
          <cell r="G2610" t="str">
            <v xml:space="preserve">60 x 60 </v>
          </cell>
          <cell r="H2610" t="str">
            <v>Metros</v>
          </cell>
          <cell r="I2610" t="str">
            <v>Porcellanato</v>
          </cell>
          <cell r="J2610" t="str">
            <v>Segunda</v>
          </cell>
          <cell r="K2610" t="str">
            <v>60x60-61x61-61,5x61,5</v>
          </cell>
        </row>
        <row r="2611">
          <cell r="A2611" t="str">
            <v>201901310009.1.1</v>
          </cell>
          <cell r="B2611" t="str">
            <v>60 x 60 FORUM ARENA</v>
          </cell>
          <cell r="C2611">
            <v>20</v>
          </cell>
          <cell r="D2611">
            <v>54</v>
          </cell>
          <cell r="E2611">
            <v>19.074000000000002</v>
          </cell>
          <cell r="F2611" t="str">
            <v>PAL</v>
          </cell>
          <cell r="G2611" t="str">
            <v xml:space="preserve">60 x 60 </v>
          </cell>
          <cell r="H2611" t="str">
            <v>Metros</v>
          </cell>
          <cell r="I2611" t="str">
            <v>Porcellanato</v>
          </cell>
          <cell r="J2611" t="str">
            <v>Primera</v>
          </cell>
          <cell r="K2611" t="str">
            <v>60x60-61x61-61,5x61,5</v>
          </cell>
        </row>
        <row r="2612">
          <cell r="A2612" t="str">
            <v>201901310009.2.1</v>
          </cell>
          <cell r="B2612" t="str">
            <v>60 x 60 FORUM ARENA 2DA CAL</v>
          </cell>
          <cell r="C2612">
            <v>20</v>
          </cell>
          <cell r="D2612">
            <v>54</v>
          </cell>
          <cell r="E2612">
            <v>19.074000000000002</v>
          </cell>
          <cell r="F2612" t="str">
            <v>PAL</v>
          </cell>
          <cell r="G2612" t="str">
            <v xml:space="preserve">60 x 60 </v>
          </cell>
          <cell r="H2612" t="str">
            <v>Metros</v>
          </cell>
          <cell r="I2612" t="str">
            <v>Porcellanato</v>
          </cell>
          <cell r="J2612" t="str">
            <v>Segunda</v>
          </cell>
          <cell r="K2612" t="str">
            <v>60x60-61x61-61,5x61,5</v>
          </cell>
        </row>
        <row r="2613">
          <cell r="A2613" t="str">
            <v>201901310097.1.1</v>
          </cell>
          <cell r="B2613" t="str">
            <v>60 x 60 FORUM TIZA</v>
          </cell>
          <cell r="C2613">
            <v>20</v>
          </cell>
          <cell r="D2613">
            <v>54</v>
          </cell>
          <cell r="E2613">
            <v>19.074000000000002</v>
          </cell>
          <cell r="F2613" t="str">
            <v>PAL</v>
          </cell>
          <cell r="G2613" t="str">
            <v xml:space="preserve">60 x 60 </v>
          </cell>
          <cell r="H2613" t="str">
            <v>Metros</v>
          </cell>
          <cell r="I2613" t="str">
            <v>Porcellanato</v>
          </cell>
          <cell r="J2613" t="str">
            <v>Primera</v>
          </cell>
          <cell r="K2613" t="str">
            <v>60x60-61x61-61,5x61,5</v>
          </cell>
        </row>
        <row r="2614">
          <cell r="A2614" t="str">
            <v>201901310097.2.1</v>
          </cell>
          <cell r="B2614" t="str">
            <v>60 x 60 FORUM TIZA 2DA CAL</v>
          </cell>
          <cell r="C2614">
            <v>20</v>
          </cell>
          <cell r="D2614">
            <v>54</v>
          </cell>
          <cell r="E2614">
            <v>19.074000000000002</v>
          </cell>
          <cell r="F2614" t="str">
            <v>PAL</v>
          </cell>
          <cell r="G2614" t="str">
            <v xml:space="preserve">60 x 60 </v>
          </cell>
          <cell r="H2614" t="str">
            <v>Metros</v>
          </cell>
          <cell r="I2614" t="str">
            <v>Porcellanato</v>
          </cell>
          <cell r="J2614" t="str">
            <v>Segunda</v>
          </cell>
          <cell r="K2614" t="str">
            <v>60x60-61x61-61,5x61,5</v>
          </cell>
        </row>
        <row r="2615">
          <cell r="A2615" t="str">
            <v>201901433039.1.1</v>
          </cell>
          <cell r="B2615" t="str">
            <v>60 x 60 RESERVE HABANO</v>
          </cell>
          <cell r="C2615">
            <v>20</v>
          </cell>
          <cell r="D2615">
            <v>54</v>
          </cell>
          <cell r="E2615">
            <v>19.074000000000002</v>
          </cell>
          <cell r="F2615" t="str">
            <v>PAL</v>
          </cell>
          <cell r="G2615" t="str">
            <v xml:space="preserve">60 x 60 </v>
          </cell>
          <cell r="H2615" t="str">
            <v>Metros</v>
          </cell>
          <cell r="I2615" t="str">
            <v>Porcellanato</v>
          </cell>
          <cell r="J2615" t="str">
            <v>Primera</v>
          </cell>
          <cell r="K2615" t="str">
            <v>60x60-61x61-61,5x61,5</v>
          </cell>
        </row>
        <row r="2616">
          <cell r="A2616" t="str">
            <v>201901433039.2.1</v>
          </cell>
          <cell r="B2616" t="str">
            <v>60 x 60 RESERVE HABANO 2DA CAL</v>
          </cell>
          <cell r="C2616">
            <v>20</v>
          </cell>
          <cell r="D2616">
            <v>54</v>
          </cell>
          <cell r="E2616">
            <v>19.074000000000002</v>
          </cell>
          <cell r="F2616" t="str">
            <v>PAL</v>
          </cell>
          <cell r="G2616" t="str">
            <v xml:space="preserve">60 x 60 </v>
          </cell>
          <cell r="H2616" t="str">
            <v>Metros</v>
          </cell>
          <cell r="I2616" t="str">
            <v>Porcellanato</v>
          </cell>
          <cell r="J2616" t="str">
            <v>Segunda</v>
          </cell>
          <cell r="K2616" t="str">
            <v>60x60-61x61-61,5x61,5</v>
          </cell>
        </row>
        <row r="2617">
          <cell r="A2617" t="str">
            <v>201901433097.1.1</v>
          </cell>
          <cell r="B2617" t="str">
            <v>60 x 60 RESERVE TIZA</v>
          </cell>
          <cell r="C2617">
            <v>20</v>
          </cell>
          <cell r="D2617">
            <v>54</v>
          </cell>
          <cell r="E2617">
            <v>19.074000000000002</v>
          </cell>
          <cell r="F2617" t="str">
            <v>PAL</v>
          </cell>
          <cell r="G2617" t="str">
            <v xml:space="preserve">60 x 60 </v>
          </cell>
          <cell r="H2617" t="str">
            <v>Metros</v>
          </cell>
          <cell r="I2617" t="str">
            <v>Porcellanato</v>
          </cell>
          <cell r="J2617" t="str">
            <v>Primera</v>
          </cell>
          <cell r="K2617" t="str">
            <v>60x60-61x61-61,5x61,5</v>
          </cell>
        </row>
        <row r="2618">
          <cell r="A2618" t="str">
            <v>201901433097.2.1</v>
          </cell>
          <cell r="B2618" t="str">
            <v>60 x 60 RESERVE TIZA 2DA CAL</v>
          </cell>
          <cell r="C2618">
            <v>20</v>
          </cell>
          <cell r="D2618">
            <v>54</v>
          </cell>
          <cell r="E2618">
            <v>19.074000000000002</v>
          </cell>
          <cell r="F2618" t="str">
            <v>PAL</v>
          </cell>
          <cell r="G2618" t="str">
            <v xml:space="preserve">60 x 60 </v>
          </cell>
          <cell r="H2618" t="str">
            <v>Metros</v>
          </cell>
          <cell r="I2618" t="str">
            <v>Porcellanato</v>
          </cell>
          <cell r="J2618" t="str">
            <v>Segunda</v>
          </cell>
          <cell r="K2618" t="str">
            <v>60x60-61x61-61,5x61,5</v>
          </cell>
        </row>
        <row r="2619">
          <cell r="A2619" t="str">
            <v>201901433191.1.1</v>
          </cell>
          <cell r="B2619" t="str">
            <v>60 x 60 RESERVE CENIZA</v>
          </cell>
          <cell r="C2619">
            <v>20</v>
          </cell>
          <cell r="D2619">
            <v>54</v>
          </cell>
          <cell r="E2619">
            <v>19.074000000000002</v>
          </cell>
          <cell r="F2619" t="str">
            <v>PAL</v>
          </cell>
          <cell r="G2619" t="str">
            <v xml:space="preserve">60 x 60 </v>
          </cell>
          <cell r="H2619" t="str">
            <v>Metros</v>
          </cell>
          <cell r="I2619" t="str">
            <v>Porcellanato</v>
          </cell>
          <cell r="J2619" t="str">
            <v>Primera</v>
          </cell>
          <cell r="K2619" t="str">
            <v>60x60-61x61-61,5x61,5</v>
          </cell>
        </row>
        <row r="2620">
          <cell r="A2620" t="str">
            <v>201901433191.2.1</v>
          </cell>
          <cell r="B2620" t="str">
            <v>60 x 60 RESERVE CENIZA 2DA CAL</v>
          </cell>
          <cell r="C2620">
            <v>20</v>
          </cell>
          <cell r="D2620">
            <v>54</v>
          </cell>
          <cell r="E2620">
            <v>19.074000000000002</v>
          </cell>
          <cell r="F2620" t="str">
            <v>PAL</v>
          </cell>
          <cell r="G2620" t="str">
            <v xml:space="preserve">60 x 60 </v>
          </cell>
          <cell r="H2620" t="str">
            <v>Metros</v>
          </cell>
          <cell r="I2620" t="str">
            <v>Porcellanato</v>
          </cell>
          <cell r="J2620" t="str">
            <v>Segunda</v>
          </cell>
          <cell r="K2620" t="str">
            <v>60x60-61x61-61,5x61,5</v>
          </cell>
        </row>
        <row r="2621">
          <cell r="A2621" t="str">
            <v>201901598006.1.1</v>
          </cell>
          <cell r="B2621" t="str">
            <v>60 x 60 TERAMO BRILLANTE GRIS</v>
          </cell>
          <cell r="C2621">
            <v>20</v>
          </cell>
          <cell r="D2621">
            <v>54</v>
          </cell>
          <cell r="E2621">
            <v>19.074000000000002</v>
          </cell>
          <cell r="F2621" t="str">
            <v>PAL</v>
          </cell>
          <cell r="G2621" t="str">
            <v xml:space="preserve">60 x 60 </v>
          </cell>
          <cell r="H2621" t="str">
            <v>Metros</v>
          </cell>
          <cell r="I2621" t="str">
            <v>Porcellanato</v>
          </cell>
          <cell r="J2621" t="str">
            <v>Primera</v>
          </cell>
          <cell r="K2621" t="str">
            <v>60x60-61x61-61,5x61,5</v>
          </cell>
        </row>
        <row r="2622">
          <cell r="A2622" t="str">
            <v>201901598006.2.1</v>
          </cell>
          <cell r="B2622" t="str">
            <v>60 x 60 TERAMO BRILLANTE GRIS 2DA CAL</v>
          </cell>
          <cell r="C2622">
            <v>20</v>
          </cell>
          <cell r="D2622">
            <v>54</v>
          </cell>
          <cell r="E2622">
            <v>19.074000000000002</v>
          </cell>
          <cell r="F2622" t="str">
            <v>PAL</v>
          </cell>
          <cell r="G2622" t="str">
            <v xml:space="preserve">60 x 60 </v>
          </cell>
          <cell r="H2622" t="str">
            <v>Metros</v>
          </cell>
          <cell r="I2622" t="str">
            <v>Porcellanato</v>
          </cell>
          <cell r="J2622" t="str">
            <v>Segunda</v>
          </cell>
          <cell r="K2622" t="str">
            <v>60x60-61x61-61,5x61,5</v>
          </cell>
        </row>
        <row r="2623">
          <cell r="A2623" t="str">
            <v>201901598011.1.1</v>
          </cell>
          <cell r="B2623" t="str">
            <v>60 x 60 TERAMO BRILLANTE SIENA</v>
          </cell>
          <cell r="C2623">
            <v>20</v>
          </cell>
          <cell r="D2623">
            <v>54</v>
          </cell>
          <cell r="E2623">
            <v>19.074000000000002</v>
          </cell>
          <cell r="F2623" t="str">
            <v>PAL</v>
          </cell>
          <cell r="G2623" t="str">
            <v xml:space="preserve">60 x 60 </v>
          </cell>
          <cell r="H2623" t="str">
            <v>Metros</v>
          </cell>
          <cell r="I2623" t="str">
            <v>Porcellanato</v>
          </cell>
          <cell r="J2623" t="str">
            <v>Primera</v>
          </cell>
          <cell r="K2623" t="str">
            <v>60x60-61x61-61,5x61,5</v>
          </cell>
        </row>
        <row r="2624">
          <cell r="A2624" t="str">
            <v>201901598011.2.1</v>
          </cell>
          <cell r="B2624" t="str">
            <v>60 x 60 TERAMO BRILLANTE SIENA 2DA CAL</v>
          </cell>
          <cell r="C2624">
            <v>20</v>
          </cell>
          <cell r="D2624">
            <v>54</v>
          </cell>
          <cell r="E2624">
            <v>19.074000000000002</v>
          </cell>
          <cell r="F2624" t="str">
            <v>PAL</v>
          </cell>
          <cell r="G2624" t="str">
            <v xml:space="preserve">60 x 60 </v>
          </cell>
          <cell r="H2624" t="str">
            <v>Metros</v>
          </cell>
          <cell r="I2624" t="str">
            <v>Porcellanato</v>
          </cell>
          <cell r="J2624" t="str">
            <v>Segunda</v>
          </cell>
          <cell r="K2624" t="str">
            <v>60x60-61x61-61,5x61,5</v>
          </cell>
        </row>
        <row r="2625">
          <cell r="A2625" t="str">
            <v>201901598097.1.1</v>
          </cell>
          <cell r="B2625" t="str">
            <v>60 x 60 TERAMO BRILLANTE TIZA</v>
          </cell>
          <cell r="C2625">
            <v>20</v>
          </cell>
          <cell r="D2625">
            <v>54</v>
          </cell>
          <cell r="E2625">
            <v>19.074000000000002</v>
          </cell>
          <cell r="F2625" t="str">
            <v>PAL</v>
          </cell>
          <cell r="G2625" t="str">
            <v xml:space="preserve">60 x 60 </v>
          </cell>
          <cell r="H2625" t="str">
            <v>Metros</v>
          </cell>
          <cell r="I2625" t="str">
            <v>Porcellanato</v>
          </cell>
          <cell r="J2625" t="str">
            <v>Primera</v>
          </cell>
          <cell r="K2625" t="str">
            <v>60x60-61x61-61,5x61,5</v>
          </cell>
        </row>
        <row r="2626">
          <cell r="A2626" t="str">
            <v>201901598097.2.1</v>
          </cell>
          <cell r="B2626" t="str">
            <v>60 x 60 TERAMO BRILLANTE TIZA 2DA CAL</v>
          </cell>
          <cell r="C2626">
            <v>20</v>
          </cell>
          <cell r="D2626">
            <v>54</v>
          </cell>
          <cell r="E2626">
            <v>19.074000000000002</v>
          </cell>
          <cell r="F2626" t="str">
            <v>PAL</v>
          </cell>
          <cell r="G2626" t="str">
            <v xml:space="preserve">60 x 60 </v>
          </cell>
          <cell r="H2626" t="str">
            <v>Metros</v>
          </cell>
          <cell r="I2626" t="str">
            <v>Porcellanato</v>
          </cell>
          <cell r="J2626" t="str">
            <v>Segunda</v>
          </cell>
          <cell r="K2626" t="str">
            <v>60x60-61x61-61,5x61,5</v>
          </cell>
        </row>
        <row r="2627">
          <cell r="A2627" t="str">
            <v>201901639097.1.1</v>
          </cell>
          <cell r="B2627" t="str">
            <v>60 x 60 WORK TIZA</v>
          </cell>
          <cell r="C2627">
            <v>20</v>
          </cell>
          <cell r="D2627">
            <v>54</v>
          </cell>
          <cell r="E2627">
            <v>19.074000000000002</v>
          </cell>
          <cell r="F2627" t="str">
            <v>PAL</v>
          </cell>
          <cell r="G2627" t="str">
            <v xml:space="preserve">60 x 60 </v>
          </cell>
          <cell r="H2627" t="str">
            <v>Metros</v>
          </cell>
          <cell r="I2627" t="str">
            <v>Porcellanato</v>
          </cell>
          <cell r="J2627" t="str">
            <v>Primera</v>
          </cell>
          <cell r="K2627" t="str">
            <v>60x60-61x61-61,5x61,5</v>
          </cell>
        </row>
        <row r="2628">
          <cell r="A2628" t="str">
            <v>201901639097.2.1</v>
          </cell>
          <cell r="B2628" t="str">
            <v>60 x 60 WORK TIZA 2DA CAL</v>
          </cell>
          <cell r="C2628">
            <v>20</v>
          </cell>
          <cell r="D2628">
            <v>54</v>
          </cell>
          <cell r="E2628">
            <v>19.074000000000002</v>
          </cell>
          <cell r="F2628" t="str">
            <v>PAL</v>
          </cell>
          <cell r="G2628" t="str">
            <v xml:space="preserve">60 x 60 </v>
          </cell>
          <cell r="H2628" t="str">
            <v>Metros</v>
          </cell>
          <cell r="I2628" t="str">
            <v>Porcellanato</v>
          </cell>
          <cell r="J2628" t="str">
            <v>Segunda</v>
          </cell>
          <cell r="K2628" t="str">
            <v>60x60-61x61-61,5x61,5</v>
          </cell>
        </row>
        <row r="2629">
          <cell r="A2629" t="str">
            <v>201901741006.1.1</v>
          </cell>
          <cell r="B2629" t="str">
            <v>60 x 60 DUBLIN V GRIS</v>
          </cell>
          <cell r="C2629">
            <v>20</v>
          </cell>
          <cell r="D2629">
            <v>54</v>
          </cell>
          <cell r="E2629">
            <v>19.074000000000002</v>
          </cell>
          <cell r="F2629" t="str">
            <v>PAL</v>
          </cell>
          <cell r="G2629" t="str">
            <v xml:space="preserve">60 x 60 </v>
          </cell>
          <cell r="H2629" t="str">
            <v>Metros</v>
          </cell>
          <cell r="I2629" t="str">
            <v>Porcellanato</v>
          </cell>
          <cell r="J2629" t="str">
            <v>Primera</v>
          </cell>
          <cell r="K2629" t="str">
            <v>60x60-61x61-61,5x61,5</v>
          </cell>
        </row>
        <row r="2630">
          <cell r="A2630" t="str">
            <v>201901741006.2.1</v>
          </cell>
          <cell r="B2630" t="str">
            <v>60 x 60 DUBLIN V GRIS 2DA CAL</v>
          </cell>
          <cell r="C2630">
            <v>20</v>
          </cell>
          <cell r="D2630">
            <v>54</v>
          </cell>
          <cell r="E2630">
            <v>19.074000000000002</v>
          </cell>
          <cell r="F2630" t="str">
            <v>PAL</v>
          </cell>
          <cell r="G2630" t="str">
            <v xml:space="preserve">60 x 60 </v>
          </cell>
          <cell r="H2630" t="str">
            <v>Metros</v>
          </cell>
          <cell r="I2630" t="str">
            <v>Porcellanato</v>
          </cell>
          <cell r="J2630" t="str">
            <v>Segunda</v>
          </cell>
          <cell r="K2630" t="str">
            <v>60x60-61x61-61,5x61,5</v>
          </cell>
        </row>
        <row r="2631">
          <cell r="A2631" t="str">
            <v>201901742006.1.1</v>
          </cell>
          <cell r="B2631" t="str">
            <v>60 x 60 PRAGA V GRIS</v>
          </cell>
          <cell r="C2631">
            <v>20</v>
          </cell>
          <cell r="D2631">
            <v>54</v>
          </cell>
          <cell r="E2631">
            <v>19.074000000000002</v>
          </cell>
          <cell r="F2631" t="str">
            <v>PAL</v>
          </cell>
          <cell r="G2631" t="str">
            <v xml:space="preserve">60 x 60 </v>
          </cell>
          <cell r="H2631" t="str">
            <v>Metros</v>
          </cell>
          <cell r="I2631" t="str">
            <v>Porcellanato</v>
          </cell>
          <cell r="J2631" t="str">
            <v>Primera</v>
          </cell>
          <cell r="K2631" t="str">
            <v>60x60-61x61-61,5x61,5</v>
          </cell>
        </row>
        <row r="2632">
          <cell r="A2632" t="str">
            <v>201901742006.2.1</v>
          </cell>
          <cell r="B2632" t="str">
            <v>60 x 60 PRAGA V GRIS 2DA CAL</v>
          </cell>
          <cell r="C2632">
            <v>20</v>
          </cell>
          <cell r="D2632">
            <v>54</v>
          </cell>
          <cell r="E2632">
            <v>19.074000000000002</v>
          </cell>
          <cell r="F2632" t="str">
            <v>PAL</v>
          </cell>
          <cell r="G2632" t="str">
            <v xml:space="preserve">60 x 60 </v>
          </cell>
          <cell r="H2632" t="str">
            <v>Metros</v>
          </cell>
          <cell r="I2632" t="str">
            <v>Porcellanato</v>
          </cell>
          <cell r="J2632" t="str">
            <v>Segunda</v>
          </cell>
          <cell r="K2632" t="str">
            <v>60x60-61x61-61,5x61,5</v>
          </cell>
        </row>
        <row r="2633">
          <cell r="A2633" t="str">
            <v>201910759209.1.1</v>
          </cell>
          <cell r="B2633" t="str">
            <v>63 x 121 ATENAS GREIGE</v>
          </cell>
          <cell r="C2633">
            <v>20</v>
          </cell>
          <cell r="D2633">
            <v>54.72</v>
          </cell>
          <cell r="E2633">
            <v>21.710999999999999</v>
          </cell>
          <cell r="F2633" t="str">
            <v>PAL</v>
          </cell>
          <cell r="G2633" t="str">
            <v xml:space="preserve">63 x 121 </v>
          </cell>
          <cell r="H2633" t="str">
            <v>Metros</v>
          </cell>
          <cell r="I2633" t="str">
            <v>Porcellanato</v>
          </cell>
          <cell r="J2633" t="str">
            <v>Primera</v>
          </cell>
          <cell r="K2633" t="str">
            <v xml:space="preserve">63 x 121 </v>
          </cell>
        </row>
        <row r="2634">
          <cell r="A2634" t="str">
            <v>201910759209.2.1</v>
          </cell>
          <cell r="B2634" t="str">
            <v>63 x 121 ATENAS GREIGE 2DA CAL</v>
          </cell>
          <cell r="C2634">
            <v>20</v>
          </cell>
          <cell r="D2634">
            <v>54.72</v>
          </cell>
          <cell r="E2634">
            <v>21.710999999999999</v>
          </cell>
          <cell r="F2634" t="str">
            <v>PAL</v>
          </cell>
          <cell r="G2634" t="str">
            <v xml:space="preserve">63 x 121 </v>
          </cell>
          <cell r="H2634" t="str">
            <v>Metros</v>
          </cell>
          <cell r="I2634" t="str">
            <v>Porcellanato</v>
          </cell>
          <cell r="J2634" t="str">
            <v>Segunda</v>
          </cell>
          <cell r="K2634" t="str">
            <v xml:space="preserve">63 x 121 </v>
          </cell>
        </row>
        <row r="2635">
          <cell r="A2635" t="str">
            <v>201910798006.1.1</v>
          </cell>
          <cell r="B2635" t="str">
            <v>63 x 121 MIKONOS GRIS</v>
          </cell>
          <cell r="C2635">
            <v>20</v>
          </cell>
          <cell r="D2635">
            <v>54.72</v>
          </cell>
          <cell r="E2635">
            <v>22.568999999999999</v>
          </cell>
          <cell r="F2635" t="str">
            <v>PAL</v>
          </cell>
          <cell r="G2635" t="str">
            <v xml:space="preserve">63 x 121 </v>
          </cell>
          <cell r="H2635" t="str">
            <v>Metros</v>
          </cell>
          <cell r="I2635" t="str">
            <v>Porcellanato</v>
          </cell>
          <cell r="J2635" t="str">
            <v>Primera</v>
          </cell>
          <cell r="K2635" t="str">
            <v xml:space="preserve">63 x 121 </v>
          </cell>
        </row>
        <row r="2636">
          <cell r="A2636" t="str">
            <v>201910798006.2.1</v>
          </cell>
          <cell r="B2636" t="str">
            <v>63 x 121 MIKONOS GRIS 2DA CAL</v>
          </cell>
          <cell r="C2636">
            <v>20</v>
          </cell>
          <cell r="D2636">
            <v>54.72</v>
          </cell>
          <cell r="E2636">
            <v>22.568999999999999</v>
          </cell>
          <cell r="F2636" t="str">
            <v>PAL</v>
          </cell>
          <cell r="G2636" t="str">
            <v xml:space="preserve">63 x 121 </v>
          </cell>
          <cell r="H2636" t="str">
            <v>Metros</v>
          </cell>
          <cell r="I2636" t="str">
            <v>Porcellanato</v>
          </cell>
          <cell r="J2636" t="str">
            <v>Segunda</v>
          </cell>
          <cell r="K2636" t="str">
            <v xml:space="preserve">63 x 121 </v>
          </cell>
        </row>
        <row r="2637">
          <cell r="A2637" t="str">
            <v>201911630006.1.1</v>
          </cell>
          <cell r="B2637" t="str">
            <v>63 x 121 TRACIA GRIS</v>
          </cell>
          <cell r="C2637">
            <v>20</v>
          </cell>
          <cell r="D2637">
            <v>54.72</v>
          </cell>
          <cell r="E2637">
            <v>21.710999999999999</v>
          </cell>
          <cell r="F2637" t="str">
            <v>PAL</v>
          </cell>
          <cell r="G2637" t="str">
            <v xml:space="preserve">63 x 121 </v>
          </cell>
          <cell r="H2637" t="str">
            <v>Metros</v>
          </cell>
          <cell r="I2637" t="str">
            <v>Porcellanato</v>
          </cell>
          <cell r="J2637" t="str">
            <v>Primera</v>
          </cell>
          <cell r="K2637" t="str">
            <v xml:space="preserve">63 x 121 </v>
          </cell>
        </row>
        <row r="2638">
          <cell r="A2638" t="str">
            <v>201911630006.2.1</v>
          </cell>
          <cell r="B2638" t="str">
            <v>63 x 121 TRACIA GRIS 2DA CAL</v>
          </cell>
          <cell r="C2638">
            <v>20</v>
          </cell>
          <cell r="D2638">
            <v>54.72</v>
          </cell>
          <cell r="E2638">
            <v>21.710999999999999</v>
          </cell>
          <cell r="F2638" t="str">
            <v>PAL</v>
          </cell>
          <cell r="G2638" t="str">
            <v xml:space="preserve">63 x 121 </v>
          </cell>
          <cell r="H2638" t="str">
            <v>Metros</v>
          </cell>
          <cell r="I2638" t="str">
            <v>Porcellanato</v>
          </cell>
          <cell r="J2638" t="str">
            <v>Segunda</v>
          </cell>
          <cell r="K2638" t="str">
            <v xml:space="preserve">63 x 121 </v>
          </cell>
        </row>
        <row r="2639">
          <cell r="A2639" t="str">
            <v>201911735086.1.1</v>
          </cell>
          <cell r="B2639" t="str">
            <v>63 x 121 VESUBIO HUMO</v>
          </cell>
          <cell r="C2639">
            <v>20</v>
          </cell>
          <cell r="D2639">
            <v>54.72</v>
          </cell>
          <cell r="E2639">
            <v>22.568999999999999</v>
          </cell>
          <cell r="F2639" t="str">
            <v>PAL</v>
          </cell>
          <cell r="G2639" t="str">
            <v xml:space="preserve">63 x 121 </v>
          </cell>
          <cell r="H2639" t="str">
            <v>Metros</v>
          </cell>
          <cell r="I2639" t="str">
            <v>Porcellanato</v>
          </cell>
          <cell r="J2639" t="str">
            <v>Primera</v>
          </cell>
          <cell r="K2639" t="str">
            <v xml:space="preserve">63 x 121 </v>
          </cell>
        </row>
        <row r="2640">
          <cell r="A2640" t="str">
            <v>201911735086.2.1</v>
          </cell>
          <cell r="B2640" t="str">
            <v>63 x 121 VESUBIO HUMO 2DA CAL</v>
          </cell>
          <cell r="C2640">
            <v>20</v>
          </cell>
          <cell r="D2640">
            <v>54.72</v>
          </cell>
          <cell r="E2640">
            <v>22.568999999999999</v>
          </cell>
          <cell r="F2640" t="str">
            <v>PAL</v>
          </cell>
          <cell r="G2640" t="str">
            <v xml:space="preserve">63 x 121 </v>
          </cell>
          <cell r="H2640" t="str">
            <v>Metros</v>
          </cell>
          <cell r="I2640" t="str">
            <v>Porcellanato</v>
          </cell>
          <cell r="J2640" t="str">
            <v>Segunda</v>
          </cell>
          <cell r="K2640" t="str">
            <v xml:space="preserve">63 x 121 </v>
          </cell>
        </row>
        <row r="2641">
          <cell r="A2641" t="str">
            <v>201911769006.1.1</v>
          </cell>
          <cell r="B2641" t="str">
            <v>63 x 121 NIZA GRIS</v>
          </cell>
          <cell r="C2641">
            <v>20</v>
          </cell>
          <cell r="D2641">
            <v>54.72</v>
          </cell>
          <cell r="E2641">
            <v>21.710999999999999</v>
          </cell>
          <cell r="F2641" t="str">
            <v>PAL</v>
          </cell>
          <cell r="G2641" t="str">
            <v xml:space="preserve">63 x 121 </v>
          </cell>
          <cell r="H2641" t="str">
            <v>Metros</v>
          </cell>
          <cell r="I2641" t="str">
            <v>Porcellanato</v>
          </cell>
          <cell r="J2641" t="str">
            <v>Primera</v>
          </cell>
          <cell r="K2641" t="str">
            <v xml:space="preserve">63 x 121 </v>
          </cell>
        </row>
        <row r="2642">
          <cell r="A2642" t="str">
            <v>201911769006.2.1</v>
          </cell>
          <cell r="B2642" t="str">
            <v>63 x 121 NIZA GRIS 2DA CAL</v>
          </cell>
          <cell r="C2642">
            <v>20</v>
          </cell>
          <cell r="D2642">
            <v>54.72</v>
          </cell>
          <cell r="E2642">
            <v>21.710999999999999</v>
          </cell>
          <cell r="F2642" t="str">
            <v>PAL</v>
          </cell>
          <cell r="G2642" t="str">
            <v xml:space="preserve">63 x 121 </v>
          </cell>
          <cell r="H2642" t="str">
            <v>Metros</v>
          </cell>
          <cell r="I2642" t="str">
            <v>Porcellanato</v>
          </cell>
          <cell r="J2642" t="str">
            <v>Segunda</v>
          </cell>
          <cell r="K2642" t="str">
            <v xml:space="preserve">63 x 121 </v>
          </cell>
        </row>
        <row r="2643">
          <cell r="A2643" t="str">
            <v>201911770009.1.1</v>
          </cell>
          <cell r="B2643" t="str">
            <v>63 x 121 NAVONA ARENA</v>
          </cell>
          <cell r="C2643">
            <v>20</v>
          </cell>
          <cell r="D2643">
            <v>54.72</v>
          </cell>
          <cell r="E2643">
            <v>21.710999999999999</v>
          </cell>
          <cell r="F2643" t="str">
            <v>PAL</v>
          </cell>
          <cell r="G2643" t="str">
            <v xml:space="preserve">63 x 121 </v>
          </cell>
          <cell r="H2643" t="str">
            <v>Metros</v>
          </cell>
          <cell r="I2643" t="str">
            <v>Porcellanato</v>
          </cell>
          <cell r="J2643" t="str">
            <v>Primera</v>
          </cell>
          <cell r="K2643" t="str">
            <v xml:space="preserve">63 x 121 </v>
          </cell>
        </row>
        <row r="2644">
          <cell r="A2644" t="str">
            <v>201911770009.2.1</v>
          </cell>
          <cell r="B2644" t="str">
            <v>63 x 121 NAVONA ARENA 2DA CAL</v>
          </cell>
          <cell r="C2644">
            <v>20</v>
          </cell>
          <cell r="D2644">
            <v>54.72</v>
          </cell>
          <cell r="E2644">
            <v>21.710999999999999</v>
          </cell>
          <cell r="F2644" t="str">
            <v>PAL</v>
          </cell>
          <cell r="G2644" t="str">
            <v xml:space="preserve">63 x 121 </v>
          </cell>
          <cell r="H2644" t="str">
            <v>Metros</v>
          </cell>
          <cell r="I2644" t="str">
            <v>Porcellanato</v>
          </cell>
          <cell r="J2644" t="str">
            <v>Segunda</v>
          </cell>
          <cell r="K2644" t="str">
            <v xml:space="preserve">63 x 121 </v>
          </cell>
        </row>
        <row r="2645">
          <cell r="A2645" t="str">
            <v>201911771006.1.1</v>
          </cell>
          <cell r="B2645" t="str">
            <v>63 x 121 DUOMO GRIS</v>
          </cell>
          <cell r="C2645">
            <v>20</v>
          </cell>
          <cell r="D2645">
            <v>54.72</v>
          </cell>
          <cell r="E2645">
            <v>22.568999999999999</v>
          </cell>
          <cell r="F2645" t="str">
            <v>PAL</v>
          </cell>
          <cell r="G2645" t="str">
            <v xml:space="preserve">63 x 121 </v>
          </cell>
          <cell r="H2645" t="str">
            <v>Metros</v>
          </cell>
          <cell r="I2645" t="str">
            <v>Porcellanato</v>
          </cell>
          <cell r="J2645" t="str">
            <v>Primera</v>
          </cell>
          <cell r="K2645" t="str">
            <v xml:space="preserve">63 x 121 </v>
          </cell>
        </row>
        <row r="2646">
          <cell r="A2646" t="str">
            <v>201911771006.2.1</v>
          </cell>
          <cell r="B2646" t="str">
            <v>63 x 121 DUOMO GRIS 2DA CAL</v>
          </cell>
          <cell r="C2646">
            <v>20</v>
          </cell>
          <cell r="D2646">
            <v>54.72</v>
          </cell>
          <cell r="E2646">
            <v>22.568999999999999</v>
          </cell>
          <cell r="F2646" t="str">
            <v>PAL</v>
          </cell>
          <cell r="G2646" t="str">
            <v xml:space="preserve">63 x 121 </v>
          </cell>
          <cell r="H2646" t="str">
            <v>Metros</v>
          </cell>
          <cell r="I2646" t="str">
            <v>Porcellanato</v>
          </cell>
          <cell r="J2646" t="str">
            <v>Segunda</v>
          </cell>
          <cell r="K2646" t="str">
            <v xml:space="preserve">63 x 121 </v>
          </cell>
        </row>
        <row r="2647">
          <cell r="A2647" t="str">
            <v>201911775001.1.1</v>
          </cell>
          <cell r="B2647" t="str">
            <v>63 x 121 CEMENTO BLANCO</v>
          </cell>
          <cell r="C2647">
            <v>20</v>
          </cell>
          <cell r="D2647">
            <v>54.72</v>
          </cell>
          <cell r="E2647">
            <v>22.568999999999999</v>
          </cell>
          <cell r="F2647" t="str">
            <v>PAL</v>
          </cell>
          <cell r="G2647" t="str">
            <v xml:space="preserve">63 x 121 </v>
          </cell>
          <cell r="H2647" t="str">
            <v>Metros</v>
          </cell>
          <cell r="I2647" t="str">
            <v>Porcellanato</v>
          </cell>
          <cell r="J2647" t="str">
            <v>Primera</v>
          </cell>
          <cell r="K2647" t="str">
            <v xml:space="preserve">63 x 121 </v>
          </cell>
        </row>
        <row r="2648">
          <cell r="A2648" t="str">
            <v>201911775001.2.1</v>
          </cell>
          <cell r="B2648" t="str">
            <v>63 x 121 CEMENTO BLANCO 2DA CAL</v>
          </cell>
          <cell r="C2648">
            <v>20</v>
          </cell>
          <cell r="D2648">
            <v>54.72</v>
          </cell>
          <cell r="E2648">
            <v>22.568999999999999</v>
          </cell>
          <cell r="F2648" t="str">
            <v>PAL</v>
          </cell>
          <cell r="G2648" t="str">
            <v xml:space="preserve">63 x 121 </v>
          </cell>
          <cell r="H2648" t="str">
            <v>Metros</v>
          </cell>
          <cell r="I2648" t="str">
            <v>Porcellanato</v>
          </cell>
          <cell r="J2648" t="str">
            <v>Segunda</v>
          </cell>
          <cell r="K2648" t="str">
            <v xml:space="preserve">63 x 121 </v>
          </cell>
        </row>
        <row r="2649">
          <cell r="A2649" t="str">
            <v>201921762000.1.1</v>
          </cell>
          <cell r="B2649" t="str">
            <v>64 x 122 ARABESCATO</v>
          </cell>
          <cell r="C2649">
            <v>20</v>
          </cell>
          <cell r="D2649">
            <v>56.16</v>
          </cell>
          <cell r="E2649">
            <v>22.524999999999999</v>
          </cell>
          <cell r="F2649" t="str">
            <v>PAL</v>
          </cell>
          <cell r="G2649" t="str">
            <v xml:space="preserve">64 x 122 </v>
          </cell>
          <cell r="H2649" t="str">
            <v>Metros</v>
          </cell>
          <cell r="I2649" t="str">
            <v>Porcellanato</v>
          </cell>
          <cell r="J2649" t="str">
            <v>Primera</v>
          </cell>
          <cell r="K2649" t="str">
            <v xml:space="preserve">64 x 122 </v>
          </cell>
        </row>
        <row r="2650">
          <cell r="A2650" t="str">
            <v>201921762000.2.1</v>
          </cell>
          <cell r="B2650" t="str">
            <v>64 x 122 ARABESCATO 2DA CAL</v>
          </cell>
          <cell r="C2650">
            <v>20</v>
          </cell>
          <cell r="D2650">
            <v>56.16</v>
          </cell>
          <cell r="E2650">
            <v>22.524999999999999</v>
          </cell>
          <cell r="F2650" t="str">
            <v>PAL</v>
          </cell>
          <cell r="G2650" t="str">
            <v xml:space="preserve">64 x 122 </v>
          </cell>
          <cell r="H2650" t="str">
            <v>Metros</v>
          </cell>
          <cell r="I2650" t="str">
            <v>Porcellanato</v>
          </cell>
          <cell r="J2650" t="str">
            <v>Segunda</v>
          </cell>
          <cell r="K2650" t="str">
            <v xml:space="preserve">64 x 122 </v>
          </cell>
        </row>
        <row r="2651">
          <cell r="A2651" t="str">
            <v>201921775001.1.1</v>
          </cell>
          <cell r="B2651" t="str">
            <v>64 x 122 CEMENTO BLANCO</v>
          </cell>
          <cell r="C2651">
            <v>20</v>
          </cell>
          <cell r="D2651">
            <v>56.16</v>
          </cell>
          <cell r="E2651">
            <v>22.524999999999999</v>
          </cell>
          <cell r="F2651" t="str">
            <v>PAL</v>
          </cell>
          <cell r="G2651" t="str">
            <v xml:space="preserve">64 x 122 </v>
          </cell>
          <cell r="H2651" t="str">
            <v>Metros</v>
          </cell>
          <cell r="I2651" t="str">
            <v>Porcellanato</v>
          </cell>
          <cell r="J2651" t="str">
            <v>Primera</v>
          </cell>
          <cell r="K2651" t="str">
            <v xml:space="preserve">64 x 122 </v>
          </cell>
        </row>
        <row r="2652">
          <cell r="A2652" t="str">
            <v>201921775001.2.1</v>
          </cell>
          <cell r="B2652" t="str">
            <v>64 x 122 CEMENTO BLANCO 2DA CAL</v>
          </cell>
          <cell r="C2652">
            <v>20</v>
          </cell>
          <cell r="D2652">
            <v>56.16</v>
          </cell>
          <cell r="E2652">
            <v>22.524999999999999</v>
          </cell>
          <cell r="F2652" t="str">
            <v>PAL</v>
          </cell>
          <cell r="G2652" t="str">
            <v xml:space="preserve">64 x 122 </v>
          </cell>
          <cell r="H2652" t="str">
            <v>Metros</v>
          </cell>
          <cell r="I2652" t="str">
            <v>Porcellanato</v>
          </cell>
          <cell r="J2652" t="str">
            <v>Segunda</v>
          </cell>
          <cell r="K2652" t="str">
            <v xml:space="preserve">64 x 122 </v>
          </cell>
        </row>
        <row r="2653">
          <cell r="A2653" t="str">
            <v>201921776028.1.1</v>
          </cell>
          <cell r="B2653" t="str">
            <v>64 x 122 METROPOLIS PLATA</v>
          </cell>
          <cell r="C2653">
            <v>20</v>
          </cell>
          <cell r="D2653">
            <v>56.16</v>
          </cell>
          <cell r="E2653">
            <v>22.524999999999999</v>
          </cell>
          <cell r="F2653" t="str">
            <v>PAL</v>
          </cell>
          <cell r="G2653" t="str">
            <v xml:space="preserve">64 x 122 </v>
          </cell>
          <cell r="H2653" t="str">
            <v>Metros</v>
          </cell>
          <cell r="I2653" t="str">
            <v>Porcellanato</v>
          </cell>
          <cell r="J2653" t="str">
            <v>Primera</v>
          </cell>
          <cell r="K2653" t="str">
            <v xml:space="preserve">64 x 122 </v>
          </cell>
        </row>
        <row r="2654">
          <cell r="A2654" t="str">
            <v>201921776028.2.1</v>
          </cell>
          <cell r="B2654" t="str">
            <v>64 x 122 METROPOLIS PLATA 2DA CAL</v>
          </cell>
          <cell r="C2654">
            <v>20</v>
          </cell>
          <cell r="D2654">
            <v>56.16</v>
          </cell>
          <cell r="E2654">
            <v>22.524999999999999</v>
          </cell>
          <cell r="F2654" t="str">
            <v>PAL</v>
          </cell>
          <cell r="G2654" t="str">
            <v xml:space="preserve">64 x 122 </v>
          </cell>
          <cell r="H2654" t="str">
            <v>Metros</v>
          </cell>
          <cell r="I2654" t="str">
            <v>Porcellanato</v>
          </cell>
          <cell r="J2654" t="str">
            <v>Segunda</v>
          </cell>
          <cell r="K2654" t="str">
            <v xml:space="preserve">64 x 122 </v>
          </cell>
        </row>
        <row r="2655">
          <cell r="A2655" t="str">
            <v>202GL10</v>
          </cell>
          <cell r="B2655" t="str">
            <v>F</v>
          </cell>
          <cell r="D2655">
            <v>0</v>
          </cell>
          <cell r="E2655">
            <v>1</v>
          </cell>
          <cell r="F2655" t="str">
            <v>PAL</v>
          </cell>
          <cell r="H2655" t="str">
            <v>SD</v>
          </cell>
          <cell r="I2655" t="str">
            <v>S/G</v>
          </cell>
          <cell r="K2655" t="str">
            <v>Sin Producto</v>
          </cell>
        </row>
        <row r="2656">
          <cell r="A2656" t="str">
            <v>203111ESP</v>
          </cell>
          <cell r="B2656" t="str">
            <v>CERRADURA CENTRAL CHICA IZQ.  PLATIL</v>
          </cell>
          <cell r="D2656">
            <v>0</v>
          </cell>
          <cell r="E2656">
            <v>0.6</v>
          </cell>
          <cell r="F2656" t="str">
            <v>PAL</v>
          </cell>
          <cell r="H2656" t="str">
            <v>SD</v>
          </cell>
          <cell r="I2656" t="str">
            <v>S/G</v>
          </cell>
          <cell r="K2656" t="str">
            <v>Sin Producto</v>
          </cell>
        </row>
        <row r="2657">
          <cell r="A2657" t="str">
            <v>203211ESP</v>
          </cell>
          <cell r="B2657" t="str">
            <v>CERRADURA CENTRAL CHICA DER.  PLATIL</v>
          </cell>
          <cell r="D2657">
            <v>0</v>
          </cell>
          <cell r="E2657">
            <v>0.6</v>
          </cell>
          <cell r="F2657" t="str">
            <v>PAL</v>
          </cell>
          <cell r="H2657" t="str">
            <v>SD</v>
          </cell>
          <cell r="I2657" t="str">
            <v>S/G</v>
          </cell>
          <cell r="K2657" t="str">
            <v>Sin Producto</v>
          </cell>
        </row>
        <row r="2658">
          <cell r="A2658" t="str">
            <v>204E11</v>
          </cell>
          <cell r="B2658" t="str">
            <v>CONTRA A PAÃO CON TOPE, PARA P51, PL</v>
          </cell>
          <cell r="D2658">
            <v>0</v>
          </cell>
          <cell r="E2658">
            <v>0.5</v>
          </cell>
          <cell r="F2658" t="str">
            <v>PAL</v>
          </cell>
          <cell r="H2658" t="str">
            <v>SD</v>
          </cell>
          <cell r="I2658" t="str">
            <v>S/G</v>
          </cell>
          <cell r="K2658" t="str">
            <v>Sin Producto</v>
          </cell>
        </row>
        <row r="2659">
          <cell r="A2659" t="str">
            <v>204E12</v>
          </cell>
          <cell r="B2659" t="str">
            <v>CONTRA A PAÃO CON TOPE, PARA P51,BCE</v>
          </cell>
          <cell r="D2659">
            <v>0</v>
          </cell>
          <cell r="E2659">
            <v>0.5</v>
          </cell>
          <cell r="F2659" t="str">
            <v>PAL</v>
          </cell>
          <cell r="H2659" t="str">
            <v>SD</v>
          </cell>
          <cell r="I2659" t="str">
            <v>S/G</v>
          </cell>
          <cell r="K2659" t="str">
            <v>Sin Producto</v>
          </cell>
        </row>
        <row r="2660">
          <cell r="A2660" t="str">
            <v>205E11</v>
          </cell>
          <cell r="B2660" t="str">
            <v>CHAPA A PARED PARA 203, PL</v>
          </cell>
          <cell r="D2660">
            <v>0</v>
          </cell>
          <cell r="E2660">
            <v>0.05</v>
          </cell>
          <cell r="F2660" t="str">
            <v>PAL</v>
          </cell>
          <cell r="H2660" t="str">
            <v>SD</v>
          </cell>
          <cell r="I2660" t="str">
            <v>S/G</v>
          </cell>
          <cell r="K2660" t="str">
            <v>Sin Producto</v>
          </cell>
        </row>
        <row r="2661">
          <cell r="A2661" t="str">
            <v>205E12</v>
          </cell>
          <cell r="B2661" t="str">
            <v>CHAPA A PARED PARA 203, BCE</v>
          </cell>
          <cell r="D2661">
            <v>0</v>
          </cell>
          <cell r="E2661">
            <v>0.05</v>
          </cell>
          <cell r="F2661" t="str">
            <v>PAL</v>
          </cell>
          <cell r="H2661" t="str">
            <v>SD</v>
          </cell>
          <cell r="I2661" t="str">
            <v>S/G</v>
          </cell>
          <cell r="K2661" t="str">
            <v>Sin Producto</v>
          </cell>
        </row>
        <row r="2662">
          <cell r="A2662" t="str">
            <v>206E11</v>
          </cell>
          <cell r="B2662" t="str">
            <v>CERRADURA CON TRABA INT. PL</v>
          </cell>
          <cell r="D2662">
            <v>0</v>
          </cell>
          <cell r="E2662">
            <v>1</v>
          </cell>
          <cell r="F2662" t="str">
            <v>PAL</v>
          </cell>
          <cell r="H2662" t="str">
            <v>SD</v>
          </cell>
          <cell r="I2662" t="str">
            <v>S/G</v>
          </cell>
          <cell r="K2662" t="str">
            <v>Sin Producto</v>
          </cell>
        </row>
        <row r="2663">
          <cell r="A2663" t="str">
            <v>206E12</v>
          </cell>
          <cell r="B2663" t="str">
            <v>CERRADURA CON TRABA INT.BCE</v>
          </cell>
          <cell r="D2663">
            <v>0</v>
          </cell>
          <cell r="E2663">
            <v>1</v>
          </cell>
          <cell r="F2663" t="str">
            <v>PAL</v>
          </cell>
          <cell r="H2663" t="str">
            <v>SD</v>
          </cell>
          <cell r="I2663" t="str">
            <v>S/G</v>
          </cell>
          <cell r="K2663" t="str">
            <v>Sin Producto</v>
          </cell>
        </row>
        <row r="2664">
          <cell r="A2664" t="str">
            <v>207E11</v>
          </cell>
          <cell r="B2664" t="str">
            <v>CHAPA A PARED PARA 206, PL</v>
          </cell>
          <cell r="D2664">
            <v>0</v>
          </cell>
          <cell r="E2664">
            <v>0.05</v>
          </cell>
          <cell r="F2664" t="str">
            <v>PAL</v>
          </cell>
          <cell r="H2664" t="str">
            <v>SD</v>
          </cell>
          <cell r="I2664" t="str">
            <v>S/G</v>
          </cell>
          <cell r="K2664" t="str">
            <v>Sin Producto</v>
          </cell>
        </row>
        <row r="2665">
          <cell r="A2665" t="str">
            <v>207E12</v>
          </cell>
          <cell r="B2665" t="str">
            <v>CHAPA A PARED PARA 206, BCE</v>
          </cell>
          <cell r="D2665">
            <v>0</v>
          </cell>
          <cell r="E2665">
            <v>0.05</v>
          </cell>
          <cell r="F2665" t="str">
            <v>PAL</v>
          </cell>
          <cell r="H2665" t="str">
            <v>SD</v>
          </cell>
          <cell r="I2665" t="str">
            <v>S/G</v>
          </cell>
          <cell r="K2665" t="str">
            <v>Sin Producto</v>
          </cell>
        </row>
        <row r="2666">
          <cell r="A2666" t="str">
            <v>208011ESP</v>
          </cell>
          <cell r="B2666" t="str">
            <v>CONTRACERRADURA PARA 206 A PAÃO  PLATIL</v>
          </cell>
          <cell r="D2666">
            <v>0</v>
          </cell>
          <cell r="E2666">
            <v>0.5</v>
          </cell>
          <cell r="F2666" t="str">
            <v>PAL</v>
          </cell>
          <cell r="H2666" t="str">
            <v>SD</v>
          </cell>
          <cell r="I2666" t="str">
            <v>S/G</v>
          </cell>
          <cell r="K2666" t="str">
            <v>Sin Producto</v>
          </cell>
        </row>
        <row r="2667">
          <cell r="A2667" t="str">
            <v>208012ESP</v>
          </cell>
          <cell r="B2667" t="str">
            <v>CONTRACERRADURA PARA 206 A PAÃO  PULIDO</v>
          </cell>
          <cell r="D2667">
            <v>0</v>
          </cell>
          <cell r="E2667">
            <v>0.5</v>
          </cell>
          <cell r="F2667" t="str">
            <v>PAL</v>
          </cell>
          <cell r="H2667" t="str">
            <v>SD</v>
          </cell>
          <cell r="I2667" t="str">
            <v>S/G</v>
          </cell>
          <cell r="K2667" t="str">
            <v>Sin Producto</v>
          </cell>
        </row>
        <row r="2668">
          <cell r="A2668" t="str">
            <v>211911015028.1.1</v>
          </cell>
          <cell r="B2668" t="str">
            <v>63 x 121 CITY PLATA</v>
          </cell>
          <cell r="C2668">
            <v>20</v>
          </cell>
          <cell r="D2668">
            <v>54.72</v>
          </cell>
          <cell r="E2668">
            <v>22.568999999999999</v>
          </cell>
          <cell r="F2668" t="str">
            <v>PAL</v>
          </cell>
          <cell r="G2668" t="str">
            <v xml:space="preserve">63 x 121 </v>
          </cell>
          <cell r="H2668" t="str">
            <v>Metros</v>
          </cell>
          <cell r="I2668" t="str">
            <v>Porcellanato</v>
          </cell>
          <cell r="J2668" t="str">
            <v>Primera</v>
          </cell>
          <cell r="K2668" t="str">
            <v xml:space="preserve">63 x 121 </v>
          </cell>
        </row>
        <row r="2669">
          <cell r="A2669" t="str">
            <v>211911015028.2.1</v>
          </cell>
          <cell r="B2669" t="str">
            <v>63 x 121 CITY PLATA 2DA CAL</v>
          </cell>
          <cell r="C2669">
            <v>20</v>
          </cell>
          <cell r="D2669">
            <v>54.72</v>
          </cell>
          <cell r="E2669">
            <v>22.568999999999999</v>
          </cell>
          <cell r="F2669" t="str">
            <v>PAL</v>
          </cell>
          <cell r="G2669" t="str">
            <v xml:space="preserve">63 x 121 </v>
          </cell>
          <cell r="H2669" t="str">
            <v>Metros</v>
          </cell>
          <cell r="I2669" t="str">
            <v>Porcellanato</v>
          </cell>
          <cell r="J2669" t="str">
            <v>Segunda</v>
          </cell>
          <cell r="K2669" t="str">
            <v xml:space="preserve">63 x 121 </v>
          </cell>
        </row>
        <row r="2670">
          <cell r="A2670" t="str">
            <v>211911771028.1.1</v>
          </cell>
          <cell r="B2670" t="str">
            <v>63 x 121 DUOMO PLATA</v>
          </cell>
          <cell r="C2670">
            <v>20</v>
          </cell>
          <cell r="D2670">
            <v>54.72</v>
          </cell>
          <cell r="E2670">
            <v>22.568999999999999</v>
          </cell>
          <cell r="F2670" t="str">
            <v>PAL</v>
          </cell>
          <cell r="G2670" t="str">
            <v xml:space="preserve">63 x 121 </v>
          </cell>
          <cell r="H2670" t="str">
            <v>Metros</v>
          </cell>
          <cell r="I2670" t="str">
            <v>Porcellanato</v>
          </cell>
          <cell r="J2670" t="str">
            <v>Primera</v>
          </cell>
          <cell r="K2670" t="str">
            <v xml:space="preserve">63 x 121 </v>
          </cell>
        </row>
        <row r="2671">
          <cell r="A2671" t="str">
            <v>211911771028.2.1</v>
          </cell>
          <cell r="B2671" t="str">
            <v>63 x 121 DUOMO PLATA 2DA CAL</v>
          </cell>
          <cell r="C2671">
            <v>20</v>
          </cell>
          <cell r="D2671">
            <v>54.72</v>
          </cell>
          <cell r="E2671">
            <v>22.568999999999999</v>
          </cell>
          <cell r="F2671" t="str">
            <v>PAL</v>
          </cell>
          <cell r="G2671" t="str">
            <v xml:space="preserve">63 x 121 </v>
          </cell>
          <cell r="H2671" t="str">
            <v>Metros</v>
          </cell>
          <cell r="I2671" t="str">
            <v>Porcellanato</v>
          </cell>
          <cell r="J2671" t="str">
            <v>Segunda</v>
          </cell>
          <cell r="K2671" t="str">
            <v xml:space="preserve">63 x 121 </v>
          </cell>
        </row>
        <row r="2672">
          <cell r="A2672" t="str">
            <v>211911771086.1.1</v>
          </cell>
          <cell r="B2672" t="str">
            <v>63 x 121 DUOMO HUMO</v>
          </cell>
          <cell r="C2672">
            <v>20</v>
          </cell>
          <cell r="D2672">
            <v>54.72</v>
          </cell>
          <cell r="E2672">
            <v>22.568999999999999</v>
          </cell>
          <cell r="F2672" t="str">
            <v>PAL</v>
          </cell>
          <cell r="G2672" t="str">
            <v xml:space="preserve">63 x 121 </v>
          </cell>
          <cell r="H2672" t="str">
            <v>Metros</v>
          </cell>
          <cell r="I2672" t="str">
            <v>Porcellanato</v>
          </cell>
          <cell r="J2672" t="str">
            <v>Primera</v>
          </cell>
          <cell r="K2672" t="str">
            <v xml:space="preserve">63 x 121 </v>
          </cell>
        </row>
        <row r="2673">
          <cell r="A2673" t="str">
            <v>211911771086.2.1</v>
          </cell>
          <cell r="B2673" t="str">
            <v>63 x 121 DUOMO HUMO 2DA CAL</v>
          </cell>
          <cell r="C2673">
            <v>20</v>
          </cell>
          <cell r="D2673">
            <v>54.72</v>
          </cell>
          <cell r="E2673">
            <v>22.568999999999999</v>
          </cell>
          <cell r="F2673" t="str">
            <v>PAL</v>
          </cell>
          <cell r="G2673" t="str">
            <v xml:space="preserve">63 x 121 </v>
          </cell>
          <cell r="H2673" t="str">
            <v>Metros</v>
          </cell>
          <cell r="I2673" t="str">
            <v>Porcellanato</v>
          </cell>
          <cell r="J2673" t="str">
            <v>Segunda</v>
          </cell>
          <cell r="K2673" t="str">
            <v xml:space="preserve">63 x 121 </v>
          </cell>
        </row>
        <row r="2674">
          <cell r="A2674" t="str">
            <v>211911773028.1.1</v>
          </cell>
          <cell r="B2674" t="str">
            <v>63 x 121 CITY PLATA TAAD</v>
          </cell>
          <cell r="C2674">
            <v>20</v>
          </cell>
          <cell r="D2674">
            <v>54.72</v>
          </cell>
          <cell r="E2674">
            <v>22.568999999999999</v>
          </cell>
          <cell r="F2674" t="str">
            <v>PAL</v>
          </cell>
          <cell r="G2674" t="str">
            <v xml:space="preserve">63 x 121 </v>
          </cell>
          <cell r="H2674" t="str">
            <v>Metros</v>
          </cell>
          <cell r="I2674" t="str">
            <v>Porcellanato</v>
          </cell>
          <cell r="J2674" t="str">
            <v>Primera</v>
          </cell>
          <cell r="K2674" t="str">
            <v xml:space="preserve">63 x 121 </v>
          </cell>
        </row>
        <row r="2675">
          <cell r="A2675" t="str">
            <v>211911773028.2.1</v>
          </cell>
          <cell r="B2675" t="str">
            <v>63 x 121 CITY PLATA TAAD 2DA CAL</v>
          </cell>
          <cell r="C2675">
            <v>20</v>
          </cell>
          <cell r="D2675">
            <v>54.72</v>
          </cell>
          <cell r="E2675">
            <v>22.568999999999999</v>
          </cell>
          <cell r="F2675" t="str">
            <v>PAL</v>
          </cell>
          <cell r="G2675" t="str">
            <v xml:space="preserve">63 x 121 </v>
          </cell>
          <cell r="H2675" t="str">
            <v>Metros</v>
          </cell>
          <cell r="I2675" t="str">
            <v>Porcellanato</v>
          </cell>
          <cell r="J2675" t="str">
            <v>Segunda</v>
          </cell>
          <cell r="K2675" t="str">
            <v xml:space="preserve">63 x 121 </v>
          </cell>
        </row>
        <row r="2676">
          <cell r="A2676" t="str">
            <v>227011ESP</v>
          </cell>
          <cell r="B2676" t="str">
            <v>CERRADURA POSTIZA DOBLE C/CONTRA A PAÃ‘O</v>
          </cell>
          <cell r="D2676">
            <v>0</v>
          </cell>
          <cell r="E2676">
            <v>0.9</v>
          </cell>
          <cell r="F2676" t="str">
            <v>PAL</v>
          </cell>
          <cell r="H2676" t="str">
            <v>SD</v>
          </cell>
          <cell r="I2676" t="str">
            <v>S/G</v>
          </cell>
          <cell r="K2676" t="str">
            <v>Sin Producto</v>
          </cell>
        </row>
        <row r="2677">
          <cell r="A2677" t="str">
            <v>227012ESP</v>
          </cell>
          <cell r="B2677" t="str">
            <v>CERRADURA POSTIZA DOBLE C/CONTRA A PAÃ‘O</v>
          </cell>
          <cell r="D2677">
            <v>0</v>
          </cell>
          <cell r="E2677">
            <v>0.9</v>
          </cell>
          <cell r="F2677" t="str">
            <v>PAL</v>
          </cell>
          <cell r="H2677" t="str">
            <v>SD</v>
          </cell>
          <cell r="I2677" t="str">
            <v>S/G</v>
          </cell>
          <cell r="K2677" t="str">
            <v>Sin Producto</v>
          </cell>
        </row>
        <row r="2678">
          <cell r="A2678" t="str">
            <v>240111ESP</v>
          </cell>
          <cell r="B2678" t="str">
            <v>CERR CENTR POMO/BALANCIN AMBOS PLATIL</v>
          </cell>
          <cell r="D2678">
            <v>0</v>
          </cell>
          <cell r="E2678">
            <v>2.5</v>
          </cell>
          <cell r="F2678" t="str">
            <v>PAL</v>
          </cell>
          <cell r="H2678" t="str">
            <v>SD</v>
          </cell>
          <cell r="I2678" t="str">
            <v>S/G</v>
          </cell>
          <cell r="K2678" t="str">
            <v>Sin Producto</v>
          </cell>
        </row>
        <row r="2679">
          <cell r="A2679" t="str">
            <v>240211ESP</v>
          </cell>
          <cell r="B2679" t="str">
            <v>CERR CENTR POMO/BALANCIN AMBOS LADOS  PL</v>
          </cell>
          <cell r="D2679">
            <v>0</v>
          </cell>
          <cell r="E2679">
            <v>2.5</v>
          </cell>
          <cell r="F2679" t="str">
            <v>PAL</v>
          </cell>
          <cell r="H2679" t="str">
            <v>SD</v>
          </cell>
          <cell r="I2679" t="str">
            <v>S/G</v>
          </cell>
          <cell r="K2679" t="str">
            <v>Sin Producto</v>
          </cell>
        </row>
        <row r="2680">
          <cell r="A2680" t="str">
            <v>244D11</v>
          </cell>
          <cell r="B2680" t="str">
            <v>CERR. PORT. ELECT. INVERSA DER PL.</v>
          </cell>
          <cell r="D2680">
            <v>0</v>
          </cell>
          <cell r="E2680">
            <v>1</v>
          </cell>
          <cell r="F2680" t="str">
            <v>PAL</v>
          </cell>
          <cell r="H2680" t="str">
            <v>SD</v>
          </cell>
          <cell r="I2680" t="str">
            <v>S/G</v>
          </cell>
          <cell r="K2680" t="str">
            <v>Sin Producto</v>
          </cell>
        </row>
        <row r="2681">
          <cell r="A2681" t="str">
            <v>244D12</v>
          </cell>
          <cell r="B2681" t="str">
            <v>CERR. PORT. ELECT. INVERSA DER BCE</v>
          </cell>
          <cell r="D2681">
            <v>0</v>
          </cell>
          <cell r="E2681">
            <v>1</v>
          </cell>
          <cell r="F2681" t="str">
            <v>PAL</v>
          </cell>
          <cell r="H2681" t="str">
            <v>SD</v>
          </cell>
          <cell r="I2681" t="str">
            <v>S/G</v>
          </cell>
          <cell r="K2681" t="str">
            <v>Sin Producto</v>
          </cell>
        </row>
        <row r="2682">
          <cell r="A2682" t="str">
            <v>244I11</v>
          </cell>
          <cell r="B2682" t="str">
            <v>CERR. PORT. ELECT. INVERSA IZQ PL.</v>
          </cell>
          <cell r="D2682">
            <v>0</v>
          </cell>
          <cell r="E2682">
            <v>1</v>
          </cell>
          <cell r="F2682" t="str">
            <v>PAL</v>
          </cell>
          <cell r="H2682" t="str">
            <v>SD</v>
          </cell>
          <cell r="I2682" t="str">
            <v>S/G</v>
          </cell>
          <cell r="K2682" t="str">
            <v>Sin Producto</v>
          </cell>
        </row>
        <row r="2683">
          <cell r="A2683" t="str">
            <v>244I12</v>
          </cell>
          <cell r="B2683" t="str">
            <v>CERR. PORT. ELECT. INVERSA IZQ BCE</v>
          </cell>
          <cell r="D2683">
            <v>0</v>
          </cell>
          <cell r="E2683">
            <v>1</v>
          </cell>
          <cell r="F2683" t="str">
            <v>PAL</v>
          </cell>
          <cell r="H2683" t="str">
            <v>SD</v>
          </cell>
          <cell r="I2683" t="str">
            <v>S/G</v>
          </cell>
          <cell r="K2683" t="str">
            <v>Sin Producto</v>
          </cell>
        </row>
        <row r="2684">
          <cell r="A2684" t="str">
            <v>250011ESP</v>
          </cell>
          <cell r="B2684" t="str">
            <v>CONTRACERR SIN PESTILLO ELECTRIC A PAÃ‘O</v>
          </cell>
          <cell r="D2684">
            <v>0</v>
          </cell>
          <cell r="E2684">
            <v>1</v>
          </cell>
          <cell r="F2684" t="str">
            <v>PAL</v>
          </cell>
          <cell r="H2684" t="str">
            <v>SD</v>
          </cell>
          <cell r="I2684" t="str">
            <v>S/G</v>
          </cell>
          <cell r="K2684" t="str">
            <v>Sin Producto</v>
          </cell>
        </row>
        <row r="2685">
          <cell r="A2685" t="str">
            <v>255000L</v>
          </cell>
          <cell r="B2685" t="str">
            <v>CERRAD.  EN ZOCALO ALUM.  ACC. LATERAL</v>
          </cell>
          <cell r="D2685">
            <v>0</v>
          </cell>
          <cell r="E2685">
            <v>1</v>
          </cell>
          <cell r="F2685" t="str">
            <v>PAL</v>
          </cell>
          <cell r="H2685" t="str">
            <v>SD</v>
          </cell>
          <cell r="I2685" t="str">
            <v>S/G</v>
          </cell>
          <cell r="K2685" t="str">
            <v>Sin Producto</v>
          </cell>
        </row>
        <row r="2686">
          <cell r="A2686" t="str">
            <v>259BRO</v>
          </cell>
          <cell r="B2686" t="str">
            <v>CONTRA CERR A PARED P/ 257 BRONCE</v>
          </cell>
          <cell r="D2686">
            <v>0</v>
          </cell>
          <cell r="E2686">
            <v>1</v>
          </cell>
          <cell r="F2686" t="str">
            <v>PAL</v>
          </cell>
          <cell r="H2686" t="str">
            <v>SD</v>
          </cell>
          <cell r="I2686" t="str">
            <v>S/G</v>
          </cell>
          <cell r="K2686" t="str">
            <v>Sin Producto</v>
          </cell>
        </row>
        <row r="2687">
          <cell r="A2687" t="str">
            <v>259PLA</v>
          </cell>
          <cell r="B2687" t="str">
            <v>CONTRA CERR A PARED P/ 257 PLATIL</v>
          </cell>
          <cell r="D2687">
            <v>0</v>
          </cell>
          <cell r="E2687">
            <v>1</v>
          </cell>
          <cell r="F2687" t="str">
            <v>PAL</v>
          </cell>
          <cell r="H2687" t="str">
            <v>SD</v>
          </cell>
          <cell r="I2687" t="str">
            <v>S/G</v>
          </cell>
          <cell r="K2687" t="str">
            <v>Sin Producto</v>
          </cell>
        </row>
        <row r="2688">
          <cell r="A2688" t="str">
            <v>260081488116.1.1</v>
          </cell>
          <cell r="B2688" t="str">
            <v>40 x 40 PISO ROSSO TERRA LISO</v>
          </cell>
          <cell r="C2688">
            <v>26</v>
          </cell>
          <cell r="D2688">
            <v>62.72</v>
          </cell>
          <cell r="E2688">
            <v>21</v>
          </cell>
          <cell r="F2688" t="str">
            <v>PAL</v>
          </cell>
          <cell r="G2688" t="str">
            <v xml:space="preserve">40 x 40 </v>
          </cell>
          <cell r="H2688" t="str">
            <v>Metros</v>
          </cell>
          <cell r="I2688" t="str">
            <v>S/G</v>
          </cell>
          <cell r="J2688" t="str">
            <v>Primera</v>
          </cell>
          <cell r="K2688" t="str">
            <v>Sin Producto</v>
          </cell>
        </row>
        <row r="2689">
          <cell r="A2689" t="str">
            <v>260081488116.2.1</v>
          </cell>
          <cell r="B2689" t="str">
            <v>40 x 40 PISO ROSSO TERRA LISO 2DA CAL</v>
          </cell>
          <cell r="C2689">
            <v>26</v>
          </cell>
          <cell r="D2689">
            <v>62.72</v>
          </cell>
          <cell r="E2689">
            <v>21</v>
          </cell>
          <cell r="F2689" t="str">
            <v>PAL</v>
          </cell>
          <cell r="G2689" t="str">
            <v xml:space="preserve">40 x 40 </v>
          </cell>
          <cell r="H2689" t="str">
            <v>Metros</v>
          </cell>
          <cell r="I2689" t="str">
            <v>S/G</v>
          </cell>
          <cell r="J2689" t="str">
            <v>Segunda</v>
          </cell>
          <cell r="K2689" t="str">
            <v>Sin Producto</v>
          </cell>
        </row>
        <row r="2690">
          <cell r="A2690" t="str">
            <v>260081492203.1.1</v>
          </cell>
          <cell r="B2690" t="str">
            <v>40 x 40 PISO PIETRA TEXTURADO</v>
          </cell>
          <cell r="C2690">
            <v>26</v>
          </cell>
          <cell r="D2690">
            <v>62.72</v>
          </cell>
          <cell r="E2690">
            <v>21</v>
          </cell>
          <cell r="F2690" t="str">
            <v>PAL</v>
          </cell>
          <cell r="G2690" t="str">
            <v xml:space="preserve">40 x 40 </v>
          </cell>
          <cell r="H2690" t="str">
            <v>Metros</v>
          </cell>
          <cell r="I2690" t="str">
            <v>S/G</v>
          </cell>
          <cell r="J2690" t="str">
            <v>Primera</v>
          </cell>
          <cell r="K2690" t="str">
            <v>Sin Producto</v>
          </cell>
        </row>
        <row r="2691">
          <cell r="A2691" t="str">
            <v>260081492203.2.1</v>
          </cell>
          <cell r="B2691" t="str">
            <v>40 x 40 PISO PIETRA TEXTURADO 2DA CAL</v>
          </cell>
          <cell r="C2691">
            <v>26</v>
          </cell>
          <cell r="D2691">
            <v>62.72</v>
          </cell>
          <cell r="E2691">
            <v>21</v>
          </cell>
          <cell r="F2691" t="str">
            <v>PAL</v>
          </cell>
          <cell r="G2691" t="str">
            <v xml:space="preserve">40 x 40 </v>
          </cell>
          <cell r="H2691" t="str">
            <v>Metros</v>
          </cell>
          <cell r="I2691" t="str">
            <v>S/G</v>
          </cell>
          <cell r="J2691" t="str">
            <v>Segunda</v>
          </cell>
          <cell r="K2691" t="str">
            <v>Sin Producto</v>
          </cell>
        </row>
        <row r="2692">
          <cell r="A2692" t="str">
            <v>260081498000.1.1</v>
          </cell>
          <cell r="B2692" t="str">
            <v>40 x 40 PISO TERRA VECCHIA</v>
          </cell>
          <cell r="C2692">
            <v>26</v>
          </cell>
          <cell r="D2692">
            <v>62.72</v>
          </cell>
          <cell r="E2692">
            <v>21</v>
          </cell>
          <cell r="F2692" t="str">
            <v>PAL</v>
          </cell>
          <cell r="G2692" t="str">
            <v xml:space="preserve">40 x 40 </v>
          </cell>
          <cell r="H2692" t="str">
            <v>Metros</v>
          </cell>
          <cell r="I2692" t="str">
            <v>S/G</v>
          </cell>
          <cell r="J2692" t="str">
            <v>Primera</v>
          </cell>
          <cell r="K2692" t="str">
            <v>Sin Producto</v>
          </cell>
        </row>
        <row r="2693">
          <cell r="A2693" t="str">
            <v>260081498000.2.1</v>
          </cell>
          <cell r="B2693" t="str">
            <v>40 x 40 PISO TERRA VECCHIA 2DA CAL</v>
          </cell>
          <cell r="C2693">
            <v>26</v>
          </cell>
          <cell r="D2693">
            <v>62.72</v>
          </cell>
          <cell r="E2693">
            <v>21</v>
          </cell>
          <cell r="F2693" t="str">
            <v>PAL</v>
          </cell>
          <cell r="G2693" t="str">
            <v xml:space="preserve">40 x 40 </v>
          </cell>
          <cell r="H2693" t="str">
            <v>Metros</v>
          </cell>
          <cell r="I2693" t="str">
            <v>S/G</v>
          </cell>
          <cell r="J2693" t="str">
            <v>Segunda</v>
          </cell>
          <cell r="K2693" t="str">
            <v>Sin Producto</v>
          </cell>
        </row>
        <row r="2694">
          <cell r="A2694" t="str">
            <v>260701485203.1.1</v>
          </cell>
          <cell r="B2694" t="str">
            <v>33 x 33 PISO APENINO TEXTURADO</v>
          </cell>
          <cell r="C2694">
            <v>26</v>
          </cell>
          <cell r="D2694">
            <v>67.08</v>
          </cell>
          <cell r="E2694">
            <v>19</v>
          </cell>
          <cell r="F2694" t="str">
            <v>PAL</v>
          </cell>
          <cell r="G2694" t="str">
            <v xml:space="preserve">33 x 33 </v>
          </cell>
          <cell r="H2694" t="str">
            <v>Metros</v>
          </cell>
          <cell r="I2694" t="str">
            <v>S/G</v>
          </cell>
          <cell r="J2694" t="str">
            <v>Primera</v>
          </cell>
          <cell r="K2694" t="str">
            <v>Otros Porcellanatos</v>
          </cell>
        </row>
        <row r="2695">
          <cell r="A2695" t="str">
            <v>260701485203.2.1</v>
          </cell>
          <cell r="B2695" t="str">
            <v>33 x 33 PISO APENINO TEXTURADO 2DA CAL</v>
          </cell>
          <cell r="C2695">
            <v>26</v>
          </cell>
          <cell r="D2695">
            <v>67.08</v>
          </cell>
          <cell r="E2695">
            <v>19</v>
          </cell>
          <cell r="F2695" t="str">
            <v>PAL</v>
          </cell>
          <cell r="G2695" t="str">
            <v xml:space="preserve">33 x 33 </v>
          </cell>
          <cell r="H2695" t="str">
            <v>Metros</v>
          </cell>
          <cell r="I2695" t="str">
            <v>S/G</v>
          </cell>
          <cell r="J2695" t="str">
            <v>Segunda</v>
          </cell>
          <cell r="K2695" t="str">
            <v>Otros Porcellanatos</v>
          </cell>
        </row>
        <row r="2696">
          <cell r="A2696" t="str">
            <v>260701485203.4.1</v>
          </cell>
          <cell r="B2696" t="str">
            <v>33 x 33 PISO APENINO TEXTURADO EXPORT</v>
          </cell>
          <cell r="C2696">
            <v>26</v>
          </cell>
          <cell r="D2696">
            <v>67.08</v>
          </cell>
          <cell r="E2696">
            <v>19</v>
          </cell>
          <cell r="F2696" t="str">
            <v>PAL</v>
          </cell>
          <cell r="G2696" t="str">
            <v xml:space="preserve">33 x 33 </v>
          </cell>
          <cell r="H2696" t="str">
            <v>Metros</v>
          </cell>
          <cell r="I2696" t="str">
            <v>S/G</v>
          </cell>
          <cell r="J2696" t="str">
            <v>Exportacion</v>
          </cell>
          <cell r="K2696" t="str">
            <v>Otros Porcellanatos</v>
          </cell>
        </row>
        <row r="2697">
          <cell r="A2697" t="str">
            <v>260701488116.1.1</v>
          </cell>
          <cell r="B2697" t="str">
            <v>33 x 33 PISO ROSSO TERRA LISO</v>
          </cell>
          <cell r="C2697">
            <v>26</v>
          </cell>
          <cell r="D2697">
            <v>67.08</v>
          </cell>
          <cell r="E2697">
            <v>19</v>
          </cell>
          <cell r="F2697" t="str">
            <v>PAL</v>
          </cell>
          <cell r="G2697" t="str">
            <v xml:space="preserve">33 x 33 </v>
          </cell>
          <cell r="H2697" t="str">
            <v>Metros</v>
          </cell>
          <cell r="I2697" t="str">
            <v>S/G</v>
          </cell>
          <cell r="J2697" t="str">
            <v>Primera</v>
          </cell>
          <cell r="K2697" t="str">
            <v>Otros Porcellanatos</v>
          </cell>
        </row>
        <row r="2698">
          <cell r="A2698" t="str">
            <v>260701488116.2.1</v>
          </cell>
          <cell r="B2698" t="str">
            <v>33 x 33 PISO ROSSO TERRA LISO 2DA CAL</v>
          </cell>
          <cell r="C2698">
            <v>26</v>
          </cell>
          <cell r="D2698">
            <v>67.08</v>
          </cell>
          <cell r="E2698">
            <v>19</v>
          </cell>
          <cell r="F2698" t="str">
            <v>PAL</v>
          </cell>
          <cell r="G2698" t="str">
            <v xml:space="preserve">33 x 33 </v>
          </cell>
          <cell r="H2698" t="str">
            <v>Metros</v>
          </cell>
          <cell r="I2698" t="str">
            <v>S/G</v>
          </cell>
          <cell r="J2698" t="str">
            <v>Segunda</v>
          </cell>
          <cell r="K2698" t="str">
            <v>Otros Porcellanatos</v>
          </cell>
        </row>
        <row r="2699">
          <cell r="A2699" t="str">
            <v>260701490000.1.1</v>
          </cell>
          <cell r="B2699" t="str">
            <v>33 x 33 PISO CAMPANONE</v>
          </cell>
          <cell r="C2699">
            <v>26</v>
          </cell>
          <cell r="D2699">
            <v>67.08</v>
          </cell>
          <cell r="E2699">
            <v>19</v>
          </cell>
          <cell r="F2699" t="str">
            <v>PAL</v>
          </cell>
          <cell r="G2699" t="str">
            <v xml:space="preserve">33 x 33 </v>
          </cell>
          <cell r="H2699" t="str">
            <v>Metros</v>
          </cell>
          <cell r="I2699" t="str">
            <v>S/G</v>
          </cell>
          <cell r="J2699" t="str">
            <v>Primera</v>
          </cell>
          <cell r="K2699" t="str">
            <v>Otros Porcellanatos</v>
          </cell>
        </row>
        <row r="2700">
          <cell r="A2700" t="str">
            <v>260701490000.2.1</v>
          </cell>
          <cell r="B2700" t="str">
            <v>33 x 33 PISO CAMPANONE 2DA CAL</v>
          </cell>
          <cell r="C2700">
            <v>26</v>
          </cell>
          <cell r="D2700">
            <v>67.08</v>
          </cell>
          <cell r="E2700">
            <v>19</v>
          </cell>
          <cell r="F2700" t="str">
            <v>PAL</v>
          </cell>
          <cell r="G2700" t="str">
            <v xml:space="preserve">33 x 33 </v>
          </cell>
          <cell r="H2700" t="str">
            <v>Metros</v>
          </cell>
          <cell r="I2700" t="str">
            <v>S/G</v>
          </cell>
          <cell r="J2700" t="str">
            <v>Segunda</v>
          </cell>
          <cell r="K2700" t="str">
            <v>Otros Porcellanatos</v>
          </cell>
        </row>
        <row r="2701">
          <cell r="A2701" t="str">
            <v>260701491121.1.1</v>
          </cell>
          <cell r="B2701" t="str">
            <v>33 x 33 PISO FIUME BLU</v>
          </cell>
          <cell r="C2701">
            <v>26</v>
          </cell>
          <cell r="D2701">
            <v>67.08</v>
          </cell>
          <cell r="E2701">
            <v>19</v>
          </cell>
          <cell r="F2701" t="str">
            <v>PAL</v>
          </cell>
          <cell r="G2701" t="str">
            <v xml:space="preserve">33 x 33 </v>
          </cell>
          <cell r="H2701" t="str">
            <v>Metros</v>
          </cell>
          <cell r="I2701" t="str">
            <v>S/G</v>
          </cell>
          <cell r="J2701" t="str">
            <v>Primera</v>
          </cell>
          <cell r="K2701" t="str">
            <v>Otros Porcellanatos</v>
          </cell>
        </row>
        <row r="2702">
          <cell r="A2702" t="str">
            <v>260701491121.2.1</v>
          </cell>
          <cell r="B2702" t="str">
            <v>33 x 33 PISO FIUME BLU 2DA CAL</v>
          </cell>
          <cell r="C2702">
            <v>26</v>
          </cell>
          <cell r="D2702">
            <v>67.08</v>
          </cell>
          <cell r="E2702">
            <v>19</v>
          </cell>
          <cell r="F2702" t="str">
            <v>PAL</v>
          </cell>
          <cell r="G2702" t="str">
            <v xml:space="preserve">33 x 33 </v>
          </cell>
          <cell r="H2702" t="str">
            <v>Metros</v>
          </cell>
          <cell r="I2702" t="str">
            <v>S/G</v>
          </cell>
          <cell r="J2702" t="str">
            <v>Segunda</v>
          </cell>
          <cell r="K2702" t="str">
            <v>Otros Porcellanatos</v>
          </cell>
        </row>
        <row r="2703">
          <cell r="A2703" t="str">
            <v>260701492203.1.1</v>
          </cell>
          <cell r="B2703" t="str">
            <v>33 x 33 PISO PIETRA TEXTURADO</v>
          </cell>
          <cell r="C2703">
            <v>26</v>
          </cell>
          <cell r="D2703">
            <v>67.08</v>
          </cell>
          <cell r="E2703">
            <v>19</v>
          </cell>
          <cell r="F2703" t="str">
            <v>PAL</v>
          </cell>
          <cell r="G2703" t="str">
            <v xml:space="preserve">33 x 33 </v>
          </cell>
          <cell r="H2703" t="str">
            <v>Metros</v>
          </cell>
          <cell r="I2703" t="str">
            <v>S/G</v>
          </cell>
          <cell r="J2703" t="str">
            <v>Primera</v>
          </cell>
          <cell r="K2703" t="str">
            <v>Otros Porcellanatos</v>
          </cell>
        </row>
        <row r="2704">
          <cell r="A2704" t="str">
            <v>260701492203.2.1</v>
          </cell>
          <cell r="B2704" t="str">
            <v>33 x 33 PISO PIETRA TEXTURADO 2DA CAL</v>
          </cell>
          <cell r="C2704">
            <v>26</v>
          </cell>
          <cell r="D2704">
            <v>67.08</v>
          </cell>
          <cell r="E2704">
            <v>19</v>
          </cell>
          <cell r="F2704" t="str">
            <v>PAL</v>
          </cell>
          <cell r="G2704" t="str">
            <v xml:space="preserve">33 x 33 </v>
          </cell>
          <cell r="H2704" t="str">
            <v>Metros</v>
          </cell>
          <cell r="I2704" t="str">
            <v>S/G</v>
          </cell>
          <cell r="J2704" t="str">
            <v>Segunda</v>
          </cell>
          <cell r="K2704" t="str">
            <v>Otros Porcellanatos</v>
          </cell>
        </row>
        <row r="2705">
          <cell r="A2705" t="str">
            <v>260701492203.4.1</v>
          </cell>
          <cell r="B2705" t="str">
            <v>33 x 33 PISO PIETRA TEXTURADO EXPORT</v>
          </cell>
          <cell r="C2705">
            <v>26</v>
          </cell>
          <cell r="D2705">
            <v>67.08</v>
          </cell>
          <cell r="E2705">
            <v>19</v>
          </cell>
          <cell r="F2705" t="str">
            <v>PAL</v>
          </cell>
          <cell r="G2705" t="str">
            <v xml:space="preserve">33 x 33 </v>
          </cell>
          <cell r="H2705" t="str">
            <v>Metros</v>
          </cell>
          <cell r="I2705" t="str">
            <v>S/G</v>
          </cell>
          <cell r="J2705" t="str">
            <v>Exportacion</v>
          </cell>
          <cell r="K2705" t="str">
            <v>Otros Porcellanatos</v>
          </cell>
        </row>
        <row r="2706">
          <cell r="A2706" t="str">
            <v>260701494203.1.1</v>
          </cell>
          <cell r="B2706" t="str">
            <v>33 x 33 PISO FORTE CURADO TEXTURADO</v>
          </cell>
          <cell r="C2706">
            <v>26</v>
          </cell>
          <cell r="D2706">
            <v>67.08</v>
          </cell>
          <cell r="E2706">
            <v>19</v>
          </cell>
          <cell r="F2706" t="str">
            <v>PAL</v>
          </cell>
          <cell r="G2706" t="str">
            <v xml:space="preserve">33 x 33 </v>
          </cell>
          <cell r="H2706" t="str">
            <v>Metros</v>
          </cell>
          <cell r="I2706" t="str">
            <v>S/G</v>
          </cell>
          <cell r="J2706" t="str">
            <v>Primera</v>
          </cell>
          <cell r="K2706" t="str">
            <v>Otros Porcellanatos</v>
          </cell>
        </row>
        <row r="2707">
          <cell r="A2707" t="str">
            <v>260701494203.2.1</v>
          </cell>
          <cell r="B2707" t="str">
            <v>33 x 33 PISO FORTE CURADO TEXT. 2DA CAL</v>
          </cell>
          <cell r="C2707">
            <v>26</v>
          </cell>
          <cell r="D2707">
            <v>67.08</v>
          </cell>
          <cell r="E2707">
            <v>19</v>
          </cell>
          <cell r="F2707" t="str">
            <v>PAL</v>
          </cell>
          <cell r="G2707" t="str">
            <v xml:space="preserve">33 x 33 </v>
          </cell>
          <cell r="H2707" t="str">
            <v>Metros</v>
          </cell>
          <cell r="I2707" t="str">
            <v>S/G</v>
          </cell>
          <cell r="J2707" t="str">
            <v>Segunda</v>
          </cell>
          <cell r="K2707" t="str">
            <v>Otros Porcellanatos</v>
          </cell>
        </row>
        <row r="2708">
          <cell r="A2708" t="str">
            <v>260701495203.1.1</v>
          </cell>
          <cell r="B2708" t="str">
            <v>33 x 33 PISO LOSA FORTE TEXTURADO</v>
          </cell>
          <cell r="C2708">
            <v>26</v>
          </cell>
          <cell r="D2708">
            <v>67.08</v>
          </cell>
          <cell r="E2708">
            <v>19</v>
          </cell>
          <cell r="F2708" t="str">
            <v>PAL</v>
          </cell>
          <cell r="G2708" t="str">
            <v xml:space="preserve">33 x 33 </v>
          </cell>
          <cell r="H2708" t="str">
            <v>Metros</v>
          </cell>
          <cell r="I2708" t="str">
            <v>S/G</v>
          </cell>
          <cell r="J2708" t="str">
            <v>Primera</v>
          </cell>
          <cell r="K2708" t="str">
            <v>Otros Porcellanatos</v>
          </cell>
        </row>
        <row r="2709">
          <cell r="A2709" t="str">
            <v>260701496203.1.1</v>
          </cell>
          <cell r="B2709" t="str">
            <v>33 x 33 PISO LOSA ROSSO CRISTALLO TEXT.</v>
          </cell>
          <cell r="C2709">
            <v>26</v>
          </cell>
          <cell r="D2709">
            <v>67.08</v>
          </cell>
          <cell r="E2709">
            <v>19</v>
          </cell>
          <cell r="F2709" t="str">
            <v>PAL</v>
          </cell>
          <cell r="G2709" t="str">
            <v xml:space="preserve">33 x 33 </v>
          </cell>
          <cell r="H2709" t="str">
            <v>Metros</v>
          </cell>
          <cell r="I2709" t="str">
            <v>S/G</v>
          </cell>
          <cell r="J2709" t="str">
            <v>Primera</v>
          </cell>
          <cell r="K2709" t="str">
            <v>Otros Porcellanatos</v>
          </cell>
        </row>
        <row r="2710">
          <cell r="A2710" t="str">
            <v>260701496203.2.1</v>
          </cell>
          <cell r="B2710" t="str">
            <v>33 x 33 PISO LOSA ROSSO CRIST. TEXT. 2 C</v>
          </cell>
          <cell r="C2710">
            <v>26</v>
          </cell>
          <cell r="D2710">
            <v>67.08</v>
          </cell>
          <cell r="E2710">
            <v>19</v>
          </cell>
          <cell r="F2710" t="str">
            <v>PAL</v>
          </cell>
          <cell r="G2710" t="str">
            <v xml:space="preserve">33 x 33 </v>
          </cell>
          <cell r="H2710" t="str">
            <v>Metros</v>
          </cell>
          <cell r="I2710" t="str">
            <v>S/G</v>
          </cell>
          <cell r="J2710" t="str">
            <v>Segunda</v>
          </cell>
          <cell r="K2710" t="str">
            <v>Otros Porcellanatos</v>
          </cell>
        </row>
        <row r="2711">
          <cell r="A2711" t="str">
            <v>260701497203.1.1</v>
          </cell>
          <cell r="B2711" t="str">
            <v>33 x 33 PISO ROSSO DORE TEXTURADO</v>
          </cell>
          <cell r="C2711">
            <v>26</v>
          </cell>
          <cell r="D2711">
            <v>67.08</v>
          </cell>
          <cell r="E2711">
            <v>19</v>
          </cell>
          <cell r="F2711" t="str">
            <v>PAL</v>
          </cell>
          <cell r="G2711" t="str">
            <v xml:space="preserve">33 x 33 </v>
          </cell>
          <cell r="H2711" t="str">
            <v>Metros</v>
          </cell>
          <cell r="I2711" t="str">
            <v>S/G</v>
          </cell>
          <cell r="J2711" t="str">
            <v>Primera</v>
          </cell>
          <cell r="K2711" t="str">
            <v>Otros Porcellanatos</v>
          </cell>
        </row>
        <row r="2712">
          <cell r="A2712" t="str">
            <v>260701498000.1.1</v>
          </cell>
          <cell r="B2712" t="str">
            <v>33 x 33 PISO TERRA VECCHIA</v>
          </cell>
          <cell r="C2712">
            <v>26</v>
          </cell>
          <cell r="D2712">
            <v>67.08</v>
          </cell>
          <cell r="E2712">
            <v>19</v>
          </cell>
          <cell r="F2712" t="str">
            <v>PAL</v>
          </cell>
          <cell r="G2712" t="str">
            <v xml:space="preserve">33 x 33 </v>
          </cell>
          <cell r="H2712" t="str">
            <v>Metros</v>
          </cell>
          <cell r="I2712" t="str">
            <v>S/G</v>
          </cell>
          <cell r="J2712" t="str">
            <v>Primera</v>
          </cell>
          <cell r="K2712" t="str">
            <v>Otros Porcellanatos</v>
          </cell>
        </row>
        <row r="2713">
          <cell r="A2713" t="str">
            <v>260701498000.2.1</v>
          </cell>
          <cell r="B2713" t="str">
            <v>33 x 33 PISO TERRA VECCHIA 2DA CAL</v>
          </cell>
          <cell r="C2713">
            <v>26</v>
          </cell>
          <cell r="D2713">
            <v>67.08</v>
          </cell>
          <cell r="E2713">
            <v>19</v>
          </cell>
          <cell r="F2713" t="str">
            <v>PAL</v>
          </cell>
          <cell r="G2713" t="str">
            <v xml:space="preserve">33 x 33 </v>
          </cell>
          <cell r="H2713" t="str">
            <v>Metros</v>
          </cell>
          <cell r="I2713" t="str">
            <v>S/G</v>
          </cell>
          <cell r="J2713" t="str">
            <v>Segunda</v>
          </cell>
          <cell r="K2713" t="str">
            <v>Otros Porcellanatos</v>
          </cell>
        </row>
        <row r="2714">
          <cell r="A2714" t="str">
            <v>260701498000.4.1</v>
          </cell>
          <cell r="B2714" t="str">
            <v>33 x 33 PISO TERRA VECCHIA EXPORT</v>
          </cell>
          <cell r="C2714">
            <v>26</v>
          </cell>
          <cell r="D2714">
            <v>67.08</v>
          </cell>
          <cell r="E2714">
            <v>19</v>
          </cell>
          <cell r="F2714" t="str">
            <v>PAL</v>
          </cell>
          <cell r="G2714" t="str">
            <v xml:space="preserve">33 x 33 </v>
          </cell>
          <cell r="H2714" t="str">
            <v>Metros</v>
          </cell>
          <cell r="I2714" t="str">
            <v>S/G</v>
          </cell>
          <cell r="J2714" t="str">
            <v>Exportacion</v>
          </cell>
          <cell r="K2714" t="str">
            <v>Otros Porcellanatos</v>
          </cell>
        </row>
        <row r="2715">
          <cell r="A2715" t="str">
            <v>260701548157.1.1</v>
          </cell>
          <cell r="B2715" t="str">
            <v>33 x 33 PISO ROSSO FUOCO</v>
          </cell>
          <cell r="C2715">
            <v>26</v>
          </cell>
          <cell r="D2715">
            <v>67.08</v>
          </cell>
          <cell r="E2715">
            <v>19</v>
          </cell>
          <cell r="F2715" t="str">
            <v>PAL</v>
          </cell>
          <cell r="G2715" t="str">
            <v xml:space="preserve">33 x 33 </v>
          </cell>
          <cell r="H2715" t="str">
            <v>Metros</v>
          </cell>
          <cell r="I2715" t="str">
            <v>S/G</v>
          </cell>
          <cell r="J2715" t="str">
            <v>Primera</v>
          </cell>
          <cell r="K2715" t="str">
            <v>Otros Porcellanatos</v>
          </cell>
        </row>
        <row r="2716">
          <cell r="A2716" t="str">
            <v>260701548157.2.1</v>
          </cell>
          <cell r="B2716" t="str">
            <v>33 x 33 PISO ROSSO FUOCO 2DA CAL</v>
          </cell>
          <cell r="C2716">
            <v>26</v>
          </cell>
          <cell r="D2716">
            <v>67.08</v>
          </cell>
          <cell r="E2716">
            <v>19</v>
          </cell>
          <cell r="F2716" t="str">
            <v>PAL</v>
          </cell>
          <cell r="G2716" t="str">
            <v xml:space="preserve">33 x 33 </v>
          </cell>
          <cell r="H2716" t="str">
            <v>Metros</v>
          </cell>
          <cell r="I2716" t="str">
            <v>S/G</v>
          </cell>
          <cell r="J2716" t="str">
            <v>Segunda</v>
          </cell>
          <cell r="K2716" t="str">
            <v>Otros Porcellanatos</v>
          </cell>
        </row>
        <row r="2717">
          <cell r="A2717" t="str">
            <v>260701589116.1.1</v>
          </cell>
          <cell r="B2717" t="str">
            <v>33 x 33  ESCALON BUÑA ROSSO TERRA LISO</v>
          </cell>
          <cell r="C2717">
            <v>26</v>
          </cell>
          <cell r="D2717">
            <v>0</v>
          </cell>
          <cell r="E2717">
            <v>19</v>
          </cell>
          <cell r="F2717" t="str">
            <v>PAL</v>
          </cell>
          <cell r="G2717" t="str">
            <v xml:space="preserve">33 x 33 </v>
          </cell>
          <cell r="H2717" t="str">
            <v>Metros</v>
          </cell>
          <cell r="I2717" t="str">
            <v>S/G</v>
          </cell>
          <cell r="J2717" t="str">
            <v>Primera</v>
          </cell>
          <cell r="K2717" t="str">
            <v>Otros Porcellanatos</v>
          </cell>
        </row>
        <row r="2718">
          <cell r="A2718" t="str">
            <v>260701590203.1.1</v>
          </cell>
          <cell r="B2718" t="str">
            <v>33 x 33  ESCALON BUÑA PIETRA TEXTURADO</v>
          </cell>
          <cell r="C2718">
            <v>26</v>
          </cell>
          <cell r="D2718">
            <v>0</v>
          </cell>
          <cell r="E2718">
            <v>19</v>
          </cell>
          <cell r="F2718" t="str">
            <v>PAL</v>
          </cell>
          <cell r="G2718" t="str">
            <v xml:space="preserve">33 x 33 </v>
          </cell>
          <cell r="H2718" t="str">
            <v>Metros</v>
          </cell>
          <cell r="I2718" t="str">
            <v>S/G</v>
          </cell>
          <cell r="J2718" t="str">
            <v>Primera</v>
          </cell>
          <cell r="K2718" t="str">
            <v>Otros Porcellanatos</v>
          </cell>
        </row>
        <row r="2719">
          <cell r="A2719" t="str">
            <v>260701591000.1.1</v>
          </cell>
          <cell r="B2719" t="str">
            <v>33 x 33  ESCALON BUÑA TERRA VECCHIA</v>
          </cell>
          <cell r="C2719">
            <v>26</v>
          </cell>
          <cell r="D2719">
            <v>0</v>
          </cell>
          <cell r="E2719">
            <v>19</v>
          </cell>
          <cell r="F2719" t="str">
            <v>PAL</v>
          </cell>
          <cell r="G2719" t="str">
            <v xml:space="preserve">33 x 33 </v>
          </cell>
          <cell r="H2719" t="str">
            <v>Metros</v>
          </cell>
          <cell r="I2719" t="str">
            <v>S/G</v>
          </cell>
          <cell r="J2719" t="str">
            <v>Primera</v>
          </cell>
          <cell r="K2719" t="str">
            <v>Otros Porcellanatos</v>
          </cell>
        </row>
        <row r="2720">
          <cell r="A2720" t="str">
            <v>261561485203.1.1</v>
          </cell>
          <cell r="B2720" t="str">
            <v>26.2 x 26.2 PISO APENINO TEXTURADO</v>
          </cell>
          <cell r="C2720">
            <v>26</v>
          </cell>
          <cell r="D2720">
            <v>79.08</v>
          </cell>
          <cell r="E2720">
            <v>19</v>
          </cell>
          <cell r="F2720" t="str">
            <v>PAL</v>
          </cell>
          <cell r="G2720" t="str">
            <v xml:space="preserve">26.2 x 26.2 </v>
          </cell>
          <cell r="H2720" t="str">
            <v>Metros</v>
          </cell>
          <cell r="I2720" t="str">
            <v>S/G</v>
          </cell>
          <cell r="J2720" t="str">
            <v>Primera</v>
          </cell>
          <cell r="K2720" t="str">
            <v>Sin Producto</v>
          </cell>
        </row>
        <row r="2721">
          <cell r="A2721" t="str">
            <v>261561485203.2.1</v>
          </cell>
          <cell r="B2721" t="str">
            <v>26.2 x 26.2 PISO APENINO TEXT. 2DA CAL</v>
          </cell>
          <cell r="C2721">
            <v>26</v>
          </cell>
          <cell r="D2721">
            <v>79.08</v>
          </cell>
          <cell r="E2721">
            <v>19</v>
          </cell>
          <cell r="F2721" t="str">
            <v>PAL</v>
          </cell>
          <cell r="G2721" t="str">
            <v xml:space="preserve">26.2 x 26.2 </v>
          </cell>
          <cell r="H2721" t="str">
            <v>Metros</v>
          </cell>
          <cell r="I2721" t="str">
            <v>S/G</v>
          </cell>
          <cell r="J2721" t="str">
            <v>Segunda</v>
          </cell>
          <cell r="K2721" t="str">
            <v>Sin Producto</v>
          </cell>
        </row>
        <row r="2722">
          <cell r="A2722" t="str">
            <v>261561486116.1.1</v>
          </cell>
          <cell r="B2722" t="str">
            <v>26.2 x 26.2 PISO COLONIAL PILAR LISO</v>
          </cell>
          <cell r="C2722">
            <v>26</v>
          </cell>
          <cell r="D2722">
            <v>79.08</v>
          </cell>
          <cell r="E2722">
            <v>19</v>
          </cell>
          <cell r="F2722" t="str">
            <v>PAL</v>
          </cell>
          <cell r="G2722" t="str">
            <v xml:space="preserve">26.2 x 26.2 </v>
          </cell>
          <cell r="H2722" t="str">
            <v>Metros</v>
          </cell>
          <cell r="I2722" t="str">
            <v>S/G</v>
          </cell>
          <cell r="J2722" t="str">
            <v>Primera</v>
          </cell>
          <cell r="K2722" t="str">
            <v>Sin Producto</v>
          </cell>
        </row>
        <row r="2723">
          <cell r="A2723" t="str">
            <v>261561486116.2.1</v>
          </cell>
          <cell r="B2723" t="str">
            <v>26.2 x 26.2 PISO COLONIAL PILAR 2DA CAL</v>
          </cell>
          <cell r="C2723">
            <v>26</v>
          </cell>
          <cell r="D2723">
            <v>79.08</v>
          </cell>
          <cell r="E2723">
            <v>19</v>
          </cell>
          <cell r="F2723" t="str">
            <v>PAL</v>
          </cell>
          <cell r="G2723" t="str">
            <v xml:space="preserve">26.2 x 26.2 </v>
          </cell>
          <cell r="H2723" t="str">
            <v>Metros</v>
          </cell>
          <cell r="I2723" t="str">
            <v>S/G</v>
          </cell>
          <cell r="J2723" t="str">
            <v>Segunda</v>
          </cell>
          <cell r="K2723" t="str">
            <v>Sin Producto</v>
          </cell>
        </row>
        <row r="2724">
          <cell r="A2724" t="str">
            <v>261561487203.1.1</v>
          </cell>
          <cell r="B2724" t="str">
            <v>26.2 x 26.2 PISO COLONIAL RECOVA C TEXT.</v>
          </cell>
          <cell r="C2724">
            <v>26</v>
          </cell>
          <cell r="D2724">
            <v>79.08</v>
          </cell>
          <cell r="E2724">
            <v>19</v>
          </cell>
          <cell r="F2724" t="str">
            <v>PAL</v>
          </cell>
          <cell r="G2724" t="str">
            <v xml:space="preserve">26.2 x 26.2 </v>
          </cell>
          <cell r="H2724" t="str">
            <v>Metros</v>
          </cell>
          <cell r="I2724" t="str">
            <v>S/G</v>
          </cell>
          <cell r="J2724" t="str">
            <v>Primera</v>
          </cell>
          <cell r="K2724" t="str">
            <v>Sin Producto</v>
          </cell>
        </row>
        <row r="2725">
          <cell r="A2725" t="str">
            <v>261561487203.2.1</v>
          </cell>
          <cell r="B2725" t="str">
            <v>26.2 x 26.2 PISO COLONIAL RECOVA C T 2 C</v>
          </cell>
          <cell r="C2725">
            <v>26</v>
          </cell>
          <cell r="D2725">
            <v>79.08</v>
          </cell>
          <cell r="E2725">
            <v>19</v>
          </cell>
          <cell r="F2725" t="str">
            <v>PAL</v>
          </cell>
          <cell r="G2725" t="str">
            <v xml:space="preserve">26.2 x 26.2 </v>
          </cell>
          <cell r="H2725" t="str">
            <v>Metros</v>
          </cell>
          <cell r="I2725" t="str">
            <v>S/G</v>
          </cell>
          <cell r="J2725" t="str">
            <v>Segunda</v>
          </cell>
          <cell r="K2725" t="str">
            <v>Sin Producto</v>
          </cell>
        </row>
        <row r="2726">
          <cell r="A2726" t="str">
            <v>261561488116.1.1</v>
          </cell>
          <cell r="B2726" t="str">
            <v>26.2 x 26.2 PISO ROSSO TERRA LISO</v>
          </cell>
          <cell r="C2726">
            <v>26</v>
          </cell>
          <cell r="D2726">
            <v>79.08</v>
          </cell>
          <cell r="E2726">
            <v>19</v>
          </cell>
          <cell r="F2726" t="str">
            <v>PAL</v>
          </cell>
          <cell r="G2726" t="str">
            <v xml:space="preserve">26.2 x 26.2 </v>
          </cell>
          <cell r="H2726" t="str">
            <v>Metros</v>
          </cell>
          <cell r="I2726" t="str">
            <v>S/G</v>
          </cell>
          <cell r="J2726" t="str">
            <v>Primera</v>
          </cell>
          <cell r="K2726" t="str">
            <v>Sin Producto</v>
          </cell>
        </row>
        <row r="2727">
          <cell r="A2727" t="str">
            <v>261561488116.2.1</v>
          </cell>
          <cell r="B2727" t="str">
            <v>26.2 x 26.2 PISO ROSSO TERRA LISO 2DA CA</v>
          </cell>
          <cell r="C2727">
            <v>26</v>
          </cell>
          <cell r="D2727">
            <v>79.08</v>
          </cell>
          <cell r="E2727">
            <v>19</v>
          </cell>
          <cell r="F2727" t="str">
            <v>PAL</v>
          </cell>
          <cell r="G2727" t="str">
            <v xml:space="preserve">26.2 x 26.2 </v>
          </cell>
          <cell r="H2727" t="str">
            <v>Metros</v>
          </cell>
          <cell r="I2727" t="str">
            <v>S/G</v>
          </cell>
          <cell r="J2727" t="str">
            <v>Segunda</v>
          </cell>
          <cell r="K2727" t="str">
            <v>Sin Producto</v>
          </cell>
        </row>
        <row r="2728">
          <cell r="A2728" t="str">
            <v>261561489116.1.1</v>
          </cell>
          <cell r="B2728" t="str">
            <v>26.2 x 26.2 PISO COLONIAL PILAR C. LISO</v>
          </cell>
          <cell r="C2728">
            <v>26</v>
          </cell>
          <cell r="D2728">
            <v>79.08</v>
          </cell>
          <cell r="E2728">
            <v>19</v>
          </cell>
          <cell r="F2728" t="str">
            <v>PAL</v>
          </cell>
          <cell r="G2728" t="str">
            <v xml:space="preserve">26.2 x 26.2 </v>
          </cell>
          <cell r="H2728" t="str">
            <v>Metros</v>
          </cell>
          <cell r="I2728" t="str">
            <v>S/G</v>
          </cell>
          <cell r="J2728" t="str">
            <v>Primera</v>
          </cell>
          <cell r="K2728" t="str">
            <v>Sin Producto</v>
          </cell>
        </row>
        <row r="2729">
          <cell r="A2729" t="str">
            <v>261561489116.2.1</v>
          </cell>
          <cell r="B2729" t="str">
            <v>26.2 x 26.2 PISO COLONIAL PILAR C. L 2 C</v>
          </cell>
          <cell r="C2729">
            <v>26</v>
          </cell>
          <cell r="D2729">
            <v>79.08</v>
          </cell>
          <cell r="E2729">
            <v>19</v>
          </cell>
          <cell r="F2729" t="str">
            <v>PAL</v>
          </cell>
          <cell r="G2729" t="str">
            <v xml:space="preserve">26.2 x 26.2 </v>
          </cell>
          <cell r="H2729" t="str">
            <v>Metros</v>
          </cell>
          <cell r="I2729" t="str">
            <v>S/G</v>
          </cell>
          <cell r="J2729" t="str">
            <v>Segunda</v>
          </cell>
          <cell r="K2729" t="str">
            <v>Sin Producto</v>
          </cell>
        </row>
        <row r="2730">
          <cell r="A2730" t="str">
            <v>261561492203.1.1</v>
          </cell>
          <cell r="B2730" t="str">
            <v>26.2 x 26.2 PISO PIETRA TEXTURADO</v>
          </cell>
          <cell r="C2730">
            <v>26</v>
          </cell>
          <cell r="D2730">
            <v>79.08</v>
          </cell>
          <cell r="E2730">
            <v>19</v>
          </cell>
          <cell r="F2730" t="str">
            <v>PAL</v>
          </cell>
          <cell r="G2730" t="str">
            <v xml:space="preserve">26.2 x 26.2 </v>
          </cell>
          <cell r="H2730" t="str">
            <v>Metros</v>
          </cell>
          <cell r="I2730" t="str">
            <v>S/G</v>
          </cell>
          <cell r="J2730" t="str">
            <v>Primera</v>
          </cell>
          <cell r="K2730" t="str">
            <v>Sin Producto</v>
          </cell>
        </row>
        <row r="2731">
          <cell r="A2731" t="str">
            <v>261561492203.2.1</v>
          </cell>
          <cell r="B2731" t="str">
            <v>26.2 x 26.2 PISO PIETRA TEXT. 2DA CAL</v>
          </cell>
          <cell r="C2731">
            <v>26</v>
          </cell>
          <cell r="D2731">
            <v>79.08</v>
          </cell>
          <cell r="E2731">
            <v>19</v>
          </cell>
          <cell r="F2731" t="str">
            <v>PAL</v>
          </cell>
          <cell r="G2731" t="str">
            <v xml:space="preserve">26.2 x 26.2 </v>
          </cell>
          <cell r="H2731" t="str">
            <v>Metros</v>
          </cell>
          <cell r="I2731" t="str">
            <v>S/G</v>
          </cell>
          <cell r="J2731" t="str">
            <v>Segunda</v>
          </cell>
          <cell r="K2731" t="str">
            <v>Sin Producto</v>
          </cell>
        </row>
        <row r="2732">
          <cell r="A2732" t="str">
            <v>261561493203.1.1</v>
          </cell>
          <cell r="B2732" t="str">
            <v>26.2 x 26.2 PISO COLONIAL RECOVA TEXT.</v>
          </cell>
          <cell r="C2732">
            <v>26</v>
          </cell>
          <cell r="D2732">
            <v>79.08</v>
          </cell>
          <cell r="E2732">
            <v>19</v>
          </cell>
          <cell r="F2732" t="str">
            <v>PAL</v>
          </cell>
          <cell r="G2732" t="str">
            <v xml:space="preserve">26.2 x 26.2 </v>
          </cell>
          <cell r="H2732" t="str">
            <v>Metros</v>
          </cell>
          <cell r="I2732" t="str">
            <v>S/G</v>
          </cell>
          <cell r="J2732" t="str">
            <v>Primera</v>
          </cell>
          <cell r="K2732" t="str">
            <v>Sin Producto</v>
          </cell>
        </row>
        <row r="2733">
          <cell r="A2733" t="str">
            <v>261561493203.2.1</v>
          </cell>
          <cell r="B2733" t="str">
            <v>26.2 x 26.2 PISO COLONIAL REC. TEXT. 2 C</v>
          </cell>
          <cell r="C2733">
            <v>26</v>
          </cell>
          <cell r="D2733">
            <v>79.08</v>
          </cell>
          <cell r="E2733">
            <v>19</v>
          </cell>
          <cell r="F2733" t="str">
            <v>PAL</v>
          </cell>
          <cell r="G2733" t="str">
            <v xml:space="preserve">26.2 x 26.2 </v>
          </cell>
          <cell r="H2733" t="str">
            <v>Metros</v>
          </cell>
          <cell r="I2733" t="str">
            <v>S/G</v>
          </cell>
          <cell r="J2733" t="str">
            <v>Segunda</v>
          </cell>
          <cell r="K2733" t="str">
            <v>Sin Producto</v>
          </cell>
        </row>
        <row r="2734">
          <cell r="A2734" t="str">
            <v>261561551122.1.1</v>
          </cell>
          <cell r="B2734" t="str">
            <v>26.2 x 26.2 PISO KLINKER</v>
          </cell>
          <cell r="C2734">
            <v>26</v>
          </cell>
          <cell r="D2734">
            <v>79.08</v>
          </cell>
          <cell r="E2734">
            <v>19</v>
          </cell>
          <cell r="F2734" t="str">
            <v>PAL</v>
          </cell>
          <cell r="G2734" t="str">
            <v xml:space="preserve">26.2 x 26.2 </v>
          </cell>
          <cell r="H2734" t="str">
            <v>Metros</v>
          </cell>
          <cell r="I2734" t="str">
            <v>S/G</v>
          </cell>
          <cell r="J2734" t="str">
            <v>Primera</v>
          </cell>
          <cell r="K2734" t="str">
            <v>Sin Producto</v>
          </cell>
        </row>
        <row r="2735">
          <cell r="A2735" t="str">
            <v>261581588116.1.1</v>
          </cell>
          <cell r="B2735" t="str">
            <v>33 x 11  ZOCALO BUÑA ROSSO TERRA LISO</v>
          </cell>
          <cell r="C2735">
            <v>26</v>
          </cell>
          <cell r="D2735">
            <v>0</v>
          </cell>
          <cell r="E2735">
            <v>19</v>
          </cell>
          <cell r="F2735" t="str">
            <v>PAL</v>
          </cell>
          <cell r="G2735" t="str">
            <v xml:space="preserve">33 x 11 </v>
          </cell>
          <cell r="H2735" t="str">
            <v>Metros</v>
          </cell>
          <cell r="I2735" t="str">
            <v>S/G</v>
          </cell>
          <cell r="J2735" t="str">
            <v>Primera</v>
          </cell>
          <cell r="K2735" t="str">
            <v>Sin Producto</v>
          </cell>
        </row>
        <row r="2736">
          <cell r="A2736" t="str">
            <v>261581592000.1.1</v>
          </cell>
          <cell r="B2736" t="str">
            <v>33 x 11  ZOCALO BUÑA ROSSO CAMPANONE</v>
          </cell>
          <cell r="C2736">
            <v>26</v>
          </cell>
          <cell r="D2736">
            <v>0</v>
          </cell>
          <cell r="E2736">
            <v>19</v>
          </cell>
          <cell r="F2736" t="str">
            <v>PAL</v>
          </cell>
          <cell r="G2736" t="str">
            <v xml:space="preserve">33 x 11 </v>
          </cell>
          <cell r="H2736" t="str">
            <v>Metros</v>
          </cell>
          <cell r="I2736" t="str">
            <v>S/G</v>
          </cell>
          <cell r="J2736" t="str">
            <v>Primera</v>
          </cell>
          <cell r="K2736" t="str">
            <v>Sin Producto</v>
          </cell>
        </row>
        <row r="2737">
          <cell r="A2737" t="str">
            <v>261711490000.1.1</v>
          </cell>
          <cell r="B2737" t="str">
            <v>33 x 50 PISO CAMPANONE</v>
          </cell>
          <cell r="C2737">
            <v>26</v>
          </cell>
          <cell r="D2737">
            <v>59.4</v>
          </cell>
          <cell r="E2737">
            <v>19</v>
          </cell>
          <cell r="F2737" t="str">
            <v>PAL</v>
          </cell>
          <cell r="G2737" t="str">
            <v xml:space="preserve">33 x 50 </v>
          </cell>
          <cell r="H2737" t="str">
            <v>Metros</v>
          </cell>
          <cell r="I2737" t="str">
            <v>S/G</v>
          </cell>
          <cell r="J2737" t="str">
            <v>Primera</v>
          </cell>
          <cell r="K2737" t="str">
            <v>Sin Producto</v>
          </cell>
        </row>
        <row r="2738">
          <cell r="A2738" t="str">
            <v>269111ESP</v>
          </cell>
          <cell r="B2738" t="str">
            <v>CERR CENTRAL NUEVA SIN MANIJO</v>
          </cell>
          <cell r="D2738">
            <v>0</v>
          </cell>
          <cell r="E2738">
            <v>1.3</v>
          </cell>
          <cell r="F2738" t="str">
            <v>PAL</v>
          </cell>
          <cell r="H2738" t="str">
            <v>SD</v>
          </cell>
          <cell r="I2738" t="str">
            <v>S/G</v>
          </cell>
          <cell r="K2738" t="str">
            <v>Sin Producto</v>
          </cell>
        </row>
        <row r="2739">
          <cell r="A2739" t="str">
            <v>269211ESP</v>
          </cell>
          <cell r="B2739" t="str">
            <v>CERR CENTRAL NUEVA SIN MANIJO</v>
          </cell>
          <cell r="D2739">
            <v>0</v>
          </cell>
          <cell r="E2739">
            <v>1.3</v>
          </cell>
          <cell r="F2739" t="str">
            <v>PAL</v>
          </cell>
          <cell r="H2739" t="str">
            <v>SD</v>
          </cell>
          <cell r="I2739" t="str">
            <v>S/G</v>
          </cell>
          <cell r="K2739" t="str">
            <v>Sin Producto</v>
          </cell>
        </row>
        <row r="2740">
          <cell r="A2740" t="str">
            <v>269212ESP</v>
          </cell>
          <cell r="B2740" t="str">
            <v>CERRADURA CENTRAL BRONCE</v>
          </cell>
          <cell r="D2740">
            <v>0</v>
          </cell>
          <cell r="E2740">
            <v>1.3</v>
          </cell>
          <cell r="F2740" t="str">
            <v>PAL</v>
          </cell>
          <cell r="H2740" t="str">
            <v>SD</v>
          </cell>
          <cell r="I2740" t="str">
            <v>S/G</v>
          </cell>
          <cell r="K2740" t="str">
            <v>Sin Producto</v>
          </cell>
        </row>
        <row r="2741">
          <cell r="A2741" t="str">
            <v>271531484023.1.1</v>
          </cell>
          <cell r="B2741" t="str">
            <v>18 x 18 x 33 LADRILLO HUECO (12T) (L)</v>
          </cell>
          <cell r="C2741">
            <v>27</v>
          </cell>
          <cell r="D2741">
            <v>90</v>
          </cell>
          <cell r="E2741">
            <v>6.9</v>
          </cell>
          <cell r="F2741" t="str">
            <v>PAL</v>
          </cell>
          <cell r="G2741" t="str">
            <v xml:space="preserve">18 x 18 </v>
          </cell>
          <cell r="H2741" t="str">
            <v>Unidades</v>
          </cell>
          <cell r="I2741" t="str">
            <v>Ladrillos</v>
          </cell>
          <cell r="J2741" t="str">
            <v>Primera</v>
          </cell>
          <cell r="K2741" t="str">
            <v xml:space="preserve">Ladrillos (Olavarria)    </v>
          </cell>
        </row>
        <row r="2742">
          <cell r="A2742" t="str">
            <v>271531484023.2.1</v>
          </cell>
          <cell r="B2742" t="str">
            <v>18 x 18 x 33 LADRILLO HUECO (L) SEGUNDA</v>
          </cell>
          <cell r="C2742">
            <v>27</v>
          </cell>
          <cell r="D2742">
            <v>90</v>
          </cell>
          <cell r="E2742">
            <v>6.9</v>
          </cell>
          <cell r="F2742" t="str">
            <v>PAL</v>
          </cell>
          <cell r="G2742" t="str">
            <v xml:space="preserve">18 x 18 </v>
          </cell>
          <cell r="H2742" t="str">
            <v>Unidades</v>
          </cell>
          <cell r="I2742" t="str">
            <v>Ladrillos</v>
          </cell>
          <cell r="J2742" t="str">
            <v>Segunda</v>
          </cell>
          <cell r="K2742" t="str">
            <v xml:space="preserve">Ladrillos (Olavarria)    </v>
          </cell>
        </row>
        <row r="2743">
          <cell r="A2743" t="str">
            <v>271531484023.3.1</v>
          </cell>
          <cell r="B2743" t="str">
            <v>18 x 18 x 33 LADRILLO HUECO (L) SEGUNDA</v>
          </cell>
          <cell r="C2743">
            <v>27</v>
          </cell>
          <cell r="D2743">
            <v>90</v>
          </cell>
          <cell r="E2743">
            <v>6.9</v>
          </cell>
          <cell r="F2743" t="str">
            <v>PAL</v>
          </cell>
          <cell r="G2743" t="str">
            <v xml:space="preserve">18 x 18 </v>
          </cell>
          <cell r="H2743" t="str">
            <v>Unidades</v>
          </cell>
          <cell r="I2743" t="str">
            <v>Ladrillos</v>
          </cell>
          <cell r="K2743" t="str">
            <v xml:space="preserve">Ladrillos (Olavarria)    </v>
          </cell>
        </row>
        <row r="2744">
          <cell r="A2744" t="str">
            <v>271541484023.1.1</v>
          </cell>
          <cell r="B2744" t="str">
            <v>12 x 18 x 33 LADRILLO HUECO (9T) (L)</v>
          </cell>
          <cell r="C2744">
            <v>27</v>
          </cell>
          <cell r="D2744">
            <v>144</v>
          </cell>
          <cell r="E2744">
            <v>4.9000000000000004</v>
          </cell>
          <cell r="F2744" t="str">
            <v>PAL</v>
          </cell>
          <cell r="G2744" t="str">
            <v xml:space="preserve">12 x 18 </v>
          </cell>
          <cell r="H2744" t="str">
            <v>Unidades</v>
          </cell>
          <cell r="I2744" t="str">
            <v>Ladrillos</v>
          </cell>
          <cell r="J2744" t="str">
            <v>Primera</v>
          </cell>
          <cell r="K2744" t="str">
            <v xml:space="preserve">Ladrillos (Olavarria)    </v>
          </cell>
        </row>
        <row r="2745">
          <cell r="A2745" t="str">
            <v>271541484023.2.1</v>
          </cell>
          <cell r="B2745" t="str">
            <v>12 x 18 x 33 LADRILLO HUECO (L) SEGUNDA</v>
          </cell>
          <cell r="C2745">
            <v>27</v>
          </cell>
          <cell r="D2745">
            <v>144</v>
          </cell>
          <cell r="E2745">
            <v>4.9000000000000004</v>
          </cell>
          <cell r="F2745" t="str">
            <v>PAL</v>
          </cell>
          <cell r="G2745" t="str">
            <v xml:space="preserve">12 x 18 </v>
          </cell>
          <cell r="H2745" t="str">
            <v>Unidades</v>
          </cell>
          <cell r="I2745" t="str">
            <v>Ladrillos</v>
          </cell>
          <cell r="J2745" t="str">
            <v>Segunda</v>
          </cell>
          <cell r="K2745" t="str">
            <v xml:space="preserve">Ladrillos (Olavarria)    </v>
          </cell>
        </row>
        <row r="2746">
          <cell r="A2746" t="str">
            <v>271541484023.3.1</v>
          </cell>
          <cell r="B2746" t="str">
            <v>12 x 18 x 33 LADRILLO HUECO (L) SEGUNDA</v>
          </cell>
          <cell r="C2746">
            <v>27</v>
          </cell>
          <cell r="D2746">
            <v>144</v>
          </cell>
          <cell r="E2746">
            <v>4.9000000000000004</v>
          </cell>
          <cell r="F2746" t="str">
            <v>PAL</v>
          </cell>
          <cell r="G2746" t="str">
            <v xml:space="preserve">12 x 18 </v>
          </cell>
          <cell r="H2746" t="str">
            <v>Unidades</v>
          </cell>
          <cell r="I2746" t="str">
            <v>Ladrillos</v>
          </cell>
          <cell r="K2746" t="str">
            <v xml:space="preserve">Ladrillos (Olavarria)    </v>
          </cell>
        </row>
        <row r="2747">
          <cell r="A2747" t="str">
            <v>271551484023.1.1</v>
          </cell>
          <cell r="B2747" t="str">
            <v>8 x 18 x 33 LADRILLO HUECO (L)</v>
          </cell>
          <cell r="C2747">
            <v>27</v>
          </cell>
          <cell r="D2747">
            <v>198</v>
          </cell>
          <cell r="E2747">
            <v>3.5</v>
          </cell>
          <cell r="F2747" t="str">
            <v>PAL</v>
          </cell>
          <cell r="G2747" t="str">
            <v xml:space="preserve">8 x 18 </v>
          </cell>
          <cell r="H2747" t="str">
            <v>Unidades</v>
          </cell>
          <cell r="I2747" t="str">
            <v>Ladrillos</v>
          </cell>
          <cell r="J2747" t="str">
            <v>Primera</v>
          </cell>
          <cell r="K2747" t="str">
            <v xml:space="preserve">Ladrillos (Olavarria)    </v>
          </cell>
        </row>
        <row r="2748">
          <cell r="A2748" t="str">
            <v>271551484023.2.1</v>
          </cell>
          <cell r="B2748" t="str">
            <v>8 x 18 x 33 LADRILLO HUECO (L) SEGUNDA</v>
          </cell>
          <cell r="C2748">
            <v>27</v>
          </cell>
          <cell r="D2748">
            <v>198</v>
          </cell>
          <cell r="E2748">
            <v>3.5</v>
          </cell>
          <cell r="F2748" t="str">
            <v>PAL</v>
          </cell>
          <cell r="G2748" t="str">
            <v xml:space="preserve">8 x 18 </v>
          </cell>
          <cell r="H2748" t="str">
            <v>Unidades</v>
          </cell>
          <cell r="I2748" t="str">
            <v>Ladrillos</v>
          </cell>
          <cell r="J2748" t="str">
            <v>Segunda</v>
          </cell>
          <cell r="K2748" t="str">
            <v xml:space="preserve">Ladrillos (Olavarria)    </v>
          </cell>
        </row>
        <row r="2749">
          <cell r="A2749" t="str">
            <v>273011ESP</v>
          </cell>
          <cell r="B2749" t="str">
            <v>CONTRACERR CENTRAL NUEVA SIN MANIJON  PL</v>
          </cell>
          <cell r="D2749">
            <v>0</v>
          </cell>
          <cell r="E2749">
            <v>1</v>
          </cell>
          <cell r="F2749" t="str">
            <v>PAL</v>
          </cell>
          <cell r="H2749" t="str">
            <v>SD</v>
          </cell>
          <cell r="I2749" t="str">
            <v>S/G</v>
          </cell>
          <cell r="K2749" t="str">
            <v>Sin Producto</v>
          </cell>
        </row>
        <row r="2750">
          <cell r="A2750" t="str">
            <v>276111ESP</v>
          </cell>
          <cell r="B2750" t="str">
            <v>CERR CENTRAL NUEVA P/ELECTR S/MANIJ PLA</v>
          </cell>
          <cell r="D2750">
            <v>0</v>
          </cell>
          <cell r="E2750">
            <v>1.8</v>
          </cell>
          <cell r="F2750" t="str">
            <v>PAL</v>
          </cell>
          <cell r="H2750" t="str">
            <v>SD</v>
          </cell>
          <cell r="I2750" t="str">
            <v>S/G</v>
          </cell>
          <cell r="K2750" t="str">
            <v>Sin Producto</v>
          </cell>
        </row>
        <row r="2751">
          <cell r="A2751" t="str">
            <v>276112ESP</v>
          </cell>
          <cell r="B2751" t="str">
            <v>CERR CENTRAL NUEVA P/ELECTR S/MANIJ BCE</v>
          </cell>
          <cell r="D2751">
            <v>0</v>
          </cell>
          <cell r="E2751">
            <v>1.8</v>
          </cell>
          <cell r="F2751" t="str">
            <v>PAL</v>
          </cell>
          <cell r="H2751" t="str">
            <v>SD</v>
          </cell>
          <cell r="I2751" t="str">
            <v>S/G</v>
          </cell>
          <cell r="K2751" t="str">
            <v>Sin Producto</v>
          </cell>
        </row>
        <row r="2752">
          <cell r="A2752" t="str">
            <v>276211ESP</v>
          </cell>
          <cell r="B2752" t="str">
            <v>CERR CENTRAL NUEVA P/ELECTR S</v>
          </cell>
          <cell r="D2752">
            <v>0</v>
          </cell>
          <cell r="E2752">
            <v>1.8</v>
          </cell>
          <cell r="F2752" t="str">
            <v>PAL</v>
          </cell>
          <cell r="H2752" t="str">
            <v>SD</v>
          </cell>
          <cell r="I2752" t="str">
            <v>S/G</v>
          </cell>
          <cell r="K2752" t="str">
            <v>Sin Producto</v>
          </cell>
        </row>
        <row r="2753">
          <cell r="A2753" t="str">
            <v>276212ESP</v>
          </cell>
          <cell r="B2753" t="str">
            <v>CERR CENTRAL NUEVA P/ELECTR S</v>
          </cell>
          <cell r="D2753">
            <v>0</v>
          </cell>
          <cell r="E2753">
            <v>1.8</v>
          </cell>
          <cell r="F2753" t="str">
            <v>PAL</v>
          </cell>
          <cell r="H2753" t="str">
            <v>SD</v>
          </cell>
          <cell r="I2753" t="str">
            <v>S/G</v>
          </cell>
          <cell r="K2753" t="str">
            <v>Sin Producto</v>
          </cell>
        </row>
        <row r="2754">
          <cell r="A2754" t="str">
            <v>279111ESP</v>
          </cell>
          <cell r="B2754" t="str">
            <v>CONTRAC CENTRAL NUEVA P/ELEC S/MANIJON</v>
          </cell>
          <cell r="D2754">
            <v>0</v>
          </cell>
          <cell r="E2754">
            <v>1.8</v>
          </cell>
          <cell r="F2754" t="str">
            <v>PAL</v>
          </cell>
          <cell r="H2754" t="str">
            <v>SD</v>
          </cell>
          <cell r="I2754" t="str">
            <v>S/G</v>
          </cell>
          <cell r="K2754" t="str">
            <v>Sin Producto</v>
          </cell>
        </row>
        <row r="2755">
          <cell r="A2755" t="str">
            <v>279211ESP</v>
          </cell>
          <cell r="B2755" t="str">
            <v>CONTRAC CENTRAL NUEVA P/ELEC S</v>
          </cell>
          <cell r="D2755">
            <v>0</v>
          </cell>
          <cell r="E2755">
            <v>1.8</v>
          </cell>
          <cell r="F2755" t="str">
            <v>PAL</v>
          </cell>
          <cell r="H2755" t="str">
            <v>SD</v>
          </cell>
          <cell r="I2755" t="str">
            <v>S/G</v>
          </cell>
          <cell r="K2755" t="str">
            <v>Sin Producto</v>
          </cell>
        </row>
        <row r="2756">
          <cell r="A2756" t="str">
            <v>291531483000.1.1</v>
          </cell>
          <cell r="B2756" t="str">
            <v>LAD. PORTANTE 18 x 19 x 33 PIO</v>
          </cell>
          <cell r="C2756">
            <v>29</v>
          </cell>
          <cell r="D2756">
            <v>90</v>
          </cell>
          <cell r="E2756">
            <v>8.7219999999999995</v>
          </cell>
          <cell r="F2756" t="str">
            <v>PAL</v>
          </cell>
          <cell r="H2756" t="str">
            <v>Unidades</v>
          </cell>
          <cell r="I2756" t="str">
            <v>Ladrillos</v>
          </cell>
          <cell r="J2756" t="str">
            <v>Primera</v>
          </cell>
          <cell r="K2756" t="str">
            <v xml:space="preserve">Ladrillos (Olavarria)    </v>
          </cell>
        </row>
        <row r="2757">
          <cell r="A2757" t="str">
            <v>291531483000.2.1</v>
          </cell>
          <cell r="B2757" t="str">
            <v>LAD. PORTANTE 18 x 19 x 33 PIO 2DA CAL</v>
          </cell>
          <cell r="C2757">
            <v>29</v>
          </cell>
          <cell r="D2757">
            <v>90</v>
          </cell>
          <cell r="E2757">
            <v>8.9</v>
          </cell>
          <cell r="F2757" t="str">
            <v>PAL</v>
          </cell>
          <cell r="H2757" t="str">
            <v>Unidades</v>
          </cell>
          <cell r="I2757" t="str">
            <v>Ladrillos</v>
          </cell>
          <cell r="J2757" t="str">
            <v>Segunda</v>
          </cell>
          <cell r="K2757" t="str">
            <v xml:space="preserve">Ladrillos (Olavarria)    </v>
          </cell>
        </row>
        <row r="2758">
          <cell r="A2758" t="str">
            <v>291531484000.1.1</v>
          </cell>
          <cell r="B2758" t="str">
            <v>18 x 18 x 33 LADRILLO HUECO (12T) PIO</v>
          </cell>
          <cell r="C2758">
            <v>29</v>
          </cell>
          <cell r="D2758">
            <v>90</v>
          </cell>
          <cell r="E2758">
            <v>6.9219999999999997</v>
          </cell>
          <cell r="F2758" t="str">
            <v>PAL</v>
          </cell>
          <cell r="G2758" t="str">
            <v xml:space="preserve">18 x 18 </v>
          </cell>
          <cell r="H2758" t="str">
            <v>Unidades</v>
          </cell>
          <cell r="I2758" t="str">
            <v>Ladrillos</v>
          </cell>
          <cell r="J2758" t="str">
            <v>Primera</v>
          </cell>
          <cell r="K2758" t="str">
            <v xml:space="preserve">Ladrillos (Olavarria)    </v>
          </cell>
        </row>
        <row r="2759">
          <cell r="A2759" t="str">
            <v>291531484000.2.1</v>
          </cell>
          <cell r="B2759" t="str">
            <v>18 x 18 x 33 LADRILLO HUECO SEGUNDA PIO</v>
          </cell>
          <cell r="C2759">
            <v>29</v>
          </cell>
          <cell r="D2759">
            <v>90</v>
          </cell>
          <cell r="E2759">
            <v>6.76</v>
          </cell>
          <cell r="F2759" t="str">
            <v>PAL</v>
          </cell>
          <cell r="G2759" t="str">
            <v xml:space="preserve">18 x 18 </v>
          </cell>
          <cell r="H2759" t="str">
            <v>Unidades</v>
          </cell>
          <cell r="I2759" t="str">
            <v>Ladrillos</v>
          </cell>
          <cell r="J2759" t="str">
            <v>Segunda</v>
          </cell>
          <cell r="K2759" t="str">
            <v xml:space="preserve">Ladrillos (Olavarria)    </v>
          </cell>
        </row>
        <row r="2760">
          <cell r="A2760" t="str">
            <v>291531697000.1.1</v>
          </cell>
          <cell r="B2760" t="str">
            <v>18 x 18 x 33 DINTEL</v>
          </cell>
          <cell r="C2760">
            <v>29</v>
          </cell>
          <cell r="D2760">
            <v>90</v>
          </cell>
          <cell r="E2760">
            <v>6.2220000000000004</v>
          </cell>
          <cell r="F2760" t="str">
            <v>PAL</v>
          </cell>
          <cell r="G2760" t="str">
            <v xml:space="preserve">18 x 18 </v>
          </cell>
          <cell r="H2760" t="str">
            <v>Unidades</v>
          </cell>
          <cell r="I2760" t="str">
            <v>Ladrillos</v>
          </cell>
          <cell r="J2760" t="str">
            <v>Primera</v>
          </cell>
          <cell r="K2760" t="str">
            <v xml:space="preserve">Ladrillos (Olavarria)    </v>
          </cell>
        </row>
        <row r="2761">
          <cell r="A2761" t="str">
            <v>291541483000.1.1</v>
          </cell>
          <cell r="B2761" t="str">
            <v>LAD. PORTANTE 12 x 19 x 33 PIO</v>
          </cell>
          <cell r="C2761">
            <v>29</v>
          </cell>
          <cell r="D2761">
            <v>126</v>
          </cell>
          <cell r="E2761">
            <v>6.7089999999999996</v>
          </cell>
          <cell r="F2761" t="str">
            <v>PAL</v>
          </cell>
          <cell r="H2761" t="str">
            <v>Unidades</v>
          </cell>
          <cell r="I2761" t="str">
            <v>Ladrillos</v>
          </cell>
          <cell r="J2761" t="str">
            <v>Primera</v>
          </cell>
          <cell r="K2761" t="str">
            <v xml:space="preserve">Ladrillos (Olavarria)    </v>
          </cell>
        </row>
        <row r="2762">
          <cell r="A2762" t="str">
            <v>291541483000.1.2</v>
          </cell>
          <cell r="B2762" t="str">
            <v>LAD. PORTANTE 12 x 19 x 33 FLAT PIO</v>
          </cell>
          <cell r="C2762">
            <v>29</v>
          </cell>
          <cell r="D2762">
            <v>135</v>
          </cell>
          <cell r="E2762">
            <v>6.8</v>
          </cell>
          <cell r="F2762" t="str">
            <v>PAL</v>
          </cell>
          <cell r="H2762" t="str">
            <v>Unidades</v>
          </cell>
          <cell r="I2762" t="str">
            <v>Ladrillos</v>
          </cell>
          <cell r="J2762" t="str">
            <v>Primera</v>
          </cell>
          <cell r="K2762" t="str">
            <v xml:space="preserve">Ladrillos (Olavarria)    </v>
          </cell>
        </row>
        <row r="2763">
          <cell r="A2763" t="str">
            <v>291541483000.2.1</v>
          </cell>
          <cell r="B2763" t="str">
            <v>LAD. PORTANTE 12 x 19 x 33 PIO 2DA CAL</v>
          </cell>
          <cell r="C2763">
            <v>29</v>
          </cell>
          <cell r="D2763">
            <v>126</v>
          </cell>
          <cell r="E2763">
            <v>6.8</v>
          </cell>
          <cell r="F2763" t="str">
            <v>PAL</v>
          </cell>
          <cell r="H2763" t="str">
            <v>Unidades</v>
          </cell>
          <cell r="I2763" t="str">
            <v>Ladrillos</v>
          </cell>
          <cell r="J2763" t="str">
            <v>Segunda</v>
          </cell>
          <cell r="K2763" t="str">
            <v xml:space="preserve">Ladrillos (Olavarria)    </v>
          </cell>
        </row>
        <row r="2764">
          <cell r="A2764" t="str">
            <v>291541484000.1.1</v>
          </cell>
          <cell r="B2764" t="str">
            <v>12 x 18 x 33 LADRILLO HUECO (9T) PIO</v>
          </cell>
          <cell r="C2764">
            <v>29</v>
          </cell>
          <cell r="D2764">
            <v>144</v>
          </cell>
          <cell r="E2764">
            <v>5.3390000000000004</v>
          </cell>
          <cell r="F2764" t="str">
            <v>PAL</v>
          </cell>
          <cell r="G2764" t="str">
            <v xml:space="preserve">12 x 18 </v>
          </cell>
          <cell r="H2764" t="str">
            <v>Unidades</v>
          </cell>
          <cell r="I2764" t="str">
            <v>Ladrillos</v>
          </cell>
          <cell r="J2764" t="str">
            <v>Primera</v>
          </cell>
          <cell r="K2764" t="str">
            <v xml:space="preserve">Ladrillos (Olavarria)    </v>
          </cell>
        </row>
        <row r="2765">
          <cell r="A2765" t="str">
            <v>291541484000.2.1</v>
          </cell>
          <cell r="B2765" t="str">
            <v>12 x 18 x 33 LADRILLO HUECO SEGUNDA PIO</v>
          </cell>
          <cell r="C2765">
            <v>29</v>
          </cell>
          <cell r="D2765">
            <v>144</v>
          </cell>
          <cell r="E2765">
            <v>5</v>
          </cell>
          <cell r="F2765" t="str">
            <v>PAL</v>
          </cell>
          <cell r="G2765" t="str">
            <v xml:space="preserve">12 x 18 </v>
          </cell>
          <cell r="H2765" t="str">
            <v>Unidades</v>
          </cell>
          <cell r="I2765" t="str">
            <v>Ladrillos</v>
          </cell>
          <cell r="J2765" t="str">
            <v>Segunda</v>
          </cell>
          <cell r="K2765" t="str">
            <v xml:space="preserve">Ladrillos (Olavarria)    </v>
          </cell>
        </row>
        <row r="2766">
          <cell r="A2766" t="str">
            <v>291541698000.1.1</v>
          </cell>
          <cell r="B2766" t="str">
            <v>12 x 18 x 33 LADRILLO HUECO (6T) PIO</v>
          </cell>
          <cell r="C2766">
            <v>29</v>
          </cell>
          <cell r="D2766">
            <v>144</v>
          </cell>
          <cell r="E2766">
            <v>4.4390000000000001</v>
          </cell>
          <cell r="F2766" t="str">
            <v>PAL</v>
          </cell>
          <cell r="G2766" t="str">
            <v xml:space="preserve">12 x 18 </v>
          </cell>
          <cell r="H2766" t="str">
            <v>Unidades</v>
          </cell>
          <cell r="I2766" t="str">
            <v>Ladrillos</v>
          </cell>
          <cell r="J2766" t="str">
            <v>Primera</v>
          </cell>
          <cell r="K2766" t="str">
            <v xml:space="preserve">Ladrillos (Olavarria)    </v>
          </cell>
        </row>
        <row r="2767">
          <cell r="A2767" t="str">
            <v>291541698000.2.1</v>
          </cell>
          <cell r="B2767" t="str">
            <v>12 x 18 x 33 LADR HUECO (6T) PIO 2DA CAL</v>
          </cell>
          <cell r="C2767">
            <v>29</v>
          </cell>
          <cell r="D2767">
            <v>144</v>
          </cell>
          <cell r="E2767">
            <v>4.4779999999999998</v>
          </cell>
          <cell r="F2767" t="str">
            <v>PAL</v>
          </cell>
          <cell r="G2767" t="str">
            <v xml:space="preserve">12 x 18 </v>
          </cell>
          <cell r="H2767" t="str">
            <v>Unidades</v>
          </cell>
          <cell r="I2767" t="str">
            <v>Ladrillos</v>
          </cell>
          <cell r="J2767" t="str">
            <v>Segunda</v>
          </cell>
          <cell r="K2767" t="str">
            <v xml:space="preserve">Ladrillos (Olavarria)    </v>
          </cell>
        </row>
        <row r="2768">
          <cell r="A2768" t="str">
            <v>291551484000.1.1</v>
          </cell>
          <cell r="B2768" t="str">
            <v>8 x 18 x 33 LADRILLO HUECO PIO</v>
          </cell>
          <cell r="C2768">
            <v>29</v>
          </cell>
          <cell r="D2768">
            <v>198</v>
          </cell>
          <cell r="E2768">
            <v>3.6509999999999998</v>
          </cell>
          <cell r="F2768" t="str">
            <v>PAL</v>
          </cell>
          <cell r="G2768" t="str">
            <v xml:space="preserve">8 x 18 </v>
          </cell>
          <cell r="H2768" t="str">
            <v>Unidades</v>
          </cell>
          <cell r="I2768" t="str">
            <v>Ladrillos</v>
          </cell>
          <cell r="J2768" t="str">
            <v>Primera</v>
          </cell>
          <cell r="K2768" t="str">
            <v xml:space="preserve">Ladrillos (Olavarria)    </v>
          </cell>
        </row>
        <row r="2769">
          <cell r="A2769" t="str">
            <v>291551484000.2.1</v>
          </cell>
          <cell r="B2769" t="str">
            <v>8 x 18 x 33 LADRILLO HUECO SEGUNDA PIO</v>
          </cell>
          <cell r="C2769">
            <v>29</v>
          </cell>
          <cell r="D2769">
            <v>198</v>
          </cell>
          <cell r="E2769">
            <v>3.6</v>
          </cell>
          <cell r="F2769" t="str">
            <v>PAL</v>
          </cell>
          <cell r="G2769" t="str">
            <v xml:space="preserve">8 x 18 </v>
          </cell>
          <cell r="H2769" t="str">
            <v>Unidades</v>
          </cell>
          <cell r="I2769" t="str">
            <v>Ladrillos</v>
          </cell>
          <cell r="J2769" t="str">
            <v>Segunda</v>
          </cell>
          <cell r="K2769" t="str">
            <v xml:space="preserve">Ladrillos (Olavarria)    </v>
          </cell>
        </row>
        <row r="2770">
          <cell r="A2770" t="str">
            <v>291801689000.1.1</v>
          </cell>
          <cell r="B2770" t="str">
            <v>BLOQUE TECHO 13 x 42 x 20 PIO</v>
          </cell>
          <cell r="C2770">
            <v>29</v>
          </cell>
          <cell r="D2770">
            <v>84</v>
          </cell>
          <cell r="E2770">
            <v>6.4379999999999997</v>
          </cell>
          <cell r="F2770" t="str">
            <v>PAL</v>
          </cell>
          <cell r="H2770" t="str">
            <v>Unidades</v>
          </cell>
          <cell r="I2770" t="str">
            <v>Ladrillos</v>
          </cell>
          <cell r="J2770" t="str">
            <v>Primera</v>
          </cell>
          <cell r="K2770" t="str">
            <v xml:space="preserve">Ladrillos (Olavarria)    </v>
          </cell>
        </row>
        <row r="2771">
          <cell r="A2771" t="str">
            <v>291801689000.1.2</v>
          </cell>
          <cell r="B2771" t="str">
            <v>BLOQUE TECHO 13 x 42 x 20 PIO FLAT</v>
          </cell>
          <cell r="C2771">
            <v>29</v>
          </cell>
          <cell r="D2771">
            <v>70</v>
          </cell>
          <cell r="E2771">
            <v>6.56</v>
          </cell>
          <cell r="F2771" t="str">
            <v>PAL</v>
          </cell>
          <cell r="H2771" t="str">
            <v>Unidades</v>
          </cell>
          <cell r="I2771" t="str">
            <v>Ladrillos</v>
          </cell>
          <cell r="J2771" t="str">
            <v>Primera</v>
          </cell>
          <cell r="K2771" t="str">
            <v xml:space="preserve">Ladrillos (Olavarria)    </v>
          </cell>
        </row>
        <row r="2772">
          <cell r="A2772" t="str">
            <v>291831695000.1.1</v>
          </cell>
          <cell r="B2772" t="str">
            <v>18 x 20 x 27 THERMOWALL</v>
          </cell>
          <cell r="C2772">
            <v>29</v>
          </cell>
          <cell r="D2772">
            <v>90</v>
          </cell>
          <cell r="E2772">
            <v>8.6219999999999999</v>
          </cell>
          <cell r="F2772" t="str">
            <v>PAL</v>
          </cell>
          <cell r="G2772" t="str">
            <v xml:space="preserve">18 x 20 </v>
          </cell>
          <cell r="H2772" t="str">
            <v>Unidades</v>
          </cell>
          <cell r="I2772" t="str">
            <v>Ladrillos</v>
          </cell>
          <cell r="J2772" t="str">
            <v>Primera</v>
          </cell>
          <cell r="K2772" t="str">
            <v xml:space="preserve">Ladrillos (Olavarria)    </v>
          </cell>
        </row>
        <row r="2773">
          <cell r="A2773" t="str">
            <v>301011ESP</v>
          </cell>
          <cell r="B2773" t="str">
            <v>PASADOR TIPO ZOCALO  PLATIL</v>
          </cell>
          <cell r="D2773">
            <v>0</v>
          </cell>
          <cell r="E2773">
            <v>0.6</v>
          </cell>
          <cell r="F2773" t="str">
            <v>PAL</v>
          </cell>
          <cell r="H2773" t="str">
            <v>SD</v>
          </cell>
          <cell r="I2773" t="str">
            <v>S/G</v>
          </cell>
          <cell r="K2773" t="str">
            <v>Sin Producto</v>
          </cell>
        </row>
        <row r="2774">
          <cell r="A2774" t="str">
            <v>301201425019.1.1</v>
          </cell>
          <cell r="B2774" t="str">
            <v>45 x 45 STONE BRICK BEIGE PARA CORTE</v>
          </cell>
          <cell r="C2774">
            <v>30</v>
          </cell>
          <cell r="D2774">
            <v>0</v>
          </cell>
          <cell r="E2774">
            <v>0</v>
          </cell>
          <cell r="F2774" t="str">
            <v>PAL</v>
          </cell>
          <cell r="G2774" t="str">
            <v xml:space="preserve">45 x 45 </v>
          </cell>
          <cell r="H2774" t="str">
            <v>Metros</v>
          </cell>
          <cell r="I2774" t="str">
            <v>S/G</v>
          </cell>
          <cell r="J2774" t="str">
            <v>Primera</v>
          </cell>
          <cell r="K2774" t="str">
            <v>Sin Producto</v>
          </cell>
        </row>
        <row r="2775">
          <cell r="A2775" t="str">
            <v>301241046155.1.1</v>
          </cell>
          <cell r="B2775" t="str">
            <v>30 x 60 GLACIAR MATE PARA ESCUADRAR</v>
          </cell>
          <cell r="C2775">
            <v>30</v>
          </cell>
          <cell r="D2775">
            <v>0</v>
          </cell>
          <cell r="E2775">
            <v>0</v>
          </cell>
          <cell r="F2775" t="str">
            <v>PAL</v>
          </cell>
          <cell r="G2775" t="str">
            <v xml:space="preserve">30 x 60 </v>
          </cell>
          <cell r="H2775" t="str">
            <v>Metros</v>
          </cell>
          <cell r="I2775" t="str">
            <v>S/G</v>
          </cell>
          <cell r="J2775" t="str">
            <v>Primera</v>
          </cell>
          <cell r="K2775" t="str">
            <v>Sin Producto</v>
          </cell>
        </row>
        <row r="2776">
          <cell r="A2776" t="str">
            <v>301241063022.1.1</v>
          </cell>
          <cell r="B2776" t="str">
            <v>30 x 60 CITY GREY PARA ESCUADRAR</v>
          </cell>
          <cell r="C2776">
            <v>30</v>
          </cell>
          <cell r="D2776">
            <v>0</v>
          </cell>
          <cell r="E2776">
            <v>0</v>
          </cell>
          <cell r="F2776" t="str">
            <v>PAL</v>
          </cell>
          <cell r="G2776" t="str">
            <v xml:space="preserve">30 x 60 </v>
          </cell>
          <cell r="H2776" t="str">
            <v>Metros</v>
          </cell>
          <cell r="I2776" t="str">
            <v>S/G</v>
          </cell>
          <cell r="J2776" t="str">
            <v>Primera</v>
          </cell>
          <cell r="K2776" t="str">
            <v>Sin Producto</v>
          </cell>
        </row>
        <row r="2777">
          <cell r="A2777" t="str">
            <v>301241063114.1.1</v>
          </cell>
          <cell r="B2777" t="str">
            <v>30 x 60 CITY BONE PARA ESCUADRAR</v>
          </cell>
          <cell r="C2777">
            <v>30</v>
          </cell>
          <cell r="D2777">
            <v>0</v>
          </cell>
          <cell r="E2777">
            <v>0</v>
          </cell>
          <cell r="F2777" t="str">
            <v>PAL</v>
          </cell>
          <cell r="G2777" t="str">
            <v xml:space="preserve">30 x 60 </v>
          </cell>
          <cell r="H2777" t="str">
            <v>Metros</v>
          </cell>
          <cell r="I2777" t="str">
            <v>S/G</v>
          </cell>
          <cell r="J2777" t="str">
            <v>Primera</v>
          </cell>
          <cell r="K2777" t="str">
            <v>Sin Producto</v>
          </cell>
        </row>
        <row r="2778">
          <cell r="A2778" t="str">
            <v>301241063142.1.1</v>
          </cell>
          <cell r="B2778" t="str">
            <v>30 x 60 CITY NUT PARA ESCUADRAR</v>
          </cell>
          <cell r="C2778">
            <v>30</v>
          </cell>
          <cell r="D2778">
            <v>0</v>
          </cell>
          <cell r="E2778">
            <v>0</v>
          </cell>
          <cell r="F2778" t="str">
            <v>PAL</v>
          </cell>
          <cell r="G2778" t="str">
            <v xml:space="preserve">30 x 60 </v>
          </cell>
          <cell r="H2778" t="str">
            <v>Metros</v>
          </cell>
          <cell r="I2778" t="str">
            <v>S/G</v>
          </cell>
          <cell r="J2778" t="str">
            <v>Primera</v>
          </cell>
          <cell r="K2778" t="str">
            <v>Sin Producto</v>
          </cell>
        </row>
        <row r="2779">
          <cell r="A2779" t="str">
            <v>301241125000.1.1</v>
          </cell>
          <cell r="B2779" t="str">
            <v>30 x 60 VENEZIA PARA ESCUADRAR</v>
          </cell>
          <cell r="C2779">
            <v>30</v>
          </cell>
          <cell r="D2779">
            <v>0</v>
          </cell>
          <cell r="E2779">
            <v>0</v>
          </cell>
          <cell r="F2779" t="str">
            <v>PAL</v>
          </cell>
          <cell r="G2779" t="str">
            <v xml:space="preserve">30 x 60 </v>
          </cell>
          <cell r="H2779" t="str">
            <v>Metros</v>
          </cell>
          <cell r="I2779" t="str">
            <v>S/G</v>
          </cell>
          <cell r="J2779" t="str">
            <v>Primera</v>
          </cell>
          <cell r="K2779" t="str">
            <v>Sin Producto</v>
          </cell>
        </row>
        <row r="2780">
          <cell r="A2780" t="str">
            <v>301241443000.1.1</v>
          </cell>
          <cell r="B2780" t="str">
            <v>30 x 60 LUX PARA ESCUADRAR</v>
          </cell>
          <cell r="C2780">
            <v>30</v>
          </cell>
          <cell r="D2780">
            <v>0</v>
          </cell>
          <cell r="E2780">
            <v>0</v>
          </cell>
          <cell r="F2780" t="str">
            <v>PAL</v>
          </cell>
          <cell r="G2780" t="str">
            <v xml:space="preserve">30 x 60 </v>
          </cell>
          <cell r="H2780" t="str">
            <v>Metros</v>
          </cell>
          <cell r="I2780" t="str">
            <v>S/G</v>
          </cell>
          <cell r="J2780" t="str">
            <v>Primera</v>
          </cell>
          <cell r="K2780" t="str">
            <v>Sin Producto</v>
          </cell>
        </row>
        <row r="2781">
          <cell r="A2781" t="str">
            <v>305E11</v>
          </cell>
          <cell r="B2781" t="str">
            <v>PASADOR SIMPLE POSTIZO  PL</v>
          </cell>
          <cell r="D2781">
            <v>0</v>
          </cell>
          <cell r="E2781">
            <v>0.2</v>
          </cell>
          <cell r="F2781" t="str">
            <v>PAL</v>
          </cell>
          <cell r="H2781" t="str">
            <v>SD</v>
          </cell>
          <cell r="I2781" t="str">
            <v>S/G</v>
          </cell>
          <cell r="K2781" t="str">
            <v>Sin Producto</v>
          </cell>
        </row>
        <row r="2782">
          <cell r="A2782" t="str">
            <v>305E12</v>
          </cell>
          <cell r="B2782" t="str">
            <v>PASADOR SIMPLE POSTIZO  BCE</v>
          </cell>
          <cell r="D2782">
            <v>0</v>
          </cell>
          <cell r="E2782">
            <v>0.2</v>
          </cell>
          <cell r="F2782" t="str">
            <v>PAL</v>
          </cell>
          <cell r="H2782" t="str">
            <v>SD</v>
          </cell>
          <cell r="I2782" t="str">
            <v>S/G</v>
          </cell>
          <cell r="K2782" t="str">
            <v>Sin Producto</v>
          </cell>
        </row>
        <row r="2783">
          <cell r="A2783" t="str">
            <v>306011ESP</v>
          </cell>
          <cell r="B2783" t="str">
            <v>PASADOR EN ZOCALON INFERIOR PLATIL</v>
          </cell>
          <cell r="D2783">
            <v>0</v>
          </cell>
          <cell r="E2783">
            <v>0.3</v>
          </cell>
          <cell r="F2783" t="str">
            <v>PAL</v>
          </cell>
          <cell r="H2783" t="str">
            <v>SD</v>
          </cell>
          <cell r="I2783" t="str">
            <v>S/G</v>
          </cell>
          <cell r="K2783" t="str">
            <v>Sin Producto</v>
          </cell>
        </row>
        <row r="2784">
          <cell r="A2784" t="str">
            <v>306013IMP</v>
          </cell>
          <cell r="B2784" t="str">
            <v>Pasadores postizos cromados</v>
          </cell>
          <cell r="D2784">
            <v>0</v>
          </cell>
          <cell r="E2784">
            <v>0.3</v>
          </cell>
          <cell r="F2784" t="str">
            <v>PAL</v>
          </cell>
          <cell r="H2784" t="str">
            <v>SD</v>
          </cell>
          <cell r="I2784" t="str">
            <v>S/G</v>
          </cell>
          <cell r="K2784" t="str">
            <v>Sin Producto</v>
          </cell>
        </row>
        <row r="2785">
          <cell r="A2785" t="str">
            <v>310880760122.1.1</v>
          </cell>
          <cell r="B2785" t="str">
            <v>33 x 66 GRANITO WHITE PARA ESCUADRAR</v>
          </cell>
          <cell r="C2785">
            <v>31</v>
          </cell>
          <cell r="D2785">
            <v>0</v>
          </cell>
          <cell r="E2785">
            <v>0</v>
          </cell>
          <cell r="F2785" t="str">
            <v>PAL</v>
          </cell>
          <cell r="G2785" t="str">
            <v xml:space="preserve">33 x 66 </v>
          </cell>
          <cell r="H2785" t="str">
            <v>Metros</v>
          </cell>
          <cell r="I2785" t="str">
            <v>S/G</v>
          </cell>
          <cell r="J2785" t="str">
            <v>Primera</v>
          </cell>
          <cell r="K2785" t="str">
            <v>Otros Porcellanatos</v>
          </cell>
        </row>
        <row r="2786">
          <cell r="A2786" t="str">
            <v>310880781097.1.1</v>
          </cell>
          <cell r="B2786" t="str">
            <v>33 x 66 ETRURIA TIZA PARA ESCUADRAR</v>
          </cell>
          <cell r="C2786">
            <v>31</v>
          </cell>
          <cell r="D2786">
            <v>0</v>
          </cell>
          <cell r="E2786">
            <v>0</v>
          </cell>
          <cell r="F2786" t="str">
            <v>PAL</v>
          </cell>
          <cell r="G2786" t="str">
            <v xml:space="preserve">33 x 66 </v>
          </cell>
          <cell r="H2786" t="str">
            <v>Metros</v>
          </cell>
          <cell r="I2786" t="str">
            <v>S/G</v>
          </cell>
          <cell r="J2786" t="str">
            <v>Primera</v>
          </cell>
          <cell r="K2786" t="str">
            <v>Otros Porcellanatos</v>
          </cell>
        </row>
        <row r="2787">
          <cell r="A2787" t="str">
            <v>310881004148.1.1</v>
          </cell>
          <cell r="B2787" t="str">
            <v>33 x 66 STYLE NOCCE PARA ESCUADRAR</v>
          </cell>
          <cell r="C2787">
            <v>31</v>
          </cell>
          <cell r="D2787">
            <v>0</v>
          </cell>
          <cell r="E2787">
            <v>0</v>
          </cell>
          <cell r="F2787" t="str">
            <v>PAL</v>
          </cell>
          <cell r="G2787" t="str">
            <v xml:space="preserve">33 x 66 </v>
          </cell>
          <cell r="H2787" t="str">
            <v>Metros</v>
          </cell>
          <cell r="I2787" t="str">
            <v>S/G</v>
          </cell>
          <cell r="J2787" t="str">
            <v>Primera</v>
          </cell>
          <cell r="K2787" t="str">
            <v>Otros Porcellanatos</v>
          </cell>
        </row>
        <row r="2788">
          <cell r="A2788" t="str">
            <v>311291317000.1.1</v>
          </cell>
          <cell r="B2788" t="str">
            <v>z 60 x 60 TABLAS ABEDUL PARA CORTE</v>
          </cell>
          <cell r="C2788">
            <v>31</v>
          </cell>
          <cell r="D2788">
            <v>0</v>
          </cell>
          <cell r="E2788">
            <v>0</v>
          </cell>
          <cell r="F2788" t="str">
            <v>PAL</v>
          </cell>
          <cell r="H2788" t="str">
            <v>Metros</v>
          </cell>
          <cell r="I2788" t="str">
            <v>S/G</v>
          </cell>
          <cell r="J2788" t="str">
            <v>Primera</v>
          </cell>
          <cell r="K2788" t="str">
            <v>Sin Producto</v>
          </cell>
        </row>
        <row r="2789">
          <cell r="A2789" t="str">
            <v>311291318000.1.1</v>
          </cell>
          <cell r="B2789" t="str">
            <v>Z 60 x 60 TABLAS TEKA PARA CORTE</v>
          </cell>
          <cell r="C2789">
            <v>31</v>
          </cell>
          <cell r="D2789">
            <v>0</v>
          </cell>
          <cell r="E2789">
            <v>0</v>
          </cell>
          <cell r="F2789" t="str">
            <v>PAL</v>
          </cell>
          <cell r="H2789" t="str">
            <v>Metros</v>
          </cell>
          <cell r="I2789" t="str">
            <v>S/G</v>
          </cell>
          <cell r="J2789" t="str">
            <v>Primera</v>
          </cell>
          <cell r="K2789" t="str">
            <v>Sin Producto</v>
          </cell>
        </row>
        <row r="2790">
          <cell r="A2790" t="str">
            <v>311291321023.1.1</v>
          </cell>
          <cell r="B2790" t="str">
            <v>Z 60 x 60 BLEND MODULAR NATURAL EN PROCE</v>
          </cell>
          <cell r="C2790">
            <v>31</v>
          </cell>
          <cell r="D2790">
            <v>0</v>
          </cell>
          <cell r="E2790">
            <v>0</v>
          </cell>
          <cell r="F2790" t="str">
            <v>PAL</v>
          </cell>
          <cell r="H2790" t="str">
            <v>Metros</v>
          </cell>
          <cell r="I2790" t="str">
            <v>S/G</v>
          </cell>
          <cell r="J2790" t="str">
            <v>Primera</v>
          </cell>
          <cell r="K2790" t="str">
            <v>Sin Producto</v>
          </cell>
        </row>
        <row r="2791">
          <cell r="A2791" t="str">
            <v>311291321167.1.1</v>
          </cell>
          <cell r="B2791" t="str">
            <v>Z 60 x 60 BLEND MODULAR GRAFITO EN PROCE</v>
          </cell>
          <cell r="C2791">
            <v>31</v>
          </cell>
          <cell r="D2791">
            <v>0</v>
          </cell>
          <cell r="E2791">
            <v>0</v>
          </cell>
          <cell r="F2791" t="str">
            <v>PAL</v>
          </cell>
          <cell r="H2791" t="str">
            <v>Metros</v>
          </cell>
          <cell r="I2791" t="str">
            <v>S/G</v>
          </cell>
          <cell r="J2791" t="str">
            <v>Primera</v>
          </cell>
          <cell r="K2791" t="str">
            <v>Sin Producto</v>
          </cell>
        </row>
        <row r="2792">
          <cell r="A2792" t="str">
            <v>311291321174.1.1</v>
          </cell>
          <cell r="B2792" t="str">
            <v>Z 60 x 60 BLEND MODULAR CEMENTO EN PROCE</v>
          </cell>
          <cell r="C2792">
            <v>31</v>
          </cell>
          <cell r="D2792">
            <v>0</v>
          </cell>
          <cell r="E2792">
            <v>0</v>
          </cell>
          <cell r="F2792" t="str">
            <v>PAL</v>
          </cell>
          <cell r="H2792" t="str">
            <v>Metros</v>
          </cell>
          <cell r="I2792" t="str">
            <v>S/G</v>
          </cell>
          <cell r="J2792" t="str">
            <v>Primera</v>
          </cell>
          <cell r="K2792" t="str">
            <v>Sin Producto</v>
          </cell>
        </row>
        <row r="2793">
          <cell r="A2793" t="str">
            <v>311291327149.1.1</v>
          </cell>
          <cell r="B2793" t="str">
            <v>Z 60 x 60 OXIDO MODULAR CLARO EN PROCESO</v>
          </cell>
          <cell r="C2793">
            <v>31</v>
          </cell>
          <cell r="D2793">
            <v>0</v>
          </cell>
          <cell r="E2793">
            <v>0</v>
          </cell>
          <cell r="F2793" t="str">
            <v>PAL</v>
          </cell>
          <cell r="H2793" t="str">
            <v>Metros</v>
          </cell>
          <cell r="I2793" t="str">
            <v>S/G</v>
          </cell>
          <cell r="J2793" t="str">
            <v>Primera</v>
          </cell>
          <cell r="K2793" t="str">
            <v>Sin Producto</v>
          </cell>
        </row>
        <row r="2794">
          <cell r="A2794" t="str">
            <v>311291327151.1.1</v>
          </cell>
          <cell r="B2794" t="str">
            <v>Z 60 x 60 OXIDO MODULAR OSCURO EN PROCE</v>
          </cell>
          <cell r="C2794">
            <v>31</v>
          </cell>
          <cell r="D2794">
            <v>0</v>
          </cell>
          <cell r="E2794">
            <v>0</v>
          </cell>
          <cell r="F2794" t="str">
            <v>PAL</v>
          </cell>
          <cell r="H2794" t="str">
            <v>Metros</v>
          </cell>
          <cell r="I2794" t="str">
            <v>S/G</v>
          </cell>
          <cell r="J2794" t="str">
            <v>Primera</v>
          </cell>
          <cell r="K2794" t="str">
            <v>Sin Producto</v>
          </cell>
        </row>
        <row r="2795">
          <cell r="A2795" t="str">
            <v>311291328000.1.1</v>
          </cell>
          <cell r="B2795" t="str">
            <v>Z 60 x 60 ARDESSIA DAMERO EN PROCESO</v>
          </cell>
          <cell r="C2795">
            <v>31</v>
          </cell>
          <cell r="D2795">
            <v>0</v>
          </cell>
          <cell r="E2795">
            <v>0</v>
          </cell>
          <cell r="F2795" t="str">
            <v>PAL</v>
          </cell>
          <cell r="H2795" t="str">
            <v>Metros</v>
          </cell>
          <cell r="I2795" t="str">
            <v>S/G</v>
          </cell>
          <cell r="J2795" t="str">
            <v>Primera</v>
          </cell>
          <cell r="K2795" t="str">
            <v>Sin Producto</v>
          </cell>
        </row>
        <row r="2796">
          <cell r="A2796" t="str">
            <v>311291329000.1.1</v>
          </cell>
          <cell r="B2796" t="str">
            <v>Z 60 x 60 FORTEZZE DAMERO EN PROCESO</v>
          </cell>
          <cell r="C2796">
            <v>31</v>
          </cell>
          <cell r="D2796">
            <v>0</v>
          </cell>
          <cell r="E2796">
            <v>0</v>
          </cell>
          <cell r="F2796" t="str">
            <v>PAL</v>
          </cell>
          <cell r="H2796" t="str">
            <v>Metros</v>
          </cell>
          <cell r="I2796" t="str">
            <v>S/G</v>
          </cell>
          <cell r="J2796" t="str">
            <v>Primera</v>
          </cell>
          <cell r="K2796" t="str">
            <v>Sin Producto</v>
          </cell>
        </row>
        <row r="2797">
          <cell r="A2797" t="str">
            <v>311291330000.1.1</v>
          </cell>
          <cell r="B2797" t="str">
            <v>Z 60 x 60 TABLAS EBANO PARA CORTE</v>
          </cell>
          <cell r="C2797">
            <v>31</v>
          </cell>
          <cell r="D2797">
            <v>0</v>
          </cell>
          <cell r="E2797">
            <v>0</v>
          </cell>
          <cell r="F2797" t="str">
            <v>PAL</v>
          </cell>
          <cell r="H2797" t="str">
            <v>Metros</v>
          </cell>
          <cell r="I2797" t="str">
            <v>S/G</v>
          </cell>
          <cell r="J2797" t="str">
            <v>Primera</v>
          </cell>
          <cell r="K2797" t="str">
            <v>Sin Producto</v>
          </cell>
        </row>
        <row r="2798">
          <cell r="A2798" t="str">
            <v>311291336000.1.1</v>
          </cell>
          <cell r="B2798" t="str">
            <v>Z 60 x 60 BLEND TRAMADO EN PROCESO</v>
          </cell>
          <cell r="C2798">
            <v>31</v>
          </cell>
          <cell r="D2798">
            <v>0</v>
          </cell>
          <cell r="E2798">
            <v>0</v>
          </cell>
          <cell r="F2798" t="str">
            <v>PAL</v>
          </cell>
          <cell r="H2798" t="str">
            <v>Metros</v>
          </cell>
          <cell r="I2798" t="str">
            <v>S/G</v>
          </cell>
          <cell r="J2798" t="str">
            <v>Primera</v>
          </cell>
          <cell r="K2798" t="str">
            <v>Sin Producto</v>
          </cell>
        </row>
        <row r="2799">
          <cell r="A2799" t="str">
            <v>311291413009.1.1</v>
          </cell>
          <cell r="B2799" t="str">
            <v>60 x 60 FORUM ARENA PARA LAPPAR</v>
          </cell>
          <cell r="C2799">
            <v>31</v>
          </cell>
          <cell r="D2799">
            <v>0</v>
          </cell>
          <cell r="E2799">
            <v>0</v>
          </cell>
          <cell r="F2799" t="str">
            <v>PAL</v>
          </cell>
          <cell r="G2799" t="str">
            <v xml:space="preserve">60 x 60 </v>
          </cell>
          <cell r="H2799" t="str">
            <v>Metros</v>
          </cell>
          <cell r="I2799" t="str">
            <v>S/G</v>
          </cell>
          <cell r="J2799" t="str">
            <v>Primera</v>
          </cell>
          <cell r="K2799" t="str">
            <v>60x60-61x61-61,5x61,5</v>
          </cell>
        </row>
        <row r="2800">
          <cell r="A2800" t="str">
            <v>311291419006.1.1</v>
          </cell>
          <cell r="B2800" t="str">
            <v>60 x 60 ETRURIA GRIS PARA LAPPAR</v>
          </cell>
          <cell r="C2800">
            <v>31</v>
          </cell>
          <cell r="D2800">
            <v>0</v>
          </cell>
          <cell r="E2800">
            <v>0</v>
          </cell>
          <cell r="F2800" t="str">
            <v>PAL</v>
          </cell>
          <cell r="G2800" t="str">
            <v xml:space="preserve">60 x 60 </v>
          </cell>
          <cell r="H2800" t="str">
            <v>Metros</v>
          </cell>
          <cell r="I2800" t="str">
            <v>S/G</v>
          </cell>
          <cell r="J2800" t="str">
            <v>Primera</v>
          </cell>
          <cell r="K2800" t="str">
            <v>60x60-61x61-61,5x61,5</v>
          </cell>
        </row>
        <row r="2801">
          <cell r="A2801" t="str">
            <v>311291419058.1.1</v>
          </cell>
          <cell r="B2801" t="str">
            <v>60 x 60 ETRURIA MIEL PARA LAPPAR</v>
          </cell>
          <cell r="C2801">
            <v>31</v>
          </cell>
          <cell r="D2801">
            <v>0</v>
          </cell>
          <cell r="E2801">
            <v>0</v>
          </cell>
          <cell r="F2801" t="str">
            <v>PAL</v>
          </cell>
          <cell r="G2801" t="str">
            <v xml:space="preserve">60 x 60 </v>
          </cell>
          <cell r="H2801" t="str">
            <v>Metros</v>
          </cell>
          <cell r="I2801" t="str">
            <v>S/G</v>
          </cell>
          <cell r="J2801" t="str">
            <v>Primera</v>
          </cell>
          <cell r="K2801" t="str">
            <v>60x60-61x61-61,5x61,5</v>
          </cell>
        </row>
        <row r="2802">
          <cell r="A2802" t="str">
            <v>311291464006.1.2</v>
          </cell>
          <cell r="B2802" t="str">
            <v>60 x 60 BELLAGIO GRIS PARA LAPPAR</v>
          </cell>
          <cell r="C2802">
            <v>31</v>
          </cell>
          <cell r="D2802">
            <v>54</v>
          </cell>
          <cell r="E2802">
            <v>0</v>
          </cell>
          <cell r="F2802" t="str">
            <v>PAL</v>
          </cell>
          <cell r="G2802" t="str">
            <v xml:space="preserve">60 x 60 </v>
          </cell>
          <cell r="H2802" t="str">
            <v>Metros</v>
          </cell>
          <cell r="I2802" t="str">
            <v>S/G</v>
          </cell>
          <cell r="J2802" t="str">
            <v>Primera</v>
          </cell>
          <cell r="K2802" t="str">
            <v>60x60-61x61-61,5x61,5</v>
          </cell>
        </row>
        <row r="2803">
          <cell r="A2803" t="str">
            <v>311291464009.1.2</v>
          </cell>
          <cell r="B2803" t="str">
            <v>60 x 60 BELLAGIO ARENA PARA LAPPAR</v>
          </cell>
          <cell r="C2803">
            <v>31</v>
          </cell>
          <cell r="D2803">
            <v>54</v>
          </cell>
          <cell r="E2803">
            <v>0</v>
          </cell>
          <cell r="F2803" t="str">
            <v>PAL</v>
          </cell>
          <cell r="G2803" t="str">
            <v xml:space="preserve">60 x 60 </v>
          </cell>
          <cell r="H2803" t="str">
            <v>Metros</v>
          </cell>
          <cell r="I2803" t="str">
            <v>S/G</v>
          </cell>
          <cell r="J2803" t="str">
            <v>Primera</v>
          </cell>
          <cell r="K2803" t="str">
            <v>60x60-61x61-61,5x61,5</v>
          </cell>
        </row>
        <row r="2804">
          <cell r="A2804" t="str">
            <v>311291475006.1.1</v>
          </cell>
          <cell r="B2804" t="str">
            <v>60 x 60 CAESAR GRIS PARA LAPPAR</v>
          </cell>
          <cell r="C2804">
            <v>31</v>
          </cell>
          <cell r="D2804">
            <v>0</v>
          </cell>
          <cell r="E2804">
            <v>0</v>
          </cell>
          <cell r="F2804" t="str">
            <v>PAL</v>
          </cell>
          <cell r="G2804" t="str">
            <v xml:space="preserve">60 x 60 </v>
          </cell>
          <cell r="H2804" t="str">
            <v>Metros</v>
          </cell>
          <cell r="I2804" t="str">
            <v>S/G</v>
          </cell>
          <cell r="J2804" t="str">
            <v>Primera</v>
          </cell>
          <cell r="K2804" t="str">
            <v>60x60-61x61-61,5x61,5</v>
          </cell>
        </row>
        <row r="2805">
          <cell r="A2805" t="str">
            <v>311291475034.1.1</v>
          </cell>
          <cell r="B2805" t="str">
            <v>60 x 60 CAESAR MARFIL PARA LAPPAR</v>
          </cell>
          <cell r="C2805">
            <v>31</v>
          </cell>
          <cell r="D2805">
            <v>0</v>
          </cell>
          <cell r="E2805">
            <v>0</v>
          </cell>
          <cell r="F2805" t="str">
            <v>PAL</v>
          </cell>
          <cell r="G2805" t="str">
            <v xml:space="preserve">60 x 60 </v>
          </cell>
          <cell r="H2805" t="str">
            <v>Metros</v>
          </cell>
          <cell r="I2805" t="str">
            <v>S/G</v>
          </cell>
          <cell r="J2805" t="str">
            <v>Primera</v>
          </cell>
          <cell r="K2805" t="str">
            <v>60x60-61x61-61,5x61,5</v>
          </cell>
        </row>
        <row r="2806">
          <cell r="A2806" t="str">
            <v>311291475183.1.1</v>
          </cell>
          <cell r="B2806" t="str">
            <v>60 x 60 CAESAR VISON PARA LAPPAR</v>
          </cell>
          <cell r="C2806">
            <v>31</v>
          </cell>
          <cell r="D2806">
            <v>0</v>
          </cell>
          <cell r="E2806">
            <v>0</v>
          </cell>
          <cell r="F2806" t="str">
            <v>PAL</v>
          </cell>
          <cell r="G2806" t="str">
            <v xml:space="preserve">60 x 60 </v>
          </cell>
          <cell r="H2806" t="str">
            <v>Metros</v>
          </cell>
          <cell r="I2806" t="str">
            <v>S/G</v>
          </cell>
          <cell r="J2806" t="str">
            <v>Primera</v>
          </cell>
          <cell r="K2806" t="str">
            <v>60x60-61x61-61,5x61,5</v>
          </cell>
        </row>
        <row r="2807">
          <cell r="A2807" t="str">
            <v>311291478000.1.1</v>
          </cell>
          <cell r="B2807" t="str">
            <v>60 x 60 CIRCUS PARA LAPPAR</v>
          </cell>
          <cell r="C2807">
            <v>31</v>
          </cell>
          <cell r="D2807">
            <v>0</v>
          </cell>
          <cell r="E2807">
            <v>0</v>
          </cell>
          <cell r="F2807" t="str">
            <v>PAL</v>
          </cell>
          <cell r="G2807" t="str">
            <v xml:space="preserve">60 x 60 </v>
          </cell>
          <cell r="H2807" t="str">
            <v>Metros</v>
          </cell>
          <cell r="I2807" t="str">
            <v>S/G</v>
          </cell>
          <cell r="J2807" t="str">
            <v>Primera</v>
          </cell>
          <cell r="K2807" t="str">
            <v>60x60-61x61-61,5x61,5</v>
          </cell>
        </row>
        <row r="2808">
          <cell r="A2808" t="str">
            <v>311291580000.1.1</v>
          </cell>
          <cell r="B2808" t="str">
            <v>60 x 60 TABLAS ABEDUL PARA CORTE</v>
          </cell>
          <cell r="C2808">
            <v>31</v>
          </cell>
          <cell r="D2808">
            <v>43.2</v>
          </cell>
          <cell r="E2808">
            <v>0</v>
          </cell>
          <cell r="F2808" t="str">
            <v>PAL</v>
          </cell>
          <cell r="G2808" t="str">
            <v xml:space="preserve">60 x 60 </v>
          </cell>
          <cell r="H2808" t="str">
            <v>Metros</v>
          </cell>
          <cell r="I2808" t="str">
            <v>S/G</v>
          </cell>
          <cell r="J2808" t="str">
            <v>Primera</v>
          </cell>
          <cell r="K2808" t="str">
            <v>60x60-61x61-61,5x61,5</v>
          </cell>
        </row>
        <row r="2809">
          <cell r="A2809" t="str">
            <v>311291580000.1.2</v>
          </cell>
          <cell r="B2809" t="str">
            <v>60 x 60 TABLAS ABEDUL S2 PARA CORTE</v>
          </cell>
          <cell r="C2809">
            <v>31</v>
          </cell>
          <cell r="D2809">
            <v>54</v>
          </cell>
          <cell r="E2809">
            <v>0</v>
          </cell>
          <cell r="F2809" t="str">
            <v>PAL</v>
          </cell>
          <cell r="G2809" t="str">
            <v xml:space="preserve">60 x 60 </v>
          </cell>
          <cell r="H2809" t="str">
            <v>Metros</v>
          </cell>
          <cell r="I2809" t="str">
            <v>S/G</v>
          </cell>
          <cell r="J2809" t="str">
            <v>Primera</v>
          </cell>
          <cell r="K2809" t="str">
            <v>60x60-61x61-61,5x61,5</v>
          </cell>
        </row>
        <row r="2810">
          <cell r="A2810" t="str">
            <v>311291581000.1.1</v>
          </cell>
          <cell r="B2810" t="str">
            <v>60 x 60 TABLAS TEKA PARA CORTE</v>
          </cell>
          <cell r="C2810">
            <v>31</v>
          </cell>
          <cell r="D2810">
            <v>43.2</v>
          </cell>
          <cell r="E2810">
            <v>0</v>
          </cell>
          <cell r="F2810" t="str">
            <v>PAL</v>
          </cell>
          <cell r="G2810" t="str">
            <v xml:space="preserve">60 x 60 </v>
          </cell>
          <cell r="H2810" t="str">
            <v>Metros</v>
          </cell>
          <cell r="I2810" t="str">
            <v>S/G</v>
          </cell>
          <cell r="J2810" t="str">
            <v>Primera</v>
          </cell>
          <cell r="K2810" t="str">
            <v>60x60-61x61-61,5x61,5</v>
          </cell>
        </row>
        <row r="2811">
          <cell r="A2811" t="str">
            <v>311291581000.1.2</v>
          </cell>
          <cell r="B2811" t="str">
            <v>60 x 60 TABLAS TEKA S2 PARA CORTE</v>
          </cell>
          <cell r="C2811">
            <v>31</v>
          </cell>
          <cell r="D2811">
            <v>54</v>
          </cell>
          <cell r="E2811">
            <v>0</v>
          </cell>
          <cell r="F2811" t="str">
            <v>PAL</v>
          </cell>
          <cell r="G2811" t="str">
            <v xml:space="preserve">60 x 60 </v>
          </cell>
          <cell r="H2811" t="str">
            <v>Metros</v>
          </cell>
          <cell r="I2811" t="str">
            <v>S/G</v>
          </cell>
          <cell r="J2811" t="str">
            <v>Primera</v>
          </cell>
          <cell r="K2811" t="str">
            <v>60x60-61x61-61,5x61,5</v>
          </cell>
        </row>
        <row r="2812">
          <cell r="A2812" t="str">
            <v>311291582023.1.1</v>
          </cell>
          <cell r="B2812" t="str">
            <v>60 x 60 BLEND MODULAR NATURAL EN PROCESO</v>
          </cell>
          <cell r="C2812">
            <v>31</v>
          </cell>
          <cell r="D2812">
            <v>43.2</v>
          </cell>
          <cell r="E2812">
            <v>0</v>
          </cell>
          <cell r="F2812" t="str">
            <v>PAL</v>
          </cell>
          <cell r="G2812" t="str">
            <v xml:space="preserve">60 x 60 </v>
          </cell>
          <cell r="H2812" t="str">
            <v>Metros</v>
          </cell>
          <cell r="I2812" t="str">
            <v>S/G</v>
          </cell>
          <cell r="J2812" t="str">
            <v>Primera</v>
          </cell>
          <cell r="K2812" t="str">
            <v>60x60-61x61-61,5x61,5</v>
          </cell>
        </row>
        <row r="2813">
          <cell r="A2813" t="str">
            <v>311291582023.1.2</v>
          </cell>
          <cell r="B2813" t="str">
            <v>60 x 60 BLEND MOD NATURAL 1,8 EN PROCESO</v>
          </cell>
          <cell r="C2813">
            <v>31</v>
          </cell>
          <cell r="D2813">
            <v>54</v>
          </cell>
          <cell r="E2813">
            <v>0</v>
          </cell>
          <cell r="F2813" t="str">
            <v>PAL</v>
          </cell>
          <cell r="G2813" t="str">
            <v xml:space="preserve">60 x 60 </v>
          </cell>
          <cell r="H2813" t="str">
            <v>Metros</v>
          </cell>
          <cell r="I2813" t="str">
            <v>S/G</v>
          </cell>
          <cell r="J2813" t="str">
            <v>Primera</v>
          </cell>
          <cell r="K2813" t="str">
            <v>60x60-61x61-61,5x61,5</v>
          </cell>
        </row>
        <row r="2814">
          <cell r="A2814" t="str">
            <v>311291582167.1.1</v>
          </cell>
          <cell r="B2814" t="str">
            <v>60 x 60 BLEND MODULAR GRAFITO EN PROCESO</v>
          </cell>
          <cell r="C2814">
            <v>31</v>
          </cell>
          <cell r="D2814">
            <v>43.2</v>
          </cell>
          <cell r="E2814">
            <v>0</v>
          </cell>
          <cell r="F2814" t="str">
            <v>PAL</v>
          </cell>
          <cell r="G2814" t="str">
            <v xml:space="preserve">60 x 60 </v>
          </cell>
          <cell r="H2814" t="str">
            <v>Metros</v>
          </cell>
          <cell r="I2814" t="str">
            <v>S/G</v>
          </cell>
          <cell r="J2814" t="str">
            <v>Primera</v>
          </cell>
          <cell r="K2814" t="str">
            <v>60x60-61x61-61,5x61,5</v>
          </cell>
        </row>
        <row r="2815">
          <cell r="A2815" t="str">
            <v>311291582167.1.2</v>
          </cell>
          <cell r="B2815" t="str">
            <v>60 x 60 BLEND MOD GRAFITO 1,8 EN PROCESO</v>
          </cell>
          <cell r="C2815">
            <v>31</v>
          </cell>
          <cell r="D2815">
            <v>54</v>
          </cell>
          <cell r="E2815">
            <v>0</v>
          </cell>
          <cell r="F2815" t="str">
            <v>PAL</v>
          </cell>
          <cell r="G2815" t="str">
            <v xml:space="preserve">60 x 60 </v>
          </cell>
          <cell r="H2815" t="str">
            <v>Metros</v>
          </cell>
          <cell r="I2815" t="str">
            <v>S/G</v>
          </cell>
          <cell r="J2815" t="str">
            <v>Primera</v>
          </cell>
          <cell r="K2815" t="str">
            <v>60x60-61x61-61,5x61,5</v>
          </cell>
        </row>
        <row r="2816">
          <cell r="A2816" t="str">
            <v>311291582167.2.1</v>
          </cell>
          <cell r="B2816" t="str">
            <v>60 x 60 BLEND GRAFITO EN PROCESO 2da</v>
          </cell>
          <cell r="C2816">
            <v>31</v>
          </cell>
          <cell r="D2816">
            <v>0</v>
          </cell>
          <cell r="E2816">
            <v>0</v>
          </cell>
          <cell r="F2816" t="str">
            <v>PAL</v>
          </cell>
          <cell r="G2816" t="str">
            <v xml:space="preserve">60 x 60 </v>
          </cell>
          <cell r="H2816" t="str">
            <v>Metros</v>
          </cell>
          <cell r="I2816" t="str">
            <v>S/G</v>
          </cell>
          <cell r="J2816" t="str">
            <v>Segunda</v>
          </cell>
          <cell r="K2816" t="str">
            <v>60x60-61x61-61,5x61,5</v>
          </cell>
        </row>
        <row r="2817">
          <cell r="A2817" t="str">
            <v>311291582174.1.1</v>
          </cell>
          <cell r="B2817" t="str">
            <v>60 x 60 BLEND MODULAR CEMENTO EN PROCESO</v>
          </cell>
          <cell r="C2817">
            <v>31</v>
          </cell>
          <cell r="D2817">
            <v>43.2</v>
          </cell>
          <cell r="E2817">
            <v>0</v>
          </cell>
          <cell r="F2817" t="str">
            <v>PAL</v>
          </cell>
          <cell r="G2817" t="str">
            <v xml:space="preserve">60 x 60 </v>
          </cell>
          <cell r="H2817" t="str">
            <v>Metros</v>
          </cell>
          <cell r="I2817" t="str">
            <v>S/G</v>
          </cell>
          <cell r="J2817" t="str">
            <v>Primera</v>
          </cell>
          <cell r="K2817" t="str">
            <v>60x60-61x61-61,5x61,5</v>
          </cell>
        </row>
        <row r="2818">
          <cell r="A2818" t="str">
            <v>311291582174.1.2</v>
          </cell>
          <cell r="B2818" t="str">
            <v>60 x 60 BLEND MOD CEMENTO 1,8 EN PROCESO</v>
          </cell>
          <cell r="C2818">
            <v>31</v>
          </cell>
          <cell r="D2818">
            <v>54</v>
          </cell>
          <cell r="E2818">
            <v>0</v>
          </cell>
          <cell r="F2818" t="str">
            <v>PAL</v>
          </cell>
          <cell r="G2818" t="str">
            <v xml:space="preserve">60 x 60 </v>
          </cell>
          <cell r="H2818" t="str">
            <v>Metros</v>
          </cell>
          <cell r="I2818" t="str">
            <v>S/G</v>
          </cell>
          <cell r="J2818" t="str">
            <v>Primera</v>
          </cell>
          <cell r="K2818" t="str">
            <v>60x60-61x61-61,5x61,5</v>
          </cell>
        </row>
        <row r="2819">
          <cell r="A2819" t="str">
            <v>311291583149.1.1</v>
          </cell>
          <cell r="B2819" t="str">
            <v>60 x 60 OXIDO MODULAR CLARO EN PROCESO</v>
          </cell>
          <cell r="C2819">
            <v>31</v>
          </cell>
          <cell r="D2819">
            <v>0</v>
          </cell>
          <cell r="E2819">
            <v>0</v>
          </cell>
          <cell r="F2819" t="str">
            <v>PAL</v>
          </cell>
          <cell r="G2819" t="str">
            <v xml:space="preserve">60 x 60 </v>
          </cell>
          <cell r="H2819" t="str">
            <v>Metros</v>
          </cell>
          <cell r="I2819" t="str">
            <v>S/G</v>
          </cell>
          <cell r="J2819" t="str">
            <v>Primera</v>
          </cell>
          <cell r="K2819" t="str">
            <v>60x60-61x61-61,5x61,5</v>
          </cell>
        </row>
        <row r="2820">
          <cell r="A2820" t="str">
            <v>311291583149.1.2</v>
          </cell>
          <cell r="B2820" t="str">
            <v>60 x 60 OXIDO MODULAR CLARO S2 EN PROCES</v>
          </cell>
          <cell r="C2820">
            <v>31</v>
          </cell>
          <cell r="D2820">
            <v>54</v>
          </cell>
          <cell r="E2820">
            <v>0</v>
          </cell>
          <cell r="F2820" t="str">
            <v>PAL</v>
          </cell>
          <cell r="G2820" t="str">
            <v xml:space="preserve">60 x 60 </v>
          </cell>
          <cell r="H2820" t="str">
            <v>Metros</v>
          </cell>
          <cell r="I2820" t="str">
            <v>S/G</v>
          </cell>
          <cell r="J2820" t="str">
            <v>Primera</v>
          </cell>
          <cell r="K2820" t="str">
            <v>60x60-61x61-61,5x61,5</v>
          </cell>
        </row>
        <row r="2821">
          <cell r="A2821" t="str">
            <v>311291583151.1.1</v>
          </cell>
          <cell r="B2821" t="str">
            <v>60 x 60 OXIDO MODULAR OSCURO EN PROCESO</v>
          </cell>
          <cell r="C2821">
            <v>31</v>
          </cell>
          <cell r="D2821">
            <v>0</v>
          </cell>
          <cell r="E2821">
            <v>0</v>
          </cell>
          <cell r="F2821" t="str">
            <v>PAL</v>
          </cell>
          <cell r="G2821" t="str">
            <v xml:space="preserve">60 x 60 </v>
          </cell>
          <cell r="H2821" t="str">
            <v>Metros</v>
          </cell>
          <cell r="I2821" t="str">
            <v>S/G</v>
          </cell>
          <cell r="J2821" t="str">
            <v>Primera</v>
          </cell>
          <cell r="K2821" t="str">
            <v>60x60-61x61-61,5x61,5</v>
          </cell>
        </row>
        <row r="2822">
          <cell r="A2822" t="str">
            <v>311291583151.1.2</v>
          </cell>
          <cell r="B2822" t="str">
            <v>60 x 60 OXIDO MODULAR OSCURO S2 EN PROCE</v>
          </cell>
          <cell r="C2822">
            <v>31</v>
          </cell>
          <cell r="D2822">
            <v>54</v>
          </cell>
          <cell r="E2822">
            <v>0</v>
          </cell>
          <cell r="F2822" t="str">
            <v>PAL</v>
          </cell>
          <cell r="G2822" t="str">
            <v xml:space="preserve">60 x 60 </v>
          </cell>
          <cell r="H2822" t="str">
            <v>Metros</v>
          </cell>
          <cell r="I2822" t="str">
            <v>S/G</v>
          </cell>
          <cell r="J2822" t="str">
            <v>Primera</v>
          </cell>
          <cell r="K2822" t="str">
            <v>60x60-61x61-61,5x61,5</v>
          </cell>
        </row>
        <row r="2823">
          <cell r="A2823" t="str">
            <v>311291584000.1.1</v>
          </cell>
          <cell r="B2823" t="str">
            <v>60 x 60 ARDESSIA DAMERO EN PROCESO</v>
          </cell>
          <cell r="C2823">
            <v>31</v>
          </cell>
          <cell r="D2823">
            <v>0</v>
          </cell>
          <cell r="E2823">
            <v>0</v>
          </cell>
          <cell r="F2823" t="str">
            <v>PAL</v>
          </cell>
          <cell r="G2823" t="str">
            <v xml:space="preserve">60 x 60 </v>
          </cell>
          <cell r="H2823" t="str">
            <v>Metros</v>
          </cell>
          <cell r="I2823" t="str">
            <v>S/G</v>
          </cell>
          <cell r="J2823" t="str">
            <v>Primera</v>
          </cell>
          <cell r="K2823" t="str">
            <v>60x60-61x61-61,5x61,5</v>
          </cell>
        </row>
        <row r="2824">
          <cell r="A2824" t="str">
            <v>311291584000.1.2</v>
          </cell>
          <cell r="B2824" t="str">
            <v>60 x 60 ARDESSIA DAMERO S2 EN PROCESO</v>
          </cell>
          <cell r="C2824">
            <v>31</v>
          </cell>
          <cell r="D2824">
            <v>54</v>
          </cell>
          <cell r="E2824">
            <v>0</v>
          </cell>
          <cell r="F2824" t="str">
            <v>PAL</v>
          </cell>
          <cell r="G2824" t="str">
            <v xml:space="preserve">60 x 60 </v>
          </cell>
          <cell r="H2824" t="str">
            <v>Metros</v>
          </cell>
          <cell r="I2824" t="str">
            <v>S/G</v>
          </cell>
          <cell r="J2824" t="str">
            <v>Primera</v>
          </cell>
          <cell r="K2824" t="str">
            <v>60x60-61x61-61,5x61,5</v>
          </cell>
        </row>
        <row r="2825">
          <cell r="A2825" t="str">
            <v>311291585000.1.1</v>
          </cell>
          <cell r="B2825" t="str">
            <v>60 x 60 FORTEZZE DAMERO EN PROCESO</v>
          </cell>
          <cell r="C2825">
            <v>31</v>
          </cell>
          <cell r="D2825">
            <v>0</v>
          </cell>
          <cell r="E2825">
            <v>0</v>
          </cell>
          <cell r="F2825" t="str">
            <v>PAL</v>
          </cell>
          <cell r="G2825" t="str">
            <v xml:space="preserve">60 x 60 </v>
          </cell>
          <cell r="H2825" t="str">
            <v>Metros</v>
          </cell>
          <cell r="I2825" t="str">
            <v>S/G</v>
          </cell>
          <cell r="J2825" t="str">
            <v>Primera</v>
          </cell>
          <cell r="K2825" t="str">
            <v>60x60-61x61-61,5x61,5</v>
          </cell>
        </row>
        <row r="2826">
          <cell r="A2826" t="str">
            <v>311291585000.1.2</v>
          </cell>
          <cell r="B2826" t="str">
            <v>60 x 60 FORTEZZE DAMERO 1,8 EN PROCESO</v>
          </cell>
          <cell r="C2826">
            <v>31</v>
          </cell>
          <cell r="D2826">
            <v>54</v>
          </cell>
          <cell r="E2826">
            <v>0</v>
          </cell>
          <cell r="F2826" t="str">
            <v>PAL</v>
          </cell>
          <cell r="G2826" t="str">
            <v xml:space="preserve">60 x 60 </v>
          </cell>
          <cell r="H2826" t="str">
            <v>Metros</v>
          </cell>
          <cell r="I2826" t="str">
            <v>S/G</v>
          </cell>
          <cell r="J2826" t="str">
            <v>Primera</v>
          </cell>
          <cell r="K2826" t="str">
            <v>60x60-61x61-61,5x61,5</v>
          </cell>
        </row>
        <row r="2827">
          <cell r="A2827" t="str">
            <v>311291586000.1.1</v>
          </cell>
          <cell r="B2827" t="str">
            <v>60 x 60 TABLAS EBANO PARA CORTE</v>
          </cell>
          <cell r="C2827">
            <v>31</v>
          </cell>
          <cell r="D2827">
            <v>43.2</v>
          </cell>
          <cell r="E2827">
            <v>0</v>
          </cell>
          <cell r="F2827" t="str">
            <v>PAL</v>
          </cell>
          <cell r="G2827" t="str">
            <v xml:space="preserve">60 x 60 </v>
          </cell>
          <cell r="H2827" t="str">
            <v>Metros</v>
          </cell>
          <cell r="I2827" t="str">
            <v>S/G</v>
          </cell>
          <cell r="J2827" t="str">
            <v>Primera</v>
          </cell>
          <cell r="K2827" t="str">
            <v>60x60-61x61-61,5x61,5</v>
          </cell>
        </row>
        <row r="2828">
          <cell r="A2828" t="str">
            <v>311291586000.1.2</v>
          </cell>
          <cell r="B2828" t="str">
            <v>60 x 60 TABLAS EBANO S2 PARA CORTE</v>
          </cell>
          <cell r="C2828">
            <v>31</v>
          </cell>
          <cell r="D2828">
            <v>54</v>
          </cell>
          <cell r="E2828">
            <v>0</v>
          </cell>
          <cell r="F2828" t="str">
            <v>PAL</v>
          </cell>
          <cell r="G2828" t="str">
            <v xml:space="preserve">60 x 60 </v>
          </cell>
          <cell r="H2828" t="str">
            <v>Metros</v>
          </cell>
          <cell r="I2828" t="str">
            <v>S/G</v>
          </cell>
          <cell r="J2828" t="str">
            <v>Primera</v>
          </cell>
          <cell r="K2828" t="str">
            <v>60x60-61x61-61,5x61,5</v>
          </cell>
        </row>
        <row r="2829">
          <cell r="A2829" t="str">
            <v>311291587000.1.1</v>
          </cell>
          <cell r="B2829" t="str">
            <v>60 x 60 BLEND TRAMADO EN PROCESO</v>
          </cell>
          <cell r="C2829">
            <v>31</v>
          </cell>
          <cell r="D2829">
            <v>43.2</v>
          </cell>
          <cell r="E2829">
            <v>0</v>
          </cell>
          <cell r="F2829" t="str">
            <v>PAL</v>
          </cell>
          <cell r="G2829" t="str">
            <v xml:space="preserve">60 x 60 </v>
          </cell>
          <cell r="H2829" t="str">
            <v>Metros</v>
          </cell>
          <cell r="I2829" t="str">
            <v>S/G</v>
          </cell>
          <cell r="J2829" t="str">
            <v>Primera</v>
          </cell>
          <cell r="K2829" t="str">
            <v>60x60-61x61-61,5x61,5</v>
          </cell>
        </row>
        <row r="2830">
          <cell r="A2830" t="str">
            <v>311291587000.1.2</v>
          </cell>
          <cell r="B2830" t="str">
            <v>60 x 60 BLEND TRAMADO 1,8 EN PROCESO</v>
          </cell>
          <cell r="C2830">
            <v>31</v>
          </cell>
          <cell r="D2830">
            <v>54</v>
          </cell>
          <cell r="E2830">
            <v>0</v>
          </cell>
          <cell r="F2830" t="str">
            <v>PAL</v>
          </cell>
          <cell r="G2830" t="str">
            <v xml:space="preserve">60 x 60 </v>
          </cell>
          <cell r="H2830" t="str">
            <v>Metros</v>
          </cell>
          <cell r="I2830" t="str">
            <v>S/G</v>
          </cell>
          <cell r="J2830" t="str">
            <v>Primera</v>
          </cell>
          <cell r="K2830" t="str">
            <v>60x60-61x61-61,5x61,5</v>
          </cell>
        </row>
        <row r="2831">
          <cell r="A2831" t="str">
            <v>311291612000.1.2</v>
          </cell>
          <cell r="B2831" t="str">
            <v>60 x 60 TABLAS PARA CORTE OLMO</v>
          </cell>
          <cell r="C2831">
            <v>20</v>
          </cell>
          <cell r="D2831">
            <v>54</v>
          </cell>
          <cell r="E2831">
            <v>18.518999999999998</v>
          </cell>
          <cell r="F2831" t="str">
            <v>PAL</v>
          </cell>
          <cell r="G2831" t="str">
            <v xml:space="preserve">60 x 60 </v>
          </cell>
          <cell r="H2831" t="str">
            <v>Metros</v>
          </cell>
          <cell r="I2831" t="str">
            <v>Porcellanato</v>
          </cell>
          <cell r="J2831" t="str">
            <v>Primera</v>
          </cell>
          <cell r="K2831" t="str">
            <v>60x60-61x61-61,5x61,5</v>
          </cell>
        </row>
        <row r="2832">
          <cell r="A2832" t="str">
            <v>311291613000.1.2</v>
          </cell>
          <cell r="B2832" t="str">
            <v>60 x 60 TABLAS PARA CORTE LAPACHO</v>
          </cell>
          <cell r="C2832">
            <v>20</v>
          </cell>
          <cell r="D2832">
            <v>54</v>
          </cell>
          <cell r="E2832">
            <v>18.518999999999998</v>
          </cell>
          <cell r="F2832" t="str">
            <v>PAL</v>
          </cell>
          <cell r="G2832" t="str">
            <v xml:space="preserve">60 x 60 </v>
          </cell>
          <cell r="H2832" t="str">
            <v>Metros</v>
          </cell>
          <cell r="I2832" t="str">
            <v>Porcellanato</v>
          </cell>
          <cell r="J2832" t="str">
            <v>Primera</v>
          </cell>
          <cell r="K2832" t="str">
            <v>60x60-61x61-61,5x61,5</v>
          </cell>
        </row>
        <row r="2833">
          <cell r="A2833" t="str">
            <v>311291614000.1.2</v>
          </cell>
          <cell r="B2833" t="str">
            <v>60 x 60 TABLAS PARA CORTE NOGAL</v>
          </cell>
          <cell r="C2833">
            <v>20</v>
          </cell>
          <cell r="D2833">
            <v>54</v>
          </cell>
          <cell r="E2833">
            <v>18.518999999999998</v>
          </cell>
          <cell r="F2833" t="str">
            <v>PAL</v>
          </cell>
          <cell r="G2833" t="str">
            <v xml:space="preserve">60 x 60 </v>
          </cell>
          <cell r="H2833" t="str">
            <v>Metros</v>
          </cell>
          <cell r="I2833" t="str">
            <v>Porcellanato</v>
          </cell>
          <cell r="J2833" t="str">
            <v>Primera</v>
          </cell>
          <cell r="K2833" t="str">
            <v>60x60-61x61-61,5x61,5</v>
          </cell>
        </row>
        <row r="2834">
          <cell r="A2834" t="str">
            <v>311291622000.1.2</v>
          </cell>
          <cell r="B2834" t="str">
            <v>60 x 60 RAVENNA PARA LAPPAR</v>
          </cell>
          <cell r="C2834">
            <v>31</v>
          </cell>
          <cell r="D2834">
            <v>54</v>
          </cell>
          <cell r="E2834">
            <v>0</v>
          </cell>
          <cell r="F2834" t="str">
            <v>PAL</v>
          </cell>
          <cell r="G2834" t="str">
            <v xml:space="preserve">60 x 60 </v>
          </cell>
          <cell r="H2834" t="str">
            <v>Metros</v>
          </cell>
          <cell r="I2834" t="str">
            <v>S/G</v>
          </cell>
          <cell r="J2834" t="str">
            <v>Primera</v>
          </cell>
          <cell r="K2834" t="str">
            <v>60x60-61x61-61,5x61,5</v>
          </cell>
        </row>
        <row r="2835">
          <cell r="A2835" t="str">
            <v>311291623028.1.2</v>
          </cell>
          <cell r="B2835" t="str">
            <v>60 x 60 PORTOFINO PLATA PARA LAPPAR</v>
          </cell>
          <cell r="C2835">
            <v>31</v>
          </cell>
          <cell r="D2835">
            <v>54</v>
          </cell>
          <cell r="E2835">
            <v>0</v>
          </cell>
          <cell r="F2835" t="str">
            <v>PAL</v>
          </cell>
          <cell r="G2835" t="str">
            <v xml:space="preserve">60 x 60 </v>
          </cell>
          <cell r="H2835" t="str">
            <v>Metros</v>
          </cell>
          <cell r="I2835" t="str">
            <v>S/G</v>
          </cell>
          <cell r="J2835" t="str">
            <v>Primera</v>
          </cell>
          <cell r="K2835" t="str">
            <v>60x60-61x61-61,5x61,5</v>
          </cell>
        </row>
        <row r="2836">
          <cell r="A2836" t="str">
            <v>311291623136.1.2</v>
          </cell>
          <cell r="B2836" t="str">
            <v>60 x 60 PORTOFINO TABACO PARA LAPPAR</v>
          </cell>
          <cell r="C2836">
            <v>31</v>
          </cell>
          <cell r="D2836">
            <v>54</v>
          </cell>
          <cell r="E2836">
            <v>0</v>
          </cell>
          <cell r="F2836" t="str">
            <v>PAL</v>
          </cell>
          <cell r="G2836" t="str">
            <v xml:space="preserve">60 x 60 </v>
          </cell>
          <cell r="H2836" t="str">
            <v>Metros</v>
          </cell>
          <cell r="I2836" t="str">
            <v>S/G</v>
          </cell>
          <cell r="J2836" t="str">
            <v>Primera</v>
          </cell>
          <cell r="K2836" t="str">
            <v>60x60-61x61-61,5x61,5</v>
          </cell>
        </row>
        <row r="2837">
          <cell r="A2837" t="str">
            <v>311291623167.1.2</v>
          </cell>
          <cell r="B2837" t="str">
            <v>60 x 60 PORTOFINO GRAFITO PARA LAPPAR</v>
          </cell>
          <cell r="C2837">
            <v>31</v>
          </cell>
          <cell r="D2837">
            <v>54</v>
          </cell>
          <cell r="E2837">
            <v>0</v>
          </cell>
          <cell r="F2837" t="str">
            <v>PAL</v>
          </cell>
          <cell r="G2837" t="str">
            <v xml:space="preserve">60 x 60 </v>
          </cell>
          <cell r="H2837" t="str">
            <v>Metros</v>
          </cell>
          <cell r="I2837" t="str">
            <v>S/G</v>
          </cell>
          <cell r="J2837" t="str">
            <v>Primera</v>
          </cell>
          <cell r="K2837" t="str">
            <v>60x60-61x61-61,5x61,5</v>
          </cell>
        </row>
        <row r="2838">
          <cell r="A2838" t="str">
            <v>311291624006.1.2</v>
          </cell>
          <cell r="B2838" t="str">
            <v>60 x 60 LIFE GRIS PARA LAPPAR</v>
          </cell>
          <cell r="C2838">
            <v>31</v>
          </cell>
          <cell r="D2838">
            <v>54</v>
          </cell>
          <cell r="E2838">
            <v>0</v>
          </cell>
          <cell r="F2838" t="str">
            <v>PAL</v>
          </cell>
          <cell r="G2838" t="str">
            <v xml:space="preserve">60 x 60 </v>
          </cell>
          <cell r="H2838" t="str">
            <v>Metros</v>
          </cell>
          <cell r="I2838" t="str">
            <v>S/G</v>
          </cell>
          <cell r="J2838" t="str">
            <v>Primera</v>
          </cell>
          <cell r="K2838" t="str">
            <v>60x60-61x61-61,5x61,5</v>
          </cell>
        </row>
        <row r="2839">
          <cell r="A2839" t="str">
            <v>311291624034.1.2</v>
          </cell>
          <cell r="B2839" t="str">
            <v>60 x 60 LIFE MARFIL PARA LAPPAR</v>
          </cell>
          <cell r="C2839">
            <v>31</v>
          </cell>
          <cell r="D2839">
            <v>54</v>
          </cell>
          <cell r="E2839">
            <v>0</v>
          </cell>
          <cell r="F2839" t="str">
            <v>PAL</v>
          </cell>
          <cell r="G2839" t="str">
            <v xml:space="preserve">60 x 60 </v>
          </cell>
          <cell r="H2839" t="str">
            <v>Metros</v>
          </cell>
          <cell r="I2839" t="str">
            <v>S/G</v>
          </cell>
          <cell r="J2839" t="str">
            <v>Primera</v>
          </cell>
          <cell r="K2839" t="str">
            <v>60x60-61x61-61,5x61,5</v>
          </cell>
        </row>
        <row r="2840">
          <cell r="A2840" t="str">
            <v>311291624097.1.2</v>
          </cell>
          <cell r="B2840" t="str">
            <v>60 x 60 LIFE TIZA PARA LAPPAR</v>
          </cell>
          <cell r="C2840">
            <v>31</v>
          </cell>
          <cell r="D2840">
            <v>54</v>
          </cell>
          <cell r="E2840">
            <v>0</v>
          </cell>
          <cell r="F2840" t="str">
            <v>PAL</v>
          </cell>
          <cell r="G2840" t="str">
            <v xml:space="preserve">60 x 60 </v>
          </cell>
          <cell r="H2840" t="str">
            <v>Metros</v>
          </cell>
          <cell r="I2840" t="str">
            <v>S/G</v>
          </cell>
          <cell r="J2840" t="str">
            <v>Primera</v>
          </cell>
          <cell r="K2840" t="str">
            <v>60x60-61x61-61,5x61,5</v>
          </cell>
        </row>
        <row r="2841">
          <cell r="A2841" t="str">
            <v>311291643000.1.2</v>
          </cell>
          <cell r="B2841" t="str">
            <v>60 x 60 GLACIAR PARA PULIR</v>
          </cell>
          <cell r="C2841">
            <v>31</v>
          </cell>
          <cell r="D2841">
            <v>54</v>
          </cell>
          <cell r="E2841">
            <v>0</v>
          </cell>
          <cell r="F2841" t="str">
            <v>PAL</v>
          </cell>
          <cell r="G2841" t="str">
            <v xml:space="preserve">60 x 60 </v>
          </cell>
          <cell r="H2841" t="str">
            <v>Metros</v>
          </cell>
          <cell r="I2841" t="str">
            <v>S/G</v>
          </cell>
          <cell r="J2841" t="str">
            <v>Primera</v>
          </cell>
          <cell r="K2841" t="str">
            <v>60x60-61x61-61,5x61,5</v>
          </cell>
        </row>
        <row r="2842">
          <cell r="A2842" t="str">
            <v>311291646122.1.2</v>
          </cell>
          <cell r="B2842" t="str">
            <v>60 x 60 ATLAS WHITE PARA PULIR</v>
          </cell>
          <cell r="C2842">
            <v>31</v>
          </cell>
          <cell r="D2842">
            <v>54</v>
          </cell>
          <cell r="E2842">
            <v>0</v>
          </cell>
          <cell r="F2842" t="str">
            <v>PAL</v>
          </cell>
          <cell r="G2842" t="str">
            <v xml:space="preserve">60 x 60 </v>
          </cell>
          <cell r="H2842" t="str">
            <v>Metros</v>
          </cell>
          <cell r="I2842" t="str">
            <v>S/G</v>
          </cell>
          <cell r="J2842" t="str">
            <v>Primera</v>
          </cell>
          <cell r="K2842" t="str">
            <v>60x60-61x61-61,5x61,5</v>
          </cell>
        </row>
        <row r="2843">
          <cell r="A2843" t="str">
            <v>311291662006.1.2</v>
          </cell>
          <cell r="B2843" t="str">
            <v>60 x 60 MOMA GRIS PARA LAPPAR</v>
          </cell>
          <cell r="C2843">
            <v>31</v>
          </cell>
          <cell r="D2843">
            <v>54</v>
          </cell>
          <cell r="E2843">
            <v>0</v>
          </cell>
          <cell r="F2843" t="str">
            <v>PAL</v>
          </cell>
          <cell r="G2843" t="str">
            <v xml:space="preserve">60 x 60 </v>
          </cell>
          <cell r="H2843" t="str">
            <v>Metros</v>
          </cell>
          <cell r="I2843" t="str">
            <v>S/G</v>
          </cell>
          <cell r="J2843" t="str">
            <v>Primera</v>
          </cell>
          <cell r="K2843" t="str">
            <v>60x60-61x61-61,5x61,5</v>
          </cell>
        </row>
        <row r="2844">
          <cell r="A2844" t="str">
            <v>311291662034.1.2</v>
          </cell>
          <cell r="B2844" t="str">
            <v>60 x 60 MOMA MARFIL PARA LAPPAR</v>
          </cell>
          <cell r="C2844">
            <v>31</v>
          </cell>
          <cell r="D2844">
            <v>54</v>
          </cell>
          <cell r="E2844">
            <v>0</v>
          </cell>
          <cell r="F2844" t="str">
            <v>PAL</v>
          </cell>
          <cell r="G2844" t="str">
            <v xml:space="preserve">60 x 60 </v>
          </cell>
          <cell r="H2844" t="str">
            <v>Metros</v>
          </cell>
          <cell r="I2844" t="str">
            <v>S/G</v>
          </cell>
          <cell r="J2844" t="str">
            <v>Primera</v>
          </cell>
          <cell r="K2844" t="str">
            <v>60x60-61x61-61,5x61,5</v>
          </cell>
        </row>
        <row r="2845">
          <cell r="A2845" t="str">
            <v>311291678006.1.2</v>
          </cell>
          <cell r="B2845" t="str">
            <v>60 x 60 MONACO GRIS PARA LAPPAR</v>
          </cell>
          <cell r="C2845">
            <v>31</v>
          </cell>
          <cell r="D2845">
            <v>54</v>
          </cell>
          <cell r="E2845">
            <v>0</v>
          </cell>
          <cell r="F2845" t="str">
            <v>PAL</v>
          </cell>
          <cell r="G2845" t="str">
            <v xml:space="preserve">60 x 60 </v>
          </cell>
          <cell r="H2845" t="str">
            <v>Metros</v>
          </cell>
          <cell r="I2845" t="str">
            <v>S/G</v>
          </cell>
          <cell r="J2845" t="str">
            <v>Primera</v>
          </cell>
          <cell r="K2845" t="str">
            <v>60x60-61x61-61,5x61,5</v>
          </cell>
        </row>
        <row r="2846">
          <cell r="A2846" t="str">
            <v>311291678160.1.2</v>
          </cell>
          <cell r="B2846" t="str">
            <v>60 x 60 MONACO CREMA PARA LAPPAR</v>
          </cell>
          <cell r="C2846">
            <v>31</v>
          </cell>
          <cell r="D2846">
            <v>54</v>
          </cell>
          <cell r="E2846">
            <v>0</v>
          </cell>
          <cell r="F2846" t="str">
            <v>PAL</v>
          </cell>
          <cell r="G2846" t="str">
            <v xml:space="preserve">60 x 60 </v>
          </cell>
          <cell r="H2846" t="str">
            <v>Metros</v>
          </cell>
          <cell r="I2846" t="str">
            <v>S/G</v>
          </cell>
          <cell r="J2846" t="str">
            <v>Primera</v>
          </cell>
          <cell r="K2846" t="str">
            <v>60x60-61x61-61,5x61,5</v>
          </cell>
        </row>
        <row r="2847">
          <cell r="A2847" t="str">
            <v>311291679006.1.2</v>
          </cell>
          <cell r="B2847" t="str">
            <v>60 x 60 MALBA GRIS PARA LAPPAR</v>
          </cell>
          <cell r="C2847">
            <v>31</v>
          </cell>
          <cell r="D2847">
            <v>54</v>
          </cell>
          <cell r="E2847">
            <v>0</v>
          </cell>
          <cell r="F2847" t="str">
            <v>PAL</v>
          </cell>
          <cell r="G2847" t="str">
            <v xml:space="preserve">60 x 60 </v>
          </cell>
          <cell r="H2847" t="str">
            <v>Metros</v>
          </cell>
          <cell r="I2847" t="str">
            <v>S/G</v>
          </cell>
          <cell r="J2847" t="str">
            <v>Primera</v>
          </cell>
          <cell r="K2847" t="str">
            <v>60x60-61x61-61,5x61,5</v>
          </cell>
        </row>
        <row r="2848">
          <cell r="A2848" t="str">
            <v>311291679097.1.2</v>
          </cell>
          <cell r="B2848" t="str">
            <v>60 x 60 MALBA TIZA PARA LAPPAR</v>
          </cell>
          <cell r="C2848">
            <v>31</v>
          </cell>
          <cell r="D2848">
            <v>54</v>
          </cell>
          <cell r="E2848">
            <v>0</v>
          </cell>
          <cell r="F2848" t="str">
            <v>PAL</v>
          </cell>
          <cell r="G2848" t="str">
            <v xml:space="preserve">60 x 60 </v>
          </cell>
          <cell r="H2848" t="str">
            <v>Metros</v>
          </cell>
          <cell r="I2848" t="str">
            <v>S/G</v>
          </cell>
          <cell r="J2848" t="str">
            <v>Primera</v>
          </cell>
          <cell r="K2848" t="str">
            <v>60x60-61x61-61,5x61,5</v>
          </cell>
        </row>
        <row r="2849">
          <cell r="A2849" t="str">
            <v>311291680174.1.2</v>
          </cell>
          <cell r="B2849" t="str">
            <v>60 x 60 BLEND CEMENTO PARA LAPPAR</v>
          </cell>
          <cell r="C2849">
            <v>31</v>
          </cell>
          <cell r="D2849">
            <v>54</v>
          </cell>
          <cell r="E2849">
            <v>0</v>
          </cell>
          <cell r="F2849" t="str">
            <v>PAL</v>
          </cell>
          <cell r="G2849" t="str">
            <v xml:space="preserve">60 x 60 </v>
          </cell>
          <cell r="H2849" t="str">
            <v>Metros</v>
          </cell>
          <cell r="I2849" t="str">
            <v>S/G</v>
          </cell>
          <cell r="J2849" t="str">
            <v>Primera</v>
          </cell>
          <cell r="K2849" t="str">
            <v>60x60-61x61-61,5x61,5</v>
          </cell>
        </row>
        <row r="2850">
          <cell r="A2850" t="str">
            <v>311291702000.1.1</v>
          </cell>
          <cell r="B2850" t="str">
            <v>60 x 60 DUBAI PARA LAPPAR (NO USAR)</v>
          </cell>
          <cell r="C2850">
            <v>31</v>
          </cell>
          <cell r="D2850">
            <v>54</v>
          </cell>
          <cell r="E2850">
            <v>0</v>
          </cell>
          <cell r="F2850" t="str">
            <v>PAL</v>
          </cell>
          <cell r="G2850" t="str">
            <v xml:space="preserve">60 x 60 </v>
          </cell>
          <cell r="H2850" t="str">
            <v>Metros</v>
          </cell>
          <cell r="I2850" t="str">
            <v>S/G</v>
          </cell>
          <cell r="J2850" t="str">
            <v>Primera</v>
          </cell>
          <cell r="K2850" t="str">
            <v>60x60-61x61-61,5x61,5</v>
          </cell>
        </row>
        <row r="2851">
          <cell r="A2851" t="str">
            <v>311291702000.1.2</v>
          </cell>
          <cell r="B2851" t="str">
            <v>60 x 60 DUBAI PARA LAPPAR</v>
          </cell>
          <cell r="C2851">
            <v>31</v>
          </cell>
          <cell r="D2851">
            <v>54</v>
          </cell>
          <cell r="E2851">
            <v>0</v>
          </cell>
          <cell r="F2851" t="str">
            <v>PAL</v>
          </cell>
          <cell r="G2851" t="str">
            <v xml:space="preserve">60 x 60 </v>
          </cell>
          <cell r="H2851" t="str">
            <v>Metros</v>
          </cell>
          <cell r="I2851" t="str">
            <v>S/G</v>
          </cell>
          <cell r="J2851" t="str">
            <v>Primera</v>
          </cell>
          <cell r="K2851" t="str">
            <v>60x60-61x61-61,5x61,5</v>
          </cell>
        </row>
        <row r="2852">
          <cell r="A2852" t="str">
            <v>311291703000.1.2</v>
          </cell>
          <cell r="B2852" t="str">
            <v>60 x 60 ROMA PARA LAPPAR</v>
          </cell>
          <cell r="C2852">
            <v>31</v>
          </cell>
          <cell r="D2852">
            <v>54</v>
          </cell>
          <cell r="E2852">
            <v>0</v>
          </cell>
          <cell r="F2852" t="str">
            <v>PAL</v>
          </cell>
          <cell r="G2852" t="str">
            <v xml:space="preserve">60 x 60 </v>
          </cell>
          <cell r="H2852" t="str">
            <v>Metros</v>
          </cell>
          <cell r="I2852" t="str">
            <v>S/G</v>
          </cell>
          <cell r="J2852" t="str">
            <v>Primera</v>
          </cell>
          <cell r="K2852" t="str">
            <v>60x60-61x61-61,5x61,5</v>
          </cell>
        </row>
        <row r="2853">
          <cell r="A2853" t="str">
            <v>311291736000.1.1</v>
          </cell>
          <cell r="B2853" t="str">
            <v>60 x 60 CAVA XX PARA LAPPAR (NO USAR)</v>
          </cell>
          <cell r="C2853">
            <v>31</v>
          </cell>
          <cell r="D2853">
            <v>54</v>
          </cell>
          <cell r="E2853">
            <v>0</v>
          </cell>
          <cell r="F2853" t="str">
            <v>PAL</v>
          </cell>
          <cell r="G2853" t="str">
            <v xml:space="preserve">60 x 60 </v>
          </cell>
          <cell r="H2853" t="str">
            <v>Metros</v>
          </cell>
          <cell r="I2853" t="str">
            <v>S/G</v>
          </cell>
          <cell r="J2853" t="str">
            <v>Primera</v>
          </cell>
          <cell r="K2853" t="str">
            <v>60x60-61x61-61,5x61,5</v>
          </cell>
        </row>
        <row r="2854">
          <cell r="A2854" t="str">
            <v>311291736000.1.2</v>
          </cell>
          <cell r="B2854" t="str">
            <v>60 x 60 CAVA XX PARA LAPPAR</v>
          </cell>
          <cell r="C2854">
            <v>31</v>
          </cell>
          <cell r="D2854">
            <v>54</v>
          </cell>
          <cell r="E2854">
            <v>0</v>
          </cell>
          <cell r="F2854" t="str">
            <v>PAL</v>
          </cell>
          <cell r="G2854" t="str">
            <v xml:space="preserve">60 x 60 </v>
          </cell>
          <cell r="H2854" t="str">
            <v>Metros</v>
          </cell>
          <cell r="I2854" t="str">
            <v>S/G</v>
          </cell>
          <cell r="J2854" t="str">
            <v>Primera</v>
          </cell>
          <cell r="K2854" t="str">
            <v>60x60-61x61-61,5x61,5</v>
          </cell>
        </row>
        <row r="2855">
          <cell r="A2855" t="str">
            <v>311751624006.1.1</v>
          </cell>
          <cell r="B2855" t="str">
            <v>60 x 120 LIFE GRIS PARA LAPPAR</v>
          </cell>
          <cell r="C2855">
            <v>31</v>
          </cell>
          <cell r="D2855">
            <v>41.7</v>
          </cell>
          <cell r="E2855">
            <v>0</v>
          </cell>
          <cell r="F2855" t="str">
            <v>PAL</v>
          </cell>
          <cell r="G2855" t="str">
            <v xml:space="preserve">60 x 120 </v>
          </cell>
          <cell r="H2855" t="str">
            <v>Metros</v>
          </cell>
          <cell r="I2855" t="str">
            <v>S/G</v>
          </cell>
          <cell r="J2855" t="str">
            <v>Primera</v>
          </cell>
          <cell r="K2855" t="str">
            <v>60x120 y 58x117 Rect.</v>
          </cell>
        </row>
        <row r="2856">
          <cell r="A2856" t="str">
            <v>311751624097.1.1</v>
          </cell>
          <cell r="B2856" t="str">
            <v>60 x 120 LIFE TIZA PARA LAPPAR</v>
          </cell>
          <cell r="C2856">
            <v>31</v>
          </cell>
          <cell r="D2856">
            <v>41.7</v>
          </cell>
          <cell r="E2856">
            <v>0</v>
          </cell>
          <cell r="F2856" t="str">
            <v>PAL</v>
          </cell>
          <cell r="G2856" t="str">
            <v xml:space="preserve">60 x 120 </v>
          </cell>
          <cell r="H2856" t="str">
            <v>Metros</v>
          </cell>
          <cell r="I2856" t="str">
            <v>S/G</v>
          </cell>
          <cell r="J2856" t="str">
            <v>Primera</v>
          </cell>
          <cell r="K2856" t="str">
            <v>60x120 y 58x117 Rect.</v>
          </cell>
        </row>
        <row r="2857">
          <cell r="A2857" t="str">
            <v>311751643000.1.1</v>
          </cell>
          <cell r="B2857" t="str">
            <v>60 x 120 GLACIAR PARA PULIR</v>
          </cell>
          <cell r="C2857">
            <v>31</v>
          </cell>
          <cell r="D2857">
            <v>41.7</v>
          </cell>
          <cell r="E2857">
            <v>0</v>
          </cell>
          <cell r="F2857" t="str">
            <v>PAL</v>
          </cell>
          <cell r="G2857" t="str">
            <v xml:space="preserve">60 x 120 </v>
          </cell>
          <cell r="H2857" t="str">
            <v>Metros</v>
          </cell>
          <cell r="I2857" t="str">
            <v>S/G</v>
          </cell>
          <cell r="J2857" t="str">
            <v>Primera</v>
          </cell>
          <cell r="K2857" t="str">
            <v>60x120 y 58x117 Rect.</v>
          </cell>
        </row>
        <row r="2858">
          <cell r="A2858" t="str">
            <v>311751646001.1.1</v>
          </cell>
          <cell r="B2858" t="str">
            <v>60 x 120 ATLAS BLANCO PARA LAPPAR</v>
          </cell>
          <cell r="C2858">
            <v>31</v>
          </cell>
          <cell r="D2858">
            <v>41.7</v>
          </cell>
          <cell r="E2858">
            <v>0</v>
          </cell>
          <cell r="F2858" t="str">
            <v>PAL</v>
          </cell>
          <cell r="G2858" t="str">
            <v xml:space="preserve">60 x 120 </v>
          </cell>
          <cell r="H2858" t="str">
            <v>Metros</v>
          </cell>
          <cell r="I2858" t="str">
            <v>S/G</v>
          </cell>
          <cell r="J2858" t="str">
            <v>Primera</v>
          </cell>
          <cell r="K2858" t="str">
            <v>60x120 y 58x117 Rect.</v>
          </cell>
        </row>
        <row r="2859">
          <cell r="A2859" t="str">
            <v>311751646006.1.1</v>
          </cell>
          <cell r="B2859" t="str">
            <v>60 x 120 ATLAS GRIS PARA LAPPAR</v>
          </cell>
          <cell r="C2859">
            <v>31</v>
          </cell>
          <cell r="D2859">
            <v>41.7</v>
          </cell>
          <cell r="E2859">
            <v>0</v>
          </cell>
          <cell r="F2859" t="str">
            <v>PAL</v>
          </cell>
          <cell r="G2859" t="str">
            <v xml:space="preserve">60 x 120 </v>
          </cell>
          <cell r="H2859" t="str">
            <v>Metros</v>
          </cell>
          <cell r="I2859" t="str">
            <v>S/G</v>
          </cell>
          <cell r="J2859" t="str">
            <v>Primera</v>
          </cell>
          <cell r="K2859" t="str">
            <v>60x120 y 58x117 Rect.</v>
          </cell>
        </row>
        <row r="2860">
          <cell r="A2860" t="str">
            <v>311751661000.1.1</v>
          </cell>
          <cell r="B2860" t="str">
            <v>60 x 120 PARTENON PARA LAPPAR</v>
          </cell>
          <cell r="C2860">
            <v>31</v>
          </cell>
          <cell r="D2860">
            <v>41.7</v>
          </cell>
          <cell r="E2860">
            <v>0</v>
          </cell>
          <cell r="F2860" t="str">
            <v>PAL</v>
          </cell>
          <cell r="G2860" t="str">
            <v xml:space="preserve">60 x 120 </v>
          </cell>
          <cell r="H2860" t="str">
            <v>Metros</v>
          </cell>
          <cell r="I2860" t="str">
            <v>S/G</v>
          </cell>
          <cell r="J2860" t="str">
            <v>Primera</v>
          </cell>
          <cell r="K2860" t="str">
            <v>60x120 y 58x117 Rect.</v>
          </cell>
        </row>
        <row r="2861">
          <cell r="A2861" t="str">
            <v>311751662006.1.1</v>
          </cell>
          <cell r="B2861" t="str">
            <v>60 x 120 MOMA GRIS PARA LAPPAR</v>
          </cell>
          <cell r="C2861">
            <v>31</v>
          </cell>
          <cell r="D2861">
            <v>41.7</v>
          </cell>
          <cell r="E2861">
            <v>0</v>
          </cell>
          <cell r="F2861" t="str">
            <v>PAL</v>
          </cell>
          <cell r="G2861" t="str">
            <v xml:space="preserve">60 x 120 </v>
          </cell>
          <cell r="H2861" t="str">
            <v>Metros</v>
          </cell>
          <cell r="I2861" t="str">
            <v>S/G</v>
          </cell>
          <cell r="J2861" t="str">
            <v>Primera</v>
          </cell>
          <cell r="K2861" t="str">
            <v>60x120 y 58x117 Rect.</v>
          </cell>
        </row>
        <row r="2862">
          <cell r="A2862" t="str">
            <v>311751662034.1.1</v>
          </cell>
          <cell r="B2862" t="str">
            <v>60 x 120 MOMA MARFIL PARA LAPPAR</v>
          </cell>
          <cell r="C2862">
            <v>31</v>
          </cell>
          <cell r="D2862">
            <v>41.7</v>
          </cell>
          <cell r="E2862">
            <v>0</v>
          </cell>
          <cell r="F2862" t="str">
            <v>PAL</v>
          </cell>
          <cell r="G2862" t="str">
            <v xml:space="preserve">60 x 120 </v>
          </cell>
          <cell r="H2862" t="str">
            <v>Metros</v>
          </cell>
          <cell r="I2862" t="str">
            <v>S/G</v>
          </cell>
          <cell r="J2862" t="str">
            <v>Primera</v>
          </cell>
          <cell r="K2862" t="str">
            <v>60x120 y 58x117 Rect.</v>
          </cell>
        </row>
        <row r="2863">
          <cell r="A2863" t="str">
            <v>311751662097.1.1</v>
          </cell>
          <cell r="B2863" t="str">
            <v>60 x 120 MOMA TIZA PARA LAPPAR</v>
          </cell>
          <cell r="C2863">
            <v>31</v>
          </cell>
          <cell r="D2863">
            <v>41.7</v>
          </cell>
          <cell r="E2863">
            <v>0</v>
          </cell>
          <cell r="F2863" t="str">
            <v>PAL</v>
          </cell>
          <cell r="G2863" t="str">
            <v xml:space="preserve">60 x 120 </v>
          </cell>
          <cell r="H2863" t="str">
            <v>Metros</v>
          </cell>
          <cell r="I2863" t="str">
            <v>S/G</v>
          </cell>
          <cell r="J2863" t="str">
            <v>Primera</v>
          </cell>
          <cell r="K2863" t="str">
            <v>60x120 y 58x117 Rect.</v>
          </cell>
        </row>
        <row r="2864">
          <cell r="A2864" t="str">
            <v>311751677009.1.1</v>
          </cell>
          <cell r="B2864" t="str">
            <v>60 x 120 NAVONA ARENA PARA LAPPAR</v>
          </cell>
          <cell r="C2864">
            <v>31</v>
          </cell>
          <cell r="D2864">
            <v>41.7</v>
          </cell>
          <cell r="E2864">
            <v>0</v>
          </cell>
          <cell r="F2864" t="str">
            <v>PAL</v>
          </cell>
          <cell r="G2864" t="str">
            <v xml:space="preserve">60 x 120 </v>
          </cell>
          <cell r="H2864" t="str">
            <v>Metros</v>
          </cell>
          <cell r="I2864" t="str">
            <v>S/G</v>
          </cell>
          <cell r="J2864" t="str">
            <v>Primera</v>
          </cell>
          <cell r="K2864" t="str">
            <v>60x120 y 58x117 Rect.</v>
          </cell>
        </row>
        <row r="2865">
          <cell r="A2865" t="str">
            <v>311751678006.1.1</v>
          </cell>
          <cell r="B2865" t="str">
            <v>60 x 120 MONACO GRIS PARA LAPPAR</v>
          </cell>
          <cell r="C2865">
            <v>31</v>
          </cell>
          <cell r="D2865">
            <v>41.7</v>
          </cell>
          <cell r="E2865">
            <v>0</v>
          </cell>
          <cell r="F2865" t="str">
            <v>PAL</v>
          </cell>
          <cell r="G2865" t="str">
            <v xml:space="preserve">60 x 120 </v>
          </cell>
          <cell r="H2865" t="str">
            <v>Metros</v>
          </cell>
          <cell r="I2865" t="str">
            <v>S/G</v>
          </cell>
          <cell r="J2865" t="str">
            <v>Primera</v>
          </cell>
          <cell r="K2865" t="str">
            <v>60x120 y 58x117 Rect.</v>
          </cell>
        </row>
        <row r="2866">
          <cell r="A2866" t="str">
            <v>311751678160.1.1</v>
          </cell>
          <cell r="B2866" t="str">
            <v>60 x 120 MONACO CREMA PARA LAPPAR</v>
          </cell>
          <cell r="C2866">
            <v>31</v>
          </cell>
          <cell r="D2866">
            <v>41.7</v>
          </cell>
          <cell r="E2866">
            <v>0</v>
          </cell>
          <cell r="F2866" t="str">
            <v>PAL</v>
          </cell>
          <cell r="G2866" t="str">
            <v xml:space="preserve">60 x 120 </v>
          </cell>
          <cell r="H2866" t="str">
            <v>Metros</v>
          </cell>
          <cell r="I2866" t="str">
            <v>S/G</v>
          </cell>
          <cell r="J2866" t="str">
            <v>Primera</v>
          </cell>
          <cell r="K2866" t="str">
            <v>60x120 y 58x117 Rect.</v>
          </cell>
        </row>
        <row r="2867">
          <cell r="A2867" t="str">
            <v>311751678209.1.1</v>
          </cell>
          <cell r="B2867" t="str">
            <v>60 x 120 MONACO GREIGE PARA LAPPAR</v>
          </cell>
          <cell r="C2867">
            <v>31</v>
          </cell>
          <cell r="D2867">
            <v>41.7</v>
          </cell>
          <cell r="E2867">
            <v>0</v>
          </cell>
          <cell r="F2867" t="str">
            <v>PAL</v>
          </cell>
          <cell r="G2867" t="str">
            <v xml:space="preserve">60 x 120 </v>
          </cell>
          <cell r="H2867" t="str">
            <v>Metros</v>
          </cell>
          <cell r="I2867" t="str">
            <v>S/G</v>
          </cell>
          <cell r="J2867" t="str">
            <v>Primera</v>
          </cell>
          <cell r="K2867" t="str">
            <v>60x120 y 58x117 Rect.</v>
          </cell>
        </row>
        <row r="2868">
          <cell r="A2868" t="str">
            <v>311751683009.1.1</v>
          </cell>
          <cell r="B2868" t="str">
            <v>60 x 120 SAVOIA ARENA PARA LAPPAR</v>
          </cell>
          <cell r="C2868">
            <v>31</v>
          </cell>
          <cell r="D2868">
            <v>41.7</v>
          </cell>
          <cell r="E2868">
            <v>0</v>
          </cell>
          <cell r="F2868" t="str">
            <v>PAL</v>
          </cell>
          <cell r="G2868" t="str">
            <v xml:space="preserve">60 x 120 </v>
          </cell>
          <cell r="H2868" t="str">
            <v>Metros</v>
          </cell>
          <cell r="I2868" t="str">
            <v>S/G</v>
          </cell>
          <cell r="J2868" t="str">
            <v>Primera</v>
          </cell>
          <cell r="K2868" t="str">
            <v>60x120 y 58x117 Rect.</v>
          </cell>
        </row>
        <row r="2869">
          <cell r="A2869" t="str">
            <v>311751702000.1.1</v>
          </cell>
          <cell r="B2869" t="str">
            <v>60 x 120 DUBAI PARA LAPPAR</v>
          </cell>
          <cell r="C2869">
            <v>31</v>
          </cell>
          <cell r="D2869">
            <v>41.7</v>
          </cell>
          <cell r="E2869">
            <v>0</v>
          </cell>
          <cell r="F2869" t="str">
            <v>PAL</v>
          </cell>
          <cell r="G2869" t="str">
            <v xml:space="preserve">60 x 120 </v>
          </cell>
          <cell r="H2869" t="str">
            <v>Metros</v>
          </cell>
          <cell r="I2869" t="str">
            <v>S/G</v>
          </cell>
          <cell r="J2869" t="str">
            <v>Primera</v>
          </cell>
          <cell r="K2869" t="str">
            <v>60x120 y 58x117 Rect.</v>
          </cell>
        </row>
        <row r="2870">
          <cell r="A2870" t="str">
            <v>311751703000.1.1</v>
          </cell>
          <cell r="B2870" t="str">
            <v>60 x 120 ROMA PARA LAPPAR</v>
          </cell>
          <cell r="C2870">
            <v>31</v>
          </cell>
          <cell r="D2870">
            <v>41.7</v>
          </cell>
          <cell r="E2870">
            <v>0</v>
          </cell>
          <cell r="F2870" t="str">
            <v>PAL</v>
          </cell>
          <cell r="G2870" t="str">
            <v xml:space="preserve">60 x 120 </v>
          </cell>
          <cell r="H2870" t="str">
            <v>Metros</v>
          </cell>
          <cell r="I2870" t="str">
            <v>S/G</v>
          </cell>
          <cell r="J2870" t="str">
            <v>Primera</v>
          </cell>
          <cell r="K2870" t="str">
            <v>60x120 y 58x117 Rect.</v>
          </cell>
        </row>
        <row r="2871">
          <cell r="A2871" t="str">
            <v>311751736000.1.1</v>
          </cell>
          <cell r="B2871" t="str">
            <v>60 x 120 CAVA XX PARA LAPPAR</v>
          </cell>
          <cell r="C2871">
            <v>31</v>
          </cell>
          <cell r="D2871">
            <v>41.7</v>
          </cell>
          <cell r="E2871">
            <v>0</v>
          </cell>
          <cell r="F2871" t="str">
            <v>PAL</v>
          </cell>
          <cell r="G2871" t="str">
            <v xml:space="preserve">60 x 120 </v>
          </cell>
          <cell r="H2871" t="str">
            <v>Metros</v>
          </cell>
          <cell r="I2871" t="str">
            <v>S/G</v>
          </cell>
          <cell r="J2871" t="str">
            <v>Primera</v>
          </cell>
          <cell r="K2871" t="str">
            <v>60x120 y 58x117 Rect.</v>
          </cell>
        </row>
        <row r="2872">
          <cell r="A2872" t="str">
            <v>33BR0818504400</v>
          </cell>
          <cell r="B2872" t="str">
            <v>33/33 BRONCE 08MM 1850 X 4400</v>
          </cell>
          <cell r="D2872">
            <v>0</v>
          </cell>
          <cell r="E2872">
            <v>1</v>
          </cell>
          <cell r="F2872" t="str">
            <v>PAL</v>
          </cell>
          <cell r="H2872" t="str">
            <v>SD</v>
          </cell>
          <cell r="I2872" t="str">
            <v>S/G</v>
          </cell>
          <cell r="K2872" t="str">
            <v>Sin Producto</v>
          </cell>
        </row>
        <row r="2873">
          <cell r="A2873" t="str">
            <v>33BR1018504400</v>
          </cell>
          <cell r="B2873" t="str">
            <v>33/33 BRONCE 10MM 1850 X 4400</v>
          </cell>
          <cell r="D2873">
            <v>0</v>
          </cell>
          <cell r="E2873">
            <v>1</v>
          </cell>
          <cell r="F2873" t="str">
            <v>PAL</v>
          </cell>
          <cell r="H2873" t="str">
            <v>SD</v>
          </cell>
          <cell r="I2873" t="str">
            <v>S/G</v>
          </cell>
          <cell r="K2873" t="str">
            <v>Sin Producto</v>
          </cell>
        </row>
        <row r="2874">
          <cell r="A2874" t="str">
            <v>33IN0418503350</v>
          </cell>
          <cell r="B2874" t="str">
            <v>33/33 INCOLORO 04MM 1850 X 3350</v>
          </cell>
          <cell r="D2874">
            <v>0</v>
          </cell>
          <cell r="E2874">
            <v>1</v>
          </cell>
          <cell r="F2874" t="str">
            <v>PAL</v>
          </cell>
          <cell r="H2874" t="str">
            <v>SD</v>
          </cell>
          <cell r="I2874" t="str">
            <v>S/G</v>
          </cell>
          <cell r="K2874" t="str">
            <v>Sin Producto</v>
          </cell>
        </row>
        <row r="2875">
          <cell r="A2875" t="str">
            <v>33IN0418803350</v>
          </cell>
          <cell r="B2875" t="str">
            <v>33/33 INCOLORO 04MM 1880 X 3350</v>
          </cell>
          <cell r="D2875">
            <v>0</v>
          </cell>
          <cell r="E2875">
            <v>1</v>
          </cell>
          <cell r="F2875" t="str">
            <v>PAL</v>
          </cell>
          <cell r="H2875" t="str">
            <v>SD</v>
          </cell>
          <cell r="I2875" t="str">
            <v>S/G</v>
          </cell>
          <cell r="K2875" t="str">
            <v>Sin Producto</v>
          </cell>
        </row>
        <row r="2876">
          <cell r="A2876" t="str">
            <v>33IN0818504350</v>
          </cell>
          <cell r="B2876" t="str">
            <v>33/33 INCOLORO 08MM 1850 X 4350</v>
          </cell>
          <cell r="D2876">
            <v>0</v>
          </cell>
          <cell r="E2876">
            <v>1</v>
          </cell>
          <cell r="F2876" t="str">
            <v>PAL</v>
          </cell>
          <cell r="H2876" t="str">
            <v>SD</v>
          </cell>
          <cell r="I2876" t="str">
            <v>S/G</v>
          </cell>
          <cell r="K2876" t="str">
            <v>Sin Producto</v>
          </cell>
        </row>
        <row r="2877">
          <cell r="A2877" t="str">
            <v>33IN0818504400</v>
          </cell>
          <cell r="B2877" t="str">
            <v>33/33 INCOLORO 08MM 1850 X 4400</v>
          </cell>
          <cell r="D2877">
            <v>0</v>
          </cell>
          <cell r="E2877">
            <v>1</v>
          </cell>
          <cell r="F2877" t="str">
            <v>PAL</v>
          </cell>
          <cell r="H2877" t="str">
            <v>SD</v>
          </cell>
          <cell r="I2877" t="str">
            <v>S/G</v>
          </cell>
          <cell r="K2877" t="str">
            <v>Sin Producto</v>
          </cell>
        </row>
        <row r="2878">
          <cell r="A2878" t="str">
            <v>33IN1018504350</v>
          </cell>
          <cell r="B2878" t="str">
            <v>33/33 INCOLORO 10MM 1850 X 4350</v>
          </cell>
          <cell r="D2878">
            <v>0</v>
          </cell>
          <cell r="E2878">
            <v>1</v>
          </cell>
          <cell r="F2878" t="str">
            <v>PAL</v>
          </cell>
          <cell r="H2878" t="str">
            <v>SD</v>
          </cell>
          <cell r="I2878" t="str">
            <v>S/G</v>
          </cell>
          <cell r="K2878" t="str">
            <v>Sin Producto</v>
          </cell>
        </row>
        <row r="2879">
          <cell r="A2879" t="str">
            <v>404E11</v>
          </cell>
          <cell r="B2879" t="str">
            <v>PIVOT INFERIOR PLEGADIZA, PL</v>
          </cell>
          <cell r="D2879">
            <v>0</v>
          </cell>
          <cell r="E2879">
            <v>0.9</v>
          </cell>
          <cell r="F2879" t="str">
            <v>PAL</v>
          </cell>
          <cell r="H2879" t="str">
            <v>SD</v>
          </cell>
          <cell r="I2879" t="str">
            <v>S/G</v>
          </cell>
          <cell r="K2879" t="str">
            <v>Sin Producto</v>
          </cell>
        </row>
        <row r="2880">
          <cell r="A2880" t="str">
            <v>404E12</v>
          </cell>
          <cell r="B2880" t="str">
            <v>PIVOT INFERIOR PLEGADIZA, BCE</v>
          </cell>
          <cell r="D2880">
            <v>0</v>
          </cell>
          <cell r="E2880">
            <v>0.9</v>
          </cell>
          <cell r="F2880" t="str">
            <v>PAL</v>
          </cell>
          <cell r="H2880" t="str">
            <v>SD</v>
          </cell>
          <cell r="I2880" t="str">
            <v>S/G</v>
          </cell>
          <cell r="K2880" t="str">
            <v>Sin Producto</v>
          </cell>
        </row>
        <row r="2881">
          <cell r="A2881" t="str">
            <v>405E11</v>
          </cell>
          <cell r="B2881" t="str">
            <v>ESQ.INF. CON PATIN PLEG.PLATIL</v>
          </cell>
          <cell r="D2881">
            <v>0</v>
          </cell>
          <cell r="E2881">
            <v>0.9</v>
          </cell>
          <cell r="F2881" t="str">
            <v>PAL</v>
          </cell>
          <cell r="H2881" t="str">
            <v>SD</v>
          </cell>
          <cell r="I2881" t="str">
            <v>S/G</v>
          </cell>
          <cell r="K2881" t="str">
            <v>Sin Producto</v>
          </cell>
        </row>
        <row r="2882">
          <cell r="A2882" t="str">
            <v>405E12</v>
          </cell>
          <cell r="B2882" t="str">
            <v>ESQ.INF. CON PATIN PLEG.BRONCE</v>
          </cell>
          <cell r="D2882">
            <v>0</v>
          </cell>
          <cell r="E2882">
            <v>0.9</v>
          </cell>
          <cell r="F2882" t="str">
            <v>PAL</v>
          </cell>
          <cell r="H2882" t="str">
            <v>SD</v>
          </cell>
          <cell r="I2882" t="str">
            <v>S/G</v>
          </cell>
          <cell r="K2882" t="str">
            <v>Sin Producto</v>
          </cell>
        </row>
        <row r="2883">
          <cell r="A2883" t="str">
            <v>406E11</v>
          </cell>
          <cell r="B2883" t="str">
            <v>PIVOT SUPERIOR PLEGADIZA, PL</v>
          </cell>
          <cell r="D2883">
            <v>0</v>
          </cell>
          <cell r="E2883">
            <v>0.9</v>
          </cell>
          <cell r="F2883" t="str">
            <v>PAL</v>
          </cell>
          <cell r="H2883" t="str">
            <v>SD</v>
          </cell>
          <cell r="I2883" t="str">
            <v>S/G</v>
          </cell>
          <cell r="K2883" t="str">
            <v>Sin Producto</v>
          </cell>
        </row>
        <row r="2884">
          <cell r="A2884" t="str">
            <v>406E12</v>
          </cell>
          <cell r="B2884" t="str">
            <v>PIVOT SUPERIOR PLEGADIZA, BCE</v>
          </cell>
          <cell r="D2884">
            <v>0</v>
          </cell>
          <cell r="E2884">
            <v>0.9</v>
          </cell>
          <cell r="F2884" t="str">
            <v>PAL</v>
          </cell>
          <cell r="H2884" t="str">
            <v>SD</v>
          </cell>
          <cell r="I2884" t="str">
            <v>S/G</v>
          </cell>
          <cell r="K2884" t="str">
            <v>Sin Producto</v>
          </cell>
        </row>
        <row r="2885">
          <cell r="A2885" t="str">
            <v>407E11</v>
          </cell>
          <cell r="B2885" t="str">
            <v>PIVOT SUPERIOR PLEGADIZA C/CARRO PL.</v>
          </cell>
          <cell r="D2885">
            <v>0</v>
          </cell>
          <cell r="E2885">
            <v>0.9</v>
          </cell>
          <cell r="F2885" t="str">
            <v>PAL</v>
          </cell>
          <cell r="H2885" t="str">
            <v>SD</v>
          </cell>
          <cell r="I2885" t="str">
            <v>S/G</v>
          </cell>
          <cell r="K2885" t="str">
            <v>Sin Producto</v>
          </cell>
        </row>
        <row r="2886">
          <cell r="A2886" t="str">
            <v>407E12</v>
          </cell>
          <cell r="B2886" t="str">
            <v>PIVOT SUPERIOR PLEGADIZA C/CARRO BCE</v>
          </cell>
          <cell r="D2886">
            <v>0</v>
          </cell>
          <cell r="E2886">
            <v>0.9</v>
          </cell>
          <cell r="F2886" t="str">
            <v>PAL</v>
          </cell>
          <cell r="H2886" t="str">
            <v>SD</v>
          </cell>
          <cell r="I2886" t="str">
            <v>S/G</v>
          </cell>
          <cell r="K2886" t="str">
            <v>Sin Producto</v>
          </cell>
        </row>
        <row r="2887">
          <cell r="A2887" t="str">
            <v>501E11</v>
          </cell>
          <cell r="B2887" t="str">
            <v>SOSTEN BANDEROLA CON PIVOT,  PL</v>
          </cell>
          <cell r="D2887">
            <v>0</v>
          </cell>
          <cell r="E2887">
            <v>0.6</v>
          </cell>
          <cell r="F2887" t="str">
            <v>PAL</v>
          </cell>
          <cell r="H2887" t="str">
            <v>SD</v>
          </cell>
          <cell r="I2887" t="str">
            <v>S/G</v>
          </cell>
          <cell r="K2887" t="str">
            <v>Sin Producto</v>
          </cell>
        </row>
        <row r="2888">
          <cell r="A2888" t="str">
            <v>501E12</v>
          </cell>
          <cell r="B2888" t="str">
            <v>SOSTEN BANDEROLA CON PIVOT,BCE</v>
          </cell>
          <cell r="D2888">
            <v>0</v>
          </cell>
          <cell r="E2888">
            <v>0.6</v>
          </cell>
          <cell r="F2888" t="str">
            <v>PAL</v>
          </cell>
          <cell r="H2888" t="str">
            <v>SD</v>
          </cell>
          <cell r="I2888" t="str">
            <v>S/G</v>
          </cell>
          <cell r="K2888" t="str">
            <v>Sin Producto</v>
          </cell>
        </row>
        <row r="2889">
          <cell r="A2889" t="str">
            <v>501E13</v>
          </cell>
          <cell r="B2889" t="str">
            <v>SOSTEN BANDEROLA CON PIVOT,CR</v>
          </cell>
          <cell r="D2889">
            <v>0</v>
          </cell>
          <cell r="E2889">
            <v>0.6</v>
          </cell>
          <cell r="F2889" t="str">
            <v>PAL</v>
          </cell>
          <cell r="H2889" t="str">
            <v>SD</v>
          </cell>
          <cell r="I2889" t="str">
            <v>S/G</v>
          </cell>
          <cell r="K2889" t="str">
            <v>Sin Producto</v>
          </cell>
        </row>
        <row r="2890">
          <cell r="A2890" t="str">
            <v>502I12</v>
          </cell>
          <cell r="B2890" t="str">
            <v>SOSTEN BANDEROLA CON PIVOT BCE</v>
          </cell>
          <cell r="D2890">
            <v>0</v>
          </cell>
          <cell r="E2890">
            <v>0.6</v>
          </cell>
          <cell r="F2890" t="str">
            <v>PAL</v>
          </cell>
          <cell r="H2890" t="str">
            <v>SD</v>
          </cell>
          <cell r="I2890" t="str">
            <v>S/G</v>
          </cell>
          <cell r="K2890" t="str">
            <v>Sin Producto</v>
          </cell>
        </row>
        <row r="2891">
          <cell r="A2891" t="str">
            <v>508GD41L</v>
          </cell>
          <cell r="B2891" t="str">
            <v>F</v>
          </cell>
          <cell r="D2891">
            <v>0</v>
          </cell>
          <cell r="E2891">
            <v>1</v>
          </cell>
          <cell r="F2891" t="str">
            <v>PAL</v>
          </cell>
          <cell r="H2891" t="str">
            <v>SD</v>
          </cell>
          <cell r="I2891" t="str">
            <v>S/G</v>
          </cell>
          <cell r="K2891" t="str">
            <v>Sin Producto</v>
          </cell>
        </row>
        <row r="2892">
          <cell r="A2892" t="str">
            <v>509011ESP</v>
          </cell>
          <cell r="B2892" t="str">
            <v>UNION DE TRES PAÃ‘OS SIN BATIENTE PLA</v>
          </cell>
          <cell r="D2892">
            <v>0</v>
          </cell>
          <cell r="E2892">
            <v>0.6</v>
          </cell>
          <cell r="F2892" t="str">
            <v>PAL</v>
          </cell>
          <cell r="H2892" t="str">
            <v>SD</v>
          </cell>
          <cell r="I2892" t="str">
            <v>S/G</v>
          </cell>
          <cell r="K2892" t="str">
            <v>Sin Producto</v>
          </cell>
        </row>
        <row r="2893">
          <cell r="A2893" t="str">
            <v>515040477009.1.1</v>
          </cell>
          <cell r="B2893" t="str">
            <v>38 X 38 URBINO ARENA</v>
          </cell>
          <cell r="C2893">
            <v>51</v>
          </cell>
          <cell r="D2893">
            <v>96.96</v>
          </cell>
          <cell r="E2893">
            <v>13.03</v>
          </cell>
          <cell r="F2893" t="str">
            <v>PAL</v>
          </cell>
          <cell r="G2893" t="str">
            <v xml:space="preserve">38 X 38 </v>
          </cell>
          <cell r="H2893" t="str">
            <v>Metros</v>
          </cell>
          <cell r="I2893" t="str">
            <v>Pisos Cordoba</v>
          </cell>
          <cell r="J2893" t="str">
            <v>Primera</v>
          </cell>
          <cell r="K2893" t="str">
            <v>38 x 38</v>
          </cell>
        </row>
        <row r="2894">
          <cell r="A2894" t="str">
            <v>515040477009.2.1</v>
          </cell>
          <cell r="B2894" t="str">
            <v>38 X 38 URBINO ARENA 2DA CAL</v>
          </cell>
          <cell r="C2894">
            <v>51</v>
          </cell>
          <cell r="D2894">
            <v>96.96</v>
          </cell>
          <cell r="E2894">
            <v>13.03</v>
          </cell>
          <cell r="F2894" t="str">
            <v>PAL</v>
          </cell>
          <cell r="G2894" t="str">
            <v xml:space="preserve">38 X 38 </v>
          </cell>
          <cell r="H2894" t="str">
            <v>Metros</v>
          </cell>
          <cell r="I2894" t="str">
            <v>Pisos Cordoba</v>
          </cell>
          <cell r="J2894" t="str">
            <v>Segunda</v>
          </cell>
          <cell r="K2894" t="str">
            <v>38 x 38</v>
          </cell>
        </row>
        <row r="2895">
          <cell r="A2895" t="str">
            <v>515040534158.1.1</v>
          </cell>
          <cell r="B2895" t="str">
            <v>38 X 38 SOFIA TERRA</v>
          </cell>
          <cell r="C2895">
            <v>51</v>
          </cell>
          <cell r="D2895">
            <v>96.96</v>
          </cell>
          <cell r="E2895">
            <v>13.03</v>
          </cell>
          <cell r="F2895" t="str">
            <v>PAL</v>
          </cell>
          <cell r="G2895" t="str">
            <v xml:space="preserve">38 X 38 </v>
          </cell>
          <cell r="H2895" t="str">
            <v>Metros</v>
          </cell>
          <cell r="I2895" t="str">
            <v>Pisos Cordoba</v>
          </cell>
          <cell r="J2895" t="str">
            <v>Primera</v>
          </cell>
          <cell r="K2895" t="str">
            <v>38 x 38</v>
          </cell>
        </row>
        <row r="2896">
          <cell r="A2896" t="str">
            <v>515040534158.2.1</v>
          </cell>
          <cell r="B2896" t="str">
            <v>38 X 38 SOFIA TERRA 2DA CAL</v>
          </cell>
          <cell r="C2896">
            <v>51</v>
          </cell>
          <cell r="D2896">
            <v>96.96</v>
          </cell>
          <cell r="E2896">
            <v>13.03</v>
          </cell>
          <cell r="F2896" t="str">
            <v>PAL</v>
          </cell>
          <cell r="G2896" t="str">
            <v xml:space="preserve">38 X 38 </v>
          </cell>
          <cell r="H2896" t="str">
            <v>Metros</v>
          </cell>
          <cell r="I2896" t="str">
            <v>Pisos Cordoba</v>
          </cell>
          <cell r="J2896" t="str">
            <v>Segunda</v>
          </cell>
          <cell r="K2896" t="str">
            <v>38 x 38</v>
          </cell>
        </row>
        <row r="2897">
          <cell r="A2897" t="str">
            <v>515041599006.1.1</v>
          </cell>
          <cell r="B2897" t="str">
            <v>38 X 38 FORTALEZA GRIS</v>
          </cell>
          <cell r="C2897">
            <v>51</v>
          </cell>
          <cell r="D2897">
            <v>96.96</v>
          </cell>
          <cell r="E2897">
            <v>13.03</v>
          </cell>
          <cell r="F2897" t="str">
            <v>PAL</v>
          </cell>
          <cell r="G2897" t="str">
            <v xml:space="preserve">38 X 38 </v>
          </cell>
          <cell r="H2897" t="str">
            <v>Metros</v>
          </cell>
          <cell r="I2897" t="str">
            <v>Pisos Cordoba</v>
          </cell>
          <cell r="J2897" t="str">
            <v>Primera</v>
          </cell>
          <cell r="K2897" t="str">
            <v>38 x 38</v>
          </cell>
        </row>
        <row r="2898">
          <cell r="A2898" t="str">
            <v>515041599006.2.1</v>
          </cell>
          <cell r="B2898" t="str">
            <v>38 X 38 FORTALEZA GRIS 2DA CAL</v>
          </cell>
          <cell r="C2898">
            <v>51</v>
          </cell>
          <cell r="D2898">
            <v>96.96</v>
          </cell>
          <cell r="E2898">
            <v>13.03</v>
          </cell>
          <cell r="F2898" t="str">
            <v>PAL</v>
          </cell>
          <cell r="G2898" t="str">
            <v xml:space="preserve">38 X 38 </v>
          </cell>
          <cell r="H2898" t="str">
            <v>Metros</v>
          </cell>
          <cell r="I2898" t="str">
            <v>Pisos Cordoba</v>
          </cell>
          <cell r="J2898" t="str">
            <v>Segunda</v>
          </cell>
          <cell r="K2898" t="str">
            <v>38 x 38</v>
          </cell>
        </row>
        <row r="2899">
          <cell r="A2899" t="str">
            <v>515041599006.4.1</v>
          </cell>
          <cell r="B2899" t="str">
            <v>38 X 38 FORTALEZA GRIS EXPORT</v>
          </cell>
          <cell r="C2899">
            <v>51</v>
          </cell>
          <cell r="D2899">
            <v>96.96</v>
          </cell>
          <cell r="E2899">
            <v>13.03</v>
          </cell>
          <cell r="F2899" t="str">
            <v>PAL</v>
          </cell>
          <cell r="G2899" t="str">
            <v xml:space="preserve">38 X 38 </v>
          </cell>
          <cell r="H2899" t="str">
            <v>Metros</v>
          </cell>
          <cell r="I2899" t="str">
            <v>Pisos Cordoba</v>
          </cell>
          <cell r="J2899" t="str">
            <v>Exportacion</v>
          </cell>
          <cell r="K2899" t="str">
            <v>38 x 38</v>
          </cell>
        </row>
        <row r="2900">
          <cell r="A2900" t="str">
            <v>515041599009.1.1</v>
          </cell>
          <cell r="B2900" t="str">
            <v>38 X 38 FORTALEZA ARENA</v>
          </cell>
          <cell r="C2900">
            <v>51</v>
          </cell>
          <cell r="D2900">
            <v>96.96</v>
          </cell>
          <cell r="E2900">
            <v>13.03</v>
          </cell>
          <cell r="F2900" t="str">
            <v>PAL</v>
          </cell>
          <cell r="G2900" t="str">
            <v xml:space="preserve">38 X 38 </v>
          </cell>
          <cell r="H2900" t="str">
            <v>Metros</v>
          </cell>
          <cell r="I2900" t="str">
            <v>Pisos Cordoba</v>
          </cell>
          <cell r="J2900" t="str">
            <v>Primera</v>
          </cell>
          <cell r="K2900" t="str">
            <v>38 x 38</v>
          </cell>
        </row>
        <row r="2901">
          <cell r="A2901" t="str">
            <v>515041599009.2.1</v>
          </cell>
          <cell r="B2901" t="str">
            <v>38 X 38 FORTALEZA ARENA 2DA CAL</v>
          </cell>
          <cell r="C2901">
            <v>51</v>
          </cell>
          <cell r="D2901">
            <v>96.96</v>
          </cell>
          <cell r="E2901">
            <v>13.03</v>
          </cell>
          <cell r="F2901" t="str">
            <v>PAL</v>
          </cell>
          <cell r="G2901" t="str">
            <v xml:space="preserve">38 X 38 </v>
          </cell>
          <cell r="H2901" t="str">
            <v>Metros</v>
          </cell>
          <cell r="I2901" t="str">
            <v>Pisos Cordoba</v>
          </cell>
          <cell r="J2901" t="str">
            <v>Segunda</v>
          </cell>
          <cell r="K2901" t="str">
            <v>38 x 38</v>
          </cell>
        </row>
        <row r="2902">
          <cell r="A2902" t="str">
            <v>515041599009.4.1</v>
          </cell>
          <cell r="B2902" t="str">
            <v>38 X 38 FORTALEZA ARENA EXPORT</v>
          </cell>
          <cell r="C2902">
            <v>51</v>
          </cell>
          <cell r="D2902">
            <v>96.96</v>
          </cell>
          <cell r="E2902">
            <v>13.03</v>
          </cell>
          <cell r="F2902" t="str">
            <v>PAL</v>
          </cell>
          <cell r="G2902" t="str">
            <v xml:space="preserve">38 X 38 </v>
          </cell>
          <cell r="H2902" t="str">
            <v>Metros</v>
          </cell>
          <cell r="I2902" t="str">
            <v>Pisos Cordoba</v>
          </cell>
          <cell r="J2902" t="str">
            <v>Exportacion</v>
          </cell>
          <cell r="K2902" t="str">
            <v>38 x 38</v>
          </cell>
        </row>
        <row r="2903">
          <cell r="A2903" t="str">
            <v>515041599136.1.1</v>
          </cell>
          <cell r="B2903" t="str">
            <v>38 X 38 FORTALEZA TABACO</v>
          </cell>
          <cell r="C2903">
            <v>51</v>
          </cell>
          <cell r="D2903">
            <v>96.96</v>
          </cell>
          <cell r="E2903">
            <v>13.03</v>
          </cell>
          <cell r="F2903" t="str">
            <v>PAL</v>
          </cell>
          <cell r="G2903" t="str">
            <v xml:space="preserve">38 X 38 </v>
          </cell>
          <cell r="H2903" t="str">
            <v>Metros</v>
          </cell>
          <cell r="I2903" t="str">
            <v>Pisos Cordoba</v>
          </cell>
          <cell r="J2903" t="str">
            <v>Primera</v>
          </cell>
          <cell r="K2903" t="str">
            <v>38 x 38</v>
          </cell>
        </row>
        <row r="2904">
          <cell r="A2904" t="str">
            <v>515041599136.2.1</v>
          </cell>
          <cell r="B2904" t="str">
            <v>38 X 38 FORTALEZA TABACO 2DA CAL</v>
          </cell>
          <cell r="C2904">
            <v>51</v>
          </cell>
          <cell r="D2904">
            <v>96.96</v>
          </cell>
          <cell r="E2904">
            <v>13.03</v>
          </cell>
          <cell r="F2904" t="str">
            <v>PAL</v>
          </cell>
          <cell r="G2904" t="str">
            <v xml:space="preserve">38 X 38 </v>
          </cell>
          <cell r="H2904" t="str">
            <v>Metros</v>
          </cell>
          <cell r="I2904" t="str">
            <v>Pisos Cordoba</v>
          </cell>
          <cell r="J2904" t="str">
            <v>Segunda</v>
          </cell>
          <cell r="K2904" t="str">
            <v>38 x 38</v>
          </cell>
        </row>
        <row r="2905">
          <cell r="A2905" t="str">
            <v>515041599167.1.1</v>
          </cell>
          <cell r="B2905" t="str">
            <v>38 X 38 FORTALEZA GRAFITO</v>
          </cell>
          <cell r="C2905">
            <v>51</v>
          </cell>
          <cell r="D2905">
            <v>96.96</v>
          </cell>
          <cell r="E2905">
            <v>13.03</v>
          </cell>
          <cell r="F2905" t="str">
            <v>PAL</v>
          </cell>
          <cell r="G2905" t="str">
            <v xml:space="preserve">38 X 38 </v>
          </cell>
          <cell r="H2905" t="str">
            <v>Metros</v>
          </cell>
          <cell r="I2905" t="str">
            <v>Pisos Cordoba</v>
          </cell>
          <cell r="J2905" t="str">
            <v>Primera</v>
          </cell>
          <cell r="K2905" t="str">
            <v>38 x 38</v>
          </cell>
        </row>
        <row r="2906">
          <cell r="A2906" t="str">
            <v>515041599167.2.1</v>
          </cell>
          <cell r="B2906" t="str">
            <v>38 X 38 FORTALEZA GRAFITO 2DA CAL</v>
          </cell>
          <cell r="C2906">
            <v>51</v>
          </cell>
          <cell r="D2906">
            <v>96.96</v>
          </cell>
          <cell r="E2906">
            <v>13.03</v>
          </cell>
          <cell r="F2906" t="str">
            <v>PAL</v>
          </cell>
          <cell r="G2906" t="str">
            <v xml:space="preserve">38 X 38 </v>
          </cell>
          <cell r="H2906" t="str">
            <v>Metros</v>
          </cell>
          <cell r="I2906" t="str">
            <v>Pisos Cordoba</v>
          </cell>
          <cell r="J2906" t="str">
            <v>Segunda</v>
          </cell>
          <cell r="K2906" t="str">
            <v>38 x 38</v>
          </cell>
        </row>
        <row r="2907">
          <cell r="A2907" t="str">
            <v>515041599167.4.1</v>
          </cell>
          <cell r="B2907" t="str">
            <v>38 X 38 FORTALEZA GRAFITO EXPORT</v>
          </cell>
          <cell r="C2907">
            <v>51</v>
          </cell>
          <cell r="D2907">
            <v>96.96</v>
          </cell>
          <cell r="E2907">
            <v>13.03</v>
          </cell>
          <cell r="F2907" t="str">
            <v>PAL</v>
          </cell>
          <cell r="G2907" t="str">
            <v xml:space="preserve">38 X 38 </v>
          </cell>
          <cell r="H2907" t="str">
            <v>Metros</v>
          </cell>
          <cell r="I2907" t="str">
            <v>Pisos Cordoba</v>
          </cell>
          <cell r="J2907" t="str">
            <v>Exportacion</v>
          </cell>
          <cell r="K2907" t="str">
            <v>38 x 38</v>
          </cell>
        </row>
        <row r="2908">
          <cell r="A2908" t="str">
            <v>515041600006.1.1</v>
          </cell>
          <cell r="B2908" t="str">
            <v>38 X 38 LEBLON GRIS</v>
          </cell>
          <cell r="C2908">
            <v>51</v>
          </cell>
          <cell r="D2908">
            <v>96.96</v>
          </cell>
          <cell r="E2908">
            <v>13.03</v>
          </cell>
          <cell r="F2908" t="str">
            <v>PAL</v>
          </cell>
          <cell r="G2908" t="str">
            <v xml:space="preserve">38 X 38 </v>
          </cell>
          <cell r="H2908" t="str">
            <v>Metros</v>
          </cell>
          <cell r="I2908" t="str">
            <v>Pisos Cordoba</v>
          </cell>
          <cell r="J2908" t="str">
            <v>Primera</v>
          </cell>
          <cell r="K2908" t="str">
            <v>38 x 38</v>
          </cell>
        </row>
        <row r="2909">
          <cell r="A2909" t="str">
            <v>515041600006.2.1</v>
          </cell>
          <cell r="B2909" t="str">
            <v>38 X 38 LEBLON GRIS 2DA CAL</v>
          </cell>
          <cell r="C2909">
            <v>51</v>
          </cell>
          <cell r="D2909">
            <v>96.96</v>
          </cell>
          <cell r="E2909">
            <v>13.03</v>
          </cell>
          <cell r="F2909" t="str">
            <v>PAL</v>
          </cell>
          <cell r="G2909" t="str">
            <v xml:space="preserve">38 X 38 </v>
          </cell>
          <cell r="H2909" t="str">
            <v>Metros</v>
          </cell>
          <cell r="I2909" t="str">
            <v>Pisos Cordoba</v>
          </cell>
          <cell r="J2909" t="str">
            <v>Segunda</v>
          </cell>
          <cell r="K2909" t="str">
            <v>38 x 38</v>
          </cell>
        </row>
        <row r="2910">
          <cell r="A2910" t="str">
            <v>515041600006.4.1</v>
          </cell>
          <cell r="B2910" t="str">
            <v>38 X 38 LEBLON GRIS EXPORT</v>
          </cell>
          <cell r="C2910">
            <v>51</v>
          </cell>
          <cell r="D2910">
            <v>96.96</v>
          </cell>
          <cell r="E2910">
            <v>13.03</v>
          </cell>
          <cell r="F2910" t="str">
            <v>PAL</v>
          </cell>
          <cell r="G2910" t="str">
            <v xml:space="preserve">38 X 38 </v>
          </cell>
          <cell r="H2910" t="str">
            <v>Metros</v>
          </cell>
          <cell r="I2910" t="str">
            <v>Pisos Cordoba</v>
          </cell>
          <cell r="J2910" t="str">
            <v>Exportacion</v>
          </cell>
          <cell r="K2910" t="str">
            <v>38 x 38</v>
          </cell>
        </row>
        <row r="2911">
          <cell r="A2911" t="str">
            <v>515041600009.1.1</v>
          </cell>
          <cell r="B2911" t="str">
            <v>38 X 38 LEBLON ARENA</v>
          </cell>
          <cell r="C2911">
            <v>51</v>
          </cell>
          <cell r="D2911">
            <v>96.96</v>
          </cell>
          <cell r="E2911">
            <v>13.03</v>
          </cell>
          <cell r="F2911" t="str">
            <v>PAL</v>
          </cell>
          <cell r="G2911" t="str">
            <v xml:space="preserve">38 X 38 </v>
          </cell>
          <cell r="H2911" t="str">
            <v>Metros</v>
          </cell>
          <cell r="I2911" t="str">
            <v>Pisos Cordoba</v>
          </cell>
          <cell r="J2911" t="str">
            <v>Primera</v>
          </cell>
          <cell r="K2911" t="str">
            <v>38 x 38</v>
          </cell>
        </row>
        <row r="2912">
          <cell r="A2912" t="str">
            <v>515041600009.2.1</v>
          </cell>
          <cell r="B2912" t="str">
            <v>38 X 38 LEBLON ARENA 2DA CAL</v>
          </cell>
          <cell r="C2912">
            <v>51</v>
          </cell>
          <cell r="D2912">
            <v>96.96</v>
          </cell>
          <cell r="E2912">
            <v>13.03</v>
          </cell>
          <cell r="F2912" t="str">
            <v>PAL</v>
          </cell>
          <cell r="G2912" t="str">
            <v xml:space="preserve">38 X 38 </v>
          </cell>
          <cell r="H2912" t="str">
            <v>Metros</v>
          </cell>
          <cell r="I2912" t="str">
            <v>Pisos Cordoba</v>
          </cell>
          <cell r="J2912" t="str">
            <v>Segunda</v>
          </cell>
          <cell r="K2912" t="str">
            <v>38 x 38</v>
          </cell>
        </row>
        <row r="2913">
          <cell r="A2913" t="str">
            <v>515041600009.4.1</v>
          </cell>
          <cell r="B2913" t="str">
            <v>38 X 38 LEBLON ARENA EXPORT</v>
          </cell>
          <cell r="C2913">
            <v>51</v>
          </cell>
          <cell r="D2913">
            <v>96.96</v>
          </cell>
          <cell r="E2913">
            <v>13.03</v>
          </cell>
          <cell r="F2913" t="str">
            <v>PAL</v>
          </cell>
          <cell r="G2913" t="str">
            <v xml:space="preserve">38 X 38 </v>
          </cell>
          <cell r="H2913" t="str">
            <v>Metros</v>
          </cell>
          <cell r="I2913" t="str">
            <v>Pisos Cordoba</v>
          </cell>
          <cell r="J2913" t="str">
            <v>Exportacion</v>
          </cell>
          <cell r="K2913" t="str">
            <v>38 x 38</v>
          </cell>
        </row>
        <row r="2914">
          <cell r="A2914" t="str">
            <v>515041600014.1.1</v>
          </cell>
          <cell r="B2914" t="str">
            <v>38 X 38 LEBLON VERDE</v>
          </cell>
          <cell r="C2914">
            <v>51</v>
          </cell>
          <cell r="D2914">
            <v>96.96</v>
          </cell>
          <cell r="E2914">
            <v>13.03</v>
          </cell>
          <cell r="F2914" t="str">
            <v>PAL</v>
          </cell>
          <cell r="G2914" t="str">
            <v xml:space="preserve">38 X 38 </v>
          </cell>
          <cell r="H2914" t="str">
            <v>Metros</v>
          </cell>
          <cell r="I2914" t="str">
            <v>Pisos Cordoba</v>
          </cell>
          <cell r="J2914" t="str">
            <v>Primera</v>
          </cell>
          <cell r="K2914" t="str">
            <v>38 x 38</v>
          </cell>
        </row>
        <row r="2915">
          <cell r="A2915" t="str">
            <v>515041600014.2.1</v>
          </cell>
          <cell r="B2915" t="str">
            <v>38 X 38 LEBLON VERDE 2DA CAL</v>
          </cell>
          <cell r="C2915">
            <v>51</v>
          </cell>
          <cell r="D2915">
            <v>96.96</v>
          </cell>
          <cell r="E2915">
            <v>13.03</v>
          </cell>
          <cell r="F2915" t="str">
            <v>PAL</v>
          </cell>
          <cell r="G2915" t="str">
            <v xml:space="preserve">38 X 38 </v>
          </cell>
          <cell r="H2915" t="str">
            <v>Metros</v>
          </cell>
          <cell r="I2915" t="str">
            <v>Pisos Cordoba</v>
          </cell>
          <cell r="J2915" t="str">
            <v>Segunda</v>
          </cell>
          <cell r="K2915" t="str">
            <v>38 x 38</v>
          </cell>
        </row>
        <row r="2916">
          <cell r="A2916" t="str">
            <v>515041600014.4.1</v>
          </cell>
          <cell r="B2916" t="str">
            <v>38 X 38 LEBLON VERDE EXPORT</v>
          </cell>
          <cell r="C2916">
            <v>51</v>
          </cell>
          <cell r="D2916">
            <v>96.96</v>
          </cell>
          <cell r="E2916">
            <v>13.03</v>
          </cell>
          <cell r="F2916" t="str">
            <v>PAL</v>
          </cell>
          <cell r="G2916" t="str">
            <v xml:space="preserve">38 X 38 </v>
          </cell>
          <cell r="H2916" t="str">
            <v>Metros</v>
          </cell>
          <cell r="I2916" t="str">
            <v>Pisos Cordoba</v>
          </cell>
          <cell r="J2916" t="str">
            <v>Exportacion</v>
          </cell>
          <cell r="K2916" t="str">
            <v>38 x 38</v>
          </cell>
        </row>
        <row r="2917">
          <cell r="A2917" t="str">
            <v>515041600034.1.1</v>
          </cell>
          <cell r="B2917" t="str">
            <v>38 X 38 LEBLON MARFIL</v>
          </cell>
          <cell r="C2917">
            <v>51</v>
          </cell>
          <cell r="D2917">
            <v>96.96</v>
          </cell>
          <cell r="E2917">
            <v>13.03</v>
          </cell>
          <cell r="F2917" t="str">
            <v>PAL</v>
          </cell>
          <cell r="G2917" t="str">
            <v xml:space="preserve">38 X 38 </v>
          </cell>
          <cell r="H2917" t="str">
            <v>Metros</v>
          </cell>
          <cell r="I2917" t="str">
            <v>Pisos Cordoba</v>
          </cell>
          <cell r="J2917" t="str">
            <v>Primera</v>
          </cell>
          <cell r="K2917" t="str">
            <v>38 x 38</v>
          </cell>
        </row>
        <row r="2918">
          <cell r="A2918" t="str">
            <v>515041600034.2.1</v>
          </cell>
          <cell r="B2918" t="str">
            <v>38 X 38 LEBLON MARFIL 2DA CAL</v>
          </cell>
          <cell r="C2918">
            <v>51</v>
          </cell>
          <cell r="D2918">
            <v>96.96</v>
          </cell>
          <cell r="E2918">
            <v>13.03</v>
          </cell>
          <cell r="F2918" t="str">
            <v>PAL</v>
          </cell>
          <cell r="G2918" t="str">
            <v xml:space="preserve">38 X 38 </v>
          </cell>
          <cell r="H2918" t="str">
            <v>Metros</v>
          </cell>
          <cell r="I2918" t="str">
            <v>Pisos Cordoba</v>
          </cell>
          <cell r="J2918" t="str">
            <v>Segunda</v>
          </cell>
          <cell r="K2918" t="str">
            <v>38 x 38</v>
          </cell>
        </row>
        <row r="2919">
          <cell r="A2919" t="str">
            <v>515041600034.4.1</v>
          </cell>
          <cell r="B2919" t="str">
            <v>38 X 38 LEBLON MARFIL EXPORT</v>
          </cell>
          <cell r="C2919">
            <v>51</v>
          </cell>
          <cell r="D2919">
            <v>96.96</v>
          </cell>
          <cell r="E2919">
            <v>13.03</v>
          </cell>
          <cell r="F2919" t="str">
            <v>PAL</v>
          </cell>
          <cell r="G2919" t="str">
            <v xml:space="preserve">38 X 38 </v>
          </cell>
          <cell r="H2919" t="str">
            <v>Metros</v>
          </cell>
          <cell r="I2919" t="str">
            <v>Pisos Cordoba</v>
          </cell>
          <cell r="J2919" t="str">
            <v>Exportacion</v>
          </cell>
          <cell r="K2919" t="str">
            <v>38 x 38</v>
          </cell>
        </row>
        <row r="2920">
          <cell r="A2920" t="str">
            <v>515041600053.1.1</v>
          </cell>
          <cell r="B2920" t="str">
            <v>38 X 38 LEBLON AZUL</v>
          </cell>
          <cell r="C2920">
            <v>51</v>
          </cell>
          <cell r="D2920">
            <v>96.96</v>
          </cell>
          <cell r="E2920">
            <v>13.03</v>
          </cell>
          <cell r="F2920" t="str">
            <v>PAL</v>
          </cell>
          <cell r="G2920" t="str">
            <v xml:space="preserve">38 X 38 </v>
          </cell>
          <cell r="H2920" t="str">
            <v>Metros</v>
          </cell>
          <cell r="I2920" t="str">
            <v>Pisos Cordoba</v>
          </cell>
          <cell r="J2920" t="str">
            <v>Primera</v>
          </cell>
          <cell r="K2920" t="str">
            <v>38 x 38</v>
          </cell>
        </row>
        <row r="2921">
          <cell r="A2921" t="str">
            <v>515041600053.2.1</v>
          </cell>
          <cell r="B2921" t="str">
            <v>38 X 38 LEBLON AZUL 2DA CAL</v>
          </cell>
          <cell r="C2921">
            <v>51</v>
          </cell>
          <cell r="D2921">
            <v>96.96</v>
          </cell>
          <cell r="E2921">
            <v>13.03</v>
          </cell>
          <cell r="F2921" t="str">
            <v>PAL</v>
          </cell>
          <cell r="G2921" t="str">
            <v xml:space="preserve">38 X 38 </v>
          </cell>
          <cell r="H2921" t="str">
            <v>Metros</v>
          </cell>
          <cell r="I2921" t="str">
            <v>Pisos Cordoba</v>
          </cell>
          <cell r="J2921" t="str">
            <v>Segunda</v>
          </cell>
          <cell r="K2921" t="str">
            <v>38 x 38</v>
          </cell>
        </row>
        <row r="2922">
          <cell r="A2922" t="str">
            <v>515041600053.4.1</v>
          </cell>
          <cell r="B2922" t="str">
            <v>38 X 38 LEBLON AZUL EXPORT</v>
          </cell>
          <cell r="C2922">
            <v>51</v>
          </cell>
          <cell r="D2922">
            <v>96.96</v>
          </cell>
          <cell r="E2922">
            <v>13.03</v>
          </cell>
          <cell r="F2922" t="str">
            <v>PAL</v>
          </cell>
          <cell r="G2922" t="str">
            <v xml:space="preserve">38 X 38 </v>
          </cell>
          <cell r="H2922" t="str">
            <v>Metros</v>
          </cell>
          <cell r="I2922" t="str">
            <v>Pisos Cordoba</v>
          </cell>
          <cell r="J2922" t="str">
            <v>Exportacion</v>
          </cell>
          <cell r="K2922" t="str">
            <v>38 x 38</v>
          </cell>
        </row>
        <row r="2923">
          <cell r="A2923" t="str">
            <v>515041601206.1.1</v>
          </cell>
          <cell r="B2923" t="str">
            <v>38 X 38 VICENZA ORO</v>
          </cell>
          <cell r="C2923">
            <v>51</v>
          </cell>
          <cell r="D2923">
            <v>96.96</v>
          </cell>
          <cell r="E2923">
            <v>13.03</v>
          </cell>
          <cell r="F2923" t="str">
            <v>PAL</v>
          </cell>
          <cell r="G2923" t="str">
            <v xml:space="preserve">38 X 38 </v>
          </cell>
          <cell r="H2923" t="str">
            <v>Metros</v>
          </cell>
          <cell r="I2923" t="str">
            <v>Pisos Cordoba</v>
          </cell>
          <cell r="J2923" t="str">
            <v>Primera</v>
          </cell>
          <cell r="K2923" t="str">
            <v>38 x 38</v>
          </cell>
        </row>
        <row r="2924">
          <cell r="A2924" t="str">
            <v>515041602028.1.1</v>
          </cell>
          <cell r="B2924" t="str">
            <v>38 X 38 WINDSOR PLATA</v>
          </cell>
          <cell r="C2924">
            <v>51</v>
          </cell>
          <cell r="D2924">
            <v>96.96</v>
          </cell>
          <cell r="E2924">
            <v>13.03</v>
          </cell>
          <cell r="F2924" t="str">
            <v>PAL</v>
          </cell>
          <cell r="G2924" t="str">
            <v xml:space="preserve">38 X 38 </v>
          </cell>
          <cell r="H2924" t="str">
            <v>Metros</v>
          </cell>
          <cell r="I2924" t="str">
            <v>Pisos Cordoba</v>
          </cell>
          <cell r="J2924" t="str">
            <v>Primera</v>
          </cell>
          <cell r="K2924" t="str">
            <v>38 x 38</v>
          </cell>
        </row>
        <row r="2925">
          <cell r="A2925" t="str">
            <v>515045001006.1.2</v>
          </cell>
          <cell r="B2925" t="str">
            <v>38 X 38 RECIFE GRIS</v>
          </cell>
          <cell r="C2925">
            <v>51</v>
          </cell>
          <cell r="D2925">
            <v>96.96</v>
          </cell>
          <cell r="E2925">
            <v>13.03</v>
          </cell>
          <cell r="F2925" t="str">
            <v>PAL</v>
          </cell>
          <cell r="G2925" t="str">
            <v xml:space="preserve">38 X 38 </v>
          </cell>
          <cell r="H2925" t="str">
            <v>Metros</v>
          </cell>
          <cell r="I2925" t="str">
            <v>Pisos Cordoba</v>
          </cell>
          <cell r="J2925" t="str">
            <v>Primera</v>
          </cell>
          <cell r="K2925" t="str">
            <v>38 x 38</v>
          </cell>
        </row>
        <row r="2926">
          <cell r="A2926" t="str">
            <v>515045001006.2.2</v>
          </cell>
          <cell r="B2926" t="str">
            <v>38 X 38 RECIFE GRIS 2DA CAL</v>
          </cell>
          <cell r="C2926">
            <v>51</v>
          </cell>
          <cell r="D2926">
            <v>96.96</v>
          </cell>
          <cell r="E2926">
            <v>13.03</v>
          </cell>
          <cell r="F2926" t="str">
            <v>PAL</v>
          </cell>
          <cell r="G2926" t="str">
            <v xml:space="preserve">38 X 38 </v>
          </cell>
          <cell r="H2926" t="str">
            <v>Metros</v>
          </cell>
          <cell r="I2926" t="str">
            <v>Pisos Cordoba</v>
          </cell>
          <cell r="J2926" t="str">
            <v>Segunda</v>
          </cell>
          <cell r="K2926" t="str">
            <v>38 x 38</v>
          </cell>
        </row>
        <row r="2927">
          <cell r="A2927" t="str">
            <v>515045001006.3.2</v>
          </cell>
          <cell r="B2927" t="str">
            <v>38 X 38 RECIFE GRIS 3RA CAL</v>
          </cell>
          <cell r="C2927">
            <v>51</v>
          </cell>
          <cell r="D2927">
            <v>96.96</v>
          </cell>
          <cell r="E2927">
            <v>13.03</v>
          </cell>
          <cell r="F2927" t="str">
            <v>PAL</v>
          </cell>
          <cell r="G2927" t="str">
            <v xml:space="preserve">38 X 38 </v>
          </cell>
          <cell r="H2927" t="str">
            <v>Metros</v>
          </cell>
          <cell r="I2927" t="str">
            <v>Pisos Cordoba</v>
          </cell>
          <cell r="K2927" t="str">
            <v>38 x 38</v>
          </cell>
        </row>
        <row r="2928">
          <cell r="A2928" t="str">
            <v>515045001006.4.1</v>
          </cell>
          <cell r="B2928" t="str">
            <v>38 X 38 RECIFE GRIS EXPORT (NO USAR)</v>
          </cell>
          <cell r="C2928">
            <v>51</v>
          </cell>
          <cell r="D2928">
            <v>83.04</v>
          </cell>
          <cell r="E2928">
            <v>13.03</v>
          </cell>
          <cell r="F2928" t="str">
            <v>PAL</v>
          </cell>
          <cell r="G2928" t="str">
            <v xml:space="preserve">38 X 38 </v>
          </cell>
          <cell r="H2928" t="str">
            <v>Metros</v>
          </cell>
          <cell r="I2928" t="str">
            <v>Pisos Cordoba</v>
          </cell>
          <cell r="J2928" t="str">
            <v>Exportacion</v>
          </cell>
          <cell r="K2928" t="str">
            <v>38 x 38</v>
          </cell>
        </row>
        <row r="2929">
          <cell r="A2929" t="str">
            <v>515045001006.4.2</v>
          </cell>
          <cell r="B2929" t="str">
            <v>38 X 38 RECIFE GRIS EXPORT</v>
          </cell>
          <cell r="C2929">
            <v>51</v>
          </cell>
          <cell r="D2929">
            <v>96.96</v>
          </cell>
          <cell r="E2929">
            <v>13.03</v>
          </cell>
          <cell r="F2929" t="str">
            <v>PAL</v>
          </cell>
          <cell r="G2929" t="str">
            <v xml:space="preserve">38 X 38 </v>
          </cell>
          <cell r="H2929" t="str">
            <v>Metros</v>
          </cell>
          <cell r="I2929" t="str">
            <v>Pisos Cordoba</v>
          </cell>
          <cell r="J2929" t="str">
            <v>Exportacion</v>
          </cell>
          <cell r="K2929" t="str">
            <v>38 x 38</v>
          </cell>
        </row>
        <row r="2930">
          <cell r="A2930" t="str">
            <v>515045001009.1.2</v>
          </cell>
          <cell r="B2930" t="str">
            <v>38 X 38 RECIFE ARENA</v>
          </cell>
          <cell r="C2930">
            <v>51</v>
          </cell>
          <cell r="D2930">
            <v>96.96</v>
          </cell>
          <cell r="E2930">
            <v>13.03</v>
          </cell>
          <cell r="F2930" t="str">
            <v>PAL</v>
          </cell>
          <cell r="G2930" t="str">
            <v xml:space="preserve">38 X 38 </v>
          </cell>
          <cell r="H2930" t="str">
            <v>Metros</v>
          </cell>
          <cell r="I2930" t="str">
            <v>Pisos Cordoba</v>
          </cell>
          <cell r="J2930" t="str">
            <v>Primera</v>
          </cell>
          <cell r="K2930" t="str">
            <v>38 x 38</v>
          </cell>
        </row>
        <row r="2931">
          <cell r="A2931" t="str">
            <v>515045001009.2.2</v>
          </cell>
          <cell r="B2931" t="str">
            <v>38 X 38 RECIFE ARENA 2DA CAL</v>
          </cell>
          <cell r="C2931">
            <v>51</v>
          </cell>
          <cell r="D2931">
            <v>96.96</v>
          </cell>
          <cell r="E2931">
            <v>13.03</v>
          </cell>
          <cell r="F2931" t="str">
            <v>PAL</v>
          </cell>
          <cell r="G2931" t="str">
            <v xml:space="preserve">38 X 38 </v>
          </cell>
          <cell r="H2931" t="str">
            <v>Metros</v>
          </cell>
          <cell r="I2931" t="str">
            <v>Pisos Cordoba</v>
          </cell>
          <cell r="J2931" t="str">
            <v>Segunda</v>
          </cell>
          <cell r="K2931" t="str">
            <v>38 x 38</v>
          </cell>
        </row>
        <row r="2932">
          <cell r="A2932" t="str">
            <v>515045001009.3.2</v>
          </cell>
          <cell r="B2932" t="str">
            <v>38 X 38 RECIFE ARENA 3RA CAL</v>
          </cell>
          <cell r="C2932">
            <v>51</v>
          </cell>
          <cell r="D2932">
            <v>96.96</v>
          </cell>
          <cell r="E2932">
            <v>13.03</v>
          </cell>
          <cell r="F2932" t="str">
            <v>PAL</v>
          </cell>
          <cell r="G2932" t="str">
            <v xml:space="preserve">38 X 38 </v>
          </cell>
          <cell r="H2932" t="str">
            <v>Metros</v>
          </cell>
          <cell r="I2932" t="str">
            <v>Pisos Cordoba</v>
          </cell>
          <cell r="K2932" t="str">
            <v>38 x 38</v>
          </cell>
        </row>
        <row r="2933">
          <cell r="A2933" t="str">
            <v>515045001009.4.1</v>
          </cell>
          <cell r="B2933" t="str">
            <v>38 X 38 RECIFE ARENA EXPORT (NO USAR)</v>
          </cell>
          <cell r="C2933">
            <v>51</v>
          </cell>
          <cell r="D2933">
            <v>83.04</v>
          </cell>
          <cell r="E2933">
            <v>13.03</v>
          </cell>
          <cell r="F2933" t="str">
            <v>PAL</v>
          </cell>
          <cell r="G2933" t="str">
            <v xml:space="preserve">38 X 38 </v>
          </cell>
          <cell r="H2933" t="str">
            <v>Metros</v>
          </cell>
          <cell r="I2933" t="str">
            <v>Pisos Cordoba</v>
          </cell>
          <cell r="J2933" t="str">
            <v>Exportacion</v>
          </cell>
          <cell r="K2933" t="str">
            <v>38 x 38</v>
          </cell>
        </row>
        <row r="2934">
          <cell r="A2934" t="str">
            <v>515045001009.4.2</v>
          </cell>
          <cell r="B2934" t="str">
            <v>38 X 38 RECIFE ARENA EXPORT</v>
          </cell>
          <cell r="C2934">
            <v>51</v>
          </cell>
          <cell r="D2934">
            <v>96.96</v>
          </cell>
          <cell r="E2934">
            <v>13.03</v>
          </cell>
          <cell r="F2934" t="str">
            <v>PAL</v>
          </cell>
          <cell r="G2934" t="str">
            <v xml:space="preserve">38 X 38 </v>
          </cell>
          <cell r="H2934" t="str">
            <v>Metros</v>
          </cell>
          <cell r="I2934" t="str">
            <v>Pisos Cordoba</v>
          </cell>
          <cell r="J2934" t="str">
            <v>Exportacion</v>
          </cell>
          <cell r="K2934" t="str">
            <v>38 x 38</v>
          </cell>
        </row>
        <row r="2935">
          <cell r="A2935" t="str">
            <v>515045001033.3.2</v>
          </cell>
          <cell r="B2935" t="str">
            <v>38 X 38 RECIFE MARRON 3RA CAL</v>
          </cell>
          <cell r="C2935">
            <v>51</v>
          </cell>
          <cell r="D2935">
            <v>96.96</v>
          </cell>
          <cell r="E2935">
            <v>13.03</v>
          </cell>
          <cell r="F2935" t="str">
            <v>PAL</v>
          </cell>
          <cell r="G2935" t="str">
            <v xml:space="preserve">38 X 38 </v>
          </cell>
          <cell r="H2935" t="str">
            <v>Metros</v>
          </cell>
          <cell r="I2935" t="str">
            <v>Pisos Cordoba</v>
          </cell>
          <cell r="K2935" t="str">
            <v>38 x 38</v>
          </cell>
        </row>
        <row r="2936">
          <cell r="A2936" t="str">
            <v>515045001033.4.1</v>
          </cell>
          <cell r="B2936" t="str">
            <v>38 X 38 RECIFE MARRON EXPORT</v>
          </cell>
          <cell r="C2936">
            <v>51</v>
          </cell>
          <cell r="D2936">
            <v>83.04</v>
          </cell>
          <cell r="E2936">
            <v>13.03</v>
          </cell>
          <cell r="F2936" t="str">
            <v>PAL</v>
          </cell>
          <cell r="G2936" t="str">
            <v xml:space="preserve">38 X 38 </v>
          </cell>
          <cell r="H2936" t="str">
            <v>Metros</v>
          </cell>
          <cell r="I2936" t="str">
            <v>Pisos Cordoba</v>
          </cell>
          <cell r="J2936" t="str">
            <v>Exportacion</v>
          </cell>
          <cell r="K2936" t="str">
            <v>38 x 38</v>
          </cell>
        </row>
        <row r="2937">
          <cell r="A2937" t="str">
            <v>515045001097.1.2</v>
          </cell>
          <cell r="B2937" t="str">
            <v>38 X 38 RECIFE TIZA</v>
          </cell>
          <cell r="C2937">
            <v>51</v>
          </cell>
          <cell r="D2937">
            <v>96.96</v>
          </cell>
          <cell r="E2937">
            <v>13.03</v>
          </cell>
          <cell r="F2937" t="str">
            <v>PAL</v>
          </cell>
          <cell r="G2937" t="str">
            <v xml:space="preserve">38 X 38 </v>
          </cell>
          <cell r="H2937" t="str">
            <v>Metros</v>
          </cell>
          <cell r="I2937" t="str">
            <v>Pisos Cordoba</v>
          </cell>
          <cell r="J2937" t="str">
            <v>Primera</v>
          </cell>
          <cell r="K2937" t="str">
            <v>38 x 38</v>
          </cell>
        </row>
        <row r="2938">
          <cell r="A2938" t="str">
            <v>515045001097.2.2</v>
          </cell>
          <cell r="B2938" t="str">
            <v>38 X 38 RECIFE TIZA 2DA CAL</v>
          </cell>
          <cell r="C2938">
            <v>51</v>
          </cell>
          <cell r="D2938">
            <v>96.96</v>
          </cell>
          <cell r="E2938">
            <v>13.03</v>
          </cell>
          <cell r="F2938" t="str">
            <v>PAL</v>
          </cell>
          <cell r="G2938" t="str">
            <v xml:space="preserve">38 X 38 </v>
          </cell>
          <cell r="H2938" t="str">
            <v>Metros</v>
          </cell>
          <cell r="I2938" t="str">
            <v>Pisos Cordoba</v>
          </cell>
          <cell r="J2938" t="str">
            <v>Segunda</v>
          </cell>
          <cell r="K2938" t="str">
            <v>38 x 38</v>
          </cell>
        </row>
        <row r="2939">
          <cell r="A2939" t="str">
            <v>515045001097.3.2</v>
          </cell>
          <cell r="B2939" t="str">
            <v>38 X 38 RECIFE TIZA 3RA CAL</v>
          </cell>
          <cell r="C2939">
            <v>51</v>
          </cell>
          <cell r="D2939">
            <v>96.96</v>
          </cell>
          <cell r="E2939">
            <v>13.03</v>
          </cell>
          <cell r="F2939" t="str">
            <v>PAL</v>
          </cell>
          <cell r="G2939" t="str">
            <v xml:space="preserve">38 X 38 </v>
          </cell>
          <cell r="H2939" t="str">
            <v>Metros</v>
          </cell>
          <cell r="I2939" t="str">
            <v>Pisos Cordoba</v>
          </cell>
          <cell r="K2939" t="str">
            <v>38 x 38</v>
          </cell>
        </row>
        <row r="2940">
          <cell r="A2940" t="str">
            <v>515045001097.4.1</v>
          </cell>
          <cell r="B2940" t="str">
            <v>38 X 38 RECIFE TIZA EXPORT (NO USAR)</v>
          </cell>
          <cell r="C2940">
            <v>51</v>
          </cell>
          <cell r="D2940">
            <v>83.04</v>
          </cell>
          <cell r="E2940">
            <v>13.03</v>
          </cell>
          <cell r="F2940" t="str">
            <v>PAL</v>
          </cell>
          <cell r="G2940" t="str">
            <v xml:space="preserve">38 X 38 </v>
          </cell>
          <cell r="H2940" t="str">
            <v>Metros</v>
          </cell>
          <cell r="I2940" t="str">
            <v>Pisos Cordoba</v>
          </cell>
          <cell r="J2940" t="str">
            <v>Exportacion</v>
          </cell>
          <cell r="K2940" t="str">
            <v>38 x 38</v>
          </cell>
        </row>
        <row r="2941">
          <cell r="A2941" t="str">
            <v>515045001097.4.2</v>
          </cell>
          <cell r="B2941" t="str">
            <v>38 X 38 RECIFE TIZA EXPORT</v>
          </cell>
          <cell r="C2941">
            <v>51</v>
          </cell>
          <cell r="D2941">
            <v>96.96</v>
          </cell>
          <cell r="E2941">
            <v>13.03</v>
          </cell>
          <cell r="F2941" t="str">
            <v>PAL</v>
          </cell>
          <cell r="G2941" t="str">
            <v xml:space="preserve">38 X 38 </v>
          </cell>
          <cell r="H2941" t="str">
            <v>Metros</v>
          </cell>
          <cell r="I2941" t="str">
            <v>Pisos Cordoba</v>
          </cell>
          <cell r="J2941" t="str">
            <v>Exportacion</v>
          </cell>
          <cell r="K2941" t="str">
            <v>38 x 38</v>
          </cell>
        </row>
        <row r="2942">
          <cell r="A2942" t="str">
            <v>515045002004.1.2</v>
          </cell>
          <cell r="B2942" t="str">
            <v>38 X 38 BELEN NEGRO</v>
          </cell>
          <cell r="C2942">
            <v>51</v>
          </cell>
          <cell r="D2942">
            <v>96.96</v>
          </cell>
          <cell r="E2942">
            <v>13.03</v>
          </cell>
          <cell r="F2942" t="str">
            <v>PAL</v>
          </cell>
          <cell r="G2942" t="str">
            <v xml:space="preserve">38 X 38 </v>
          </cell>
          <cell r="H2942" t="str">
            <v>Metros</v>
          </cell>
          <cell r="I2942" t="str">
            <v>Pisos Cordoba</v>
          </cell>
          <cell r="J2942" t="str">
            <v>Primera</v>
          </cell>
          <cell r="K2942" t="str">
            <v>38 x 38</v>
          </cell>
        </row>
        <row r="2943">
          <cell r="A2943" t="str">
            <v>515045002004.2.2</v>
          </cell>
          <cell r="B2943" t="str">
            <v>38 X 38 BELEN NEGRO 2DA CAL</v>
          </cell>
          <cell r="C2943">
            <v>51</v>
          </cell>
          <cell r="D2943">
            <v>96.96</v>
          </cell>
          <cell r="E2943">
            <v>13.03</v>
          </cell>
          <cell r="F2943" t="str">
            <v>PAL</v>
          </cell>
          <cell r="G2943" t="str">
            <v xml:space="preserve">38 X 38 </v>
          </cell>
          <cell r="H2943" t="str">
            <v>Metros</v>
          </cell>
          <cell r="I2943" t="str">
            <v>Pisos Cordoba</v>
          </cell>
          <cell r="J2943" t="str">
            <v>Segunda</v>
          </cell>
          <cell r="K2943" t="str">
            <v>38 x 38</v>
          </cell>
        </row>
        <row r="2944">
          <cell r="A2944" t="str">
            <v>515045002004.3.2</v>
          </cell>
          <cell r="B2944" t="str">
            <v>38 X 38 BELEN NEGRO 3RA CAL</v>
          </cell>
          <cell r="C2944">
            <v>51</v>
          </cell>
          <cell r="D2944">
            <v>96.96</v>
          </cell>
          <cell r="E2944">
            <v>13.03</v>
          </cell>
          <cell r="F2944" t="str">
            <v>PAL</v>
          </cell>
          <cell r="G2944" t="str">
            <v xml:space="preserve">38 X 38 </v>
          </cell>
          <cell r="H2944" t="str">
            <v>Metros</v>
          </cell>
          <cell r="I2944" t="str">
            <v>Pisos Cordoba</v>
          </cell>
          <cell r="K2944" t="str">
            <v>38 x 38</v>
          </cell>
        </row>
        <row r="2945">
          <cell r="A2945" t="str">
            <v>515045002004.4.2</v>
          </cell>
          <cell r="B2945" t="str">
            <v>38 X 38 BELEN NEGRO EXPORT</v>
          </cell>
          <cell r="C2945">
            <v>51</v>
          </cell>
          <cell r="D2945">
            <v>96.96</v>
          </cell>
          <cell r="E2945">
            <v>13.03</v>
          </cell>
          <cell r="F2945" t="str">
            <v>PAL</v>
          </cell>
          <cell r="G2945" t="str">
            <v xml:space="preserve">38 X 38 </v>
          </cell>
          <cell r="H2945" t="str">
            <v>Metros</v>
          </cell>
          <cell r="I2945" t="str">
            <v>Pisos Cordoba</v>
          </cell>
          <cell r="J2945" t="str">
            <v>Exportacion</v>
          </cell>
          <cell r="K2945" t="str">
            <v>38 x 38</v>
          </cell>
        </row>
        <row r="2946">
          <cell r="A2946" t="str">
            <v>515045002006.1.2</v>
          </cell>
          <cell r="B2946" t="str">
            <v>38 X 38 BELEN GRIS</v>
          </cell>
          <cell r="C2946">
            <v>51</v>
          </cell>
          <cell r="D2946">
            <v>96.96</v>
          </cell>
          <cell r="E2946">
            <v>13.03</v>
          </cell>
          <cell r="F2946" t="str">
            <v>PAL</v>
          </cell>
          <cell r="G2946" t="str">
            <v xml:space="preserve">38 X 38 </v>
          </cell>
          <cell r="H2946" t="str">
            <v>Metros</v>
          </cell>
          <cell r="I2946" t="str">
            <v>Pisos Cordoba</v>
          </cell>
          <cell r="J2946" t="str">
            <v>Primera</v>
          </cell>
          <cell r="K2946" t="str">
            <v>38 x 38</v>
          </cell>
        </row>
        <row r="2947">
          <cell r="A2947" t="str">
            <v>515045002006.2.2</v>
          </cell>
          <cell r="B2947" t="str">
            <v>38 X 38 BELEN GRIS 2DA CAL</v>
          </cell>
          <cell r="C2947">
            <v>51</v>
          </cell>
          <cell r="D2947">
            <v>96.96</v>
          </cell>
          <cell r="E2947">
            <v>13.03</v>
          </cell>
          <cell r="F2947" t="str">
            <v>PAL</v>
          </cell>
          <cell r="G2947" t="str">
            <v xml:space="preserve">38 X 38 </v>
          </cell>
          <cell r="H2947" t="str">
            <v>Metros</v>
          </cell>
          <cell r="I2947" t="str">
            <v>Pisos Cordoba</v>
          </cell>
          <cell r="J2947" t="str">
            <v>Segunda</v>
          </cell>
          <cell r="K2947" t="str">
            <v>38 x 38</v>
          </cell>
        </row>
        <row r="2948">
          <cell r="A2948" t="str">
            <v>515045002006.3.2</v>
          </cell>
          <cell r="B2948" t="str">
            <v>38 X 38 BELEN GRIS 3RA CAL</v>
          </cell>
          <cell r="C2948">
            <v>51</v>
          </cell>
          <cell r="D2948">
            <v>96.96</v>
          </cell>
          <cell r="E2948">
            <v>13.03</v>
          </cell>
          <cell r="F2948" t="str">
            <v>PAL</v>
          </cell>
          <cell r="G2948" t="str">
            <v xml:space="preserve">38 X 38 </v>
          </cell>
          <cell r="H2948" t="str">
            <v>Metros</v>
          </cell>
          <cell r="I2948" t="str">
            <v>Pisos Cordoba</v>
          </cell>
          <cell r="K2948" t="str">
            <v>38 x 38</v>
          </cell>
        </row>
        <row r="2949">
          <cell r="A2949" t="str">
            <v>515045002006.4.2</v>
          </cell>
          <cell r="B2949" t="str">
            <v>38 X 38 BELEN GRIS EXPORT</v>
          </cell>
          <cell r="C2949">
            <v>51</v>
          </cell>
          <cell r="D2949">
            <v>96.96</v>
          </cell>
          <cell r="E2949">
            <v>13.03</v>
          </cell>
          <cell r="F2949" t="str">
            <v>PAL</v>
          </cell>
          <cell r="G2949" t="str">
            <v xml:space="preserve">38 X 38 </v>
          </cell>
          <cell r="H2949" t="str">
            <v>Metros</v>
          </cell>
          <cell r="I2949" t="str">
            <v>Pisos Cordoba</v>
          </cell>
          <cell r="J2949" t="str">
            <v>Exportacion</v>
          </cell>
          <cell r="K2949" t="str">
            <v>38 x 38</v>
          </cell>
        </row>
        <row r="2950">
          <cell r="A2950" t="str">
            <v>515045002009.1.1</v>
          </cell>
          <cell r="B2950" t="str">
            <v>Z 38 X 38 BELEN ARENA</v>
          </cell>
          <cell r="C2950">
            <v>51</v>
          </cell>
          <cell r="D2950">
            <v>83.04</v>
          </cell>
          <cell r="E2950">
            <v>13.03</v>
          </cell>
          <cell r="F2950" t="str">
            <v>PAL</v>
          </cell>
          <cell r="G2950" t="str">
            <v xml:space="preserve">38 X 38 </v>
          </cell>
          <cell r="H2950" t="str">
            <v>Metros</v>
          </cell>
          <cell r="I2950" t="str">
            <v>Pisos Cordoba</v>
          </cell>
          <cell r="J2950" t="str">
            <v>Primera</v>
          </cell>
          <cell r="K2950" t="str">
            <v>38 x 38</v>
          </cell>
        </row>
        <row r="2951">
          <cell r="A2951" t="str">
            <v>515045002009.1.2</v>
          </cell>
          <cell r="B2951" t="str">
            <v>38 X 38 BELEN ARENA</v>
          </cell>
          <cell r="C2951">
            <v>51</v>
          </cell>
          <cell r="D2951">
            <v>96.96</v>
          </cell>
          <cell r="E2951">
            <v>13.03</v>
          </cell>
          <cell r="F2951" t="str">
            <v>PAL</v>
          </cell>
          <cell r="G2951" t="str">
            <v xml:space="preserve">38 X 38 </v>
          </cell>
          <cell r="H2951" t="str">
            <v>Metros</v>
          </cell>
          <cell r="I2951" t="str">
            <v>Pisos Cordoba</v>
          </cell>
          <cell r="J2951" t="str">
            <v>Primera</v>
          </cell>
          <cell r="K2951" t="str">
            <v>38 x 38</v>
          </cell>
        </row>
        <row r="2952">
          <cell r="A2952" t="str">
            <v>515045002009.2.2</v>
          </cell>
          <cell r="B2952" t="str">
            <v>38 X 38 BELEN ARENA 2DA CAL</v>
          </cell>
          <cell r="C2952">
            <v>51</v>
          </cell>
          <cell r="D2952">
            <v>96.96</v>
          </cell>
          <cell r="E2952">
            <v>13.03</v>
          </cell>
          <cell r="F2952" t="str">
            <v>PAL</v>
          </cell>
          <cell r="G2952" t="str">
            <v xml:space="preserve">38 X 38 </v>
          </cell>
          <cell r="H2952" t="str">
            <v>Metros</v>
          </cell>
          <cell r="I2952" t="str">
            <v>Pisos Cordoba</v>
          </cell>
          <cell r="J2952" t="str">
            <v>Segunda</v>
          </cell>
          <cell r="K2952" t="str">
            <v>38 x 38</v>
          </cell>
        </row>
        <row r="2953">
          <cell r="A2953" t="str">
            <v>515045002009.3.2</v>
          </cell>
          <cell r="B2953" t="str">
            <v>38 X 38 BELEN ARENA 3RA CAL</v>
          </cell>
          <cell r="C2953">
            <v>51</v>
          </cell>
          <cell r="D2953">
            <v>96.96</v>
          </cell>
          <cell r="E2953">
            <v>13.03</v>
          </cell>
          <cell r="F2953" t="str">
            <v>PAL</v>
          </cell>
          <cell r="G2953" t="str">
            <v xml:space="preserve">38 X 38 </v>
          </cell>
          <cell r="H2953" t="str">
            <v>Metros</v>
          </cell>
          <cell r="I2953" t="str">
            <v>Pisos Cordoba</v>
          </cell>
          <cell r="K2953" t="str">
            <v>38 x 38</v>
          </cell>
        </row>
        <row r="2954">
          <cell r="A2954" t="str">
            <v>515045002009.4.2</v>
          </cell>
          <cell r="B2954" t="str">
            <v>38 X 38 BELEN ARENA EXPORT</v>
          </cell>
          <cell r="C2954">
            <v>51</v>
          </cell>
          <cell r="D2954">
            <v>96.96</v>
          </cell>
          <cell r="E2954">
            <v>13.03</v>
          </cell>
          <cell r="F2954" t="str">
            <v>PAL</v>
          </cell>
          <cell r="G2954" t="str">
            <v xml:space="preserve">38 X 38 </v>
          </cell>
          <cell r="H2954" t="str">
            <v>Metros</v>
          </cell>
          <cell r="I2954" t="str">
            <v>Pisos Cordoba</v>
          </cell>
          <cell r="J2954" t="str">
            <v>Exportacion</v>
          </cell>
          <cell r="K2954" t="str">
            <v>38 x 38</v>
          </cell>
        </row>
        <row r="2955">
          <cell r="A2955" t="str">
            <v>515045002033.1.2</v>
          </cell>
          <cell r="B2955" t="str">
            <v>38 X 38 BELEN MARRON S2</v>
          </cell>
          <cell r="C2955">
            <v>51</v>
          </cell>
          <cell r="D2955">
            <v>96.96</v>
          </cell>
          <cell r="E2955">
            <v>13.03</v>
          </cell>
          <cell r="F2955" t="str">
            <v>PAL</v>
          </cell>
          <cell r="G2955" t="str">
            <v xml:space="preserve">38 X 38 </v>
          </cell>
          <cell r="H2955" t="str">
            <v>Metros</v>
          </cell>
          <cell r="I2955" t="str">
            <v>Pisos Cordoba</v>
          </cell>
          <cell r="J2955" t="str">
            <v>Primera</v>
          </cell>
          <cell r="K2955" t="str">
            <v>38 x 38</v>
          </cell>
        </row>
        <row r="2956">
          <cell r="A2956" t="str">
            <v>515045002033.2.2</v>
          </cell>
          <cell r="B2956" t="str">
            <v>38 X 38 BELEN MARRON 2DA CAL</v>
          </cell>
          <cell r="C2956">
            <v>51</v>
          </cell>
          <cell r="D2956">
            <v>96.96</v>
          </cell>
          <cell r="E2956">
            <v>13.03</v>
          </cell>
          <cell r="F2956" t="str">
            <v>PAL</v>
          </cell>
          <cell r="G2956" t="str">
            <v xml:space="preserve">38 X 38 </v>
          </cell>
          <cell r="H2956" t="str">
            <v>Metros</v>
          </cell>
          <cell r="I2956" t="str">
            <v>Pisos Cordoba</v>
          </cell>
          <cell r="J2956" t="str">
            <v>Segunda</v>
          </cell>
          <cell r="K2956" t="str">
            <v>38 x 38</v>
          </cell>
        </row>
        <row r="2957">
          <cell r="A2957" t="str">
            <v>515045002033.4.1</v>
          </cell>
          <cell r="B2957" t="str">
            <v>38 X 38 BELEN MARRON EXPORT</v>
          </cell>
          <cell r="C2957">
            <v>51</v>
          </cell>
          <cell r="D2957">
            <v>83.04</v>
          </cell>
          <cell r="E2957">
            <v>13.03</v>
          </cell>
          <cell r="F2957" t="str">
            <v>PAL</v>
          </cell>
          <cell r="G2957" t="str">
            <v xml:space="preserve">38 X 38 </v>
          </cell>
          <cell r="H2957" t="str">
            <v>Metros</v>
          </cell>
          <cell r="I2957" t="str">
            <v>Pisos Cordoba</v>
          </cell>
          <cell r="J2957" t="str">
            <v>Exportacion</v>
          </cell>
          <cell r="K2957" t="str">
            <v>38 x 38</v>
          </cell>
        </row>
        <row r="2958">
          <cell r="A2958" t="str">
            <v>515045002086.4.1</v>
          </cell>
          <cell r="B2958" t="str">
            <v>38 X 38 BELEN HUMO EXPORT</v>
          </cell>
          <cell r="C2958">
            <v>51</v>
          </cell>
          <cell r="D2958">
            <v>83.04</v>
          </cell>
          <cell r="E2958">
            <v>13.03</v>
          </cell>
          <cell r="F2958" t="str">
            <v>PAL</v>
          </cell>
          <cell r="G2958" t="str">
            <v xml:space="preserve">38 X 38 </v>
          </cell>
          <cell r="H2958" t="str">
            <v>Metros</v>
          </cell>
          <cell r="I2958" t="str">
            <v>Pisos Cordoba</v>
          </cell>
          <cell r="J2958" t="str">
            <v>Exportacion</v>
          </cell>
          <cell r="K2958" t="str">
            <v>38 x 38</v>
          </cell>
        </row>
        <row r="2959">
          <cell r="A2959" t="str">
            <v>515045003006.1.2</v>
          </cell>
          <cell r="B2959" t="str">
            <v>38 X 38 TILCARA GRIS</v>
          </cell>
          <cell r="C2959">
            <v>51</v>
          </cell>
          <cell r="D2959">
            <v>96.96</v>
          </cell>
          <cell r="E2959">
            <v>13.03</v>
          </cell>
          <cell r="F2959" t="str">
            <v>PAL</v>
          </cell>
          <cell r="G2959" t="str">
            <v xml:space="preserve">38 X 38 </v>
          </cell>
          <cell r="H2959" t="str">
            <v>Metros</v>
          </cell>
          <cell r="I2959" t="str">
            <v>Pisos Cordoba</v>
          </cell>
          <cell r="J2959" t="str">
            <v>Primera</v>
          </cell>
          <cell r="K2959" t="str">
            <v>38 x 38</v>
          </cell>
        </row>
        <row r="2960">
          <cell r="A2960" t="str">
            <v>515045003006.2.2</v>
          </cell>
          <cell r="B2960" t="str">
            <v>38 X 38 TILCARA GRIS 2DA CAL</v>
          </cell>
          <cell r="C2960">
            <v>51</v>
          </cell>
          <cell r="D2960">
            <v>96.96</v>
          </cell>
          <cell r="E2960">
            <v>13.03</v>
          </cell>
          <cell r="F2960" t="str">
            <v>PAL</v>
          </cell>
          <cell r="G2960" t="str">
            <v xml:space="preserve">38 X 38 </v>
          </cell>
          <cell r="H2960" t="str">
            <v>Metros</v>
          </cell>
          <cell r="I2960" t="str">
            <v>Pisos Cordoba</v>
          </cell>
          <cell r="J2960" t="str">
            <v>Segunda</v>
          </cell>
          <cell r="K2960" t="str">
            <v>38 x 38</v>
          </cell>
        </row>
        <row r="2961">
          <cell r="A2961" t="str">
            <v>515045003006.4.1</v>
          </cell>
          <cell r="B2961" t="str">
            <v>38 X 38 TILCARA GRIS EXPORT</v>
          </cell>
          <cell r="C2961">
            <v>51</v>
          </cell>
          <cell r="D2961">
            <v>83.04</v>
          </cell>
          <cell r="E2961">
            <v>13.03</v>
          </cell>
          <cell r="F2961" t="str">
            <v>PAL</v>
          </cell>
          <cell r="G2961" t="str">
            <v xml:space="preserve">38 X 38 </v>
          </cell>
          <cell r="H2961" t="str">
            <v>Metros</v>
          </cell>
          <cell r="I2961" t="str">
            <v>Pisos Cordoba</v>
          </cell>
          <cell r="J2961" t="str">
            <v>Exportacion</v>
          </cell>
          <cell r="K2961" t="str">
            <v>38 x 38</v>
          </cell>
        </row>
        <row r="2962">
          <cell r="A2962" t="str">
            <v>515045003006.4.2</v>
          </cell>
          <cell r="B2962" t="str">
            <v>38 X 38 TILCARA GRIS EXPORT</v>
          </cell>
          <cell r="C2962">
            <v>51</v>
          </cell>
          <cell r="D2962">
            <v>96.96</v>
          </cell>
          <cell r="E2962">
            <v>13.03</v>
          </cell>
          <cell r="F2962" t="str">
            <v>PAL</v>
          </cell>
          <cell r="G2962" t="str">
            <v xml:space="preserve">38 X 38 </v>
          </cell>
          <cell r="H2962" t="str">
            <v>Metros</v>
          </cell>
          <cell r="I2962" t="str">
            <v>Pisos Cordoba</v>
          </cell>
          <cell r="J2962" t="str">
            <v>Exportacion</v>
          </cell>
          <cell r="K2962" t="str">
            <v>38 x 38</v>
          </cell>
        </row>
        <row r="2963">
          <cell r="A2963" t="str">
            <v>515045003033.1.2</v>
          </cell>
          <cell r="B2963" t="str">
            <v>38 X 38 TILCARA MARRON</v>
          </cell>
          <cell r="C2963">
            <v>51</v>
          </cell>
          <cell r="D2963">
            <v>96.96</v>
          </cell>
          <cell r="E2963">
            <v>13.03</v>
          </cell>
          <cell r="F2963" t="str">
            <v>PAL</v>
          </cell>
          <cell r="G2963" t="str">
            <v xml:space="preserve">38 X 38 </v>
          </cell>
          <cell r="H2963" t="str">
            <v>Metros</v>
          </cell>
          <cell r="I2963" t="str">
            <v>Pisos Cordoba</v>
          </cell>
          <cell r="J2963" t="str">
            <v>Primera</v>
          </cell>
          <cell r="K2963" t="str">
            <v>38 x 38</v>
          </cell>
        </row>
        <row r="2964">
          <cell r="A2964" t="str">
            <v>515045003033.2.2</v>
          </cell>
          <cell r="B2964" t="str">
            <v>38 X 38 TILCARA MARRON 2DA CAL</v>
          </cell>
          <cell r="C2964">
            <v>51</v>
          </cell>
          <cell r="D2964">
            <v>96.96</v>
          </cell>
          <cell r="E2964">
            <v>13.03</v>
          </cell>
          <cell r="F2964" t="str">
            <v>PAL</v>
          </cell>
          <cell r="G2964" t="str">
            <v xml:space="preserve">38 X 38 </v>
          </cell>
          <cell r="H2964" t="str">
            <v>Metros</v>
          </cell>
          <cell r="I2964" t="str">
            <v>Pisos Cordoba</v>
          </cell>
          <cell r="J2964" t="str">
            <v>Segunda</v>
          </cell>
          <cell r="K2964" t="str">
            <v>38 x 38</v>
          </cell>
        </row>
        <row r="2965">
          <cell r="A2965" t="str">
            <v>515045003033.4.1</v>
          </cell>
          <cell r="B2965" t="str">
            <v>38 X 38 TILCARA MARRON EXPORT (NO USAR)</v>
          </cell>
          <cell r="C2965">
            <v>51</v>
          </cell>
          <cell r="D2965">
            <v>83.04</v>
          </cell>
          <cell r="E2965">
            <v>13.03</v>
          </cell>
          <cell r="F2965" t="str">
            <v>PAL</v>
          </cell>
          <cell r="G2965" t="str">
            <v xml:space="preserve">38 X 38 </v>
          </cell>
          <cell r="H2965" t="str">
            <v>Metros</v>
          </cell>
          <cell r="I2965" t="str">
            <v>Pisos Cordoba</v>
          </cell>
          <cell r="J2965" t="str">
            <v>Exportacion</v>
          </cell>
          <cell r="K2965" t="str">
            <v>38 x 38</v>
          </cell>
        </row>
        <row r="2966">
          <cell r="A2966" t="str">
            <v>515045003033.4.2</v>
          </cell>
          <cell r="B2966" t="str">
            <v>38 X 38 TILCARA MARRON EXPORT</v>
          </cell>
          <cell r="C2966">
            <v>51</v>
          </cell>
          <cell r="D2966">
            <v>96.96</v>
          </cell>
          <cell r="E2966">
            <v>13.03</v>
          </cell>
          <cell r="F2966" t="str">
            <v>PAL</v>
          </cell>
          <cell r="G2966" t="str">
            <v xml:space="preserve">38 X 38 </v>
          </cell>
          <cell r="H2966" t="str">
            <v>Metros</v>
          </cell>
          <cell r="I2966" t="str">
            <v>Pisos Cordoba</v>
          </cell>
          <cell r="J2966" t="str">
            <v>Exportacion</v>
          </cell>
          <cell r="K2966" t="str">
            <v>38 x 38</v>
          </cell>
        </row>
        <row r="2967">
          <cell r="A2967" t="str">
            <v>515045004006.4.1</v>
          </cell>
          <cell r="B2967" t="str">
            <v>38 X 38 BARCELONA GRIS EXPORT</v>
          </cell>
          <cell r="C2967">
            <v>51</v>
          </cell>
          <cell r="D2967">
            <v>83.04</v>
          </cell>
          <cell r="E2967">
            <v>13.03</v>
          </cell>
          <cell r="F2967" t="str">
            <v>PAL</v>
          </cell>
          <cell r="G2967" t="str">
            <v xml:space="preserve">38 X 38 </v>
          </cell>
          <cell r="H2967" t="str">
            <v>Metros</v>
          </cell>
          <cell r="I2967" t="str">
            <v>Pisos Cordoba</v>
          </cell>
          <cell r="J2967" t="str">
            <v>Exportacion</v>
          </cell>
          <cell r="K2967" t="str">
            <v>38 x 38</v>
          </cell>
        </row>
        <row r="2968">
          <cell r="A2968" t="str">
            <v>515045004014.4.1</v>
          </cell>
          <cell r="B2968" t="str">
            <v>38 X 38 BARCELONA VERDE EXPORT</v>
          </cell>
          <cell r="C2968">
            <v>51</v>
          </cell>
          <cell r="D2968">
            <v>83.04</v>
          </cell>
          <cell r="E2968">
            <v>13.03</v>
          </cell>
          <cell r="F2968" t="str">
            <v>PAL</v>
          </cell>
          <cell r="G2968" t="str">
            <v xml:space="preserve">38 X 38 </v>
          </cell>
          <cell r="H2968" t="str">
            <v>Metros</v>
          </cell>
          <cell r="I2968" t="str">
            <v>Pisos Cordoba</v>
          </cell>
          <cell r="J2968" t="str">
            <v>Exportacion</v>
          </cell>
          <cell r="K2968" t="str">
            <v>38 x 38</v>
          </cell>
        </row>
        <row r="2969">
          <cell r="A2969" t="str">
            <v>515045004033.4.1</v>
          </cell>
          <cell r="B2969" t="str">
            <v>38 X 38 BARCELONA MARRON EXPORT</v>
          </cell>
          <cell r="C2969">
            <v>51</v>
          </cell>
          <cell r="D2969">
            <v>83.04</v>
          </cell>
          <cell r="E2969">
            <v>13.03</v>
          </cell>
          <cell r="F2969" t="str">
            <v>PAL</v>
          </cell>
          <cell r="G2969" t="str">
            <v xml:space="preserve">38 X 38 </v>
          </cell>
          <cell r="H2969" t="str">
            <v>Metros</v>
          </cell>
          <cell r="I2969" t="str">
            <v>Pisos Cordoba</v>
          </cell>
          <cell r="J2969" t="str">
            <v>Exportacion</v>
          </cell>
          <cell r="K2969" t="str">
            <v>38 x 38</v>
          </cell>
        </row>
        <row r="2970">
          <cell r="A2970" t="str">
            <v>515045005000.4.1</v>
          </cell>
          <cell r="B2970" t="str">
            <v>38 X 38 CHALTEN EXPORT</v>
          </cell>
          <cell r="C2970">
            <v>51</v>
          </cell>
          <cell r="D2970">
            <v>83.04</v>
          </cell>
          <cell r="E2970">
            <v>13.03</v>
          </cell>
          <cell r="F2970" t="str">
            <v>PAL</v>
          </cell>
          <cell r="G2970" t="str">
            <v xml:space="preserve">38 X 38 </v>
          </cell>
          <cell r="H2970" t="str">
            <v>Metros</v>
          </cell>
          <cell r="I2970" t="str">
            <v>Pisos Cordoba</v>
          </cell>
          <cell r="J2970" t="str">
            <v>Exportacion</v>
          </cell>
          <cell r="K2970" t="str">
            <v>38 x 38</v>
          </cell>
        </row>
        <row r="2971">
          <cell r="A2971" t="str">
            <v>515045006006.1.2</v>
          </cell>
          <cell r="B2971" t="str">
            <v>38 X 38 GRAMADOS GRIS</v>
          </cell>
          <cell r="C2971">
            <v>51</v>
          </cell>
          <cell r="D2971">
            <v>96.96</v>
          </cell>
          <cell r="E2971">
            <v>13.03</v>
          </cell>
          <cell r="F2971" t="str">
            <v>PAL</v>
          </cell>
          <cell r="G2971" t="str">
            <v xml:space="preserve">38 X 38 </v>
          </cell>
          <cell r="H2971" t="str">
            <v>Metros</v>
          </cell>
          <cell r="I2971" t="str">
            <v>Pisos Cordoba</v>
          </cell>
          <cell r="J2971" t="str">
            <v>Primera</v>
          </cell>
          <cell r="K2971" t="str">
            <v>38 x 38</v>
          </cell>
        </row>
        <row r="2972">
          <cell r="A2972" t="str">
            <v>515045006006.2.2</v>
          </cell>
          <cell r="B2972" t="str">
            <v>38 X 38 GRAMADOS GRIS 2DA CAL</v>
          </cell>
          <cell r="C2972">
            <v>51</v>
          </cell>
          <cell r="D2972">
            <v>96.96</v>
          </cell>
          <cell r="E2972">
            <v>13.03</v>
          </cell>
          <cell r="F2972" t="str">
            <v>PAL</v>
          </cell>
          <cell r="G2972" t="str">
            <v xml:space="preserve">38 X 38 </v>
          </cell>
          <cell r="H2972" t="str">
            <v>Metros</v>
          </cell>
          <cell r="I2972" t="str">
            <v>Pisos Cordoba</v>
          </cell>
          <cell r="J2972" t="str">
            <v>Segunda</v>
          </cell>
          <cell r="K2972" t="str">
            <v>38 x 38</v>
          </cell>
        </row>
        <row r="2973">
          <cell r="A2973" t="str">
            <v>515045006006.3.2</v>
          </cell>
          <cell r="B2973" t="str">
            <v>38 X 38 GRAMADOS GRIS 3RA CAL</v>
          </cell>
          <cell r="C2973">
            <v>51</v>
          </cell>
          <cell r="D2973">
            <v>96.96</v>
          </cell>
          <cell r="E2973">
            <v>13.03</v>
          </cell>
          <cell r="F2973" t="str">
            <v>PAL</v>
          </cell>
          <cell r="G2973" t="str">
            <v xml:space="preserve">38 X 38 </v>
          </cell>
          <cell r="H2973" t="str">
            <v>Metros</v>
          </cell>
          <cell r="I2973" t="str">
            <v>Pisos Cordoba</v>
          </cell>
          <cell r="K2973" t="str">
            <v>38 x 38</v>
          </cell>
        </row>
        <row r="2974">
          <cell r="A2974" t="str">
            <v>515045006006.4.2</v>
          </cell>
          <cell r="B2974" t="str">
            <v>38 X 38 GRAMADOS GRIS EXPORT</v>
          </cell>
          <cell r="C2974">
            <v>51</v>
          </cell>
          <cell r="D2974">
            <v>96.96</v>
          </cell>
          <cell r="E2974">
            <v>13.03</v>
          </cell>
          <cell r="F2974" t="str">
            <v>PAL</v>
          </cell>
          <cell r="G2974" t="str">
            <v xml:space="preserve">38 X 38 </v>
          </cell>
          <cell r="H2974" t="str">
            <v>Metros</v>
          </cell>
          <cell r="I2974" t="str">
            <v>Pisos Cordoba</v>
          </cell>
          <cell r="J2974" t="str">
            <v>Exportacion</v>
          </cell>
          <cell r="K2974" t="str">
            <v>38 x 38</v>
          </cell>
        </row>
        <row r="2975">
          <cell r="A2975" t="str">
            <v>515045006009.1.2</v>
          </cell>
          <cell r="B2975" t="str">
            <v>38 X 38 GRAMADOS ARENA</v>
          </cell>
          <cell r="C2975">
            <v>51</v>
          </cell>
          <cell r="D2975">
            <v>96.96</v>
          </cell>
          <cell r="E2975">
            <v>13.03</v>
          </cell>
          <cell r="F2975" t="str">
            <v>PAL</v>
          </cell>
          <cell r="G2975" t="str">
            <v xml:space="preserve">38 X 38 </v>
          </cell>
          <cell r="H2975" t="str">
            <v>Metros</v>
          </cell>
          <cell r="I2975" t="str">
            <v>Pisos Cordoba</v>
          </cell>
          <cell r="J2975" t="str">
            <v>Primera</v>
          </cell>
          <cell r="K2975" t="str">
            <v>38 x 38</v>
          </cell>
        </row>
        <row r="2976">
          <cell r="A2976" t="str">
            <v>515045006009.2.2</v>
          </cell>
          <cell r="B2976" t="str">
            <v>38 X 38 GRAMADOS ARENA 2DA CAL</v>
          </cell>
          <cell r="C2976">
            <v>51</v>
          </cell>
          <cell r="D2976">
            <v>96.96</v>
          </cell>
          <cell r="E2976">
            <v>13.03</v>
          </cell>
          <cell r="F2976" t="str">
            <v>PAL</v>
          </cell>
          <cell r="G2976" t="str">
            <v xml:space="preserve">38 X 38 </v>
          </cell>
          <cell r="H2976" t="str">
            <v>Metros</v>
          </cell>
          <cell r="I2976" t="str">
            <v>Pisos Cordoba</v>
          </cell>
          <cell r="J2976" t="str">
            <v>Segunda</v>
          </cell>
          <cell r="K2976" t="str">
            <v>38 x 38</v>
          </cell>
        </row>
        <row r="2977">
          <cell r="A2977" t="str">
            <v>515045006009.3.2</v>
          </cell>
          <cell r="B2977" t="str">
            <v>38 X 38 GRAMADOS ARENA 3RA CAL</v>
          </cell>
          <cell r="C2977">
            <v>51</v>
          </cell>
          <cell r="D2977">
            <v>96.96</v>
          </cell>
          <cell r="E2977">
            <v>13.03</v>
          </cell>
          <cell r="F2977" t="str">
            <v>PAL</v>
          </cell>
          <cell r="G2977" t="str">
            <v xml:space="preserve">38 X 38 </v>
          </cell>
          <cell r="H2977" t="str">
            <v>Metros</v>
          </cell>
          <cell r="I2977" t="str">
            <v>Pisos Cordoba</v>
          </cell>
          <cell r="K2977" t="str">
            <v>38 x 38</v>
          </cell>
        </row>
        <row r="2978">
          <cell r="A2978" t="str">
            <v>515045006009.4.2</v>
          </cell>
          <cell r="B2978" t="str">
            <v>38 X 38 GRAMADOS ARENA EXPORT</v>
          </cell>
          <cell r="C2978">
            <v>51</v>
          </cell>
          <cell r="D2978">
            <v>96.96</v>
          </cell>
          <cell r="E2978">
            <v>13.03</v>
          </cell>
          <cell r="F2978" t="str">
            <v>PAL</v>
          </cell>
          <cell r="G2978" t="str">
            <v xml:space="preserve">38 X 38 </v>
          </cell>
          <cell r="H2978" t="str">
            <v>Metros</v>
          </cell>
          <cell r="I2978" t="str">
            <v>Pisos Cordoba</v>
          </cell>
          <cell r="J2978" t="str">
            <v>Exportacion</v>
          </cell>
          <cell r="K2978" t="str">
            <v>38 x 38</v>
          </cell>
        </row>
        <row r="2979">
          <cell r="A2979" t="str">
            <v>515045006097.1.1</v>
          </cell>
          <cell r="B2979" t="str">
            <v>Z 38 X 38 GRAMADOS TIZA</v>
          </cell>
          <cell r="C2979">
            <v>51</v>
          </cell>
          <cell r="D2979">
            <v>83.04</v>
          </cell>
          <cell r="E2979">
            <v>13.03</v>
          </cell>
          <cell r="F2979" t="str">
            <v>PAL</v>
          </cell>
          <cell r="G2979" t="str">
            <v xml:space="preserve">38 X 38 </v>
          </cell>
          <cell r="H2979" t="str">
            <v>Metros</v>
          </cell>
          <cell r="I2979" t="str">
            <v>Pisos Cordoba</v>
          </cell>
          <cell r="J2979" t="str">
            <v>Primera</v>
          </cell>
          <cell r="K2979" t="str">
            <v>38 x 38</v>
          </cell>
        </row>
        <row r="2980">
          <cell r="A2980" t="str">
            <v>515045007006.1.2</v>
          </cell>
          <cell r="B2980" t="str">
            <v>38 X 38 MANAOS GRIS</v>
          </cell>
          <cell r="C2980">
            <v>51</v>
          </cell>
          <cell r="D2980">
            <v>96.96</v>
          </cell>
          <cell r="E2980">
            <v>13.03</v>
          </cell>
          <cell r="F2980" t="str">
            <v>PAL</v>
          </cell>
          <cell r="G2980" t="str">
            <v xml:space="preserve">38 X 38 </v>
          </cell>
          <cell r="H2980" t="str">
            <v>Metros</v>
          </cell>
          <cell r="I2980" t="str">
            <v>Pisos Cordoba</v>
          </cell>
          <cell r="J2980" t="str">
            <v>Primera</v>
          </cell>
          <cell r="K2980" t="str">
            <v>38 x 38</v>
          </cell>
        </row>
        <row r="2981">
          <cell r="A2981" t="str">
            <v>515045007006.2.2</v>
          </cell>
          <cell r="B2981" t="str">
            <v>38 X 38 MANAOS GRIS 2DA CAL</v>
          </cell>
          <cell r="C2981">
            <v>51</v>
          </cell>
          <cell r="D2981">
            <v>96.96</v>
          </cell>
          <cell r="E2981">
            <v>13.03</v>
          </cell>
          <cell r="F2981" t="str">
            <v>PAL</v>
          </cell>
          <cell r="G2981" t="str">
            <v xml:space="preserve">38 X 38 </v>
          </cell>
          <cell r="H2981" t="str">
            <v>Metros</v>
          </cell>
          <cell r="I2981" t="str">
            <v>Pisos Cordoba</v>
          </cell>
          <cell r="J2981" t="str">
            <v>Segunda</v>
          </cell>
          <cell r="K2981" t="str">
            <v>38 x 38</v>
          </cell>
        </row>
        <row r="2982">
          <cell r="A2982" t="str">
            <v>515045007006.3.2</v>
          </cell>
          <cell r="B2982" t="str">
            <v>38 X 38 MANAOS GRIS 3RA CAL</v>
          </cell>
          <cell r="C2982">
            <v>51</v>
          </cell>
          <cell r="D2982">
            <v>96.96</v>
          </cell>
          <cell r="E2982">
            <v>13.03</v>
          </cell>
          <cell r="F2982" t="str">
            <v>PAL</v>
          </cell>
          <cell r="G2982" t="str">
            <v xml:space="preserve">38 X 38 </v>
          </cell>
          <cell r="H2982" t="str">
            <v>Metros</v>
          </cell>
          <cell r="I2982" t="str">
            <v>Pisos Cordoba</v>
          </cell>
          <cell r="K2982" t="str">
            <v>38 x 38</v>
          </cell>
        </row>
        <row r="2983">
          <cell r="A2983" t="str">
            <v>515045007006.4.1</v>
          </cell>
          <cell r="B2983" t="str">
            <v>38 X 38 MANAOS GRIS EXPORT (NO USAR)</v>
          </cell>
          <cell r="C2983">
            <v>51</v>
          </cell>
          <cell r="D2983">
            <v>83.04</v>
          </cell>
          <cell r="E2983">
            <v>13.03</v>
          </cell>
          <cell r="F2983" t="str">
            <v>PAL</v>
          </cell>
          <cell r="G2983" t="str">
            <v xml:space="preserve">38 X 38 </v>
          </cell>
          <cell r="H2983" t="str">
            <v>Metros</v>
          </cell>
          <cell r="I2983" t="str">
            <v>Pisos Cordoba</v>
          </cell>
          <cell r="J2983" t="str">
            <v>Exportacion</v>
          </cell>
          <cell r="K2983" t="str">
            <v>38 x 38</v>
          </cell>
        </row>
        <row r="2984">
          <cell r="A2984" t="str">
            <v>515045007006.4.2</v>
          </cell>
          <cell r="B2984" t="str">
            <v>38 X 38 MANAOS GRIS EXPORT</v>
          </cell>
          <cell r="C2984">
            <v>51</v>
          </cell>
          <cell r="D2984">
            <v>96.96</v>
          </cell>
          <cell r="E2984">
            <v>13.03</v>
          </cell>
          <cell r="F2984" t="str">
            <v>PAL</v>
          </cell>
          <cell r="G2984" t="str">
            <v xml:space="preserve">38 X 38 </v>
          </cell>
          <cell r="H2984" t="str">
            <v>Metros</v>
          </cell>
          <cell r="I2984" t="str">
            <v>Pisos Cordoba</v>
          </cell>
          <cell r="J2984" t="str">
            <v>Exportacion</v>
          </cell>
          <cell r="K2984" t="str">
            <v>38 x 38</v>
          </cell>
        </row>
        <row r="2985">
          <cell r="A2985" t="str">
            <v>515045007009.1.2</v>
          </cell>
          <cell r="B2985" t="str">
            <v>38 X 38 MANAOS ARENA</v>
          </cell>
          <cell r="C2985">
            <v>51</v>
          </cell>
          <cell r="D2985">
            <v>96.96</v>
          </cell>
          <cell r="E2985">
            <v>13.03</v>
          </cell>
          <cell r="F2985" t="str">
            <v>PAL</v>
          </cell>
          <cell r="G2985" t="str">
            <v xml:space="preserve">38 X 38 </v>
          </cell>
          <cell r="H2985" t="str">
            <v>Metros</v>
          </cell>
          <cell r="I2985" t="str">
            <v>Pisos Cordoba</v>
          </cell>
          <cell r="J2985" t="str">
            <v>Primera</v>
          </cell>
          <cell r="K2985" t="str">
            <v>38 x 38</v>
          </cell>
        </row>
        <row r="2986">
          <cell r="A2986" t="str">
            <v>515045007009.2.2</v>
          </cell>
          <cell r="B2986" t="str">
            <v>38 X 38 MANAOS ARENA 2DA CAL</v>
          </cell>
          <cell r="C2986">
            <v>51</v>
          </cell>
          <cell r="D2986">
            <v>96.96</v>
          </cell>
          <cell r="E2986">
            <v>13.03</v>
          </cell>
          <cell r="F2986" t="str">
            <v>PAL</v>
          </cell>
          <cell r="G2986" t="str">
            <v xml:space="preserve">38 X 38 </v>
          </cell>
          <cell r="H2986" t="str">
            <v>Metros</v>
          </cell>
          <cell r="I2986" t="str">
            <v>Pisos Cordoba</v>
          </cell>
          <cell r="J2986" t="str">
            <v>Segunda</v>
          </cell>
          <cell r="K2986" t="str">
            <v>38 x 38</v>
          </cell>
        </row>
        <row r="2987">
          <cell r="A2987" t="str">
            <v>515045007009.3.2</v>
          </cell>
          <cell r="B2987" t="str">
            <v>38 X 38 MANAOS ARENA 3RA CAL</v>
          </cell>
          <cell r="C2987">
            <v>51</v>
          </cell>
          <cell r="D2987">
            <v>96.96</v>
          </cell>
          <cell r="E2987">
            <v>13.03</v>
          </cell>
          <cell r="F2987" t="str">
            <v>PAL</v>
          </cell>
          <cell r="G2987" t="str">
            <v xml:space="preserve">38 X 38 </v>
          </cell>
          <cell r="H2987" t="str">
            <v>Metros</v>
          </cell>
          <cell r="I2987" t="str">
            <v>Pisos Cordoba</v>
          </cell>
          <cell r="K2987" t="str">
            <v>38 x 38</v>
          </cell>
        </row>
        <row r="2988">
          <cell r="A2988" t="str">
            <v>515045007009.4.2</v>
          </cell>
          <cell r="B2988" t="str">
            <v>38 X 38 MANAOS ARENA EXPORT</v>
          </cell>
          <cell r="C2988">
            <v>51</v>
          </cell>
          <cell r="D2988">
            <v>96.96</v>
          </cell>
          <cell r="E2988">
            <v>13.03</v>
          </cell>
          <cell r="F2988" t="str">
            <v>PAL</v>
          </cell>
          <cell r="G2988" t="str">
            <v xml:space="preserve">38 X 38 </v>
          </cell>
          <cell r="H2988" t="str">
            <v>Metros</v>
          </cell>
          <cell r="I2988" t="str">
            <v>Pisos Cordoba</v>
          </cell>
          <cell r="J2988" t="str">
            <v>Exportacion</v>
          </cell>
          <cell r="K2988" t="str">
            <v>38 x 38</v>
          </cell>
        </row>
        <row r="2989">
          <cell r="A2989" t="str">
            <v>515045007014.1.2</v>
          </cell>
          <cell r="B2989" t="str">
            <v>38 X 38 MANAOS VERDE</v>
          </cell>
          <cell r="C2989">
            <v>51</v>
          </cell>
          <cell r="D2989">
            <v>96.96</v>
          </cell>
          <cell r="E2989">
            <v>13.03</v>
          </cell>
          <cell r="F2989" t="str">
            <v>PAL</v>
          </cell>
          <cell r="G2989" t="str">
            <v xml:space="preserve">38 X 38 </v>
          </cell>
          <cell r="H2989" t="str">
            <v>Metros</v>
          </cell>
          <cell r="I2989" t="str">
            <v>Pisos Cordoba</v>
          </cell>
          <cell r="J2989" t="str">
            <v>Primera</v>
          </cell>
          <cell r="K2989" t="str">
            <v>38 x 38</v>
          </cell>
        </row>
        <row r="2990">
          <cell r="A2990" t="str">
            <v>515045007014.2.2</v>
          </cell>
          <cell r="B2990" t="str">
            <v>38 X 38 MANAOS VERDE 2DA CAL</v>
          </cell>
          <cell r="C2990">
            <v>51</v>
          </cell>
          <cell r="D2990">
            <v>96.96</v>
          </cell>
          <cell r="E2990">
            <v>13.03</v>
          </cell>
          <cell r="F2990" t="str">
            <v>PAL</v>
          </cell>
          <cell r="G2990" t="str">
            <v xml:space="preserve">38 X 38 </v>
          </cell>
          <cell r="H2990" t="str">
            <v>Metros</v>
          </cell>
          <cell r="I2990" t="str">
            <v>Pisos Cordoba</v>
          </cell>
          <cell r="J2990" t="str">
            <v>Segunda</v>
          </cell>
          <cell r="K2990" t="str">
            <v>38 x 38</v>
          </cell>
        </row>
        <row r="2991">
          <cell r="A2991" t="str">
            <v>515045007014.4.1</v>
          </cell>
          <cell r="B2991" t="str">
            <v>38 X 38 MANAOS VERDE EXPORT (NO USAR)</v>
          </cell>
          <cell r="C2991">
            <v>51</v>
          </cell>
          <cell r="D2991">
            <v>83.04</v>
          </cell>
          <cell r="E2991">
            <v>13.03</v>
          </cell>
          <cell r="F2991" t="str">
            <v>PAL</v>
          </cell>
          <cell r="G2991" t="str">
            <v xml:space="preserve">38 X 38 </v>
          </cell>
          <cell r="H2991" t="str">
            <v>Metros</v>
          </cell>
          <cell r="I2991" t="str">
            <v>Pisos Cordoba</v>
          </cell>
          <cell r="J2991" t="str">
            <v>Exportacion</v>
          </cell>
          <cell r="K2991" t="str">
            <v>38 x 38</v>
          </cell>
        </row>
        <row r="2992">
          <cell r="A2992" t="str">
            <v>515045007014.4.2</v>
          </cell>
          <cell r="B2992" t="str">
            <v>38 X 38 MANAOS VERDE EXPORT</v>
          </cell>
          <cell r="C2992">
            <v>51</v>
          </cell>
          <cell r="D2992">
            <v>96.96</v>
          </cell>
          <cell r="E2992">
            <v>13.03</v>
          </cell>
          <cell r="F2992" t="str">
            <v>PAL</v>
          </cell>
          <cell r="G2992" t="str">
            <v xml:space="preserve">38 X 38 </v>
          </cell>
          <cell r="H2992" t="str">
            <v>Metros</v>
          </cell>
          <cell r="I2992" t="str">
            <v>Pisos Cordoba</v>
          </cell>
          <cell r="J2992" t="str">
            <v>Exportacion</v>
          </cell>
          <cell r="K2992" t="str">
            <v>38 x 38</v>
          </cell>
        </row>
        <row r="2993">
          <cell r="A2993" t="str">
            <v>515045007033.1.2</v>
          </cell>
          <cell r="B2993" t="str">
            <v>38 X 38 MANAOS MARRON</v>
          </cell>
          <cell r="C2993">
            <v>51</v>
          </cell>
          <cell r="D2993">
            <v>96.96</v>
          </cell>
          <cell r="E2993">
            <v>13.03</v>
          </cell>
          <cell r="F2993" t="str">
            <v>PAL</v>
          </cell>
          <cell r="G2993" t="str">
            <v xml:space="preserve">38 X 38 </v>
          </cell>
          <cell r="H2993" t="str">
            <v>Metros</v>
          </cell>
          <cell r="I2993" t="str">
            <v>Pisos Cordoba</v>
          </cell>
          <cell r="J2993" t="str">
            <v>Primera</v>
          </cell>
          <cell r="K2993" t="str">
            <v>38 x 38</v>
          </cell>
        </row>
        <row r="2994">
          <cell r="A2994" t="str">
            <v>515045007033.2.2</v>
          </cell>
          <cell r="B2994" t="str">
            <v>38 X 38 MANAOS MARRON 2DA CAL</v>
          </cell>
          <cell r="C2994">
            <v>51</v>
          </cell>
          <cell r="D2994">
            <v>96.96</v>
          </cell>
          <cell r="E2994">
            <v>13.03</v>
          </cell>
          <cell r="F2994" t="str">
            <v>PAL</v>
          </cell>
          <cell r="G2994" t="str">
            <v xml:space="preserve">38 X 38 </v>
          </cell>
          <cell r="H2994" t="str">
            <v>Metros</v>
          </cell>
          <cell r="I2994" t="str">
            <v>Pisos Cordoba</v>
          </cell>
          <cell r="J2994" t="str">
            <v>Segunda</v>
          </cell>
          <cell r="K2994" t="str">
            <v>38 x 38</v>
          </cell>
        </row>
        <row r="2995">
          <cell r="A2995" t="str">
            <v>515045007033.3.2</v>
          </cell>
          <cell r="B2995" t="str">
            <v>38 X 38 MANAOS MARRON 3RA CAL</v>
          </cell>
          <cell r="C2995">
            <v>51</v>
          </cell>
          <cell r="D2995">
            <v>96.96</v>
          </cell>
          <cell r="E2995">
            <v>13.03</v>
          </cell>
          <cell r="F2995" t="str">
            <v>PAL</v>
          </cell>
          <cell r="G2995" t="str">
            <v xml:space="preserve">38 X 38 </v>
          </cell>
          <cell r="H2995" t="str">
            <v>Metros</v>
          </cell>
          <cell r="I2995" t="str">
            <v>Pisos Cordoba</v>
          </cell>
          <cell r="K2995" t="str">
            <v>38 x 38</v>
          </cell>
        </row>
        <row r="2996">
          <cell r="A2996" t="str">
            <v>515045007033.4.2</v>
          </cell>
          <cell r="B2996" t="str">
            <v>38 X 38 MANAOS MARRON EXPORT</v>
          </cell>
          <cell r="C2996">
            <v>51</v>
          </cell>
          <cell r="D2996">
            <v>96.96</v>
          </cell>
          <cell r="E2996">
            <v>13.03</v>
          </cell>
          <cell r="F2996" t="str">
            <v>PAL</v>
          </cell>
          <cell r="G2996" t="str">
            <v xml:space="preserve">38 X 38 </v>
          </cell>
          <cell r="H2996" t="str">
            <v>Metros</v>
          </cell>
          <cell r="I2996" t="str">
            <v>Pisos Cordoba</v>
          </cell>
          <cell r="J2996" t="str">
            <v>Exportacion</v>
          </cell>
          <cell r="K2996" t="str">
            <v>38 x 38</v>
          </cell>
        </row>
        <row r="2997">
          <cell r="A2997" t="str">
            <v>515045007053.1.2</v>
          </cell>
          <cell r="B2997" t="str">
            <v>38 X 38 MANAOS AZUL</v>
          </cell>
          <cell r="C2997">
            <v>51</v>
          </cell>
          <cell r="D2997">
            <v>96.96</v>
          </cell>
          <cell r="E2997">
            <v>13.03</v>
          </cell>
          <cell r="F2997" t="str">
            <v>PAL</v>
          </cell>
          <cell r="G2997" t="str">
            <v xml:space="preserve">38 X 38 </v>
          </cell>
          <cell r="H2997" t="str">
            <v>Metros</v>
          </cell>
          <cell r="I2997" t="str">
            <v>Pisos Cordoba</v>
          </cell>
          <cell r="J2997" t="str">
            <v>Primera</v>
          </cell>
          <cell r="K2997" t="str">
            <v>38 x 38</v>
          </cell>
        </row>
        <row r="2998">
          <cell r="A2998" t="str">
            <v>515045007053.2.2</v>
          </cell>
          <cell r="B2998" t="str">
            <v>38 X 38 MANAOS AZUL 2DA CAL</v>
          </cell>
          <cell r="C2998">
            <v>51</v>
          </cell>
          <cell r="D2998">
            <v>96.96</v>
          </cell>
          <cell r="E2998">
            <v>13.03</v>
          </cell>
          <cell r="F2998" t="str">
            <v>PAL</v>
          </cell>
          <cell r="G2998" t="str">
            <v xml:space="preserve">38 X 38 </v>
          </cell>
          <cell r="H2998" t="str">
            <v>Metros</v>
          </cell>
          <cell r="I2998" t="str">
            <v>Pisos Cordoba</v>
          </cell>
          <cell r="J2998" t="str">
            <v>Segunda</v>
          </cell>
          <cell r="K2998" t="str">
            <v>38 x 38</v>
          </cell>
        </row>
        <row r="2999">
          <cell r="A2999" t="str">
            <v>515045007053.4.1</v>
          </cell>
          <cell r="B2999" t="str">
            <v>38 X 38 MANAOS AZUL EXPORT (NO USAR)</v>
          </cell>
          <cell r="C2999">
            <v>51</v>
          </cell>
          <cell r="D2999">
            <v>83.04</v>
          </cell>
          <cell r="E2999">
            <v>13.03</v>
          </cell>
          <cell r="F2999" t="str">
            <v>PAL</v>
          </cell>
          <cell r="G2999" t="str">
            <v xml:space="preserve">38 X 38 </v>
          </cell>
          <cell r="H2999" t="str">
            <v>Metros</v>
          </cell>
          <cell r="I2999" t="str">
            <v>Pisos Cordoba</v>
          </cell>
          <cell r="J2999" t="str">
            <v>Exportacion</v>
          </cell>
          <cell r="K2999" t="str">
            <v>38 x 38</v>
          </cell>
        </row>
        <row r="3000">
          <cell r="A3000" t="str">
            <v>515045007053.4.2</v>
          </cell>
          <cell r="B3000" t="str">
            <v>38 X 38 MANAOS AZUL EXPORT</v>
          </cell>
          <cell r="C3000">
            <v>51</v>
          </cell>
          <cell r="D3000">
            <v>96.96</v>
          </cell>
          <cell r="E3000">
            <v>13.03</v>
          </cell>
          <cell r="F3000" t="str">
            <v>PAL</v>
          </cell>
          <cell r="G3000" t="str">
            <v xml:space="preserve">38 X 38 </v>
          </cell>
          <cell r="H3000" t="str">
            <v>Metros</v>
          </cell>
          <cell r="I3000" t="str">
            <v>Pisos Cordoba</v>
          </cell>
          <cell r="J3000" t="str">
            <v>Exportacion</v>
          </cell>
          <cell r="K3000" t="str">
            <v>38 x 38</v>
          </cell>
        </row>
        <row r="3001">
          <cell r="A3001" t="str">
            <v>515045008000.4.1</v>
          </cell>
          <cell r="B3001" t="str">
            <v>38 X 38 CUZCO EXPORT</v>
          </cell>
          <cell r="C3001">
            <v>51</v>
          </cell>
          <cell r="D3001">
            <v>83.04</v>
          </cell>
          <cell r="E3001">
            <v>13.03</v>
          </cell>
          <cell r="F3001" t="str">
            <v>PAL</v>
          </cell>
          <cell r="G3001" t="str">
            <v xml:space="preserve">38 X 38 </v>
          </cell>
          <cell r="H3001" t="str">
            <v>Metros</v>
          </cell>
          <cell r="I3001" t="str">
            <v>Pisos Cordoba</v>
          </cell>
          <cell r="J3001" t="str">
            <v>Exportacion</v>
          </cell>
          <cell r="K3001" t="str">
            <v>38 x 38</v>
          </cell>
        </row>
        <row r="3002">
          <cell r="A3002" t="str">
            <v>515045009151.4.1</v>
          </cell>
          <cell r="B3002" t="str">
            <v>38 X 38 ALERCE EXPORT</v>
          </cell>
          <cell r="C3002">
            <v>51</v>
          </cell>
          <cell r="D3002">
            <v>83.04</v>
          </cell>
          <cell r="E3002">
            <v>13.03</v>
          </cell>
          <cell r="F3002" t="str">
            <v>PAL</v>
          </cell>
          <cell r="G3002" t="str">
            <v xml:space="preserve">38 X 38 </v>
          </cell>
          <cell r="H3002" t="str">
            <v>Metros</v>
          </cell>
          <cell r="I3002" t="str">
            <v>Pisos Cordoba</v>
          </cell>
          <cell r="J3002" t="str">
            <v>Exportacion</v>
          </cell>
          <cell r="K3002" t="str">
            <v>38 x 38</v>
          </cell>
        </row>
        <row r="3003">
          <cell r="A3003" t="str">
            <v>515045009162.1.1</v>
          </cell>
          <cell r="B3003" t="str">
            <v>38 X 38 ALERCE COLORADO</v>
          </cell>
          <cell r="C3003">
            <v>51</v>
          </cell>
          <cell r="D3003">
            <v>96.96</v>
          </cell>
          <cell r="E3003">
            <v>13.03</v>
          </cell>
          <cell r="F3003" t="str">
            <v>PAL</v>
          </cell>
          <cell r="G3003" t="str">
            <v xml:space="preserve">38 X 38 </v>
          </cell>
          <cell r="H3003" t="str">
            <v>Metros</v>
          </cell>
          <cell r="I3003" t="str">
            <v>Pisos Cordoba</v>
          </cell>
          <cell r="J3003" t="str">
            <v>Primera</v>
          </cell>
          <cell r="K3003" t="str">
            <v>38 x 38</v>
          </cell>
        </row>
        <row r="3004">
          <cell r="A3004" t="str">
            <v>515045009162.2.1</v>
          </cell>
          <cell r="B3004" t="str">
            <v>38 X 38 ALERCE COLORADO 2DA CAL</v>
          </cell>
          <cell r="C3004">
            <v>51</v>
          </cell>
          <cell r="D3004">
            <v>96.96</v>
          </cell>
          <cell r="E3004">
            <v>13.03</v>
          </cell>
          <cell r="F3004" t="str">
            <v>PAL</v>
          </cell>
          <cell r="G3004" t="str">
            <v xml:space="preserve">38 X 38 </v>
          </cell>
          <cell r="H3004" t="str">
            <v>Metros</v>
          </cell>
          <cell r="I3004" t="str">
            <v>Pisos Cordoba</v>
          </cell>
          <cell r="J3004" t="str">
            <v>Segunda</v>
          </cell>
          <cell r="K3004" t="str">
            <v>38 x 38</v>
          </cell>
        </row>
        <row r="3005">
          <cell r="A3005" t="str">
            <v>515045009162.3.1</v>
          </cell>
          <cell r="B3005" t="str">
            <v>38 X 38 ALERCE COLORADO 3RA CAL</v>
          </cell>
          <cell r="C3005">
            <v>51</v>
          </cell>
          <cell r="D3005">
            <v>96.96</v>
          </cell>
          <cell r="E3005">
            <v>13.03</v>
          </cell>
          <cell r="F3005" t="str">
            <v>PAL</v>
          </cell>
          <cell r="G3005" t="str">
            <v xml:space="preserve">38 X 38 </v>
          </cell>
          <cell r="H3005" t="str">
            <v>Metros</v>
          </cell>
          <cell r="I3005" t="str">
            <v>Pisos Cordoba</v>
          </cell>
          <cell r="K3005" t="str">
            <v>38 x 38</v>
          </cell>
        </row>
        <row r="3006">
          <cell r="A3006" t="str">
            <v>515045012009.1.2</v>
          </cell>
          <cell r="B3006" t="str">
            <v>38 X 38 BAHIA ARENA S2</v>
          </cell>
          <cell r="C3006">
            <v>51</v>
          </cell>
          <cell r="D3006">
            <v>96.96</v>
          </cell>
          <cell r="E3006">
            <v>13.03</v>
          </cell>
          <cell r="F3006" t="str">
            <v>PAL</v>
          </cell>
          <cell r="G3006" t="str">
            <v xml:space="preserve">38 X 38 </v>
          </cell>
          <cell r="H3006" t="str">
            <v>Metros</v>
          </cell>
          <cell r="I3006" t="str">
            <v>Pisos Cordoba</v>
          </cell>
          <cell r="J3006" t="str">
            <v>Primera</v>
          </cell>
          <cell r="K3006" t="str">
            <v>38 x 38</v>
          </cell>
        </row>
        <row r="3007">
          <cell r="A3007" t="str">
            <v>515045012009.2.2</v>
          </cell>
          <cell r="B3007" t="str">
            <v>38 X 38 BAHIA ARENA 2DA CAL</v>
          </cell>
          <cell r="C3007">
            <v>51</v>
          </cell>
          <cell r="D3007">
            <v>96.96</v>
          </cell>
          <cell r="E3007">
            <v>13.03</v>
          </cell>
          <cell r="F3007" t="str">
            <v>PAL</v>
          </cell>
          <cell r="G3007" t="str">
            <v xml:space="preserve">38 X 38 </v>
          </cell>
          <cell r="H3007" t="str">
            <v>Metros</v>
          </cell>
          <cell r="I3007" t="str">
            <v>Pisos Cordoba</v>
          </cell>
          <cell r="J3007" t="str">
            <v>Segunda</v>
          </cell>
          <cell r="K3007" t="str">
            <v>38 x 38</v>
          </cell>
        </row>
        <row r="3008">
          <cell r="A3008" t="str">
            <v>515045012033.1.2</v>
          </cell>
          <cell r="B3008" t="str">
            <v>38 X 38 BAHIA MARRON S2</v>
          </cell>
          <cell r="C3008">
            <v>51</v>
          </cell>
          <cell r="D3008">
            <v>96.96</v>
          </cell>
          <cell r="E3008">
            <v>13.03</v>
          </cell>
          <cell r="F3008" t="str">
            <v>PAL</v>
          </cell>
          <cell r="G3008" t="str">
            <v xml:space="preserve">38 X 38 </v>
          </cell>
          <cell r="H3008" t="str">
            <v>Metros</v>
          </cell>
          <cell r="I3008" t="str">
            <v>Pisos Cordoba</v>
          </cell>
          <cell r="J3008" t="str">
            <v>Primera</v>
          </cell>
          <cell r="K3008" t="str">
            <v>38 x 38</v>
          </cell>
        </row>
        <row r="3009">
          <cell r="A3009" t="str">
            <v>515045012033.2.2</v>
          </cell>
          <cell r="B3009" t="str">
            <v>38 X 38 BAHIA MARRON S2 2DA CAL</v>
          </cell>
          <cell r="C3009">
            <v>51</v>
          </cell>
          <cell r="D3009">
            <v>96.96</v>
          </cell>
          <cell r="E3009">
            <v>13.03</v>
          </cell>
          <cell r="F3009" t="str">
            <v>PAL</v>
          </cell>
          <cell r="G3009" t="str">
            <v xml:space="preserve">38 X 38 </v>
          </cell>
          <cell r="H3009" t="str">
            <v>Metros</v>
          </cell>
          <cell r="I3009" t="str">
            <v>Pisos Cordoba</v>
          </cell>
          <cell r="J3009" t="str">
            <v>Segunda</v>
          </cell>
          <cell r="K3009" t="str">
            <v>38 x 38</v>
          </cell>
        </row>
        <row r="3010">
          <cell r="A3010" t="str">
            <v>515045012033.3.2</v>
          </cell>
          <cell r="B3010" t="str">
            <v>38 X 38 BAHIA MARRON 3RA CAL</v>
          </cell>
          <cell r="C3010">
            <v>51</v>
          </cell>
          <cell r="D3010">
            <v>96.96</v>
          </cell>
          <cell r="E3010">
            <v>13.03</v>
          </cell>
          <cell r="F3010" t="str">
            <v>PAL</v>
          </cell>
          <cell r="G3010" t="str">
            <v xml:space="preserve">38 X 38 </v>
          </cell>
          <cell r="H3010" t="str">
            <v>Metros</v>
          </cell>
          <cell r="I3010" t="str">
            <v>Pisos Cordoba</v>
          </cell>
          <cell r="K3010" t="str">
            <v>38 x 38</v>
          </cell>
        </row>
        <row r="3011">
          <cell r="A3011" t="str">
            <v>515045014000.1.2</v>
          </cell>
          <cell r="B3011" t="str">
            <v>38 X 38 FRESNO</v>
          </cell>
          <cell r="C3011">
            <v>51</v>
          </cell>
          <cell r="D3011">
            <v>96.96</v>
          </cell>
          <cell r="E3011">
            <v>13.03</v>
          </cell>
          <cell r="F3011" t="str">
            <v>PAL</v>
          </cell>
          <cell r="G3011" t="str">
            <v xml:space="preserve">38 X 38 </v>
          </cell>
          <cell r="H3011" t="str">
            <v>Metros</v>
          </cell>
          <cell r="I3011" t="str">
            <v>Pisos Cordoba</v>
          </cell>
          <cell r="J3011" t="str">
            <v>Primera</v>
          </cell>
          <cell r="K3011" t="str">
            <v>38 x 38</v>
          </cell>
        </row>
        <row r="3012">
          <cell r="A3012" t="str">
            <v>515045014000.2.2</v>
          </cell>
          <cell r="B3012" t="str">
            <v>38 X 38 FRESNO S2 2DA CAL</v>
          </cell>
          <cell r="C3012">
            <v>51</v>
          </cell>
          <cell r="D3012">
            <v>96.96</v>
          </cell>
          <cell r="E3012">
            <v>13.03</v>
          </cell>
          <cell r="F3012" t="str">
            <v>PAL</v>
          </cell>
          <cell r="G3012" t="str">
            <v xml:space="preserve">38 X 38 </v>
          </cell>
          <cell r="H3012" t="str">
            <v>Metros</v>
          </cell>
          <cell r="I3012" t="str">
            <v>Pisos Cordoba</v>
          </cell>
          <cell r="J3012" t="str">
            <v>Segunda</v>
          </cell>
          <cell r="K3012" t="str">
            <v>38 x 38</v>
          </cell>
        </row>
        <row r="3013">
          <cell r="A3013" t="str">
            <v>515045014000.4.1</v>
          </cell>
          <cell r="B3013" t="str">
            <v>38 X 38 FRESNO EXPORT (NO USAR)</v>
          </cell>
          <cell r="C3013">
            <v>51</v>
          </cell>
          <cell r="D3013">
            <v>83.04</v>
          </cell>
          <cell r="E3013">
            <v>13.03</v>
          </cell>
          <cell r="F3013" t="str">
            <v>PAL</v>
          </cell>
          <cell r="G3013" t="str">
            <v xml:space="preserve">38 X 38 </v>
          </cell>
          <cell r="H3013" t="str">
            <v>Metros</v>
          </cell>
          <cell r="I3013" t="str">
            <v>Pisos Cordoba</v>
          </cell>
          <cell r="J3013" t="str">
            <v>Exportacion</v>
          </cell>
          <cell r="K3013" t="str">
            <v>38 x 38</v>
          </cell>
        </row>
        <row r="3014">
          <cell r="A3014" t="str">
            <v>515045014000.4.2</v>
          </cell>
          <cell r="B3014" t="str">
            <v>38 X 38 FRESNO S2 EXPORT</v>
          </cell>
          <cell r="C3014">
            <v>51</v>
          </cell>
          <cell r="D3014">
            <v>96.96</v>
          </cell>
          <cell r="E3014">
            <v>13.03</v>
          </cell>
          <cell r="F3014" t="str">
            <v>PAL</v>
          </cell>
          <cell r="G3014" t="str">
            <v xml:space="preserve">38 X 38 </v>
          </cell>
          <cell r="H3014" t="str">
            <v>Metros</v>
          </cell>
          <cell r="I3014" t="str">
            <v>Pisos Cordoba</v>
          </cell>
          <cell r="J3014" t="str">
            <v>Exportacion</v>
          </cell>
          <cell r="K3014" t="str">
            <v>38 x 38</v>
          </cell>
        </row>
        <row r="3015">
          <cell r="A3015" t="str">
            <v>515045026019.4.1</v>
          </cell>
          <cell r="B3015" t="str">
            <v>38 X 38 SALVADOR BEIGE EXPORT</v>
          </cell>
          <cell r="C3015">
            <v>51</v>
          </cell>
          <cell r="D3015">
            <v>83.04</v>
          </cell>
          <cell r="E3015">
            <v>13.03</v>
          </cell>
          <cell r="F3015" t="str">
            <v>PAL</v>
          </cell>
          <cell r="G3015" t="str">
            <v xml:space="preserve">38 X 38 </v>
          </cell>
          <cell r="H3015" t="str">
            <v>Metros</v>
          </cell>
          <cell r="I3015" t="str">
            <v>Pisos Cordoba</v>
          </cell>
          <cell r="J3015" t="str">
            <v>Exportacion</v>
          </cell>
          <cell r="K3015" t="str">
            <v>38 x 38</v>
          </cell>
        </row>
        <row r="3016">
          <cell r="A3016" t="str">
            <v>515045026034.3.2</v>
          </cell>
          <cell r="B3016" t="str">
            <v>38 X 38 SALVADOR MARFIL 3RA CAL</v>
          </cell>
          <cell r="C3016">
            <v>51</v>
          </cell>
          <cell r="D3016">
            <v>96.96</v>
          </cell>
          <cell r="E3016">
            <v>13.03</v>
          </cell>
          <cell r="F3016" t="str">
            <v>PAL</v>
          </cell>
          <cell r="G3016" t="str">
            <v xml:space="preserve">38 X 38 </v>
          </cell>
          <cell r="H3016" t="str">
            <v>Metros</v>
          </cell>
          <cell r="I3016" t="str">
            <v>Pisos Cordoba</v>
          </cell>
          <cell r="K3016" t="str">
            <v>38 x 38</v>
          </cell>
        </row>
        <row r="3017">
          <cell r="A3017" t="str">
            <v>515045026034.4.1</v>
          </cell>
          <cell r="B3017" t="str">
            <v>38 X 38 SALVADOR MARFIL EXPORT</v>
          </cell>
          <cell r="C3017">
            <v>51</v>
          </cell>
          <cell r="D3017">
            <v>83.04</v>
          </cell>
          <cell r="E3017">
            <v>13.03</v>
          </cell>
          <cell r="F3017" t="str">
            <v>PAL</v>
          </cell>
          <cell r="G3017" t="str">
            <v xml:space="preserve">38 X 38 </v>
          </cell>
          <cell r="H3017" t="str">
            <v>Metros</v>
          </cell>
          <cell r="I3017" t="str">
            <v>Pisos Cordoba</v>
          </cell>
          <cell r="J3017" t="str">
            <v>Exportacion</v>
          </cell>
          <cell r="K3017" t="str">
            <v>38 x 38</v>
          </cell>
        </row>
        <row r="3018">
          <cell r="A3018" t="str">
            <v>515045026097.4.1</v>
          </cell>
          <cell r="B3018" t="str">
            <v>38 X 38 SALVADOR TIZA EXPORT</v>
          </cell>
          <cell r="C3018">
            <v>51</v>
          </cell>
          <cell r="D3018">
            <v>83.04</v>
          </cell>
          <cell r="E3018">
            <v>13.03</v>
          </cell>
          <cell r="F3018" t="str">
            <v>PAL</v>
          </cell>
          <cell r="G3018" t="str">
            <v xml:space="preserve">38 X 38 </v>
          </cell>
          <cell r="H3018" t="str">
            <v>Metros</v>
          </cell>
          <cell r="I3018" t="str">
            <v>Pisos Cordoba</v>
          </cell>
          <cell r="J3018" t="str">
            <v>Exportacion</v>
          </cell>
          <cell r="K3018" t="str">
            <v>38 x 38</v>
          </cell>
        </row>
        <row r="3019">
          <cell r="A3019" t="str">
            <v>515045040006.1.2</v>
          </cell>
          <cell r="B3019" t="str">
            <v>38 X 38 NATAL GRIS</v>
          </cell>
          <cell r="C3019">
            <v>51</v>
          </cell>
          <cell r="D3019">
            <v>96.96</v>
          </cell>
          <cell r="E3019">
            <v>13.03</v>
          </cell>
          <cell r="F3019" t="str">
            <v>PAL</v>
          </cell>
          <cell r="G3019" t="str">
            <v xml:space="preserve">38 X 38 </v>
          </cell>
          <cell r="H3019" t="str">
            <v>Metros</v>
          </cell>
          <cell r="I3019" t="str">
            <v>Pisos Cordoba</v>
          </cell>
          <cell r="J3019" t="str">
            <v>Primera</v>
          </cell>
          <cell r="K3019" t="str">
            <v>38 x 38</v>
          </cell>
        </row>
        <row r="3020">
          <cell r="A3020" t="str">
            <v>515045040006.2.2</v>
          </cell>
          <cell r="B3020" t="str">
            <v>38 X 38 NATAL GRIS 2DA CAL</v>
          </cell>
          <cell r="C3020">
            <v>51</v>
          </cell>
          <cell r="D3020">
            <v>96.96</v>
          </cell>
          <cell r="E3020">
            <v>13.03</v>
          </cell>
          <cell r="F3020" t="str">
            <v>PAL</v>
          </cell>
          <cell r="G3020" t="str">
            <v xml:space="preserve">38 X 38 </v>
          </cell>
          <cell r="H3020" t="str">
            <v>Metros</v>
          </cell>
          <cell r="I3020" t="str">
            <v>Pisos Cordoba</v>
          </cell>
          <cell r="J3020" t="str">
            <v>Segunda</v>
          </cell>
          <cell r="K3020" t="str">
            <v>38 x 38</v>
          </cell>
        </row>
        <row r="3021">
          <cell r="A3021" t="str">
            <v>515045040006.3.2</v>
          </cell>
          <cell r="B3021" t="str">
            <v>38 X 38 NATAL GRIS 3RA CAL</v>
          </cell>
          <cell r="C3021">
            <v>51</v>
          </cell>
          <cell r="D3021">
            <v>96.96</v>
          </cell>
          <cell r="E3021">
            <v>13.03</v>
          </cell>
          <cell r="F3021" t="str">
            <v>PAL</v>
          </cell>
          <cell r="G3021" t="str">
            <v xml:space="preserve">38 X 38 </v>
          </cell>
          <cell r="H3021" t="str">
            <v>Metros</v>
          </cell>
          <cell r="I3021" t="str">
            <v>Pisos Cordoba</v>
          </cell>
          <cell r="K3021" t="str">
            <v>38 x 38</v>
          </cell>
        </row>
        <row r="3022">
          <cell r="A3022" t="str">
            <v>515045040006.4.1</v>
          </cell>
          <cell r="B3022" t="str">
            <v>38 X 38 NATAL GRIS EXPORT</v>
          </cell>
          <cell r="C3022">
            <v>51</v>
          </cell>
          <cell r="D3022">
            <v>83.04</v>
          </cell>
          <cell r="E3022">
            <v>13.03</v>
          </cell>
          <cell r="F3022" t="str">
            <v>PAL</v>
          </cell>
          <cell r="G3022" t="str">
            <v xml:space="preserve">38 X 38 </v>
          </cell>
          <cell r="H3022" t="str">
            <v>Metros</v>
          </cell>
          <cell r="I3022" t="str">
            <v>Pisos Cordoba</v>
          </cell>
          <cell r="J3022" t="str">
            <v>Exportacion</v>
          </cell>
          <cell r="K3022" t="str">
            <v>38 x 38</v>
          </cell>
        </row>
        <row r="3023">
          <cell r="A3023" t="str">
            <v>515045040009.1.2</v>
          </cell>
          <cell r="B3023" t="str">
            <v>38 X 38 NATAL ARENA</v>
          </cell>
          <cell r="C3023">
            <v>51</v>
          </cell>
          <cell r="D3023">
            <v>96.96</v>
          </cell>
          <cell r="E3023">
            <v>13.03</v>
          </cell>
          <cell r="F3023" t="str">
            <v>PAL</v>
          </cell>
          <cell r="G3023" t="str">
            <v xml:space="preserve">38 X 38 </v>
          </cell>
          <cell r="H3023" t="str">
            <v>Metros</v>
          </cell>
          <cell r="I3023" t="str">
            <v>Pisos Cordoba</v>
          </cell>
          <cell r="J3023" t="str">
            <v>Primera</v>
          </cell>
          <cell r="K3023" t="str">
            <v>38 x 38</v>
          </cell>
        </row>
        <row r="3024">
          <cell r="A3024" t="str">
            <v>515045040009.2.2</v>
          </cell>
          <cell r="B3024" t="str">
            <v>38 X 38 NATAL ARENA 2DA CAL</v>
          </cell>
          <cell r="C3024">
            <v>51</v>
          </cell>
          <cell r="D3024">
            <v>96.96</v>
          </cell>
          <cell r="E3024">
            <v>13.03</v>
          </cell>
          <cell r="F3024" t="str">
            <v>PAL</v>
          </cell>
          <cell r="G3024" t="str">
            <v xml:space="preserve">38 X 38 </v>
          </cell>
          <cell r="H3024" t="str">
            <v>Metros</v>
          </cell>
          <cell r="I3024" t="str">
            <v>Pisos Cordoba</v>
          </cell>
          <cell r="J3024" t="str">
            <v>Segunda</v>
          </cell>
          <cell r="K3024" t="str">
            <v>38 x 38</v>
          </cell>
        </row>
        <row r="3025">
          <cell r="A3025" t="str">
            <v>515045040009.3.2</v>
          </cell>
          <cell r="B3025" t="str">
            <v>38 X 38 NATAL ARENA 3RA CAL</v>
          </cell>
          <cell r="C3025">
            <v>51</v>
          </cell>
          <cell r="D3025">
            <v>96.96</v>
          </cell>
          <cell r="E3025">
            <v>13.03</v>
          </cell>
          <cell r="F3025" t="str">
            <v>PAL</v>
          </cell>
          <cell r="G3025" t="str">
            <v xml:space="preserve">38 X 38 </v>
          </cell>
          <cell r="H3025" t="str">
            <v>Metros</v>
          </cell>
          <cell r="I3025" t="str">
            <v>Pisos Cordoba</v>
          </cell>
          <cell r="K3025" t="str">
            <v>38 x 38</v>
          </cell>
        </row>
        <row r="3026">
          <cell r="A3026" t="str">
            <v>515045040009.4.1</v>
          </cell>
          <cell r="B3026" t="str">
            <v>38 X 38 NATAL ARENA EXPORT</v>
          </cell>
          <cell r="C3026">
            <v>51</v>
          </cell>
          <cell r="D3026">
            <v>83.04</v>
          </cell>
          <cell r="E3026">
            <v>13.03</v>
          </cell>
          <cell r="F3026" t="str">
            <v>PAL</v>
          </cell>
          <cell r="G3026" t="str">
            <v xml:space="preserve">38 X 38 </v>
          </cell>
          <cell r="H3026" t="str">
            <v>Metros</v>
          </cell>
          <cell r="I3026" t="str">
            <v>Pisos Cordoba</v>
          </cell>
          <cell r="J3026" t="str">
            <v>Exportacion</v>
          </cell>
          <cell r="K3026" t="str">
            <v>38 x 38</v>
          </cell>
        </row>
        <row r="3027">
          <cell r="A3027" t="str">
            <v>515045040019.1.2</v>
          </cell>
          <cell r="B3027" t="str">
            <v>38 X 38 NATAL BEIGE</v>
          </cell>
          <cell r="C3027">
            <v>51</v>
          </cell>
          <cell r="D3027">
            <v>96.96</v>
          </cell>
          <cell r="E3027">
            <v>13.03</v>
          </cell>
          <cell r="F3027" t="str">
            <v>PAL</v>
          </cell>
          <cell r="G3027" t="str">
            <v xml:space="preserve">38 X 38 </v>
          </cell>
          <cell r="H3027" t="str">
            <v>Metros</v>
          </cell>
          <cell r="I3027" t="str">
            <v>Pisos Cordoba</v>
          </cell>
          <cell r="J3027" t="str">
            <v>Primera</v>
          </cell>
          <cell r="K3027" t="str">
            <v>38 x 38</v>
          </cell>
        </row>
        <row r="3028">
          <cell r="A3028" t="str">
            <v>515045040019.2.2</v>
          </cell>
          <cell r="B3028" t="str">
            <v>38 X 38 NATAL BEIGE 2DA CAL</v>
          </cell>
          <cell r="C3028">
            <v>51</v>
          </cell>
          <cell r="D3028">
            <v>96.96</v>
          </cell>
          <cell r="E3028">
            <v>13.03</v>
          </cell>
          <cell r="F3028" t="str">
            <v>PAL</v>
          </cell>
          <cell r="G3028" t="str">
            <v xml:space="preserve">38 X 38 </v>
          </cell>
          <cell r="H3028" t="str">
            <v>Metros</v>
          </cell>
          <cell r="I3028" t="str">
            <v>Pisos Cordoba</v>
          </cell>
          <cell r="J3028" t="str">
            <v>Segunda</v>
          </cell>
          <cell r="K3028" t="str">
            <v>38 x 38</v>
          </cell>
        </row>
        <row r="3029">
          <cell r="A3029" t="str">
            <v>515045040019.3.2</v>
          </cell>
          <cell r="B3029" t="str">
            <v>38 X 38 NATAL BEIGE 3RA CAL</v>
          </cell>
          <cell r="C3029">
            <v>51</v>
          </cell>
          <cell r="D3029">
            <v>96.96</v>
          </cell>
          <cell r="E3029">
            <v>13.03</v>
          </cell>
          <cell r="F3029" t="str">
            <v>PAL</v>
          </cell>
          <cell r="G3029" t="str">
            <v xml:space="preserve">38 X 38 </v>
          </cell>
          <cell r="H3029" t="str">
            <v>Metros</v>
          </cell>
          <cell r="I3029" t="str">
            <v>Pisos Cordoba</v>
          </cell>
          <cell r="K3029" t="str">
            <v>38 x 38</v>
          </cell>
        </row>
        <row r="3030">
          <cell r="A3030" t="str">
            <v>515045040019.4.1</v>
          </cell>
          <cell r="B3030" t="str">
            <v>38 X 38 NATAL BEIGE EXPORT</v>
          </cell>
          <cell r="C3030">
            <v>51</v>
          </cell>
          <cell r="D3030">
            <v>83.04</v>
          </cell>
          <cell r="E3030">
            <v>13.03</v>
          </cell>
          <cell r="F3030" t="str">
            <v>PAL</v>
          </cell>
          <cell r="G3030" t="str">
            <v xml:space="preserve">38 X 38 </v>
          </cell>
          <cell r="H3030" t="str">
            <v>Metros</v>
          </cell>
          <cell r="I3030" t="str">
            <v>Pisos Cordoba</v>
          </cell>
          <cell r="J3030" t="str">
            <v>Exportacion</v>
          </cell>
          <cell r="K3030" t="str">
            <v>38 x 38</v>
          </cell>
        </row>
        <row r="3031">
          <cell r="A3031" t="str">
            <v>515045041019.1.2</v>
          </cell>
          <cell r="B3031" t="str">
            <v>38 X 38 BRASILIA BEIGE</v>
          </cell>
          <cell r="C3031">
            <v>51</v>
          </cell>
          <cell r="D3031">
            <v>96.96</v>
          </cell>
          <cell r="E3031">
            <v>13.03</v>
          </cell>
          <cell r="F3031" t="str">
            <v>PAL</v>
          </cell>
          <cell r="G3031" t="str">
            <v xml:space="preserve">38 X 38 </v>
          </cell>
          <cell r="H3031" t="str">
            <v>Metros</v>
          </cell>
          <cell r="I3031" t="str">
            <v>Pisos Cordoba</v>
          </cell>
          <cell r="J3031" t="str">
            <v>Primera</v>
          </cell>
          <cell r="K3031" t="str">
            <v>38 x 38</v>
          </cell>
        </row>
        <row r="3032">
          <cell r="A3032" t="str">
            <v>515045041019.2.2</v>
          </cell>
          <cell r="B3032" t="str">
            <v>38 X 38 BRASILIA BEIGE 2DA CAL</v>
          </cell>
          <cell r="C3032">
            <v>51</v>
          </cell>
          <cell r="D3032">
            <v>96.96</v>
          </cell>
          <cell r="E3032">
            <v>13.03</v>
          </cell>
          <cell r="F3032" t="str">
            <v>PAL</v>
          </cell>
          <cell r="G3032" t="str">
            <v xml:space="preserve">38 X 38 </v>
          </cell>
          <cell r="H3032" t="str">
            <v>Metros</v>
          </cell>
          <cell r="I3032" t="str">
            <v>Pisos Cordoba</v>
          </cell>
          <cell r="J3032" t="str">
            <v>Segunda</v>
          </cell>
          <cell r="K3032" t="str">
            <v>38 x 38</v>
          </cell>
        </row>
        <row r="3033">
          <cell r="A3033" t="str">
            <v>515045041019.3.2</v>
          </cell>
          <cell r="B3033" t="str">
            <v>38 X 38 BRASILIA BEIGE 3RA CAL</v>
          </cell>
          <cell r="C3033">
            <v>51</v>
          </cell>
          <cell r="D3033">
            <v>96.96</v>
          </cell>
          <cell r="E3033">
            <v>13.03</v>
          </cell>
          <cell r="F3033" t="str">
            <v>PAL</v>
          </cell>
          <cell r="G3033" t="str">
            <v xml:space="preserve">38 X 38 </v>
          </cell>
          <cell r="H3033" t="str">
            <v>Metros</v>
          </cell>
          <cell r="I3033" t="str">
            <v>Pisos Cordoba</v>
          </cell>
          <cell r="K3033" t="str">
            <v>38 x 38</v>
          </cell>
        </row>
        <row r="3034">
          <cell r="A3034" t="str">
            <v>515045041019.4.2</v>
          </cell>
          <cell r="B3034" t="str">
            <v>38 X 38 BRASILIA BEIGE EXPORT</v>
          </cell>
          <cell r="C3034">
            <v>51</v>
          </cell>
          <cell r="D3034">
            <v>96.96</v>
          </cell>
          <cell r="E3034">
            <v>13.03</v>
          </cell>
          <cell r="F3034" t="str">
            <v>PAL</v>
          </cell>
          <cell r="G3034" t="str">
            <v xml:space="preserve">38 X 38 </v>
          </cell>
          <cell r="H3034" t="str">
            <v>Metros</v>
          </cell>
          <cell r="I3034" t="str">
            <v>Pisos Cordoba</v>
          </cell>
          <cell r="J3034" t="str">
            <v>Exportacion</v>
          </cell>
          <cell r="K3034" t="str">
            <v>38 x 38</v>
          </cell>
        </row>
        <row r="3035">
          <cell r="A3035" t="str">
            <v>515045041034.1.2</v>
          </cell>
          <cell r="B3035" t="str">
            <v>38 X 38 BRASILIA MARFIL</v>
          </cell>
          <cell r="C3035">
            <v>51</v>
          </cell>
          <cell r="D3035">
            <v>96.96</v>
          </cell>
          <cell r="E3035">
            <v>13.03</v>
          </cell>
          <cell r="F3035" t="str">
            <v>PAL</v>
          </cell>
          <cell r="G3035" t="str">
            <v xml:space="preserve">38 X 38 </v>
          </cell>
          <cell r="H3035" t="str">
            <v>Metros</v>
          </cell>
          <cell r="I3035" t="str">
            <v>Pisos Cordoba</v>
          </cell>
          <cell r="J3035" t="str">
            <v>Primera</v>
          </cell>
          <cell r="K3035" t="str">
            <v>38 x 38</v>
          </cell>
        </row>
        <row r="3036">
          <cell r="A3036" t="str">
            <v>515045041034.2.2</v>
          </cell>
          <cell r="B3036" t="str">
            <v>38 X 38 BRASILIA MARFIL 2DA CAL</v>
          </cell>
          <cell r="C3036">
            <v>51</v>
          </cell>
          <cell r="D3036">
            <v>96.96</v>
          </cell>
          <cell r="E3036">
            <v>13.03</v>
          </cell>
          <cell r="F3036" t="str">
            <v>PAL</v>
          </cell>
          <cell r="G3036" t="str">
            <v xml:space="preserve">38 X 38 </v>
          </cell>
          <cell r="H3036" t="str">
            <v>Metros</v>
          </cell>
          <cell r="I3036" t="str">
            <v>Pisos Cordoba</v>
          </cell>
          <cell r="J3036" t="str">
            <v>Segunda</v>
          </cell>
          <cell r="K3036" t="str">
            <v>38 x 38</v>
          </cell>
        </row>
        <row r="3037">
          <cell r="A3037" t="str">
            <v>515045041034.3.2</v>
          </cell>
          <cell r="B3037" t="str">
            <v>38 X 38 BRASILIA MARFIL 3RA CAL</v>
          </cell>
          <cell r="C3037">
            <v>51</v>
          </cell>
          <cell r="D3037">
            <v>96.96</v>
          </cell>
          <cell r="E3037">
            <v>13.03</v>
          </cell>
          <cell r="F3037" t="str">
            <v>PAL</v>
          </cell>
          <cell r="G3037" t="str">
            <v xml:space="preserve">38 X 38 </v>
          </cell>
          <cell r="H3037" t="str">
            <v>Metros</v>
          </cell>
          <cell r="I3037" t="str">
            <v>Pisos Cordoba</v>
          </cell>
          <cell r="K3037" t="str">
            <v>38 x 38</v>
          </cell>
        </row>
        <row r="3038">
          <cell r="A3038" t="str">
            <v>515045041034.4.2</v>
          </cell>
          <cell r="B3038" t="str">
            <v>38 X 38 BRASILIA MARFIL EXPORT</v>
          </cell>
          <cell r="C3038">
            <v>51</v>
          </cell>
          <cell r="D3038">
            <v>96.96</v>
          </cell>
          <cell r="E3038">
            <v>13.03</v>
          </cell>
          <cell r="F3038" t="str">
            <v>PAL</v>
          </cell>
          <cell r="G3038" t="str">
            <v xml:space="preserve">38 X 38 </v>
          </cell>
          <cell r="H3038" t="str">
            <v>Metros</v>
          </cell>
          <cell r="I3038" t="str">
            <v>Pisos Cordoba</v>
          </cell>
          <cell r="J3038" t="str">
            <v>Exportacion</v>
          </cell>
          <cell r="K3038" t="str">
            <v>38 x 38</v>
          </cell>
        </row>
        <row r="3039">
          <cell r="A3039" t="str">
            <v>515045043035.1.2</v>
          </cell>
          <cell r="B3039" t="str">
            <v>38 X 38 BUZIOS TOSTADO</v>
          </cell>
          <cell r="C3039">
            <v>51</v>
          </cell>
          <cell r="D3039">
            <v>96.96</v>
          </cell>
          <cell r="E3039">
            <v>13.03</v>
          </cell>
          <cell r="F3039" t="str">
            <v>PAL</v>
          </cell>
          <cell r="G3039" t="str">
            <v xml:space="preserve">38 X 38 </v>
          </cell>
          <cell r="H3039" t="str">
            <v>Metros</v>
          </cell>
          <cell r="I3039" t="str">
            <v>Pisos Cordoba</v>
          </cell>
          <cell r="J3039" t="str">
            <v>Primera</v>
          </cell>
          <cell r="K3039" t="str">
            <v>38 x 38</v>
          </cell>
        </row>
        <row r="3040">
          <cell r="A3040" t="str">
            <v>515045043035.2.2</v>
          </cell>
          <cell r="B3040" t="str">
            <v>38 X 38 BUZIOS TOSTADO S2 2DA CAL</v>
          </cell>
          <cell r="C3040">
            <v>51</v>
          </cell>
          <cell r="D3040">
            <v>96.96</v>
          </cell>
          <cell r="E3040">
            <v>13.03</v>
          </cell>
          <cell r="F3040" t="str">
            <v>PAL</v>
          </cell>
          <cell r="G3040" t="str">
            <v xml:space="preserve">38 X 38 </v>
          </cell>
          <cell r="H3040" t="str">
            <v>Metros</v>
          </cell>
          <cell r="I3040" t="str">
            <v>Pisos Cordoba</v>
          </cell>
          <cell r="J3040" t="str">
            <v>Segunda</v>
          </cell>
          <cell r="K3040" t="str">
            <v>38 x 38</v>
          </cell>
        </row>
        <row r="3041">
          <cell r="A3041" t="str">
            <v>515045043035.4.2</v>
          </cell>
          <cell r="B3041" t="str">
            <v>38 X 38 BUZIOS TOSTADO EXPORT</v>
          </cell>
          <cell r="C3041">
            <v>51</v>
          </cell>
          <cell r="D3041">
            <v>96.96</v>
          </cell>
          <cell r="E3041">
            <v>13.03</v>
          </cell>
          <cell r="F3041" t="str">
            <v>PAL</v>
          </cell>
          <cell r="G3041" t="str">
            <v xml:space="preserve">38 X 38 </v>
          </cell>
          <cell r="H3041" t="str">
            <v>Metros</v>
          </cell>
          <cell r="I3041" t="str">
            <v>Pisos Cordoba</v>
          </cell>
          <cell r="J3041" t="str">
            <v>Exportacion</v>
          </cell>
          <cell r="K3041" t="str">
            <v>38 x 38</v>
          </cell>
        </row>
        <row r="3042">
          <cell r="A3042" t="str">
            <v>515045043159.1.2</v>
          </cell>
          <cell r="B3042" t="str">
            <v>38 X 38 BUZIOS CANELA</v>
          </cell>
          <cell r="C3042">
            <v>51</v>
          </cell>
          <cell r="D3042">
            <v>96.96</v>
          </cell>
          <cell r="E3042">
            <v>13.03</v>
          </cell>
          <cell r="F3042" t="str">
            <v>PAL</v>
          </cell>
          <cell r="G3042" t="str">
            <v xml:space="preserve">38 X 38 </v>
          </cell>
          <cell r="H3042" t="str">
            <v>Metros</v>
          </cell>
          <cell r="I3042" t="str">
            <v>Pisos Cordoba</v>
          </cell>
          <cell r="J3042" t="str">
            <v>Primera</v>
          </cell>
          <cell r="K3042" t="str">
            <v>38 x 38</v>
          </cell>
        </row>
        <row r="3043">
          <cell r="A3043" t="str">
            <v>515045043159.2.2</v>
          </cell>
          <cell r="B3043" t="str">
            <v>38 X 38 BUZIOS CANELA 2DA CAL</v>
          </cell>
          <cell r="C3043">
            <v>51</v>
          </cell>
          <cell r="D3043">
            <v>96.96</v>
          </cell>
          <cell r="E3043">
            <v>13.03</v>
          </cell>
          <cell r="F3043" t="str">
            <v>PAL</v>
          </cell>
          <cell r="G3043" t="str">
            <v xml:space="preserve">38 X 38 </v>
          </cell>
          <cell r="H3043" t="str">
            <v>Metros</v>
          </cell>
          <cell r="I3043" t="str">
            <v>Pisos Cordoba</v>
          </cell>
          <cell r="J3043" t="str">
            <v>Segunda</v>
          </cell>
          <cell r="K3043" t="str">
            <v>38 x 38</v>
          </cell>
        </row>
        <row r="3044">
          <cell r="A3044" t="str">
            <v>515045043159.3.2</v>
          </cell>
          <cell r="B3044" t="str">
            <v>38 X 38 BUZIOS CANELA 3RA CAL</v>
          </cell>
          <cell r="C3044">
            <v>51</v>
          </cell>
          <cell r="D3044">
            <v>96.96</v>
          </cell>
          <cell r="E3044">
            <v>13.03</v>
          </cell>
          <cell r="F3044" t="str">
            <v>PAL</v>
          </cell>
          <cell r="G3044" t="str">
            <v xml:space="preserve">38 X 38 </v>
          </cell>
          <cell r="H3044" t="str">
            <v>Metros</v>
          </cell>
          <cell r="I3044" t="str">
            <v>Pisos Cordoba</v>
          </cell>
          <cell r="K3044" t="str">
            <v>38 x 38</v>
          </cell>
        </row>
        <row r="3045">
          <cell r="A3045" t="str">
            <v>515045043159.4.2</v>
          </cell>
          <cell r="B3045" t="str">
            <v>38 X 38 BUZIOS CANELA EXPORT</v>
          </cell>
          <cell r="C3045">
            <v>51</v>
          </cell>
          <cell r="D3045">
            <v>96.96</v>
          </cell>
          <cell r="E3045">
            <v>13.03</v>
          </cell>
          <cell r="F3045" t="str">
            <v>PAL</v>
          </cell>
          <cell r="G3045" t="str">
            <v xml:space="preserve">38 X 38 </v>
          </cell>
          <cell r="H3045" t="str">
            <v>Metros</v>
          </cell>
          <cell r="I3045" t="str">
            <v>Pisos Cordoba</v>
          </cell>
          <cell r="J3045" t="str">
            <v>Exportacion</v>
          </cell>
          <cell r="K3045" t="str">
            <v>38 x 38</v>
          </cell>
        </row>
        <row r="3046">
          <cell r="A3046" t="str">
            <v>515045043160.1.2</v>
          </cell>
          <cell r="B3046" t="str">
            <v>38 X 38 BUZIOS CREMA S2</v>
          </cell>
          <cell r="C3046">
            <v>51</v>
          </cell>
          <cell r="D3046">
            <v>96.96</v>
          </cell>
          <cell r="E3046">
            <v>13.03</v>
          </cell>
          <cell r="F3046" t="str">
            <v>PAL</v>
          </cell>
          <cell r="G3046" t="str">
            <v xml:space="preserve">38 X 38 </v>
          </cell>
          <cell r="H3046" t="str">
            <v>Metros</v>
          </cell>
          <cell r="I3046" t="str">
            <v>Pisos Cordoba</v>
          </cell>
          <cell r="J3046" t="str">
            <v>Primera</v>
          </cell>
          <cell r="K3046" t="str">
            <v>38 x 38</v>
          </cell>
        </row>
        <row r="3047">
          <cell r="A3047" t="str">
            <v>515045043160.2.2</v>
          </cell>
          <cell r="B3047" t="str">
            <v>38 X 38 BUZIOS CREMA 2DA CAL</v>
          </cell>
          <cell r="C3047">
            <v>51</v>
          </cell>
          <cell r="D3047">
            <v>96.96</v>
          </cell>
          <cell r="E3047">
            <v>13.03</v>
          </cell>
          <cell r="F3047" t="str">
            <v>PAL</v>
          </cell>
          <cell r="G3047" t="str">
            <v xml:space="preserve">38 X 38 </v>
          </cell>
          <cell r="H3047" t="str">
            <v>Metros</v>
          </cell>
          <cell r="I3047" t="str">
            <v>Pisos Cordoba</v>
          </cell>
          <cell r="J3047" t="str">
            <v>Segunda</v>
          </cell>
          <cell r="K3047" t="str">
            <v>38 x 38</v>
          </cell>
        </row>
        <row r="3048">
          <cell r="A3048" t="str">
            <v>515045043160.3.2</v>
          </cell>
          <cell r="B3048" t="str">
            <v>38 X 38 BUZIOS CREMA 3RA CAL S2</v>
          </cell>
          <cell r="C3048">
            <v>51</v>
          </cell>
          <cell r="D3048">
            <v>96.96</v>
          </cell>
          <cell r="E3048">
            <v>13.03</v>
          </cell>
          <cell r="F3048" t="str">
            <v>PAL</v>
          </cell>
          <cell r="G3048" t="str">
            <v xml:space="preserve">38 X 38 </v>
          </cell>
          <cell r="H3048" t="str">
            <v>Metros</v>
          </cell>
          <cell r="I3048" t="str">
            <v>Pisos Cordoba</v>
          </cell>
          <cell r="K3048" t="str">
            <v>38 x 38</v>
          </cell>
        </row>
        <row r="3049">
          <cell r="A3049" t="str">
            <v>515045044000.1.2</v>
          </cell>
          <cell r="B3049" t="str">
            <v>38 X 38 RAHUE S2</v>
          </cell>
          <cell r="C3049">
            <v>51</v>
          </cell>
          <cell r="D3049">
            <v>96.96</v>
          </cell>
          <cell r="E3049">
            <v>13.03</v>
          </cell>
          <cell r="F3049" t="str">
            <v>PAL</v>
          </cell>
          <cell r="G3049" t="str">
            <v xml:space="preserve">38 X 38 </v>
          </cell>
          <cell r="H3049" t="str">
            <v>Metros</v>
          </cell>
          <cell r="I3049" t="str">
            <v>Pisos Cordoba</v>
          </cell>
          <cell r="J3049" t="str">
            <v>Primera</v>
          </cell>
          <cell r="K3049" t="str">
            <v>38 x 38</v>
          </cell>
        </row>
        <row r="3050">
          <cell r="A3050" t="str">
            <v>515045044000.2.2</v>
          </cell>
          <cell r="B3050" t="str">
            <v>38 X 38 RAHUE 2DA CAL</v>
          </cell>
          <cell r="C3050">
            <v>51</v>
          </cell>
          <cell r="D3050">
            <v>96.96</v>
          </cell>
          <cell r="E3050">
            <v>13.03</v>
          </cell>
          <cell r="F3050" t="str">
            <v>PAL</v>
          </cell>
          <cell r="G3050" t="str">
            <v xml:space="preserve">38 X 38 </v>
          </cell>
          <cell r="H3050" t="str">
            <v>Metros</v>
          </cell>
          <cell r="I3050" t="str">
            <v>Pisos Cordoba</v>
          </cell>
          <cell r="J3050" t="str">
            <v>Segunda</v>
          </cell>
          <cell r="K3050" t="str">
            <v>38 x 38</v>
          </cell>
        </row>
        <row r="3051">
          <cell r="A3051" t="str">
            <v>515045045009.1.1</v>
          </cell>
          <cell r="B3051" t="str">
            <v>38 X 38 RECIFE ARENA A GRANEL</v>
          </cell>
          <cell r="C3051">
            <v>51</v>
          </cell>
          <cell r="D3051">
            <v>96.96</v>
          </cell>
          <cell r="E3051">
            <v>13.03</v>
          </cell>
          <cell r="F3051" t="str">
            <v>PAL</v>
          </cell>
          <cell r="G3051" t="str">
            <v xml:space="preserve">38 X 38 </v>
          </cell>
          <cell r="H3051" t="str">
            <v>Metros</v>
          </cell>
          <cell r="I3051" t="str">
            <v>Pisos Cordoba</v>
          </cell>
          <cell r="J3051" t="str">
            <v>Primera</v>
          </cell>
          <cell r="K3051" t="str">
            <v>38 x 38</v>
          </cell>
        </row>
        <row r="3052">
          <cell r="A3052" t="str">
            <v>515045049033.1.2</v>
          </cell>
          <cell r="B3052" t="str">
            <v>38 X 38 CEDRO MARRON</v>
          </cell>
          <cell r="C3052">
            <v>51</v>
          </cell>
          <cell r="D3052">
            <v>96.96</v>
          </cell>
          <cell r="E3052">
            <v>13.03</v>
          </cell>
          <cell r="F3052" t="str">
            <v>PAL</v>
          </cell>
          <cell r="G3052" t="str">
            <v xml:space="preserve">38 X 38 </v>
          </cell>
          <cell r="H3052" t="str">
            <v>Metros</v>
          </cell>
          <cell r="I3052" t="str">
            <v>Pisos Cordoba</v>
          </cell>
          <cell r="J3052" t="str">
            <v>Primera</v>
          </cell>
          <cell r="K3052" t="str">
            <v>38 x 38</v>
          </cell>
        </row>
        <row r="3053">
          <cell r="A3053" t="str">
            <v>515045049033.2.2</v>
          </cell>
          <cell r="B3053" t="str">
            <v>38 X 38 CEDRO MARRON 2DA CAL</v>
          </cell>
          <cell r="C3053">
            <v>51</v>
          </cell>
          <cell r="D3053">
            <v>96.96</v>
          </cell>
          <cell r="E3053">
            <v>13.03</v>
          </cell>
          <cell r="F3053" t="str">
            <v>PAL</v>
          </cell>
          <cell r="G3053" t="str">
            <v xml:space="preserve">38 X 38 </v>
          </cell>
          <cell r="H3053" t="str">
            <v>Metros</v>
          </cell>
          <cell r="I3053" t="str">
            <v>Pisos Cordoba</v>
          </cell>
          <cell r="J3053" t="str">
            <v>Segunda</v>
          </cell>
          <cell r="K3053" t="str">
            <v>38 x 38</v>
          </cell>
        </row>
        <row r="3054">
          <cell r="A3054" t="str">
            <v>515045049033.3.2</v>
          </cell>
          <cell r="B3054" t="str">
            <v>38 X 38 CEDRO MARRON 3RA CAL</v>
          </cell>
          <cell r="C3054">
            <v>51</v>
          </cell>
          <cell r="D3054">
            <v>96.96</v>
          </cell>
          <cell r="E3054">
            <v>13.03</v>
          </cell>
          <cell r="F3054" t="str">
            <v>PAL</v>
          </cell>
          <cell r="G3054" t="str">
            <v xml:space="preserve">38 X 38 </v>
          </cell>
          <cell r="H3054" t="str">
            <v>Metros</v>
          </cell>
          <cell r="I3054" t="str">
            <v>Pisos Cordoba</v>
          </cell>
          <cell r="K3054" t="str">
            <v>38 x 38</v>
          </cell>
        </row>
        <row r="3055">
          <cell r="A3055" t="str">
            <v>515045049033.4.2</v>
          </cell>
          <cell r="B3055" t="str">
            <v>38 X 38 CEDRO MARRON EXPORT</v>
          </cell>
          <cell r="C3055">
            <v>51</v>
          </cell>
          <cell r="D3055">
            <v>96.96</v>
          </cell>
          <cell r="E3055">
            <v>13.03</v>
          </cell>
          <cell r="F3055" t="str">
            <v>PAL</v>
          </cell>
          <cell r="G3055" t="str">
            <v xml:space="preserve">38 X 38 </v>
          </cell>
          <cell r="H3055" t="str">
            <v>Metros</v>
          </cell>
          <cell r="I3055" t="str">
            <v>Pisos Cordoba</v>
          </cell>
          <cell r="J3055" t="str">
            <v>Exportacion</v>
          </cell>
          <cell r="K3055" t="str">
            <v>38 x 38</v>
          </cell>
        </row>
        <row r="3056">
          <cell r="A3056" t="str">
            <v>515045049162.1.2</v>
          </cell>
          <cell r="B3056" t="str">
            <v>38 X 38 CEDRO COLORADO</v>
          </cell>
          <cell r="C3056">
            <v>51</v>
          </cell>
          <cell r="D3056">
            <v>96.96</v>
          </cell>
          <cell r="E3056">
            <v>13.03</v>
          </cell>
          <cell r="F3056" t="str">
            <v>PAL</v>
          </cell>
          <cell r="G3056" t="str">
            <v xml:space="preserve">38 X 38 </v>
          </cell>
          <cell r="H3056" t="str">
            <v>Metros</v>
          </cell>
          <cell r="I3056" t="str">
            <v>Pisos Cordoba</v>
          </cell>
          <cell r="J3056" t="str">
            <v>Primera</v>
          </cell>
          <cell r="K3056" t="str">
            <v>38 x 38</v>
          </cell>
        </row>
        <row r="3057">
          <cell r="A3057" t="str">
            <v>515045049162.2.2</v>
          </cell>
          <cell r="B3057" t="str">
            <v>38 X 38 CEDRO COLORADO 2DA CAL</v>
          </cell>
          <cell r="C3057">
            <v>51</v>
          </cell>
          <cell r="D3057">
            <v>96.96</v>
          </cell>
          <cell r="E3057">
            <v>13.03</v>
          </cell>
          <cell r="F3057" t="str">
            <v>PAL</v>
          </cell>
          <cell r="G3057" t="str">
            <v xml:space="preserve">38 X 38 </v>
          </cell>
          <cell r="H3057" t="str">
            <v>Metros</v>
          </cell>
          <cell r="I3057" t="str">
            <v>Pisos Cordoba</v>
          </cell>
          <cell r="J3057" t="str">
            <v>Segunda</v>
          </cell>
          <cell r="K3057" t="str">
            <v>38 x 38</v>
          </cell>
        </row>
        <row r="3058">
          <cell r="A3058" t="str">
            <v>515045049162.4.2</v>
          </cell>
          <cell r="B3058" t="str">
            <v>38 X 38 CEDRO COLORADO EXPORT</v>
          </cell>
          <cell r="C3058">
            <v>51</v>
          </cell>
          <cell r="D3058">
            <v>96.96</v>
          </cell>
          <cell r="E3058">
            <v>13.03</v>
          </cell>
          <cell r="F3058" t="str">
            <v>PAL</v>
          </cell>
          <cell r="G3058" t="str">
            <v xml:space="preserve">38 X 38 </v>
          </cell>
          <cell r="H3058" t="str">
            <v>Metros</v>
          </cell>
          <cell r="I3058" t="str">
            <v>Pisos Cordoba</v>
          </cell>
          <cell r="J3058" t="str">
            <v>Exportacion</v>
          </cell>
          <cell r="K3058" t="str">
            <v>38 x 38</v>
          </cell>
        </row>
        <row r="3059">
          <cell r="A3059" t="str">
            <v>515045053000.3.2</v>
          </cell>
          <cell r="B3059" t="str">
            <v>38 X 38 MARBELLA 3RA CAL</v>
          </cell>
          <cell r="C3059">
            <v>51</v>
          </cell>
          <cell r="D3059">
            <v>96.96</v>
          </cell>
          <cell r="E3059">
            <v>13.03</v>
          </cell>
          <cell r="F3059" t="str">
            <v>PAL</v>
          </cell>
          <cell r="G3059" t="str">
            <v xml:space="preserve">38 X 38 </v>
          </cell>
          <cell r="H3059" t="str">
            <v>Metros</v>
          </cell>
          <cell r="I3059" t="str">
            <v>Pisos Cordoba</v>
          </cell>
          <cell r="K3059" t="str">
            <v>38 x 38</v>
          </cell>
        </row>
        <row r="3060">
          <cell r="A3060" t="str">
            <v>515045054004.1.1</v>
          </cell>
          <cell r="B3060" t="str">
            <v>38 X 38 ARANJUEZ NEGRO</v>
          </cell>
          <cell r="C3060">
            <v>51</v>
          </cell>
          <cell r="D3060">
            <v>96.96</v>
          </cell>
          <cell r="E3060">
            <v>13.03</v>
          </cell>
          <cell r="F3060" t="str">
            <v>PAL</v>
          </cell>
          <cell r="G3060" t="str">
            <v xml:space="preserve">38 X 38 </v>
          </cell>
          <cell r="H3060" t="str">
            <v>Metros</v>
          </cell>
          <cell r="I3060" t="str">
            <v>Pisos Cordoba</v>
          </cell>
          <cell r="J3060" t="str">
            <v>Primera</v>
          </cell>
          <cell r="K3060" t="str">
            <v>38 x 38</v>
          </cell>
        </row>
        <row r="3061">
          <cell r="A3061" t="str">
            <v>515045054004.2.1</v>
          </cell>
          <cell r="B3061" t="str">
            <v>38 X 38 ARANJUEZ NEGRO 2DA CAL</v>
          </cell>
          <cell r="C3061">
            <v>51</v>
          </cell>
          <cell r="D3061">
            <v>96.96</v>
          </cell>
          <cell r="E3061">
            <v>13.03</v>
          </cell>
          <cell r="F3061" t="str">
            <v>PAL</v>
          </cell>
          <cell r="G3061" t="str">
            <v xml:space="preserve">38 X 38 </v>
          </cell>
          <cell r="H3061" t="str">
            <v>Metros</v>
          </cell>
          <cell r="I3061" t="str">
            <v>Pisos Cordoba</v>
          </cell>
          <cell r="J3061" t="str">
            <v>Segunda</v>
          </cell>
          <cell r="K3061" t="str">
            <v>38 x 38</v>
          </cell>
        </row>
        <row r="3062">
          <cell r="A3062" t="str">
            <v>515045054009.1.2</v>
          </cell>
          <cell r="B3062" t="str">
            <v>38 X 38 ARANJUEZ ARENA</v>
          </cell>
          <cell r="C3062">
            <v>51</v>
          </cell>
          <cell r="D3062">
            <v>96.96</v>
          </cell>
          <cell r="E3062">
            <v>13.03</v>
          </cell>
          <cell r="F3062" t="str">
            <v>PAL</v>
          </cell>
          <cell r="G3062" t="str">
            <v xml:space="preserve">38 X 38 </v>
          </cell>
          <cell r="H3062" t="str">
            <v>Metros</v>
          </cell>
          <cell r="I3062" t="str">
            <v>Pisos Cordoba</v>
          </cell>
          <cell r="J3062" t="str">
            <v>Primera</v>
          </cell>
          <cell r="K3062" t="str">
            <v>38 x 38</v>
          </cell>
        </row>
        <row r="3063">
          <cell r="A3063" t="str">
            <v>515045054009.2.2</v>
          </cell>
          <cell r="B3063" t="str">
            <v>38 X 38 ARANJUEZ ARENA 2DA CAL</v>
          </cell>
          <cell r="C3063">
            <v>51</v>
          </cell>
          <cell r="D3063">
            <v>96.96</v>
          </cell>
          <cell r="E3063">
            <v>13.03</v>
          </cell>
          <cell r="F3063" t="str">
            <v>PAL</v>
          </cell>
          <cell r="G3063" t="str">
            <v xml:space="preserve">38 X 38 </v>
          </cell>
          <cell r="H3063" t="str">
            <v>Metros</v>
          </cell>
          <cell r="I3063" t="str">
            <v>Pisos Cordoba</v>
          </cell>
          <cell r="J3063" t="str">
            <v>Segunda</v>
          </cell>
          <cell r="K3063" t="str">
            <v>38 x 38</v>
          </cell>
        </row>
        <row r="3064">
          <cell r="A3064" t="str">
            <v>515045054009.4.2</v>
          </cell>
          <cell r="B3064" t="str">
            <v>38 X 38 ARANJUEZ ARENA EXPORT</v>
          </cell>
          <cell r="C3064">
            <v>51</v>
          </cell>
          <cell r="D3064">
            <v>96.96</v>
          </cell>
          <cell r="E3064">
            <v>13.03</v>
          </cell>
          <cell r="F3064" t="str">
            <v>PAL</v>
          </cell>
          <cell r="G3064" t="str">
            <v xml:space="preserve">38 X 38 </v>
          </cell>
          <cell r="H3064" t="str">
            <v>Metros</v>
          </cell>
          <cell r="I3064" t="str">
            <v>Pisos Cordoba</v>
          </cell>
          <cell r="J3064" t="str">
            <v>Exportacion</v>
          </cell>
          <cell r="K3064" t="str">
            <v>38 x 38</v>
          </cell>
        </row>
        <row r="3065">
          <cell r="A3065" t="str">
            <v>515045054033.1.2</v>
          </cell>
          <cell r="B3065" t="str">
            <v>38 X 38 ARANJUEZ MARRON</v>
          </cell>
          <cell r="C3065">
            <v>51</v>
          </cell>
          <cell r="D3065">
            <v>96.96</v>
          </cell>
          <cell r="E3065">
            <v>13.03</v>
          </cell>
          <cell r="F3065" t="str">
            <v>PAL</v>
          </cell>
          <cell r="G3065" t="str">
            <v xml:space="preserve">38 X 38 </v>
          </cell>
          <cell r="H3065" t="str">
            <v>Metros</v>
          </cell>
          <cell r="I3065" t="str">
            <v>Pisos Cordoba</v>
          </cell>
          <cell r="J3065" t="str">
            <v>Primera</v>
          </cell>
          <cell r="K3065" t="str">
            <v>38 x 38</v>
          </cell>
        </row>
        <row r="3066">
          <cell r="A3066" t="str">
            <v>515045054033.2.2</v>
          </cell>
          <cell r="B3066" t="str">
            <v>38 X 38 ARANJUEZ MARRON S2 2DA CAL</v>
          </cell>
          <cell r="C3066">
            <v>51</v>
          </cell>
          <cell r="D3066">
            <v>96.96</v>
          </cell>
          <cell r="E3066">
            <v>13.03</v>
          </cell>
          <cell r="F3066" t="str">
            <v>PAL</v>
          </cell>
          <cell r="G3066" t="str">
            <v xml:space="preserve">38 X 38 </v>
          </cell>
          <cell r="H3066" t="str">
            <v>Metros</v>
          </cell>
          <cell r="I3066" t="str">
            <v>Pisos Cordoba</v>
          </cell>
          <cell r="J3066" t="str">
            <v>Segunda</v>
          </cell>
          <cell r="K3066" t="str">
            <v>38 x 38</v>
          </cell>
        </row>
        <row r="3067">
          <cell r="A3067" t="str">
            <v>515045054033.4.2</v>
          </cell>
          <cell r="B3067" t="str">
            <v>38 X 38 ARANJUEZ MARRON EXPORT</v>
          </cell>
          <cell r="C3067">
            <v>51</v>
          </cell>
          <cell r="D3067">
            <v>96.96</v>
          </cell>
          <cell r="E3067">
            <v>13.03</v>
          </cell>
          <cell r="F3067" t="str">
            <v>PAL</v>
          </cell>
          <cell r="G3067" t="str">
            <v xml:space="preserve">38 X 38 </v>
          </cell>
          <cell r="H3067" t="str">
            <v>Metros</v>
          </cell>
          <cell r="I3067" t="str">
            <v>Pisos Cordoba</v>
          </cell>
          <cell r="J3067" t="str">
            <v>Exportacion</v>
          </cell>
          <cell r="K3067" t="str">
            <v>38 x 38</v>
          </cell>
        </row>
        <row r="3068">
          <cell r="A3068" t="str">
            <v>515045054053.1.2</v>
          </cell>
          <cell r="B3068" t="str">
            <v>38 X 38 ARANJUEZ AZUL</v>
          </cell>
          <cell r="C3068">
            <v>51</v>
          </cell>
          <cell r="D3068">
            <v>96.96</v>
          </cell>
          <cell r="E3068">
            <v>13.03</v>
          </cell>
          <cell r="F3068" t="str">
            <v>PAL</v>
          </cell>
          <cell r="G3068" t="str">
            <v xml:space="preserve">38 X 38 </v>
          </cell>
          <cell r="H3068" t="str">
            <v>Metros</v>
          </cell>
          <cell r="I3068" t="str">
            <v>Pisos Cordoba</v>
          </cell>
          <cell r="J3068" t="str">
            <v>Primera</v>
          </cell>
          <cell r="K3068" t="str">
            <v>38 x 38</v>
          </cell>
        </row>
        <row r="3069">
          <cell r="A3069" t="str">
            <v>515045054053.2.2</v>
          </cell>
          <cell r="B3069" t="str">
            <v>38 X 38 ARANJUEZ AZUL 2DA CAL</v>
          </cell>
          <cell r="C3069">
            <v>51</v>
          </cell>
          <cell r="D3069">
            <v>96.96</v>
          </cell>
          <cell r="E3069">
            <v>13.03</v>
          </cell>
          <cell r="F3069" t="str">
            <v>PAL</v>
          </cell>
          <cell r="G3069" t="str">
            <v xml:space="preserve">38 X 38 </v>
          </cell>
          <cell r="H3069" t="str">
            <v>Metros</v>
          </cell>
          <cell r="I3069" t="str">
            <v>Pisos Cordoba</v>
          </cell>
          <cell r="J3069" t="str">
            <v>Segunda</v>
          </cell>
          <cell r="K3069" t="str">
            <v>38 x 38</v>
          </cell>
        </row>
        <row r="3070">
          <cell r="A3070" t="str">
            <v>515045054053.4.2</v>
          </cell>
          <cell r="B3070" t="str">
            <v>38 X 38 ARANJUEZ AZUL EXPORT</v>
          </cell>
          <cell r="C3070">
            <v>51</v>
          </cell>
          <cell r="D3070">
            <v>96.96</v>
          </cell>
          <cell r="E3070">
            <v>13.03</v>
          </cell>
          <cell r="F3070" t="str">
            <v>PAL</v>
          </cell>
          <cell r="G3070" t="str">
            <v xml:space="preserve">38 X 38 </v>
          </cell>
          <cell r="H3070" t="str">
            <v>Metros</v>
          </cell>
          <cell r="I3070" t="str">
            <v>Pisos Cordoba</v>
          </cell>
          <cell r="J3070" t="str">
            <v>Exportacion</v>
          </cell>
          <cell r="K3070" t="str">
            <v>38 x 38</v>
          </cell>
        </row>
        <row r="3071">
          <cell r="A3071" t="str">
            <v>515045055006.1.2</v>
          </cell>
          <cell r="B3071" t="str">
            <v>38 X 38 AMAZONIA GRIS</v>
          </cell>
          <cell r="C3071">
            <v>51</v>
          </cell>
          <cell r="D3071">
            <v>96.96</v>
          </cell>
          <cell r="E3071">
            <v>13.03</v>
          </cell>
          <cell r="F3071" t="str">
            <v>PAL</v>
          </cell>
          <cell r="G3071" t="str">
            <v xml:space="preserve">38 X 38 </v>
          </cell>
          <cell r="H3071" t="str">
            <v>Metros</v>
          </cell>
          <cell r="I3071" t="str">
            <v>Pisos Cordoba</v>
          </cell>
          <cell r="J3071" t="str">
            <v>Primera</v>
          </cell>
          <cell r="K3071" t="str">
            <v>38 x 38</v>
          </cell>
        </row>
        <row r="3072">
          <cell r="A3072" t="str">
            <v>515045055006.2.2</v>
          </cell>
          <cell r="B3072" t="str">
            <v>38 X 38 AMAZONIA GRIS 2DA CAL</v>
          </cell>
          <cell r="C3072">
            <v>51</v>
          </cell>
          <cell r="D3072">
            <v>96.96</v>
          </cell>
          <cell r="E3072">
            <v>13.03</v>
          </cell>
          <cell r="F3072" t="str">
            <v>PAL</v>
          </cell>
          <cell r="G3072" t="str">
            <v xml:space="preserve">38 X 38 </v>
          </cell>
          <cell r="H3072" t="str">
            <v>Metros</v>
          </cell>
          <cell r="I3072" t="str">
            <v>Pisos Cordoba</v>
          </cell>
          <cell r="J3072" t="str">
            <v>Segunda</v>
          </cell>
          <cell r="K3072" t="str">
            <v>38 x 38</v>
          </cell>
        </row>
        <row r="3073">
          <cell r="A3073" t="str">
            <v>515045055006.4.2</v>
          </cell>
          <cell r="B3073" t="str">
            <v>38 X 38 AMAZONIA GRIS EXPORT</v>
          </cell>
          <cell r="C3073">
            <v>51</v>
          </cell>
          <cell r="D3073">
            <v>96.96</v>
          </cell>
          <cell r="E3073">
            <v>13.03</v>
          </cell>
          <cell r="F3073" t="str">
            <v>PAL</v>
          </cell>
          <cell r="G3073" t="str">
            <v xml:space="preserve">38 X 38 </v>
          </cell>
          <cell r="H3073" t="str">
            <v>Metros</v>
          </cell>
          <cell r="I3073" t="str">
            <v>Pisos Cordoba</v>
          </cell>
          <cell r="J3073" t="str">
            <v>Exportacion</v>
          </cell>
          <cell r="K3073" t="str">
            <v>38 x 38</v>
          </cell>
        </row>
        <row r="3074">
          <cell r="A3074" t="str">
            <v>515045055009.1.2</v>
          </cell>
          <cell r="B3074" t="str">
            <v>38 X 38 AMAZONIA ARENA</v>
          </cell>
          <cell r="C3074">
            <v>51</v>
          </cell>
          <cell r="D3074">
            <v>96.96</v>
          </cell>
          <cell r="E3074">
            <v>13.03</v>
          </cell>
          <cell r="F3074" t="str">
            <v>PAL</v>
          </cell>
          <cell r="G3074" t="str">
            <v xml:space="preserve">38 X 38 </v>
          </cell>
          <cell r="H3074" t="str">
            <v>Metros</v>
          </cell>
          <cell r="I3074" t="str">
            <v>Pisos Cordoba</v>
          </cell>
          <cell r="J3074" t="str">
            <v>Primera</v>
          </cell>
          <cell r="K3074" t="str">
            <v>38 x 38</v>
          </cell>
        </row>
        <row r="3075">
          <cell r="A3075" t="str">
            <v>515045055009.2.2</v>
          </cell>
          <cell r="B3075" t="str">
            <v>38 X 38 AMAZONIA ARENA 2DA CAL</v>
          </cell>
          <cell r="C3075">
            <v>51</v>
          </cell>
          <cell r="D3075">
            <v>96.96</v>
          </cell>
          <cell r="E3075">
            <v>13.03</v>
          </cell>
          <cell r="F3075" t="str">
            <v>PAL</v>
          </cell>
          <cell r="G3075" t="str">
            <v xml:space="preserve">38 X 38 </v>
          </cell>
          <cell r="H3075" t="str">
            <v>Metros</v>
          </cell>
          <cell r="I3075" t="str">
            <v>Pisos Cordoba</v>
          </cell>
          <cell r="J3075" t="str">
            <v>Segunda</v>
          </cell>
          <cell r="K3075" t="str">
            <v>38 x 38</v>
          </cell>
        </row>
        <row r="3076">
          <cell r="A3076" t="str">
            <v>515045055009.3.2</v>
          </cell>
          <cell r="B3076" t="str">
            <v>38 X 38 AMAZONIA ARENA 3RA CAL</v>
          </cell>
          <cell r="C3076">
            <v>51</v>
          </cell>
          <cell r="D3076">
            <v>96.96</v>
          </cell>
          <cell r="E3076">
            <v>13.03</v>
          </cell>
          <cell r="F3076" t="str">
            <v>PAL</v>
          </cell>
          <cell r="G3076" t="str">
            <v xml:space="preserve">38 X 38 </v>
          </cell>
          <cell r="H3076" t="str">
            <v>Metros</v>
          </cell>
          <cell r="I3076" t="str">
            <v>Pisos Cordoba</v>
          </cell>
          <cell r="K3076" t="str">
            <v>38 x 38</v>
          </cell>
        </row>
        <row r="3077">
          <cell r="A3077" t="str">
            <v>515045055097.1.2</v>
          </cell>
          <cell r="B3077" t="str">
            <v>38 X 38 AMAZONIA TIZA</v>
          </cell>
          <cell r="C3077">
            <v>51</v>
          </cell>
          <cell r="D3077">
            <v>96.96</v>
          </cell>
          <cell r="E3077">
            <v>13.03</v>
          </cell>
          <cell r="F3077" t="str">
            <v>PAL</v>
          </cell>
          <cell r="G3077" t="str">
            <v xml:space="preserve">38 X 38 </v>
          </cell>
          <cell r="H3077" t="str">
            <v>Metros</v>
          </cell>
          <cell r="I3077" t="str">
            <v>Pisos Cordoba</v>
          </cell>
          <cell r="J3077" t="str">
            <v>Primera</v>
          </cell>
          <cell r="K3077" t="str">
            <v>38 x 38</v>
          </cell>
        </row>
        <row r="3078">
          <cell r="A3078" t="str">
            <v>515045055097.2.2</v>
          </cell>
          <cell r="B3078" t="str">
            <v>38 X 38 AMAZONIA TIZA 2DA CAL</v>
          </cell>
          <cell r="C3078">
            <v>51</v>
          </cell>
          <cell r="D3078">
            <v>96.96</v>
          </cell>
          <cell r="E3078">
            <v>13.03</v>
          </cell>
          <cell r="F3078" t="str">
            <v>PAL</v>
          </cell>
          <cell r="G3078" t="str">
            <v xml:space="preserve">38 X 38 </v>
          </cell>
          <cell r="H3078" t="str">
            <v>Metros</v>
          </cell>
          <cell r="I3078" t="str">
            <v>Pisos Cordoba</v>
          </cell>
          <cell r="J3078" t="str">
            <v>Segunda</v>
          </cell>
          <cell r="K3078" t="str">
            <v>38 x 38</v>
          </cell>
        </row>
        <row r="3079">
          <cell r="A3079" t="str">
            <v>515045055097.3.2</v>
          </cell>
          <cell r="B3079" t="str">
            <v>38 X 38 AMAZONIA TIZA 3RA CAL</v>
          </cell>
          <cell r="C3079">
            <v>51</v>
          </cell>
          <cell r="D3079">
            <v>96.96</v>
          </cell>
          <cell r="E3079">
            <v>13.03</v>
          </cell>
          <cell r="F3079" t="str">
            <v>PAL</v>
          </cell>
          <cell r="G3079" t="str">
            <v xml:space="preserve">38 X 38 </v>
          </cell>
          <cell r="H3079" t="str">
            <v>Metros</v>
          </cell>
          <cell r="I3079" t="str">
            <v>Pisos Cordoba</v>
          </cell>
          <cell r="K3079" t="str">
            <v>38 x 38</v>
          </cell>
        </row>
        <row r="3080">
          <cell r="A3080" t="str">
            <v>515045055097.4.2</v>
          </cell>
          <cell r="B3080" t="str">
            <v>38 X 38 AMAZONIA TIZA EXPORT</v>
          </cell>
          <cell r="C3080">
            <v>51</v>
          </cell>
          <cell r="D3080">
            <v>96.96</v>
          </cell>
          <cell r="E3080">
            <v>13.03</v>
          </cell>
          <cell r="F3080" t="str">
            <v>PAL</v>
          </cell>
          <cell r="G3080" t="str">
            <v xml:space="preserve">38 X 38 </v>
          </cell>
          <cell r="H3080" t="str">
            <v>Metros</v>
          </cell>
          <cell r="I3080" t="str">
            <v>Pisos Cordoba</v>
          </cell>
          <cell r="J3080" t="str">
            <v>Exportacion</v>
          </cell>
          <cell r="K3080" t="str">
            <v>38 x 38</v>
          </cell>
        </row>
        <row r="3081">
          <cell r="A3081" t="str">
            <v>515045055140.1.2</v>
          </cell>
          <cell r="B3081" t="str">
            <v>38 X 38 AMAZONIA MAIZ</v>
          </cell>
          <cell r="C3081">
            <v>51</v>
          </cell>
          <cell r="D3081">
            <v>96.96</v>
          </cell>
          <cell r="E3081">
            <v>13.03</v>
          </cell>
          <cell r="F3081" t="str">
            <v>PAL</v>
          </cell>
          <cell r="G3081" t="str">
            <v xml:space="preserve">38 X 38 </v>
          </cell>
          <cell r="H3081" t="str">
            <v>Metros</v>
          </cell>
          <cell r="I3081" t="str">
            <v>Pisos Cordoba</v>
          </cell>
          <cell r="J3081" t="str">
            <v>Primera</v>
          </cell>
          <cell r="K3081" t="str">
            <v>38 x 38</v>
          </cell>
        </row>
        <row r="3082">
          <cell r="A3082" t="str">
            <v>515045055140.2.2</v>
          </cell>
          <cell r="B3082" t="str">
            <v>38 X 38 AMAZONIA MAIZ 2DA CAL</v>
          </cell>
          <cell r="C3082">
            <v>51</v>
          </cell>
          <cell r="D3082">
            <v>96.96</v>
          </cell>
          <cell r="E3082">
            <v>13.03</v>
          </cell>
          <cell r="F3082" t="str">
            <v>PAL</v>
          </cell>
          <cell r="G3082" t="str">
            <v xml:space="preserve">38 X 38 </v>
          </cell>
          <cell r="H3082" t="str">
            <v>Metros</v>
          </cell>
          <cell r="I3082" t="str">
            <v>Pisos Cordoba</v>
          </cell>
          <cell r="J3082" t="str">
            <v>Segunda</v>
          </cell>
          <cell r="K3082" t="str">
            <v>38 x 38</v>
          </cell>
        </row>
        <row r="3083">
          <cell r="A3083" t="str">
            <v>515045055140.3.2</v>
          </cell>
          <cell r="B3083" t="str">
            <v>38 X 38 AMAZONIA MAIZ 3RA CAL</v>
          </cell>
          <cell r="C3083">
            <v>51</v>
          </cell>
          <cell r="D3083">
            <v>96.96</v>
          </cell>
          <cell r="E3083">
            <v>13.03</v>
          </cell>
          <cell r="F3083" t="str">
            <v>PAL</v>
          </cell>
          <cell r="G3083" t="str">
            <v xml:space="preserve">38 X 38 </v>
          </cell>
          <cell r="H3083" t="str">
            <v>Metros</v>
          </cell>
          <cell r="I3083" t="str">
            <v>Pisos Cordoba</v>
          </cell>
          <cell r="K3083" t="str">
            <v>38 x 38</v>
          </cell>
        </row>
        <row r="3084">
          <cell r="A3084" t="str">
            <v>515045055140.4.2</v>
          </cell>
          <cell r="B3084" t="str">
            <v>38 X 38 AMAZONIA MAIZ EXPORT</v>
          </cell>
          <cell r="C3084">
            <v>51</v>
          </cell>
          <cell r="D3084">
            <v>96.96</v>
          </cell>
          <cell r="E3084">
            <v>13.03</v>
          </cell>
          <cell r="F3084" t="str">
            <v>PAL</v>
          </cell>
          <cell r="G3084" t="str">
            <v xml:space="preserve">38 X 38 </v>
          </cell>
          <cell r="H3084" t="str">
            <v>Metros</v>
          </cell>
          <cell r="I3084" t="str">
            <v>Pisos Cordoba</v>
          </cell>
          <cell r="J3084" t="str">
            <v>Exportacion</v>
          </cell>
          <cell r="K3084" t="str">
            <v>38 x 38</v>
          </cell>
        </row>
        <row r="3085">
          <cell r="A3085" t="str">
            <v>515045055158.1.2</v>
          </cell>
          <cell r="B3085" t="str">
            <v>38 X 38 AMAZONIA TERRA</v>
          </cell>
          <cell r="C3085">
            <v>51</v>
          </cell>
          <cell r="D3085">
            <v>96.96</v>
          </cell>
          <cell r="E3085">
            <v>13.03</v>
          </cell>
          <cell r="F3085" t="str">
            <v>PAL</v>
          </cell>
          <cell r="G3085" t="str">
            <v xml:space="preserve">38 X 38 </v>
          </cell>
          <cell r="H3085" t="str">
            <v>Metros</v>
          </cell>
          <cell r="I3085" t="str">
            <v>Pisos Cordoba</v>
          </cell>
          <cell r="J3085" t="str">
            <v>Primera</v>
          </cell>
          <cell r="K3085" t="str">
            <v>38 x 38</v>
          </cell>
        </row>
        <row r="3086">
          <cell r="A3086" t="str">
            <v>515045055158.2.2</v>
          </cell>
          <cell r="B3086" t="str">
            <v>38 X 38 AMAZONIA TERRA 2DA CAL</v>
          </cell>
          <cell r="C3086">
            <v>51</v>
          </cell>
          <cell r="D3086">
            <v>96.96</v>
          </cell>
          <cell r="E3086">
            <v>13.03</v>
          </cell>
          <cell r="F3086" t="str">
            <v>PAL</v>
          </cell>
          <cell r="G3086" t="str">
            <v xml:space="preserve">38 X 38 </v>
          </cell>
          <cell r="H3086" t="str">
            <v>Metros</v>
          </cell>
          <cell r="I3086" t="str">
            <v>Pisos Cordoba</v>
          </cell>
          <cell r="J3086" t="str">
            <v>Segunda</v>
          </cell>
          <cell r="K3086" t="str">
            <v>38 x 38</v>
          </cell>
        </row>
        <row r="3087">
          <cell r="A3087" t="str">
            <v>515045055158.4.2</v>
          </cell>
          <cell r="B3087" t="str">
            <v>38 X 38 AMAZONIA TERRA EXPORT</v>
          </cell>
          <cell r="C3087">
            <v>51</v>
          </cell>
          <cell r="D3087">
            <v>96.96</v>
          </cell>
          <cell r="E3087">
            <v>13.03</v>
          </cell>
          <cell r="F3087" t="str">
            <v>PAL</v>
          </cell>
          <cell r="G3087" t="str">
            <v xml:space="preserve">38 X 38 </v>
          </cell>
          <cell r="H3087" t="str">
            <v>Metros</v>
          </cell>
          <cell r="I3087" t="str">
            <v>Pisos Cordoba</v>
          </cell>
          <cell r="J3087" t="str">
            <v>Exportacion</v>
          </cell>
          <cell r="K3087" t="str">
            <v>38 x 38</v>
          </cell>
        </row>
        <row r="3088">
          <cell r="A3088" t="str">
            <v>515045063006.1.1</v>
          </cell>
          <cell r="B3088" t="str">
            <v>38 X 38 FENIX GRIS</v>
          </cell>
          <cell r="C3088">
            <v>51</v>
          </cell>
          <cell r="D3088">
            <v>96.96</v>
          </cell>
          <cell r="E3088">
            <v>13.03</v>
          </cell>
          <cell r="F3088" t="str">
            <v>PAL</v>
          </cell>
          <cell r="G3088" t="str">
            <v xml:space="preserve">38 X 38 </v>
          </cell>
          <cell r="H3088" t="str">
            <v>Metros</v>
          </cell>
          <cell r="I3088" t="str">
            <v>Pisos Cordoba</v>
          </cell>
          <cell r="J3088" t="str">
            <v>Primera</v>
          </cell>
          <cell r="K3088" t="str">
            <v>38 x 38</v>
          </cell>
        </row>
        <row r="3089">
          <cell r="A3089" t="str">
            <v>515045063006.2.1</v>
          </cell>
          <cell r="B3089" t="str">
            <v>38 X 38 FENIX GRIS 2DA CAL</v>
          </cell>
          <cell r="C3089">
            <v>51</v>
          </cell>
          <cell r="D3089">
            <v>96.96</v>
          </cell>
          <cell r="E3089">
            <v>13.03</v>
          </cell>
          <cell r="F3089" t="str">
            <v>PAL</v>
          </cell>
          <cell r="G3089" t="str">
            <v xml:space="preserve">38 X 38 </v>
          </cell>
          <cell r="H3089" t="str">
            <v>Metros</v>
          </cell>
          <cell r="I3089" t="str">
            <v>Pisos Cordoba</v>
          </cell>
          <cell r="J3089" t="str">
            <v>Segunda</v>
          </cell>
          <cell r="K3089" t="str">
            <v>38 x 38</v>
          </cell>
        </row>
        <row r="3090">
          <cell r="A3090" t="str">
            <v>515045063006.3.1</v>
          </cell>
          <cell r="B3090" t="str">
            <v>38 X 38 FENIX GRIS 3RA CAL</v>
          </cell>
          <cell r="C3090">
            <v>51</v>
          </cell>
          <cell r="D3090">
            <v>96.96</v>
          </cell>
          <cell r="E3090">
            <v>13.03</v>
          </cell>
          <cell r="F3090" t="str">
            <v>PAL</v>
          </cell>
          <cell r="G3090" t="str">
            <v xml:space="preserve">38 X 38 </v>
          </cell>
          <cell r="H3090" t="str">
            <v>Metros</v>
          </cell>
          <cell r="I3090" t="str">
            <v>Pisos Cordoba</v>
          </cell>
          <cell r="K3090" t="str">
            <v>38 x 38</v>
          </cell>
        </row>
        <row r="3091">
          <cell r="A3091" t="str">
            <v>515045063009.1.1</v>
          </cell>
          <cell r="B3091" t="str">
            <v>38 X 38 FENIX ARENA</v>
          </cell>
          <cell r="C3091">
            <v>51</v>
          </cell>
          <cell r="D3091">
            <v>96.96</v>
          </cell>
          <cell r="E3091">
            <v>13.03</v>
          </cell>
          <cell r="F3091" t="str">
            <v>PAL</v>
          </cell>
          <cell r="G3091" t="str">
            <v xml:space="preserve">38 X 38 </v>
          </cell>
          <cell r="H3091" t="str">
            <v>Metros</v>
          </cell>
          <cell r="I3091" t="str">
            <v>Pisos Cordoba</v>
          </cell>
          <cell r="J3091" t="str">
            <v>Primera</v>
          </cell>
          <cell r="K3091" t="str">
            <v>38 x 38</v>
          </cell>
        </row>
        <row r="3092">
          <cell r="A3092" t="str">
            <v>515045063009.2.1</v>
          </cell>
          <cell r="B3092" t="str">
            <v>38 X 38 FENIX ARENA 2DA CAL</v>
          </cell>
          <cell r="C3092">
            <v>51</v>
          </cell>
          <cell r="D3092">
            <v>96.96</v>
          </cell>
          <cell r="E3092">
            <v>13.03</v>
          </cell>
          <cell r="F3092" t="str">
            <v>PAL</v>
          </cell>
          <cell r="G3092" t="str">
            <v xml:space="preserve">38 X 38 </v>
          </cell>
          <cell r="H3092" t="str">
            <v>Metros</v>
          </cell>
          <cell r="I3092" t="str">
            <v>Pisos Cordoba</v>
          </cell>
          <cell r="J3092" t="str">
            <v>Segunda</v>
          </cell>
          <cell r="K3092" t="str">
            <v>38 x 38</v>
          </cell>
        </row>
        <row r="3093">
          <cell r="A3093" t="str">
            <v>515045063009.3.1</v>
          </cell>
          <cell r="B3093" t="str">
            <v>38 X 38 FENIX ARENA 3RA CAL</v>
          </cell>
          <cell r="C3093">
            <v>51</v>
          </cell>
          <cell r="D3093">
            <v>96.96</v>
          </cell>
          <cell r="E3093">
            <v>13.03</v>
          </cell>
          <cell r="F3093" t="str">
            <v>PAL</v>
          </cell>
          <cell r="G3093" t="str">
            <v xml:space="preserve">38 X 38 </v>
          </cell>
          <cell r="H3093" t="str">
            <v>Metros</v>
          </cell>
          <cell r="I3093" t="str">
            <v>Pisos Cordoba</v>
          </cell>
          <cell r="K3093" t="str">
            <v>38 x 38</v>
          </cell>
        </row>
        <row r="3094">
          <cell r="A3094" t="str">
            <v>515045063014.1.1</v>
          </cell>
          <cell r="B3094" t="str">
            <v>38 X 38 FENIX VERDE</v>
          </cell>
          <cell r="C3094">
            <v>51</v>
          </cell>
          <cell r="D3094">
            <v>96.96</v>
          </cell>
          <cell r="E3094">
            <v>13.03</v>
          </cell>
          <cell r="F3094" t="str">
            <v>PAL</v>
          </cell>
          <cell r="G3094" t="str">
            <v xml:space="preserve">38 X 38 </v>
          </cell>
          <cell r="H3094" t="str">
            <v>Metros</v>
          </cell>
          <cell r="I3094" t="str">
            <v>Pisos Cordoba</v>
          </cell>
          <cell r="J3094" t="str">
            <v>Primera</v>
          </cell>
          <cell r="K3094" t="str">
            <v>38 x 38</v>
          </cell>
        </row>
        <row r="3095">
          <cell r="A3095" t="str">
            <v>515045063014.2.1</v>
          </cell>
          <cell r="B3095" t="str">
            <v>38 X 38 FENIX VERDE 2DA CAL</v>
          </cell>
          <cell r="C3095">
            <v>51</v>
          </cell>
          <cell r="D3095">
            <v>96.96</v>
          </cell>
          <cell r="E3095">
            <v>13.03</v>
          </cell>
          <cell r="F3095" t="str">
            <v>PAL</v>
          </cell>
          <cell r="G3095" t="str">
            <v xml:space="preserve">38 X 38 </v>
          </cell>
          <cell r="H3095" t="str">
            <v>Metros</v>
          </cell>
          <cell r="I3095" t="str">
            <v>Pisos Cordoba</v>
          </cell>
          <cell r="J3095" t="str">
            <v>Segunda</v>
          </cell>
          <cell r="K3095" t="str">
            <v>38 x 38</v>
          </cell>
        </row>
        <row r="3096">
          <cell r="A3096" t="str">
            <v>515045063014.3.1</v>
          </cell>
          <cell r="B3096" t="str">
            <v>38 X 38 FENIX VERDE 3RA CAL</v>
          </cell>
          <cell r="C3096">
            <v>51</v>
          </cell>
          <cell r="D3096">
            <v>96.96</v>
          </cell>
          <cell r="E3096">
            <v>13.03</v>
          </cell>
          <cell r="F3096" t="str">
            <v>PAL</v>
          </cell>
          <cell r="G3096" t="str">
            <v xml:space="preserve">38 X 38 </v>
          </cell>
          <cell r="H3096" t="str">
            <v>Metros</v>
          </cell>
          <cell r="I3096" t="str">
            <v>Pisos Cordoba</v>
          </cell>
          <cell r="K3096" t="str">
            <v>38 x 38</v>
          </cell>
        </row>
        <row r="3097">
          <cell r="A3097" t="str">
            <v>515045063033.1.1</v>
          </cell>
          <cell r="B3097" t="str">
            <v>38 X 38 FENIX MARRON</v>
          </cell>
          <cell r="C3097">
            <v>51</v>
          </cell>
          <cell r="D3097">
            <v>96.96</v>
          </cell>
          <cell r="E3097">
            <v>13.03</v>
          </cell>
          <cell r="F3097" t="str">
            <v>PAL</v>
          </cell>
          <cell r="G3097" t="str">
            <v xml:space="preserve">38 X 38 </v>
          </cell>
          <cell r="H3097" t="str">
            <v>Metros</v>
          </cell>
          <cell r="I3097" t="str">
            <v>Pisos Cordoba</v>
          </cell>
          <cell r="J3097" t="str">
            <v>Primera</v>
          </cell>
          <cell r="K3097" t="str">
            <v>38 x 38</v>
          </cell>
        </row>
        <row r="3098">
          <cell r="A3098" t="str">
            <v>515045063033.2.1</v>
          </cell>
          <cell r="B3098" t="str">
            <v>38 X 38 FENIX MARRON 2DA CAL</v>
          </cell>
          <cell r="C3098">
            <v>51</v>
          </cell>
          <cell r="D3098">
            <v>96.96</v>
          </cell>
          <cell r="E3098">
            <v>13.03</v>
          </cell>
          <cell r="F3098" t="str">
            <v>PAL</v>
          </cell>
          <cell r="G3098" t="str">
            <v xml:space="preserve">38 X 38 </v>
          </cell>
          <cell r="H3098" t="str">
            <v>Metros</v>
          </cell>
          <cell r="I3098" t="str">
            <v>Pisos Cordoba</v>
          </cell>
          <cell r="J3098" t="str">
            <v>Segunda</v>
          </cell>
          <cell r="K3098" t="str">
            <v>38 x 38</v>
          </cell>
        </row>
        <row r="3099">
          <cell r="A3099" t="str">
            <v>515045063053.1.1</v>
          </cell>
          <cell r="B3099" t="str">
            <v>38 X 38 FENIX AZUL</v>
          </cell>
          <cell r="C3099">
            <v>51</v>
          </cell>
          <cell r="D3099">
            <v>96.96</v>
          </cell>
          <cell r="E3099">
            <v>13.03</v>
          </cell>
          <cell r="F3099" t="str">
            <v>PAL</v>
          </cell>
          <cell r="G3099" t="str">
            <v xml:space="preserve">38 X 38 </v>
          </cell>
          <cell r="H3099" t="str">
            <v>Metros</v>
          </cell>
          <cell r="I3099" t="str">
            <v>Pisos Cordoba</v>
          </cell>
          <cell r="J3099" t="str">
            <v>Primera</v>
          </cell>
          <cell r="K3099" t="str">
            <v>38 x 38</v>
          </cell>
        </row>
        <row r="3100">
          <cell r="A3100" t="str">
            <v>515045063053.2.1</v>
          </cell>
          <cell r="B3100" t="str">
            <v>38 X 38 FENIX AZUL 2DA CAL</v>
          </cell>
          <cell r="C3100">
            <v>51</v>
          </cell>
          <cell r="D3100">
            <v>96.96</v>
          </cell>
          <cell r="E3100">
            <v>13.03</v>
          </cell>
          <cell r="F3100" t="str">
            <v>PAL</v>
          </cell>
          <cell r="G3100" t="str">
            <v xml:space="preserve">38 X 38 </v>
          </cell>
          <cell r="H3100" t="str">
            <v>Metros</v>
          </cell>
          <cell r="I3100" t="str">
            <v>Pisos Cordoba</v>
          </cell>
          <cell r="J3100" t="str">
            <v>Segunda</v>
          </cell>
          <cell r="K3100" t="str">
            <v>38 x 38</v>
          </cell>
        </row>
        <row r="3101">
          <cell r="A3101" t="str">
            <v>515045063053.3.1</v>
          </cell>
          <cell r="B3101" t="str">
            <v>38 X 38 FENIX AZUL 3RA CAL</v>
          </cell>
          <cell r="C3101">
            <v>51</v>
          </cell>
          <cell r="D3101">
            <v>96.96</v>
          </cell>
          <cell r="E3101">
            <v>13.03</v>
          </cell>
          <cell r="F3101" t="str">
            <v>PAL</v>
          </cell>
          <cell r="G3101" t="str">
            <v xml:space="preserve">38 X 38 </v>
          </cell>
          <cell r="H3101" t="str">
            <v>Metros</v>
          </cell>
          <cell r="I3101" t="str">
            <v>Pisos Cordoba</v>
          </cell>
          <cell r="K3101" t="str">
            <v>38 x 38</v>
          </cell>
        </row>
        <row r="3102">
          <cell r="A3102" t="str">
            <v>515045064006.1.1</v>
          </cell>
          <cell r="B3102" t="str">
            <v>38 X 38 RONDA GRIS</v>
          </cell>
          <cell r="C3102">
            <v>51</v>
          </cell>
          <cell r="D3102">
            <v>96.96</v>
          </cell>
          <cell r="E3102">
            <v>13.03</v>
          </cell>
          <cell r="F3102" t="str">
            <v>PAL</v>
          </cell>
          <cell r="G3102" t="str">
            <v xml:space="preserve">38 X 38 </v>
          </cell>
          <cell r="H3102" t="str">
            <v>Metros</v>
          </cell>
          <cell r="I3102" t="str">
            <v>Pisos Cordoba</v>
          </cell>
          <cell r="J3102" t="str">
            <v>Primera</v>
          </cell>
          <cell r="K3102" t="str">
            <v>38 x 38</v>
          </cell>
        </row>
        <row r="3103">
          <cell r="A3103" t="str">
            <v>515045064006.2.1</v>
          </cell>
          <cell r="B3103" t="str">
            <v>38 X 38 RONDA GRIS 2DA CAL</v>
          </cell>
          <cell r="C3103">
            <v>51</v>
          </cell>
          <cell r="D3103">
            <v>96.96</v>
          </cell>
          <cell r="E3103">
            <v>13.03</v>
          </cell>
          <cell r="F3103" t="str">
            <v>PAL</v>
          </cell>
          <cell r="G3103" t="str">
            <v xml:space="preserve">38 X 38 </v>
          </cell>
          <cell r="H3103" t="str">
            <v>Metros</v>
          </cell>
          <cell r="I3103" t="str">
            <v>Pisos Cordoba</v>
          </cell>
          <cell r="J3103" t="str">
            <v>Segunda</v>
          </cell>
          <cell r="K3103" t="str">
            <v>38 x 38</v>
          </cell>
        </row>
        <row r="3104">
          <cell r="A3104" t="str">
            <v>515045064006.4.1</v>
          </cell>
          <cell r="B3104" t="str">
            <v>38 X 38 RONDA GRIS EXPORT</v>
          </cell>
          <cell r="C3104">
            <v>51</v>
          </cell>
          <cell r="D3104">
            <v>96.96</v>
          </cell>
          <cell r="E3104">
            <v>13.03</v>
          </cell>
          <cell r="F3104" t="str">
            <v>PAL</v>
          </cell>
          <cell r="G3104" t="str">
            <v xml:space="preserve">38 X 38 </v>
          </cell>
          <cell r="H3104" t="str">
            <v>Metros</v>
          </cell>
          <cell r="I3104" t="str">
            <v>Pisos Cordoba</v>
          </cell>
          <cell r="J3104" t="str">
            <v>Exportacion</v>
          </cell>
          <cell r="K3104" t="str">
            <v>38 x 38</v>
          </cell>
        </row>
        <row r="3105">
          <cell r="A3105" t="str">
            <v>515045064009.1.1</v>
          </cell>
          <cell r="B3105" t="str">
            <v>38 X 38 RONDA ARENA</v>
          </cell>
          <cell r="C3105">
            <v>51</v>
          </cell>
          <cell r="D3105">
            <v>96.96</v>
          </cell>
          <cell r="E3105">
            <v>13.03</v>
          </cell>
          <cell r="F3105" t="str">
            <v>PAL</v>
          </cell>
          <cell r="G3105" t="str">
            <v xml:space="preserve">38 X 38 </v>
          </cell>
          <cell r="H3105" t="str">
            <v>Metros</v>
          </cell>
          <cell r="I3105" t="str">
            <v>Pisos Cordoba</v>
          </cell>
          <cell r="J3105" t="str">
            <v>Primera</v>
          </cell>
          <cell r="K3105" t="str">
            <v>38 x 38</v>
          </cell>
        </row>
        <row r="3106">
          <cell r="A3106" t="str">
            <v>515045064009.2.1</v>
          </cell>
          <cell r="B3106" t="str">
            <v>38 X 38 RONDA ARENA 2DA CAL</v>
          </cell>
          <cell r="C3106">
            <v>51</v>
          </cell>
          <cell r="D3106">
            <v>96.96</v>
          </cell>
          <cell r="E3106">
            <v>13.03</v>
          </cell>
          <cell r="F3106" t="str">
            <v>PAL</v>
          </cell>
          <cell r="G3106" t="str">
            <v xml:space="preserve">38 X 38 </v>
          </cell>
          <cell r="H3106" t="str">
            <v>Metros</v>
          </cell>
          <cell r="I3106" t="str">
            <v>Pisos Cordoba</v>
          </cell>
          <cell r="J3106" t="str">
            <v>Segunda</v>
          </cell>
          <cell r="K3106" t="str">
            <v>38 x 38</v>
          </cell>
        </row>
        <row r="3107">
          <cell r="A3107" t="str">
            <v>515045064009.4.1</v>
          </cell>
          <cell r="B3107" t="str">
            <v>38 X 38 RONDA ARENA EXPORT</v>
          </cell>
          <cell r="C3107">
            <v>51</v>
          </cell>
          <cell r="D3107">
            <v>96.96</v>
          </cell>
          <cell r="E3107">
            <v>13.03</v>
          </cell>
          <cell r="F3107" t="str">
            <v>PAL</v>
          </cell>
          <cell r="G3107" t="str">
            <v xml:space="preserve">38 X 38 </v>
          </cell>
          <cell r="H3107" t="str">
            <v>Metros</v>
          </cell>
          <cell r="I3107" t="str">
            <v>Pisos Cordoba</v>
          </cell>
          <cell r="J3107" t="str">
            <v>Exportacion</v>
          </cell>
          <cell r="K3107" t="str">
            <v>38 x 38</v>
          </cell>
        </row>
        <row r="3108">
          <cell r="A3108" t="str">
            <v>515045064033.1.1</v>
          </cell>
          <cell r="B3108" t="str">
            <v>38 X 38 RONDA MARRON</v>
          </cell>
          <cell r="C3108">
            <v>51</v>
          </cell>
          <cell r="D3108">
            <v>96.96</v>
          </cell>
          <cell r="E3108">
            <v>13.03</v>
          </cell>
          <cell r="F3108" t="str">
            <v>PAL</v>
          </cell>
          <cell r="G3108" t="str">
            <v xml:space="preserve">38 X 38 </v>
          </cell>
          <cell r="H3108" t="str">
            <v>Metros</v>
          </cell>
          <cell r="I3108" t="str">
            <v>Pisos Cordoba</v>
          </cell>
          <cell r="J3108" t="str">
            <v>Primera</v>
          </cell>
          <cell r="K3108" t="str">
            <v>38 x 38</v>
          </cell>
        </row>
        <row r="3109">
          <cell r="A3109" t="str">
            <v>515045064033.2.1</v>
          </cell>
          <cell r="B3109" t="str">
            <v>38 X 38 RONDA MARRON 2DA CAL</v>
          </cell>
          <cell r="C3109">
            <v>51</v>
          </cell>
          <cell r="D3109">
            <v>96.96</v>
          </cell>
          <cell r="E3109">
            <v>13.03</v>
          </cell>
          <cell r="F3109" t="str">
            <v>PAL</v>
          </cell>
          <cell r="G3109" t="str">
            <v xml:space="preserve">38 X 38 </v>
          </cell>
          <cell r="H3109" t="str">
            <v>Metros</v>
          </cell>
          <cell r="I3109" t="str">
            <v>Pisos Cordoba</v>
          </cell>
          <cell r="J3109" t="str">
            <v>Segunda</v>
          </cell>
          <cell r="K3109" t="str">
            <v>38 x 38</v>
          </cell>
        </row>
        <row r="3110">
          <cell r="A3110" t="str">
            <v>515045064033.4.1</v>
          </cell>
          <cell r="B3110" t="str">
            <v>38 X 38 RONDA MARRON EXPORT</v>
          </cell>
          <cell r="C3110">
            <v>51</v>
          </cell>
          <cell r="D3110">
            <v>96.96</v>
          </cell>
          <cell r="E3110">
            <v>13.03</v>
          </cell>
          <cell r="F3110" t="str">
            <v>PAL</v>
          </cell>
          <cell r="G3110" t="str">
            <v xml:space="preserve">38 X 38 </v>
          </cell>
          <cell r="H3110" t="str">
            <v>Metros</v>
          </cell>
          <cell r="I3110" t="str">
            <v>Pisos Cordoba</v>
          </cell>
          <cell r="J3110" t="str">
            <v>Exportacion</v>
          </cell>
          <cell r="K3110" t="str">
            <v>38 x 38</v>
          </cell>
        </row>
        <row r="3111">
          <cell r="A3111" t="str">
            <v>515045064097.1.1</v>
          </cell>
          <cell r="B3111" t="str">
            <v>38 X 38 RONDA TIZA</v>
          </cell>
          <cell r="C3111">
            <v>51</v>
          </cell>
          <cell r="D3111">
            <v>96.96</v>
          </cell>
          <cell r="E3111">
            <v>13.03</v>
          </cell>
          <cell r="F3111" t="str">
            <v>PAL</v>
          </cell>
          <cell r="G3111" t="str">
            <v xml:space="preserve">38 X 38 </v>
          </cell>
          <cell r="H3111" t="str">
            <v>Metros</v>
          </cell>
          <cell r="I3111" t="str">
            <v>Pisos Cordoba</v>
          </cell>
          <cell r="J3111" t="str">
            <v>Primera</v>
          </cell>
          <cell r="K3111" t="str">
            <v>38 x 38</v>
          </cell>
        </row>
        <row r="3112">
          <cell r="A3112" t="str">
            <v>515045064097.2.1</v>
          </cell>
          <cell r="B3112" t="str">
            <v>38 X 38 RONDA TIZA 2DA CAL</v>
          </cell>
          <cell r="C3112">
            <v>51</v>
          </cell>
          <cell r="D3112">
            <v>96.96</v>
          </cell>
          <cell r="E3112">
            <v>13.03</v>
          </cell>
          <cell r="F3112" t="str">
            <v>PAL</v>
          </cell>
          <cell r="G3112" t="str">
            <v xml:space="preserve">38 X 38 </v>
          </cell>
          <cell r="H3112" t="str">
            <v>Metros</v>
          </cell>
          <cell r="I3112" t="str">
            <v>Pisos Cordoba</v>
          </cell>
          <cell r="J3112" t="str">
            <v>Segunda</v>
          </cell>
          <cell r="K3112" t="str">
            <v>38 x 38</v>
          </cell>
        </row>
        <row r="3113">
          <cell r="A3113" t="str">
            <v>515045064097.3.1</v>
          </cell>
          <cell r="B3113" t="str">
            <v>38 X 38 RONDA TIZA 3RA CAL</v>
          </cell>
          <cell r="C3113">
            <v>51</v>
          </cell>
          <cell r="D3113">
            <v>96.96</v>
          </cell>
          <cell r="E3113">
            <v>13.03</v>
          </cell>
          <cell r="F3113" t="str">
            <v>PAL</v>
          </cell>
          <cell r="G3113" t="str">
            <v xml:space="preserve">38 X 38 </v>
          </cell>
          <cell r="H3113" t="str">
            <v>Metros</v>
          </cell>
          <cell r="I3113" t="str">
            <v>Pisos Cordoba</v>
          </cell>
          <cell r="K3113" t="str">
            <v>38 x 38</v>
          </cell>
        </row>
        <row r="3114">
          <cell r="A3114" t="str">
            <v>515045064097.4.1</v>
          </cell>
          <cell r="B3114" t="str">
            <v>38 X 38 RONDA TIZA EXPORT</v>
          </cell>
          <cell r="C3114">
            <v>51</v>
          </cell>
          <cell r="D3114">
            <v>96.96</v>
          </cell>
          <cell r="E3114">
            <v>13.03</v>
          </cell>
          <cell r="F3114" t="str">
            <v>PAL</v>
          </cell>
          <cell r="G3114" t="str">
            <v xml:space="preserve">38 X 38 </v>
          </cell>
          <cell r="H3114" t="str">
            <v>Metros</v>
          </cell>
          <cell r="I3114" t="str">
            <v>Pisos Cordoba</v>
          </cell>
          <cell r="J3114" t="str">
            <v>Exportacion</v>
          </cell>
          <cell r="K3114" t="str">
            <v>38 x 38</v>
          </cell>
        </row>
        <row r="3115">
          <cell r="A3115" t="str">
            <v>515045065006.1.1</v>
          </cell>
          <cell r="B3115" t="str">
            <v>38 X 38 CASTELLON GRIS</v>
          </cell>
          <cell r="C3115">
            <v>51</v>
          </cell>
          <cell r="D3115">
            <v>96.96</v>
          </cell>
          <cell r="E3115">
            <v>13.03</v>
          </cell>
          <cell r="F3115" t="str">
            <v>PAL</v>
          </cell>
          <cell r="G3115" t="str">
            <v xml:space="preserve">38 X 38 </v>
          </cell>
          <cell r="H3115" t="str">
            <v>Metros</v>
          </cell>
          <cell r="I3115" t="str">
            <v>Pisos Cordoba</v>
          </cell>
          <cell r="J3115" t="str">
            <v>Primera</v>
          </cell>
          <cell r="K3115" t="str">
            <v>38 x 38</v>
          </cell>
        </row>
        <row r="3116">
          <cell r="A3116" t="str">
            <v>515045065006.2.1</v>
          </cell>
          <cell r="B3116" t="str">
            <v>38 X 38 CASTELLON GRIS 2DA CAL</v>
          </cell>
          <cell r="C3116">
            <v>51</v>
          </cell>
          <cell r="D3116">
            <v>96.96</v>
          </cell>
          <cell r="E3116">
            <v>13.03</v>
          </cell>
          <cell r="F3116" t="str">
            <v>PAL</v>
          </cell>
          <cell r="G3116" t="str">
            <v xml:space="preserve">38 X 38 </v>
          </cell>
          <cell r="H3116" t="str">
            <v>Metros</v>
          </cell>
          <cell r="I3116" t="str">
            <v>Pisos Cordoba</v>
          </cell>
          <cell r="J3116" t="str">
            <v>Segunda</v>
          </cell>
          <cell r="K3116" t="str">
            <v>38 x 38</v>
          </cell>
        </row>
        <row r="3117">
          <cell r="A3117" t="str">
            <v>515045065006.3.1</v>
          </cell>
          <cell r="B3117" t="str">
            <v>38 X 38 CASTELLON GRIS 3RA CAL</v>
          </cell>
          <cell r="C3117">
            <v>51</v>
          </cell>
          <cell r="D3117">
            <v>96.96</v>
          </cell>
          <cell r="E3117">
            <v>13.03</v>
          </cell>
          <cell r="F3117" t="str">
            <v>PAL</v>
          </cell>
          <cell r="G3117" t="str">
            <v xml:space="preserve">38 X 38 </v>
          </cell>
          <cell r="H3117" t="str">
            <v>Metros</v>
          </cell>
          <cell r="I3117" t="str">
            <v>Pisos Cordoba</v>
          </cell>
          <cell r="K3117" t="str">
            <v>38 x 38</v>
          </cell>
        </row>
        <row r="3118">
          <cell r="A3118" t="str">
            <v>515045065009.1.1</v>
          </cell>
          <cell r="B3118" t="str">
            <v>38 X 38 CASTELLON ARENA</v>
          </cell>
          <cell r="C3118">
            <v>51</v>
          </cell>
          <cell r="D3118">
            <v>96.96</v>
          </cell>
          <cell r="E3118">
            <v>13.03</v>
          </cell>
          <cell r="F3118" t="str">
            <v>PAL</v>
          </cell>
          <cell r="G3118" t="str">
            <v xml:space="preserve">38 X 38 </v>
          </cell>
          <cell r="H3118" t="str">
            <v>Metros</v>
          </cell>
          <cell r="I3118" t="str">
            <v>Pisos Cordoba</v>
          </cell>
          <cell r="J3118" t="str">
            <v>Primera</v>
          </cell>
          <cell r="K3118" t="str">
            <v>38 x 38</v>
          </cell>
        </row>
        <row r="3119">
          <cell r="A3119" t="str">
            <v>515045065009.2.1</v>
          </cell>
          <cell r="B3119" t="str">
            <v>38 X 38 CASTELLON ARENA 2DA CAL</v>
          </cell>
          <cell r="C3119">
            <v>51</v>
          </cell>
          <cell r="D3119">
            <v>96.96</v>
          </cell>
          <cell r="E3119">
            <v>13.03</v>
          </cell>
          <cell r="F3119" t="str">
            <v>PAL</v>
          </cell>
          <cell r="G3119" t="str">
            <v xml:space="preserve">38 X 38 </v>
          </cell>
          <cell r="H3119" t="str">
            <v>Metros</v>
          </cell>
          <cell r="I3119" t="str">
            <v>Pisos Cordoba</v>
          </cell>
          <cell r="J3119" t="str">
            <v>Segunda</v>
          </cell>
          <cell r="K3119" t="str">
            <v>38 x 38</v>
          </cell>
        </row>
        <row r="3120">
          <cell r="A3120" t="str">
            <v>515045065009.3.1</v>
          </cell>
          <cell r="B3120" t="str">
            <v>38 X 38 CASTELLON ARENA 3RA CAL</v>
          </cell>
          <cell r="C3120">
            <v>51</v>
          </cell>
          <cell r="D3120">
            <v>96.96</v>
          </cell>
          <cell r="E3120">
            <v>13.03</v>
          </cell>
          <cell r="F3120" t="str">
            <v>PAL</v>
          </cell>
          <cell r="G3120" t="str">
            <v xml:space="preserve">38 X 38 </v>
          </cell>
          <cell r="H3120" t="str">
            <v>Metros</v>
          </cell>
          <cell r="I3120" t="str">
            <v>Pisos Cordoba</v>
          </cell>
          <cell r="K3120" t="str">
            <v>38 x 38</v>
          </cell>
        </row>
        <row r="3121">
          <cell r="A3121" t="str">
            <v>515045065033.1.1</v>
          </cell>
          <cell r="B3121" t="str">
            <v>38 X 38 CASTELLON MARRON</v>
          </cell>
          <cell r="C3121">
            <v>51</v>
          </cell>
          <cell r="D3121">
            <v>96.96</v>
          </cell>
          <cell r="E3121">
            <v>13.03</v>
          </cell>
          <cell r="F3121" t="str">
            <v>PAL</v>
          </cell>
          <cell r="G3121" t="str">
            <v xml:space="preserve">38 X 38 </v>
          </cell>
          <cell r="H3121" t="str">
            <v>Metros</v>
          </cell>
          <cell r="I3121" t="str">
            <v>Pisos Cordoba</v>
          </cell>
          <cell r="J3121" t="str">
            <v>Primera</v>
          </cell>
          <cell r="K3121" t="str">
            <v>38 x 38</v>
          </cell>
        </row>
        <row r="3122">
          <cell r="A3122" t="str">
            <v>515045065033.2.1</v>
          </cell>
          <cell r="B3122" t="str">
            <v>38 X 38 CASTELLON MARRON 2DA CAL</v>
          </cell>
          <cell r="C3122">
            <v>51</v>
          </cell>
          <cell r="D3122">
            <v>96.96</v>
          </cell>
          <cell r="E3122">
            <v>13.03</v>
          </cell>
          <cell r="F3122" t="str">
            <v>PAL</v>
          </cell>
          <cell r="G3122" t="str">
            <v xml:space="preserve">38 X 38 </v>
          </cell>
          <cell r="H3122" t="str">
            <v>Metros</v>
          </cell>
          <cell r="I3122" t="str">
            <v>Pisos Cordoba</v>
          </cell>
          <cell r="J3122" t="str">
            <v>Segunda</v>
          </cell>
          <cell r="K3122" t="str">
            <v>38 x 38</v>
          </cell>
        </row>
        <row r="3123">
          <cell r="A3123" t="str">
            <v>515045065033.3.1</v>
          </cell>
          <cell r="B3123" t="str">
            <v>38 X 38 CASTELLON MARRON 3RA CAL</v>
          </cell>
          <cell r="C3123">
            <v>51</v>
          </cell>
          <cell r="D3123">
            <v>96.96</v>
          </cell>
          <cell r="E3123">
            <v>13.03</v>
          </cell>
          <cell r="F3123" t="str">
            <v>PAL</v>
          </cell>
          <cell r="G3123" t="str">
            <v xml:space="preserve">38 X 38 </v>
          </cell>
          <cell r="H3123" t="str">
            <v>Metros</v>
          </cell>
          <cell r="I3123" t="str">
            <v>Pisos Cordoba</v>
          </cell>
          <cell r="K3123" t="str">
            <v>38 x 38</v>
          </cell>
        </row>
        <row r="3124">
          <cell r="A3124" t="str">
            <v>515045065033.4.1</v>
          </cell>
          <cell r="B3124" t="str">
            <v>38 X 38 CASTELLON MARRON EXPORT</v>
          </cell>
          <cell r="C3124">
            <v>51</v>
          </cell>
          <cell r="D3124">
            <v>96.96</v>
          </cell>
          <cell r="E3124">
            <v>13.03</v>
          </cell>
          <cell r="F3124" t="str">
            <v>PAL</v>
          </cell>
          <cell r="G3124" t="str">
            <v xml:space="preserve">38 X 38 </v>
          </cell>
          <cell r="H3124" t="str">
            <v>Metros</v>
          </cell>
          <cell r="I3124" t="str">
            <v>Pisos Cordoba</v>
          </cell>
          <cell r="J3124" t="str">
            <v>Exportacion</v>
          </cell>
          <cell r="K3124" t="str">
            <v>38 x 38</v>
          </cell>
        </row>
        <row r="3125">
          <cell r="A3125" t="str">
            <v>515045065097.1.1</v>
          </cell>
          <cell r="B3125" t="str">
            <v>38 X 38 CASTELLON TIZA</v>
          </cell>
          <cell r="C3125">
            <v>51</v>
          </cell>
          <cell r="D3125">
            <v>96.96</v>
          </cell>
          <cell r="E3125">
            <v>13.03</v>
          </cell>
          <cell r="F3125" t="str">
            <v>PAL</v>
          </cell>
          <cell r="G3125" t="str">
            <v xml:space="preserve">38 X 38 </v>
          </cell>
          <cell r="H3125" t="str">
            <v>Metros</v>
          </cell>
          <cell r="I3125" t="str">
            <v>Pisos Cordoba</v>
          </cell>
          <cell r="J3125" t="str">
            <v>Primera</v>
          </cell>
          <cell r="K3125" t="str">
            <v>38 x 38</v>
          </cell>
        </row>
        <row r="3126">
          <cell r="A3126" t="str">
            <v>515045065097.2.1</v>
          </cell>
          <cell r="B3126" t="str">
            <v>38 X 38 CASTELLON TIZA 2DA CAL</v>
          </cell>
          <cell r="C3126">
            <v>51</v>
          </cell>
          <cell r="D3126">
            <v>96.96</v>
          </cell>
          <cell r="E3126">
            <v>13.03</v>
          </cell>
          <cell r="F3126" t="str">
            <v>PAL</v>
          </cell>
          <cell r="G3126" t="str">
            <v xml:space="preserve">38 X 38 </v>
          </cell>
          <cell r="H3126" t="str">
            <v>Metros</v>
          </cell>
          <cell r="I3126" t="str">
            <v>Pisos Cordoba</v>
          </cell>
          <cell r="J3126" t="str">
            <v>Segunda</v>
          </cell>
          <cell r="K3126" t="str">
            <v>38 x 38</v>
          </cell>
        </row>
        <row r="3127">
          <cell r="A3127" t="str">
            <v>515045065097.3.1</v>
          </cell>
          <cell r="B3127" t="str">
            <v>38 X 38 CASTELLON TIZA 3RA CAL</v>
          </cell>
          <cell r="C3127">
            <v>51</v>
          </cell>
          <cell r="D3127">
            <v>96.96</v>
          </cell>
          <cell r="E3127">
            <v>13.03</v>
          </cell>
          <cell r="F3127" t="str">
            <v>PAL</v>
          </cell>
          <cell r="G3127" t="str">
            <v xml:space="preserve">38 X 38 </v>
          </cell>
          <cell r="H3127" t="str">
            <v>Metros</v>
          </cell>
          <cell r="I3127" t="str">
            <v>Pisos Cordoba</v>
          </cell>
          <cell r="K3127" t="str">
            <v>38 x 38</v>
          </cell>
        </row>
        <row r="3128">
          <cell r="A3128" t="str">
            <v>515045066002.1.1</v>
          </cell>
          <cell r="B3128" t="str">
            <v>38 X 38 CUERO IMPERIAL</v>
          </cell>
          <cell r="C3128">
            <v>51</v>
          </cell>
          <cell r="D3128">
            <v>96.96</v>
          </cell>
          <cell r="E3128">
            <v>13.03</v>
          </cell>
          <cell r="F3128" t="str">
            <v>PAL</v>
          </cell>
          <cell r="G3128" t="str">
            <v xml:space="preserve">38 X 38 </v>
          </cell>
          <cell r="H3128" t="str">
            <v>Metros</v>
          </cell>
          <cell r="I3128" t="str">
            <v>Pisos Cordoba</v>
          </cell>
          <cell r="J3128" t="str">
            <v>Primera</v>
          </cell>
          <cell r="K3128" t="str">
            <v>38 x 38</v>
          </cell>
        </row>
        <row r="3129">
          <cell r="A3129" t="str">
            <v>515045066002.2.1</v>
          </cell>
          <cell r="B3129" t="str">
            <v>38 X 38 CUERO IMPERIAL 2DA CAL</v>
          </cell>
          <cell r="C3129">
            <v>51</v>
          </cell>
          <cell r="D3129">
            <v>96.96</v>
          </cell>
          <cell r="E3129">
            <v>13.03</v>
          </cell>
          <cell r="F3129" t="str">
            <v>PAL</v>
          </cell>
          <cell r="G3129" t="str">
            <v xml:space="preserve">38 X 38 </v>
          </cell>
          <cell r="H3129" t="str">
            <v>Metros</v>
          </cell>
          <cell r="I3129" t="str">
            <v>Pisos Cordoba</v>
          </cell>
          <cell r="J3129" t="str">
            <v>Segunda</v>
          </cell>
          <cell r="K3129" t="str">
            <v>38 x 38</v>
          </cell>
        </row>
        <row r="3130">
          <cell r="A3130" t="str">
            <v>515045067149.1.1</v>
          </cell>
          <cell r="B3130" t="str">
            <v>38 X 38 SAUCE CLARO</v>
          </cell>
          <cell r="C3130">
            <v>51</v>
          </cell>
          <cell r="D3130">
            <v>96.96</v>
          </cell>
          <cell r="E3130">
            <v>13.03</v>
          </cell>
          <cell r="F3130" t="str">
            <v>PAL</v>
          </cell>
          <cell r="G3130" t="str">
            <v xml:space="preserve">38 X 38 </v>
          </cell>
          <cell r="H3130" t="str">
            <v>Metros</v>
          </cell>
          <cell r="I3130" t="str">
            <v>Pisos Cordoba</v>
          </cell>
          <cell r="J3130" t="str">
            <v>Primera</v>
          </cell>
          <cell r="K3130" t="str">
            <v>38 x 38</v>
          </cell>
        </row>
        <row r="3131">
          <cell r="A3131" t="str">
            <v>515045067149.2.1</v>
          </cell>
          <cell r="B3131" t="str">
            <v>38 X 38 SAUCE CLARO 2DA CAL</v>
          </cell>
          <cell r="C3131">
            <v>51</v>
          </cell>
          <cell r="D3131">
            <v>96.96</v>
          </cell>
          <cell r="E3131">
            <v>13.03</v>
          </cell>
          <cell r="F3131" t="str">
            <v>PAL</v>
          </cell>
          <cell r="G3131" t="str">
            <v xml:space="preserve">38 X 38 </v>
          </cell>
          <cell r="H3131" t="str">
            <v>Metros</v>
          </cell>
          <cell r="I3131" t="str">
            <v>Pisos Cordoba</v>
          </cell>
          <cell r="J3131" t="str">
            <v>Segunda</v>
          </cell>
          <cell r="K3131" t="str">
            <v>38 x 38</v>
          </cell>
        </row>
        <row r="3132">
          <cell r="A3132" t="str">
            <v>515045067151.1.1</v>
          </cell>
          <cell r="B3132" t="str">
            <v>38 X 38 SAUCE OSCURO</v>
          </cell>
          <cell r="C3132">
            <v>51</v>
          </cell>
          <cell r="D3132">
            <v>96.96</v>
          </cell>
          <cell r="E3132">
            <v>13.03</v>
          </cell>
          <cell r="F3132" t="str">
            <v>PAL</v>
          </cell>
          <cell r="G3132" t="str">
            <v xml:space="preserve">38 X 38 </v>
          </cell>
          <cell r="H3132" t="str">
            <v>Metros</v>
          </cell>
          <cell r="I3132" t="str">
            <v>Pisos Cordoba</v>
          </cell>
          <cell r="J3132" t="str">
            <v>Primera</v>
          </cell>
          <cell r="K3132" t="str">
            <v>38 x 38</v>
          </cell>
        </row>
        <row r="3133">
          <cell r="A3133" t="str">
            <v>515045067151.2.1</v>
          </cell>
          <cell r="B3133" t="str">
            <v>38 X 38 SAUCE OSCURO 2DA CAL</v>
          </cell>
          <cell r="C3133">
            <v>51</v>
          </cell>
          <cell r="D3133">
            <v>96.96</v>
          </cell>
          <cell r="E3133">
            <v>13.03</v>
          </cell>
          <cell r="F3133" t="str">
            <v>PAL</v>
          </cell>
          <cell r="G3133" t="str">
            <v xml:space="preserve">38 X 38 </v>
          </cell>
          <cell r="H3133" t="str">
            <v>Metros</v>
          </cell>
          <cell r="I3133" t="str">
            <v>Pisos Cordoba</v>
          </cell>
          <cell r="J3133" t="str">
            <v>Segunda</v>
          </cell>
          <cell r="K3133" t="str">
            <v>38 x 38</v>
          </cell>
        </row>
        <row r="3134">
          <cell r="A3134" t="str">
            <v>515045068073.1.1</v>
          </cell>
          <cell r="B3134" t="str">
            <v>38 X 38 CIPRES ROJO</v>
          </cell>
          <cell r="C3134">
            <v>51</v>
          </cell>
          <cell r="D3134">
            <v>96.96</v>
          </cell>
          <cell r="E3134">
            <v>13.03</v>
          </cell>
          <cell r="F3134" t="str">
            <v>PAL</v>
          </cell>
          <cell r="G3134" t="str">
            <v xml:space="preserve">38 X 38 </v>
          </cell>
          <cell r="H3134" t="str">
            <v>Metros</v>
          </cell>
          <cell r="I3134" t="str">
            <v>Pisos Cordoba</v>
          </cell>
          <cell r="J3134" t="str">
            <v>Primera</v>
          </cell>
          <cell r="K3134" t="str">
            <v>38 x 38</v>
          </cell>
        </row>
        <row r="3135">
          <cell r="A3135" t="str">
            <v>515045068073.2.1</v>
          </cell>
          <cell r="B3135" t="str">
            <v>38 X 38 CIPRES ROJO 2DA CAL</v>
          </cell>
          <cell r="C3135">
            <v>51</v>
          </cell>
          <cell r="D3135">
            <v>96.96</v>
          </cell>
          <cell r="E3135">
            <v>13.03</v>
          </cell>
          <cell r="F3135" t="str">
            <v>PAL</v>
          </cell>
          <cell r="G3135" t="str">
            <v xml:space="preserve">38 X 38 </v>
          </cell>
          <cell r="H3135" t="str">
            <v>Metros</v>
          </cell>
          <cell r="I3135" t="str">
            <v>Pisos Cordoba</v>
          </cell>
          <cell r="J3135" t="str">
            <v>Segunda</v>
          </cell>
          <cell r="K3135" t="str">
            <v>38 x 38</v>
          </cell>
        </row>
        <row r="3136">
          <cell r="A3136" t="str">
            <v>515045069155.1.1</v>
          </cell>
          <cell r="B3136" t="str">
            <v>38 X 38 TILO MATE</v>
          </cell>
          <cell r="C3136">
            <v>51</v>
          </cell>
          <cell r="D3136">
            <v>96.96</v>
          </cell>
          <cell r="E3136">
            <v>13.03</v>
          </cell>
          <cell r="F3136" t="str">
            <v>PAL</v>
          </cell>
          <cell r="G3136" t="str">
            <v xml:space="preserve">38 X 38 </v>
          </cell>
          <cell r="H3136" t="str">
            <v>Metros</v>
          </cell>
          <cell r="I3136" t="str">
            <v>Pisos Cordoba</v>
          </cell>
          <cell r="J3136" t="str">
            <v>Primera</v>
          </cell>
          <cell r="K3136" t="str">
            <v>38 x 38</v>
          </cell>
        </row>
        <row r="3137">
          <cell r="A3137" t="str">
            <v>515045069155.2.1</v>
          </cell>
          <cell r="B3137" t="str">
            <v>38 X 38 TILO MATE 2DA CAL</v>
          </cell>
          <cell r="C3137">
            <v>51</v>
          </cell>
          <cell r="D3137">
            <v>96.96</v>
          </cell>
          <cell r="E3137">
            <v>13.03</v>
          </cell>
          <cell r="F3137" t="str">
            <v>PAL</v>
          </cell>
          <cell r="G3137" t="str">
            <v xml:space="preserve">38 X 38 </v>
          </cell>
          <cell r="H3137" t="str">
            <v>Metros</v>
          </cell>
          <cell r="I3137" t="str">
            <v>Pisos Cordoba</v>
          </cell>
          <cell r="J3137" t="str">
            <v>Segunda</v>
          </cell>
          <cell r="K3137" t="str">
            <v>38 x 38</v>
          </cell>
        </row>
        <row r="3138">
          <cell r="A3138" t="str">
            <v>515045070004.1.1</v>
          </cell>
          <cell r="B3138" t="str">
            <v>38 X 38 IPANEMA NEGRO</v>
          </cell>
          <cell r="C3138">
            <v>51</v>
          </cell>
          <cell r="D3138">
            <v>96.96</v>
          </cell>
          <cell r="E3138">
            <v>13.03</v>
          </cell>
          <cell r="F3138" t="str">
            <v>PAL</v>
          </cell>
          <cell r="G3138" t="str">
            <v xml:space="preserve">38 X 38 </v>
          </cell>
          <cell r="H3138" t="str">
            <v>Metros</v>
          </cell>
          <cell r="I3138" t="str">
            <v>Pisos Cordoba</v>
          </cell>
          <cell r="J3138" t="str">
            <v>Primera</v>
          </cell>
          <cell r="K3138" t="str">
            <v>38 x 38</v>
          </cell>
        </row>
        <row r="3139">
          <cell r="A3139" t="str">
            <v>515045070004.2.1</v>
          </cell>
          <cell r="B3139" t="str">
            <v>38 X 38 IPANEMA NEGRO 2DA CAL</v>
          </cell>
          <cell r="C3139">
            <v>51</v>
          </cell>
          <cell r="D3139">
            <v>96.96</v>
          </cell>
          <cell r="E3139">
            <v>13.03</v>
          </cell>
          <cell r="F3139" t="str">
            <v>PAL</v>
          </cell>
          <cell r="G3139" t="str">
            <v xml:space="preserve">38 X 38 </v>
          </cell>
          <cell r="H3139" t="str">
            <v>Metros</v>
          </cell>
          <cell r="I3139" t="str">
            <v>Pisos Cordoba</v>
          </cell>
          <cell r="J3139" t="str">
            <v>Segunda</v>
          </cell>
          <cell r="K3139" t="str">
            <v>38 x 38</v>
          </cell>
        </row>
        <row r="3140">
          <cell r="A3140" t="str">
            <v>515045070014.1.1</v>
          </cell>
          <cell r="B3140" t="str">
            <v>38 X 38 IPANEMA VERDE</v>
          </cell>
          <cell r="C3140">
            <v>51</v>
          </cell>
          <cell r="D3140">
            <v>96.96</v>
          </cell>
          <cell r="E3140">
            <v>13.03</v>
          </cell>
          <cell r="F3140" t="str">
            <v>PAL</v>
          </cell>
          <cell r="G3140" t="str">
            <v xml:space="preserve">38 X 38 </v>
          </cell>
          <cell r="H3140" t="str">
            <v>Metros</v>
          </cell>
          <cell r="I3140" t="str">
            <v>Pisos Cordoba</v>
          </cell>
          <cell r="J3140" t="str">
            <v>Primera</v>
          </cell>
          <cell r="K3140" t="str">
            <v>38 x 38</v>
          </cell>
        </row>
        <row r="3141">
          <cell r="A3141" t="str">
            <v>515045070014.2.1</v>
          </cell>
          <cell r="B3141" t="str">
            <v>38 X 38 IPANEMA VERDE 2DA CAL</v>
          </cell>
          <cell r="C3141">
            <v>51</v>
          </cell>
          <cell r="D3141">
            <v>96.96</v>
          </cell>
          <cell r="E3141">
            <v>13.03</v>
          </cell>
          <cell r="F3141" t="str">
            <v>PAL</v>
          </cell>
          <cell r="G3141" t="str">
            <v xml:space="preserve">38 X 38 </v>
          </cell>
          <cell r="H3141" t="str">
            <v>Metros</v>
          </cell>
          <cell r="I3141" t="str">
            <v>Pisos Cordoba</v>
          </cell>
          <cell r="J3141" t="str">
            <v>Segunda</v>
          </cell>
          <cell r="K3141" t="str">
            <v>38 x 38</v>
          </cell>
        </row>
        <row r="3142">
          <cell r="A3142" t="str">
            <v>515045070053.1.1</v>
          </cell>
          <cell r="B3142" t="str">
            <v>38 X 38 IPANEMA AZUL</v>
          </cell>
          <cell r="C3142">
            <v>51</v>
          </cell>
          <cell r="D3142">
            <v>96.96</v>
          </cell>
          <cell r="E3142">
            <v>13.03</v>
          </cell>
          <cell r="F3142" t="str">
            <v>PAL</v>
          </cell>
          <cell r="G3142" t="str">
            <v xml:space="preserve">38 X 38 </v>
          </cell>
          <cell r="H3142" t="str">
            <v>Metros</v>
          </cell>
          <cell r="I3142" t="str">
            <v>Pisos Cordoba</v>
          </cell>
          <cell r="J3142" t="str">
            <v>Primera</v>
          </cell>
          <cell r="K3142" t="str">
            <v>38 x 38</v>
          </cell>
        </row>
        <row r="3143">
          <cell r="A3143" t="str">
            <v>515045070053.2.1</v>
          </cell>
          <cell r="B3143" t="str">
            <v>38 X 38 IPANEMA AZUL 2DA CAL</v>
          </cell>
          <cell r="C3143">
            <v>51</v>
          </cell>
          <cell r="D3143">
            <v>96.96</v>
          </cell>
          <cell r="E3143">
            <v>13.03</v>
          </cell>
          <cell r="F3143" t="str">
            <v>PAL</v>
          </cell>
          <cell r="G3143" t="str">
            <v xml:space="preserve">38 X 38 </v>
          </cell>
          <cell r="H3143" t="str">
            <v>Metros</v>
          </cell>
          <cell r="I3143" t="str">
            <v>Pisos Cordoba</v>
          </cell>
          <cell r="J3143" t="str">
            <v>Segunda</v>
          </cell>
          <cell r="K3143" t="str">
            <v>38 x 38</v>
          </cell>
        </row>
        <row r="3144">
          <cell r="A3144" t="str">
            <v>515045071004.1.1</v>
          </cell>
          <cell r="B3144" t="str">
            <v>38 X 38 DUCALE NEGRO</v>
          </cell>
          <cell r="C3144">
            <v>51</v>
          </cell>
          <cell r="D3144">
            <v>96.96</v>
          </cell>
          <cell r="E3144">
            <v>13.03</v>
          </cell>
          <cell r="F3144" t="str">
            <v>PAL</v>
          </cell>
          <cell r="G3144" t="str">
            <v xml:space="preserve">38 X 38 </v>
          </cell>
          <cell r="H3144" t="str">
            <v>Metros</v>
          </cell>
          <cell r="I3144" t="str">
            <v>Pisos Cordoba</v>
          </cell>
          <cell r="J3144" t="str">
            <v>Primera</v>
          </cell>
          <cell r="K3144" t="str">
            <v>38 x 38</v>
          </cell>
        </row>
        <row r="3145">
          <cell r="A3145" t="str">
            <v>515045071004.2.1</v>
          </cell>
          <cell r="B3145" t="str">
            <v>38 X 38 DUCALE NEGRO 2DA CAL</v>
          </cell>
          <cell r="C3145">
            <v>51</v>
          </cell>
          <cell r="D3145">
            <v>96.96</v>
          </cell>
          <cell r="E3145">
            <v>13.03</v>
          </cell>
          <cell r="F3145" t="str">
            <v>PAL</v>
          </cell>
          <cell r="G3145" t="str">
            <v xml:space="preserve">38 X 38 </v>
          </cell>
          <cell r="H3145" t="str">
            <v>Metros</v>
          </cell>
          <cell r="I3145" t="str">
            <v>Pisos Cordoba</v>
          </cell>
          <cell r="J3145" t="str">
            <v>Segunda</v>
          </cell>
          <cell r="K3145" t="str">
            <v>38 x 38</v>
          </cell>
        </row>
        <row r="3146">
          <cell r="A3146" t="str">
            <v>515045072006.1.1</v>
          </cell>
          <cell r="B3146" t="str">
            <v>38 X 38 MACEIO GRIS</v>
          </cell>
          <cell r="C3146">
            <v>51</v>
          </cell>
          <cell r="D3146">
            <v>96.96</v>
          </cell>
          <cell r="E3146">
            <v>13.03</v>
          </cell>
          <cell r="F3146" t="str">
            <v>PAL</v>
          </cell>
          <cell r="G3146" t="str">
            <v xml:space="preserve">38 X 38 </v>
          </cell>
          <cell r="H3146" t="str">
            <v>Metros</v>
          </cell>
          <cell r="I3146" t="str">
            <v>Pisos Cordoba</v>
          </cell>
          <cell r="J3146" t="str">
            <v>Primera</v>
          </cell>
          <cell r="K3146" t="str">
            <v>38 x 38</v>
          </cell>
        </row>
        <row r="3147">
          <cell r="A3147" t="str">
            <v>515045072006.2.1</v>
          </cell>
          <cell r="B3147" t="str">
            <v>38 X 38 MACEIO GRIS 2DA CAL</v>
          </cell>
          <cell r="C3147">
            <v>51</v>
          </cell>
          <cell r="D3147">
            <v>96.96</v>
          </cell>
          <cell r="E3147">
            <v>13.03</v>
          </cell>
          <cell r="F3147" t="str">
            <v>PAL</v>
          </cell>
          <cell r="G3147" t="str">
            <v xml:space="preserve">38 X 38 </v>
          </cell>
          <cell r="H3147" t="str">
            <v>Metros</v>
          </cell>
          <cell r="I3147" t="str">
            <v>Pisos Cordoba</v>
          </cell>
          <cell r="J3147" t="str">
            <v>Segunda</v>
          </cell>
          <cell r="K3147" t="str">
            <v>38 x 38</v>
          </cell>
        </row>
        <row r="3148">
          <cell r="A3148" t="str">
            <v>515045072009.1.1</v>
          </cell>
          <cell r="B3148" t="str">
            <v>38 X 38 MACEIO ARENA</v>
          </cell>
          <cell r="C3148">
            <v>51</v>
          </cell>
          <cell r="D3148">
            <v>96.96</v>
          </cell>
          <cell r="E3148">
            <v>13.03</v>
          </cell>
          <cell r="F3148" t="str">
            <v>PAL</v>
          </cell>
          <cell r="G3148" t="str">
            <v xml:space="preserve">38 X 38 </v>
          </cell>
          <cell r="H3148" t="str">
            <v>Metros</v>
          </cell>
          <cell r="I3148" t="str">
            <v>Pisos Cordoba</v>
          </cell>
          <cell r="J3148" t="str">
            <v>Primera</v>
          </cell>
          <cell r="K3148" t="str">
            <v>38 x 38</v>
          </cell>
        </row>
        <row r="3149">
          <cell r="A3149" t="str">
            <v>515045072009.2.1</v>
          </cell>
          <cell r="B3149" t="str">
            <v>38 X 38 MACEIO ARENA 2DA CAL</v>
          </cell>
          <cell r="C3149">
            <v>51</v>
          </cell>
          <cell r="D3149">
            <v>96.96</v>
          </cell>
          <cell r="E3149">
            <v>13.03</v>
          </cell>
          <cell r="F3149" t="str">
            <v>PAL</v>
          </cell>
          <cell r="G3149" t="str">
            <v xml:space="preserve">38 X 38 </v>
          </cell>
          <cell r="H3149" t="str">
            <v>Metros</v>
          </cell>
          <cell r="I3149" t="str">
            <v>Pisos Cordoba</v>
          </cell>
          <cell r="J3149" t="str">
            <v>Segunda</v>
          </cell>
          <cell r="K3149" t="str">
            <v>38 x 38</v>
          </cell>
        </row>
        <row r="3150">
          <cell r="A3150" t="str">
            <v>515045072183.1.1</v>
          </cell>
          <cell r="B3150" t="str">
            <v>38 X 38 MACEIO VISON</v>
          </cell>
          <cell r="C3150">
            <v>51</v>
          </cell>
          <cell r="D3150">
            <v>96.96</v>
          </cell>
          <cell r="E3150">
            <v>13.03</v>
          </cell>
          <cell r="F3150" t="str">
            <v>PAL</v>
          </cell>
          <cell r="G3150" t="str">
            <v xml:space="preserve">38 X 38 </v>
          </cell>
          <cell r="H3150" t="str">
            <v>Metros</v>
          </cell>
          <cell r="I3150" t="str">
            <v>Pisos Cordoba</v>
          </cell>
          <cell r="J3150" t="str">
            <v>Primera</v>
          </cell>
          <cell r="K3150" t="str">
            <v>38 x 38</v>
          </cell>
        </row>
        <row r="3151">
          <cell r="A3151" t="str">
            <v>515045072183.2.1</v>
          </cell>
          <cell r="B3151" t="str">
            <v>38 X 38 MACEIO VISON 2DA CAL</v>
          </cell>
          <cell r="C3151">
            <v>51</v>
          </cell>
          <cell r="D3151">
            <v>96.96</v>
          </cell>
          <cell r="E3151">
            <v>13.03</v>
          </cell>
          <cell r="F3151" t="str">
            <v>PAL</v>
          </cell>
          <cell r="G3151" t="str">
            <v xml:space="preserve">38 X 38 </v>
          </cell>
          <cell r="H3151" t="str">
            <v>Metros</v>
          </cell>
          <cell r="I3151" t="str">
            <v>Pisos Cordoba</v>
          </cell>
          <cell r="J3151" t="str">
            <v>Segunda</v>
          </cell>
          <cell r="K3151" t="str">
            <v>38 x 38</v>
          </cell>
        </row>
        <row r="3152">
          <cell r="A3152" t="str">
            <v>515045073000.1.1</v>
          </cell>
          <cell r="B3152" t="str">
            <v>38 X 38 INCA</v>
          </cell>
          <cell r="C3152">
            <v>51</v>
          </cell>
          <cell r="D3152">
            <v>96.96</v>
          </cell>
          <cell r="E3152">
            <v>13.03</v>
          </cell>
          <cell r="F3152" t="str">
            <v>PAL</v>
          </cell>
          <cell r="G3152" t="str">
            <v xml:space="preserve">38 X 38 </v>
          </cell>
          <cell r="H3152" t="str">
            <v>Metros</v>
          </cell>
          <cell r="I3152" t="str">
            <v>Pisos Cordoba</v>
          </cell>
          <cell r="J3152" t="str">
            <v>Primera</v>
          </cell>
          <cell r="K3152" t="str">
            <v>38 x 38</v>
          </cell>
        </row>
        <row r="3153">
          <cell r="A3153" t="str">
            <v>515045073000.2.1</v>
          </cell>
          <cell r="B3153" t="str">
            <v>38 X 38 INCA 2DA CAL</v>
          </cell>
          <cell r="C3153">
            <v>51</v>
          </cell>
          <cell r="D3153">
            <v>96.96</v>
          </cell>
          <cell r="E3153">
            <v>13.03</v>
          </cell>
          <cell r="F3153" t="str">
            <v>PAL</v>
          </cell>
          <cell r="G3153" t="str">
            <v xml:space="preserve">38 X 38 </v>
          </cell>
          <cell r="H3153" t="str">
            <v>Metros</v>
          </cell>
          <cell r="I3153" t="str">
            <v>Pisos Cordoba</v>
          </cell>
          <cell r="J3153" t="str">
            <v>Segunda</v>
          </cell>
          <cell r="K3153" t="str">
            <v>38 x 38</v>
          </cell>
        </row>
        <row r="3154">
          <cell r="A3154" t="str">
            <v>515045074006.1.1</v>
          </cell>
          <cell r="B3154" t="str">
            <v>38 X 38 ARECO GRIS</v>
          </cell>
          <cell r="C3154">
            <v>51</v>
          </cell>
          <cell r="D3154">
            <v>96.96</v>
          </cell>
          <cell r="E3154">
            <v>13.03</v>
          </cell>
          <cell r="F3154" t="str">
            <v>PAL</v>
          </cell>
          <cell r="G3154" t="str">
            <v xml:space="preserve">38 X 38 </v>
          </cell>
          <cell r="H3154" t="str">
            <v>Metros</v>
          </cell>
          <cell r="I3154" t="str">
            <v>Pisos Cordoba</v>
          </cell>
          <cell r="J3154" t="str">
            <v>Primera</v>
          </cell>
          <cell r="K3154" t="str">
            <v>38 x 38</v>
          </cell>
        </row>
        <row r="3155">
          <cell r="A3155" t="str">
            <v>515045074006.2.1</v>
          </cell>
          <cell r="B3155" t="str">
            <v>38 X 38 ARECO GRIS 2DA CAL</v>
          </cell>
          <cell r="C3155">
            <v>51</v>
          </cell>
          <cell r="D3155">
            <v>96.96</v>
          </cell>
          <cell r="E3155">
            <v>13.03</v>
          </cell>
          <cell r="F3155" t="str">
            <v>PAL</v>
          </cell>
          <cell r="G3155" t="str">
            <v xml:space="preserve">38 X 38 </v>
          </cell>
          <cell r="H3155" t="str">
            <v>Metros</v>
          </cell>
          <cell r="I3155" t="str">
            <v>Pisos Cordoba</v>
          </cell>
          <cell r="J3155" t="str">
            <v>Segunda</v>
          </cell>
          <cell r="K3155" t="str">
            <v>38 x 38</v>
          </cell>
        </row>
        <row r="3156">
          <cell r="A3156" t="str">
            <v>515045074073.1.1</v>
          </cell>
          <cell r="B3156" t="str">
            <v>38 X 38 ARECO ROJO</v>
          </cell>
          <cell r="C3156">
            <v>51</v>
          </cell>
          <cell r="D3156">
            <v>96.96</v>
          </cell>
          <cell r="E3156">
            <v>13.03</v>
          </cell>
          <cell r="F3156" t="str">
            <v>PAL</v>
          </cell>
          <cell r="G3156" t="str">
            <v xml:space="preserve">38 X 38 </v>
          </cell>
          <cell r="H3156" t="str">
            <v>Metros</v>
          </cell>
          <cell r="I3156" t="str">
            <v>Pisos Cordoba</v>
          </cell>
          <cell r="J3156" t="str">
            <v>Primera</v>
          </cell>
          <cell r="K3156" t="str">
            <v>38 x 38</v>
          </cell>
        </row>
        <row r="3157">
          <cell r="A3157" t="str">
            <v>515045074073.2.1</v>
          </cell>
          <cell r="B3157" t="str">
            <v>38 X 38 ARECO ROJO 2DA CAL</v>
          </cell>
          <cell r="C3157">
            <v>51</v>
          </cell>
          <cell r="D3157">
            <v>96.96</v>
          </cell>
          <cell r="E3157">
            <v>13.03</v>
          </cell>
          <cell r="F3157" t="str">
            <v>PAL</v>
          </cell>
          <cell r="G3157" t="str">
            <v xml:space="preserve">38 X 38 </v>
          </cell>
          <cell r="H3157" t="str">
            <v>Metros</v>
          </cell>
          <cell r="I3157" t="str">
            <v>Pisos Cordoba</v>
          </cell>
          <cell r="J3157" t="str">
            <v>Segunda</v>
          </cell>
          <cell r="K3157" t="str">
            <v>38 x 38</v>
          </cell>
        </row>
        <row r="3158">
          <cell r="A3158" t="str">
            <v>515045075073.1.1</v>
          </cell>
          <cell r="B3158" t="str">
            <v>38 X 38 PUCARA ROJO</v>
          </cell>
          <cell r="C3158">
            <v>51</v>
          </cell>
          <cell r="D3158">
            <v>96.96</v>
          </cell>
          <cell r="E3158">
            <v>13.03</v>
          </cell>
          <cell r="F3158" t="str">
            <v>PAL</v>
          </cell>
          <cell r="G3158" t="str">
            <v xml:space="preserve">38 X 38 </v>
          </cell>
          <cell r="H3158" t="str">
            <v>Metros</v>
          </cell>
          <cell r="I3158" t="str">
            <v>Pisos Cordoba</v>
          </cell>
          <cell r="J3158" t="str">
            <v>Primera</v>
          </cell>
          <cell r="K3158" t="str">
            <v>38 x 38</v>
          </cell>
        </row>
        <row r="3159">
          <cell r="A3159" t="str">
            <v>515045075073.2.1</v>
          </cell>
          <cell r="B3159" t="str">
            <v>38 X 38 PUCARA ROJO 2DA CAL</v>
          </cell>
          <cell r="C3159">
            <v>51</v>
          </cell>
          <cell r="D3159">
            <v>96.96</v>
          </cell>
          <cell r="E3159">
            <v>13.03</v>
          </cell>
          <cell r="F3159" t="str">
            <v>PAL</v>
          </cell>
          <cell r="G3159" t="str">
            <v xml:space="preserve">38 X 38 </v>
          </cell>
          <cell r="H3159" t="str">
            <v>Metros</v>
          </cell>
          <cell r="I3159" t="str">
            <v>Pisos Cordoba</v>
          </cell>
          <cell r="J3159" t="str">
            <v>Segunda</v>
          </cell>
          <cell r="K3159" t="str">
            <v>38 x 38</v>
          </cell>
        </row>
        <row r="3160">
          <cell r="A3160" t="str">
            <v>515045076000.1.1</v>
          </cell>
          <cell r="B3160" t="str">
            <v>38 X 38 CEREZO</v>
          </cell>
          <cell r="C3160">
            <v>51</v>
          </cell>
          <cell r="D3160">
            <v>96.96</v>
          </cell>
          <cell r="E3160">
            <v>13.03</v>
          </cell>
          <cell r="F3160" t="str">
            <v>PAL</v>
          </cell>
          <cell r="G3160" t="str">
            <v xml:space="preserve">38 X 38 </v>
          </cell>
          <cell r="H3160" t="str">
            <v>Metros</v>
          </cell>
          <cell r="I3160" t="str">
            <v>Pisos Cordoba</v>
          </cell>
          <cell r="J3160" t="str">
            <v>Primera</v>
          </cell>
          <cell r="K3160" t="str">
            <v>38 x 38</v>
          </cell>
        </row>
        <row r="3161">
          <cell r="A3161" t="str">
            <v>515045076000.2.1</v>
          </cell>
          <cell r="B3161" t="str">
            <v>38 X 38 CEREZO 2DA CAL</v>
          </cell>
          <cell r="C3161">
            <v>51</v>
          </cell>
          <cell r="D3161">
            <v>96.96</v>
          </cell>
          <cell r="E3161">
            <v>13.03</v>
          </cell>
          <cell r="F3161" t="str">
            <v>PAL</v>
          </cell>
          <cell r="G3161" t="str">
            <v xml:space="preserve">38 X 38 </v>
          </cell>
          <cell r="H3161" t="str">
            <v>Metros</v>
          </cell>
          <cell r="I3161" t="str">
            <v>Pisos Cordoba</v>
          </cell>
          <cell r="J3161" t="str">
            <v>Segunda</v>
          </cell>
          <cell r="K3161" t="str">
            <v>38 x 38</v>
          </cell>
        </row>
        <row r="3162">
          <cell r="A3162" t="str">
            <v>515045077188.1.1</v>
          </cell>
          <cell r="B3162" t="str">
            <v>38 x 38 BAMBU MIX</v>
          </cell>
          <cell r="C3162">
            <v>51</v>
          </cell>
          <cell r="D3162">
            <v>96.96</v>
          </cell>
          <cell r="E3162">
            <v>13.03</v>
          </cell>
          <cell r="F3162" t="str">
            <v>PAL</v>
          </cell>
          <cell r="G3162" t="str">
            <v xml:space="preserve">38 x 38 </v>
          </cell>
          <cell r="H3162" t="str">
            <v>Metros</v>
          </cell>
          <cell r="I3162" t="str">
            <v>Pisos Cordoba</v>
          </cell>
          <cell r="J3162" t="str">
            <v>Primera</v>
          </cell>
          <cell r="K3162" t="str">
            <v>38 x 38</v>
          </cell>
        </row>
        <row r="3163">
          <cell r="A3163" t="str">
            <v>515045077188.2.1</v>
          </cell>
          <cell r="B3163" t="str">
            <v>38 X 38 BAMBU MIX 2DA CAL</v>
          </cell>
          <cell r="C3163">
            <v>51</v>
          </cell>
          <cell r="D3163">
            <v>96.96</v>
          </cell>
          <cell r="E3163">
            <v>13.03</v>
          </cell>
          <cell r="F3163" t="str">
            <v>PAL</v>
          </cell>
          <cell r="G3163" t="str">
            <v xml:space="preserve">38 X 38 </v>
          </cell>
          <cell r="H3163" t="str">
            <v>Metros</v>
          </cell>
          <cell r="I3163" t="str">
            <v>Pisos Cordoba</v>
          </cell>
          <cell r="J3163" t="str">
            <v>Segunda</v>
          </cell>
          <cell r="K3163" t="str">
            <v>38 x 38</v>
          </cell>
        </row>
        <row r="3164">
          <cell r="A3164" t="str">
            <v>515045078006.1.1</v>
          </cell>
          <cell r="B3164" t="str">
            <v>38 X 38 ADOQUIN GRIS</v>
          </cell>
          <cell r="C3164">
            <v>51</v>
          </cell>
          <cell r="D3164">
            <v>96.96</v>
          </cell>
          <cell r="E3164">
            <v>13.03</v>
          </cell>
          <cell r="F3164" t="str">
            <v>PAL</v>
          </cell>
          <cell r="G3164" t="str">
            <v xml:space="preserve">38 X 38 </v>
          </cell>
          <cell r="H3164" t="str">
            <v>Metros</v>
          </cell>
          <cell r="I3164" t="str">
            <v>Pisos Cordoba</v>
          </cell>
          <cell r="J3164" t="str">
            <v>Primera</v>
          </cell>
          <cell r="K3164" t="str">
            <v>38 x 38</v>
          </cell>
        </row>
        <row r="3165">
          <cell r="A3165" t="str">
            <v>515045078006.2.1</v>
          </cell>
          <cell r="B3165" t="str">
            <v>38 X 38 ADOQUIN GRIS 2DA CAL</v>
          </cell>
          <cell r="C3165">
            <v>51</v>
          </cell>
          <cell r="D3165">
            <v>96.96</v>
          </cell>
          <cell r="E3165">
            <v>13.03</v>
          </cell>
          <cell r="F3165" t="str">
            <v>PAL</v>
          </cell>
          <cell r="G3165" t="str">
            <v xml:space="preserve">38 X 38 </v>
          </cell>
          <cell r="H3165" t="str">
            <v>Metros</v>
          </cell>
          <cell r="I3165" t="str">
            <v>Pisos Cordoba</v>
          </cell>
          <cell r="J3165" t="str">
            <v>Segunda</v>
          </cell>
          <cell r="K3165" t="str">
            <v>38 x 38</v>
          </cell>
        </row>
        <row r="3166">
          <cell r="A3166" t="str">
            <v>515045078158.1.1</v>
          </cell>
          <cell r="B3166" t="str">
            <v>38 X 38 ADOQUIN TERRA</v>
          </cell>
          <cell r="C3166">
            <v>51</v>
          </cell>
          <cell r="D3166">
            <v>96.96</v>
          </cell>
          <cell r="E3166">
            <v>13.03</v>
          </cell>
          <cell r="F3166" t="str">
            <v>PAL</v>
          </cell>
          <cell r="G3166" t="str">
            <v xml:space="preserve">38 X 38 </v>
          </cell>
          <cell r="H3166" t="str">
            <v>Metros</v>
          </cell>
          <cell r="I3166" t="str">
            <v>Pisos Cordoba</v>
          </cell>
          <cell r="J3166" t="str">
            <v>Primera</v>
          </cell>
          <cell r="K3166" t="str">
            <v>38 x 38</v>
          </cell>
        </row>
        <row r="3167">
          <cell r="A3167" t="str">
            <v>515045078158.2.1</v>
          </cell>
          <cell r="B3167" t="str">
            <v>38 X 38 ADOQUIN TERRA 2DA CAL</v>
          </cell>
          <cell r="C3167">
            <v>51</v>
          </cell>
          <cell r="D3167">
            <v>96.96</v>
          </cell>
          <cell r="E3167">
            <v>13.03</v>
          </cell>
          <cell r="F3167" t="str">
            <v>PAL</v>
          </cell>
          <cell r="G3167" t="str">
            <v xml:space="preserve">38 X 38 </v>
          </cell>
          <cell r="H3167" t="str">
            <v>Metros</v>
          </cell>
          <cell r="I3167" t="str">
            <v>Pisos Cordoba</v>
          </cell>
          <cell r="J3167" t="str">
            <v>Segunda</v>
          </cell>
          <cell r="K3167" t="str">
            <v>38 x 38</v>
          </cell>
        </row>
        <row r="3168">
          <cell r="A3168" t="str">
            <v>515045078208.1.1</v>
          </cell>
          <cell r="B3168" t="str">
            <v>38 X 38 ADOQUIN PIZARRA</v>
          </cell>
          <cell r="C3168">
            <v>51</v>
          </cell>
          <cell r="D3168">
            <v>96.96</v>
          </cell>
          <cell r="E3168">
            <v>13.03</v>
          </cell>
          <cell r="F3168" t="str">
            <v>PAL</v>
          </cell>
          <cell r="G3168" t="str">
            <v xml:space="preserve">38 X 38 </v>
          </cell>
          <cell r="H3168" t="str">
            <v>Metros</v>
          </cell>
          <cell r="I3168" t="str">
            <v>Pisos Cordoba</v>
          </cell>
          <cell r="J3168" t="str">
            <v>Primera</v>
          </cell>
          <cell r="K3168" t="str">
            <v>38 x 38</v>
          </cell>
        </row>
        <row r="3169">
          <cell r="A3169" t="str">
            <v>515045078208.2.1</v>
          </cell>
          <cell r="B3169" t="str">
            <v>38 X 38 ADOQUIN PIZARRA 2DA CAL</v>
          </cell>
          <cell r="C3169">
            <v>51</v>
          </cell>
          <cell r="D3169">
            <v>96.96</v>
          </cell>
          <cell r="E3169">
            <v>13.03</v>
          </cell>
          <cell r="F3169" t="str">
            <v>PAL</v>
          </cell>
          <cell r="G3169" t="str">
            <v xml:space="preserve">38 X 38 </v>
          </cell>
          <cell r="H3169" t="str">
            <v>Metros</v>
          </cell>
          <cell r="I3169" t="str">
            <v>Pisos Cordoba</v>
          </cell>
          <cell r="J3169" t="str">
            <v>Segunda</v>
          </cell>
          <cell r="K3169" t="str">
            <v>38 x 38</v>
          </cell>
        </row>
        <row r="3170">
          <cell r="A3170" t="str">
            <v>515045079151.1.1</v>
          </cell>
          <cell r="B3170" t="str">
            <v>38 X 38 DECK OSCURO</v>
          </cell>
          <cell r="C3170">
            <v>51</v>
          </cell>
          <cell r="D3170">
            <v>96.96</v>
          </cell>
          <cell r="E3170">
            <v>13.03</v>
          </cell>
          <cell r="F3170" t="str">
            <v>PAL</v>
          </cell>
          <cell r="G3170" t="str">
            <v xml:space="preserve">38 X 38 </v>
          </cell>
          <cell r="H3170" t="str">
            <v>Metros</v>
          </cell>
          <cell r="I3170" t="str">
            <v>Pisos Cordoba</v>
          </cell>
          <cell r="J3170" t="str">
            <v>Primera</v>
          </cell>
          <cell r="K3170" t="str">
            <v>38 x 38</v>
          </cell>
        </row>
        <row r="3171">
          <cell r="A3171" t="str">
            <v>515045079151.2.1</v>
          </cell>
          <cell r="B3171" t="str">
            <v>38 X 38 DECK OSCURO 2DA CAL</v>
          </cell>
          <cell r="C3171">
            <v>51</v>
          </cell>
          <cell r="D3171">
            <v>96.96</v>
          </cell>
          <cell r="E3171">
            <v>13.03</v>
          </cell>
          <cell r="F3171" t="str">
            <v>PAL</v>
          </cell>
          <cell r="G3171" t="str">
            <v xml:space="preserve">38 X 38 </v>
          </cell>
          <cell r="H3171" t="str">
            <v>Metros</v>
          </cell>
          <cell r="I3171" t="str">
            <v>Pisos Cordoba</v>
          </cell>
          <cell r="J3171" t="str">
            <v>Segunda</v>
          </cell>
          <cell r="K3171" t="str">
            <v>38 x 38</v>
          </cell>
        </row>
        <row r="3172">
          <cell r="A3172" t="str">
            <v>515045080009.1.2</v>
          </cell>
          <cell r="B3172" t="str">
            <v>38 X 38 GALES ARENA</v>
          </cell>
          <cell r="C3172">
            <v>51</v>
          </cell>
          <cell r="D3172">
            <v>96.96</v>
          </cell>
          <cell r="E3172">
            <v>13.03</v>
          </cell>
          <cell r="F3172" t="str">
            <v>PAL</v>
          </cell>
          <cell r="G3172" t="str">
            <v xml:space="preserve">38 X 38 </v>
          </cell>
          <cell r="H3172" t="str">
            <v>Metros</v>
          </cell>
          <cell r="I3172" t="str">
            <v>Pisos Cordoba</v>
          </cell>
          <cell r="J3172" t="str">
            <v>Primera</v>
          </cell>
          <cell r="K3172" t="str">
            <v>38 x 38</v>
          </cell>
        </row>
        <row r="3173">
          <cell r="A3173" t="str">
            <v>515045080009.2.2</v>
          </cell>
          <cell r="B3173" t="str">
            <v>38 X 38 GALES ARENA 2DA CAL</v>
          </cell>
          <cell r="C3173">
            <v>51</v>
          </cell>
          <cell r="D3173">
            <v>96.96</v>
          </cell>
          <cell r="E3173">
            <v>13.03</v>
          </cell>
          <cell r="F3173" t="str">
            <v>PAL</v>
          </cell>
          <cell r="G3173" t="str">
            <v xml:space="preserve">38 X 38 </v>
          </cell>
          <cell r="H3173" t="str">
            <v>Metros</v>
          </cell>
          <cell r="I3173" t="str">
            <v>Pisos Cordoba</v>
          </cell>
          <cell r="J3173" t="str">
            <v>Segunda</v>
          </cell>
          <cell r="K3173" t="str">
            <v>38 x 38</v>
          </cell>
        </row>
        <row r="3174">
          <cell r="A3174" t="str">
            <v>515045081000.1.2</v>
          </cell>
          <cell r="B3174" t="str">
            <v>38 X 38 TOLEDO</v>
          </cell>
          <cell r="C3174">
            <v>51</v>
          </cell>
          <cell r="D3174">
            <v>96.96</v>
          </cell>
          <cell r="E3174">
            <v>13.03</v>
          </cell>
          <cell r="F3174" t="str">
            <v>PAL</v>
          </cell>
          <cell r="G3174" t="str">
            <v xml:space="preserve">38 X 38 </v>
          </cell>
          <cell r="H3174" t="str">
            <v>Metros</v>
          </cell>
          <cell r="I3174" t="str">
            <v>Pisos Cordoba</v>
          </cell>
          <cell r="J3174" t="str">
            <v>Primera</v>
          </cell>
          <cell r="K3174" t="str">
            <v>38 x 38</v>
          </cell>
        </row>
        <row r="3175">
          <cell r="A3175" t="str">
            <v>515045081000.2.2</v>
          </cell>
          <cell r="B3175" t="str">
            <v>38 X 38 TOLEDO 2DA CAL</v>
          </cell>
          <cell r="C3175">
            <v>51</v>
          </cell>
          <cell r="D3175">
            <v>96.96</v>
          </cell>
          <cell r="E3175">
            <v>13.03</v>
          </cell>
          <cell r="F3175" t="str">
            <v>PAL</v>
          </cell>
          <cell r="G3175" t="str">
            <v xml:space="preserve">38 X 38 </v>
          </cell>
          <cell r="H3175" t="str">
            <v>Metros</v>
          </cell>
          <cell r="I3175" t="str">
            <v>Pisos Cordoba</v>
          </cell>
          <cell r="J3175" t="str">
            <v>Segunda</v>
          </cell>
          <cell r="K3175" t="str">
            <v>38 x 38</v>
          </cell>
        </row>
        <row r="3176">
          <cell r="A3176" t="str">
            <v>515045081000.4.2</v>
          </cell>
          <cell r="B3176" t="str">
            <v>38 X 38 TOLEDO EXPORT</v>
          </cell>
          <cell r="C3176">
            <v>51</v>
          </cell>
          <cell r="D3176">
            <v>96.96</v>
          </cell>
          <cell r="E3176">
            <v>13.03</v>
          </cell>
          <cell r="F3176" t="str">
            <v>PAL</v>
          </cell>
          <cell r="G3176" t="str">
            <v xml:space="preserve">38 X 38 </v>
          </cell>
          <cell r="H3176" t="str">
            <v>Metros</v>
          </cell>
          <cell r="I3176" t="str">
            <v>Pisos Cordoba</v>
          </cell>
          <cell r="J3176" t="str">
            <v>Exportacion</v>
          </cell>
          <cell r="K3176" t="str">
            <v>38 x 38</v>
          </cell>
        </row>
        <row r="3177">
          <cell r="A3177" t="str">
            <v>515045082000.1.2</v>
          </cell>
          <cell r="B3177" t="str">
            <v>38 X 38 DAMERO</v>
          </cell>
          <cell r="C3177">
            <v>51</v>
          </cell>
          <cell r="D3177">
            <v>96.96</v>
          </cell>
          <cell r="E3177">
            <v>13.03</v>
          </cell>
          <cell r="F3177" t="str">
            <v>PAL</v>
          </cell>
          <cell r="G3177" t="str">
            <v xml:space="preserve">38 X 38 </v>
          </cell>
          <cell r="H3177" t="str">
            <v>Metros</v>
          </cell>
          <cell r="I3177" t="str">
            <v>Pisos Cordoba</v>
          </cell>
          <cell r="J3177" t="str">
            <v>Primera</v>
          </cell>
          <cell r="K3177" t="str">
            <v>38 x 38</v>
          </cell>
        </row>
        <row r="3178">
          <cell r="A3178" t="str">
            <v>515045082000.2.2</v>
          </cell>
          <cell r="B3178" t="str">
            <v>38 X 38 DAMERO 2DA CAL</v>
          </cell>
          <cell r="C3178">
            <v>51</v>
          </cell>
          <cell r="D3178">
            <v>96.96</v>
          </cell>
          <cell r="E3178">
            <v>13.03</v>
          </cell>
          <cell r="F3178" t="str">
            <v>PAL</v>
          </cell>
          <cell r="G3178" t="str">
            <v xml:space="preserve">38 X 38 </v>
          </cell>
          <cell r="H3178" t="str">
            <v>Metros</v>
          </cell>
          <cell r="I3178" t="str">
            <v>Pisos Cordoba</v>
          </cell>
          <cell r="J3178" t="str">
            <v>Segunda</v>
          </cell>
          <cell r="K3178" t="str">
            <v>38 x 38</v>
          </cell>
        </row>
        <row r="3179">
          <cell r="A3179" t="str">
            <v>515045082000.4.2</v>
          </cell>
          <cell r="B3179" t="str">
            <v>38 X 38 DAMERO EXPORT</v>
          </cell>
          <cell r="C3179">
            <v>51</v>
          </cell>
          <cell r="D3179">
            <v>96.96</v>
          </cell>
          <cell r="E3179">
            <v>13.03</v>
          </cell>
          <cell r="F3179" t="str">
            <v>PAL</v>
          </cell>
          <cell r="G3179" t="str">
            <v xml:space="preserve">38 X 38 </v>
          </cell>
          <cell r="H3179" t="str">
            <v>Metros</v>
          </cell>
          <cell r="I3179" t="str">
            <v>Pisos Cordoba</v>
          </cell>
          <cell r="J3179" t="str">
            <v>Exportacion</v>
          </cell>
          <cell r="K3179" t="str">
            <v>38 x 38</v>
          </cell>
        </row>
        <row r="3180">
          <cell r="A3180" t="str">
            <v>515045083000.1.2</v>
          </cell>
          <cell r="B3180" t="str">
            <v>38 X 38 ARRAYAN</v>
          </cell>
          <cell r="C3180">
            <v>51</v>
          </cell>
          <cell r="D3180">
            <v>96.96</v>
          </cell>
          <cell r="E3180">
            <v>13.03</v>
          </cell>
          <cell r="F3180" t="str">
            <v>PAL</v>
          </cell>
          <cell r="G3180" t="str">
            <v xml:space="preserve">38 X 38 </v>
          </cell>
          <cell r="H3180" t="str">
            <v>Metros</v>
          </cell>
          <cell r="I3180" t="str">
            <v>Pisos Cordoba</v>
          </cell>
          <cell r="J3180" t="str">
            <v>Primera</v>
          </cell>
          <cell r="K3180" t="str">
            <v>38 x 38</v>
          </cell>
        </row>
        <row r="3181">
          <cell r="A3181" t="str">
            <v>515045083000.2.2</v>
          </cell>
          <cell r="B3181" t="str">
            <v>38 X 38 ARRAYAN 2DA CAL</v>
          </cell>
          <cell r="C3181">
            <v>51</v>
          </cell>
          <cell r="D3181">
            <v>96.96</v>
          </cell>
          <cell r="E3181">
            <v>13.03</v>
          </cell>
          <cell r="F3181" t="str">
            <v>PAL</v>
          </cell>
          <cell r="G3181" t="str">
            <v xml:space="preserve">38 X 38 </v>
          </cell>
          <cell r="H3181" t="str">
            <v>Metros</v>
          </cell>
          <cell r="I3181" t="str">
            <v>Pisos Cordoba</v>
          </cell>
          <cell r="J3181" t="str">
            <v>Segunda</v>
          </cell>
          <cell r="K3181" t="str">
            <v>38 x 38</v>
          </cell>
        </row>
        <row r="3182">
          <cell r="A3182" t="str">
            <v>515045083000.4.2</v>
          </cell>
          <cell r="B3182" t="str">
            <v>38 X 38 ARRAYAN EXPORT</v>
          </cell>
          <cell r="C3182">
            <v>51</v>
          </cell>
          <cell r="D3182">
            <v>96.96</v>
          </cell>
          <cell r="E3182">
            <v>13.03</v>
          </cell>
          <cell r="F3182" t="str">
            <v>PAL</v>
          </cell>
          <cell r="G3182" t="str">
            <v xml:space="preserve">38 X 38 </v>
          </cell>
          <cell r="H3182" t="str">
            <v>Metros</v>
          </cell>
          <cell r="I3182" t="str">
            <v>Pisos Cordoba</v>
          </cell>
          <cell r="J3182" t="str">
            <v>Exportacion</v>
          </cell>
          <cell r="K3182" t="str">
            <v>38 x 38</v>
          </cell>
        </row>
        <row r="3183">
          <cell r="A3183" t="str">
            <v>515045084000.1.2</v>
          </cell>
          <cell r="B3183" t="str">
            <v>38 X 38 OLIVO</v>
          </cell>
          <cell r="C3183">
            <v>51</v>
          </cell>
          <cell r="D3183">
            <v>96.96</v>
          </cell>
          <cell r="E3183">
            <v>13.03</v>
          </cell>
          <cell r="F3183" t="str">
            <v>PAL</v>
          </cell>
          <cell r="G3183" t="str">
            <v xml:space="preserve">38 X 38 </v>
          </cell>
          <cell r="H3183" t="str">
            <v>Metros</v>
          </cell>
          <cell r="I3183" t="str">
            <v>Pisos Cordoba</v>
          </cell>
          <cell r="J3183" t="str">
            <v>Primera</v>
          </cell>
          <cell r="K3183" t="str">
            <v>38 x 38</v>
          </cell>
        </row>
        <row r="3184">
          <cell r="A3184" t="str">
            <v>515045084000.2.2</v>
          </cell>
          <cell r="B3184" t="str">
            <v>38 X 38 OLIVO 2DA CAL</v>
          </cell>
          <cell r="C3184">
            <v>51</v>
          </cell>
          <cell r="D3184">
            <v>96.96</v>
          </cell>
          <cell r="E3184">
            <v>13.03</v>
          </cell>
          <cell r="F3184" t="str">
            <v>PAL</v>
          </cell>
          <cell r="G3184" t="str">
            <v xml:space="preserve">38 X 38 </v>
          </cell>
          <cell r="H3184" t="str">
            <v>Metros</v>
          </cell>
          <cell r="I3184" t="str">
            <v>Pisos Cordoba</v>
          </cell>
          <cell r="J3184" t="str">
            <v>Segunda</v>
          </cell>
          <cell r="K3184" t="str">
            <v>38 x 38</v>
          </cell>
        </row>
        <row r="3185">
          <cell r="A3185" t="str">
            <v>515045084000.4.2</v>
          </cell>
          <cell r="B3185" t="str">
            <v>38 X 38 OLIVO EXPORT</v>
          </cell>
          <cell r="C3185">
            <v>51</v>
          </cell>
          <cell r="D3185">
            <v>96.96</v>
          </cell>
          <cell r="E3185">
            <v>13.03</v>
          </cell>
          <cell r="F3185" t="str">
            <v>PAL</v>
          </cell>
          <cell r="G3185" t="str">
            <v xml:space="preserve">38 X 38 </v>
          </cell>
          <cell r="H3185" t="str">
            <v>Metros</v>
          </cell>
          <cell r="I3185" t="str">
            <v>Pisos Cordoba</v>
          </cell>
          <cell r="J3185" t="str">
            <v>Exportacion</v>
          </cell>
          <cell r="K3185" t="str">
            <v>38 x 38</v>
          </cell>
        </row>
        <row r="3186">
          <cell r="A3186" t="str">
            <v>515045085006.1.2</v>
          </cell>
          <cell r="B3186" t="str">
            <v>38 x 38 MARAL GRIS</v>
          </cell>
          <cell r="C3186">
            <v>51</v>
          </cell>
          <cell r="D3186">
            <v>96.96</v>
          </cell>
          <cell r="E3186">
            <v>13.03</v>
          </cell>
          <cell r="F3186" t="str">
            <v>PAL</v>
          </cell>
          <cell r="G3186" t="str">
            <v xml:space="preserve">38 x 38 </v>
          </cell>
          <cell r="H3186" t="str">
            <v>Metros</v>
          </cell>
          <cell r="I3186" t="str">
            <v>Pisos Cordoba</v>
          </cell>
          <cell r="J3186" t="str">
            <v>Primera</v>
          </cell>
          <cell r="K3186" t="str">
            <v>38 x 38</v>
          </cell>
        </row>
        <row r="3187">
          <cell r="A3187" t="str">
            <v>515045085006.2.2</v>
          </cell>
          <cell r="B3187" t="str">
            <v>38 x 38 MARAL GRIS 2DA CAL</v>
          </cell>
          <cell r="C3187">
            <v>51</v>
          </cell>
          <cell r="D3187">
            <v>96.96</v>
          </cell>
          <cell r="E3187">
            <v>13.03</v>
          </cell>
          <cell r="F3187" t="str">
            <v>PAL</v>
          </cell>
          <cell r="G3187" t="str">
            <v xml:space="preserve">38 x 38 </v>
          </cell>
          <cell r="H3187" t="str">
            <v>Metros</v>
          </cell>
          <cell r="I3187" t="str">
            <v>Pisos Cordoba</v>
          </cell>
          <cell r="J3187" t="str">
            <v>Segunda</v>
          </cell>
          <cell r="K3187" t="str">
            <v>38 x 38</v>
          </cell>
        </row>
        <row r="3188">
          <cell r="A3188" t="str">
            <v>515045085009.1.2</v>
          </cell>
          <cell r="B3188" t="str">
            <v>38 x 38 MARAL ARENA</v>
          </cell>
          <cell r="C3188">
            <v>51</v>
          </cell>
          <cell r="D3188">
            <v>96.96</v>
          </cell>
          <cell r="E3188">
            <v>13.03</v>
          </cell>
          <cell r="F3188" t="str">
            <v>PAL</v>
          </cell>
          <cell r="G3188" t="str">
            <v xml:space="preserve">38 x 38 </v>
          </cell>
          <cell r="H3188" t="str">
            <v>Metros</v>
          </cell>
          <cell r="I3188" t="str">
            <v>Pisos Cordoba</v>
          </cell>
          <cell r="J3188" t="str">
            <v>Primera</v>
          </cell>
          <cell r="K3188" t="str">
            <v>38 x 38</v>
          </cell>
        </row>
        <row r="3189">
          <cell r="A3189" t="str">
            <v>515045085009.2.2</v>
          </cell>
          <cell r="B3189" t="str">
            <v>38 x 38 MARAL ARENA 2DA CAL</v>
          </cell>
          <cell r="C3189">
            <v>51</v>
          </cell>
          <cell r="D3189">
            <v>96.96</v>
          </cell>
          <cell r="E3189">
            <v>13.03</v>
          </cell>
          <cell r="F3189" t="str">
            <v>PAL</v>
          </cell>
          <cell r="G3189" t="str">
            <v xml:space="preserve">38 x 38 </v>
          </cell>
          <cell r="H3189" t="str">
            <v>Metros</v>
          </cell>
          <cell r="I3189" t="str">
            <v>Pisos Cordoba</v>
          </cell>
          <cell r="J3189" t="str">
            <v>Segunda</v>
          </cell>
          <cell r="K3189" t="str">
            <v>38 x 38</v>
          </cell>
        </row>
        <row r="3190">
          <cell r="A3190" t="str">
            <v>515045085158.1.2</v>
          </cell>
          <cell r="B3190" t="str">
            <v>38 x 38 MARAL TERRA</v>
          </cell>
          <cell r="C3190">
            <v>51</v>
          </cell>
          <cell r="D3190">
            <v>96.96</v>
          </cell>
          <cell r="E3190">
            <v>13.03</v>
          </cell>
          <cell r="F3190" t="str">
            <v>PAL</v>
          </cell>
          <cell r="G3190" t="str">
            <v xml:space="preserve">38 x 38 </v>
          </cell>
          <cell r="H3190" t="str">
            <v>Metros</v>
          </cell>
          <cell r="I3190" t="str">
            <v>Pisos Cordoba</v>
          </cell>
          <cell r="J3190" t="str">
            <v>Primera</v>
          </cell>
          <cell r="K3190" t="str">
            <v>38 x 38</v>
          </cell>
        </row>
        <row r="3191">
          <cell r="A3191" t="str">
            <v>515045085158.2.2</v>
          </cell>
          <cell r="B3191" t="str">
            <v>38 x 38 MARAL TERRA 2DA CAL</v>
          </cell>
          <cell r="C3191">
            <v>51</v>
          </cell>
          <cell r="D3191">
            <v>96.96</v>
          </cell>
          <cell r="E3191">
            <v>13.03</v>
          </cell>
          <cell r="F3191" t="str">
            <v>PAL</v>
          </cell>
          <cell r="G3191" t="str">
            <v xml:space="preserve">38 x 38 </v>
          </cell>
          <cell r="H3191" t="str">
            <v>Metros</v>
          </cell>
          <cell r="I3191" t="str">
            <v>Pisos Cordoba</v>
          </cell>
          <cell r="J3191" t="str">
            <v>Segunda</v>
          </cell>
          <cell r="K3191" t="str">
            <v>38 x 38</v>
          </cell>
        </row>
        <row r="3192">
          <cell r="A3192" t="str">
            <v>515045086007.1.2</v>
          </cell>
          <cell r="B3192" t="str">
            <v>38 X 38 NEVE BRILLANTE</v>
          </cell>
          <cell r="C3192">
            <v>51</v>
          </cell>
          <cell r="D3192">
            <v>96.96</v>
          </cell>
          <cell r="E3192">
            <v>13.03</v>
          </cell>
          <cell r="F3192" t="str">
            <v>PAL</v>
          </cell>
          <cell r="G3192" t="str">
            <v xml:space="preserve">38 X 38 </v>
          </cell>
          <cell r="H3192" t="str">
            <v>Metros</v>
          </cell>
          <cell r="I3192" t="str">
            <v>Pisos Cordoba</v>
          </cell>
          <cell r="J3192" t="str">
            <v>Primera</v>
          </cell>
          <cell r="K3192" t="str">
            <v>38 x 38</v>
          </cell>
        </row>
        <row r="3193">
          <cell r="A3193" t="str">
            <v>515045086007.2.2</v>
          </cell>
          <cell r="B3193" t="str">
            <v>38 X 38 NEVE BRILLANTE 2DA CAL</v>
          </cell>
          <cell r="C3193">
            <v>51</v>
          </cell>
          <cell r="D3193">
            <v>96.96</v>
          </cell>
          <cell r="E3193">
            <v>13.03</v>
          </cell>
          <cell r="F3193" t="str">
            <v>PAL</v>
          </cell>
          <cell r="G3193" t="str">
            <v xml:space="preserve">38 X 38 </v>
          </cell>
          <cell r="H3193" t="str">
            <v>Metros</v>
          </cell>
          <cell r="I3193" t="str">
            <v>Pisos Cordoba</v>
          </cell>
          <cell r="J3193" t="str">
            <v>Segunda</v>
          </cell>
          <cell r="K3193" t="str">
            <v>38 x 38</v>
          </cell>
        </row>
        <row r="3194">
          <cell r="A3194" t="str">
            <v>515045086155.1.2</v>
          </cell>
          <cell r="B3194" t="str">
            <v>38 X 38 NEVE MATE</v>
          </cell>
          <cell r="C3194">
            <v>51</v>
          </cell>
          <cell r="D3194">
            <v>96.96</v>
          </cell>
          <cell r="E3194">
            <v>13.03</v>
          </cell>
          <cell r="F3194" t="str">
            <v>PAL</v>
          </cell>
          <cell r="G3194" t="str">
            <v xml:space="preserve">38 X 38 </v>
          </cell>
          <cell r="H3194" t="str">
            <v>Metros</v>
          </cell>
          <cell r="I3194" t="str">
            <v>Pisos Cordoba</v>
          </cell>
          <cell r="J3194" t="str">
            <v>Primera</v>
          </cell>
          <cell r="K3194" t="str">
            <v>38 x 38</v>
          </cell>
        </row>
        <row r="3195">
          <cell r="A3195" t="str">
            <v>515045086155.2.2</v>
          </cell>
          <cell r="B3195" t="str">
            <v>38 X 38 NEVE MATE 2DA CAL</v>
          </cell>
          <cell r="C3195">
            <v>51</v>
          </cell>
          <cell r="D3195">
            <v>96.96</v>
          </cell>
          <cell r="E3195">
            <v>13.03</v>
          </cell>
          <cell r="F3195" t="str">
            <v>PAL</v>
          </cell>
          <cell r="G3195" t="str">
            <v xml:space="preserve">38 X 38 </v>
          </cell>
          <cell r="H3195" t="str">
            <v>Metros</v>
          </cell>
          <cell r="I3195" t="str">
            <v>Pisos Cordoba</v>
          </cell>
          <cell r="J3195" t="str">
            <v>Segunda</v>
          </cell>
          <cell r="K3195" t="str">
            <v>38 x 38</v>
          </cell>
        </row>
        <row r="3196">
          <cell r="A3196" t="str">
            <v>515045087006.1.2</v>
          </cell>
          <cell r="B3196" t="str">
            <v>38 x 38 VERA GRIS</v>
          </cell>
          <cell r="C3196">
            <v>51</v>
          </cell>
          <cell r="D3196">
            <v>96.96</v>
          </cell>
          <cell r="E3196">
            <v>13.03</v>
          </cell>
          <cell r="F3196" t="str">
            <v>PAL</v>
          </cell>
          <cell r="G3196" t="str">
            <v xml:space="preserve">38 x 38 </v>
          </cell>
          <cell r="H3196" t="str">
            <v>Metros</v>
          </cell>
          <cell r="I3196" t="str">
            <v>Pisos Cordoba</v>
          </cell>
          <cell r="J3196" t="str">
            <v>Primera</v>
          </cell>
          <cell r="K3196" t="str">
            <v>38 x 38</v>
          </cell>
        </row>
        <row r="3197">
          <cell r="A3197" t="str">
            <v>515045087006.2.2</v>
          </cell>
          <cell r="B3197" t="str">
            <v>38 x 38 VERA GRIS 2DA CAL</v>
          </cell>
          <cell r="C3197">
            <v>51</v>
          </cell>
          <cell r="D3197">
            <v>96.96</v>
          </cell>
          <cell r="E3197">
            <v>13.03</v>
          </cell>
          <cell r="F3197" t="str">
            <v>PAL</v>
          </cell>
          <cell r="G3197" t="str">
            <v xml:space="preserve">38 x 38 </v>
          </cell>
          <cell r="H3197" t="str">
            <v>Metros</v>
          </cell>
          <cell r="I3197" t="str">
            <v>Pisos Cordoba</v>
          </cell>
          <cell r="J3197" t="str">
            <v>Segunda</v>
          </cell>
          <cell r="K3197" t="str">
            <v>38 x 38</v>
          </cell>
        </row>
        <row r="3198">
          <cell r="A3198" t="str">
            <v>515045087009.1.2</v>
          </cell>
          <cell r="B3198" t="str">
            <v>38 x 38 VERA ARENA</v>
          </cell>
          <cell r="C3198">
            <v>51</v>
          </cell>
          <cell r="D3198">
            <v>96.96</v>
          </cell>
          <cell r="E3198">
            <v>13.03</v>
          </cell>
          <cell r="F3198" t="str">
            <v>PAL</v>
          </cell>
          <cell r="G3198" t="str">
            <v xml:space="preserve">38 x 38 </v>
          </cell>
          <cell r="H3198" t="str">
            <v>Metros</v>
          </cell>
          <cell r="I3198" t="str">
            <v>Pisos Cordoba</v>
          </cell>
          <cell r="J3198" t="str">
            <v>Primera</v>
          </cell>
          <cell r="K3198" t="str">
            <v>38 x 38</v>
          </cell>
        </row>
        <row r="3199">
          <cell r="A3199" t="str">
            <v>515045087009.2.2</v>
          </cell>
          <cell r="B3199" t="str">
            <v>38 x 38 VERA ARENA 2DA CAL</v>
          </cell>
          <cell r="C3199">
            <v>51</v>
          </cell>
          <cell r="D3199">
            <v>96.96</v>
          </cell>
          <cell r="E3199">
            <v>13.03</v>
          </cell>
          <cell r="F3199" t="str">
            <v>PAL</v>
          </cell>
          <cell r="G3199" t="str">
            <v xml:space="preserve">38 x 38 </v>
          </cell>
          <cell r="H3199" t="str">
            <v>Metros</v>
          </cell>
          <cell r="I3199" t="str">
            <v>Pisos Cordoba</v>
          </cell>
          <cell r="J3199" t="str">
            <v>Segunda</v>
          </cell>
          <cell r="K3199" t="str">
            <v>38 x 38</v>
          </cell>
        </row>
        <row r="3200">
          <cell r="A3200" t="str">
            <v>515065100149.1.1</v>
          </cell>
          <cell r="B3200" t="str">
            <v>51 x 51 ARCE CLARO</v>
          </cell>
          <cell r="C3200">
            <v>51</v>
          </cell>
          <cell r="D3200">
            <v>99.84</v>
          </cell>
          <cell r="E3200">
            <v>15.224</v>
          </cell>
          <cell r="F3200" t="str">
            <v>PAL</v>
          </cell>
          <cell r="G3200" t="str">
            <v xml:space="preserve">51 x 51 </v>
          </cell>
          <cell r="H3200" t="str">
            <v>Metros</v>
          </cell>
          <cell r="I3200" t="str">
            <v>Pisos Cordoba</v>
          </cell>
          <cell r="J3200" t="str">
            <v>Primera</v>
          </cell>
          <cell r="K3200" t="str">
            <v>51 x 51</v>
          </cell>
        </row>
        <row r="3201">
          <cell r="A3201" t="str">
            <v>515065100149.2.1</v>
          </cell>
          <cell r="B3201" t="str">
            <v>51 x 51 ARCE CLARO 2DA CAL</v>
          </cell>
          <cell r="C3201">
            <v>51</v>
          </cell>
          <cell r="D3201">
            <v>99.84</v>
          </cell>
          <cell r="E3201">
            <v>15.224</v>
          </cell>
          <cell r="F3201" t="str">
            <v>PAL</v>
          </cell>
          <cell r="G3201" t="str">
            <v xml:space="preserve">51 x 51 </v>
          </cell>
          <cell r="H3201" t="str">
            <v>Metros</v>
          </cell>
          <cell r="I3201" t="str">
            <v>Pisos Cordoba</v>
          </cell>
          <cell r="J3201" t="str">
            <v>Segunda</v>
          </cell>
          <cell r="K3201" t="str">
            <v>51 x 51</v>
          </cell>
        </row>
        <row r="3202">
          <cell r="A3202" t="str">
            <v>515065100151.1.1</v>
          </cell>
          <cell r="B3202" t="str">
            <v>51 x 51 ARCE OSCURO</v>
          </cell>
          <cell r="C3202">
            <v>51</v>
          </cell>
          <cell r="D3202">
            <v>99.84</v>
          </cell>
          <cell r="E3202">
            <v>15.224</v>
          </cell>
          <cell r="F3202" t="str">
            <v>PAL</v>
          </cell>
          <cell r="G3202" t="str">
            <v xml:space="preserve">51 x 51 </v>
          </cell>
          <cell r="H3202" t="str">
            <v>Metros</v>
          </cell>
          <cell r="I3202" t="str">
            <v>Pisos Cordoba</v>
          </cell>
          <cell r="J3202" t="str">
            <v>Primera</v>
          </cell>
          <cell r="K3202" t="str">
            <v>51 x 51</v>
          </cell>
        </row>
        <row r="3203">
          <cell r="A3203" t="str">
            <v>515065100151.2.1</v>
          </cell>
          <cell r="B3203" t="str">
            <v>51 x 51 ARCE OSCURO 2DA CAL</v>
          </cell>
          <cell r="C3203">
            <v>51</v>
          </cell>
          <cell r="D3203">
            <v>99.84</v>
          </cell>
          <cell r="E3203">
            <v>15.224</v>
          </cell>
          <cell r="F3203" t="str">
            <v>PAL</v>
          </cell>
          <cell r="G3203" t="str">
            <v xml:space="preserve">51 x 51 </v>
          </cell>
          <cell r="H3203" t="str">
            <v>Metros</v>
          </cell>
          <cell r="I3203" t="str">
            <v>Pisos Cordoba</v>
          </cell>
          <cell r="J3203" t="str">
            <v>Segunda</v>
          </cell>
          <cell r="K3203" t="str">
            <v>51 x 51</v>
          </cell>
        </row>
        <row r="3204">
          <cell r="A3204" t="str">
            <v>515065101000.1.1</v>
          </cell>
          <cell r="B3204" t="str">
            <v>51 x 51 KIRI</v>
          </cell>
          <cell r="C3204">
            <v>51</v>
          </cell>
          <cell r="D3204">
            <v>99.84</v>
          </cell>
          <cell r="E3204">
            <v>15.224</v>
          </cell>
          <cell r="F3204" t="str">
            <v>PAL</v>
          </cell>
          <cell r="G3204" t="str">
            <v xml:space="preserve">51 x 51 </v>
          </cell>
          <cell r="H3204" t="str">
            <v>Metros</v>
          </cell>
          <cell r="I3204" t="str">
            <v>Pisos Cordoba</v>
          </cell>
          <cell r="J3204" t="str">
            <v>Primera</v>
          </cell>
          <cell r="K3204" t="str">
            <v>51 x 51</v>
          </cell>
        </row>
        <row r="3205">
          <cell r="A3205" t="str">
            <v>515065101000.2.1</v>
          </cell>
          <cell r="B3205" t="str">
            <v>51 x 51 KIRI 2DA CAL</v>
          </cell>
          <cell r="C3205">
            <v>51</v>
          </cell>
          <cell r="D3205">
            <v>99.84</v>
          </cell>
          <cell r="E3205">
            <v>15.224</v>
          </cell>
          <cell r="F3205" t="str">
            <v>PAL</v>
          </cell>
          <cell r="G3205" t="str">
            <v xml:space="preserve">51 x 51 </v>
          </cell>
          <cell r="H3205" t="str">
            <v>Metros</v>
          </cell>
          <cell r="I3205" t="str">
            <v>Pisos Cordoba</v>
          </cell>
          <cell r="J3205" t="str">
            <v>Segunda</v>
          </cell>
          <cell r="K3205" t="str">
            <v>51 x 51</v>
          </cell>
        </row>
        <row r="3206">
          <cell r="A3206" t="str">
            <v>515065102006.1.1</v>
          </cell>
          <cell r="B3206" t="str">
            <v>51 x 51 ATACAMA GRIS TAAD</v>
          </cell>
          <cell r="C3206">
            <v>51</v>
          </cell>
          <cell r="D3206">
            <v>99.84</v>
          </cell>
          <cell r="E3206">
            <v>15.224</v>
          </cell>
          <cell r="F3206" t="str">
            <v>PAL</v>
          </cell>
          <cell r="G3206" t="str">
            <v xml:space="preserve">51 x 51 </v>
          </cell>
          <cell r="H3206" t="str">
            <v>Metros</v>
          </cell>
          <cell r="I3206" t="str">
            <v>Pisos Cordoba</v>
          </cell>
          <cell r="J3206" t="str">
            <v>Primera</v>
          </cell>
          <cell r="K3206" t="str">
            <v>51 x 51</v>
          </cell>
        </row>
        <row r="3207">
          <cell r="A3207" t="str">
            <v>515065102006.2.1</v>
          </cell>
          <cell r="B3207" t="str">
            <v>51 x 51 ATACAMA GRIS TAAD 2DA CAL</v>
          </cell>
          <cell r="C3207">
            <v>51</v>
          </cell>
          <cell r="D3207">
            <v>99.84</v>
          </cell>
          <cell r="E3207">
            <v>15.224</v>
          </cell>
          <cell r="F3207" t="str">
            <v>PAL</v>
          </cell>
          <cell r="G3207" t="str">
            <v xml:space="preserve">51 x 51 </v>
          </cell>
          <cell r="H3207" t="str">
            <v>Metros</v>
          </cell>
          <cell r="I3207" t="str">
            <v>Pisos Cordoba</v>
          </cell>
          <cell r="J3207" t="str">
            <v>Segunda</v>
          </cell>
          <cell r="K3207" t="str">
            <v>51 x 51</v>
          </cell>
        </row>
        <row r="3208">
          <cell r="A3208" t="str">
            <v>515065102188.1.1</v>
          </cell>
          <cell r="B3208" t="str">
            <v>51 x 51 ATACAMA TRICOLOR TAAD</v>
          </cell>
          <cell r="C3208">
            <v>51</v>
          </cell>
          <cell r="D3208">
            <v>99.84</v>
          </cell>
          <cell r="E3208">
            <v>15.224</v>
          </cell>
          <cell r="F3208" t="str">
            <v>PAL</v>
          </cell>
          <cell r="G3208" t="str">
            <v xml:space="preserve">51 x 51 </v>
          </cell>
          <cell r="H3208" t="str">
            <v>Metros</v>
          </cell>
          <cell r="I3208" t="str">
            <v>Pisos Cordoba</v>
          </cell>
          <cell r="J3208" t="str">
            <v>Primera</v>
          </cell>
          <cell r="K3208" t="str">
            <v>51 x 51</v>
          </cell>
        </row>
        <row r="3209">
          <cell r="A3209" t="str">
            <v>515065102188.2.1</v>
          </cell>
          <cell r="B3209" t="str">
            <v>51 x 51 ATACAMA TRICOLOR TAAD 2DA CAL</v>
          </cell>
          <cell r="C3209">
            <v>51</v>
          </cell>
          <cell r="D3209">
            <v>99.84</v>
          </cell>
          <cell r="E3209">
            <v>15.224</v>
          </cell>
          <cell r="F3209" t="str">
            <v>PAL</v>
          </cell>
          <cell r="G3209" t="str">
            <v xml:space="preserve">51 x 51 </v>
          </cell>
          <cell r="H3209" t="str">
            <v>Metros</v>
          </cell>
          <cell r="I3209" t="str">
            <v>Pisos Cordoba</v>
          </cell>
          <cell r="J3209" t="str">
            <v>Segunda</v>
          </cell>
          <cell r="K3209" t="str">
            <v>51 x 51</v>
          </cell>
        </row>
        <row r="3210">
          <cell r="A3210" t="str">
            <v>515065102211.1.1</v>
          </cell>
          <cell r="B3210" t="str">
            <v>51 x 51 ATACAMA COTTO TAAD</v>
          </cell>
          <cell r="C3210">
            <v>51</v>
          </cell>
          <cell r="D3210">
            <v>99.84</v>
          </cell>
          <cell r="E3210">
            <v>15.224</v>
          </cell>
          <cell r="F3210" t="str">
            <v>PAL</v>
          </cell>
          <cell r="G3210" t="str">
            <v xml:space="preserve">51 x 51 </v>
          </cell>
          <cell r="H3210" t="str">
            <v>Metros</v>
          </cell>
          <cell r="I3210" t="str">
            <v>Pisos Cordoba</v>
          </cell>
          <cell r="J3210" t="str">
            <v>Primera</v>
          </cell>
          <cell r="K3210" t="str">
            <v>51 x 51</v>
          </cell>
        </row>
        <row r="3211">
          <cell r="A3211" t="str">
            <v>515065102211.2.1</v>
          </cell>
          <cell r="B3211" t="str">
            <v>51 x 51 ATACAMA COTTO TAAD 2DA CAL</v>
          </cell>
          <cell r="C3211">
            <v>51</v>
          </cell>
          <cell r="D3211">
            <v>99.84</v>
          </cell>
          <cell r="E3211">
            <v>15.224</v>
          </cell>
          <cell r="F3211" t="str">
            <v>PAL</v>
          </cell>
          <cell r="G3211" t="str">
            <v xml:space="preserve">51 x 51 </v>
          </cell>
          <cell r="H3211" t="str">
            <v>Metros</v>
          </cell>
          <cell r="I3211" t="str">
            <v>Pisos Cordoba</v>
          </cell>
          <cell r="J3211" t="str">
            <v>Segunda</v>
          </cell>
          <cell r="K3211" t="str">
            <v>51 x 51</v>
          </cell>
        </row>
        <row r="3212">
          <cell r="A3212" t="str">
            <v>515065103188.1.1</v>
          </cell>
          <cell r="B3212" t="str">
            <v>51 x 51 BOEDO MIX</v>
          </cell>
          <cell r="C3212">
            <v>51</v>
          </cell>
          <cell r="D3212">
            <v>99.84</v>
          </cell>
          <cell r="E3212">
            <v>15.224</v>
          </cell>
          <cell r="F3212" t="str">
            <v>PAL</v>
          </cell>
          <cell r="G3212" t="str">
            <v xml:space="preserve">51 x 51 </v>
          </cell>
          <cell r="H3212" t="str">
            <v>Metros</v>
          </cell>
          <cell r="I3212" t="str">
            <v>Pisos Cordoba</v>
          </cell>
          <cell r="J3212" t="str">
            <v>Primera</v>
          </cell>
          <cell r="K3212" t="str">
            <v>51 x 51</v>
          </cell>
        </row>
        <row r="3213">
          <cell r="A3213" t="str">
            <v>515065103188.2.1</v>
          </cell>
          <cell r="B3213" t="str">
            <v>51 x 51 BOEDO MIX 2DA CAL</v>
          </cell>
          <cell r="C3213">
            <v>51</v>
          </cell>
          <cell r="D3213">
            <v>99.84</v>
          </cell>
          <cell r="E3213">
            <v>15.224</v>
          </cell>
          <cell r="F3213" t="str">
            <v>PAL</v>
          </cell>
          <cell r="G3213" t="str">
            <v xml:space="preserve">51 x 51 </v>
          </cell>
          <cell r="H3213" t="str">
            <v>Metros</v>
          </cell>
          <cell r="I3213" t="str">
            <v>Pisos Cordoba</v>
          </cell>
          <cell r="J3213" t="str">
            <v>Segunda</v>
          </cell>
          <cell r="K3213" t="str">
            <v>51 x 51</v>
          </cell>
        </row>
        <row r="3214">
          <cell r="A3214" t="str">
            <v>515065104209.1.1</v>
          </cell>
          <cell r="B3214" t="str">
            <v>51 x 51 CALCAREO GREIGE</v>
          </cell>
          <cell r="C3214">
            <v>51</v>
          </cell>
          <cell r="D3214">
            <v>99.84</v>
          </cell>
          <cell r="E3214">
            <v>15.224</v>
          </cell>
          <cell r="F3214" t="str">
            <v>PAL</v>
          </cell>
          <cell r="G3214" t="str">
            <v xml:space="preserve">51 x 51 </v>
          </cell>
          <cell r="H3214" t="str">
            <v>Metros</v>
          </cell>
          <cell r="I3214" t="str">
            <v>Pisos Cordoba</v>
          </cell>
          <cell r="J3214" t="str">
            <v>Primera</v>
          </cell>
          <cell r="K3214" t="str">
            <v>51 x 51</v>
          </cell>
        </row>
        <row r="3215">
          <cell r="A3215" t="str">
            <v>515065104209.2.1</v>
          </cell>
          <cell r="B3215" t="str">
            <v>51 x 51 CALCAREO GREIGE 2DA CAL</v>
          </cell>
          <cell r="C3215">
            <v>51</v>
          </cell>
          <cell r="D3215">
            <v>99.84</v>
          </cell>
          <cell r="E3215">
            <v>15.224</v>
          </cell>
          <cell r="F3215" t="str">
            <v>PAL</v>
          </cell>
          <cell r="G3215" t="str">
            <v xml:space="preserve">51 x 51 </v>
          </cell>
          <cell r="H3215" t="str">
            <v>Metros</v>
          </cell>
          <cell r="I3215" t="str">
            <v>Pisos Cordoba</v>
          </cell>
          <cell r="J3215" t="str">
            <v>Segunda</v>
          </cell>
          <cell r="K3215" t="str">
            <v>51 x 51</v>
          </cell>
        </row>
        <row r="3216">
          <cell r="A3216" t="str">
            <v>515065105006.1.1</v>
          </cell>
          <cell r="B3216" t="str">
            <v>51 x 51 MUNICH GRIS</v>
          </cell>
          <cell r="C3216">
            <v>51</v>
          </cell>
          <cell r="D3216">
            <v>99.84</v>
          </cell>
          <cell r="E3216">
            <v>15.224</v>
          </cell>
          <cell r="F3216" t="str">
            <v>PAL</v>
          </cell>
          <cell r="G3216" t="str">
            <v xml:space="preserve">51 x 51 </v>
          </cell>
          <cell r="H3216" t="str">
            <v>Metros</v>
          </cell>
          <cell r="I3216" t="str">
            <v>Pisos Cordoba</v>
          </cell>
          <cell r="J3216" t="str">
            <v>Primera</v>
          </cell>
          <cell r="K3216" t="str">
            <v>51 x 51</v>
          </cell>
        </row>
        <row r="3217">
          <cell r="A3217" t="str">
            <v>515065105006.2.1</v>
          </cell>
          <cell r="B3217" t="str">
            <v>51 x 51 MUNICH GRIS 2DA CAL</v>
          </cell>
          <cell r="C3217">
            <v>51</v>
          </cell>
          <cell r="D3217">
            <v>99.84</v>
          </cell>
          <cell r="E3217">
            <v>15.224</v>
          </cell>
          <cell r="F3217" t="str">
            <v>PAL</v>
          </cell>
          <cell r="G3217" t="str">
            <v xml:space="preserve">51 x 51 </v>
          </cell>
          <cell r="H3217" t="str">
            <v>Metros</v>
          </cell>
          <cell r="I3217" t="str">
            <v>Pisos Cordoba</v>
          </cell>
          <cell r="J3217" t="str">
            <v>Segunda</v>
          </cell>
          <cell r="K3217" t="str">
            <v>51 x 51</v>
          </cell>
        </row>
        <row r="3218">
          <cell r="A3218" t="str">
            <v>515065106188.1.1</v>
          </cell>
          <cell r="B3218" t="str">
            <v>51 x 51 COLOR MIX</v>
          </cell>
          <cell r="C3218">
            <v>51</v>
          </cell>
          <cell r="D3218">
            <v>99.84</v>
          </cell>
          <cell r="E3218">
            <v>15.224</v>
          </cell>
          <cell r="F3218" t="str">
            <v>PAL</v>
          </cell>
          <cell r="G3218" t="str">
            <v xml:space="preserve">51 x 51 </v>
          </cell>
          <cell r="H3218" t="str">
            <v>Metros</v>
          </cell>
          <cell r="I3218" t="str">
            <v>Pisos Cordoba</v>
          </cell>
          <cell r="J3218" t="str">
            <v>Primera</v>
          </cell>
          <cell r="K3218" t="str">
            <v>51 x 51</v>
          </cell>
        </row>
        <row r="3219">
          <cell r="A3219" t="str">
            <v>515065106188.2.1</v>
          </cell>
          <cell r="B3219" t="str">
            <v>51 x 51 COLOR MIX 2DA CAL</v>
          </cell>
          <cell r="C3219">
            <v>51</v>
          </cell>
          <cell r="D3219">
            <v>99.84</v>
          </cell>
          <cell r="E3219">
            <v>15.224</v>
          </cell>
          <cell r="F3219" t="str">
            <v>PAL</v>
          </cell>
          <cell r="G3219" t="str">
            <v xml:space="preserve">51 x 51 </v>
          </cell>
          <cell r="H3219" t="str">
            <v>Metros</v>
          </cell>
          <cell r="I3219" t="str">
            <v>Pisos Cordoba</v>
          </cell>
          <cell r="J3219" t="str">
            <v>Segunda</v>
          </cell>
          <cell r="K3219" t="str">
            <v>51 x 51</v>
          </cell>
        </row>
        <row r="3220">
          <cell r="A3220" t="str">
            <v>515065107000.1.1</v>
          </cell>
          <cell r="B3220" t="str">
            <v>51 x 51 NUBE</v>
          </cell>
          <cell r="C3220">
            <v>51</v>
          </cell>
          <cell r="D3220">
            <v>99.84</v>
          </cell>
          <cell r="E3220">
            <v>14.323</v>
          </cell>
          <cell r="F3220" t="str">
            <v>PAL</v>
          </cell>
          <cell r="G3220" t="str">
            <v xml:space="preserve">51 x 51 </v>
          </cell>
          <cell r="H3220" t="str">
            <v>Metros</v>
          </cell>
          <cell r="I3220" t="str">
            <v>Pisos Cordoba</v>
          </cell>
          <cell r="J3220" t="str">
            <v>Primera</v>
          </cell>
          <cell r="K3220" t="str">
            <v>51 x 51</v>
          </cell>
        </row>
        <row r="3221">
          <cell r="A3221" t="str">
            <v>515065107000.2.1</v>
          </cell>
          <cell r="B3221" t="str">
            <v>51 x 51 NUBE 2DA CAL</v>
          </cell>
          <cell r="C3221">
            <v>51</v>
          </cell>
          <cell r="D3221">
            <v>99.84</v>
          </cell>
          <cell r="E3221">
            <v>14.323</v>
          </cell>
          <cell r="F3221" t="str">
            <v>PAL</v>
          </cell>
          <cell r="G3221" t="str">
            <v xml:space="preserve">51 x 51 </v>
          </cell>
          <cell r="H3221" t="str">
            <v>Metros</v>
          </cell>
          <cell r="I3221" t="str">
            <v>Pisos Cordoba</v>
          </cell>
          <cell r="J3221" t="str">
            <v>Segunda</v>
          </cell>
          <cell r="K3221" t="str">
            <v>51 x 51</v>
          </cell>
        </row>
        <row r="3222">
          <cell r="A3222" t="str">
            <v>515065108000.1.1</v>
          </cell>
          <cell r="B3222" t="str">
            <v>51 x 51 EBANO</v>
          </cell>
          <cell r="C3222">
            <v>51</v>
          </cell>
          <cell r="D3222">
            <v>99.84</v>
          </cell>
          <cell r="E3222">
            <v>15.224</v>
          </cell>
          <cell r="F3222" t="str">
            <v>PAL</v>
          </cell>
          <cell r="G3222" t="str">
            <v xml:space="preserve">51 x 51 </v>
          </cell>
          <cell r="H3222" t="str">
            <v>Metros</v>
          </cell>
          <cell r="I3222" t="str">
            <v>Pisos Cordoba</v>
          </cell>
          <cell r="J3222" t="str">
            <v>Primera</v>
          </cell>
          <cell r="K3222" t="str">
            <v>51 x 51</v>
          </cell>
        </row>
        <row r="3223">
          <cell r="A3223" t="str">
            <v>515065108000.2.1</v>
          </cell>
          <cell r="B3223" t="str">
            <v>51 x 51 EBANO 2DA CAL</v>
          </cell>
          <cell r="C3223">
            <v>51</v>
          </cell>
          <cell r="D3223">
            <v>99.84</v>
          </cell>
          <cell r="E3223">
            <v>15.224</v>
          </cell>
          <cell r="F3223" t="str">
            <v>PAL</v>
          </cell>
          <cell r="G3223" t="str">
            <v xml:space="preserve">51 x 51 </v>
          </cell>
          <cell r="H3223" t="str">
            <v>Metros</v>
          </cell>
          <cell r="I3223" t="str">
            <v>Pisos Cordoba</v>
          </cell>
          <cell r="J3223" t="str">
            <v>Segunda</v>
          </cell>
          <cell r="K3223" t="str">
            <v>51 x 51</v>
          </cell>
        </row>
        <row r="3224">
          <cell r="A3224" t="str">
            <v>515065109000.1.1</v>
          </cell>
          <cell r="B3224" t="str">
            <v>51 x 51 ABETO</v>
          </cell>
          <cell r="C3224">
            <v>51</v>
          </cell>
          <cell r="D3224">
            <v>99.84</v>
          </cell>
          <cell r="E3224">
            <v>15.224</v>
          </cell>
          <cell r="F3224" t="str">
            <v>PAL</v>
          </cell>
          <cell r="G3224" t="str">
            <v xml:space="preserve">51 x 51 </v>
          </cell>
          <cell r="H3224" t="str">
            <v>Metros</v>
          </cell>
          <cell r="I3224" t="str">
            <v>Pisos Cordoba</v>
          </cell>
          <cell r="J3224" t="str">
            <v>Primera</v>
          </cell>
          <cell r="K3224" t="str">
            <v>51 x 51</v>
          </cell>
        </row>
        <row r="3225">
          <cell r="A3225" t="str">
            <v>515065109000.2.1</v>
          </cell>
          <cell r="B3225" t="str">
            <v>51 x 51 ABETO 2DA CAL</v>
          </cell>
          <cell r="C3225">
            <v>51</v>
          </cell>
          <cell r="D3225">
            <v>99.84</v>
          </cell>
          <cell r="E3225">
            <v>15.224</v>
          </cell>
          <cell r="F3225" t="str">
            <v>PAL</v>
          </cell>
          <cell r="G3225" t="str">
            <v xml:space="preserve">51 x 51 </v>
          </cell>
          <cell r="H3225" t="str">
            <v>Metros</v>
          </cell>
          <cell r="I3225" t="str">
            <v>Pisos Cordoba</v>
          </cell>
          <cell r="J3225" t="str">
            <v>Segunda</v>
          </cell>
          <cell r="K3225" t="str">
            <v>51 x 51</v>
          </cell>
        </row>
        <row r="3226">
          <cell r="A3226" t="str">
            <v>515065110000.1.1</v>
          </cell>
          <cell r="B3226" t="str">
            <v>51 x 51 RECOLETA</v>
          </cell>
          <cell r="C3226">
            <v>51</v>
          </cell>
          <cell r="D3226">
            <v>99.84</v>
          </cell>
          <cell r="E3226">
            <v>15.224</v>
          </cell>
          <cell r="F3226" t="str">
            <v>PAL</v>
          </cell>
          <cell r="G3226" t="str">
            <v xml:space="preserve">51 x 51 </v>
          </cell>
          <cell r="H3226" t="str">
            <v>Metros</v>
          </cell>
          <cell r="I3226" t="str">
            <v>Pisos Cordoba</v>
          </cell>
          <cell r="J3226" t="str">
            <v>Primera</v>
          </cell>
          <cell r="K3226" t="str">
            <v>51 x 51</v>
          </cell>
        </row>
        <row r="3227">
          <cell r="A3227" t="str">
            <v>515065110000.2.1</v>
          </cell>
          <cell r="B3227" t="str">
            <v>51 x 51 RECOLETA 2DA CAL</v>
          </cell>
          <cell r="C3227">
            <v>51</v>
          </cell>
          <cell r="D3227">
            <v>99.84</v>
          </cell>
          <cell r="E3227">
            <v>15.224</v>
          </cell>
          <cell r="F3227" t="str">
            <v>PAL</v>
          </cell>
          <cell r="G3227" t="str">
            <v xml:space="preserve">51 x 51 </v>
          </cell>
          <cell r="H3227" t="str">
            <v>Metros</v>
          </cell>
          <cell r="I3227" t="str">
            <v>Pisos Cordoba</v>
          </cell>
          <cell r="J3227" t="str">
            <v>Segunda</v>
          </cell>
          <cell r="K3227" t="str">
            <v>51 x 51</v>
          </cell>
        </row>
        <row r="3228">
          <cell r="A3228" t="str">
            <v>515065111000.1.1</v>
          </cell>
          <cell r="B3228" t="str">
            <v>51 x 51 TERRACOTA</v>
          </cell>
          <cell r="C3228">
            <v>51</v>
          </cell>
          <cell r="D3228">
            <v>99.84</v>
          </cell>
          <cell r="E3228">
            <v>15.224</v>
          </cell>
          <cell r="F3228" t="str">
            <v>PAL</v>
          </cell>
          <cell r="G3228" t="str">
            <v xml:space="preserve">51 x 51 </v>
          </cell>
          <cell r="H3228" t="str">
            <v>Metros</v>
          </cell>
          <cell r="I3228" t="str">
            <v>Pisos Cordoba</v>
          </cell>
          <cell r="J3228" t="str">
            <v>Primera</v>
          </cell>
          <cell r="K3228" t="str">
            <v>51 x 51</v>
          </cell>
        </row>
        <row r="3229">
          <cell r="A3229" t="str">
            <v>515065111000.2.1</v>
          </cell>
          <cell r="B3229" t="str">
            <v>51 x 51 TERRACOTA 2DA CAL</v>
          </cell>
          <cell r="C3229">
            <v>51</v>
          </cell>
          <cell r="D3229">
            <v>99.84</v>
          </cell>
          <cell r="E3229">
            <v>15.224</v>
          </cell>
          <cell r="F3229" t="str">
            <v>PAL</v>
          </cell>
          <cell r="G3229" t="str">
            <v xml:space="preserve">51 x 51 </v>
          </cell>
          <cell r="H3229" t="str">
            <v>Metros</v>
          </cell>
          <cell r="I3229" t="str">
            <v>Pisos Cordoba</v>
          </cell>
          <cell r="J3229" t="str">
            <v>Segunda</v>
          </cell>
          <cell r="K3229" t="str">
            <v>51 x 51</v>
          </cell>
        </row>
        <row r="3230">
          <cell r="A3230" t="str">
            <v>515065112034.1.1</v>
          </cell>
          <cell r="B3230" t="str">
            <v>51 x 51 OSLO MARFIL</v>
          </cell>
          <cell r="C3230">
            <v>51</v>
          </cell>
          <cell r="D3230">
            <v>99.84</v>
          </cell>
          <cell r="E3230">
            <v>15.224</v>
          </cell>
          <cell r="F3230" t="str">
            <v>PAL</v>
          </cell>
          <cell r="G3230" t="str">
            <v xml:space="preserve">51 x 51 </v>
          </cell>
          <cell r="H3230" t="str">
            <v>Metros</v>
          </cell>
          <cell r="I3230" t="str">
            <v>Pisos Cordoba</v>
          </cell>
          <cell r="J3230" t="str">
            <v>Primera</v>
          </cell>
          <cell r="K3230" t="str">
            <v>51 x 51</v>
          </cell>
        </row>
        <row r="3231">
          <cell r="A3231" t="str">
            <v>515065112034.2.1</v>
          </cell>
          <cell r="B3231" t="str">
            <v>51 x 51 OSLO MARFIL 2DA CAL</v>
          </cell>
          <cell r="C3231">
            <v>51</v>
          </cell>
          <cell r="D3231">
            <v>99.84</v>
          </cell>
          <cell r="E3231">
            <v>15.224</v>
          </cell>
          <cell r="F3231" t="str">
            <v>PAL</v>
          </cell>
          <cell r="G3231" t="str">
            <v xml:space="preserve">51 x 51 </v>
          </cell>
          <cell r="H3231" t="str">
            <v>Metros</v>
          </cell>
          <cell r="I3231" t="str">
            <v>Pisos Cordoba</v>
          </cell>
          <cell r="J3231" t="str">
            <v>Segunda</v>
          </cell>
          <cell r="K3231" t="str">
            <v>51 x 51</v>
          </cell>
        </row>
        <row r="3232">
          <cell r="A3232" t="str">
            <v>515065112208.1.1</v>
          </cell>
          <cell r="B3232" t="str">
            <v>51 x 51 OSLO PIZARRA</v>
          </cell>
          <cell r="C3232">
            <v>51</v>
          </cell>
          <cell r="D3232">
            <v>99.84</v>
          </cell>
          <cell r="E3232">
            <v>15.224</v>
          </cell>
          <cell r="F3232" t="str">
            <v>PAL</v>
          </cell>
          <cell r="G3232" t="str">
            <v xml:space="preserve">51 x 51 </v>
          </cell>
          <cell r="H3232" t="str">
            <v>Metros</v>
          </cell>
          <cell r="I3232" t="str">
            <v>Pisos Cordoba</v>
          </cell>
          <cell r="J3232" t="str">
            <v>Primera</v>
          </cell>
          <cell r="K3232" t="str">
            <v>51 x 51</v>
          </cell>
        </row>
        <row r="3233">
          <cell r="A3233" t="str">
            <v>515065112208.2.1</v>
          </cell>
          <cell r="B3233" t="str">
            <v>51 x 51 OSLO PIZARRA 2DA CAL</v>
          </cell>
          <cell r="C3233">
            <v>51</v>
          </cell>
          <cell r="D3233">
            <v>99.84</v>
          </cell>
          <cell r="E3233">
            <v>15.224</v>
          </cell>
          <cell r="F3233" t="str">
            <v>PAL</v>
          </cell>
          <cell r="G3233" t="str">
            <v xml:space="preserve">51 x 51 </v>
          </cell>
          <cell r="H3233" t="str">
            <v>Metros</v>
          </cell>
          <cell r="I3233" t="str">
            <v>Pisos Cordoba</v>
          </cell>
          <cell r="J3233" t="str">
            <v>Segunda</v>
          </cell>
          <cell r="K3233" t="str">
            <v>51 x 51</v>
          </cell>
        </row>
        <row r="3234">
          <cell r="A3234" t="str">
            <v>515065113019.1.1</v>
          </cell>
          <cell r="B3234" t="str">
            <v>51 x 51 CRETA BEIGE</v>
          </cell>
          <cell r="C3234">
            <v>51</v>
          </cell>
          <cell r="D3234">
            <v>99.84</v>
          </cell>
          <cell r="E3234">
            <v>15.224</v>
          </cell>
          <cell r="F3234" t="str">
            <v>PAL</v>
          </cell>
          <cell r="G3234" t="str">
            <v xml:space="preserve">51 x 51 </v>
          </cell>
          <cell r="H3234" t="str">
            <v>Metros</v>
          </cell>
          <cell r="I3234" t="str">
            <v>Pisos Cordoba</v>
          </cell>
          <cell r="J3234" t="str">
            <v>Primera</v>
          </cell>
          <cell r="K3234" t="str">
            <v>51 x 51</v>
          </cell>
        </row>
        <row r="3235">
          <cell r="A3235" t="str">
            <v>515065113019.2.1</v>
          </cell>
          <cell r="B3235" t="str">
            <v>51 x 51 CRETA BEIGE 2DA CAL</v>
          </cell>
          <cell r="C3235">
            <v>51</v>
          </cell>
          <cell r="D3235">
            <v>99.84</v>
          </cell>
          <cell r="E3235">
            <v>15.224</v>
          </cell>
          <cell r="F3235" t="str">
            <v>PAL</v>
          </cell>
          <cell r="G3235" t="str">
            <v xml:space="preserve">51 x 51 </v>
          </cell>
          <cell r="H3235" t="str">
            <v>Metros</v>
          </cell>
          <cell r="I3235" t="str">
            <v>Pisos Cordoba</v>
          </cell>
          <cell r="J3235" t="str">
            <v>Segunda</v>
          </cell>
          <cell r="K3235" t="str">
            <v>51 x 51</v>
          </cell>
        </row>
        <row r="3236">
          <cell r="A3236" t="str">
            <v>515065114006.1.1</v>
          </cell>
          <cell r="B3236" t="str">
            <v>51 x 51 NEW YORK GRIS</v>
          </cell>
          <cell r="C3236">
            <v>51</v>
          </cell>
          <cell r="D3236">
            <v>99.84</v>
          </cell>
          <cell r="E3236">
            <v>15.224</v>
          </cell>
          <cell r="F3236" t="str">
            <v>PAL</v>
          </cell>
          <cell r="G3236" t="str">
            <v xml:space="preserve">51 x 51 </v>
          </cell>
          <cell r="H3236" t="str">
            <v>Metros</v>
          </cell>
          <cell r="I3236" t="str">
            <v>Pisos Cordoba</v>
          </cell>
          <cell r="J3236" t="str">
            <v>Primera</v>
          </cell>
          <cell r="K3236" t="str">
            <v>51 x 51</v>
          </cell>
        </row>
        <row r="3237">
          <cell r="A3237" t="str">
            <v>515065114006.2.1</v>
          </cell>
          <cell r="B3237" t="str">
            <v>51 x 51 NEW YORK GRIS 2DA CAL</v>
          </cell>
          <cell r="C3237">
            <v>51</v>
          </cell>
          <cell r="D3237">
            <v>99.84</v>
          </cell>
          <cell r="E3237">
            <v>15.224</v>
          </cell>
          <cell r="F3237" t="str">
            <v>PAL</v>
          </cell>
          <cell r="G3237" t="str">
            <v xml:space="preserve">51 x 51 </v>
          </cell>
          <cell r="H3237" t="str">
            <v>Metros</v>
          </cell>
          <cell r="I3237" t="str">
            <v>Pisos Cordoba</v>
          </cell>
          <cell r="J3237" t="str">
            <v>Segunda</v>
          </cell>
          <cell r="K3237" t="str">
            <v>51 x 51</v>
          </cell>
        </row>
        <row r="3238">
          <cell r="A3238" t="str">
            <v>515065114034.1.1</v>
          </cell>
          <cell r="B3238" t="str">
            <v>51 x 51 NEW YORK MARFIL</v>
          </cell>
          <cell r="C3238">
            <v>51</v>
          </cell>
          <cell r="D3238">
            <v>99.84</v>
          </cell>
          <cell r="E3238">
            <v>15.224</v>
          </cell>
          <cell r="F3238" t="str">
            <v>PAL</v>
          </cell>
          <cell r="G3238" t="str">
            <v xml:space="preserve">51 x 51 </v>
          </cell>
          <cell r="H3238" t="str">
            <v>Metros</v>
          </cell>
          <cell r="I3238" t="str">
            <v>Pisos Cordoba</v>
          </cell>
          <cell r="J3238" t="str">
            <v>Primera</v>
          </cell>
          <cell r="K3238" t="str">
            <v>51 x 51</v>
          </cell>
        </row>
        <row r="3239">
          <cell r="A3239" t="str">
            <v>515065114034.2.1</v>
          </cell>
          <cell r="B3239" t="str">
            <v>51 x 51 NEW YORK MARFIL 2DA CAL</v>
          </cell>
          <cell r="C3239">
            <v>51</v>
          </cell>
          <cell r="D3239">
            <v>99.84</v>
          </cell>
          <cell r="E3239">
            <v>15.224</v>
          </cell>
          <cell r="F3239" t="str">
            <v>PAL</v>
          </cell>
          <cell r="G3239" t="str">
            <v xml:space="preserve">51 x 51 </v>
          </cell>
          <cell r="H3239" t="str">
            <v>Metros</v>
          </cell>
          <cell r="I3239" t="str">
            <v>Pisos Cordoba</v>
          </cell>
          <cell r="J3239" t="str">
            <v>Segunda</v>
          </cell>
          <cell r="K3239" t="str">
            <v>51 x 51</v>
          </cell>
        </row>
        <row r="3240">
          <cell r="A3240" t="str">
            <v>515065115006.1.1</v>
          </cell>
          <cell r="B3240" t="str">
            <v>51 x 51 PARIS BRILLANTE GRIS</v>
          </cell>
          <cell r="C3240">
            <v>51</v>
          </cell>
          <cell r="D3240">
            <v>99.84</v>
          </cell>
          <cell r="E3240">
            <v>15.224</v>
          </cell>
          <cell r="F3240" t="str">
            <v>PAL</v>
          </cell>
          <cell r="G3240" t="str">
            <v xml:space="preserve">51 x 51 </v>
          </cell>
          <cell r="H3240" t="str">
            <v>Metros</v>
          </cell>
          <cell r="I3240" t="str">
            <v>Pisos Cordoba</v>
          </cell>
          <cell r="J3240" t="str">
            <v>Primera</v>
          </cell>
          <cell r="K3240" t="str">
            <v>51 x 51</v>
          </cell>
        </row>
        <row r="3241">
          <cell r="A3241" t="str">
            <v>515065115006.2.1</v>
          </cell>
          <cell r="B3241" t="str">
            <v>51 x 51 PARIS BRILLANTE GRIS 2DA CAL</v>
          </cell>
          <cell r="C3241">
            <v>51</v>
          </cell>
          <cell r="D3241">
            <v>99.84</v>
          </cell>
          <cell r="E3241">
            <v>15.224</v>
          </cell>
          <cell r="F3241" t="str">
            <v>PAL</v>
          </cell>
          <cell r="G3241" t="str">
            <v xml:space="preserve">51 x 51 </v>
          </cell>
          <cell r="H3241" t="str">
            <v>Metros</v>
          </cell>
          <cell r="I3241" t="str">
            <v>Pisos Cordoba</v>
          </cell>
          <cell r="J3241" t="str">
            <v>Segunda</v>
          </cell>
          <cell r="K3241" t="str">
            <v>51 x 51</v>
          </cell>
        </row>
        <row r="3242">
          <cell r="A3242" t="str">
            <v>515065115160.1.1</v>
          </cell>
          <cell r="B3242" t="str">
            <v>51 x 51 PARIS BRILLANTE CREMA</v>
          </cell>
          <cell r="C3242">
            <v>51</v>
          </cell>
          <cell r="D3242">
            <v>99.84</v>
          </cell>
          <cell r="E3242">
            <v>15.224</v>
          </cell>
          <cell r="F3242" t="str">
            <v>PAL</v>
          </cell>
          <cell r="G3242" t="str">
            <v xml:space="preserve">51 x 51 </v>
          </cell>
          <cell r="H3242" t="str">
            <v>Metros</v>
          </cell>
          <cell r="I3242" t="str">
            <v>Pisos Cordoba</v>
          </cell>
          <cell r="J3242" t="str">
            <v>Primera</v>
          </cell>
          <cell r="K3242" t="str">
            <v>51 x 51</v>
          </cell>
        </row>
        <row r="3243">
          <cell r="A3243" t="str">
            <v>515065115160.2.1</v>
          </cell>
          <cell r="B3243" t="str">
            <v>51 x 51 PARIS BRILLANTE CREMA 2DA CAL</v>
          </cell>
          <cell r="C3243">
            <v>51</v>
          </cell>
          <cell r="D3243">
            <v>99.84</v>
          </cell>
          <cell r="E3243">
            <v>15.224</v>
          </cell>
          <cell r="F3243" t="str">
            <v>PAL</v>
          </cell>
          <cell r="G3243" t="str">
            <v xml:space="preserve">51 x 51 </v>
          </cell>
          <cell r="H3243" t="str">
            <v>Metros</v>
          </cell>
          <cell r="I3243" t="str">
            <v>Pisos Cordoba</v>
          </cell>
          <cell r="J3243" t="str">
            <v>Segunda</v>
          </cell>
          <cell r="K3243" t="str">
            <v>51 x 51</v>
          </cell>
        </row>
        <row r="3244">
          <cell r="A3244" t="str">
            <v>515065116034.1.1</v>
          </cell>
          <cell r="B3244" t="str">
            <v>51 x 51 BARI BRILLANTE MARFIL</v>
          </cell>
          <cell r="C3244">
            <v>51</v>
          </cell>
          <cell r="D3244">
            <v>99.84</v>
          </cell>
          <cell r="E3244">
            <v>15.224</v>
          </cell>
          <cell r="F3244" t="str">
            <v>PAL</v>
          </cell>
          <cell r="G3244" t="str">
            <v xml:space="preserve">51 x 51 </v>
          </cell>
          <cell r="H3244" t="str">
            <v>Metros</v>
          </cell>
          <cell r="I3244" t="str">
            <v>Pisos Cordoba</v>
          </cell>
          <cell r="J3244" t="str">
            <v>Primera</v>
          </cell>
          <cell r="K3244" t="str">
            <v>51 x 51</v>
          </cell>
        </row>
        <row r="3245">
          <cell r="A3245" t="str">
            <v>515065116034.2.1</v>
          </cell>
          <cell r="B3245" t="str">
            <v>51 x 51 BARI BRILLANTE MARFIL 2DA CAL</v>
          </cell>
          <cell r="C3245">
            <v>51</v>
          </cell>
          <cell r="D3245">
            <v>99.84</v>
          </cell>
          <cell r="E3245">
            <v>15.224</v>
          </cell>
          <cell r="F3245" t="str">
            <v>PAL</v>
          </cell>
          <cell r="G3245" t="str">
            <v xml:space="preserve">51 x 51 </v>
          </cell>
          <cell r="H3245" t="str">
            <v>Metros</v>
          </cell>
          <cell r="I3245" t="str">
            <v>Pisos Cordoba</v>
          </cell>
          <cell r="J3245" t="str">
            <v>Segunda</v>
          </cell>
          <cell r="K3245" t="str">
            <v>51 x 51</v>
          </cell>
        </row>
        <row r="3246">
          <cell r="A3246" t="str">
            <v>515065117006.1.1</v>
          </cell>
          <cell r="B3246" t="str">
            <v>51 x 51 MILANO BRILLANTE GRIS</v>
          </cell>
          <cell r="C3246">
            <v>51</v>
          </cell>
          <cell r="D3246">
            <v>99.84</v>
          </cell>
          <cell r="E3246">
            <v>15.224</v>
          </cell>
          <cell r="F3246" t="str">
            <v>PAL</v>
          </cell>
          <cell r="G3246" t="str">
            <v xml:space="preserve">51 x 51 </v>
          </cell>
          <cell r="H3246" t="str">
            <v>Metros</v>
          </cell>
          <cell r="I3246" t="str">
            <v>Pisos Cordoba</v>
          </cell>
          <cell r="J3246" t="str">
            <v>Primera</v>
          </cell>
          <cell r="K3246" t="str">
            <v>51 x 51</v>
          </cell>
        </row>
        <row r="3247">
          <cell r="A3247" t="str">
            <v>515065117006.2.1</v>
          </cell>
          <cell r="B3247" t="str">
            <v>51 x 51 MILANO BRILLANTE GRIS 2DA CAL</v>
          </cell>
          <cell r="C3247">
            <v>51</v>
          </cell>
          <cell r="D3247">
            <v>99.84</v>
          </cell>
          <cell r="E3247">
            <v>15.224</v>
          </cell>
          <cell r="F3247" t="str">
            <v>PAL</v>
          </cell>
          <cell r="G3247" t="str">
            <v xml:space="preserve">51 x 51 </v>
          </cell>
          <cell r="H3247" t="str">
            <v>Metros</v>
          </cell>
          <cell r="I3247" t="str">
            <v>Pisos Cordoba</v>
          </cell>
          <cell r="J3247" t="str">
            <v>Segunda</v>
          </cell>
          <cell r="K3247" t="str">
            <v>51 x 51</v>
          </cell>
        </row>
        <row r="3248">
          <cell r="A3248" t="str">
            <v>515E11</v>
          </cell>
          <cell r="B3248" t="str">
            <v>UNION PAÃO FIJO Y BANDER. CONTOPE,PL</v>
          </cell>
          <cell r="D3248">
            <v>0</v>
          </cell>
          <cell r="E3248">
            <v>0.8</v>
          </cell>
          <cell r="F3248" t="str">
            <v>PAL</v>
          </cell>
          <cell r="H3248" t="str">
            <v>SD</v>
          </cell>
          <cell r="I3248" t="str">
            <v>S/G</v>
          </cell>
          <cell r="K3248" t="str">
            <v>Sin Producto</v>
          </cell>
        </row>
        <row r="3249">
          <cell r="A3249" t="str">
            <v>515E12</v>
          </cell>
          <cell r="B3249" t="str">
            <v>UNION PAÃO FIJO Y BANDER. CONTOPE,BCE</v>
          </cell>
          <cell r="D3249">
            <v>0</v>
          </cell>
          <cell r="E3249">
            <v>0.8</v>
          </cell>
          <cell r="F3249" t="str">
            <v>PAL</v>
          </cell>
          <cell r="H3249" t="str">
            <v>SD</v>
          </cell>
          <cell r="I3249" t="str">
            <v>S/G</v>
          </cell>
          <cell r="K3249" t="str">
            <v>Sin Producto</v>
          </cell>
        </row>
        <row r="3250">
          <cell r="A3250" t="str">
            <v>517-C.L/P</v>
          </cell>
          <cell r="B3250" t="str">
            <v>ESMALTOBE TABLAS (10/12/2018)</v>
          </cell>
          <cell r="D3250">
            <v>0</v>
          </cell>
          <cell r="E3250">
            <v>0</v>
          </cell>
          <cell r="F3250" t="str">
            <v>PAL</v>
          </cell>
          <cell r="H3250" t="str">
            <v>SD</v>
          </cell>
          <cell r="I3250" t="str">
            <v>S/G</v>
          </cell>
          <cell r="K3250" t="str">
            <v>Sin Producto</v>
          </cell>
        </row>
        <row r="3251">
          <cell r="A3251" t="str">
            <v>517-E.B/15</v>
          </cell>
          <cell r="B3251" t="str">
            <v>ENGOBE PORCELANICO VIA SECA (08/01/2019)</v>
          </cell>
          <cell r="D3251">
            <v>0</v>
          </cell>
          <cell r="E3251">
            <v>0</v>
          </cell>
          <cell r="F3251" t="str">
            <v>PAL</v>
          </cell>
          <cell r="H3251" t="str">
            <v>SD</v>
          </cell>
          <cell r="I3251" t="str">
            <v>S/G</v>
          </cell>
          <cell r="K3251" t="str">
            <v>Sin Producto</v>
          </cell>
        </row>
        <row r="3252">
          <cell r="A3252" t="str">
            <v>518013135IK</v>
          </cell>
          <cell r="B3252" t="str">
            <v>SOPORTE ESQUINERO CON AMURE CR</v>
          </cell>
          <cell r="D3252">
            <v>0</v>
          </cell>
          <cell r="E3252">
            <v>0.2</v>
          </cell>
          <cell r="F3252" t="str">
            <v>PAL</v>
          </cell>
          <cell r="H3252" t="str">
            <v>SD</v>
          </cell>
          <cell r="I3252" t="str">
            <v>S/G</v>
          </cell>
          <cell r="K3252" t="str">
            <v>Sin Producto</v>
          </cell>
        </row>
        <row r="3253">
          <cell r="A3253" t="str">
            <v>51801390IK</v>
          </cell>
          <cell r="B3253" t="str">
            <v>SOPORTE ESQUINERO CON AMURE 90</v>
          </cell>
          <cell r="D3253">
            <v>0</v>
          </cell>
          <cell r="E3253">
            <v>0.2</v>
          </cell>
          <cell r="F3253" t="str">
            <v>PAL</v>
          </cell>
          <cell r="H3253" t="str">
            <v>SD</v>
          </cell>
          <cell r="I3253" t="str">
            <v>S/G</v>
          </cell>
          <cell r="K3253" t="str">
            <v>Sin Producto</v>
          </cell>
        </row>
        <row r="3254">
          <cell r="A3254" t="str">
            <v>521E11</v>
          </cell>
          <cell r="B3254" t="str">
            <v>UNION DE DOS PAÃOS,  PL</v>
          </cell>
          <cell r="D3254">
            <v>0</v>
          </cell>
          <cell r="E3254">
            <v>0.5</v>
          </cell>
          <cell r="F3254" t="str">
            <v>PAL</v>
          </cell>
          <cell r="H3254" t="str">
            <v>SD</v>
          </cell>
          <cell r="I3254" t="str">
            <v>S/G</v>
          </cell>
          <cell r="K3254" t="str">
            <v>Sin Producto</v>
          </cell>
        </row>
        <row r="3255">
          <cell r="A3255" t="str">
            <v>521E12</v>
          </cell>
          <cell r="B3255" t="str">
            <v>UNION DE DOS PAÃOS, BCE</v>
          </cell>
          <cell r="D3255">
            <v>0</v>
          </cell>
          <cell r="E3255">
            <v>0.5</v>
          </cell>
          <cell r="F3255" t="str">
            <v>PAL</v>
          </cell>
          <cell r="H3255" t="str">
            <v>SD</v>
          </cell>
          <cell r="I3255" t="str">
            <v>S/G</v>
          </cell>
          <cell r="K3255" t="str">
            <v>Sin Producto</v>
          </cell>
        </row>
        <row r="3256">
          <cell r="A3256" t="str">
            <v>525055088022.1.1</v>
          </cell>
          <cell r="B3256" t="str">
            <v>29 x 59 KANSAS GREY</v>
          </cell>
          <cell r="C3256">
            <v>52</v>
          </cell>
          <cell r="D3256">
            <v>98.4</v>
          </cell>
          <cell r="E3256">
            <v>13.313000000000001</v>
          </cell>
          <cell r="F3256" t="str">
            <v>PAL</v>
          </cell>
          <cell r="G3256" t="str">
            <v xml:space="preserve">29 x 59 </v>
          </cell>
          <cell r="H3256" t="str">
            <v>Metros</v>
          </cell>
          <cell r="I3256" t="str">
            <v>Pisos Cordoba</v>
          </cell>
          <cell r="J3256" t="str">
            <v>Primera</v>
          </cell>
          <cell r="K3256" t="str">
            <v xml:space="preserve">29 x 59 Cba </v>
          </cell>
        </row>
        <row r="3257">
          <cell r="A3257" t="str">
            <v>525055088022.2.1</v>
          </cell>
          <cell r="B3257" t="str">
            <v>29 x 59 KANSAS GREY 2DA CAL</v>
          </cell>
          <cell r="C3257">
            <v>52</v>
          </cell>
          <cell r="D3257">
            <v>98.4</v>
          </cell>
          <cell r="E3257">
            <v>13.313000000000001</v>
          </cell>
          <cell r="F3257" t="str">
            <v>PAL</v>
          </cell>
          <cell r="G3257" t="str">
            <v xml:space="preserve">29 x 59 </v>
          </cell>
          <cell r="H3257" t="str">
            <v>Metros</v>
          </cell>
          <cell r="I3257" t="str">
            <v>Pisos Cordoba</v>
          </cell>
          <cell r="J3257" t="str">
            <v>Segunda</v>
          </cell>
          <cell r="K3257" t="str">
            <v xml:space="preserve">29 x 59 Cba </v>
          </cell>
        </row>
        <row r="3258">
          <cell r="A3258" t="str">
            <v>525055088022.4.1</v>
          </cell>
          <cell r="B3258" t="str">
            <v>29 x 59 KANSAS GREY EXPORT</v>
          </cell>
          <cell r="C3258">
            <v>52</v>
          </cell>
          <cell r="D3258">
            <v>98.4</v>
          </cell>
          <cell r="E3258">
            <v>13.313000000000001</v>
          </cell>
          <cell r="F3258" t="str">
            <v>PAL</v>
          </cell>
          <cell r="G3258" t="str">
            <v xml:space="preserve">29 x 59 </v>
          </cell>
          <cell r="H3258" t="str">
            <v>Metros</v>
          </cell>
          <cell r="I3258" t="str">
            <v>Pisos Cordoba</v>
          </cell>
          <cell r="J3258" t="str">
            <v>Exportacion</v>
          </cell>
          <cell r="K3258" t="str">
            <v xml:space="preserve">29 x 59 Cba </v>
          </cell>
        </row>
        <row r="3259">
          <cell r="A3259" t="str">
            <v>525055088114.1.1</v>
          </cell>
          <cell r="B3259" t="str">
            <v>29 x 59 KANSAS BONE</v>
          </cell>
          <cell r="C3259">
            <v>52</v>
          </cell>
          <cell r="D3259">
            <v>98.4</v>
          </cell>
          <cell r="E3259">
            <v>13.313000000000001</v>
          </cell>
          <cell r="F3259" t="str">
            <v>PAL</v>
          </cell>
          <cell r="G3259" t="str">
            <v xml:space="preserve">29 x 59 </v>
          </cell>
          <cell r="H3259" t="str">
            <v>Metros</v>
          </cell>
          <cell r="I3259" t="str">
            <v>Pisos Cordoba</v>
          </cell>
          <cell r="J3259" t="str">
            <v>Primera</v>
          </cell>
          <cell r="K3259" t="str">
            <v xml:space="preserve">29 x 59 Cba </v>
          </cell>
        </row>
        <row r="3260">
          <cell r="A3260" t="str">
            <v>525055088114.2.1</v>
          </cell>
          <cell r="B3260" t="str">
            <v>29 x 59 KANSAS BONE 2DA CAL</v>
          </cell>
          <cell r="C3260">
            <v>52</v>
          </cell>
          <cell r="D3260">
            <v>98.4</v>
          </cell>
          <cell r="E3260">
            <v>13.313000000000001</v>
          </cell>
          <cell r="F3260" t="str">
            <v>PAL</v>
          </cell>
          <cell r="G3260" t="str">
            <v xml:space="preserve">29 x 59 </v>
          </cell>
          <cell r="H3260" t="str">
            <v>Metros</v>
          </cell>
          <cell r="I3260" t="str">
            <v>Pisos Cordoba</v>
          </cell>
          <cell r="J3260" t="str">
            <v>Segunda</v>
          </cell>
          <cell r="K3260" t="str">
            <v xml:space="preserve">29 x 59 Cba </v>
          </cell>
        </row>
        <row r="3261">
          <cell r="A3261" t="str">
            <v>525055088114.4.1</v>
          </cell>
          <cell r="B3261" t="str">
            <v>29 x 59 KANSAS BONE EXPORT</v>
          </cell>
          <cell r="C3261">
            <v>52</v>
          </cell>
          <cell r="D3261">
            <v>98.4</v>
          </cell>
          <cell r="E3261">
            <v>13.313000000000001</v>
          </cell>
          <cell r="F3261" t="str">
            <v>PAL</v>
          </cell>
          <cell r="G3261" t="str">
            <v xml:space="preserve">29 x 59 </v>
          </cell>
          <cell r="H3261" t="str">
            <v>Metros</v>
          </cell>
          <cell r="I3261" t="str">
            <v>Pisos Cordoba</v>
          </cell>
          <cell r="J3261" t="str">
            <v>Exportacion</v>
          </cell>
          <cell r="K3261" t="str">
            <v xml:space="preserve">29 x 59 Cba </v>
          </cell>
        </row>
        <row r="3262">
          <cell r="A3262" t="str">
            <v>525055088122.1.1</v>
          </cell>
          <cell r="B3262" t="str">
            <v>29 x 59 KANSAS WHITE</v>
          </cell>
          <cell r="C3262">
            <v>52</v>
          </cell>
          <cell r="D3262">
            <v>98.4</v>
          </cell>
          <cell r="E3262">
            <v>13.313000000000001</v>
          </cell>
          <cell r="F3262" t="str">
            <v>PAL</v>
          </cell>
          <cell r="G3262" t="str">
            <v xml:space="preserve">29 x 59 </v>
          </cell>
          <cell r="H3262" t="str">
            <v>Metros</v>
          </cell>
          <cell r="I3262" t="str">
            <v>Pisos Cordoba</v>
          </cell>
          <cell r="J3262" t="str">
            <v>Primera</v>
          </cell>
          <cell r="K3262" t="str">
            <v xml:space="preserve">29 x 59 Cba </v>
          </cell>
        </row>
        <row r="3263">
          <cell r="A3263" t="str">
            <v>525055088122.2.1</v>
          </cell>
          <cell r="B3263" t="str">
            <v>29 x 59 KANSAS WHITE 2DA CAL</v>
          </cell>
          <cell r="C3263">
            <v>52</v>
          </cell>
          <cell r="D3263">
            <v>98.4</v>
          </cell>
          <cell r="E3263">
            <v>13.313000000000001</v>
          </cell>
          <cell r="F3263" t="str">
            <v>PAL</v>
          </cell>
          <cell r="G3263" t="str">
            <v xml:space="preserve">29 x 59 </v>
          </cell>
          <cell r="H3263" t="str">
            <v>Metros</v>
          </cell>
          <cell r="I3263" t="str">
            <v>Pisos Cordoba</v>
          </cell>
          <cell r="J3263" t="str">
            <v>Segunda</v>
          </cell>
          <cell r="K3263" t="str">
            <v xml:space="preserve">29 x 59 Cba </v>
          </cell>
        </row>
        <row r="3264">
          <cell r="A3264" t="str">
            <v>525055088122.4.1</v>
          </cell>
          <cell r="B3264" t="str">
            <v>29 x 59 KANSAS WHITE EXPORT</v>
          </cell>
          <cell r="C3264">
            <v>52</v>
          </cell>
          <cell r="D3264">
            <v>98.4</v>
          </cell>
          <cell r="E3264">
            <v>13.313000000000001</v>
          </cell>
          <cell r="F3264" t="str">
            <v>PAL</v>
          </cell>
          <cell r="G3264" t="str">
            <v xml:space="preserve">29 x 59 </v>
          </cell>
          <cell r="H3264" t="str">
            <v>Metros</v>
          </cell>
          <cell r="I3264" t="str">
            <v>Pisos Cordoba</v>
          </cell>
          <cell r="J3264" t="str">
            <v>Exportacion</v>
          </cell>
          <cell r="K3264" t="str">
            <v xml:space="preserve">29 x 59 Cba </v>
          </cell>
        </row>
        <row r="3265">
          <cell r="A3265" t="str">
            <v>525055088207.1.1</v>
          </cell>
          <cell r="B3265" t="str">
            <v>29 x 59 KANSAS SILVER</v>
          </cell>
          <cell r="C3265">
            <v>52</v>
          </cell>
          <cell r="D3265">
            <v>98.4</v>
          </cell>
          <cell r="E3265">
            <v>13.313000000000001</v>
          </cell>
          <cell r="F3265" t="str">
            <v>PAL</v>
          </cell>
          <cell r="G3265" t="str">
            <v xml:space="preserve">29 x 59 </v>
          </cell>
          <cell r="H3265" t="str">
            <v>Metros</v>
          </cell>
          <cell r="I3265" t="str">
            <v>Pisos Cordoba</v>
          </cell>
          <cell r="J3265" t="str">
            <v>Primera</v>
          </cell>
          <cell r="K3265" t="str">
            <v xml:space="preserve">29 x 59 Cba </v>
          </cell>
        </row>
        <row r="3266">
          <cell r="A3266" t="str">
            <v>525055088207.2.1</v>
          </cell>
          <cell r="B3266" t="str">
            <v>29 x 59 KANSAS SILVER 2DA CAL</v>
          </cell>
          <cell r="C3266">
            <v>52</v>
          </cell>
          <cell r="D3266">
            <v>98.4</v>
          </cell>
          <cell r="E3266">
            <v>13.313000000000001</v>
          </cell>
          <cell r="F3266" t="str">
            <v>PAL</v>
          </cell>
          <cell r="G3266" t="str">
            <v xml:space="preserve">29 x 59 </v>
          </cell>
          <cell r="H3266" t="str">
            <v>Metros</v>
          </cell>
          <cell r="I3266" t="str">
            <v>Pisos Cordoba</v>
          </cell>
          <cell r="J3266" t="str">
            <v>Segunda</v>
          </cell>
          <cell r="K3266" t="str">
            <v xml:space="preserve">29 x 59 Cba </v>
          </cell>
        </row>
        <row r="3267">
          <cell r="A3267" t="str">
            <v>525055088207.4.1</v>
          </cell>
          <cell r="B3267" t="str">
            <v>29 x 59 KANSAS SILVER EXPORT</v>
          </cell>
          <cell r="C3267">
            <v>52</v>
          </cell>
          <cell r="D3267">
            <v>98.4</v>
          </cell>
          <cell r="E3267">
            <v>13.313000000000001</v>
          </cell>
          <cell r="F3267" t="str">
            <v>PAL</v>
          </cell>
          <cell r="G3267" t="str">
            <v xml:space="preserve">29 x 59 </v>
          </cell>
          <cell r="H3267" t="str">
            <v>Metros</v>
          </cell>
          <cell r="I3267" t="str">
            <v>Pisos Cordoba</v>
          </cell>
          <cell r="J3267" t="str">
            <v>Exportacion</v>
          </cell>
          <cell r="K3267" t="str">
            <v xml:space="preserve">29 x 59 Cba </v>
          </cell>
        </row>
        <row r="3268">
          <cell r="A3268" t="str">
            <v>525055089007.1.1</v>
          </cell>
          <cell r="B3268" t="str">
            <v>29 x 59 ASPEN BRILLANTE</v>
          </cell>
          <cell r="C3268">
            <v>52</v>
          </cell>
          <cell r="D3268">
            <v>98.4</v>
          </cell>
          <cell r="E3268">
            <v>13.313000000000001</v>
          </cell>
          <cell r="F3268" t="str">
            <v>PAL</v>
          </cell>
          <cell r="G3268" t="str">
            <v xml:space="preserve">29 x 59 </v>
          </cell>
          <cell r="H3268" t="str">
            <v>Metros</v>
          </cell>
          <cell r="I3268" t="str">
            <v>Pisos Cordoba</v>
          </cell>
          <cell r="J3268" t="str">
            <v>Primera</v>
          </cell>
          <cell r="K3268" t="str">
            <v xml:space="preserve">29 x 59 Cba </v>
          </cell>
        </row>
        <row r="3269">
          <cell r="A3269" t="str">
            <v>525055089007.2.1</v>
          </cell>
          <cell r="B3269" t="str">
            <v>29 x 59 ASPEN BRILLANTE 2DA CAL</v>
          </cell>
          <cell r="C3269">
            <v>52</v>
          </cell>
          <cell r="D3269">
            <v>98.4</v>
          </cell>
          <cell r="E3269">
            <v>13.313000000000001</v>
          </cell>
          <cell r="F3269" t="str">
            <v>PAL</v>
          </cell>
          <cell r="G3269" t="str">
            <v xml:space="preserve">29 x 59 </v>
          </cell>
          <cell r="H3269" t="str">
            <v>Metros</v>
          </cell>
          <cell r="I3269" t="str">
            <v>Pisos Cordoba</v>
          </cell>
          <cell r="J3269" t="str">
            <v>Segunda</v>
          </cell>
          <cell r="K3269" t="str">
            <v xml:space="preserve">29 x 59 Cba </v>
          </cell>
        </row>
        <row r="3270">
          <cell r="A3270" t="str">
            <v>525055089007.4.1</v>
          </cell>
          <cell r="B3270" t="str">
            <v>29 x 59 ASPEN BRILLANTE EXPORT</v>
          </cell>
          <cell r="C3270">
            <v>52</v>
          </cell>
          <cell r="D3270">
            <v>98.4</v>
          </cell>
          <cell r="E3270">
            <v>13.313000000000001</v>
          </cell>
          <cell r="F3270" t="str">
            <v>PAL</v>
          </cell>
          <cell r="G3270" t="str">
            <v xml:space="preserve">29 x 59 </v>
          </cell>
          <cell r="H3270" t="str">
            <v>Metros</v>
          </cell>
          <cell r="I3270" t="str">
            <v>Pisos Cordoba</v>
          </cell>
          <cell r="J3270" t="str">
            <v>Exportacion</v>
          </cell>
          <cell r="K3270" t="str">
            <v xml:space="preserve">29 x 59 Cba </v>
          </cell>
        </row>
        <row r="3271">
          <cell r="A3271" t="str">
            <v>525055089155.1.1</v>
          </cell>
          <cell r="B3271" t="str">
            <v>29 x 59 ASPEN MATE</v>
          </cell>
          <cell r="C3271">
            <v>52</v>
          </cell>
          <cell r="D3271">
            <v>98.4</v>
          </cell>
          <cell r="E3271">
            <v>13.313000000000001</v>
          </cell>
          <cell r="F3271" t="str">
            <v>PAL</v>
          </cell>
          <cell r="G3271" t="str">
            <v xml:space="preserve">29 x 59 </v>
          </cell>
          <cell r="H3271" t="str">
            <v>Metros</v>
          </cell>
          <cell r="I3271" t="str">
            <v>Pisos Cordoba</v>
          </cell>
          <cell r="J3271" t="str">
            <v>Primera</v>
          </cell>
          <cell r="K3271" t="str">
            <v xml:space="preserve">29 x 59 Cba </v>
          </cell>
        </row>
        <row r="3272">
          <cell r="A3272" t="str">
            <v>525055089155.2.1</v>
          </cell>
          <cell r="B3272" t="str">
            <v>29 x 59 ASPEN MATE 2DA CAL</v>
          </cell>
          <cell r="C3272">
            <v>52</v>
          </cell>
          <cell r="D3272">
            <v>98.4</v>
          </cell>
          <cell r="E3272">
            <v>13.313000000000001</v>
          </cell>
          <cell r="F3272" t="str">
            <v>PAL</v>
          </cell>
          <cell r="G3272" t="str">
            <v xml:space="preserve">29 x 59 </v>
          </cell>
          <cell r="H3272" t="str">
            <v>Metros</v>
          </cell>
          <cell r="I3272" t="str">
            <v>Pisos Cordoba</v>
          </cell>
          <cell r="J3272" t="str">
            <v>Segunda</v>
          </cell>
          <cell r="K3272" t="str">
            <v xml:space="preserve">29 x 59 Cba </v>
          </cell>
        </row>
        <row r="3273">
          <cell r="A3273" t="str">
            <v>525055089155.4.1</v>
          </cell>
          <cell r="B3273" t="str">
            <v>29 x 59 ASPEN MATE EXPORT</v>
          </cell>
          <cell r="C3273">
            <v>52</v>
          </cell>
          <cell r="D3273">
            <v>98.4</v>
          </cell>
          <cell r="E3273">
            <v>13.313000000000001</v>
          </cell>
          <cell r="F3273" t="str">
            <v>PAL</v>
          </cell>
          <cell r="G3273" t="str">
            <v xml:space="preserve">29 x 59 </v>
          </cell>
          <cell r="H3273" t="str">
            <v>Metros</v>
          </cell>
          <cell r="I3273" t="str">
            <v>Pisos Cordoba</v>
          </cell>
          <cell r="J3273" t="str">
            <v>Exportacion</v>
          </cell>
          <cell r="K3273" t="str">
            <v xml:space="preserve">29 x 59 Cba </v>
          </cell>
        </row>
        <row r="3274">
          <cell r="A3274" t="str">
            <v>525055090022.1.1</v>
          </cell>
          <cell r="B3274" t="str">
            <v>29 x 59 GRANITO GREY</v>
          </cell>
          <cell r="C3274">
            <v>52</v>
          </cell>
          <cell r="D3274">
            <v>98.4</v>
          </cell>
          <cell r="E3274">
            <v>13.313000000000001</v>
          </cell>
          <cell r="F3274" t="str">
            <v>PAL</v>
          </cell>
          <cell r="G3274" t="str">
            <v xml:space="preserve">29 x 59 </v>
          </cell>
          <cell r="H3274" t="str">
            <v>Metros</v>
          </cell>
          <cell r="I3274" t="str">
            <v>Pisos Cordoba</v>
          </cell>
          <cell r="J3274" t="str">
            <v>Primera</v>
          </cell>
          <cell r="K3274" t="str">
            <v xml:space="preserve">29 x 59 Cba </v>
          </cell>
        </row>
        <row r="3275">
          <cell r="A3275" t="str">
            <v>525055090022.2.1</v>
          </cell>
          <cell r="B3275" t="str">
            <v>29 x 59 GRANITO GREY 2DA CAL</v>
          </cell>
          <cell r="C3275">
            <v>52</v>
          </cell>
          <cell r="D3275">
            <v>98.4</v>
          </cell>
          <cell r="E3275">
            <v>13.313000000000001</v>
          </cell>
          <cell r="F3275" t="str">
            <v>PAL</v>
          </cell>
          <cell r="G3275" t="str">
            <v xml:space="preserve">29 x 59 </v>
          </cell>
          <cell r="H3275" t="str">
            <v>Metros</v>
          </cell>
          <cell r="I3275" t="str">
            <v>Pisos Cordoba</v>
          </cell>
          <cell r="J3275" t="str">
            <v>Segunda</v>
          </cell>
          <cell r="K3275" t="str">
            <v xml:space="preserve">29 x 59 Cba </v>
          </cell>
        </row>
        <row r="3276">
          <cell r="A3276" t="str">
            <v>525055090022.4.1</v>
          </cell>
          <cell r="B3276" t="str">
            <v>29 x 59 GRANITO GREY EXPORT</v>
          </cell>
          <cell r="C3276">
            <v>52</v>
          </cell>
          <cell r="D3276">
            <v>98.4</v>
          </cell>
          <cell r="E3276">
            <v>13.313000000000001</v>
          </cell>
          <cell r="F3276" t="str">
            <v>PAL</v>
          </cell>
          <cell r="G3276" t="str">
            <v xml:space="preserve">29 x 59 </v>
          </cell>
          <cell r="H3276" t="str">
            <v>Metros</v>
          </cell>
          <cell r="I3276" t="str">
            <v>Pisos Cordoba</v>
          </cell>
          <cell r="J3276" t="str">
            <v>Exportacion</v>
          </cell>
          <cell r="K3276" t="str">
            <v xml:space="preserve">29 x 59 Cba </v>
          </cell>
        </row>
        <row r="3277">
          <cell r="A3277" t="str">
            <v>525055090120.1.1</v>
          </cell>
          <cell r="B3277" t="str">
            <v>29 x 59 GRANITO SAND</v>
          </cell>
          <cell r="C3277">
            <v>52</v>
          </cell>
          <cell r="D3277">
            <v>98.4</v>
          </cell>
          <cell r="E3277">
            <v>13.313000000000001</v>
          </cell>
          <cell r="F3277" t="str">
            <v>PAL</v>
          </cell>
          <cell r="G3277" t="str">
            <v xml:space="preserve">29 x 59 </v>
          </cell>
          <cell r="H3277" t="str">
            <v>Metros</v>
          </cell>
          <cell r="I3277" t="str">
            <v>Pisos Cordoba</v>
          </cell>
          <cell r="J3277" t="str">
            <v>Primera</v>
          </cell>
          <cell r="K3277" t="str">
            <v xml:space="preserve">29 x 59 Cba </v>
          </cell>
        </row>
        <row r="3278">
          <cell r="A3278" t="str">
            <v>525055090120.2.1</v>
          </cell>
          <cell r="B3278" t="str">
            <v>29 x 59 GRANITO SAND 2DA CAL</v>
          </cell>
          <cell r="C3278">
            <v>52</v>
          </cell>
          <cell r="D3278">
            <v>98.4</v>
          </cell>
          <cell r="E3278">
            <v>13.313000000000001</v>
          </cell>
          <cell r="F3278" t="str">
            <v>PAL</v>
          </cell>
          <cell r="G3278" t="str">
            <v xml:space="preserve">29 x 59 </v>
          </cell>
          <cell r="H3278" t="str">
            <v>Metros</v>
          </cell>
          <cell r="I3278" t="str">
            <v>Pisos Cordoba</v>
          </cell>
          <cell r="J3278" t="str">
            <v>Segunda</v>
          </cell>
          <cell r="K3278" t="str">
            <v xml:space="preserve">29 x 59 Cba </v>
          </cell>
        </row>
        <row r="3279">
          <cell r="A3279" t="str">
            <v>525055090120.4.1</v>
          </cell>
          <cell r="B3279" t="str">
            <v>29 x 59 GRANITO SAND EXPORT</v>
          </cell>
          <cell r="C3279">
            <v>52</v>
          </cell>
          <cell r="D3279">
            <v>98.4</v>
          </cell>
          <cell r="E3279">
            <v>13.313000000000001</v>
          </cell>
          <cell r="F3279" t="str">
            <v>PAL</v>
          </cell>
          <cell r="G3279" t="str">
            <v xml:space="preserve">29 x 59 </v>
          </cell>
          <cell r="H3279" t="str">
            <v>Metros</v>
          </cell>
          <cell r="I3279" t="str">
            <v>Pisos Cordoba</v>
          </cell>
          <cell r="J3279" t="str">
            <v>Exportacion</v>
          </cell>
          <cell r="K3279" t="str">
            <v xml:space="preserve">29 x 59 Cba </v>
          </cell>
        </row>
        <row r="3280">
          <cell r="A3280" t="str">
            <v>525055090122.1.1</v>
          </cell>
          <cell r="B3280" t="str">
            <v>29 x 59 GRANITO WHITE</v>
          </cell>
          <cell r="C3280">
            <v>52</v>
          </cell>
          <cell r="D3280">
            <v>98.4</v>
          </cell>
          <cell r="E3280">
            <v>13.313000000000001</v>
          </cell>
          <cell r="F3280" t="str">
            <v>PAL</v>
          </cell>
          <cell r="G3280" t="str">
            <v xml:space="preserve">29 x 59 </v>
          </cell>
          <cell r="H3280" t="str">
            <v>Metros</v>
          </cell>
          <cell r="I3280" t="str">
            <v>Pisos Cordoba</v>
          </cell>
          <cell r="J3280" t="str">
            <v>Primera</v>
          </cell>
          <cell r="K3280" t="str">
            <v xml:space="preserve">29 x 59 Cba </v>
          </cell>
        </row>
        <row r="3281">
          <cell r="A3281" t="str">
            <v>525055090122.2.1</v>
          </cell>
          <cell r="B3281" t="str">
            <v>29 x 59 GRANITO WHITE 2DA CAL</v>
          </cell>
          <cell r="C3281">
            <v>52</v>
          </cell>
          <cell r="D3281">
            <v>98.4</v>
          </cell>
          <cell r="E3281">
            <v>13.313000000000001</v>
          </cell>
          <cell r="F3281" t="str">
            <v>PAL</v>
          </cell>
          <cell r="G3281" t="str">
            <v xml:space="preserve">29 x 59 </v>
          </cell>
          <cell r="H3281" t="str">
            <v>Metros</v>
          </cell>
          <cell r="I3281" t="str">
            <v>Pisos Cordoba</v>
          </cell>
          <cell r="J3281" t="str">
            <v>Segunda</v>
          </cell>
          <cell r="K3281" t="str">
            <v xml:space="preserve">29 x 59 Cba </v>
          </cell>
        </row>
        <row r="3282">
          <cell r="A3282" t="str">
            <v>525055090122.4.1</v>
          </cell>
          <cell r="B3282" t="str">
            <v>29 x 59 GRANITO WHITE EXPORT</v>
          </cell>
          <cell r="C3282">
            <v>52</v>
          </cell>
          <cell r="D3282">
            <v>98.4</v>
          </cell>
          <cell r="E3282">
            <v>13.313000000000001</v>
          </cell>
          <cell r="F3282" t="str">
            <v>PAL</v>
          </cell>
          <cell r="G3282" t="str">
            <v xml:space="preserve">29 x 59 </v>
          </cell>
          <cell r="H3282" t="str">
            <v>Metros</v>
          </cell>
          <cell r="I3282" t="str">
            <v>Pisos Cordoba</v>
          </cell>
          <cell r="J3282" t="str">
            <v>Exportacion</v>
          </cell>
          <cell r="K3282" t="str">
            <v xml:space="preserve">29 x 59 Cba </v>
          </cell>
        </row>
        <row r="3283">
          <cell r="A3283" t="str">
            <v>525055090123.1.1</v>
          </cell>
          <cell r="B3283" t="str">
            <v>29 x 59 GRANITO BLACK</v>
          </cell>
          <cell r="C3283">
            <v>52</v>
          </cell>
          <cell r="D3283">
            <v>98.4</v>
          </cell>
          <cell r="E3283">
            <v>13.313000000000001</v>
          </cell>
          <cell r="F3283" t="str">
            <v>PAL</v>
          </cell>
          <cell r="G3283" t="str">
            <v xml:space="preserve">29 x 59 </v>
          </cell>
          <cell r="H3283" t="str">
            <v>Metros</v>
          </cell>
          <cell r="I3283" t="str">
            <v>Pisos Cordoba</v>
          </cell>
          <cell r="J3283" t="str">
            <v>Primera</v>
          </cell>
          <cell r="K3283" t="str">
            <v xml:space="preserve">29 x 59 Cba </v>
          </cell>
        </row>
        <row r="3284">
          <cell r="A3284" t="str">
            <v>525055090123.2.1</v>
          </cell>
          <cell r="B3284" t="str">
            <v>29 x 59 GRANITO BLACK 2DA CAL</v>
          </cell>
          <cell r="C3284">
            <v>52</v>
          </cell>
          <cell r="D3284">
            <v>98.4</v>
          </cell>
          <cell r="E3284">
            <v>13.313000000000001</v>
          </cell>
          <cell r="F3284" t="str">
            <v>PAL</v>
          </cell>
          <cell r="G3284" t="str">
            <v xml:space="preserve">29 x 59 </v>
          </cell>
          <cell r="H3284" t="str">
            <v>Metros</v>
          </cell>
          <cell r="I3284" t="str">
            <v>Pisos Cordoba</v>
          </cell>
          <cell r="J3284" t="str">
            <v>Segunda</v>
          </cell>
          <cell r="K3284" t="str">
            <v xml:space="preserve">29 x 59 Cba </v>
          </cell>
        </row>
        <row r="3285">
          <cell r="A3285" t="str">
            <v>525055090123.4.1</v>
          </cell>
          <cell r="B3285" t="str">
            <v>29 x 59 GRANITO BLACK EXPORT</v>
          </cell>
          <cell r="C3285">
            <v>52</v>
          </cell>
          <cell r="D3285">
            <v>98.4</v>
          </cell>
          <cell r="E3285">
            <v>13.313000000000001</v>
          </cell>
          <cell r="F3285" t="str">
            <v>PAL</v>
          </cell>
          <cell r="G3285" t="str">
            <v xml:space="preserve">29 x 59 </v>
          </cell>
          <cell r="H3285" t="str">
            <v>Metros</v>
          </cell>
          <cell r="I3285" t="str">
            <v>Pisos Cordoba</v>
          </cell>
          <cell r="J3285" t="str">
            <v>Exportacion</v>
          </cell>
          <cell r="K3285" t="str">
            <v xml:space="preserve">29 x 59 Cba </v>
          </cell>
        </row>
        <row r="3286">
          <cell r="A3286" t="str">
            <v>525055091009.1.1</v>
          </cell>
          <cell r="B3286" t="str">
            <v>29 x 59 TERAMO ARENA</v>
          </cell>
          <cell r="C3286">
            <v>52</v>
          </cell>
          <cell r="D3286">
            <v>98.4</v>
          </cell>
          <cell r="E3286">
            <v>13.313000000000001</v>
          </cell>
          <cell r="F3286" t="str">
            <v>PAL</v>
          </cell>
          <cell r="G3286" t="str">
            <v xml:space="preserve">29 x 59 </v>
          </cell>
          <cell r="H3286" t="str">
            <v>Metros</v>
          </cell>
          <cell r="I3286" t="str">
            <v>Pisos Cordoba</v>
          </cell>
          <cell r="J3286" t="str">
            <v>Primera</v>
          </cell>
          <cell r="K3286" t="str">
            <v xml:space="preserve">29 x 59 Cba </v>
          </cell>
        </row>
        <row r="3287">
          <cell r="A3287" t="str">
            <v>525055091009.2.1</v>
          </cell>
          <cell r="B3287" t="str">
            <v>29 x 59 TERAMO ARENA 2DA CAL</v>
          </cell>
          <cell r="C3287">
            <v>52</v>
          </cell>
          <cell r="D3287">
            <v>98.4</v>
          </cell>
          <cell r="E3287">
            <v>13.313000000000001</v>
          </cell>
          <cell r="F3287" t="str">
            <v>PAL</v>
          </cell>
          <cell r="G3287" t="str">
            <v xml:space="preserve">29 x 59 </v>
          </cell>
          <cell r="H3287" t="str">
            <v>Metros</v>
          </cell>
          <cell r="I3287" t="str">
            <v>Pisos Cordoba</v>
          </cell>
          <cell r="J3287" t="str">
            <v>Segunda</v>
          </cell>
          <cell r="K3287" t="str">
            <v xml:space="preserve">29 x 59 Cba </v>
          </cell>
        </row>
        <row r="3288">
          <cell r="A3288" t="str">
            <v>525055091009.4.1</v>
          </cell>
          <cell r="B3288" t="str">
            <v>29 x 59 TERAMO ARENA EXPORT</v>
          </cell>
          <cell r="C3288">
            <v>52</v>
          </cell>
          <cell r="D3288">
            <v>98.4</v>
          </cell>
          <cell r="E3288">
            <v>13.313000000000001</v>
          </cell>
          <cell r="F3288" t="str">
            <v>PAL</v>
          </cell>
          <cell r="G3288" t="str">
            <v xml:space="preserve">29 x 59 </v>
          </cell>
          <cell r="H3288" t="str">
            <v>Metros</v>
          </cell>
          <cell r="I3288" t="str">
            <v>Pisos Cordoba</v>
          </cell>
          <cell r="J3288" t="str">
            <v>Exportacion</v>
          </cell>
          <cell r="K3288" t="str">
            <v xml:space="preserve">29 x 59 Cba </v>
          </cell>
        </row>
        <row r="3289">
          <cell r="A3289" t="str">
            <v>525055091097.1.1</v>
          </cell>
          <cell r="B3289" t="str">
            <v>29 x 59 TERAMO TIZA</v>
          </cell>
          <cell r="C3289">
            <v>52</v>
          </cell>
          <cell r="D3289">
            <v>98.4</v>
          </cell>
          <cell r="E3289">
            <v>13.313000000000001</v>
          </cell>
          <cell r="F3289" t="str">
            <v>PAL</v>
          </cell>
          <cell r="G3289" t="str">
            <v xml:space="preserve">29 x 59 </v>
          </cell>
          <cell r="H3289" t="str">
            <v>Metros</v>
          </cell>
          <cell r="I3289" t="str">
            <v>Pisos Cordoba</v>
          </cell>
          <cell r="J3289" t="str">
            <v>Primera</v>
          </cell>
          <cell r="K3289" t="str">
            <v xml:space="preserve">29 x 59 Cba </v>
          </cell>
        </row>
        <row r="3290">
          <cell r="A3290" t="str">
            <v>525055091097.2.1</v>
          </cell>
          <cell r="B3290" t="str">
            <v>29 x 59 TERAMO TIZA 2DA CAL</v>
          </cell>
          <cell r="C3290">
            <v>52</v>
          </cell>
          <cell r="D3290">
            <v>98.4</v>
          </cell>
          <cell r="E3290">
            <v>13.313000000000001</v>
          </cell>
          <cell r="F3290" t="str">
            <v>PAL</v>
          </cell>
          <cell r="G3290" t="str">
            <v xml:space="preserve">29 x 59 </v>
          </cell>
          <cell r="H3290" t="str">
            <v>Metros</v>
          </cell>
          <cell r="I3290" t="str">
            <v>Pisos Cordoba</v>
          </cell>
          <cell r="J3290" t="str">
            <v>Segunda</v>
          </cell>
          <cell r="K3290" t="str">
            <v xml:space="preserve">29 x 59 Cba </v>
          </cell>
        </row>
        <row r="3291">
          <cell r="A3291" t="str">
            <v>525055091097.4.1</v>
          </cell>
          <cell r="B3291" t="str">
            <v>29 x 59 TERAMO TIZA EXPORT</v>
          </cell>
          <cell r="C3291">
            <v>52</v>
          </cell>
          <cell r="D3291">
            <v>98.4</v>
          </cell>
          <cell r="E3291">
            <v>13.313000000000001</v>
          </cell>
          <cell r="F3291" t="str">
            <v>PAL</v>
          </cell>
          <cell r="G3291" t="str">
            <v xml:space="preserve">29 x 59 </v>
          </cell>
          <cell r="H3291" t="str">
            <v>Metros</v>
          </cell>
          <cell r="I3291" t="str">
            <v>Pisos Cordoba</v>
          </cell>
          <cell r="J3291" t="str">
            <v>Exportacion</v>
          </cell>
          <cell r="K3291" t="str">
            <v xml:space="preserve">29 x 59 Cba </v>
          </cell>
        </row>
        <row r="3292">
          <cell r="A3292" t="str">
            <v>525055092006.1.1</v>
          </cell>
          <cell r="B3292" t="str">
            <v>29 x 59 BIZANCIO GRIS</v>
          </cell>
          <cell r="C3292">
            <v>52</v>
          </cell>
          <cell r="D3292">
            <v>98.4</v>
          </cell>
          <cell r="E3292">
            <v>13.313000000000001</v>
          </cell>
          <cell r="F3292" t="str">
            <v>PAL</v>
          </cell>
          <cell r="G3292" t="str">
            <v xml:space="preserve">29 x 59 </v>
          </cell>
          <cell r="H3292" t="str">
            <v>Metros</v>
          </cell>
          <cell r="I3292" t="str">
            <v>Pisos Cordoba</v>
          </cell>
          <cell r="J3292" t="str">
            <v>Primera</v>
          </cell>
          <cell r="K3292" t="str">
            <v xml:space="preserve">29 x 59 Cba </v>
          </cell>
        </row>
        <row r="3293">
          <cell r="A3293" t="str">
            <v>525055092006.2.1</v>
          </cell>
          <cell r="B3293" t="str">
            <v>29 x 59 BIZANCIO GRIS 2DA CAL</v>
          </cell>
          <cell r="C3293">
            <v>52</v>
          </cell>
          <cell r="D3293">
            <v>98.4</v>
          </cell>
          <cell r="E3293">
            <v>13.313000000000001</v>
          </cell>
          <cell r="F3293" t="str">
            <v>PAL</v>
          </cell>
          <cell r="G3293" t="str">
            <v xml:space="preserve">29 x 59 </v>
          </cell>
          <cell r="H3293" t="str">
            <v>Metros</v>
          </cell>
          <cell r="I3293" t="str">
            <v>Pisos Cordoba</v>
          </cell>
          <cell r="J3293" t="str">
            <v>Segunda</v>
          </cell>
          <cell r="K3293" t="str">
            <v xml:space="preserve">29 x 59 Cba </v>
          </cell>
        </row>
        <row r="3294">
          <cell r="A3294" t="str">
            <v>525055092053.1.1</v>
          </cell>
          <cell r="B3294" t="str">
            <v>29 x 59 BIZANCIO AZUL</v>
          </cell>
          <cell r="C3294">
            <v>52</v>
          </cell>
          <cell r="D3294">
            <v>98.4</v>
          </cell>
          <cell r="E3294">
            <v>13.313000000000001</v>
          </cell>
          <cell r="F3294" t="str">
            <v>PAL</v>
          </cell>
          <cell r="G3294" t="str">
            <v xml:space="preserve">29 x 59 </v>
          </cell>
          <cell r="H3294" t="str">
            <v>Metros</v>
          </cell>
          <cell r="I3294" t="str">
            <v>Pisos Cordoba</v>
          </cell>
          <cell r="J3294" t="str">
            <v>Primera</v>
          </cell>
          <cell r="K3294" t="str">
            <v xml:space="preserve">29 x 59 Cba </v>
          </cell>
        </row>
        <row r="3295">
          <cell r="A3295" t="str">
            <v>525055092053.2.1</v>
          </cell>
          <cell r="B3295" t="str">
            <v>29 x 59 BIZANCIO AZUL 2DA CAL</v>
          </cell>
          <cell r="C3295">
            <v>52</v>
          </cell>
          <cell r="D3295">
            <v>98.4</v>
          </cell>
          <cell r="E3295">
            <v>13.313000000000001</v>
          </cell>
          <cell r="F3295" t="str">
            <v>PAL</v>
          </cell>
          <cell r="G3295" t="str">
            <v xml:space="preserve">29 x 59 </v>
          </cell>
          <cell r="H3295" t="str">
            <v>Metros</v>
          </cell>
          <cell r="I3295" t="str">
            <v>Pisos Cordoba</v>
          </cell>
          <cell r="J3295" t="str">
            <v>Segunda</v>
          </cell>
          <cell r="K3295" t="str">
            <v xml:space="preserve">29 x 59 Cba </v>
          </cell>
        </row>
        <row r="3296">
          <cell r="A3296" t="str">
            <v>525055092158.1.1</v>
          </cell>
          <cell r="B3296" t="str">
            <v>29 x 59 BIZANCIO TERRA</v>
          </cell>
          <cell r="C3296">
            <v>52</v>
          </cell>
          <cell r="D3296">
            <v>98.4</v>
          </cell>
          <cell r="E3296">
            <v>13.313000000000001</v>
          </cell>
          <cell r="F3296" t="str">
            <v>PAL</v>
          </cell>
          <cell r="G3296" t="str">
            <v xml:space="preserve">29 x 59 </v>
          </cell>
          <cell r="H3296" t="str">
            <v>Metros</v>
          </cell>
          <cell r="I3296" t="str">
            <v>Pisos Cordoba</v>
          </cell>
          <cell r="J3296" t="str">
            <v>Primera</v>
          </cell>
          <cell r="K3296" t="str">
            <v xml:space="preserve">29 x 59 Cba </v>
          </cell>
        </row>
        <row r="3297">
          <cell r="A3297" t="str">
            <v>525055092158.2.1</v>
          </cell>
          <cell r="B3297" t="str">
            <v>29 x 59 BIZANCIO TERRA 2DA CAL</v>
          </cell>
          <cell r="C3297">
            <v>52</v>
          </cell>
          <cell r="D3297">
            <v>98.4</v>
          </cell>
          <cell r="E3297">
            <v>13.313000000000001</v>
          </cell>
          <cell r="F3297" t="str">
            <v>PAL</v>
          </cell>
          <cell r="G3297" t="str">
            <v xml:space="preserve">29 x 59 </v>
          </cell>
          <cell r="H3297" t="str">
            <v>Metros</v>
          </cell>
          <cell r="I3297" t="str">
            <v>Pisos Cordoba</v>
          </cell>
          <cell r="J3297" t="str">
            <v>Segunda</v>
          </cell>
          <cell r="K3297" t="str">
            <v xml:space="preserve">29 x 59 Cba </v>
          </cell>
        </row>
        <row r="3298">
          <cell r="A3298" t="str">
            <v>525055093000.1.1</v>
          </cell>
          <cell r="B3298" t="str">
            <v>29 x 59 CARRARA</v>
          </cell>
          <cell r="C3298">
            <v>52</v>
          </cell>
          <cell r="D3298">
            <v>98.4</v>
          </cell>
          <cell r="E3298">
            <v>13.313000000000001</v>
          </cell>
          <cell r="F3298" t="str">
            <v>PAL</v>
          </cell>
          <cell r="G3298" t="str">
            <v xml:space="preserve">29 x 59 </v>
          </cell>
          <cell r="H3298" t="str">
            <v>Metros</v>
          </cell>
          <cell r="I3298" t="str">
            <v>Pisos Cordoba</v>
          </cell>
          <cell r="J3298" t="str">
            <v>Primera</v>
          </cell>
          <cell r="K3298" t="str">
            <v xml:space="preserve">29 x 59 Cba </v>
          </cell>
        </row>
        <row r="3299">
          <cell r="A3299" t="str">
            <v>525055093000.2.1</v>
          </cell>
          <cell r="B3299" t="str">
            <v>29 x 59 CARRARA 2DA CAL</v>
          </cell>
          <cell r="C3299">
            <v>52</v>
          </cell>
          <cell r="D3299">
            <v>98.4</v>
          </cell>
          <cell r="E3299">
            <v>13.313000000000001</v>
          </cell>
          <cell r="F3299" t="str">
            <v>PAL</v>
          </cell>
          <cell r="G3299" t="str">
            <v xml:space="preserve">29 x 59 </v>
          </cell>
          <cell r="H3299" t="str">
            <v>Metros</v>
          </cell>
          <cell r="I3299" t="str">
            <v>Pisos Cordoba</v>
          </cell>
          <cell r="J3299" t="str">
            <v>Segunda</v>
          </cell>
          <cell r="K3299" t="str">
            <v xml:space="preserve">29 x 59 Cba </v>
          </cell>
        </row>
        <row r="3300">
          <cell r="A3300" t="str">
            <v>525055093000.4.1</v>
          </cell>
          <cell r="B3300" t="str">
            <v>29 x 59 CARRARA EXPORT</v>
          </cell>
          <cell r="C3300">
            <v>52</v>
          </cell>
          <cell r="D3300">
            <v>98.4</v>
          </cell>
          <cell r="E3300">
            <v>13.313000000000001</v>
          </cell>
          <cell r="F3300" t="str">
            <v>PAL</v>
          </cell>
          <cell r="G3300" t="str">
            <v xml:space="preserve">29 x 59 </v>
          </cell>
          <cell r="H3300" t="str">
            <v>Metros</v>
          </cell>
          <cell r="I3300" t="str">
            <v>Pisos Cordoba</v>
          </cell>
          <cell r="J3300" t="str">
            <v>Exportacion</v>
          </cell>
          <cell r="K3300" t="str">
            <v xml:space="preserve">29 x 59 Cba </v>
          </cell>
        </row>
        <row r="3301">
          <cell r="A3301" t="str">
            <v>525055094000.1.1</v>
          </cell>
          <cell r="B3301" t="str">
            <v>29 x 59 JACARANDA</v>
          </cell>
          <cell r="C3301">
            <v>52</v>
          </cell>
          <cell r="D3301">
            <v>98.4</v>
          </cell>
          <cell r="E3301">
            <v>13.313000000000001</v>
          </cell>
          <cell r="F3301" t="str">
            <v>PAL</v>
          </cell>
          <cell r="G3301" t="str">
            <v xml:space="preserve">29 x 59 </v>
          </cell>
          <cell r="H3301" t="str">
            <v>Metros</v>
          </cell>
          <cell r="I3301" t="str">
            <v>Pisos Cordoba</v>
          </cell>
          <cell r="J3301" t="str">
            <v>Primera</v>
          </cell>
          <cell r="K3301" t="str">
            <v xml:space="preserve">29 x 59 Cba </v>
          </cell>
        </row>
        <row r="3302">
          <cell r="A3302" t="str">
            <v>525055094000.2.1</v>
          </cell>
          <cell r="B3302" t="str">
            <v>29 x 59 JACARANDA 2DA CAL</v>
          </cell>
          <cell r="C3302">
            <v>52</v>
          </cell>
          <cell r="D3302">
            <v>98.4</v>
          </cell>
          <cell r="E3302">
            <v>13.313000000000001</v>
          </cell>
          <cell r="F3302" t="str">
            <v>PAL</v>
          </cell>
          <cell r="G3302" t="str">
            <v xml:space="preserve">29 x 59 </v>
          </cell>
          <cell r="H3302" t="str">
            <v>Metros</v>
          </cell>
          <cell r="I3302" t="str">
            <v>Pisos Cordoba</v>
          </cell>
          <cell r="J3302" t="str">
            <v>Segunda</v>
          </cell>
          <cell r="K3302" t="str">
            <v xml:space="preserve">29 x 59 Cba </v>
          </cell>
        </row>
        <row r="3303">
          <cell r="A3303" t="str">
            <v>525055095000.1.1</v>
          </cell>
          <cell r="B3303" t="str">
            <v>29 x 59 LAUREL</v>
          </cell>
          <cell r="C3303">
            <v>52</v>
          </cell>
          <cell r="D3303">
            <v>98.4</v>
          </cell>
          <cell r="E3303">
            <v>13.313000000000001</v>
          </cell>
          <cell r="F3303" t="str">
            <v>PAL</v>
          </cell>
          <cell r="G3303" t="str">
            <v xml:space="preserve">29 x 59 </v>
          </cell>
          <cell r="H3303" t="str">
            <v>Metros</v>
          </cell>
          <cell r="I3303" t="str">
            <v>Pisos Cordoba</v>
          </cell>
          <cell r="J3303" t="str">
            <v>Primera</v>
          </cell>
          <cell r="K3303" t="str">
            <v xml:space="preserve">29 x 59 Cba </v>
          </cell>
        </row>
        <row r="3304">
          <cell r="A3304" t="str">
            <v>525055095000.2.1</v>
          </cell>
          <cell r="B3304" t="str">
            <v>29 x 59 LAUREL 2DA CAL</v>
          </cell>
          <cell r="C3304">
            <v>52</v>
          </cell>
          <cell r="D3304">
            <v>98.4</v>
          </cell>
          <cell r="E3304">
            <v>13.313000000000001</v>
          </cell>
          <cell r="F3304" t="str">
            <v>PAL</v>
          </cell>
          <cell r="G3304" t="str">
            <v xml:space="preserve">29 x 59 </v>
          </cell>
          <cell r="H3304" t="str">
            <v>Metros</v>
          </cell>
          <cell r="I3304" t="str">
            <v>Pisos Cordoba</v>
          </cell>
          <cell r="J3304" t="str">
            <v>Segunda</v>
          </cell>
          <cell r="K3304" t="str">
            <v xml:space="preserve">29 x 59 Cba </v>
          </cell>
        </row>
        <row r="3305">
          <cell r="A3305" t="str">
            <v>525055095000.4.1</v>
          </cell>
          <cell r="B3305" t="str">
            <v>29 x 59 LAUREL EXPORT</v>
          </cell>
          <cell r="C3305">
            <v>52</v>
          </cell>
          <cell r="D3305">
            <v>98.4</v>
          </cell>
          <cell r="E3305">
            <v>13.313000000000001</v>
          </cell>
          <cell r="F3305" t="str">
            <v>PAL</v>
          </cell>
          <cell r="G3305" t="str">
            <v xml:space="preserve">29 x 59 </v>
          </cell>
          <cell r="H3305" t="str">
            <v>Metros</v>
          </cell>
          <cell r="I3305" t="str">
            <v>Pisos Cordoba</v>
          </cell>
          <cell r="J3305" t="str">
            <v>Exportacion</v>
          </cell>
          <cell r="K3305" t="str">
            <v xml:space="preserve">29 x 59 Cba </v>
          </cell>
        </row>
        <row r="3306">
          <cell r="A3306" t="str">
            <v>525055096149.1.1</v>
          </cell>
          <cell r="B3306" t="str">
            <v>29 x 59 TAVOLA CLARA</v>
          </cell>
          <cell r="C3306">
            <v>52</v>
          </cell>
          <cell r="D3306">
            <v>98.4</v>
          </cell>
          <cell r="E3306">
            <v>13.313000000000001</v>
          </cell>
          <cell r="F3306" t="str">
            <v>PAL</v>
          </cell>
          <cell r="G3306" t="str">
            <v xml:space="preserve">29 x 59 </v>
          </cell>
          <cell r="H3306" t="str">
            <v>Metros</v>
          </cell>
          <cell r="I3306" t="str">
            <v>Pisos Cordoba</v>
          </cell>
          <cell r="J3306" t="str">
            <v>Primera</v>
          </cell>
          <cell r="K3306" t="str">
            <v xml:space="preserve">29 x 59 Cba </v>
          </cell>
        </row>
        <row r="3307">
          <cell r="A3307" t="str">
            <v>525055096149.2.1</v>
          </cell>
          <cell r="B3307" t="str">
            <v>29 x 59 TAVOLA CLARA 2DA CAL</v>
          </cell>
          <cell r="C3307">
            <v>52</v>
          </cell>
          <cell r="D3307">
            <v>98.4</v>
          </cell>
          <cell r="E3307">
            <v>13.313000000000001</v>
          </cell>
          <cell r="F3307" t="str">
            <v>PAL</v>
          </cell>
          <cell r="G3307" t="str">
            <v xml:space="preserve">29 x 59 </v>
          </cell>
          <cell r="H3307" t="str">
            <v>Metros</v>
          </cell>
          <cell r="I3307" t="str">
            <v>Pisos Cordoba</v>
          </cell>
          <cell r="J3307" t="str">
            <v>Segunda</v>
          </cell>
          <cell r="K3307" t="str">
            <v xml:space="preserve">29 x 59 Cba </v>
          </cell>
        </row>
        <row r="3308">
          <cell r="A3308" t="str">
            <v>525055096149.4.1</v>
          </cell>
          <cell r="B3308" t="str">
            <v>29 x 59 TAVOLA CLARA EXPORT</v>
          </cell>
          <cell r="C3308">
            <v>52</v>
          </cell>
          <cell r="D3308">
            <v>98.4</v>
          </cell>
          <cell r="E3308">
            <v>13.313000000000001</v>
          </cell>
          <cell r="F3308" t="str">
            <v>PAL</v>
          </cell>
          <cell r="G3308" t="str">
            <v xml:space="preserve">29 x 59 </v>
          </cell>
          <cell r="H3308" t="str">
            <v>Metros</v>
          </cell>
          <cell r="I3308" t="str">
            <v>Pisos Cordoba</v>
          </cell>
          <cell r="J3308" t="str">
            <v>Exportacion</v>
          </cell>
          <cell r="K3308" t="str">
            <v xml:space="preserve">29 x 59 Cba </v>
          </cell>
        </row>
        <row r="3309">
          <cell r="A3309" t="str">
            <v>525055096151.1.1</v>
          </cell>
          <cell r="B3309" t="str">
            <v>29 x 59 TAVOLA OSCURA</v>
          </cell>
          <cell r="C3309">
            <v>52</v>
          </cell>
          <cell r="D3309">
            <v>98.4</v>
          </cell>
          <cell r="E3309">
            <v>13.313000000000001</v>
          </cell>
          <cell r="F3309" t="str">
            <v>PAL</v>
          </cell>
          <cell r="G3309" t="str">
            <v xml:space="preserve">29 x 59 </v>
          </cell>
          <cell r="H3309" t="str">
            <v>Metros</v>
          </cell>
          <cell r="I3309" t="str">
            <v>Pisos Cordoba</v>
          </cell>
          <cell r="J3309" t="str">
            <v>Primera</v>
          </cell>
          <cell r="K3309" t="str">
            <v xml:space="preserve">29 x 59 Cba </v>
          </cell>
        </row>
        <row r="3310">
          <cell r="A3310" t="str">
            <v>525055096151.2.1</v>
          </cell>
          <cell r="B3310" t="str">
            <v>29 x 59 TAVOLA OSCURA 2DA CAL</v>
          </cell>
          <cell r="C3310">
            <v>52</v>
          </cell>
          <cell r="D3310">
            <v>98.4</v>
          </cell>
          <cell r="E3310">
            <v>13.313000000000001</v>
          </cell>
          <cell r="F3310" t="str">
            <v>PAL</v>
          </cell>
          <cell r="G3310" t="str">
            <v xml:space="preserve">29 x 59 </v>
          </cell>
          <cell r="H3310" t="str">
            <v>Metros</v>
          </cell>
          <cell r="I3310" t="str">
            <v>Pisos Cordoba</v>
          </cell>
          <cell r="J3310" t="str">
            <v>Segunda</v>
          </cell>
          <cell r="K3310" t="str">
            <v xml:space="preserve">29 x 59 Cba </v>
          </cell>
        </row>
        <row r="3311">
          <cell r="A3311" t="str">
            <v>525055096151.4.1</v>
          </cell>
          <cell r="B3311" t="str">
            <v>29 x 59 TAVOLA OSCURA EXPORT</v>
          </cell>
          <cell r="C3311">
            <v>52</v>
          </cell>
          <cell r="D3311">
            <v>98.4</v>
          </cell>
          <cell r="E3311">
            <v>13.313000000000001</v>
          </cell>
          <cell r="F3311" t="str">
            <v>PAL</v>
          </cell>
          <cell r="G3311" t="str">
            <v xml:space="preserve">29 x 59 </v>
          </cell>
          <cell r="H3311" t="str">
            <v>Metros</v>
          </cell>
          <cell r="I3311" t="str">
            <v>Pisos Cordoba</v>
          </cell>
          <cell r="J3311" t="str">
            <v>Exportacion</v>
          </cell>
          <cell r="K3311" t="str">
            <v xml:space="preserve">29 x 59 Cba </v>
          </cell>
        </row>
        <row r="3312">
          <cell r="A3312" t="str">
            <v>525055097000.1.1</v>
          </cell>
          <cell r="B3312" t="str">
            <v>29 x 59 URBANO</v>
          </cell>
          <cell r="C3312">
            <v>52</v>
          </cell>
          <cell r="D3312">
            <v>98.4</v>
          </cell>
          <cell r="E3312">
            <v>13.313000000000001</v>
          </cell>
          <cell r="F3312" t="str">
            <v>PAL</v>
          </cell>
          <cell r="G3312" t="str">
            <v xml:space="preserve">29 x 59 </v>
          </cell>
          <cell r="H3312" t="str">
            <v>Metros</v>
          </cell>
          <cell r="I3312" t="str">
            <v>Pisos Cordoba</v>
          </cell>
          <cell r="J3312" t="str">
            <v>Primera</v>
          </cell>
          <cell r="K3312" t="str">
            <v xml:space="preserve">29 x 59 Cba </v>
          </cell>
        </row>
        <row r="3313">
          <cell r="A3313" t="str">
            <v>525055097000.2.1</v>
          </cell>
          <cell r="B3313" t="str">
            <v>29 x 59 URBANO 2DA CAL</v>
          </cell>
          <cell r="C3313">
            <v>52</v>
          </cell>
          <cell r="D3313">
            <v>98.4</v>
          </cell>
          <cell r="E3313">
            <v>13.313000000000001</v>
          </cell>
          <cell r="F3313" t="str">
            <v>PAL</v>
          </cell>
          <cell r="G3313" t="str">
            <v xml:space="preserve">29 x 59 </v>
          </cell>
          <cell r="H3313" t="str">
            <v>Metros</v>
          </cell>
          <cell r="I3313" t="str">
            <v>Pisos Cordoba</v>
          </cell>
          <cell r="J3313" t="str">
            <v>Segunda</v>
          </cell>
          <cell r="K3313" t="str">
            <v xml:space="preserve">29 x 59 Cba </v>
          </cell>
        </row>
        <row r="3314">
          <cell r="A3314" t="str">
            <v>525055097000.4.1</v>
          </cell>
          <cell r="B3314" t="str">
            <v>29 x 59 URBANO EXPORT</v>
          </cell>
          <cell r="C3314">
            <v>52</v>
          </cell>
          <cell r="D3314">
            <v>98.4</v>
          </cell>
          <cell r="E3314">
            <v>13.313000000000001</v>
          </cell>
          <cell r="F3314" t="str">
            <v>PAL</v>
          </cell>
          <cell r="G3314" t="str">
            <v xml:space="preserve">29 x 59 </v>
          </cell>
          <cell r="H3314" t="str">
            <v>Metros</v>
          </cell>
          <cell r="I3314" t="str">
            <v>Pisos Cordoba</v>
          </cell>
          <cell r="J3314" t="str">
            <v>Exportacion</v>
          </cell>
          <cell r="K3314" t="str">
            <v xml:space="preserve">29 x 59 Cba </v>
          </cell>
        </row>
        <row r="3315">
          <cell r="A3315" t="str">
            <v>525055098122.1.1</v>
          </cell>
          <cell r="B3315" t="str">
            <v>29 x 59 KANSAS WHITE A GRANEL</v>
          </cell>
          <cell r="C3315">
            <v>52</v>
          </cell>
          <cell r="D3315">
            <v>98.4</v>
          </cell>
          <cell r="E3315">
            <v>13.313000000000001</v>
          </cell>
          <cell r="F3315" t="str">
            <v>PAL</v>
          </cell>
          <cell r="G3315" t="str">
            <v xml:space="preserve">29 x 59 </v>
          </cell>
          <cell r="H3315" t="str">
            <v>Metros</v>
          </cell>
          <cell r="I3315" t="str">
            <v>Pisos Cordoba</v>
          </cell>
          <cell r="J3315" t="str">
            <v>Primera</v>
          </cell>
          <cell r="K3315" t="str">
            <v xml:space="preserve">29 x 59 Cba </v>
          </cell>
        </row>
        <row r="3316">
          <cell r="A3316" t="str">
            <v>525055099006.1.1</v>
          </cell>
          <cell r="B3316" t="str">
            <v>29 x 59 BIZANCIO GRIS A GRANEL</v>
          </cell>
          <cell r="C3316">
            <v>52</v>
          </cell>
          <cell r="D3316">
            <v>98.4</v>
          </cell>
          <cell r="E3316">
            <v>13.313000000000001</v>
          </cell>
          <cell r="F3316" t="str">
            <v>PAL</v>
          </cell>
          <cell r="G3316" t="str">
            <v xml:space="preserve">29 x 59 </v>
          </cell>
          <cell r="H3316" t="str">
            <v>Metros</v>
          </cell>
          <cell r="I3316" t="str">
            <v>Pisos Cordoba</v>
          </cell>
          <cell r="J3316" t="str">
            <v>Primera</v>
          </cell>
          <cell r="K3316" t="str">
            <v xml:space="preserve">29 x 59 Cba </v>
          </cell>
        </row>
        <row r="3317">
          <cell r="A3317" t="str">
            <v>525055099158.1.1</v>
          </cell>
          <cell r="B3317" t="str">
            <v>29 x 59 BIZANCIO TERRA A GRANEL</v>
          </cell>
          <cell r="C3317">
            <v>52</v>
          </cell>
          <cell r="D3317">
            <v>98.4</v>
          </cell>
          <cell r="E3317">
            <v>13.313000000000001</v>
          </cell>
          <cell r="F3317" t="str">
            <v>PAL</v>
          </cell>
          <cell r="G3317" t="str">
            <v xml:space="preserve">29 x 59 </v>
          </cell>
          <cell r="H3317" t="str">
            <v>Metros</v>
          </cell>
          <cell r="I3317" t="str">
            <v>Pisos Cordoba</v>
          </cell>
          <cell r="J3317" t="str">
            <v>Primera</v>
          </cell>
          <cell r="K3317" t="str">
            <v xml:space="preserve">29 x 59 Cba </v>
          </cell>
        </row>
        <row r="3318">
          <cell r="A3318" t="str">
            <v>529013IK</v>
          </cell>
          <cell r="B3318" t="str">
            <v>UNION DE 2 PA#OS A 90 CROMADO</v>
          </cell>
          <cell r="D3318">
            <v>0</v>
          </cell>
          <cell r="E3318">
            <v>0.2</v>
          </cell>
          <cell r="F3318" t="str">
            <v>PAL</v>
          </cell>
          <cell r="H3318" t="str">
            <v>SD</v>
          </cell>
          <cell r="I3318" t="str">
            <v>S/G</v>
          </cell>
          <cell r="K3318" t="str">
            <v>Sin Producto</v>
          </cell>
        </row>
        <row r="3319">
          <cell r="A3319" t="str">
            <v>536A11</v>
          </cell>
          <cell r="B3319" t="str">
            <v>CONTRAP EN BAND CHICO BATIEN EN TAPA PLA</v>
          </cell>
          <cell r="D3319">
            <v>0</v>
          </cell>
          <cell r="E3319">
            <v>0.9</v>
          </cell>
          <cell r="F3319" t="str">
            <v>PAL</v>
          </cell>
          <cell r="H3319" t="str">
            <v>SD</v>
          </cell>
          <cell r="I3319" t="str">
            <v>S/G</v>
          </cell>
          <cell r="K3319" t="str">
            <v>Sin Producto</v>
          </cell>
        </row>
        <row r="3320">
          <cell r="A3320" t="str">
            <v>540DOR</v>
          </cell>
          <cell r="B3320" t="str">
            <v>PIVOT PARA BANDEROLA DORMA ACERO</v>
          </cell>
          <cell r="D3320">
            <v>0</v>
          </cell>
          <cell r="E3320">
            <v>1</v>
          </cell>
          <cell r="F3320" t="str">
            <v>PAL</v>
          </cell>
          <cell r="H3320" t="str">
            <v>SD</v>
          </cell>
          <cell r="I3320" t="str">
            <v>S/G</v>
          </cell>
          <cell r="K3320" t="str">
            <v>Sin Producto</v>
          </cell>
        </row>
        <row r="3321">
          <cell r="A3321" t="str">
            <v>540E11</v>
          </cell>
          <cell r="B3321" t="str">
            <v>EJE DE BANDEROLA, PL</v>
          </cell>
          <cell r="D3321">
            <v>0</v>
          </cell>
          <cell r="E3321">
            <v>1</v>
          </cell>
          <cell r="F3321" t="str">
            <v>PAL</v>
          </cell>
          <cell r="H3321" t="str">
            <v>SD</v>
          </cell>
          <cell r="I3321" t="str">
            <v>S/G</v>
          </cell>
          <cell r="K3321" t="str">
            <v>Sin Producto</v>
          </cell>
        </row>
        <row r="3322">
          <cell r="A3322" t="str">
            <v>540E12</v>
          </cell>
          <cell r="B3322" t="str">
            <v>EJE DE BANDEROLA, BCE</v>
          </cell>
          <cell r="D3322">
            <v>0</v>
          </cell>
          <cell r="E3322">
            <v>1</v>
          </cell>
          <cell r="F3322" t="str">
            <v>PAL</v>
          </cell>
          <cell r="H3322" t="str">
            <v>SD</v>
          </cell>
          <cell r="I3322" t="str">
            <v>S/G</v>
          </cell>
          <cell r="K3322" t="str">
            <v>Sin Producto</v>
          </cell>
        </row>
        <row r="3323">
          <cell r="A3323" t="str">
            <v>623050ESP</v>
          </cell>
          <cell r="B3323" t="str">
            <v>MANIJON CURVO RECTO A.INOX MODELO 08</v>
          </cell>
          <cell r="D3323">
            <v>0</v>
          </cell>
          <cell r="E3323">
            <v>6</v>
          </cell>
          <cell r="F3323" t="str">
            <v>PAL</v>
          </cell>
          <cell r="H3323" t="str">
            <v>SD</v>
          </cell>
          <cell r="I3323" t="str">
            <v>S/G</v>
          </cell>
          <cell r="K3323" t="str">
            <v>Sin Producto</v>
          </cell>
        </row>
        <row r="3324">
          <cell r="A3324" t="str">
            <v>627050ESP</v>
          </cell>
          <cell r="B3324" t="str">
            <v>MANIJON ACERO INOX 300MM C/AGUJ A 70MM</v>
          </cell>
          <cell r="D3324">
            <v>0</v>
          </cell>
          <cell r="E3324">
            <v>6</v>
          </cell>
          <cell r="F3324" t="str">
            <v>PAL</v>
          </cell>
          <cell r="H3324" t="str">
            <v>SD</v>
          </cell>
          <cell r="I3324" t="str">
            <v>S/G</v>
          </cell>
          <cell r="K3324" t="str">
            <v>Sin Producto</v>
          </cell>
        </row>
        <row r="3325">
          <cell r="A3325" t="str">
            <v>628050ESP</v>
          </cell>
          <cell r="B3325" t="str">
            <v>RECTO ACERO INOX. LARGO 1200</v>
          </cell>
          <cell r="D3325">
            <v>0</v>
          </cell>
          <cell r="E3325">
            <v>2</v>
          </cell>
          <cell r="F3325" t="str">
            <v>PAL</v>
          </cell>
          <cell r="H3325" t="str">
            <v>SD</v>
          </cell>
          <cell r="I3325" t="str">
            <v>S/G</v>
          </cell>
          <cell r="K3325" t="str">
            <v>Sin Producto</v>
          </cell>
        </row>
        <row r="3326">
          <cell r="A3326" t="str">
            <v>628050N</v>
          </cell>
          <cell r="B3326" t="str">
            <v>NAC RECTO AC INOX LARG 1200 E/C 800 D 30</v>
          </cell>
          <cell r="D3326">
            <v>0</v>
          </cell>
          <cell r="E3326">
            <v>1</v>
          </cell>
          <cell r="F3326" t="str">
            <v>PAL</v>
          </cell>
          <cell r="H3326" t="str">
            <v>SD</v>
          </cell>
          <cell r="I3326" t="str">
            <v>S/G</v>
          </cell>
          <cell r="K3326" t="str">
            <v>Sin Producto</v>
          </cell>
        </row>
        <row r="3327">
          <cell r="A3327" t="str">
            <v>629050ESP</v>
          </cell>
          <cell r="B3327" t="str">
            <v>RECTO DE ACERO INOX.LARGO 2000 AG. 1200</v>
          </cell>
          <cell r="D3327">
            <v>0</v>
          </cell>
          <cell r="E3327">
            <v>3.2</v>
          </cell>
          <cell r="F3327" t="str">
            <v>PAL</v>
          </cell>
          <cell r="H3327" t="str">
            <v>SD</v>
          </cell>
          <cell r="I3327" t="str">
            <v>S/G</v>
          </cell>
          <cell r="K3327" t="str">
            <v>Sin Producto</v>
          </cell>
        </row>
        <row r="3328">
          <cell r="A3328" t="str">
            <v>629050N</v>
          </cell>
          <cell r="B3328" t="str">
            <v>NAC RECTO AC INOX LG 2000 E/C 1200 D 38</v>
          </cell>
          <cell r="D3328">
            <v>0</v>
          </cell>
          <cell r="E3328">
            <v>1</v>
          </cell>
          <cell r="F3328" t="str">
            <v>PAL</v>
          </cell>
          <cell r="H3328" t="str">
            <v>SD</v>
          </cell>
          <cell r="I3328" t="str">
            <v>S/G</v>
          </cell>
          <cell r="K3328" t="str">
            <v>Sin Producto</v>
          </cell>
        </row>
        <row r="3329">
          <cell r="A3329" t="str">
            <v>660022A</v>
          </cell>
          <cell r="B3329" t="str">
            <v>MANIJON TUBULAR 50 MM ALUMINIO NATURAL</v>
          </cell>
          <cell r="D3329">
            <v>0</v>
          </cell>
          <cell r="E3329">
            <v>0.92</v>
          </cell>
          <cell r="F3329" t="str">
            <v>PAL</v>
          </cell>
          <cell r="H3329" t="str">
            <v>SD</v>
          </cell>
          <cell r="I3329" t="str">
            <v>S/G</v>
          </cell>
          <cell r="K3329" t="str">
            <v>Sin Producto</v>
          </cell>
        </row>
        <row r="3330">
          <cell r="A3330" t="str">
            <v>660023A</v>
          </cell>
          <cell r="B3330" t="str">
            <v>MANIJON TUBULAR 50 MM ALUMINIO DORADO</v>
          </cell>
          <cell r="D3330">
            <v>0</v>
          </cell>
          <cell r="E3330">
            <v>0.92</v>
          </cell>
          <cell r="F3330" t="str">
            <v>PAL</v>
          </cell>
          <cell r="H3330" t="str">
            <v>SD</v>
          </cell>
          <cell r="I3330" t="str">
            <v>S/G</v>
          </cell>
          <cell r="K3330" t="str">
            <v>Sin Producto</v>
          </cell>
        </row>
        <row r="3331">
          <cell r="A3331" t="str">
            <v>662000C</v>
          </cell>
          <cell r="B3331" t="str">
            <v>ADAPTADOR PARA 660 A VIDRIO</v>
          </cell>
          <cell r="D3331">
            <v>0</v>
          </cell>
          <cell r="E3331">
            <v>1</v>
          </cell>
          <cell r="F3331" t="str">
            <v>PAL</v>
          </cell>
          <cell r="H3331" t="str">
            <v>SD</v>
          </cell>
          <cell r="I3331" t="str">
            <v>S/G</v>
          </cell>
          <cell r="K3331" t="str">
            <v>Sin Producto</v>
          </cell>
        </row>
        <row r="3332">
          <cell r="A3332" t="str">
            <v>662E00</v>
          </cell>
          <cell r="B3332" t="str">
            <v>ZZ (NO USAR) ACCESORIO MANIJON TUBULAR</v>
          </cell>
          <cell r="D3332">
            <v>0</v>
          </cell>
          <cell r="E3332">
            <v>0</v>
          </cell>
          <cell r="F3332" t="str">
            <v>PAL</v>
          </cell>
          <cell r="H3332" t="str">
            <v>SD</v>
          </cell>
          <cell r="I3332" t="str">
            <v>S/G</v>
          </cell>
          <cell r="K3332" t="str">
            <v>Sin Producto</v>
          </cell>
        </row>
        <row r="3333">
          <cell r="A3333" t="str">
            <v>662E002</v>
          </cell>
          <cell r="B3333" t="str">
            <v>ACCESORIO MANIJON TUBULAR</v>
          </cell>
          <cell r="D3333">
            <v>0</v>
          </cell>
          <cell r="E3333">
            <v>1</v>
          </cell>
          <cell r="F3333" t="str">
            <v>PAL</v>
          </cell>
          <cell r="H3333" t="str">
            <v>SD</v>
          </cell>
          <cell r="I3333" t="str">
            <v>S/G</v>
          </cell>
          <cell r="K3333" t="str">
            <v>Sin Producto</v>
          </cell>
        </row>
        <row r="3334">
          <cell r="A3334" t="str">
            <v>662E11</v>
          </cell>
          <cell r="B3334" t="str">
            <v>ACCESORIO MANIJON TUBULAR</v>
          </cell>
          <cell r="D3334">
            <v>0</v>
          </cell>
          <cell r="E3334">
            <v>1</v>
          </cell>
          <cell r="F3334" t="str">
            <v>PAL</v>
          </cell>
          <cell r="H3334" t="str">
            <v>SD</v>
          </cell>
          <cell r="I3334" t="str">
            <v>S/G</v>
          </cell>
          <cell r="K3334" t="str">
            <v>Sin Producto</v>
          </cell>
        </row>
        <row r="3335">
          <cell r="A3335" t="str">
            <v>6738ALUAR</v>
          </cell>
          <cell r="B3335" t="str">
            <v>RIEL SOPORTE</v>
          </cell>
          <cell r="D3335">
            <v>0</v>
          </cell>
          <cell r="E3335">
            <v>1</v>
          </cell>
          <cell r="F3335" t="str">
            <v>PAL</v>
          </cell>
          <cell r="H3335" t="str">
            <v>SD</v>
          </cell>
          <cell r="I3335" t="str">
            <v>S/G</v>
          </cell>
          <cell r="K3335" t="str">
            <v>Sin Producto</v>
          </cell>
        </row>
        <row r="3336">
          <cell r="A3336" t="str">
            <v>7215MI</v>
          </cell>
          <cell r="B3336" t="str">
            <v>ANTIPANICO</v>
          </cell>
          <cell r="D3336">
            <v>0</v>
          </cell>
          <cell r="E3336">
            <v>1</v>
          </cell>
          <cell r="F3336" t="str">
            <v>PAL</v>
          </cell>
          <cell r="H3336" t="str">
            <v>SD</v>
          </cell>
          <cell r="I3336" t="str">
            <v>S/G</v>
          </cell>
          <cell r="K3336" t="str">
            <v>Sin Producto</v>
          </cell>
        </row>
        <row r="3337">
          <cell r="A3337" t="str">
            <v>740E11</v>
          </cell>
          <cell r="B3337" t="str">
            <v>CHAPA A PARED PARA 741, PL</v>
          </cell>
          <cell r="D3337">
            <v>0</v>
          </cell>
          <cell r="E3337">
            <v>1</v>
          </cell>
          <cell r="F3337" t="str">
            <v>PAL</v>
          </cell>
          <cell r="H3337" t="str">
            <v>SD</v>
          </cell>
          <cell r="I3337" t="str">
            <v>S/G</v>
          </cell>
          <cell r="K3337" t="str">
            <v>Sin Producto</v>
          </cell>
        </row>
        <row r="3338">
          <cell r="A3338" t="str">
            <v>740E12</v>
          </cell>
          <cell r="B3338" t="str">
            <v>CHAPA A PARED PARA 741, BCE</v>
          </cell>
          <cell r="D3338">
            <v>0</v>
          </cell>
          <cell r="E3338">
            <v>1</v>
          </cell>
          <cell r="F3338" t="str">
            <v>PAL</v>
          </cell>
          <cell r="H3338" t="str">
            <v>SD</v>
          </cell>
          <cell r="I3338" t="str">
            <v>S/G</v>
          </cell>
          <cell r="K3338" t="str">
            <v>Sin Producto</v>
          </cell>
        </row>
        <row r="3339">
          <cell r="A3339" t="str">
            <v>80022P</v>
          </cell>
          <cell r="B3339" t="str">
            <v>PERFIL P/BURLETE 8 MM. GRIS</v>
          </cell>
          <cell r="D3339">
            <v>0</v>
          </cell>
          <cell r="E3339">
            <v>0.4</v>
          </cell>
          <cell r="F3339" t="str">
            <v>PAL</v>
          </cell>
          <cell r="H3339" t="str">
            <v>SD</v>
          </cell>
          <cell r="I3339" t="str">
            <v>S/G</v>
          </cell>
          <cell r="K3339" t="str">
            <v>Sin Producto</v>
          </cell>
        </row>
        <row r="3340">
          <cell r="A3340" t="str">
            <v>80023P</v>
          </cell>
          <cell r="B3340" t="str">
            <v>PERFIL P/BURLETE 8 MM. DORADO</v>
          </cell>
          <cell r="D3340">
            <v>0</v>
          </cell>
          <cell r="E3340">
            <v>0.4</v>
          </cell>
          <cell r="F3340" t="str">
            <v>PAL</v>
          </cell>
          <cell r="H3340" t="str">
            <v>SD</v>
          </cell>
          <cell r="I3340" t="str">
            <v>S/G</v>
          </cell>
          <cell r="K3340" t="str">
            <v>Sin Producto</v>
          </cell>
        </row>
        <row r="3341">
          <cell r="A3341" t="str">
            <v>80024P</v>
          </cell>
          <cell r="B3341" t="str">
            <v>PERFIL P/BURLETE 8 MM. MARRON</v>
          </cell>
          <cell r="D3341">
            <v>0</v>
          </cell>
          <cell r="E3341">
            <v>0.4</v>
          </cell>
          <cell r="F3341" t="str">
            <v>PAL</v>
          </cell>
          <cell r="H3341" t="str">
            <v>SD</v>
          </cell>
          <cell r="I3341" t="str">
            <v>S/G</v>
          </cell>
          <cell r="K3341" t="str">
            <v>Sin Producto</v>
          </cell>
        </row>
        <row r="3342">
          <cell r="A3342" t="str">
            <v>80031P</v>
          </cell>
          <cell r="B3342" t="str">
            <v>PERFIL P/BURLETE 8 MM. BLANCO</v>
          </cell>
          <cell r="D3342">
            <v>0</v>
          </cell>
          <cell r="E3342">
            <v>0.4</v>
          </cell>
          <cell r="F3342" t="str">
            <v>PAL</v>
          </cell>
          <cell r="H3342" t="str">
            <v>SD</v>
          </cell>
          <cell r="I3342" t="str">
            <v>S/G</v>
          </cell>
          <cell r="K3342" t="str">
            <v>Sin Producto</v>
          </cell>
        </row>
        <row r="3343">
          <cell r="A3343" t="str">
            <v>801022A</v>
          </cell>
          <cell r="B3343" t="str">
            <v>PERF.INF.MAMP.REBAT.18MM-NAT.M</v>
          </cell>
          <cell r="D3343">
            <v>0</v>
          </cell>
          <cell r="E3343">
            <v>0.4</v>
          </cell>
          <cell r="F3343" t="str">
            <v>PAL</v>
          </cell>
          <cell r="H3343" t="str">
            <v>SD</v>
          </cell>
          <cell r="I3343" t="str">
            <v>S/G</v>
          </cell>
          <cell r="K3343" t="str">
            <v>Sin Producto</v>
          </cell>
        </row>
        <row r="3344">
          <cell r="A3344" t="str">
            <v>801022B</v>
          </cell>
          <cell r="B3344" t="str">
            <v>PERF.INF.MAMP.REBAT.30MM-NAT.</v>
          </cell>
          <cell r="D3344">
            <v>0</v>
          </cell>
          <cell r="E3344">
            <v>0.4</v>
          </cell>
          <cell r="F3344" t="str">
            <v>PAL</v>
          </cell>
          <cell r="H3344" t="str">
            <v>SD</v>
          </cell>
          <cell r="I3344" t="str">
            <v>S/G</v>
          </cell>
          <cell r="K3344" t="str">
            <v>Sin Producto</v>
          </cell>
        </row>
        <row r="3345">
          <cell r="A3345" t="str">
            <v>801031B</v>
          </cell>
          <cell r="B3345" t="str">
            <v>PERF.INF.MAMP.REBAT.30MM-BCO.</v>
          </cell>
          <cell r="D3345">
            <v>0</v>
          </cell>
          <cell r="E3345">
            <v>0.4</v>
          </cell>
          <cell r="F3345" t="str">
            <v>PAL</v>
          </cell>
          <cell r="H3345" t="str">
            <v>SD</v>
          </cell>
          <cell r="I3345" t="str">
            <v>S/G</v>
          </cell>
          <cell r="K3345" t="str">
            <v>Sin Producto</v>
          </cell>
        </row>
        <row r="3346">
          <cell r="A3346" t="str">
            <v>816022A</v>
          </cell>
          <cell r="B3346" t="str">
            <v>ZOCALO ANODIZADO X MM</v>
          </cell>
          <cell r="D3346">
            <v>0</v>
          </cell>
          <cell r="E3346">
            <v>1.9339999999999999</v>
          </cell>
          <cell r="F3346" t="str">
            <v>PAL</v>
          </cell>
          <cell r="H3346" t="str">
            <v>SD</v>
          </cell>
          <cell r="I3346" t="str">
            <v>S/G</v>
          </cell>
          <cell r="K3346" t="str">
            <v>Sin Producto</v>
          </cell>
        </row>
        <row r="3347">
          <cell r="A3347" t="str">
            <v>816023A</v>
          </cell>
          <cell r="B3347" t="str">
            <v>ZOCALO ANODIZADO X MM DORADO</v>
          </cell>
          <cell r="D3347">
            <v>0</v>
          </cell>
          <cell r="E3347">
            <v>1.9</v>
          </cell>
          <cell r="F3347" t="str">
            <v>PAL</v>
          </cell>
          <cell r="H3347" t="str">
            <v>SD</v>
          </cell>
          <cell r="I3347" t="str">
            <v>S/G</v>
          </cell>
          <cell r="K3347" t="str">
            <v>Sin Producto</v>
          </cell>
        </row>
        <row r="3348">
          <cell r="A3348" t="str">
            <v>816025A</v>
          </cell>
          <cell r="B3348" t="str">
            <v>ZOCALO ANODIZADO X MM NEGRO</v>
          </cell>
          <cell r="D3348">
            <v>0</v>
          </cell>
          <cell r="E3348">
            <v>1.9</v>
          </cell>
          <cell r="F3348" t="str">
            <v>PAL</v>
          </cell>
          <cell r="H3348" t="str">
            <v>SD</v>
          </cell>
          <cell r="I3348" t="str">
            <v>S/G</v>
          </cell>
          <cell r="K3348" t="str">
            <v>Sin Producto</v>
          </cell>
        </row>
        <row r="3349">
          <cell r="A3349" t="str">
            <v>82022P</v>
          </cell>
          <cell r="B3349" t="str">
            <v>PERFIL PARA BURLETE 10 MM (VTA X METRO)</v>
          </cell>
          <cell r="D3349">
            <v>0</v>
          </cell>
          <cell r="E3349">
            <v>0.3</v>
          </cell>
          <cell r="F3349" t="str">
            <v>PAL</v>
          </cell>
          <cell r="H3349" t="str">
            <v>SD</v>
          </cell>
          <cell r="I3349" t="str">
            <v>S/G</v>
          </cell>
          <cell r="K3349" t="str">
            <v>Sin Producto</v>
          </cell>
        </row>
        <row r="3350">
          <cell r="A3350" t="str">
            <v>82022P1</v>
          </cell>
          <cell r="B3350" t="str">
            <v>NO USAR - PERFIL PARA BURLETE, 10 MM</v>
          </cell>
          <cell r="D3350">
            <v>0</v>
          </cell>
          <cell r="E3350">
            <v>0.3</v>
          </cell>
          <cell r="F3350" t="str">
            <v>PAL</v>
          </cell>
          <cell r="H3350" t="str">
            <v>SD</v>
          </cell>
          <cell r="I3350" t="str">
            <v>S/G</v>
          </cell>
          <cell r="K3350" t="str">
            <v>Sin Producto</v>
          </cell>
        </row>
        <row r="3351">
          <cell r="A3351" t="str">
            <v>821022ESP</v>
          </cell>
          <cell r="B3351" t="str">
            <v>CORREDIZA P/10MMC/BURL.PEINE  TIRA DE 2.</v>
          </cell>
          <cell r="D3351">
            <v>0</v>
          </cell>
          <cell r="E3351">
            <v>0.4</v>
          </cell>
          <cell r="F3351" t="str">
            <v>PAL</v>
          </cell>
          <cell r="H3351" t="str">
            <v>SD</v>
          </cell>
          <cell r="I3351" t="str">
            <v>S/G</v>
          </cell>
          <cell r="K3351" t="str">
            <v>Sin Producto</v>
          </cell>
        </row>
        <row r="3352">
          <cell r="A3352" t="str">
            <v>846-A.E</v>
          </cell>
          <cell r="B3352" t="str">
            <v>CRISTALINA M/S (FERRO - 21/04/2017)</v>
          </cell>
          <cell r="D3352">
            <v>0</v>
          </cell>
          <cell r="E3352">
            <v>0</v>
          </cell>
          <cell r="F3352" t="str">
            <v>PAL</v>
          </cell>
          <cell r="H3352" t="str">
            <v>SD</v>
          </cell>
          <cell r="I3352" t="str">
            <v>S/G</v>
          </cell>
          <cell r="K3352" t="str">
            <v>Sin Producto</v>
          </cell>
        </row>
        <row r="3353">
          <cell r="A3353" t="str">
            <v>851E00</v>
          </cell>
          <cell r="B3353" t="str">
            <v>PVC 10 MM TRANSPARENTE</v>
          </cell>
          <cell r="D3353">
            <v>0</v>
          </cell>
          <cell r="E3353">
            <v>0.3</v>
          </cell>
          <cell r="F3353" t="str">
            <v>PAL</v>
          </cell>
          <cell r="H3353" t="str">
            <v>SD</v>
          </cell>
          <cell r="I3353" t="str">
            <v>S/G</v>
          </cell>
          <cell r="K3353" t="str">
            <v>Sin Producto</v>
          </cell>
        </row>
        <row r="3354">
          <cell r="A3354" t="str">
            <v>853E00</v>
          </cell>
          <cell r="B3354" t="str">
            <v>BURLETE CON IMAN N-S 2MTS INC</v>
          </cell>
          <cell r="D3354">
            <v>0</v>
          </cell>
          <cell r="E3354">
            <v>0.3</v>
          </cell>
          <cell r="F3354" t="str">
            <v>PAL</v>
          </cell>
          <cell r="H3354" t="str">
            <v>SD</v>
          </cell>
          <cell r="I3354" t="str">
            <v>S/G</v>
          </cell>
          <cell r="K3354" t="str">
            <v>Sin Producto</v>
          </cell>
        </row>
        <row r="3355">
          <cell r="A3355" t="str">
            <v>854E00</v>
          </cell>
          <cell r="B3355" t="str">
            <v>NO USAR - BURLETE CON IMAN S-N 2MTS INC</v>
          </cell>
          <cell r="D3355">
            <v>0</v>
          </cell>
          <cell r="E3355">
            <v>0.3</v>
          </cell>
          <cell r="F3355" t="str">
            <v>PAL</v>
          </cell>
          <cell r="H3355" t="str">
            <v>SD</v>
          </cell>
          <cell r="I3355" t="str">
            <v>S/G</v>
          </cell>
          <cell r="K3355" t="str">
            <v>Sin Producto</v>
          </cell>
        </row>
        <row r="3356">
          <cell r="A3356" t="str">
            <v>908E00</v>
          </cell>
          <cell r="B3356" t="str">
            <v>FRENO BRAZO ARTICULADO</v>
          </cell>
          <cell r="D3356">
            <v>0</v>
          </cell>
          <cell r="E3356">
            <v>1.9</v>
          </cell>
          <cell r="F3356" t="str">
            <v>PAL</v>
          </cell>
          <cell r="H3356" t="str">
            <v>SD</v>
          </cell>
          <cell r="I3356" t="str">
            <v>S/G</v>
          </cell>
          <cell r="K3356" t="str">
            <v>Sin Producto</v>
          </cell>
        </row>
        <row r="3357">
          <cell r="A3357" t="str">
            <v>910025B</v>
          </cell>
          <cell r="B3357" t="str">
            <v>BRAZO DEL 910025</v>
          </cell>
          <cell r="D3357">
            <v>0</v>
          </cell>
          <cell r="E3357">
            <v>1</v>
          </cell>
          <cell r="F3357" t="str">
            <v>PAL</v>
          </cell>
          <cell r="H3357" t="str">
            <v>SD</v>
          </cell>
          <cell r="I3357" t="str">
            <v>S/G</v>
          </cell>
          <cell r="K3357" t="str">
            <v>Sin Producto</v>
          </cell>
        </row>
        <row r="3358">
          <cell r="A3358" t="str">
            <v>910025M</v>
          </cell>
          <cell r="B3358" t="str">
            <v>MAQUINA DEL 910025</v>
          </cell>
          <cell r="D3358">
            <v>0</v>
          </cell>
          <cell r="E3358">
            <v>1</v>
          </cell>
          <cell r="F3358" t="str">
            <v>PAL</v>
          </cell>
          <cell r="H3358" t="str">
            <v>SD</v>
          </cell>
          <cell r="I3358" t="str">
            <v>S/G</v>
          </cell>
          <cell r="K3358" t="str">
            <v>Sin Producto</v>
          </cell>
        </row>
        <row r="3359">
          <cell r="A3359" t="str">
            <v>912022B</v>
          </cell>
          <cell r="B3359" t="str">
            <v>BRAZO ARTICULADO FRENO AEREO SEVAX GRIS</v>
          </cell>
          <cell r="D3359">
            <v>0</v>
          </cell>
          <cell r="E3359">
            <v>1</v>
          </cell>
          <cell r="F3359" t="str">
            <v>PAL</v>
          </cell>
          <cell r="H3359" t="str">
            <v>SD</v>
          </cell>
          <cell r="I3359" t="str">
            <v>S/G</v>
          </cell>
          <cell r="K3359" t="str">
            <v>Sin Producto</v>
          </cell>
        </row>
        <row r="3360">
          <cell r="A3360" t="str">
            <v>912022M</v>
          </cell>
          <cell r="B3360" t="str">
            <v>MAQUINA FRENO AEREA SEVAX GRIS</v>
          </cell>
          <cell r="D3360">
            <v>0</v>
          </cell>
          <cell r="E3360">
            <v>1</v>
          </cell>
          <cell r="F3360" t="str">
            <v>PAL</v>
          </cell>
          <cell r="H3360" t="str">
            <v>SD</v>
          </cell>
          <cell r="I3360" t="str">
            <v>S/G</v>
          </cell>
          <cell r="K3360" t="str">
            <v>Sin Producto</v>
          </cell>
        </row>
        <row r="3361">
          <cell r="A3361" t="str">
            <v>952-R.E/9</v>
          </cell>
          <cell r="B3361" t="str">
            <v>NO USAR - MAL CODIFICADO</v>
          </cell>
          <cell r="D3361">
            <v>0</v>
          </cell>
          <cell r="E3361">
            <v>0</v>
          </cell>
          <cell r="F3361" t="str">
            <v>PAL</v>
          </cell>
          <cell r="H3361" t="str">
            <v>SD</v>
          </cell>
          <cell r="I3361" t="str">
            <v>S/G</v>
          </cell>
          <cell r="K3361" t="str">
            <v>Sin Producto</v>
          </cell>
        </row>
        <row r="3362">
          <cell r="A3362">
            <v>0</v>
          </cell>
          <cell r="B3362" t="e">
            <v>#N/A</v>
          </cell>
          <cell r="D3362">
            <v>0</v>
          </cell>
          <cell r="E3362" t="e">
            <v>#N/A</v>
          </cell>
          <cell r="F3362" t="str">
            <v>PAL</v>
          </cell>
          <cell r="H3362" t="e">
            <v>#N/A</v>
          </cell>
          <cell r="I3362" t="str">
            <v>S/G</v>
          </cell>
          <cell r="K3362" t="str">
            <v>Sin Producto</v>
          </cell>
        </row>
        <row r="3363">
          <cell r="A3363" t="str">
            <v>201921781000.1.1</v>
          </cell>
          <cell r="B3363" t="str">
            <v>64 x 122 CAVA XX</v>
          </cell>
          <cell r="C3363">
            <v>20</v>
          </cell>
          <cell r="D3363">
            <v>56.16</v>
          </cell>
          <cell r="E3363">
            <v>22.524999999999999</v>
          </cell>
          <cell r="F3363" t="str">
            <v>PAL</v>
          </cell>
          <cell r="G3363" t="str">
            <v xml:space="preserve">64 x 122 </v>
          </cell>
          <cell r="H3363" t="str">
            <v>Metros</v>
          </cell>
          <cell r="I3363" t="str">
            <v>Porcellanato</v>
          </cell>
          <cell r="J3363" t="str">
            <v>Primera</v>
          </cell>
          <cell r="K3363" t="str">
            <v xml:space="preserve">64 x 122 </v>
          </cell>
        </row>
        <row r="3364">
          <cell r="A3364" t="str">
            <v>201931611006.1.1</v>
          </cell>
          <cell r="B3364" t="str">
            <v>21 x 122 NOGAL GRIS</v>
          </cell>
          <cell r="C3364">
            <v>20</v>
          </cell>
          <cell r="G3364" t="str">
            <v>21 x 122</v>
          </cell>
          <cell r="H3364" t="str">
            <v>Metros</v>
          </cell>
          <cell r="I3364" t="str">
            <v>Porcellanato</v>
          </cell>
          <cell r="J3364" t="str">
            <v>Primera</v>
          </cell>
          <cell r="K3364" t="str">
            <v>21 x 122</v>
          </cell>
        </row>
        <row r="3365">
          <cell r="A3365" t="str">
            <v>201931653000.1.1</v>
          </cell>
          <cell r="B3365" t="str">
            <v>21 x 122 DECAP</v>
          </cell>
          <cell r="C3365">
            <v>20</v>
          </cell>
          <cell r="G3365" t="str">
            <v>21 x 122</v>
          </cell>
          <cell r="H3365" t="str">
            <v>Metros</v>
          </cell>
          <cell r="I3365" t="str">
            <v>Porcellanato</v>
          </cell>
          <cell r="J3365" t="str">
            <v>Primera</v>
          </cell>
          <cell r="K3365" t="str">
            <v>21 x 122</v>
          </cell>
        </row>
        <row r="3366">
          <cell r="A3366" t="str">
            <v>201931460000.1.1</v>
          </cell>
          <cell r="B3366" t="str">
            <v>21 x 122 ABEDUL</v>
          </cell>
          <cell r="C3366">
            <v>20</v>
          </cell>
          <cell r="G3366" t="str">
            <v>21 x 122</v>
          </cell>
          <cell r="H3366" t="str">
            <v>Metros</v>
          </cell>
          <cell r="I3366" t="str">
            <v>Porcellanato</v>
          </cell>
          <cell r="J3366" t="str">
            <v>Primera</v>
          </cell>
          <cell r="K3366" t="str">
            <v>21 x 122</v>
          </cell>
        </row>
        <row r="3367">
          <cell r="A3367" t="str">
            <v>201931728000.1.1</v>
          </cell>
          <cell r="B3367" t="str">
            <v>21 x 122 LAPACHO</v>
          </cell>
          <cell r="C3367">
            <v>20</v>
          </cell>
          <cell r="G3367" t="str">
            <v>21 x 122</v>
          </cell>
          <cell r="H3367" t="str">
            <v>Metros</v>
          </cell>
          <cell r="I3367" t="str">
            <v>Porcellanato</v>
          </cell>
          <cell r="J3367" t="str">
            <v>Primera</v>
          </cell>
          <cell r="K3367" t="str">
            <v>21 x 122</v>
          </cell>
        </row>
        <row r="3368">
          <cell r="A3368" t="str">
            <v>201931650000.1.1</v>
          </cell>
          <cell r="B3368" t="str">
            <v>21 x 122 MALBEC</v>
          </cell>
          <cell r="C3368">
            <v>20</v>
          </cell>
          <cell r="G3368" t="str">
            <v>21 x 122</v>
          </cell>
          <cell r="H3368" t="str">
            <v>Metros</v>
          </cell>
          <cell r="I3368" t="str">
            <v>Porcellanato</v>
          </cell>
          <cell r="J3368" t="str">
            <v>Primera</v>
          </cell>
          <cell r="K3368" t="str">
            <v>21 x 122</v>
          </cell>
        </row>
        <row r="3369">
          <cell r="A3369" t="str">
            <v>201931694000.1.1</v>
          </cell>
          <cell r="B3369" t="str">
            <v>21 x 122 NORDICA</v>
          </cell>
          <cell r="C3369">
            <v>20</v>
          </cell>
          <cell r="G3369" t="str">
            <v>21 x 122</v>
          </cell>
          <cell r="H3369" t="str">
            <v>Metros</v>
          </cell>
          <cell r="I3369" t="str">
            <v>Porcellanato</v>
          </cell>
          <cell r="J3369" t="str">
            <v>Primera</v>
          </cell>
          <cell r="K3369" t="str">
            <v>21 x 122</v>
          </cell>
        </row>
        <row r="3370">
          <cell r="A3370" t="str">
            <v>201931654000.1.1</v>
          </cell>
          <cell r="B3370" t="str">
            <v>21 x 122 OLMO</v>
          </cell>
          <cell r="C3370">
            <v>20</v>
          </cell>
          <cell r="G3370" t="str">
            <v>21 x 122</v>
          </cell>
          <cell r="H3370" t="str">
            <v>Metros</v>
          </cell>
          <cell r="I3370" t="str">
            <v>Porcellanato</v>
          </cell>
          <cell r="J3370" t="str">
            <v>Primera</v>
          </cell>
          <cell r="K3370" t="str">
            <v>21 x 122</v>
          </cell>
        </row>
        <row r="3371">
          <cell r="A3371" t="str">
            <v>201931719000.1.1</v>
          </cell>
          <cell r="B3371" t="str">
            <v>21 x 122 ROBLE</v>
          </cell>
          <cell r="C3371">
            <v>20</v>
          </cell>
          <cell r="G3371" t="str">
            <v>21 x 122</v>
          </cell>
          <cell r="H3371" t="str">
            <v>Metros</v>
          </cell>
          <cell r="I3371" t="str">
            <v>Porcellanato</v>
          </cell>
          <cell r="J3371" t="str">
            <v>Primera</v>
          </cell>
          <cell r="K3371" t="str">
            <v>21 x 122</v>
          </cell>
        </row>
        <row r="3372">
          <cell r="A3372" t="str">
            <v>201931753000.1.1</v>
          </cell>
          <cell r="B3372" t="str">
            <v>21 x 122 GUAYUBIRA</v>
          </cell>
          <cell r="C3372">
            <v>20</v>
          </cell>
          <cell r="G3372" t="str">
            <v>21 x 122</v>
          </cell>
          <cell r="H3372" t="str">
            <v>Metros</v>
          </cell>
          <cell r="I3372" t="str">
            <v>Porcellanato</v>
          </cell>
          <cell r="J3372" t="str">
            <v>Primera</v>
          </cell>
          <cell r="K3372" t="str">
            <v>21 x 122</v>
          </cell>
        </row>
        <row r="3373">
          <cell r="A3373" t="str">
            <v>201931728000.1.1</v>
          </cell>
          <cell r="B3373" t="str">
            <v>21 x 122 LAPACHO</v>
          </cell>
          <cell r="C3373">
            <v>20</v>
          </cell>
          <cell r="G3373" t="str">
            <v>21 x 122</v>
          </cell>
          <cell r="H3373" t="str">
            <v>Metros</v>
          </cell>
          <cell r="I3373" t="str">
            <v>Porcellanato</v>
          </cell>
          <cell r="J3373" t="str">
            <v>Primera</v>
          </cell>
          <cell r="K3373" t="str">
            <v>21 x 122</v>
          </cell>
        </row>
        <row r="3374">
          <cell r="A3374" t="str">
            <v>201931611006.1.1</v>
          </cell>
          <cell r="B3374" t="str">
            <v>21 x 122 NOGAL GRIS</v>
          </cell>
          <cell r="C3374">
            <v>20</v>
          </cell>
          <cell r="G3374" t="str">
            <v>21 x 122</v>
          </cell>
          <cell r="H3374" t="str">
            <v>Metros</v>
          </cell>
          <cell r="I3374" t="str">
            <v>Porcellanato</v>
          </cell>
          <cell r="J3374" t="str">
            <v>Primera</v>
          </cell>
          <cell r="K3374" t="str">
            <v>21 x 122</v>
          </cell>
        </row>
        <row r="3375">
          <cell r="A3375" t="str">
            <v>201931728000.1.1</v>
          </cell>
          <cell r="B3375" t="str">
            <v>21 x 122 LAPACHO</v>
          </cell>
          <cell r="C3375">
            <v>20</v>
          </cell>
          <cell r="G3375" t="str">
            <v>21 x 122</v>
          </cell>
          <cell r="H3375" t="str">
            <v>Metros</v>
          </cell>
          <cell r="I3375" t="str">
            <v>Porcellanato</v>
          </cell>
          <cell r="J3375" t="str">
            <v>Primera</v>
          </cell>
          <cell r="K3375" t="str">
            <v>21 x 122</v>
          </cell>
        </row>
        <row r="3376">
          <cell r="A3376" t="str">
            <v>201921781000.2.1</v>
          </cell>
          <cell r="B3376" t="str">
            <v>64 x 122 CAVA XX</v>
          </cell>
          <cell r="C3376">
            <v>20</v>
          </cell>
          <cell r="D3376">
            <v>56.16</v>
          </cell>
          <cell r="E3376">
            <v>22.524999999999999</v>
          </cell>
          <cell r="F3376" t="str">
            <v>PAL</v>
          </cell>
          <cell r="G3376" t="str">
            <v xml:space="preserve">64 x 122 </v>
          </cell>
          <cell r="H3376" t="str">
            <v>Metros</v>
          </cell>
          <cell r="I3376" t="str">
            <v>Porcellanato</v>
          </cell>
          <cell r="J3376" t="str">
            <v>Segunda</v>
          </cell>
          <cell r="K3376" t="str">
            <v xml:space="preserve">64 x 122 </v>
          </cell>
        </row>
        <row r="3377">
          <cell r="A3377" t="str">
            <v>201931611006.2.1</v>
          </cell>
          <cell r="B3377" t="str">
            <v>21 x 122 NOGAL GRIS</v>
          </cell>
          <cell r="C3377">
            <v>20</v>
          </cell>
          <cell r="G3377" t="str">
            <v>21 x 122</v>
          </cell>
          <cell r="H3377" t="str">
            <v>Metros</v>
          </cell>
          <cell r="I3377" t="str">
            <v>Porcellanato</v>
          </cell>
          <cell r="J3377" t="str">
            <v>Segunda</v>
          </cell>
          <cell r="K3377" t="str">
            <v>21 x 122</v>
          </cell>
        </row>
        <row r="3378">
          <cell r="A3378" t="str">
            <v>201931653000.2.1</v>
          </cell>
          <cell r="B3378" t="str">
            <v>21 x 122 DECAP</v>
          </cell>
          <cell r="C3378">
            <v>20</v>
          </cell>
          <cell r="G3378" t="str">
            <v>21 x 122</v>
          </cell>
          <cell r="H3378" t="str">
            <v>Metros</v>
          </cell>
          <cell r="I3378" t="str">
            <v>Porcellanato</v>
          </cell>
          <cell r="J3378" t="str">
            <v>Segunda</v>
          </cell>
          <cell r="K3378" t="str">
            <v>21 x 122</v>
          </cell>
        </row>
        <row r="3379">
          <cell r="A3379" t="str">
            <v>201931460000.2.1</v>
          </cell>
          <cell r="B3379" t="str">
            <v>21 x 122 ABEDUL</v>
          </cell>
          <cell r="C3379">
            <v>20</v>
          </cell>
          <cell r="G3379" t="str">
            <v>21 x 122</v>
          </cell>
          <cell r="H3379" t="str">
            <v>Metros</v>
          </cell>
          <cell r="I3379" t="str">
            <v>Porcellanato</v>
          </cell>
          <cell r="J3379" t="str">
            <v>Segunda</v>
          </cell>
          <cell r="K3379" t="str">
            <v>21 x 122</v>
          </cell>
        </row>
        <row r="3380">
          <cell r="A3380" t="str">
            <v>201931728000.2.1</v>
          </cell>
          <cell r="B3380" t="str">
            <v>21 x 122 LAPACHO</v>
          </cell>
          <cell r="C3380">
            <v>20</v>
          </cell>
          <cell r="G3380" t="str">
            <v>21 x 122</v>
          </cell>
          <cell r="H3380" t="str">
            <v>Metros</v>
          </cell>
          <cell r="I3380" t="str">
            <v>Porcellanato</v>
          </cell>
          <cell r="J3380" t="str">
            <v>Segunda</v>
          </cell>
          <cell r="K3380" t="str">
            <v>21 x 122</v>
          </cell>
        </row>
        <row r="3381">
          <cell r="A3381" t="str">
            <v>201931650000.2.1</v>
          </cell>
          <cell r="B3381" t="str">
            <v>21 x 122 MALBEC</v>
          </cell>
          <cell r="C3381">
            <v>20</v>
          </cell>
          <cell r="G3381" t="str">
            <v>21 x 122</v>
          </cell>
          <cell r="H3381" t="str">
            <v>Metros</v>
          </cell>
          <cell r="I3381" t="str">
            <v>Porcellanato</v>
          </cell>
          <cell r="J3381" t="str">
            <v>Segunda</v>
          </cell>
          <cell r="K3381" t="str">
            <v>21 x 122</v>
          </cell>
        </row>
        <row r="3382">
          <cell r="A3382" t="str">
            <v>201931694000.2.1</v>
          </cell>
          <cell r="B3382" t="str">
            <v>21 x 122 NORDICA</v>
          </cell>
          <cell r="C3382">
            <v>20</v>
          </cell>
          <cell r="G3382" t="str">
            <v>21 x 122</v>
          </cell>
          <cell r="H3382" t="str">
            <v>Metros</v>
          </cell>
          <cell r="I3382" t="str">
            <v>Porcellanato</v>
          </cell>
          <cell r="J3382" t="str">
            <v>Segunda</v>
          </cell>
          <cell r="K3382" t="str">
            <v>21 x 122</v>
          </cell>
        </row>
        <row r="3383">
          <cell r="A3383" t="str">
            <v>201931654000.2.1</v>
          </cell>
          <cell r="B3383" t="str">
            <v>21 x 122 OLMO</v>
          </cell>
          <cell r="C3383">
            <v>20</v>
          </cell>
          <cell r="G3383" t="str">
            <v>21 x 122</v>
          </cell>
          <cell r="H3383" t="str">
            <v>Metros</v>
          </cell>
          <cell r="I3383" t="str">
            <v>Porcellanato</v>
          </cell>
          <cell r="J3383" t="str">
            <v>Segunda</v>
          </cell>
          <cell r="K3383" t="str">
            <v>21 x 122</v>
          </cell>
        </row>
        <row r="3384">
          <cell r="A3384" t="str">
            <v>201931719000.2.1</v>
          </cell>
          <cell r="B3384" t="str">
            <v>21 x 122 ROBLE</v>
          </cell>
          <cell r="C3384">
            <v>20</v>
          </cell>
          <cell r="G3384" t="str">
            <v>21 x 122</v>
          </cell>
          <cell r="H3384" t="str">
            <v>Metros</v>
          </cell>
          <cell r="I3384" t="str">
            <v>Porcellanato</v>
          </cell>
          <cell r="J3384" t="str">
            <v>Segunda</v>
          </cell>
          <cell r="K3384" t="str">
            <v>21 x 122</v>
          </cell>
        </row>
        <row r="3385">
          <cell r="A3385" t="str">
            <v>201931753000.2.1</v>
          </cell>
          <cell r="B3385" t="str">
            <v>21 x 122 GUAYUBIRA</v>
          </cell>
          <cell r="C3385">
            <v>20</v>
          </cell>
          <cell r="G3385" t="str">
            <v>21 x 122</v>
          </cell>
          <cell r="H3385" t="str">
            <v>Metros</v>
          </cell>
          <cell r="I3385" t="str">
            <v>Porcellanato</v>
          </cell>
          <cell r="J3385" t="str">
            <v>Segunda</v>
          </cell>
          <cell r="K3385" t="str">
            <v>21 x 122</v>
          </cell>
        </row>
        <row r="3386">
          <cell r="A3386" t="str">
            <v>201931728000.2.1</v>
          </cell>
          <cell r="B3386" t="str">
            <v>21 x 122 LAPACHO</v>
          </cell>
          <cell r="C3386">
            <v>20</v>
          </cell>
          <cell r="G3386" t="str">
            <v>21 x 122</v>
          </cell>
          <cell r="H3386" t="str">
            <v>Metros</v>
          </cell>
          <cell r="I3386" t="str">
            <v>Porcellanato</v>
          </cell>
          <cell r="J3386" t="str">
            <v>Segunda</v>
          </cell>
          <cell r="K3386" t="str">
            <v>21 x 122</v>
          </cell>
        </row>
        <row r="3387">
          <cell r="A3387" t="str">
            <v>201931611006.2.1</v>
          </cell>
          <cell r="B3387" t="str">
            <v>21 x 122 NOGAL GRIS</v>
          </cell>
          <cell r="C3387">
            <v>20</v>
          </cell>
          <cell r="G3387" t="str">
            <v>21 x 122</v>
          </cell>
          <cell r="H3387" t="str">
            <v>Metros</v>
          </cell>
          <cell r="I3387" t="str">
            <v>Porcellanato</v>
          </cell>
          <cell r="J3387" t="str">
            <v>Segunda</v>
          </cell>
          <cell r="K3387" t="str">
            <v>21 x 122</v>
          </cell>
        </row>
        <row r="3388">
          <cell r="A3388" t="str">
            <v>201931728000.2.1</v>
          </cell>
          <cell r="B3388" t="str">
            <v>21 x 122 LAPACHO</v>
          </cell>
          <cell r="C3388">
            <v>20</v>
          </cell>
          <cell r="G3388" t="str">
            <v>21 x 122</v>
          </cell>
          <cell r="H3388" t="str">
            <v>Metros</v>
          </cell>
          <cell r="I3388" t="str">
            <v>Porcellanato</v>
          </cell>
          <cell r="J3388" t="str">
            <v>Segunda</v>
          </cell>
          <cell r="K3388" t="str">
            <v>21 x 122</v>
          </cell>
        </row>
        <row r="3389">
          <cell r="A3389" t="str">
            <v>201920798006.1.1</v>
          </cell>
          <cell r="B3389" t="str">
            <v>64 x 122 MIKONOS GRIS</v>
          </cell>
          <cell r="C3389">
            <v>20</v>
          </cell>
          <cell r="D3389">
            <v>56.16</v>
          </cell>
          <cell r="E3389">
            <v>22.524999999999999</v>
          </cell>
          <cell r="F3389" t="str">
            <v>PAL</v>
          </cell>
          <cell r="G3389" t="str">
            <v xml:space="preserve">64 x 122 </v>
          </cell>
          <cell r="H3389" t="str">
            <v>Metros</v>
          </cell>
          <cell r="I3389" t="str">
            <v>Porcellanato</v>
          </cell>
          <cell r="J3389" t="str">
            <v>Primera</v>
          </cell>
          <cell r="K3389" t="str">
            <v xml:space="preserve">64 x 122 </v>
          </cell>
        </row>
        <row r="3390">
          <cell r="A3390" t="str">
            <v>201920798006.2.1</v>
          </cell>
          <cell r="B3390" t="str">
            <v>64 x 122 MIKONOS GRIS 2DA CAL</v>
          </cell>
          <cell r="C3390">
            <v>20</v>
          </cell>
          <cell r="D3390">
            <v>56.16</v>
          </cell>
          <cell r="E3390">
            <v>22.524999999999999</v>
          </cell>
          <cell r="F3390" t="str">
            <v>PAL</v>
          </cell>
          <cell r="G3390" t="str">
            <v xml:space="preserve">64 x 122 </v>
          </cell>
          <cell r="H3390" t="str">
            <v>Metros</v>
          </cell>
          <cell r="I3390" t="str">
            <v>Porcellanato</v>
          </cell>
          <cell r="J3390" t="str">
            <v>Segunda</v>
          </cell>
          <cell r="K3390" t="str">
            <v xml:space="preserve">64 x 122 </v>
          </cell>
        </row>
        <row r="3391">
          <cell r="A3391" t="str">
            <v>201921735086.1.1</v>
          </cell>
          <cell r="B3391" t="str">
            <v>64 x 122 VESUBIO HUMO</v>
          </cell>
          <cell r="C3391">
            <v>20</v>
          </cell>
          <cell r="D3391">
            <v>56.16</v>
          </cell>
          <cell r="E3391">
            <v>22.524999999999999</v>
          </cell>
          <cell r="F3391" t="str">
            <v>PAL</v>
          </cell>
          <cell r="G3391" t="str">
            <v xml:space="preserve">64 x 122 </v>
          </cell>
          <cell r="H3391" t="str">
            <v>Metros</v>
          </cell>
          <cell r="I3391" t="str">
            <v>Porcellanato</v>
          </cell>
          <cell r="J3391" t="str">
            <v>Primera</v>
          </cell>
          <cell r="K3391" t="str">
            <v xml:space="preserve">64 x 122 </v>
          </cell>
        </row>
        <row r="3392">
          <cell r="A3392" t="str">
            <v>201921735086.2.1</v>
          </cell>
          <cell r="B3392" t="str">
            <v>64 x 122 VESUBIO HUMO 2DA CAL</v>
          </cell>
          <cell r="C3392">
            <v>20</v>
          </cell>
          <cell r="D3392">
            <v>56.16</v>
          </cell>
          <cell r="E3392">
            <v>22.524999999999999</v>
          </cell>
          <cell r="F3392" t="str">
            <v>PAL</v>
          </cell>
          <cell r="G3392" t="str">
            <v xml:space="preserve">64 x 122 </v>
          </cell>
          <cell r="H3392" t="str">
            <v>Metros</v>
          </cell>
          <cell r="I3392" t="str">
            <v>Porcellanato</v>
          </cell>
          <cell r="J3392" t="str">
            <v>Segunda</v>
          </cell>
          <cell r="K3392" t="str">
            <v xml:space="preserve">64 x 122 </v>
          </cell>
        </row>
        <row r="3393">
          <cell r="A3393" t="str">
            <v>201921760006.1.1</v>
          </cell>
          <cell r="B3393" t="str">
            <v>64 x 122 TERRAZZO GRIS</v>
          </cell>
          <cell r="C3393">
            <v>20</v>
          </cell>
          <cell r="D3393">
            <v>56.16</v>
          </cell>
          <cell r="E3393">
            <v>22.524999999999999</v>
          </cell>
          <cell r="F3393" t="str">
            <v>PAL</v>
          </cell>
          <cell r="G3393" t="str">
            <v xml:space="preserve">64 x 122 </v>
          </cell>
          <cell r="H3393" t="str">
            <v>Metros</v>
          </cell>
          <cell r="I3393" t="str">
            <v>Porcellanato</v>
          </cell>
          <cell r="J3393" t="str">
            <v>Primera</v>
          </cell>
          <cell r="K3393" t="str">
            <v xml:space="preserve">64 x 122 </v>
          </cell>
        </row>
        <row r="3394">
          <cell r="A3394" t="str">
            <v>201921760006.1.1</v>
          </cell>
          <cell r="B3394" t="str">
            <v>64 x 122 TERRAZZO GRIS</v>
          </cell>
          <cell r="C3394">
            <v>20</v>
          </cell>
          <cell r="D3394">
            <v>56.16</v>
          </cell>
          <cell r="E3394">
            <v>22.524999999999999</v>
          </cell>
          <cell r="F3394" t="str">
            <v>PAL</v>
          </cell>
          <cell r="G3394" t="str">
            <v xml:space="preserve">64 x 122 </v>
          </cell>
          <cell r="H3394" t="str">
            <v>Metros</v>
          </cell>
          <cell r="I3394" t="str">
            <v>Porcellanato</v>
          </cell>
          <cell r="J3394" t="str">
            <v>Primera</v>
          </cell>
          <cell r="K3394" t="str">
            <v xml:space="preserve">64 x 122 </v>
          </cell>
        </row>
        <row r="3395">
          <cell r="A3395" t="str">
            <v>201921760006.2.1</v>
          </cell>
          <cell r="B3395" t="str">
            <v>64 x 122 TERRAZZO GRIS 2DA CAL</v>
          </cell>
          <cell r="C3395">
            <v>20</v>
          </cell>
          <cell r="D3395">
            <v>56.16</v>
          </cell>
          <cell r="E3395">
            <v>22.524999999999999</v>
          </cell>
          <cell r="F3395" t="str">
            <v>PAL</v>
          </cell>
          <cell r="G3395" t="str">
            <v xml:space="preserve">64 x 122 </v>
          </cell>
          <cell r="H3395" t="str">
            <v>Metros</v>
          </cell>
          <cell r="I3395" t="str">
            <v>Porcellanato</v>
          </cell>
          <cell r="J3395" t="str">
            <v>Segunda</v>
          </cell>
          <cell r="K3395" t="str">
            <v xml:space="preserve">64 x 122 </v>
          </cell>
        </row>
        <row r="3396">
          <cell r="A3396" t="str">
            <v>201921769167.1.1</v>
          </cell>
          <cell r="B3396" t="str">
            <v>64 x 122 NIZA GRAFITO</v>
          </cell>
          <cell r="C3396">
            <v>20</v>
          </cell>
          <cell r="D3396">
            <v>56.16</v>
          </cell>
          <cell r="E3396">
            <v>22.524999999999999</v>
          </cell>
          <cell r="F3396" t="str">
            <v>PAL</v>
          </cell>
          <cell r="G3396" t="str">
            <v xml:space="preserve">64 x 122 </v>
          </cell>
          <cell r="H3396" t="str">
            <v>Metros</v>
          </cell>
          <cell r="I3396" t="str">
            <v>Porcellanato</v>
          </cell>
          <cell r="J3396" t="str">
            <v>Primera</v>
          </cell>
          <cell r="K3396" t="str">
            <v xml:space="preserve">64 x 122 </v>
          </cell>
        </row>
        <row r="3397">
          <cell r="A3397" t="str">
            <v>201921769167.2.1</v>
          </cell>
          <cell r="B3397" t="str">
            <v>64 x 122 NIZA GRAFITO 2DA CAL</v>
          </cell>
          <cell r="C3397">
            <v>20</v>
          </cell>
          <cell r="D3397">
            <v>56.16</v>
          </cell>
          <cell r="E3397">
            <v>22.524999999999999</v>
          </cell>
          <cell r="F3397" t="str">
            <v>PAL</v>
          </cell>
          <cell r="G3397" t="str">
            <v xml:space="preserve">64 x 122 </v>
          </cell>
          <cell r="H3397" t="str">
            <v>Metros</v>
          </cell>
          <cell r="I3397" t="str">
            <v>Porcellanato</v>
          </cell>
          <cell r="J3397" t="str">
            <v>Segunda</v>
          </cell>
          <cell r="K3397" t="str">
            <v xml:space="preserve">64 x 122 </v>
          </cell>
        </row>
        <row r="3398">
          <cell r="A3398" t="str">
            <v>201921771006.1.1</v>
          </cell>
          <cell r="B3398" t="str">
            <v>64 x 122 DUOMO GRIS</v>
          </cell>
          <cell r="C3398">
            <v>20</v>
          </cell>
          <cell r="D3398">
            <v>56.16</v>
          </cell>
          <cell r="E3398">
            <v>22.524999999999999</v>
          </cell>
          <cell r="F3398" t="str">
            <v>PAL</v>
          </cell>
          <cell r="G3398" t="str">
            <v xml:space="preserve">64 x 122 </v>
          </cell>
          <cell r="H3398" t="str">
            <v>Metros</v>
          </cell>
          <cell r="I3398" t="str">
            <v>Porcellanato</v>
          </cell>
          <cell r="J3398" t="str">
            <v>Primera</v>
          </cell>
          <cell r="K3398" t="str">
            <v xml:space="preserve">64 x 122 </v>
          </cell>
        </row>
        <row r="3399">
          <cell r="A3399" t="str">
            <v>201921771006.2.1</v>
          </cell>
          <cell r="B3399" t="str">
            <v>64 x 122 DUOMO GRIS 2DA CAL</v>
          </cell>
          <cell r="C3399">
            <v>20</v>
          </cell>
          <cell r="D3399">
            <v>56.16</v>
          </cell>
          <cell r="E3399">
            <v>22.524999999999999</v>
          </cell>
          <cell r="F3399" t="str">
            <v>PAL</v>
          </cell>
          <cell r="G3399" t="str">
            <v xml:space="preserve">64 x 122 </v>
          </cell>
          <cell r="H3399" t="str">
            <v>Metros</v>
          </cell>
          <cell r="I3399" t="str">
            <v>Porcellanato</v>
          </cell>
          <cell r="J3399" t="str">
            <v>Segunda</v>
          </cell>
          <cell r="K3399" t="str">
            <v xml:space="preserve">64 x 122 </v>
          </cell>
        </row>
        <row r="3400">
          <cell r="A3400" t="str">
            <v>201931611158.1.1</v>
          </cell>
          <cell r="B3400" t="str">
            <v>21 x 122 NOGAL TERRA</v>
          </cell>
          <cell r="C3400">
            <v>20</v>
          </cell>
          <cell r="G3400" t="str">
            <v>21 x 122</v>
          </cell>
          <cell r="H3400" t="str">
            <v>Metros</v>
          </cell>
          <cell r="I3400" t="str">
            <v>Porcellanato</v>
          </cell>
          <cell r="J3400" t="str">
            <v>Primera</v>
          </cell>
          <cell r="K3400" t="str">
            <v>21 x 122</v>
          </cell>
        </row>
        <row r="3401">
          <cell r="A3401" t="str">
            <v>201931611158.2.1</v>
          </cell>
          <cell r="B3401" t="str">
            <v>21 x 122 NOGAL TERRA 2DA CAL</v>
          </cell>
          <cell r="C3401">
            <v>20</v>
          </cell>
          <cell r="G3401" t="str">
            <v>21 x 122</v>
          </cell>
          <cell r="H3401" t="str">
            <v>Metros</v>
          </cell>
          <cell r="I3401" t="str">
            <v>Porcellanato</v>
          </cell>
          <cell r="J3401" t="str">
            <v>Segunda</v>
          </cell>
          <cell r="K3401" t="str">
            <v>21 x 122</v>
          </cell>
        </row>
        <row r="3402">
          <cell r="A3402" t="str">
            <v>201931685174.1.1</v>
          </cell>
          <cell r="B3402" t="str">
            <v>21 x 122 NEXO CEMENTO</v>
          </cell>
          <cell r="C3402">
            <v>20</v>
          </cell>
          <cell r="G3402" t="str">
            <v>21 x 122</v>
          </cell>
          <cell r="H3402" t="str">
            <v>Metros</v>
          </cell>
          <cell r="I3402" t="str">
            <v>Porcellanato</v>
          </cell>
          <cell r="J3402" t="str">
            <v>Primera</v>
          </cell>
          <cell r="K3402" t="str">
            <v>21 x 122</v>
          </cell>
        </row>
        <row r="3403">
          <cell r="A3403" t="str">
            <v>201931685174.2.1</v>
          </cell>
          <cell r="B3403" t="str">
            <v>21 x 122 NEXO CEMENTO 2DA CAL</v>
          </cell>
          <cell r="C3403">
            <v>20</v>
          </cell>
          <cell r="G3403" t="str">
            <v>21 x 122</v>
          </cell>
          <cell r="H3403" t="str">
            <v>Metros</v>
          </cell>
          <cell r="I3403" t="str">
            <v>Porcellanato</v>
          </cell>
          <cell r="J3403" t="str">
            <v>Segunda</v>
          </cell>
          <cell r="K3403" t="str">
            <v>21 x 122</v>
          </cell>
        </row>
        <row r="3404">
          <cell r="A3404" t="str">
            <v>201931766000.1.1</v>
          </cell>
          <cell r="B3404" t="str">
            <v>21 x 122 LAPACHO TAAD</v>
          </cell>
          <cell r="C3404">
            <v>20</v>
          </cell>
          <cell r="G3404" t="str">
            <v>21 x 122</v>
          </cell>
          <cell r="H3404" t="str">
            <v>Metros</v>
          </cell>
          <cell r="I3404" t="str">
            <v>Porcellanato</v>
          </cell>
          <cell r="J3404" t="str">
            <v>Primera</v>
          </cell>
          <cell r="K3404" t="str">
            <v>21 x 122</v>
          </cell>
        </row>
      </sheetData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4DCFC-F460-4C93-A786-D3F930B0BE91}">
  <sheetPr>
    <tabColor rgb="FFFFFF00"/>
  </sheetPr>
  <dimension ref="A1:AB6337"/>
  <sheetViews>
    <sheetView tabSelected="1" zoomScale="77" zoomScaleNormal="77" workbookViewId="0">
      <selection activeCell="G1927" sqref="G1927"/>
    </sheetView>
  </sheetViews>
  <sheetFormatPr baseColWidth="10" defaultColWidth="9.140625" defaultRowHeight="12.75" x14ac:dyDescent="0.2"/>
  <cols>
    <col min="1" max="1" width="17" style="1" bestFit="1" customWidth="1"/>
    <col min="2" max="2" width="6" style="1" bestFit="1" customWidth="1"/>
    <col min="3" max="3" width="13" style="4" bestFit="1" customWidth="1"/>
    <col min="4" max="4" width="8" style="1" bestFit="1" customWidth="1"/>
    <col min="5" max="5" width="37" style="1" bestFit="1" customWidth="1"/>
    <col min="6" max="6" width="24" style="1" bestFit="1" customWidth="1"/>
    <col min="7" max="7" width="4" style="1" bestFit="1" customWidth="1"/>
    <col min="8" max="8" width="25" style="1" bestFit="1" customWidth="1"/>
    <col min="9" max="10" width="6" style="1" bestFit="1" customWidth="1"/>
    <col min="11" max="11" width="12" style="1" bestFit="1" customWidth="1"/>
    <col min="12" max="12" width="18" style="1" bestFit="1" customWidth="1"/>
    <col min="13" max="13" width="42" style="1" bestFit="1" customWidth="1"/>
    <col min="14" max="14" width="17" style="1" bestFit="1" customWidth="1"/>
    <col min="15" max="15" width="5" style="1" bestFit="1" customWidth="1"/>
    <col min="16" max="16" width="20" style="1" bestFit="1" customWidth="1"/>
    <col min="17" max="17" width="12" style="1" bestFit="1" customWidth="1"/>
    <col min="18" max="18" width="17" style="1" bestFit="1" customWidth="1"/>
    <col min="19" max="19" width="16" style="1" bestFit="1" customWidth="1"/>
    <col min="20" max="20" width="17.7109375" style="3" customWidth="1"/>
    <col min="21" max="21" width="13.42578125" style="3" bestFit="1" customWidth="1"/>
    <col min="22" max="22" width="24.140625" style="1" customWidth="1"/>
    <col min="23" max="24" width="9.85546875" style="1" customWidth="1"/>
    <col min="25" max="25" width="9.140625" style="1"/>
    <col min="26" max="26" width="9.140625" style="2"/>
    <col min="27" max="27" width="13.140625" style="2" bestFit="1" customWidth="1"/>
    <col min="28" max="28" width="17.42578125" style="2" bestFit="1" customWidth="1"/>
    <col min="29" max="16384" width="9.140625" style="1"/>
  </cols>
  <sheetData>
    <row r="1" spans="1:28" ht="25.5" x14ac:dyDescent="0.2">
      <c r="A1" s="16" t="s">
        <v>2340</v>
      </c>
      <c r="B1" s="16" t="s">
        <v>2339</v>
      </c>
      <c r="C1" s="18" t="s">
        <v>2338</v>
      </c>
      <c r="D1" s="16" t="s">
        <v>2337</v>
      </c>
      <c r="E1" s="16" t="s">
        <v>2336</v>
      </c>
      <c r="F1" s="16" t="s">
        <v>2335</v>
      </c>
      <c r="G1" s="16" t="s">
        <v>2334</v>
      </c>
      <c r="H1" s="16" t="s">
        <v>2333</v>
      </c>
      <c r="I1" s="16" t="s">
        <v>2332</v>
      </c>
      <c r="J1" s="16" t="s">
        <v>2331</v>
      </c>
      <c r="K1" s="16" t="s">
        <v>2330</v>
      </c>
      <c r="L1" s="16" t="s">
        <v>2329</v>
      </c>
      <c r="M1" s="16" t="s">
        <v>2328</v>
      </c>
      <c r="N1" s="16" t="s">
        <v>2327</v>
      </c>
      <c r="O1" s="16" t="s">
        <v>2326</v>
      </c>
      <c r="P1" s="16" t="s">
        <v>2325</v>
      </c>
      <c r="Q1" s="17" t="s">
        <v>2324</v>
      </c>
      <c r="R1" s="16" t="s">
        <v>2323</v>
      </c>
      <c r="S1" s="16" t="s">
        <v>2322</v>
      </c>
      <c r="T1" s="15" t="s">
        <v>2321</v>
      </c>
      <c r="U1" s="15" t="s">
        <v>2320</v>
      </c>
      <c r="V1" s="14" t="s">
        <v>2319</v>
      </c>
      <c r="W1" s="14" t="s">
        <v>2318</v>
      </c>
      <c r="X1" s="14" t="s">
        <v>2317</v>
      </c>
      <c r="Y1" s="13" t="s">
        <v>2316</v>
      </c>
      <c r="Z1" s="12" t="s">
        <v>2315</v>
      </c>
      <c r="AA1" s="11" t="s">
        <v>2314</v>
      </c>
      <c r="AB1" s="11" t="s">
        <v>2313</v>
      </c>
    </row>
    <row r="2" spans="1:28" x14ac:dyDescent="0.2">
      <c r="A2" s="1" t="s">
        <v>2311</v>
      </c>
      <c r="B2" s="1" t="s">
        <v>15</v>
      </c>
      <c r="C2" s="10">
        <v>45352</v>
      </c>
      <c r="D2" s="1" t="s">
        <v>2310</v>
      </c>
      <c r="E2" s="1" t="s">
        <v>2309</v>
      </c>
      <c r="F2" s="1" t="s">
        <v>2308</v>
      </c>
      <c r="G2" s="1" t="s">
        <v>12</v>
      </c>
      <c r="H2" s="1" t="s">
        <v>11</v>
      </c>
      <c r="I2" s="1" t="s">
        <v>50</v>
      </c>
      <c r="J2" s="1" t="s">
        <v>424</v>
      </c>
      <c r="K2" s="1" t="s">
        <v>0</v>
      </c>
      <c r="L2" s="1" t="s">
        <v>423</v>
      </c>
      <c r="M2" s="1" t="s">
        <v>2312</v>
      </c>
      <c r="N2" s="9">
        <v>500</v>
      </c>
      <c r="O2" s="1" t="s">
        <v>4</v>
      </c>
      <c r="P2" s="8">
        <v>0</v>
      </c>
      <c r="Q2" s="8">
        <v>500</v>
      </c>
      <c r="R2" s="1" t="s">
        <v>102</v>
      </c>
      <c r="S2" s="7">
        <v>8.41</v>
      </c>
      <c r="T2" s="6">
        <f>+S2*N2</f>
        <v>4205</v>
      </c>
      <c r="U2" s="6">
        <f>+S2*Q2</f>
        <v>4205</v>
      </c>
      <c r="V2" s="1" t="str">
        <f>IF(AB2=0,IFERROR(VLOOKUP(L2,[1]listaMateriales!A:K,11,0),"-"),"Sin producto")</f>
        <v>Sin Producto</v>
      </c>
      <c r="W2" s="6">
        <f>+IF(OR(K2="27",K2="28",K2="29"),VLOOKUP(L2,[1]listaMateriales!A:E,5,0),0)*N2/1000</f>
        <v>0</v>
      </c>
      <c r="X2" s="6">
        <f>+IF(W2=0,0,T2/W2)</f>
        <v>0</v>
      </c>
      <c r="Y2" s="1" t="str">
        <f>MID(L2,14,1)</f>
        <v/>
      </c>
      <c r="Z2" s="2" t="str">
        <f>IF(IFERROR(FIND("PUL",M2,1),0)&gt;1,"pulido","no")</f>
        <v>no</v>
      </c>
      <c r="AA2" s="2" t="str">
        <f>IF(IFERROR(FIND("BIOC",M2,1),0)&gt;1,"BIOCITY","no")</f>
        <v>no</v>
      </c>
      <c r="AB2" s="2">
        <f>IFERROR(SEARCH("INT",F2,1),0)+IFERROR(SEARCH("DEV",F2,1),0)+IFERROR(SEARCH("FC",F2,1),0)+IFERROR(SEARCH("USD",F2,1),0)</f>
        <v>0</v>
      </c>
    </row>
    <row r="3" spans="1:28" x14ac:dyDescent="0.2">
      <c r="A3" s="1" t="s">
        <v>2311</v>
      </c>
      <c r="B3" s="1" t="s">
        <v>15</v>
      </c>
      <c r="C3" s="10">
        <v>45352</v>
      </c>
      <c r="D3" s="1" t="s">
        <v>2310</v>
      </c>
      <c r="E3" s="1" t="s">
        <v>2309</v>
      </c>
      <c r="F3" s="1" t="s">
        <v>2308</v>
      </c>
      <c r="G3" s="1" t="s">
        <v>12</v>
      </c>
      <c r="H3" s="1" t="s">
        <v>11</v>
      </c>
      <c r="I3" s="1" t="s">
        <v>50</v>
      </c>
      <c r="J3" s="1" t="s">
        <v>424</v>
      </c>
      <c r="K3" s="1" t="s">
        <v>0</v>
      </c>
      <c r="L3" s="1" t="s">
        <v>423</v>
      </c>
      <c r="M3" s="1" t="s">
        <v>2307</v>
      </c>
      <c r="N3" s="9">
        <v>160</v>
      </c>
      <c r="O3" s="1" t="s">
        <v>4</v>
      </c>
      <c r="P3" s="8">
        <v>0</v>
      </c>
      <c r="Q3" s="8">
        <v>160</v>
      </c>
      <c r="R3" s="1" t="s">
        <v>102</v>
      </c>
      <c r="S3" s="7">
        <v>74.819999999999993</v>
      </c>
      <c r="T3" s="6">
        <f>+S3*N3</f>
        <v>11971.199999999999</v>
      </c>
      <c r="U3" s="6">
        <f>+S3*Q3</f>
        <v>11971.199999999999</v>
      </c>
      <c r="V3" s="1" t="str">
        <f>IF(AB3=0,IFERROR(VLOOKUP(L3,[1]listaMateriales!A:K,11,0),"-"),"Sin producto")</f>
        <v>Sin Producto</v>
      </c>
      <c r="W3" s="6">
        <f>+IF(OR(K3="27",K3="28",K3="29"),VLOOKUP(L3,[1]listaMateriales!A:E,5,0),0)*N3/1000</f>
        <v>0</v>
      </c>
      <c r="X3" s="6">
        <f>+IF(W3=0,0,T3/W3)</f>
        <v>0</v>
      </c>
      <c r="Y3" s="1" t="str">
        <f>MID(L3,14,1)</f>
        <v/>
      </c>
      <c r="Z3" s="2" t="str">
        <f>IF(IFERROR(FIND("PUL",M3,1),0)&gt;1,"pulido","no")</f>
        <v>no</v>
      </c>
      <c r="AA3" s="2" t="str">
        <f>IF(IFERROR(FIND("BIOC",M3,1),0)&gt;1,"BIOCITY","no")</f>
        <v>no</v>
      </c>
      <c r="AB3" s="2">
        <f>IFERROR(SEARCH("INT",F3,1),0)+IFERROR(SEARCH("DEV",F3,1),0)+IFERROR(SEARCH("FC",F3,1),0)+IFERROR(SEARCH("USD",F3,1),0)</f>
        <v>0</v>
      </c>
    </row>
    <row r="4" spans="1:28" x14ac:dyDescent="0.2">
      <c r="A4" s="1" t="s">
        <v>2306</v>
      </c>
      <c r="B4" s="1" t="s">
        <v>15</v>
      </c>
      <c r="C4" s="10">
        <v>45352</v>
      </c>
      <c r="D4" s="1" t="s">
        <v>1153</v>
      </c>
      <c r="E4" s="1" t="s">
        <v>1152</v>
      </c>
      <c r="F4" s="1" t="s">
        <v>2305</v>
      </c>
      <c r="G4" s="1" t="s">
        <v>39</v>
      </c>
      <c r="H4" s="1" t="s">
        <v>38</v>
      </c>
      <c r="I4" s="1" t="s">
        <v>50</v>
      </c>
      <c r="J4" s="1" t="s">
        <v>17</v>
      </c>
      <c r="K4" s="1" t="s">
        <v>49</v>
      </c>
      <c r="L4" s="1" t="s">
        <v>55</v>
      </c>
      <c r="M4" s="1" t="s">
        <v>54</v>
      </c>
      <c r="N4" s="9">
        <v>1188</v>
      </c>
      <c r="O4" s="1" t="s">
        <v>4</v>
      </c>
      <c r="P4" s="8">
        <v>1188</v>
      </c>
      <c r="Q4" s="8">
        <v>0</v>
      </c>
      <c r="R4" s="1" t="s">
        <v>46</v>
      </c>
      <c r="S4" s="7">
        <v>267.54000000000002</v>
      </c>
      <c r="T4" s="6">
        <f>+S4*N4</f>
        <v>317837.52</v>
      </c>
      <c r="U4" s="6">
        <f>+S4*Q4</f>
        <v>0</v>
      </c>
      <c r="V4" s="1" t="str">
        <f>IF(AB4=0,IFERROR(VLOOKUP(L4,[1]listaMateriales!A:K,11,0),"-"),"Sin producto")</f>
        <v xml:space="preserve">Ladrillos (Olavarria)    </v>
      </c>
      <c r="W4" s="6">
        <f>+IF(OR(K4="27",K4="28",K4="29"),VLOOKUP(L4,[1]listaMateriales!A:E,5,0),0)*N4/1000</f>
        <v>4.3373879999999998</v>
      </c>
      <c r="X4" s="6">
        <f>+IF(W4=0,0,T4/W4)</f>
        <v>73278.553820871006</v>
      </c>
      <c r="Y4" s="1" t="str">
        <f>MID(L4,14,1)</f>
        <v>1</v>
      </c>
      <c r="Z4" s="2" t="str">
        <f>IF(IFERROR(FIND("PUL",M4,1),0)&gt;1,"pulido","no")</f>
        <v>no</v>
      </c>
      <c r="AA4" s="2" t="str">
        <f>IF(IFERROR(FIND("BIOC",M4,1),0)&gt;1,"BIOCITY","no")</f>
        <v>no</v>
      </c>
      <c r="AB4" s="2">
        <f>IFERROR(SEARCH("INT",F4,1),0)+IFERROR(SEARCH("DEV",F4,1),0)+IFERROR(SEARCH("FC",F4,1),0)+IFERROR(SEARCH("USD",F4,1),0)</f>
        <v>0</v>
      </c>
    </row>
    <row r="5" spans="1:28" x14ac:dyDescent="0.2">
      <c r="A5" s="1" t="s">
        <v>2306</v>
      </c>
      <c r="B5" s="1" t="s">
        <v>15</v>
      </c>
      <c r="C5" s="10">
        <v>45352</v>
      </c>
      <c r="D5" s="1" t="s">
        <v>1153</v>
      </c>
      <c r="E5" s="1" t="s">
        <v>1152</v>
      </c>
      <c r="F5" s="1" t="s">
        <v>2305</v>
      </c>
      <c r="G5" s="1" t="s">
        <v>39</v>
      </c>
      <c r="H5" s="1" t="s">
        <v>38</v>
      </c>
      <c r="I5" s="1" t="s">
        <v>50</v>
      </c>
      <c r="J5" s="1" t="s">
        <v>17</v>
      </c>
      <c r="K5" s="1" t="s">
        <v>49</v>
      </c>
      <c r="L5" s="1" t="s">
        <v>48</v>
      </c>
      <c r="M5" s="1" t="s">
        <v>47</v>
      </c>
      <c r="N5" s="9">
        <v>1440</v>
      </c>
      <c r="O5" s="1" t="s">
        <v>4</v>
      </c>
      <c r="P5" s="8">
        <v>1440</v>
      </c>
      <c r="Q5" s="8">
        <v>0</v>
      </c>
      <c r="R5" s="1" t="s">
        <v>46</v>
      </c>
      <c r="S5" s="7">
        <v>341.13</v>
      </c>
      <c r="T5" s="6">
        <f>+S5*N5</f>
        <v>491227.2</v>
      </c>
      <c r="U5" s="6">
        <f>+S5*Q5</f>
        <v>0</v>
      </c>
      <c r="V5" s="1" t="str">
        <f>IF(AB5=0,IFERROR(VLOOKUP(L5,[1]listaMateriales!A:K,11,0),"-"),"Sin producto")</f>
        <v xml:space="preserve">Ladrillos (Olavarria)    </v>
      </c>
      <c r="W5" s="6">
        <f>+IF(OR(K5="27",K5="28",K5="29"),VLOOKUP(L5,[1]listaMateriales!A:E,5,0),0)*N5/1000</f>
        <v>7.6881600000000008</v>
      </c>
      <c r="X5" s="6">
        <f>+IF(W5=0,0,T5/W5)</f>
        <v>63893.98763813448</v>
      </c>
      <c r="Y5" s="1" t="str">
        <f>MID(L5,14,1)</f>
        <v>1</v>
      </c>
      <c r="Z5" s="2" t="str">
        <f>IF(IFERROR(FIND("PUL",M5,1),0)&gt;1,"pulido","no")</f>
        <v>no</v>
      </c>
      <c r="AA5" s="2" t="str">
        <f>IF(IFERROR(FIND("BIOC",M5,1),0)&gt;1,"BIOCITY","no")</f>
        <v>no</v>
      </c>
      <c r="AB5" s="2">
        <f>IFERROR(SEARCH("INT",F5,1),0)+IFERROR(SEARCH("DEV",F5,1),0)+IFERROR(SEARCH("FC",F5,1),0)+IFERROR(SEARCH("USD",F5,1),0)</f>
        <v>0</v>
      </c>
    </row>
    <row r="6" spans="1:28" x14ac:dyDescent="0.2">
      <c r="A6" s="1" t="s">
        <v>2306</v>
      </c>
      <c r="B6" s="1" t="s">
        <v>15</v>
      </c>
      <c r="C6" s="10">
        <v>45352</v>
      </c>
      <c r="D6" s="1" t="s">
        <v>1153</v>
      </c>
      <c r="E6" s="1" t="s">
        <v>1152</v>
      </c>
      <c r="F6" s="1" t="s">
        <v>2305</v>
      </c>
      <c r="G6" s="1" t="s">
        <v>39</v>
      </c>
      <c r="H6" s="1" t="s">
        <v>38</v>
      </c>
      <c r="I6" s="1" t="s">
        <v>50</v>
      </c>
      <c r="J6" s="1" t="s">
        <v>17</v>
      </c>
      <c r="K6" s="1" t="s">
        <v>49</v>
      </c>
      <c r="L6" s="1" t="s">
        <v>57</v>
      </c>
      <c r="M6" s="1" t="s">
        <v>56</v>
      </c>
      <c r="N6" s="9">
        <v>2700</v>
      </c>
      <c r="O6" s="1" t="s">
        <v>4</v>
      </c>
      <c r="P6" s="8">
        <v>2700</v>
      </c>
      <c r="Q6" s="8">
        <v>0</v>
      </c>
      <c r="R6" s="1" t="s">
        <v>46</v>
      </c>
      <c r="S6" s="7">
        <v>462.02</v>
      </c>
      <c r="T6" s="6">
        <f>+S6*N6</f>
        <v>1247454</v>
      </c>
      <c r="U6" s="6">
        <f>+S6*Q6</f>
        <v>0</v>
      </c>
      <c r="V6" s="1" t="str">
        <f>IF(AB6=0,IFERROR(VLOOKUP(L6,[1]listaMateriales!A:K,11,0),"-"),"Sin producto")</f>
        <v xml:space="preserve">Ladrillos (Olavarria)    </v>
      </c>
      <c r="W6" s="6">
        <f>+IF(OR(K6="27",K6="28",K6="29"),VLOOKUP(L6,[1]listaMateriales!A:E,5,0),0)*N6/1000</f>
        <v>18.689399999999999</v>
      </c>
      <c r="X6" s="6">
        <f>+IF(W6=0,0,T6/W6)</f>
        <v>66746.605027448721</v>
      </c>
      <c r="Y6" s="1" t="str">
        <f>MID(L6,14,1)</f>
        <v>1</v>
      </c>
      <c r="Z6" s="2" t="str">
        <f>IF(IFERROR(FIND("PUL",M6,1),0)&gt;1,"pulido","no")</f>
        <v>no</v>
      </c>
      <c r="AA6" s="2" t="str">
        <f>IF(IFERROR(FIND("BIOC",M6,1),0)&gt;1,"BIOCITY","no")</f>
        <v>no</v>
      </c>
      <c r="AB6" s="2">
        <f>IFERROR(SEARCH("INT",F6,1),0)+IFERROR(SEARCH("DEV",F6,1),0)+IFERROR(SEARCH("FC",F6,1),0)+IFERROR(SEARCH("USD",F6,1),0)</f>
        <v>0</v>
      </c>
    </row>
    <row r="7" spans="1:28" x14ac:dyDescent="0.2">
      <c r="A7" s="1" t="s">
        <v>2304</v>
      </c>
      <c r="B7" s="1" t="s">
        <v>42</v>
      </c>
      <c r="C7" s="10">
        <v>45352</v>
      </c>
      <c r="D7" s="1" t="s">
        <v>1203</v>
      </c>
      <c r="E7" s="1" t="s">
        <v>1202</v>
      </c>
      <c r="F7" s="1" t="s">
        <v>2213</v>
      </c>
      <c r="G7" s="1" t="s">
        <v>39</v>
      </c>
      <c r="H7" s="1" t="s">
        <v>38</v>
      </c>
      <c r="I7" s="1" t="s">
        <v>50</v>
      </c>
      <c r="J7" s="1" t="s">
        <v>37</v>
      </c>
      <c r="K7" s="1" t="s">
        <v>36</v>
      </c>
      <c r="L7" s="1" t="s">
        <v>35</v>
      </c>
      <c r="M7" s="1" t="s">
        <v>34</v>
      </c>
      <c r="N7" s="8">
        <v>4320</v>
      </c>
      <c r="O7" s="1" t="s">
        <v>4</v>
      </c>
      <c r="P7" s="8">
        <v>4320</v>
      </c>
      <c r="Q7" s="8">
        <v>0</v>
      </c>
      <c r="R7" s="1" t="s">
        <v>33</v>
      </c>
      <c r="S7" s="7">
        <v>160.54</v>
      </c>
      <c r="T7" s="6">
        <f>+S7*N7</f>
        <v>693532.79999999993</v>
      </c>
      <c r="U7" s="6">
        <f>+S7*Q7</f>
        <v>0</v>
      </c>
      <c r="V7" s="1" t="str">
        <f>IF(AB7=0,IFERROR(VLOOKUP(L7,[1]listaMateriales!A:K,11,0),"-"),"Sin producto")</f>
        <v>Ladrillos (Campana)</v>
      </c>
      <c r="W7" s="6">
        <f>+IF(OR(K7="27",K7="28",K7="29"),VLOOKUP(L7,[1]listaMateriales!A:E,5,0),0)*N7/1000</f>
        <v>20.736000000000001</v>
      </c>
      <c r="X7" s="6">
        <f>+IF(W7=0,0,T7/W7)</f>
        <v>33445.833333333328</v>
      </c>
      <c r="Y7" s="1" t="str">
        <f>MID(L7,14,1)</f>
        <v/>
      </c>
      <c r="Z7" s="2" t="str">
        <f>IF(IFERROR(FIND("PUL",M7,1),0)&gt;1,"pulido","no")</f>
        <v>no</v>
      </c>
      <c r="AA7" s="2" t="str">
        <f>IF(IFERROR(FIND("BIOC",M7,1),0)&gt;1,"BIOCITY","no")</f>
        <v>no</v>
      </c>
      <c r="AB7" s="2">
        <f>IFERROR(SEARCH("INT",F7,1),0)+IFERROR(SEARCH("DEV",F7,1),0)+IFERROR(SEARCH("FC",F7,1),0)+IFERROR(SEARCH("USD",F7,1),0)</f>
        <v>0</v>
      </c>
    </row>
    <row r="8" spans="1:28" x14ac:dyDescent="0.2">
      <c r="A8" s="1" t="s">
        <v>2304</v>
      </c>
      <c r="B8" s="1" t="s">
        <v>42</v>
      </c>
      <c r="C8" s="10">
        <v>45352</v>
      </c>
      <c r="D8" s="1" t="s">
        <v>1203</v>
      </c>
      <c r="E8" s="1" t="s">
        <v>1202</v>
      </c>
      <c r="F8" s="1" t="s">
        <v>2213</v>
      </c>
      <c r="G8" s="1" t="s">
        <v>39</v>
      </c>
      <c r="H8" s="1" t="s">
        <v>38</v>
      </c>
      <c r="I8" s="1" t="s">
        <v>50</v>
      </c>
      <c r="J8" s="1" t="s">
        <v>37</v>
      </c>
      <c r="K8" s="1" t="s">
        <v>36</v>
      </c>
      <c r="L8" s="1" t="s">
        <v>86</v>
      </c>
      <c r="M8" s="1" t="s">
        <v>85</v>
      </c>
      <c r="N8" s="8">
        <v>1980</v>
      </c>
      <c r="O8" s="1" t="s">
        <v>4</v>
      </c>
      <c r="P8" s="8">
        <v>1980</v>
      </c>
      <c r="Q8" s="8">
        <v>0</v>
      </c>
      <c r="R8" s="1" t="s">
        <v>33</v>
      </c>
      <c r="S8" s="7">
        <v>134.33000000000001</v>
      </c>
      <c r="T8" s="6">
        <f>+S8*N8</f>
        <v>265973.40000000002</v>
      </c>
      <c r="U8" s="6">
        <f>+S8*Q8</f>
        <v>0</v>
      </c>
      <c r="V8" s="1" t="str">
        <f>IF(AB8=0,IFERROR(VLOOKUP(L8,[1]listaMateriales!A:K,11,0),"-"),"Sin producto")</f>
        <v>Ladrillos (Campana)</v>
      </c>
      <c r="W8" s="6">
        <f>+IF(OR(K8="27",K8="28",K8="29"),VLOOKUP(L8,[1]listaMateriales!A:E,5,0),0)*N8/1000</f>
        <v>7.3259999999999996</v>
      </c>
      <c r="X8" s="6">
        <f>+IF(W8=0,0,T8/W8)</f>
        <v>36305.405405405414</v>
      </c>
      <c r="Y8" s="1" t="str">
        <f>MID(L8,14,1)</f>
        <v/>
      </c>
      <c r="Z8" s="2" t="str">
        <f>IF(IFERROR(FIND("PUL",M8,1),0)&gt;1,"pulido","no")</f>
        <v>no</v>
      </c>
      <c r="AA8" s="2" t="str">
        <f>IF(IFERROR(FIND("BIOC",M8,1),0)&gt;1,"BIOCITY","no")</f>
        <v>no</v>
      </c>
      <c r="AB8" s="2">
        <f>IFERROR(SEARCH("INT",F8,1),0)+IFERROR(SEARCH("DEV",F8,1),0)+IFERROR(SEARCH("FC",F8,1),0)+IFERROR(SEARCH("USD",F8,1),0)</f>
        <v>0</v>
      </c>
    </row>
    <row r="9" spans="1:28" x14ac:dyDescent="0.2">
      <c r="A9" s="1" t="s">
        <v>2303</v>
      </c>
      <c r="B9" s="1" t="s">
        <v>15</v>
      </c>
      <c r="C9" s="10">
        <v>45352</v>
      </c>
      <c r="D9" s="1" t="s">
        <v>197</v>
      </c>
      <c r="E9" s="1" t="s">
        <v>196</v>
      </c>
      <c r="F9" s="1" t="s">
        <v>2302</v>
      </c>
      <c r="G9" s="1" t="s">
        <v>39</v>
      </c>
      <c r="H9" s="1" t="s">
        <v>38</v>
      </c>
      <c r="I9" s="1" t="s">
        <v>50</v>
      </c>
      <c r="J9" s="1" t="s">
        <v>9</v>
      </c>
      <c r="K9" s="1" t="s">
        <v>30</v>
      </c>
      <c r="L9" s="1" t="s">
        <v>621</v>
      </c>
      <c r="M9" s="1" t="s">
        <v>620</v>
      </c>
      <c r="N9" s="8">
        <v>193.92</v>
      </c>
      <c r="O9" s="1" t="s">
        <v>2</v>
      </c>
      <c r="P9" s="8">
        <v>0</v>
      </c>
      <c r="Q9" s="8">
        <v>193.92</v>
      </c>
      <c r="R9" s="1" t="s">
        <v>195</v>
      </c>
      <c r="S9" s="7">
        <v>2885.82</v>
      </c>
      <c r="T9" s="6">
        <f>+S9*N9</f>
        <v>559618.21439999994</v>
      </c>
      <c r="U9" s="6">
        <f>+S9*Q9</f>
        <v>559618.21439999994</v>
      </c>
      <c r="V9" s="1" t="str">
        <f>IF(AB9=0,IFERROR(VLOOKUP(L9,[1]listaMateriales!A:K,11,0),"-"),"Sin producto")</f>
        <v>38 x 38</v>
      </c>
      <c r="W9" s="6">
        <f>+IF(OR(K9="27",K9="28",K9="29"),VLOOKUP(L9,[1]listaMateriales!A:E,5,0),0)*N9/1000</f>
        <v>0</v>
      </c>
      <c r="X9" s="6">
        <f>+IF(W9=0,0,T9/W9)</f>
        <v>0</v>
      </c>
      <c r="Y9" s="1" t="str">
        <f>MID(L9,14,1)</f>
        <v>1</v>
      </c>
      <c r="Z9" s="2" t="str">
        <f>IF(IFERROR(FIND("PUL",M9,1),0)&gt;1,"pulido","no")</f>
        <v>no</v>
      </c>
      <c r="AA9" s="2" t="str">
        <f>IF(IFERROR(FIND("BIOC",M9,1),0)&gt;1,"BIOCITY","no")</f>
        <v>no</v>
      </c>
      <c r="AB9" s="2">
        <f>IFERROR(SEARCH("INT",F9,1),0)+IFERROR(SEARCH("DEV",F9,1),0)+IFERROR(SEARCH("FC",F9,1),0)+IFERROR(SEARCH("USD",F9,1),0)</f>
        <v>0</v>
      </c>
    </row>
    <row r="10" spans="1:28" x14ac:dyDescent="0.2">
      <c r="A10" s="1" t="s">
        <v>2303</v>
      </c>
      <c r="B10" s="1" t="s">
        <v>15</v>
      </c>
      <c r="C10" s="10">
        <v>45352</v>
      </c>
      <c r="D10" s="1" t="s">
        <v>197</v>
      </c>
      <c r="E10" s="1" t="s">
        <v>196</v>
      </c>
      <c r="F10" s="1" t="s">
        <v>2302</v>
      </c>
      <c r="G10" s="1" t="s">
        <v>39</v>
      </c>
      <c r="H10" s="1" t="s">
        <v>38</v>
      </c>
      <c r="I10" s="1" t="s">
        <v>50</v>
      </c>
      <c r="J10" s="1" t="s">
        <v>9</v>
      </c>
      <c r="K10" s="1" t="s">
        <v>30</v>
      </c>
      <c r="L10" s="1" t="s">
        <v>812</v>
      </c>
      <c r="M10" s="1" t="s">
        <v>811</v>
      </c>
      <c r="N10" s="8">
        <v>290.88</v>
      </c>
      <c r="O10" s="1" t="s">
        <v>2</v>
      </c>
      <c r="P10" s="8">
        <v>0</v>
      </c>
      <c r="Q10" s="8">
        <v>290.88</v>
      </c>
      <c r="R10" s="1" t="s">
        <v>195</v>
      </c>
      <c r="S10" s="7">
        <v>2885.82</v>
      </c>
      <c r="T10" s="6">
        <f>+S10*N10</f>
        <v>839427.32160000002</v>
      </c>
      <c r="U10" s="6">
        <f>+S10*Q10</f>
        <v>839427.32160000002</v>
      </c>
      <c r="V10" s="1" t="str">
        <f>IF(AB10=0,IFERROR(VLOOKUP(L10,[1]listaMateriales!A:K,11,0),"-"),"Sin producto")</f>
        <v>38 x 38</v>
      </c>
      <c r="W10" s="6">
        <f>+IF(OR(K10="27",K10="28",K10="29"),VLOOKUP(L10,[1]listaMateriales!A:E,5,0),0)*N10/1000</f>
        <v>0</v>
      </c>
      <c r="X10" s="6">
        <f>+IF(W10=0,0,T10/W10)</f>
        <v>0</v>
      </c>
      <c r="Y10" s="1" t="str">
        <f>MID(L10,14,1)</f>
        <v>1</v>
      </c>
      <c r="Z10" s="2" t="str">
        <f>IF(IFERROR(FIND("PUL",M10,1),0)&gt;1,"pulido","no")</f>
        <v>no</v>
      </c>
      <c r="AA10" s="2" t="str">
        <f>IF(IFERROR(FIND("BIOC",M10,1),0)&gt;1,"BIOCITY","no")</f>
        <v>no</v>
      </c>
      <c r="AB10" s="2">
        <f>IFERROR(SEARCH("INT",F10,1),0)+IFERROR(SEARCH("DEV",F10,1),0)+IFERROR(SEARCH("FC",F10,1),0)+IFERROR(SEARCH("USD",F10,1),0)</f>
        <v>0</v>
      </c>
    </row>
    <row r="11" spans="1:28" x14ac:dyDescent="0.2">
      <c r="A11" s="1" t="s">
        <v>2303</v>
      </c>
      <c r="B11" s="1" t="s">
        <v>15</v>
      </c>
      <c r="C11" s="10">
        <v>45352</v>
      </c>
      <c r="D11" s="1" t="s">
        <v>197</v>
      </c>
      <c r="E11" s="1" t="s">
        <v>196</v>
      </c>
      <c r="F11" s="1" t="s">
        <v>2302</v>
      </c>
      <c r="G11" s="1" t="s">
        <v>39</v>
      </c>
      <c r="H11" s="1" t="s">
        <v>38</v>
      </c>
      <c r="I11" s="1" t="s">
        <v>50</v>
      </c>
      <c r="J11" s="1" t="s">
        <v>9</v>
      </c>
      <c r="K11" s="1" t="s">
        <v>30</v>
      </c>
      <c r="L11" s="1" t="s">
        <v>804</v>
      </c>
      <c r="M11" s="1" t="s">
        <v>803</v>
      </c>
      <c r="N11" s="8">
        <v>290.88</v>
      </c>
      <c r="O11" s="1" t="s">
        <v>2</v>
      </c>
      <c r="P11" s="8">
        <v>0</v>
      </c>
      <c r="Q11" s="8">
        <v>290.88</v>
      </c>
      <c r="R11" s="1" t="s">
        <v>195</v>
      </c>
      <c r="S11" s="7">
        <v>2885.82</v>
      </c>
      <c r="T11" s="6">
        <f>+S11*N11</f>
        <v>839427.32160000002</v>
      </c>
      <c r="U11" s="6">
        <f>+S11*Q11</f>
        <v>839427.32160000002</v>
      </c>
      <c r="V11" s="1" t="str">
        <f>IF(AB11=0,IFERROR(VLOOKUP(L11,[1]listaMateriales!A:K,11,0),"-"),"Sin producto")</f>
        <v>38 x 38</v>
      </c>
      <c r="W11" s="6">
        <f>+IF(OR(K11="27",K11="28",K11="29"),VLOOKUP(L11,[1]listaMateriales!A:E,5,0),0)*N11/1000</f>
        <v>0</v>
      </c>
      <c r="X11" s="6">
        <f>+IF(W11=0,0,T11/W11)</f>
        <v>0</v>
      </c>
      <c r="Y11" s="1" t="str">
        <f>MID(L11,14,1)</f>
        <v>1</v>
      </c>
      <c r="Z11" s="2" t="str">
        <f>IF(IFERROR(FIND("PUL",M11,1),0)&gt;1,"pulido","no")</f>
        <v>no</v>
      </c>
      <c r="AA11" s="2" t="str">
        <f>IF(IFERROR(FIND("BIOC",M11,1),0)&gt;1,"BIOCITY","no")</f>
        <v>no</v>
      </c>
      <c r="AB11" s="2">
        <f>IFERROR(SEARCH("INT",F11,1),0)+IFERROR(SEARCH("DEV",F11,1),0)+IFERROR(SEARCH("FC",F11,1),0)+IFERROR(SEARCH("USD",F11,1),0)</f>
        <v>0</v>
      </c>
    </row>
    <row r="12" spans="1:28" x14ac:dyDescent="0.2">
      <c r="A12" s="1" t="s">
        <v>2301</v>
      </c>
      <c r="B12" s="1" t="s">
        <v>42</v>
      </c>
      <c r="C12" s="10">
        <v>45352</v>
      </c>
      <c r="D12" s="1" t="s">
        <v>135</v>
      </c>
      <c r="E12" s="1" t="s">
        <v>134</v>
      </c>
      <c r="F12" s="1" t="s">
        <v>2300</v>
      </c>
      <c r="G12" s="1" t="s">
        <v>39</v>
      </c>
      <c r="H12" s="1" t="s">
        <v>38</v>
      </c>
      <c r="I12" s="1" t="s">
        <v>50</v>
      </c>
      <c r="J12" s="1" t="s">
        <v>17</v>
      </c>
      <c r="K12" s="1" t="s">
        <v>49</v>
      </c>
      <c r="L12" s="1" t="s">
        <v>57</v>
      </c>
      <c r="M12" s="1" t="s">
        <v>56</v>
      </c>
      <c r="N12" s="8">
        <v>3420</v>
      </c>
      <c r="O12" s="1" t="s">
        <v>4</v>
      </c>
      <c r="P12" s="8">
        <v>3420</v>
      </c>
      <c r="Q12" s="8">
        <v>0</v>
      </c>
      <c r="R12" s="1" t="s">
        <v>33</v>
      </c>
      <c r="S12" s="7">
        <v>317.73</v>
      </c>
      <c r="T12" s="6">
        <f>+S12*N12</f>
        <v>1086636.6000000001</v>
      </c>
      <c r="U12" s="6">
        <f>+S12*Q12</f>
        <v>0</v>
      </c>
      <c r="V12" s="1" t="str">
        <f>IF(AB12=0,IFERROR(VLOOKUP(L12,[1]listaMateriales!A:K,11,0),"-"),"Sin producto")</f>
        <v xml:space="preserve">Ladrillos (Olavarria)    </v>
      </c>
      <c r="W12" s="6">
        <f>+IF(OR(K12="27",K12="28",K12="29"),VLOOKUP(L12,[1]listaMateriales!A:E,5,0),0)*N12/1000</f>
        <v>23.673239999999996</v>
      </c>
      <c r="X12" s="6">
        <f>+IF(W12=0,0,T12/W12)</f>
        <v>45901.473562554187</v>
      </c>
      <c r="Y12" s="1" t="str">
        <f>MID(L12,14,1)</f>
        <v>1</v>
      </c>
      <c r="Z12" s="2" t="str">
        <f>IF(IFERROR(FIND("PUL",M12,1),0)&gt;1,"pulido","no")</f>
        <v>no</v>
      </c>
      <c r="AA12" s="2" t="str">
        <f>IF(IFERROR(FIND("BIOC",M12,1),0)&gt;1,"BIOCITY","no")</f>
        <v>no</v>
      </c>
      <c r="AB12" s="2">
        <f>IFERROR(SEARCH("INT",F12,1),0)+IFERROR(SEARCH("DEV",F12,1),0)+IFERROR(SEARCH("FC",F12,1),0)+IFERROR(SEARCH("USD",F12,1),0)</f>
        <v>0</v>
      </c>
    </row>
    <row r="13" spans="1:28" x14ac:dyDescent="0.2">
      <c r="A13" s="1" t="s">
        <v>2301</v>
      </c>
      <c r="B13" s="1" t="s">
        <v>42</v>
      </c>
      <c r="C13" s="10">
        <v>45352</v>
      </c>
      <c r="D13" s="1" t="s">
        <v>135</v>
      </c>
      <c r="E13" s="1" t="s">
        <v>134</v>
      </c>
      <c r="F13" s="1" t="s">
        <v>2300</v>
      </c>
      <c r="G13" s="1" t="s">
        <v>39</v>
      </c>
      <c r="H13" s="1" t="s">
        <v>38</v>
      </c>
      <c r="I13" s="1" t="s">
        <v>50</v>
      </c>
      <c r="J13" s="1" t="s">
        <v>17</v>
      </c>
      <c r="K13" s="1" t="s">
        <v>49</v>
      </c>
      <c r="L13" s="1" t="s">
        <v>48</v>
      </c>
      <c r="M13" s="1" t="s">
        <v>47</v>
      </c>
      <c r="N13" s="8">
        <v>1440</v>
      </c>
      <c r="O13" s="1" t="s">
        <v>4</v>
      </c>
      <c r="P13" s="8">
        <v>1440</v>
      </c>
      <c r="Q13" s="8">
        <v>0</v>
      </c>
      <c r="R13" s="1" t="s">
        <v>33</v>
      </c>
      <c r="S13" s="7">
        <v>234.58</v>
      </c>
      <c r="T13" s="6">
        <f>+S13*N13</f>
        <v>337795.2</v>
      </c>
      <c r="U13" s="6">
        <f>+S13*Q13</f>
        <v>0</v>
      </c>
      <c r="V13" s="1" t="str">
        <f>IF(AB13=0,IFERROR(VLOOKUP(L13,[1]listaMateriales!A:K,11,0),"-"),"Sin producto")</f>
        <v xml:space="preserve">Ladrillos (Olavarria)    </v>
      </c>
      <c r="W13" s="6">
        <f>+IF(OR(K13="27",K13="28",K13="29"),VLOOKUP(L13,[1]listaMateriales!A:E,5,0),0)*N13/1000</f>
        <v>7.6881600000000008</v>
      </c>
      <c r="X13" s="6">
        <f>+IF(W13=0,0,T13/W13)</f>
        <v>43937.066866454392</v>
      </c>
      <c r="Y13" s="1" t="str">
        <f>MID(L13,14,1)</f>
        <v>1</v>
      </c>
      <c r="Z13" s="2" t="str">
        <f>IF(IFERROR(FIND("PUL",M13,1),0)&gt;1,"pulido","no")</f>
        <v>no</v>
      </c>
      <c r="AA13" s="2" t="str">
        <f>IF(IFERROR(FIND("BIOC",M13,1),0)&gt;1,"BIOCITY","no")</f>
        <v>no</v>
      </c>
      <c r="AB13" s="2">
        <f>IFERROR(SEARCH("INT",F13,1),0)+IFERROR(SEARCH("DEV",F13,1),0)+IFERROR(SEARCH("FC",F13,1),0)+IFERROR(SEARCH("USD",F13,1),0)</f>
        <v>0</v>
      </c>
    </row>
    <row r="14" spans="1:28" x14ac:dyDescent="0.2">
      <c r="A14" s="1" t="s">
        <v>2299</v>
      </c>
      <c r="B14" s="1" t="s">
        <v>42</v>
      </c>
      <c r="C14" s="10">
        <v>45352</v>
      </c>
      <c r="D14" s="1" t="s">
        <v>190</v>
      </c>
      <c r="E14" s="1" t="s">
        <v>189</v>
      </c>
      <c r="F14" s="1" t="s">
        <v>2269</v>
      </c>
      <c r="G14" s="1" t="s">
        <v>39</v>
      </c>
      <c r="H14" s="1" t="s">
        <v>38</v>
      </c>
      <c r="I14" s="1" t="s">
        <v>0</v>
      </c>
      <c r="J14" s="1" t="s">
        <v>37</v>
      </c>
      <c r="K14" s="1" t="s">
        <v>36</v>
      </c>
      <c r="L14" s="1" t="s">
        <v>207</v>
      </c>
      <c r="M14" s="1" t="s">
        <v>206</v>
      </c>
      <c r="N14" s="8">
        <v>3240</v>
      </c>
      <c r="O14" s="1" t="s">
        <v>4</v>
      </c>
      <c r="P14" s="8">
        <v>3240</v>
      </c>
      <c r="Q14" s="8">
        <v>0</v>
      </c>
      <c r="R14" s="1" t="s">
        <v>125</v>
      </c>
      <c r="S14" s="7">
        <v>364.37</v>
      </c>
      <c r="T14" s="6">
        <f>+S14*N14</f>
        <v>1180558.8</v>
      </c>
      <c r="U14" s="6">
        <f>+S14*Q14</f>
        <v>0</v>
      </c>
      <c r="V14" s="1" t="str">
        <f>IF(AB14=0,IFERROR(VLOOKUP(L14,[1]listaMateriales!A:K,11,0),"-"),"Sin producto")</f>
        <v>Ladrillos (Campana)</v>
      </c>
      <c r="W14" s="6">
        <f>+IF(OR(K14="27",K14="28",K14="29"),VLOOKUP(L14,[1]listaMateriales!A:E,5,0),0)*N14/1000</f>
        <v>22.68</v>
      </c>
      <c r="X14" s="6">
        <f>+IF(W14=0,0,T14/W14)</f>
        <v>52052.857142857145</v>
      </c>
      <c r="Y14" s="1" t="str">
        <f>MID(L14,14,1)</f>
        <v/>
      </c>
      <c r="Z14" s="2" t="str">
        <f>IF(IFERROR(FIND("PUL",M14,1),0)&gt;1,"pulido","no")</f>
        <v>no</v>
      </c>
      <c r="AA14" s="2" t="str">
        <f>IF(IFERROR(FIND("BIOC",M14,1),0)&gt;1,"BIOCITY","no")</f>
        <v>no</v>
      </c>
      <c r="AB14" s="2">
        <f>IFERROR(SEARCH("INT",F14,1),0)+IFERROR(SEARCH("DEV",F14,1),0)+IFERROR(SEARCH("FC",F14,1),0)+IFERROR(SEARCH("USD",F14,1),0)</f>
        <v>0</v>
      </c>
    </row>
    <row r="15" spans="1:28" x14ac:dyDescent="0.2">
      <c r="A15" s="1" t="s">
        <v>2299</v>
      </c>
      <c r="B15" s="1" t="s">
        <v>42</v>
      </c>
      <c r="C15" s="10">
        <v>45352</v>
      </c>
      <c r="D15" s="1" t="s">
        <v>190</v>
      </c>
      <c r="E15" s="1" t="s">
        <v>189</v>
      </c>
      <c r="F15" s="1" t="s">
        <v>2269</v>
      </c>
      <c r="G15" s="1" t="s">
        <v>39</v>
      </c>
      <c r="H15" s="1" t="s">
        <v>38</v>
      </c>
      <c r="I15" s="1" t="s">
        <v>0</v>
      </c>
      <c r="J15" s="1" t="s">
        <v>37</v>
      </c>
      <c r="K15" s="1" t="s">
        <v>36</v>
      </c>
      <c r="L15" s="1" t="s">
        <v>35</v>
      </c>
      <c r="M15" s="1" t="s">
        <v>34</v>
      </c>
      <c r="N15" s="8">
        <v>1152</v>
      </c>
      <c r="O15" s="1" t="s">
        <v>4</v>
      </c>
      <c r="P15" s="8">
        <v>1152</v>
      </c>
      <c r="Q15" s="8">
        <v>0</v>
      </c>
      <c r="R15" s="1" t="s">
        <v>125</v>
      </c>
      <c r="S15" s="7">
        <v>238.8</v>
      </c>
      <c r="T15" s="6">
        <f>+S15*N15</f>
        <v>275097.60000000003</v>
      </c>
      <c r="U15" s="6">
        <f>+S15*Q15</f>
        <v>0</v>
      </c>
      <c r="V15" s="1" t="str">
        <f>IF(AB15=0,IFERROR(VLOOKUP(L15,[1]listaMateriales!A:K,11,0),"-"),"Sin producto")</f>
        <v>Ladrillos (Campana)</v>
      </c>
      <c r="W15" s="6">
        <f>+IF(OR(K15="27",K15="28",K15="29"),VLOOKUP(L15,[1]listaMateriales!A:E,5,0),0)*N15/1000</f>
        <v>5.5295999999999994</v>
      </c>
      <c r="X15" s="6">
        <f>+IF(W15=0,0,T15/W15)</f>
        <v>49750.000000000015</v>
      </c>
      <c r="Y15" s="1" t="str">
        <f>MID(L15,14,1)</f>
        <v/>
      </c>
      <c r="Z15" s="2" t="str">
        <f>IF(IFERROR(FIND("PUL",M15,1),0)&gt;1,"pulido","no")</f>
        <v>no</v>
      </c>
      <c r="AA15" s="2" t="str">
        <f>IF(IFERROR(FIND("BIOC",M15,1),0)&gt;1,"BIOCITY","no")</f>
        <v>no</v>
      </c>
      <c r="AB15" s="2">
        <f>IFERROR(SEARCH("INT",F15,1),0)+IFERROR(SEARCH("DEV",F15,1),0)+IFERROR(SEARCH("FC",F15,1),0)+IFERROR(SEARCH("USD",F15,1),0)</f>
        <v>0</v>
      </c>
    </row>
    <row r="16" spans="1:28" x14ac:dyDescent="0.2">
      <c r="A16" s="1" t="s">
        <v>2298</v>
      </c>
      <c r="B16" s="1" t="s">
        <v>42</v>
      </c>
      <c r="C16" s="10">
        <v>45352</v>
      </c>
      <c r="D16" s="1" t="s">
        <v>744</v>
      </c>
      <c r="E16" s="1" t="s">
        <v>743</v>
      </c>
      <c r="F16" s="1" t="s">
        <v>2277</v>
      </c>
      <c r="G16" s="1" t="s">
        <v>39</v>
      </c>
      <c r="H16" s="1" t="s">
        <v>38</v>
      </c>
      <c r="I16" s="1" t="s">
        <v>0</v>
      </c>
      <c r="J16" s="1" t="s">
        <v>17</v>
      </c>
      <c r="K16" s="1" t="s">
        <v>49</v>
      </c>
      <c r="L16" s="1" t="s">
        <v>55</v>
      </c>
      <c r="M16" s="1" t="s">
        <v>54</v>
      </c>
      <c r="N16" s="8">
        <v>919</v>
      </c>
      <c r="O16" s="1" t="s">
        <v>4</v>
      </c>
      <c r="P16" s="8">
        <v>919</v>
      </c>
      <c r="Q16" s="8">
        <v>0</v>
      </c>
      <c r="R16" s="1" t="s">
        <v>93</v>
      </c>
      <c r="S16" s="7">
        <v>213.29</v>
      </c>
      <c r="T16" s="6">
        <f>+S16*N16</f>
        <v>196013.50999999998</v>
      </c>
      <c r="U16" s="6">
        <f>+S16*Q16</f>
        <v>0</v>
      </c>
      <c r="V16" s="1" t="str">
        <f>IF(AB16=0,IFERROR(VLOOKUP(L16,[1]listaMateriales!A:K,11,0),"-"),"Sin producto")</f>
        <v xml:space="preserve">Ladrillos (Olavarria)    </v>
      </c>
      <c r="W16" s="6">
        <f>+IF(OR(K16="27",K16="28",K16="29"),VLOOKUP(L16,[1]listaMateriales!A:E,5,0),0)*N16/1000</f>
        <v>3.3552689999999998</v>
      </c>
      <c r="X16" s="6">
        <f>+IF(W16=0,0,T16/W16)</f>
        <v>58419.611065461511</v>
      </c>
      <c r="Y16" s="1" t="str">
        <f>MID(L16,14,1)</f>
        <v>1</v>
      </c>
      <c r="Z16" s="2" t="str">
        <f>IF(IFERROR(FIND("PUL",M16,1),0)&gt;1,"pulido","no")</f>
        <v>no</v>
      </c>
      <c r="AA16" s="2" t="str">
        <f>IF(IFERROR(FIND("BIOC",M16,1),0)&gt;1,"BIOCITY","no")</f>
        <v>no</v>
      </c>
      <c r="AB16" s="2">
        <f>IFERROR(SEARCH("INT",F16,1),0)+IFERROR(SEARCH("DEV",F16,1),0)+IFERROR(SEARCH("FC",F16,1),0)+IFERROR(SEARCH("USD",F16,1),0)</f>
        <v>0</v>
      </c>
    </row>
    <row r="17" spans="1:28" x14ac:dyDescent="0.2">
      <c r="A17" s="1" t="s">
        <v>2297</v>
      </c>
      <c r="B17" s="1" t="s">
        <v>15</v>
      </c>
      <c r="C17" s="10">
        <v>45352</v>
      </c>
      <c r="D17" s="1" t="s">
        <v>2296</v>
      </c>
      <c r="E17" s="1" t="s">
        <v>2295</v>
      </c>
      <c r="F17" s="1" t="s">
        <v>2269</v>
      </c>
      <c r="G17" s="1" t="s">
        <v>39</v>
      </c>
      <c r="H17" s="1" t="s">
        <v>38</v>
      </c>
      <c r="I17" s="1" t="s">
        <v>50</v>
      </c>
      <c r="J17" s="1" t="s">
        <v>37</v>
      </c>
      <c r="K17" s="1" t="s">
        <v>36</v>
      </c>
      <c r="L17" s="1" t="s">
        <v>86</v>
      </c>
      <c r="M17" s="1" t="s">
        <v>85</v>
      </c>
      <c r="N17" s="8">
        <v>6336</v>
      </c>
      <c r="O17" s="1" t="s">
        <v>4</v>
      </c>
      <c r="P17" s="8">
        <v>6336</v>
      </c>
      <c r="Q17" s="8">
        <v>0</v>
      </c>
      <c r="R17" s="1" t="s">
        <v>33</v>
      </c>
      <c r="S17" s="7">
        <v>293.63</v>
      </c>
      <c r="T17" s="6">
        <f>+S17*N17</f>
        <v>1860439.68</v>
      </c>
      <c r="U17" s="6">
        <f>+S17*Q17</f>
        <v>0</v>
      </c>
      <c r="V17" s="1" t="str">
        <f>IF(AB17=0,IFERROR(VLOOKUP(L17,[1]listaMateriales!A:K,11,0),"-"),"Sin producto")</f>
        <v>Ladrillos (Campana)</v>
      </c>
      <c r="W17" s="6">
        <f>+IF(OR(K17="27",K17="28",K17="29"),VLOOKUP(L17,[1]listaMateriales!A:E,5,0),0)*N17/1000</f>
        <v>23.443200000000001</v>
      </c>
      <c r="X17" s="6">
        <f>+IF(W17=0,0,T17/W17)</f>
        <v>79359.459459459453</v>
      </c>
      <c r="Y17" s="1" t="str">
        <f>MID(L17,14,1)</f>
        <v/>
      </c>
      <c r="Z17" s="2" t="str">
        <f>IF(IFERROR(FIND("PUL",M17,1),0)&gt;1,"pulido","no")</f>
        <v>no</v>
      </c>
      <c r="AA17" s="2" t="str">
        <f>IF(IFERROR(FIND("BIOC",M17,1),0)&gt;1,"BIOCITY","no")</f>
        <v>no</v>
      </c>
      <c r="AB17" s="2">
        <f>IFERROR(SEARCH("INT",F17,1),0)+IFERROR(SEARCH("DEV",F17,1),0)+IFERROR(SEARCH("FC",F17,1),0)+IFERROR(SEARCH("USD",F17,1),0)</f>
        <v>0</v>
      </c>
    </row>
    <row r="18" spans="1:28" x14ac:dyDescent="0.2">
      <c r="A18" s="1" t="s">
        <v>2297</v>
      </c>
      <c r="B18" s="1" t="s">
        <v>15</v>
      </c>
      <c r="C18" s="10">
        <v>45352</v>
      </c>
      <c r="D18" s="1" t="s">
        <v>2296</v>
      </c>
      <c r="E18" s="1" t="s">
        <v>2295</v>
      </c>
      <c r="F18" s="1" t="s">
        <v>2269</v>
      </c>
      <c r="G18" s="1" t="s">
        <v>39</v>
      </c>
      <c r="H18" s="1" t="s">
        <v>38</v>
      </c>
      <c r="I18" s="1" t="s">
        <v>50</v>
      </c>
      <c r="J18" s="1" t="s">
        <v>37</v>
      </c>
      <c r="K18" s="1" t="s">
        <v>36</v>
      </c>
      <c r="L18" s="1" t="s">
        <v>35</v>
      </c>
      <c r="M18" s="1" t="s">
        <v>34</v>
      </c>
      <c r="N18" s="8">
        <v>1728</v>
      </c>
      <c r="O18" s="1" t="s">
        <v>4</v>
      </c>
      <c r="P18" s="8">
        <v>1728</v>
      </c>
      <c r="Q18" s="8">
        <v>0</v>
      </c>
      <c r="R18" s="1" t="s">
        <v>33</v>
      </c>
      <c r="S18" s="7">
        <v>350.95</v>
      </c>
      <c r="T18" s="6">
        <f>+S18*N18</f>
        <v>606441.6</v>
      </c>
      <c r="U18" s="6">
        <f>+S18*Q18</f>
        <v>0</v>
      </c>
      <c r="V18" s="1" t="str">
        <f>IF(AB18=0,IFERROR(VLOOKUP(L18,[1]listaMateriales!A:K,11,0),"-"),"Sin producto")</f>
        <v>Ladrillos (Campana)</v>
      </c>
      <c r="W18" s="6">
        <f>+IF(OR(K18="27",K18="28",K18="29"),VLOOKUP(L18,[1]listaMateriales!A:E,5,0),0)*N18/1000</f>
        <v>8.2943999999999996</v>
      </c>
      <c r="X18" s="6">
        <f>+IF(W18=0,0,T18/W18)</f>
        <v>73114.583333333328</v>
      </c>
      <c r="Y18" s="1" t="str">
        <f>MID(L18,14,1)</f>
        <v/>
      </c>
      <c r="Z18" s="2" t="str">
        <f>IF(IFERROR(FIND("PUL",M18,1),0)&gt;1,"pulido","no")</f>
        <v>no</v>
      </c>
      <c r="AA18" s="2" t="str">
        <f>IF(IFERROR(FIND("BIOC",M18,1),0)&gt;1,"BIOCITY","no")</f>
        <v>no</v>
      </c>
      <c r="AB18" s="2">
        <f>IFERROR(SEARCH("INT",F18,1),0)+IFERROR(SEARCH("DEV",F18,1),0)+IFERROR(SEARCH("FC",F18,1),0)+IFERROR(SEARCH("USD",F18,1),0)</f>
        <v>0</v>
      </c>
    </row>
    <row r="19" spans="1:28" x14ac:dyDescent="0.2">
      <c r="A19" s="1" t="s">
        <v>2294</v>
      </c>
      <c r="B19" s="1" t="s">
        <v>42</v>
      </c>
      <c r="C19" s="10">
        <v>45352</v>
      </c>
      <c r="D19" s="1" t="s">
        <v>744</v>
      </c>
      <c r="E19" s="1" t="s">
        <v>743</v>
      </c>
      <c r="F19" s="1" t="s">
        <v>2277</v>
      </c>
      <c r="G19" s="1" t="s">
        <v>39</v>
      </c>
      <c r="H19" s="1" t="s">
        <v>38</v>
      </c>
      <c r="I19" s="1" t="s">
        <v>0</v>
      </c>
      <c r="J19" s="1" t="s">
        <v>17</v>
      </c>
      <c r="K19" s="1" t="s">
        <v>49</v>
      </c>
      <c r="L19" s="1" t="s">
        <v>55</v>
      </c>
      <c r="M19" s="1" t="s">
        <v>54</v>
      </c>
      <c r="N19" s="8">
        <v>1061</v>
      </c>
      <c r="O19" s="1" t="s">
        <v>4</v>
      </c>
      <c r="P19" s="8">
        <v>1061</v>
      </c>
      <c r="Q19" s="8">
        <v>0</v>
      </c>
      <c r="R19" s="1" t="s">
        <v>93</v>
      </c>
      <c r="S19" s="7">
        <v>213.29</v>
      </c>
      <c r="T19" s="6">
        <f>+S19*N19</f>
        <v>226300.69</v>
      </c>
      <c r="U19" s="6">
        <f>+S19*Q19</f>
        <v>0</v>
      </c>
      <c r="V19" s="1" t="str">
        <f>IF(AB19=0,IFERROR(VLOOKUP(L19,[1]listaMateriales!A:K,11,0),"-"),"Sin producto")</f>
        <v xml:space="preserve">Ladrillos (Olavarria)    </v>
      </c>
      <c r="W19" s="6">
        <f>+IF(OR(K19="27",K19="28",K19="29"),VLOOKUP(L19,[1]listaMateriales!A:E,5,0),0)*N19/1000</f>
        <v>3.8737109999999997</v>
      </c>
      <c r="X19" s="6">
        <f>+IF(W19=0,0,T19/W19)</f>
        <v>58419.611065461526</v>
      </c>
      <c r="Y19" s="1" t="str">
        <f>MID(L19,14,1)</f>
        <v>1</v>
      </c>
      <c r="Z19" s="2" t="str">
        <f>IF(IFERROR(FIND("PUL",M19,1),0)&gt;1,"pulido","no")</f>
        <v>no</v>
      </c>
      <c r="AA19" s="2" t="str">
        <f>IF(IFERROR(FIND("BIOC",M19,1),0)&gt;1,"BIOCITY","no")</f>
        <v>no</v>
      </c>
      <c r="AB19" s="2">
        <f>IFERROR(SEARCH("INT",F19,1),0)+IFERROR(SEARCH("DEV",F19,1),0)+IFERROR(SEARCH("FC",F19,1),0)+IFERROR(SEARCH("USD",F19,1),0)</f>
        <v>0</v>
      </c>
    </row>
    <row r="20" spans="1:28" x14ac:dyDescent="0.2">
      <c r="A20" s="1" t="s">
        <v>2294</v>
      </c>
      <c r="B20" s="1" t="s">
        <v>42</v>
      </c>
      <c r="C20" s="10">
        <v>45352</v>
      </c>
      <c r="D20" s="1" t="s">
        <v>744</v>
      </c>
      <c r="E20" s="1" t="s">
        <v>743</v>
      </c>
      <c r="F20" s="1" t="s">
        <v>2277</v>
      </c>
      <c r="G20" s="1" t="s">
        <v>39</v>
      </c>
      <c r="H20" s="1" t="s">
        <v>38</v>
      </c>
      <c r="I20" s="1" t="s">
        <v>0</v>
      </c>
      <c r="J20" s="1" t="s">
        <v>17</v>
      </c>
      <c r="K20" s="1" t="s">
        <v>49</v>
      </c>
      <c r="L20" s="1" t="s">
        <v>57</v>
      </c>
      <c r="M20" s="1" t="s">
        <v>56</v>
      </c>
      <c r="N20" s="8">
        <v>3420</v>
      </c>
      <c r="O20" s="1" t="s">
        <v>4</v>
      </c>
      <c r="P20" s="8">
        <v>3420</v>
      </c>
      <c r="Q20" s="8">
        <v>0</v>
      </c>
      <c r="R20" s="1" t="s">
        <v>93</v>
      </c>
      <c r="S20" s="7">
        <v>368.34</v>
      </c>
      <c r="T20" s="6">
        <f>+S20*N20</f>
        <v>1259722.7999999998</v>
      </c>
      <c r="U20" s="6">
        <f>+S20*Q20</f>
        <v>0</v>
      </c>
      <c r="V20" s="1" t="str">
        <f>IF(AB20=0,IFERROR(VLOOKUP(L20,[1]listaMateriales!A:K,11,0),"-"),"Sin producto")</f>
        <v xml:space="preserve">Ladrillos (Olavarria)    </v>
      </c>
      <c r="W20" s="6">
        <f>+IF(OR(K20="27",K20="28",K20="29"),VLOOKUP(L20,[1]listaMateriales!A:E,5,0),0)*N20/1000</f>
        <v>23.673239999999996</v>
      </c>
      <c r="X20" s="6">
        <f>+IF(W20=0,0,T20/W20)</f>
        <v>53212.94423577001</v>
      </c>
      <c r="Y20" s="1" t="str">
        <f>MID(L20,14,1)</f>
        <v>1</v>
      </c>
      <c r="Z20" s="2" t="str">
        <f>IF(IFERROR(FIND("PUL",M20,1),0)&gt;1,"pulido","no")</f>
        <v>no</v>
      </c>
      <c r="AA20" s="2" t="str">
        <f>IF(IFERROR(FIND("BIOC",M20,1),0)&gt;1,"BIOCITY","no")</f>
        <v>no</v>
      </c>
      <c r="AB20" s="2">
        <f>IFERROR(SEARCH("INT",F20,1),0)+IFERROR(SEARCH("DEV",F20,1),0)+IFERROR(SEARCH("FC",F20,1),0)+IFERROR(SEARCH("USD",F20,1),0)</f>
        <v>0</v>
      </c>
    </row>
    <row r="21" spans="1:28" x14ac:dyDescent="0.2">
      <c r="A21" s="1" t="s">
        <v>2293</v>
      </c>
      <c r="B21" s="1" t="s">
        <v>15</v>
      </c>
      <c r="C21" s="10">
        <v>45352</v>
      </c>
      <c r="D21" s="1" t="s">
        <v>2074</v>
      </c>
      <c r="E21" s="1" t="s">
        <v>2073</v>
      </c>
      <c r="F21" s="1" t="s">
        <v>2292</v>
      </c>
      <c r="G21" s="1" t="s">
        <v>12</v>
      </c>
      <c r="H21" s="1" t="s">
        <v>11</v>
      </c>
      <c r="I21" s="1" t="s">
        <v>10</v>
      </c>
      <c r="J21" s="1" t="s">
        <v>17</v>
      </c>
      <c r="K21" s="1" t="s">
        <v>16</v>
      </c>
      <c r="L21" s="1" t="s">
        <v>160</v>
      </c>
      <c r="M21" s="1" t="s">
        <v>159</v>
      </c>
      <c r="N21" s="8">
        <v>50.4</v>
      </c>
      <c r="O21" s="1" t="s">
        <v>2</v>
      </c>
      <c r="P21" s="8">
        <v>0</v>
      </c>
      <c r="Q21" s="8">
        <v>50.4</v>
      </c>
      <c r="R21" s="1" t="s">
        <v>144</v>
      </c>
      <c r="S21" s="7">
        <v>15673.69</v>
      </c>
      <c r="T21" s="6">
        <f>+S21*N21</f>
        <v>789953.97600000002</v>
      </c>
      <c r="U21" s="6">
        <f>+S21*Q21</f>
        <v>789953.97600000002</v>
      </c>
      <c r="V21" s="1" t="str">
        <f>IF(AB21=0,IFERROR(VLOOKUP(L21,[1]listaMateriales!A:K,11,0),"-"),"Sin producto")</f>
        <v>58x58 Polished</v>
      </c>
      <c r="W21" s="6">
        <f>+IF(OR(K21="27",K21="28",K21="29"),VLOOKUP(L21,[1]listaMateriales!A:E,5,0),0)*N21/1000</f>
        <v>0</v>
      </c>
      <c r="X21" s="6">
        <f>+IF(W21=0,0,T21/W21)</f>
        <v>0</v>
      </c>
      <c r="Y21" s="1" t="str">
        <f>MID(L21,14,1)</f>
        <v>1</v>
      </c>
      <c r="Z21" s="2" t="str">
        <f>IF(IFERROR(FIND("PUL",M21,1),0)&gt;1,"pulido","no")</f>
        <v>pulido</v>
      </c>
      <c r="AA21" s="2" t="str">
        <f>IF(IFERROR(FIND("BIOC",M21,1),0)&gt;1,"BIOCITY","no")</f>
        <v>no</v>
      </c>
      <c r="AB21" s="2">
        <f>IFERROR(SEARCH("INT",F21,1),0)+IFERROR(SEARCH("DEV",F21,1),0)+IFERROR(SEARCH("FC",F21,1),0)+IFERROR(SEARCH("USD",F21,1),0)</f>
        <v>0</v>
      </c>
    </row>
    <row r="22" spans="1:28" x14ac:dyDescent="0.2">
      <c r="A22" s="1" t="s">
        <v>2291</v>
      </c>
      <c r="B22" s="1" t="s">
        <v>15</v>
      </c>
      <c r="C22" s="10">
        <v>45352</v>
      </c>
      <c r="D22" s="1" t="s">
        <v>2290</v>
      </c>
      <c r="E22" s="1" t="s">
        <v>2289</v>
      </c>
      <c r="F22" s="1" t="s">
        <v>2277</v>
      </c>
      <c r="G22" s="1" t="s">
        <v>39</v>
      </c>
      <c r="H22" s="1" t="s">
        <v>38</v>
      </c>
      <c r="I22" s="1" t="s">
        <v>50</v>
      </c>
      <c r="J22" s="1" t="s">
        <v>17</v>
      </c>
      <c r="K22" s="1" t="s">
        <v>49</v>
      </c>
      <c r="L22" s="1" t="s">
        <v>55</v>
      </c>
      <c r="M22" s="1" t="s">
        <v>54</v>
      </c>
      <c r="N22" s="8">
        <v>792</v>
      </c>
      <c r="O22" s="1" t="s">
        <v>4</v>
      </c>
      <c r="P22" s="8">
        <v>792</v>
      </c>
      <c r="Q22" s="8">
        <v>0</v>
      </c>
      <c r="R22" s="1" t="s">
        <v>46</v>
      </c>
      <c r="S22" s="7">
        <v>293.51</v>
      </c>
      <c r="T22" s="6">
        <f>+S22*N22</f>
        <v>232459.91999999998</v>
      </c>
      <c r="U22" s="6">
        <f>+S22*Q22</f>
        <v>0</v>
      </c>
      <c r="V22" s="1" t="str">
        <f>IF(AB22=0,IFERROR(VLOOKUP(L22,[1]listaMateriales!A:K,11,0),"-"),"Sin producto")</f>
        <v xml:space="preserve">Ladrillos (Olavarria)    </v>
      </c>
      <c r="W22" s="6">
        <f>+IF(OR(K22="27",K22="28",K22="29"),VLOOKUP(L22,[1]listaMateriales!A:E,5,0),0)*N22/1000</f>
        <v>2.8915919999999997</v>
      </c>
      <c r="X22" s="6">
        <f>+IF(W22=0,0,T22/W22)</f>
        <v>80391.673514105729</v>
      </c>
      <c r="Y22" s="1" t="str">
        <f>MID(L22,14,1)</f>
        <v>1</v>
      </c>
      <c r="Z22" s="2" t="str">
        <f>IF(IFERROR(FIND("PUL",M22,1),0)&gt;1,"pulido","no")</f>
        <v>no</v>
      </c>
      <c r="AA22" s="2" t="str">
        <f>IF(IFERROR(FIND("BIOC",M22,1),0)&gt;1,"BIOCITY","no")</f>
        <v>no</v>
      </c>
      <c r="AB22" s="2">
        <f>IFERROR(SEARCH("INT",F22,1),0)+IFERROR(SEARCH("DEV",F22,1),0)+IFERROR(SEARCH("FC",F22,1),0)+IFERROR(SEARCH("USD",F22,1),0)</f>
        <v>0</v>
      </c>
    </row>
    <row r="23" spans="1:28" x14ac:dyDescent="0.2">
      <c r="A23" s="1" t="s">
        <v>2291</v>
      </c>
      <c r="B23" s="1" t="s">
        <v>15</v>
      </c>
      <c r="C23" s="10">
        <v>45352</v>
      </c>
      <c r="D23" s="1" t="s">
        <v>2290</v>
      </c>
      <c r="E23" s="1" t="s">
        <v>2289</v>
      </c>
      <c r="F23" s="1" t="s">
        <v>2277</v>
      </c>
      <c r="G23" s="1" t="s">
        <v>39</v>
      </c>
      <c r="H23" s="1" t="s">
        <v>38</v>
      </c>
      <c r="I23" s="1" t="s">
        <v>50</v>
      </c>
      <c r="J23" s="1" t="s">
        <v>17</v>
      </c>
      <c r="K23" s="1" t="s">
        <v>49</v>
      </c>
      <c r="L23" s="1" t="s">
        <v>48</v>
      </c>
      <c r="M23" s="1" t="s">
        <v>47</v>
      </c>
      <c r="N23" s="8">
        <v>1152</v>
      </c>
      <c r="O23" s="1" t="s">
        <v>4</v>
      </c>
      <c r="P23" s="8">
        <v>1152</v>
      </c>
      <c r="Q23" s="8">
        <v>0</v>
      </c>
      <c r="R23" s="1" t="s">
        <v>46</v>
      </c>
      <c r="S23" s="7">
        <v>374.25</v>
      </c>
      <c r="T23" s="6">
        <f>+S23*N23</f>
        <v>431136</v>
      </c>
      <c r="U23" s="6">
        <f>+S23*Q23</f>
        <v>0</v>
      </c>
      <c r="V23" s="1" t="str">
        <f>IF(AB23=0,IFERROR(VLOOKUP(L23,[1]listaMateriales!A:K,11,0),"-"),"Sin producto")</f>
        <v xml:space="preserve">Ladrillos (Olavarria)    </v>
      </c>
      <c r="W23" s="6">
        <f>+IF(OR(K23="27",K23="28",K23="29"),VLOOKUP(L23,[1]listaMateriales!A:E,5,0),0)*N23/1000</f>
        <v>6.1505280000000004</v>
      </c>
      <c r="X23" s="6">
        <f>+IF(W23=0,0,T23/W23)</f>
        <v>70097.396516201537</v>
      </c>
      <c r="Y23" s="1" t="str">
        <f>MID(L23,14,1)</f>
        <v>1</v>
      </c>
      <c r="Z23" s="2" t="str">
        <f>IF(IFERROR(FIND("PUL",M23,1),0)&gt;1,"pulido","no")</f>
        <v>no</v>
      </c>
      <c r="AA23" s="2" t="str">
        <f>IF(IFERROR(FIND("BIOC",M23,1),0)&gt;1,"BIOCITY","no")</f>
        <v>no</v>
      </c>
      <c r="AB23" s="2">
        <f>IFERROR(SEARCH("INT",F23,1),0)+IFERROR(SEARCH("DEV",F23,1),0)+IFERROR(SEARCH("FC",F23,1),0)+IFERROR(SEARCH("USD",F23,1),0)</f>
        <v>0</v>
      </c>
    </row>
    <row r="24" spans="1:28" x14ac:dyDescent="0.2">
      <c r="A24" s="1" t="s">
        <v>2291</v>
      </c>
      <c r="B24" s="1" t="s">
        <v>15</v>
      </c>
      <c r="C24" s="10">
        <v>45352</v>
      </c>
      <c r="D24" s="1" t="s">
        <v>2290</v>
      </c>
      <c r="E24" s="1" t="s">
        <v>2289</v>
      </c>
      <c r="F24" s="1" t="s">
        <v>2277</v>
      </c>
      <c r="G24" s="1" t="s">
        <v>39</v>
      </c>
      <c r="H24" s="1" t="s">
        <v>38</v>
      </c>
      <c r="I24" s="1" t="s">
        <v>50</v>
      </c>
      <c r="J24" s="1" t="s">
        <v>17</v>
      </c>
      <c r="K24" s="1" t="s">
        <v>49</v>
      </c>
      <c r="L24" s="1" t="s">
        <v>57</v>
      </c>
      <c r="M24" s="1" t="s">
        <v>56</v>
      </c>
      <c r="N24" s="8">
        <v>2880</v>
      </c>
      <c r="O24" s="1" t="s">
        <v>4</v>
      </c>
      <c r="P24" s="8">
        <v>2880</v>
      </c>
      <c r="Q24" s="8">
        <v>0</v>
      </c>
      <c r="R24" s="1" t="s">
        <v>46</v>
      </c>
      <c r="S24" s="7">
        <v>506.88</v>
      </c>
      <c r="T24" s="6">
        <f>+S24*N24</f>
        <v>1459814.3999999999</v>
      </c>
      <c r="U24" s="6">
        <f>+S24*Q24</f>
        <v>0</v>
      </c>
      <c r="V24" s="1" t="str">
        <f>IF(AB24=0,IFERROR(VLOOKUP(L24,[1]listaMateriales!A:K,11,0),"-"),"Sin producto")</f>
        <v xml:space="preserve">Ladrillos (Olavarria)    </v>
      </c>
      <c r="W24" s="6">
        <f>+IF(OR(K24="27",K24="28",K24="29"),VLOOKUP(L24,[1]listaMateriales!A:E,5,0),0)*N24/1000</f>
        <v>19.935359999999999</v>
      </c>
      <c r="X24" s="6">
        <f>+IF(W24=0,0,T24/W24)</f>
        <v>73227.390927477609</v>
      </c>
      <c r="Y24" s="1" t="str">
        <f>MID(L24,14,1)</f>
        <v>1</v>
      </c>
      <c r="Z24" s="2" t="str">
        <f>IF(IFERROR(FIND("PUL",M24,1),0)&gt;1,"pulido","no")</f>
        <v>no</v>
      </c>
      <c r="AA24" s="2" t="str">
        <f>IF(IFERROR(FIND("BIOC",M24,1),0)&gt;1,"BIOCITY","no")</f>
        <v>no</v>
      </c>
      <c r="AB24" s="2">
        <f>IFERROR(SEARCH("INT",F24,1),0)+IFERROR(SEARCH("DEV",F24,1),0)+IFERROR(SEARCH("FC",F24,1),0)+IFERROR(SEARCH("USD",F24,1),0)</f>
        <v>0</v>
      </c>
    </row>
    <row r="25" spans="1:28" x14ac:dyDescent="0.2">
      <c r="A25" s="1" t="s">
        <v>2288</v>
      </c>
      <c r="B25" s="1" t="s">
        <v>15</v>
      </c>
      <c r="C25" s="10">
        <v>45352</v>
      </c>
      <c r="D25" s="1" t="s">
        <v>53</v>
      </c>
      <c r="E25" s="1" t="s">
        <v>52</v>
      </c>
      <c r="F25" s="1" t="s">
        <v>2277</v>
      </c>
      <c r="G25" s="1" t="s">
        <v>39</v>
      </c>
      <c r="H25" s="1" t="s">
        <v>38</v>
      </c>
      <c r="I25" s="1" t="s">
        <v>50</v>
      </c>
      <c r="J25" s="1" t="s">
        <v>17</v>
      </c>
      <c r="K25" s="1" t="s">
        <v>49</v>
      </c>
      <c r="L25" s="1" t="s">
        <v>57</v>
      </c>
      <c r="M25" s="1" t="s">
        <v>56</v>
      </c>
      <c r="N25" s="8">
        <v>3960</v>
      </c>
      <c r="O25" s="1" t="s">
        <v>4</v>
      </c>
      <c r="P25" s="8">
        <v>3960</v>
      </c>
      <c r="Q25" s="8">
        <v>0</v>
      </c>
      <c r="R25" s="1" t="s">
        <v>46</v>
      </c>
      <c r="S25" s="7">
        <v>462.02</v>
      </c>
      <c r="T25" s="6">
        <f>+S25*N25</f>
        <v>1829599.2</v>
      </c>
      <c r="U25" s="6">
        <f>+S25*Q25</f>
        <v>0</v>
      </c>
      <c r="V25" s="1" t="str">
        <f>IF(AB25=0,IFERROR(VLOOKUP(L25,[1]listaMateriales!A:K,11,0),"-"),"Sin producto")</f>
        <v xml:space="preserve">Ladrillos (Olavarria)    </v>
      </c>
      <c r="W25" s="6">
        <f>+IF(OR(K25="27",K25="28",K25="29"),VLOOKUP(L25,[1]listaMateriales!A:E,5,0),0)*N25/1000</f>
        <v>27.41112</v>
      </c>
      <c r="X25" s="6">
        <f>+IF(W25=0,0,T25/W25)</f>
        <v>66746.605027448706</v>
      </c>
      <c r="Y25" s="1" t="str">
        <f>MID(L25,14,1)</f>
        <v>1</v>
      </c>
      <c r="Z25" s="2" t="str">
        <f>IF(IFERROR(FIND("PUL",M25,1),0)&gt;1,"pulido","no")</f>
        <v>no</v>
      </c>
      <c r="AA25" s="2" t="str">
        <f>IF(IFERROR(FIND("BIOC",M25,1),0)&gt;1,"BIOCITY","no")</f>
        <v>no</v>
      </c>
      <c r="AB25" s="2">
        <f>IFERROR(SEARCH("INT",F25,1),0)+IFERROR(SEARCH("DEV",F25,1),0)+IFERROR(SEARCH("FC",F25,1),0)+IFERROR(SEARCH("USD",F25,1),0)</f>
        <v>0</v>
      </c>
    </row>
    <row r="26" spans="1:28" x14ac:dyDescent="0.2">
      <c r="A26" s="1" t="s">
        <v>2287</v>
      </c>
      <c r="B26" s="1" t="s">
        <v>15</v>
      </c>
      <c r="C26" s="10">
        <v>45352</v>
      </c>
      <c r="D26" s="1" t="s">
        <v>588</v>
      </c>
      <c r="E26" s="1" t="s">
        <v>587</v>
      </c>
      <c r="F26" s="1" t="s">
        <v>2286</v>
      </c>
      <c r="G26" s="1" t="s">
        <v>39</v>
      </c>
      <c r="H26" s="1" t="s">
        <v>38</v>
      </c>
      <c r="I26" s="1" t="s">
        <v>50</v>
      </c>
      <c r="J26" s="1" t="s">
        <v>17</v>
      </c>
      <c r="K26" s="1" t="s">
        <v>16</v>
      </c>
      <c r="L26" s="1" t="s">
        <v>19</v>
      </c>
      <c r="M26" s="1" t="s">
        <v>18</v>
      </c>
      <c r="N26" s="8">
        <v>68.400000000000006</v>
      </c>
      <c r="O26" s="1" t="s">
        <v>2</v>
      </c>
      <c r="P26" s="8">
        <v>0</v>
      </c>
      <c r="Q26" s="8">
        <v>68.400000000000006</v>
      </c>
      <c r="R26" s="1" t="s">
        <v>93</v>
      </c>
      <c r="S26" s="7">
        <v>19168.599999999999</v>
      </c>
      <c r="T26" s="6">
        <f>+S26*N26</f>
        <v>1311132.24</v>
      </c>
      <c r="U26" s="6">
        <f>+S26*Q26</f>
        <v>1311132.24</v>
      </c>
      <c r="V26" s="1" t="str">
        <f>IF(AB26=0,IFERROR(VLOOKUP(L26,[1]listaMateriales!A:K,11,0),"-"),"Sin producto")</f>
        <v>21 x 122</v>
      </c>
      <c r="W26" s="6">
        <f>+IF(OR(K26="27",K26="28",K26="29"),VLOOKUP(L26,[1]listaMateriales!A:E,5,0),0)*N26/1000</f>
        <v>0</v>
      </c>
      <c r="X26" s="6">
        <f>+IF(W26=0,0,T26/W26)</f>
        <v>0</v>
      </c>
      <c r="Y26" s="1" t="str">
        <f>MID(L26,14,1)</f>
        <v>1</v>
      </c>
      <c r="Z26" s="2" t="str">
        <f>IF(IFERROR(FIND("PUL",M26,1),0)&gt;1,"pulido","no")</f>
        <v>no</v>
      </c>
      <c r="AA26" s="2" t="str">
        <f>IF(IFERROR(FIND("BIOC",M26,1),0)&gt;1,"BIOCITY","no")</f>
        <v>no</v>
      </c>
      <c r="AB26" s="2">
        <f>IFERROR(SEARCH("INT",F26,1),0)+IFERROR(SEARCH("DEV",F26,1),0)+IFERROR(SEARCH("FC",F26,1),0)+IFERROR(SEARCH("USD",F26,1),0)</f>
        <v>0</v>
      </c>
    </row>
    <row r="27" spans="1:28" x14ac:dyDescent="0.2">
      <c r="A27" s="1" t="s">
        <v>2287</v>
      </c>
      <c r="B27" s="1" t="s">
        <v>15</v>
      </c>
      <c r="C27" s="10">
        <v>45352</v>
      </c>
      <c r="D27" s="1" t="s">
        <v>588</v>
      </c>
      <c r="E27" s="1" t="s">
        <v>587</v>
      </c>
      <c r="F27" s="1" t="s">
        <v>2286</v>
      </c>
      <c r="G27" s="1" t="s">
        <v>39</v>
      </c>
      <c r="H27" s="1" t="s">
        <v>38</v>
      </c>
      <c r="I27" s="1" t="s">
        <v>50</v>
      </c>
      <c r="J27" s="1" t="s">
        <v>17</v>
      </c>
      <c r="K27" s="1" t="s">
        <v>16</v>
      </c>
      <c r="L27" s="1" t="s">
        <v>19</v>
      </c>
      <c r="M27" s="1" t="s">
        <v>18</v>
      </c>
      <c r="N27" s="8">
        <v>13.68</v>
      </c>
      <c r="O27" s="1" t="s">
        <v>2</v>
      </c>
      <c r="P27" s="8">
        <v>0</v>
      </c>
      <c r="Q27" s="8">
        <v>13.68</v>
      </c>
      <c r="R27" s="1" t="s">
        <v>93</v>
      </c>
      <c r="S27" s="7">
        <v>19168.599999999999</v>
      </c>
      <c r="T27" s="6">
        <f>+S27*N27</f>
        <v>262226.44799999997</v>
      </c>
      <c r="U27" s="6">
        <f>+S27*Q27</f>
        <v>262226.44799999997</v>
      </c>
      <c r="V27" s="1" t="str">
        <f>IF(AB27=0,IFERROR(VLOOKUP(L27,[1]listaMateriales!A:K,11,0),"-"),"Sin producto")</f>
        <v>21 x 122</v>
      </c>
      <c r="W27" s="6">
        <f>+IF(OR(K27="27",K27="28",K27="29"),VLOOKUP(L27,[1]listaMateriales!A:E,5,0),0)*N27/1000</f>
        <v>0</v>
      </c>
      <c r="X27" s="6">
        <f>+IF(W27=0,0,T27/W27)</f>
        <v>0</v>
      </c>
      <c r="Y27" s="1" t="str">
        <f>MID(L27,14,1)</f>
        <v>1</v>
      </c>
      <c r="Z27" s="2" t="str">
        <f>IF(IFERROR(FIND("PUL",M27,1),0)&gt;1,"pulido","no")</f>
        <v>no</v>
      </c>
      <c r="AA27" s="2" t="str">
        <f>IF(IFERROR(FIND("BIOC",M27,1),0)&gt;1,"BIOCITY","no")</f>
        <v>no</v>
      </c>
      <c r="AB27" s="2">
        <f>IFERROR(SEARCH("INT",F27,1),0)+IFERROR(SEARCH("DEV",F27,1),0)+IFERROR(SEARCH("FC",F27,1),0)+IFERROR(SEARCH("USD",F27,1),0)</f>
        <v>0</v>
      </c>
    </row>
    <row r="28" spans="1:28" x14ac:dyDescent="0.2">
      <c r="A28" s="1" t="s">
        <v>2287</v>
      </c>
      <c r="B28" s="1" t="s">
        <v>15</v>
      </c>
      <c r="C28" s="10">
        <v>45352</v>
      </c>
      <c r="D28" s="1" t="s">
        <v>588</v>
      </c>
      <c r="E28" s="1" t="s">
        <v>587</v>
      </c>
      <c r="F28" s="1" t="s">
        <v>2286</v>
      </c>
      <c r="G28" s="1" t="s">
        <v>39</v>
      </c>
      <c r="H28" s="1" t="s">
        <v>38</v>
      </c>
      <c r="I28" s="1" t="s">
        <v>50</v>
      </c>
      <c r="J28" s="1" t="s">
        <v>17</v>
      </c>
      <c r="K28" s="1" t="s">
        <v>16</v>
      </c>
      <c r="L28" s="1" t="s">
        <v>19</v>
      </c>
      <c r="M28" s="1" t="s">
        <v>18</v>
      </c>
      <c r="N28" s="8">
        <v>205.2</v>
      </c>
      <c r="O28" s="1" t="s">
        <v>2</v>
      </c>
      <c r="P28" s="8">
        <v>0</v>
      </c>
      <c r="Q28" s="8">
        <v>205.2</v>
      </c>
      <c r="R28" s="1" t="s">
        <v>93</v>
      </c>
      <c r="S28" s="7">
        <v>1096.3499999999999</v>
      </c>
      <c r="T28" s="6">
        <f>+S28*N28</f>
        <v>224971.01999999996</v>
      </c>
      <c r="U28" s="6">
        <f>+S28*Q28</f>
        <v>224971.01999999996</v>
      </c>
      <c r="V28" s="1" t="str">
        <f>IF(AB28=0,IFERROR(VLOOKUP(L28,[1]listaMateriales!A:K,11,0),"-"),"Sin producto")</f>
        <v>21 x 122</v>
      </c>
      <c r="W28" s="6">
        <f>+IF(OR(K28="27",K28="28",K28="29"),VLOOKUP(L28,[1]listaMateriales!A:E,5,0),0)*N28/1000</f>
        <v>0</v>
      </c>
      <c r="X28" s="6">
        <f>+IF(W28=0,0,T28/W28)</f>
        <v>0</v>
      </c>
      <c r="Y28" s="1" t="str">
        <f>MID(L28,14,1)</f>
        <v>1</v>
      </c>
      <c r="Z28" s="2" t="str">
        <f>IF(IFERROR(FIND("PUL",M28,1),0)&gt;1,"pulido","no")</f>
        <v>no</v>
      </c>
      <c r="AA28" s="2" t="str">
        <f>IF(IFERROR(FIND("BIOC",M28,1),0)&gt;1,"BIOCITY","no")</f>
        <v>no</v>
      </c>
      <c r="AB28" s="2">
        <f>IFERROR(SEARCH("INT",F28,1),0)+IFERROR(SEARCH("DEV",F28,1),0)+IFERROR(SEARCH("FC",F28,1),0)+IFERROR(SEARCH("USD",F28,1),0)</f>
        <v>0</v>
      </c>
    </row>
    <row r="29" spans="1:28" x14ac:dyDescent="0.2">
      <c r="A29" s="1" t="s">
        <v>2285</v>
      </c>
      <c r="B29" s="1" t="s">
        <v>15</v>
      </c>
      <c r="C29" s="10">
        <v>45352</v>
      </c>
      <c r="D29" s="1" t="s">
        <v>2242</v>
      </c>
      <c r="E29" s="1" t="s">
        <v>2241</v>
      </c>
      <c r="F29" s="1" t="s">
        <v>2076</v>
      </c>
      <c r="G29" s="1" t="s">
        <v>39</v>
      </c>
      <c r="H29" s="1" t="s">
        <v>38</v>
      </c>
      <c r="I29" s="1" t="s">
        <v>50</v>
      </c>
      <c r="J29" s="1" t="s">
        <v>17</v>
      </c>
      <c r="K29" s="1" t="s">
        <v>49</v>
      </c>
      <c r="L29" s="1" t="s">
        <v>133</v>
      </c>
      <c r="M29" s="1" t="s">
        <v>132</v>
      </c>
      <c r="N29" s="8">
        <v>3456</v>
      </c>
      <c r="O29" s="1" t="s">
        <v>4</v>
      </c>
      <c r="P29" s="8">
        <v>3456</v>
      </c>
      <c r="Q29" s="8">
        <v>0</v>
      </c>
      <c r="R29" s="1" t="s">
        <v>46</v>
      </c>
      <c r="S29" s="7">
        <v>301.89999999999998</v>
      </c>
      <c r="T29" s="6">
        <f>+S29*N29</f>
        <v>1043366.3999999999</v>
      </c>
      <c r="U29" s="6">
        <f>+S29*Q29</f>
        <v>0</v>
      </c>
      <c r="V29" s="1" t="str">
        <f>IF(AB29=0,IFERROR(VLOOKUP(L29,[1]listaMateriales!A:K,11,0),"-"),"Sin producto")</f>
        <v xml:space="preserve">Ladrillos (Olavarria)    </v>
      </c>
      <c r="W29" s="6">
        <f>+IF(OR(K29="27",K29="28",K29="29"),VLOOKUP(L29,[1]listaMateriales!A:E,5,0),0)*N29/1000</f>
        <v>15.341184000000002</v>
      </c>
      <c r="X29" s="6">
        <f>+IF(W29=0,0,T29/W29)</f>
        <v>68010.813246226608</v>
      </c>
      <c r="Y29" s="1" t="str">
        <f>MID(L29,14,1)</f>
        <v>1</v>
      </c>
      <c r="Z29" s="2" t="str">
        <f>IF(IFERROR(FIND("PUL",M29,1),0)&gt;1,"pulido","no")</f>
        <v>no</v>
      </c>
      <c r="AA29" s="2" t="str">
        <f>IF(IFERROR(FIND("BIOC",M29,1),0)&gt;1,"BIOCITY","no")</f>
        <v>no</v>
      </c>
      <c r="AB29" s="2">
        <f>IFERROR(SEARCH("INT",F29,1),0)+IFERROR(SEARCH("DEV",F29,1),0)+IFERROR(SEARCH("FC",F29,1),0)+IFERROR(SEARCH("USD",F29,1),0)</f>
        <v>0</v>
      </c>
    </row>
    <row r="30" spans="1:28" x14ac:dyDescent="0.2">
      <c r="A30" s="1" t="s">
        <v>2285</v>
      </c>
      <c r="B30" s="1" t="s">
        <v>15</v>
      </c>
      <c r="C30" s="10">
        <v>45352</v>
      </c>
      <c r="D30" s="1" t="s">
        <v>2242</v>
      </c>
      <c r="E30" s="1" t="s">
        <v>2241</v>
      </c>
      <c r="F30" s="1" t="s">
        <v>2076</v>
      </c>
      <c r="G30" s="1" t="s">
        <v>39</v>
      </c>
      <c r="H30" s="1" t="s">
        <v>38</v>
      </c>
      <c r="I30" s="1" t="s">
        <v>50</v>
      </c>
      <c r="J30" s="1" t="s">
        <v>17</v>
      </c>
      <c r="K30" s="1" t="s">
        <v>49</v>
      </c>
      <c r="L30" s="1" t="s">
        <v>57</v>
      </c>
      <c r="M30" s="1" t="s">
        <v>56</v>
      </c>
      <c r="N30" s="8">
        <v>2160</v>
      </c>
      <c r="O30" s="1" t="s">
        <v>4</v>
      </c>
      <c r="P30" s="8">
        <v>2160</v>
      </c>
      <c r="Q30" s="8">
        <v>0</v>
      </c>
      <c r="R30" s="1" t="s">
        <v>46</v>
      </c>
      <c r="S30" s="7">
        <v>462.02</v>
      </c>
      <c r="T30" s="6">
        <f>+S30*N30</f>
        <v>997963.2</v>
      </c>
      <c r="U30" s="6">
        <f>+S30*Q30</f>
        <v>0</v>
      </c>
      <c r="V30" s="1" t="str">
        <f>IF(AB30=0,IFERROR(VLOOKUP(L30,[1]listaMateriales!A:K,11,0),"-"),"Sin producto")</f>
        <v xml:space="preserve">Ladrillos (Olavarria)    </v>
      </c>
      <c r="W30" s="6">
        <f>+IF(OR(K30="27",K30="28",K30="29"),VLOOKUP(L30,[1]listaMateriales!A:E,5,0),0)*N30/1000</f>
        <v>14.951519999999999</v>
      </c>
      <c r="X30" s="6">
        <f>+IF(W30=0,0,T30/W30)</f>
        <v>66746.605027448721</v>
      </c>
      <c r="Y30" s="1" t="str">
        <f>MID(L30,14,1)</f>
        <v>1</v>
      </c>
      <c r="Z30" s="2" t="str">
        <f>IF(IFERROR(FIND("PUL",M30,1),0)&gt;1,"pulido","no")</f>
        <v>no</v>
      </c>
      <c r="AA30" s="2" t="str">
        <f>IF(IFERROR(FIND("BIOC",M30,1),0)&gt;1,"BIOCITY","no")</f>
        <v>no</v>
      </c>
      <c r="AB30" s="2">
        <f>IFERROR(SEARCH("INT",F30,1),0)+IFERROR(SEARCH("DEV",F30,1),0)+IFERROR(SEARCH("FC",F30,1),0)+IFERROR(SEARCH("USD",F30,1),0)</f>
        <v>0</v>
      </c>
    </row>
    <row r="31" spans="1:28" x14ac:dyDescent="0.2">
      <c r="A31" s="1" t="s">
        <v>2284</v>
      </c>
      <c r="B31" s="1" t="s">
        <v>15</v>
      </c>
      <c r="C31" s="10">
        <v>45352</v>
      </c>
      <c r="D31" s="1" t="s">
        <v>92</v>
      </c>
      <c r="E31" s="1" t="s">
        <v>91</v>
      </c>
      <c r="F31" s="1" t="s">
        <v>2277</v>
      </c>
      <c r="G31" s="1" t="s">
        <v>39</v>
      </c>
      <c r="H31" s="1" t="s">
        <v>38</v>
      </c>
      <c r="I31" s="1" t="s">
        <v>50</v>
      </c>
      <c r="J31" s="1" t="s">
        <v>17</v>
      </c>
      <c r="K31" s="1" t="s">
        <v>49</v>
      </c>
      <c r="L31" s="1" t="s">
        <v>55</v>
      </c>
      <c r="M31" s="1" t="s">
        <v>54</v>
      </c>
      <c r="N31" s="8">
        <v>1584</v>
      </c>
      <c r="O31" s="1" t="s">
        <v>4</v>
      </c>
      <c r="P31" s="8">
        <v>1584</v>
      </c>
      <c r="Q31" s="8">
        <v>0</v>
      </c>
      <c r="R31" s="1" t="s">
        <v>46</v>
      </c>
      <c r="S31" s="7">
        <v>189.61</v>
      </c>
      <c r="T31" s="6">
        <f>+S31*N31</f>
        <v>300342.24000000005</v>
      </c>
      <c r="U31" s="6">
        <f>+S31*Q31</f>
        <v>0</v>
      </c>
      <c r="V31" s="1" t="str">
        <f>IF(AB31=0,IFERROR(VLOOKUP(L31,[1]listaMateriales!A:K,11,0),"-"),"Sin producto")</f>
        <v xml:space="preserve">Ladrillos (Olavarria)    </v>
      </c>
      <c r="W31" s="6">
        <f>+IF(OR(K31="27",K31="28",K31="29"),VLOOKUP(L31,[1]listaMateriales!A:E,5,0),0)*N31/1000</f>
        <v>5.7831839999999994</v>
      </c>
      <c r="X31" s="6">
        <f>+IF(W31=0,0,T31/W31)</f>
        <v>51933.716789920582</v>
      </c>
      <c r="Y31" s="1" t="str">
        <f>MID(L31,14,1)</f>
        <v>1</v>
      </c>
      <c r="Z31" s="2" t="str">
        <f>IF(IFERROR(FIND("PUL",M31,1),0)&gt;1,"pulido","no")</f>
        <v>no</v>
      </c>
      <c r="AA31" s="2" t="str">
        <f>IF(IFERROR(FIND("BIOC",M31,1),0)&gt;1,"BIOCITY","no")</f>
        <v>no</v>
      </c>
      <c r="AB31" s="2">
        <f>IFERROR(SEARCH("INT",F31,1),0)+IFERROR(SEARCH("DEV",F31,1),0)+IFERROR(SEARCH("FC",F31,1),0)+IFERROR(SEARCH("USD",F31,1),0)</f>
        <v>0</v>
      </c>
    </row>
    <row r="32" spans="1:28" x14ac:dyDescent="0.2">
      <c r="A32" s="1" t="s">
        <v>2284</v>
      </c>
      <c r="B32" s="1" t="s">
        <v>15</v>
      </c>
      <c r="C32" s="10">
        <v>45352</v>
      </c>
      <c r="D32" s="1" t="s">
        <v>92</v>
      </c>
      <c r="E32" s="1" t="s">
        <v>91</v>
      </c>
      <c r="F32" s="1" t="s">
        <v>2277</v>
      </c>
      <c r="G32" s="1" t="s">
        <v>39</v>
      </c>
      <c r="H32" s="1" t="s">
        <v>38</v>
      </c>
      <c r="I32" s="1" t="s">
        <v>50</v>
      </c>
      <c r="J32" s="1" t="s">
        <v>17</v>
      </c>
      <c r="K32" s="1" t="s">
        <v>49</v>
      </c>
      <c r="L32" s="1" t="s">
        <v>48</v>
      </c>
      <c r="M32" s="1" t="s">
        <v>47</v>
      </c>
      <c r="N32" s="8">
        <v>2016</v>
      </c>
      <c r="O32" s="1" t="s">
        <v>4</v>
      </c>
      <c r="P32" s="8">
        <v>2016</v>
      </c>
      <c r="Q32" s="8">
        <v>0</v>
      </c>
      <c r="R32" s="1" t="s">
        <v>46</v>
      </c>
      <c r="S32" s="7">
        <v>241.77</v>
      </c>
      <c r="T32" s="6">
        <f>+S32*N32</f>
        <v>487408.32</v>
      </c>
      <c r="U32" s="6">
        <f>+S32*Q32</f>
        <v>0</v>
      </c>
      <c r="V32" s="1" t="str">
        <f>IF(AB32=0,IFERROR(VLOOKUP(L32,[1]listaMateriales!A:K,11,0),"-"),"Sin producto")</f>
        <v xml:space="preserve">Ladrillos (Olavarria)    </v>
      </c>
      <c r="W32" s="6">
        <f>+IF(OR(K32="27",K32="28",K32="29"),VLOOKUP(L32,[1]listaMateriales!A:E,5,0),0)*N32/1000</f>
        <v>10.763424000000001</v>
      </c>
      <c r="X32" s="6">
        <f>+IF(W32=0,0,T32/W32)</f>
        <v>45283.761003933316</v>
      </c>
      <c r="Y32" s="1" t="str">
        <f>MID(L32,14,1)</f>
        <v>1</v>
      </c>
      <c r="Z32" s="2" t="str">
        <f>IF(IFERROR(FIND("PUL",M32,1),0)&gt;1,"pulido","no")</f>
        <v>no</v>
      </c>
      <c r="AA32" s="2" t="str">
        <f>IF(IFERROR(FIND("BIOC",M32,1),0)&gt;1,"BIOCITY","no")</f>
        <v>no</v>
      </c>
      <c r="AB32" s="2">
        <f>IFERROR(SEARCH("INT",F32,1),0)+IFERROR(SEARCH("DEV",F32,1),0)+IFERROR(SEARCH("FC",F32,1),0)+IFERROR(SEARCH("USD",F32,1),0)</f>
        <v>0</v>
      </c>
    </row>
    <row r="33" spans="1:28" x14ac:dyDescent="0.2">
      <c r="A33" s="1" t="s">
        <v>2284</v>
      </c>
      <c r="B33" s="1" t="s">
        <v>15</v>
      </c>
      <c r="C33" s="10">
        <v>45352</v>
      </c>
      <c r="D33" s="1" t="s">
        <v>92</v>
      </c>
      <c r="E33" s="1" t="s">
        <v>91</v>
      </c>
      <c r="F33" s="1" t="s">
        <v>2277</v>
      </c>
      <c r="G33" s="1" t="s">
        <v>39</v>
      </c>
      <c r="H33" s="1" t="s">
        <v>38</v>
      </c>
      <c r="I33" s="1" t="s">
        <v>50</v>
      </c>
      <c r="J33" s="1" t="s">
        <v>17</v>
      </c>
      <c r="K33" s="1" t="s">
        <v>49</v>
      </c>
      <c r="L33" s="1" t="s">
        <v>57</v>
      </c>
      <c r="M33" s="1" t="s">
        <v>56</v>
      </c>
      <c r="N33" s="8">
        <v>2340</v>
      </c>
      <c r="O33" s="1" t="s">
        <v>4</v>
      </c>
      <c r="P33" s="8">
        <v>2340</v>
      </c>
      <c r="Q33" s="8">
        <v>0</v>
      </c>
      <c r="R33" s="1" t="s">
        <v>46</v>
      </c>
      <c r="S33" s="7">
        <v>327.45</v>
      </c>
      <c r="T33" s="6">
        <f>+S33*N33</f>
        <v>766233</v>
      </c>
      <c r="U33" s="6">
        <f>+S33*Q33</f>
        <v>0</v>
      </c>
      <c r="V33" s="1" t="str">
        <f>IF(AB33=0,IFERROR(VLOOKUP(L33,[1]listaMateriales!A:K,11,0),"-"),"Sin producto")</f>
        <v xml:space="preserve">Ladrillos (Olavarria)    </v>
      </c>
      <c r="W33" s="6">
        <f>+IF(OR(K33="27",K33="28",K33="29"),VLOOKUP(L33,[1]listaMateriales!A:E,5,0),0)*N33/1000</f>
        <v>16.197479999999999</v>
      </c>
      <c r="X33" s="6">
        <f>+IF(W33=0,0,T33/W33)</f>
        <v>47305.691996532798</v>
      </c>
      <c r="Y33" s="1" t="str">
        <f>MID(L33,14,1)</f>
        <v>1</v>
      </c>
      <c r="Z33" s="2" t="str">
        <f>IF(IFERROR(FIND("PUL",M33,1),0)&gt;1,"pulido","no")</f>
        <v>no</v>
      </c>
      <c r="AA33" s="2" t="str">
        <f>IF(IFERROR(FIND("BIOC",M33,1),0)&gt;1,"BIOCITY","no")</f>
        <v>no</v>
      </c>
      <c r="AB33" s="2">
        <f>IFERROR(SEARCH("INT",F33,1),0)+IFERROR(SEARCH("DEV",F33,1),0)+IFERROR(SEARCH("FC",F33,1),0)+IFERROR(SEARCH("USD",F33,1),0)</f>
        <v>0</v>
      </c>
    </row>
    <row r="34" spans="1:28" x14ac:dyDescent="0.2">
      <c r="A34" s="1" t="s">
        <v>2281</v>
      </c>
      <c r="B34" s="1" t="s">
        <v>15</v>
      </c>
      <c r="C34" s="10">
        <v>45352</v>
      </c>
      <c r="D34" s="1" t="s">
        <v>92</v>
      </c>
      <c r="E34" s="1" t="s">
        <v>91</v>
      </c>
      <c r="F34" s="1" t="s">
        <v>2277</v>
      </c>
      <c r="G34" s="1" t="s">
        <v>39</v>
      </c>
      <c r="H34" s="1" t="s">
        <v>38</v>
      </c>
      <c r="I34" s="1" t="s">
        <v>50</v>
      </c>
      <c r="J34" s="1" t="s">
        <v>17</v>
      </c>
      <c r="K34" s="1" t="s">
        <v>49</v>
      </c>
      <c r="L34" s="1" t="s">
        <v>2283</v>
      </c>
      <c r="M34" s="1" t="s">
        <v>2282</v>
      </c>
      <c r="N34" s="9">
        <v>1980</v>
      </c>
      <c r="O34" s="1" t="s">
        <v>4</v>
      </c>
      <c r="P34" s="8">
        <v>1980</v>
      </c>
      <c r="Q34" s="8">
        <v>0</v>
      </c>
      <c r="R34" s="1" t="s">
        <v>46</v>
      </c>
      <c r="S34" s="7">
        <v>552.03</v>
      </c>
      <c r="T34" s="6">
        <f>+S34*N34</f>
        <v>1093019.3999999999</v>
      </c>
      <c r="U34" s="6">
        <f>+S34*Q34</f>
        <v>0</v>
      </c>
      <c r="V34" s="1" t="str">
        <f>IF(AB34=0,IFERROR(VLOOKUP(L34,[1]listaMateriales!A:K,11,0),"-"),"Sin producto")</f>
        <v xml:space="preserve">Ladrillos (Olavarria)    </v>
      </c>
      <c r="W34" s="6">
        <f>+IF(OR(K34="27",K34="28",K34="29"),VLOOKUP(L34,[1]listaMateriales!A:E,5,0),0)*N34/1000</f>
        <v>17.071560000000002</v>
      </c>
      <c r="X34" s="6">
        <f>+IF(W34=0,0,T34/W34)</f>
        <v>64025.748086290871</v>
      </c>
      <c r="Y34" s="1" t="str">
        <f>MID(L34,14,1)</f>
        <v>1</v>
      </c>
      <c r="Z34" s="2" t="str">
        <f>IF(IFERROR(FIND("PUL",M34,1),0)&gt;1,"pulido","no")</f>
        <v>no</v>
      </c>
      <c r="AA34" s="2" t="str">
        <f>IF(IFERROR(FIND("BIOC",M34,1),0)&gt;1,"BIOCITY","no")</f>
        <v>no</v>
      </c>
      <c r="AB34" s="2">
        <f>IFERROR(SEARCH("INT",F34,1),0)+IFERROR(SEARCH("DEV",F34,1),0)+IFERROR(SEARCH("FC",F34,1),0)+IFERROR(SEARCH("USD",F34,1),0)</f>
        <v>0</v>
      </c>
    </row>
    <row r="35" spans="1:28" x14ac:dyDescent="0.2">
      <c r="A35" s="1" t="s">
        <v>2281</v>
      </c>
      <c r="B35" s="1" t="s">
        <v>15</v>
      </c>
      <c r="C35" s="10">
        <v>45352</v>
      </c>
      <c r="D35" s="1" t="s">
        <v>92</v>
      </c>
      <c r="E35" s="1" t="s">
        <v>91</v>
      </c>
      <c r="F35" s="1" t="s">
        <v>2277</v>
      </c>
      <c r="G35" s="1" t="s">
        <v>39</v>
      </c>
      <c r="H35" s="1" t="s">
        <v>38</v>
      </c>
      <c r="I35" s="1" t="s">
        <v>50</v>
      </c>
      <c r="J35" s="1" t="s">
        <v>17</v>
      </c>
      <c r="K35" s="1" t="s">
        <v>49</v>
      </c>
      <c r="L35" s="1" t="s">
        <v>48</v>
      </c>
      <c r="M35" s="1" t="s">
        <v>47</v>
      </c>
      <c r="N35" s="8">
        <v>2160</v>
      </c>
      <c r="O35" s="1" t="s">
        <v>4</v>
      </c>
      <c r="P35" s="8">
        <v>2160</v>
      </c>
      <c r="Q35" s="8">
        <v>0</v>
      </c>
      <c r="R35" s="1" t="s">
        <v>46</v>
      </c>
      <c r="S35" s="7">
        <v>241.77</v>
      </c>
      <c r="T35" s="6">
        <f>+S35*N35</f>
        <v>522223.2</v>
      </c>
      <c r="U35" s="6">
        <f>+S35*Q35</f>
        <v>0</v>
      </c>
      <c r="V35" s="1" t="str">
        <f>IF(AB35=0,IFERROR(VLOOKUP(L35,[1]listaMateriales!A:K,11,0),"-"),"Sin producto")</f>
        <v xml:space="preserve">Ladrillos (Olavarria)    </v>
      </c>
      <c r="W35" s="6">
        <f>+IF(OR(K35="27",K35="28",K35="29"),VLOOKUP(L35,[1]listaMateriales!A:E,5,0),0)*N35/1000</f>
        <v>11.532240000000002</v>
      </c>
      <c r="X35" s="6">
        <f>+IF(W35=0,0,T35/W35)</f>
        <v>45283.761003933316</v>
      </c>
      <c r="Y35" s="1" t="str">
        <f>MID(L35,14,1)</f>
        <v>1</v>
      </c>
      <c r="Z35" s="2" t="str">
        <f>IF(IFERROR(FIND("PUL",M35,1),0)&gt;1,"pulido","no")</f>
        <v>no</v>
      </c>
      <c r="AA35" s="2" t="str">
        <f>IF(IFERROR(FIND("BIOC",M35,1),0)&gt;1,"BIOCITY","no")</f>
        <v>no</v>
      </c>
      <c r="AB35" s="2">
        <f>IFERROR(SEARCH("INT",F35,1),0)+IFERROR(SEARCH("DEV",F35,1),0)+IFERROR(SEARCH("FC",F35,1),0)+IFERROR(SEARCH("USD",F35,1),0)</f>
        <v>0</v>
      </c>
    </row>
    <row r="36" spans="1:28" x14ac:dyDescent="0.2">
      <c r="A36" s="1" t="s">
        <v>2281</v>
      </c>
      <c r="B36" s="1" t="s">
        <v>15</v>
      </c>
      <c r="C36" s="10">
        <v>45352</v>
      </c>
      <c r="D36" s="1" t="s">
        <v>92</v>
      </c>
      <c r="E36" s="1" t="s">
        <v>91</v>
      </c>
      <c r="F36" s="1" t="s">
        <v>2277</v>
      </c>
      <c r="G36" s="1" t="s">
        <v>39</v>
      </c>
      <c r="H36" s="1" t="s">
        <v>38</v>
      </c>
      <c r="I36" s="1" t="s">
        <v>50</v>
      </c>
      <c r="J36" s="1" t="s">
        <v>17</v>
      </c>
      <c r="K36" s="1" t="s">
        <v>49</v>
      </c>
      <c r="L36" s="1" t="s">
        <v>57</v>
      </c>
      <c r="M36" s="1" t="s">
        <v>56</v>
      </c>
      <c r="N36" s="8">
        <v>1350</v>
      </c>
      <c r="O36" s="1" t="s">
        <v>4</v>
      </c>
      <c r="P36" s="8">
        <v>1350</v>
      </c>
      <c r="Q36" s="8">
        <v>0</v>
      </c>
      <c r="R36" s="1" t="s">
        <v>46</v>
      </c>
      <c r="S36" s="7">
        <v>327.45</v>
      </c>
      <c r="T36" s="6">
        <f>+S36*N36</f>
        <v>442057.5</v>
      </c>
      <c r="U36" s="6">
        <f>+S36*Q36</f>
        <v>0</v>
      </c>
      <c r="V36" s="1" t="str">
        <f>IF(AB36=0,IFERROR(VLOOKUP(L36,[1]listaMateriales!A:K,11,0),"-"),"Sin producto")</f>
        <v xml:space="preserve">Ladrillos (Olavarria)    </v>
      </c>
      <c r="W36" s="6">
        <f>+IF(OR(K36="27",K36="28",K36="29"),VLOOKUP(L36,[1]listaMateriales!A:E,5,0),0)*N36/1000</f>
        <v>9.3446999999999996</v>
      </c>
      <c r="X36" s="6">
        <f>+IF(W36=0,0,T36/W36)</f>
        <v>47305.691996532798</v>
      </c>
      <c r="Y36" s="1" t="str">
        <f>MID(L36,14,1)</f>
        <v>1</v>
      </c>
      <c r="Z36" s="2" t="str">
        <f>IF(IFERROR(FIND("PUL",M36,1),0)&gt;1,"pulido","no")</f>
        <v>no</v>
      </c>
      <c r="AA36" s="2" t="str">
        <f>IF(IFERROR(FIND("BIOC",M36,1),0)&gt;1,"BIOCITY","no")</f>
        <v>no</v>
      </c>
      <c r="AB36" s="2">
        <f>IFERROR(SEARCH("INT",F36,1),0)+IFERROR(SEARCH("DEV",F36,1),0)+IFERROR(SEARCH("FC",F36,1),0)+IFERROR(SEARCH("USD",F36,1),0)</f>
        <v>0</v>
      </c>
    </row>
    <row r="37" spans="1:28" x14ac:dyDescent="0.2">
      <c r="A37" s="1" t="s">
        <v>2280</v>
      </c>
      <c r="B37" s="1" t="s">
        <v>15</v>
      </c>
      <c r="C37" s="10">
        <v>45352</v>
      </c>
      <c r="D37" s="1" t="s">
        <v>92</v>
      </c>
      <c r="E37" s="1" t="s">
        <v>91</v>
      </c>
      <c r="F37" s="1" t="s">
        <v>2217</v>
      </c>
      <c r="G37" s="1" t="s">
        <v>39</v>
      </c>
      <c r="H37" s="1" t="s">
        <v>38</v>
      </c>
      <c r="I37" s="1" t="s">
        <v>50</v>
      </c>
      <c r="J37" s="1" t="s">
        <v>17</v>
      </c>
      <c r="K37" s="1" t="s">
        <v>49</v>
      </c>
      <c r="L37" s="1" t="s">
        <v>55</v>
      </c>
      <c r="M37" s="1" t="s">
        <v>54</v>
      </c>
      <c r="N37" s="8">
        <v>990</v>
      </c>
      <c r="O37" s="1" t="s">
        <v>4</v>
      </c>
      <c r="P37" s="8">
        <v>990</v>
      </c>
      <c r="Q37" s="8">
        <v>0</v>
      </c>
      <c r="R37" s="1" t="s">
        <v>46</v>
      </c>
      <c r="S37" s="7">
        <v>189.61</v>
      </c>
      <c r="T37" s="6">
        <f>+S37*N37</f>
        <v>187713.90000000002</v>
      </c>
      <c r="U37" s="6">
        <f>+S37*Q37</f>
        <v>0</v>
      </c>
      <c r="V37" s="1" t="str">
        <f>IF(AB37=0,IFERROR(VLOOKUP(L37,[1]listaMateriales!A:K,11,0),"-"),"Sin producto")</f>
        <v xml:space="preserve">Ladrillos (Olavarria)    </v>
      </c>
      <c r="W37" s="6">
        <f>+IF(OR(K37="27",K37="28",K37="29"),VLOOKUP(L37,[1]listaMateriales!A:E,5,0),0)*N37/1000</f>
        <v>3.61449</v>
      </c>
      <c r="X37" s="6">
        <f>+IF(W37=0,0,T37/W37)</f>
        <v>51933.716789920574</v>
      </c>
      <c r="Y37" s="1" t="str">
        <f>MID(L37,14,1)</f>
        <v>1</v>
      </c>
      <c r="Z37" s="2" t="str">
        <f>IF(IFERROR(FIND("PUL",M37,1),0)&gt;1,"pulido","no")</f>
        <v>no</v>
      </c>
      <c r="AA37" s="2" t="str">
        <f>IF(IFERROR(FIND("BIOC",M37,1),0)&gt;1,"BIOCITY","no")</f>
        <v>no</v>
      </c>
      <c r="AB37" s="2">
        <f>IFERROR(SEARCH("INT",F37,1),0)+IFERROR(SEARCH("DEV",F37,1),0)+IFERROR(SEARCH("FC",F37,1),0)+IFERROR(SEARCH("USD",F37,1),0)</f>
        <v>0</v>
      </c>
    </row>
    <row r="38" spans="1:28" x14ac:dyDescent="0.2">
      <c r="A38" s="1" t="s">
        <v>2280</v>
      </c>
      <c r="B38" s="1" t="s">
        <v>15</v>
      </c>
      <c r="C38" s="10">
        <v>45352</v>
      </c>
      <c r="D38" s="1" t="s">
        <v>92</v>
      </c>
      <c r="E38" s="1" t="s">
        <v>91</v>
      </c>
      <c r="F38" s="1" t="s">
        <v>2217</v>
      </c>
      <c r="G38" s="1" t="s">
        <v>39</v>
      </c>
      <c r="H38" s="1" t="s">
        <v>38</v>
      </c>
      <c r="I38" s="1" t="s">
        <v>50</v>
      </c>
      <c r="J38" s="1" t="s">
        <v>17</v>
      </c>
      <c r="K38" s="1" t="s">
        <v>49</v>
      </c>
      <c r="L38" s="1" t="s">
        <v>57</v>
      </c>
      <c r="M38" s="1" t="s">
        <v>56</v>
      </c>
      <c r="N38" s="8">
        <v>4320</v>
      </c>
      <c r="O38" s="1" t="s">
        <v>4</v>
      </c>
      <c r="P38" s="8">
        <v>4320</v>
      </c>
      <c r="Q38" s="8">
        <v>0</v>
      </c>
      <c r="R38" s="1" t="s">
        <v>46</v>
      </c>
      <c r="S38" s="7">
        <v>327.45</v>
      </c>
      <c r="T38" s="6">
        <f>+S38*N38</f>
        <v>1414584</v>
      </c>
      <c r="U38" s="6">
        <f>+S38*Q38</f>
        <v>0</v>
      </c>
      <c r="V38" s="1" t="str">
        <f>IF(AB38=0,IFERROR(VLOOKUP(L38,[1]listaMateriales!A:K,11,0),"-"),"Sin producto")</f>
        <v xml:space="preserve">Ladrillos (Olavarria)    </v>
      </c>
      <c r="W38" s="6">
        <f>+IF(OR(K38="27",K38="28",K38="29"),VLOOKUP(L38,[1]listaMateriales!A:E,5,0),0)*N38/1000</f>
        <v>29.903039999999997</v>
      </c>
      <c r="X38" s="6">
        <f>+IF(W38=0,0,T38/W38)</f>
        <v>47305.691996532798</v>
      </c>
      <c r="Y38" s="1" t="str">
        <f>MID(L38,14,1)</f>
        <v>1</v>
      </c>
      <c r="Z38" s="2" t="str">
        <f>IF(IFERROR(FIND("PUL",M38,1),0)&gt;1,"pulido","no")</f>
        <v>no</v>
      </c>
      <c r="AA38" s="2" t="str">
        <f>IF(IFERROR(FIND("BIOC",M38,1),0)&gt;1,"BIOCITY","no")</f>
        <v>no</v>
      </c>
      <c r="AB38" s="2">
        <f>IFERROR(SEARCH("INT",F38,1),0)+IFERROR(SEARCH("DEV",F38,1),0)+IFERROR(SEARCH("FC",F38,1),0)+IFERROR(SEARCH("USD",F38,1),0)</f>
        <v>0</v>
      </c>
    </row>
    <row r="39" spans="1:28" x14ac:dyDescent="0.2">
      <c r="A39" s="1" t="s">
        <v>2280</v>
      </c>
      <c r="B39" s="1" t="s">
        <v>15</v>
      </c>
      <c r="C39" s="10">
        <v>45352</v>
      </c>
      <c r="D39" s="1" t="s">
        <v>92</v>
      </c>
      <c r="E39" s="1" t="s">
        <v>91</v>
      </c>
      <c r="F39" s="1" t="s">
        <v>2217</v>
      </c>
      <c r="G39" s="1" t="s">
        <v>39</v>
      </c>
      <c r="H39" s="1" t="s">
        <v>38</v>
      </c>
      <c r="I39" s="1" t="s">
        <v>50</v>
      </c>
      <c r="J39" s="1" t="s">
        <v>17</v>
      </c>
      <c r="K39" s="1" t="s">
        <v>49</v>
      </c>
      <c r="L39" s="1" t="s">
        <v>454</v>
      </c>
      <c r="M39" s="1" t="s">
        <v>453</v>
      </c>
      <c r="N39" s="8">
        <v>450</v>
      </c>
      <c r="O39" s="1" t="s">
        <v>4</v>
      </c>
      <c r="P39" s="8">
        <v>450</v>
      </c>
      <c r="Q39" s="8">
        <v>0</v>
      </c>
      <c r="R39" s="1" t="s">
        <v>46</v>
      </c>
      <c r="S39" s="7">
        <v>641.02</v>
      </c>
      <c r="T39" s="6">
        <f>+S39*N39</f>
        <v>288459</v>
      </c>
      <c r="U39" s="6">
        <f>+S39*Q39</f>
        <v>0</v>
      </c>
      <c r="V39" s="1" t="str">
        <f>IF(AB39=0,IFERROR(VLOOKUP(L39,[1]listaMateriales!A:K,11,0),"-"),"Sin producto")</f>
        <v xml:space="preserve">Ladrillos (Olavarria)    </v>
      </c>
      <c r="W39" s="6">
        <f>+IF(OR(K39="27",K39="28",K39="29"),VLOOKUP(L39,[1]listaMateriales!A:E,5,0),0)*N39/1000</f>
        <v>2.7999000000000001</v>
      </c>
      <c r="X39" s="6">
        <f>+IF(W39=0,0,T39/W39)</f>
        <v>103024.75088396014</v>
      </c>
      <c r="Y39" s="1" t="str">
        <f>MID(L39,14,1)</f>
        <v>1</v>
      </c>
      <c r="Z39" s="2" t="str">
        <f>IF(IFERROR(FIND("PUL",M39,1),0)&gt;1,"pulido","no")</f>
        <v>no</v>
      </c>
      <c r="AA39" s="2" t="str">
        <f>IF(IFERROR(FIND("BIOC",M39,1),0)&gt;1,"BIOCITY","no")</f>
        <v>no</v>
      </c>
      <c r="AB39" s="2">
        <f>IFERROR(SEARCH("INT",F39,1),0)+IFERROR(SEARCH("DEV",F39,1),0)+IFERROR(SEARCH("FC",F39,1),0)+IFERROR(SEARCH("USD",F39,1),0)</f>
        <v>0</v>
      </c>
    </row>
    <row r="40" spans="1:28" x14ac:dyDescent="0.2">
      <c r="A40" s="1" t="s">
        <v>2279</v>
      </c>
      <c r="B40" s="1" t="s">
        <v>15</v>
      </c>
      <c r="C40" s="10">
        <v>45352</v>
      </c>
      <c r="D40" s="1" t="s">
        <v>92</v>
      </c>
      <c r="E40" s="1" t="s">
        <v>91</v>
      </c>
      <c r="F40" s="1" t="s">
        <v>2217</v>
      </c>
      <c r="G40" s="1" t="s">
        <v>39</v>
      </c>
      <c r="H40" s="1" t="s">
        <v>38</v>
      </c>
      <c r="I40" s="1" t="s">
        <v>50</v>
      </c>
      <c r="J40" s="1" t="s">
        <v>17</v>
      </c>
      <c r="K40" s="1" t="s">
        <v>49</v>
      </c>
      <c r="L40" s="1" t="s">
        <v>57</v>
      </c>
      <c r="M40" s="1" t="s">
        <v>56</v>
      </c>
      <c r="N40" s="8">
        <v>4680</v>
      </c>
      <c r="O40" s="1" t="s">
        <v>4</v>
      </c>
      <c r="P40" s="8">
        <v>4680</v>
      </c>
      <c r="Q40" s="8">
        <v>0</v>
      </c>
      <c r="R40" s="1" t="s">
        <v>46</v>
      </c>
      <c r="S40" s="7">
        <v>327.45</v>
      </c>
      <c r="T40" s="6">
        <f>+S40*N40</f>
        <v>1532466</v>
      </c>
      <c r="U40" s="6">
        <f>+S40*Q40</f>
        <v>0</v>
      </c>
      <c r="V40" s="1" t="str">
        <f>IF(AB40=0,IFERROR(VLOOKUP(L40,[1]listaMateriales!A:K,11,0),"-"),"Sin producto")</f>
        <v xml:space="preserve">Ladrillos (Olavarria)    </v>
      </c>
      <c r="W40" s="6">
        <f>+IF(OR(K40="27",K40="28",K40="29"),VLOOKUP(L40,[1]listaMateriales!A:E,5,0),0)*N40/1000</f>
        <v>32.394959999999998</v>
      </c>
      <c r="X40" s="6">
        <f>+IF(W40=0,0,T40/W40)</f>
        <v>47305.691996532798</v>
      </c>
      <c r="Y40" s="1" t="str">
        <f>MID(L40,14,1)</f>
        <v>1</v>
      </c>
      <c r="Z40" s="2" t="str">
        <f>IF(IFERROR(FIND("PUL",M40,1),0)&gt;1,"pulido","no")</f>
        <v>no</v>
      </c>
      <c r="AA40" s="2" t="str">
        <f>IF(IFERROR(FIND("BIOC",M40,1),0)&gt;1,"BIOCITY","no")</f>
        <v>no</v>
      </c>
      <c r="AB40" s="2">
        <f>IFERROR(SEARCH("INT",F40,1),0)+IFERROR(SEARCH("DEV",F40,1),0)+IFERROR(SEARCH("FC",F40,1),0)+IFERROR(SEARCH("USD",F40,1),0)</f>
        <v>0</v>
      </c>
    </row>
    <row r="41" spans="1:28" x14ac:dyDescent="0.2">
      <c r="A41" s="1" t="s">
        <v>2279</v>
      </c>
      <c r="B41" s="1" t="s">
        <v>15</v>
      </c>
      <c r="C41" s="10">
        <v>45352</v>
      </c>
      <c r="D41" s="1" t="s">
        <v>92</v>
      </c>
      <c r="E41" s="1" t="s">
        <v>91</v>
      </c>
      <c r="F41" s="1" t="s">
        <v>2217</v>
      </c>
      <c r="G41" s="1" t="s">
        <v>39</v>
      </c>
      <c r="H41" s="1" t="s">
        <v>38</v>
      </c>
      <c r="I41" s="1" t="s">
        <v>50</v>
      </c>
      <c r="J41" s="1" t="s">
        <v>17</v>
      </c>
      <c r="K41" s="1" t="s">
        <v>49</v>
      </c>
      <c r="L41" s="1" t="s">
        <v>133</v>
      </c>
      <c r="M41" s="1" t="s">
        <v>132</v>
      </c>
      <c r="N41" s="8">
        <v>2880</v>
      </c>
      <c r="O41" s="1" t="s">
        <v>4</v>
      </c>
      <c r="P41" s="8">
        <v>2880</v>
      </c>
      <c r="Q41" s="8">
        <v>0</v>
      </c>
      <c r="R41" s="1" t="s">
        <v>46</v>
      </c>
      <c r="S41" s="7">
        <v>213.97</v>
      </c>
      <c r="T41" s="6">
        <f>+S41*N41</f>
        <v>616233.6</v>
      </c>
      <c r="U41" s="6">
        <f>+S41*Q41</f>
        <v>0</v>
      </c>
      <c r="V41" s="1" t="str">
        <f>IF(AB41=0,IFERROR(VLOOKUP(L41,[1]listaMateriales!A:K,11,0),"-"),"Sin producto")</f>
        <v xml:space="preserve">Ladrillos (Olavarria)    </v>
      </c>
      <c r="W41" s="6">
        <f>+IF(OR(K41="27",K41="28",K41="29"),VLOOKUP(L41,[1]listaMateriales!A:E,5,0),0)*N41/1000</f>
        <v>12.784319999999999</v>
      </c>
      <c r="X41" s="6">
        <f>+IF(W41=0,0,T41/W41)</f>
        <v>48202.297814823156</v>
      </c>
      <c r="Y41" s="1" t="str">
        <f>MID(L41,14,1)</f>
        <v>1</v>
      </c>
      <c r="Z41" s="2" t="str">
        <f>IF(IFERROR(FIND("PUL",M41,1),0)&gt;1,"pulido","no")</f>
        <v>no</v>
      </c>
      <c r="AA41" s="2" t="str">
        <f>IF(IFERROR(FIND("BIOC",M41,1),0)&gt;1,"BIOCITY","no")</f>
        <v>no</v>
      </c>
      <c r="AB41" s="2">
        <f>IFERROR(SEARCH("INT",F41,1),0)+IFERROR(SEARCH("DEV",F41,1),0)+IFERROR(SEARCH("FC",F41,1),0)+IFERROR(SEARCH("USD",F41,1),0)</f>
        <v>0</v>
      </c>
    </row>
    <row r="42" spans="1:28" x14ac:dyDescent="0.2">
      <c r="A42" s="1" t="s">
        <v>2278</v>
      </c>
      <c r="B42" s="1" t="s">
        <v>15</v>
      </c>
      <c r="C42" s="10">
        <v>45352</v>
      </c>
      <c r="D42" s="1" t="s">
        <v>92</v>
      </c>
      <c r="E42" s="1" t="s">
        <v>91</v>
      </c>
      <c r="F42" s="1" t="s">
        <v>2277</v>
      </c>
      <c r="G42" s="1" t="s">
        <v>39</v>
      </c>
      <c r="H42" s="1" t="s">
        <v>38</v>
      </c>
      <c r="I42" s="1" t="s">
        <v>50</v>
      </c>
      <c r="J42" s="1" t="s">
        <v>17</v>
      </c>
      <c r="K42" s="1" t="s">
        <v>49</v>
      </c>
      <c r="L42" s="1" t="s">
        <v>57</v>
      </c>
      <c r="M42" s="1" t="s">
        <v>56</v>
      </c>
      <c r="N42" s="8">
        <v>1980</v>
      </c>
      <c r="O42" s="1" t="s">
        <v>4</v>
      </c>
      <c r="P42" s="8">
        <v>1980</v>
      </c>
      <c r="Q42" s="8">
        <v>0</v>
      </c>
      <c r="R42" s="1" t="s">
        <v>46</v>
      </c>
      <c r="S42" s="7">
        <v>327.45</v>
      </c>
      <c r="T42" s="6">
        <f>+S42*N42</f>
        <v>648351</v>
      </c>
      <c r="U42" s="6">
        <f>+S42*Q42</f>
        <v>0</v>
      </c>
      <c r="V42" s="1" t="str">
        <f>IF(AB42=0,IFERROR(VLOOKUP(L42,[1]listaMateriales!A:K,11,0),"-"),"Sin producto")</f>
        <v xml:space="preserve">Ladrillos (Olavarria)    </v>
      </c>
      <c r="W42" s="6">
        <f>+IF(OR(K42="27",K42="28",K42="29"),VLOOKUP(L42,[1]listaMateriales!A:E,5,0),0)*N42/1000</f>
        <v>13.70556</v>
      </c>
      <c r="X42" s="6">
        <f>+IF(W42=0,0,T42/W42)</f>
        <v>47305.691996532791</v>
      </c>
      <c r="Y42" s="1" t="str">
        <f>MID(L42,14,1)</f>
        <v>1</v>
      </c>
      <c r="Z42" s="2" t="str">
        <f>IF(IFERROR(FIND("PUL",M42,1),0)&gt;1,"pulido","no")</f>
        <v>no</v>
      </c>
      <c r="AA42" s="2" t="str">
        <f>IF(IFERROR(FIND("BIOC",M42,1),0)&gt;1,"BIOCITY","no")</f>
        <v>no</v>
      </c>
      <c r="AB42" s="2">
        <f>IFERROR(SEARCH("INT",F42,1),0)+IFERROR(SEARCH("DEV",F42,1),0)+IFERROR(SEARCH("FC",F42,1),0)+IFERROR(SEARCH("USD",F42,1),0)</f>
        <v>0</v>
      </c>
    </row>
    <row r="43" spans="1:28" x14ac:dyDescent="0.2">
      <c r="A43" s="1" t="s">
        <v>2278</v>
      </c>
      <c r="B43" s="1" t="s">
        <v>15</v>
      </c>
      <c r="C43" s="10">
        <v>45352</v>
      </c>
      <c r="D43" s="1" t="s">
        <v>92</v>
      </c>
      <c r="E43" s="1" t="s">
        <v>91</v>
      </c>
      <c r="F43" s="1" t="s">
        <v>2277</v>
      </c>
      <c r="G43" s="1" t="s">
        <v>39</v>
      </c>
      <c r="H43" s="1" t="s">
        <v>38</v>
      </c>
      <c r="I43" s="1" t="s">
        <v>50</v>
      </c>
      <c r="J43" s="1" t="s">
        <v>17</v>
      </c>
      <c r="K43" s="1" t="s">
        <v>49</v>
      </c>
      <c r="L43" s="1" t="s">
        <v>133</v>
      </c>
      <c r="M43" s="1" t="s">
        <v>132</v>
      </c>
      <c r="N43" s="8">
        <v>7200</v>
      </c>
      <c r="O43" s="1" t="s">
        <v>4</v>
      </c>
      <c r="P43" s="8">
        <v>7200</v>
      </c>
      <c r="Q43" s="8">
        <v>0</v>
      </c>
      <c r="R43" s="1" t="s">
        <v>46</v>
      </c>
      <c r="S43" s="7">
        <v>213.97</v>
      </c>
      <c r="T43" s="6">
        <f>+S43*N43</f>
        <v>1540584</v>
      </c>
      <c r="U43" s="6">
        <f>+S43*Q43</f>
        <v>0</v>
      </c>
      <c r="V43" s="1" t="str">
        <f>IF(AB43=0,IFERROR(VLOOKUP(L43,[1]listaMateriales!A:K,11,0),"-"),"Sin producto")</f>
        <v xml:space="preserve">Ladrillos (Olavarria)    </v>
      </c>
      <c r="W43" s="6">
        <f>+IF(OR(K43="27",K43="28",K43="29"),VLOOKUP(L43,[1]listaMateriales!A:E,5,0),0)*N43/1000</f>
        <v>31.960799999999999</v>
      </c>
      <c r="X43" s="6">
        <f>+IF(W43=0,0,T43/W43)</f>
        <v>48202.297814823163</v>
      </c>
      <c r="Y43" s="1" t="str">
        <f>MID(L43,14,1)</f>
        <v>1</v>
      </c>
      <c r="Z43" s="2" t="str">
        <f>IF(IFERROR(FIND("PUL",M43,1),0)&gt;1,"pulido","no")</f>
        <v>no</v>
      </c>
      <c r="AA43" s="2" t="str">
        <f>IF(IFERROR(FIND("BIOC",M43,1),0)&gt;1,"BIOCITY","no")</f>
        <v>no</v>
      </c>
      <c r="AB43" s="2">
        <f>IFERROR(SEARCH("INT",F43,1),0)+IFERROR(SEARCH("DEV",F43,1),0)+IFERROR(SEARCH("FC",F43,1),0)+IFERROR(SEARCH("USD",F43,1),0)</f>
        <v>0</v>
      </c>
    </row>
    <row r="44" spans="1:28" x14ac:dyDescent="0.2">
      <c r="A44" s="1" t="s">
        <v>2276</v>
      </c>
      <c r="B44" s="1" t="s">
        <v>42</v>
      </c>
      <c r="C44" s="10">
        <v>45352</v>
      </c>
      <c r="D44" s="1" t="s">
        <v>284</v>
      </c>
      <c r="E44" s="1" t="s">
        <v>283</v>
      </c>
      <c r="F44" s="1" t="s">
        <v>2217</v>
      </c>
      <c r="G44" s="1" t="s">
        <v>39</v>
      </c>
      <c r="H44" s="1" t="s">
        <v>38</v>
      </c>
      <c r="I44" s="1" t="s">
        <v>0</v>
      </c>
      <c r="J44" s="1" t="s">
        <v>17</v>
      </c>
      <c r="K44" s="1" t="s">
        <v>49</v>
      </c>
      <c r="L44" s="1" t="s">
        <v>133</v>
      </c>
      <c r="M44" s="1" t="s">
        <v>132</v>
      </c>
      <c r="N44" s="8">
        <v>7200</v>
      </c>
      <c r="O44" s="1" t="s">
        <v>4</v>
      </c>
      <c r="P44" s="8">
        <v>7200</v>
      </c>
      <c r="Q44" s="8">
        <v>0</v>
      </c>
      <c r="R44" s="1" t="s">
        <v>93</v>
      </c>
      <c r="S44" s="7">
        <v>249.13</v>
      </c>
      <c r="T44" s="6">
        <f>+S44*N44</f>
        <v>1793736</v>
      </c>
      <c r="U44" s="6">
        <f>+S44*Q44</f>
        <v>0</v>
      </c>
      <c r="V44" s="1" t="str">
        <f>IF(AB44=0,IFERROR(VLOOKUP(L44,[1]listaMateriales!A:K,11,0),"-"),"Sin producto")</f>
        <v xml:space="preserve">Ladrillos (Olavarria)    </v>
      </c>
      <c r="W44" s="6">
        <f>+IF(OR(K44="27",K44="28",K44="29"),VLOOKUP(L44,[1]listaMateriales!A:E,5,0),0)*N44/1000</f>
        <v>31.960799999999999</v>
      </c>
      <c r="X44" s="6">
        <f>+IF(W44=0,0,T44/W44)</f>
        <v>56123.000675827891</v>
      </c>
      <c r="Y44" s="1" t="str">
        <f>MID(L44,14,1)</f>
        <v>1</v>
      </c>
      <c r="Z44" s="2" t="str">
        <f>IF(IFERROR(FIND("PUL",M44,1),0)&gt;1,"pulido","no")</f>
        <v>no</v>
      </c>
      <c r="AA44" s="2" t="str">
        <f>IF(IFERROR(FIND("BIOC",M44,1),0)&gt;1,"BIOCITY","no")</f>
        <v>no</v>
      </c>
      <c r="AB44" s="2">
        <f>IFERROR(SEARCH("INT",F44,1),0)+IFERROR(SEARCH("DEV",F44,1),0)+IFERROR(SEARCH("FC",F44,1),0)+IFERROR(SEARCH("USD",F44,1),0)</f>
        <v>0</v>
      </c>
    </row>
    <row r="45" spans="1:28" x14ac:dyDescent="0.2">
      <c r="A45" s="1" t="s">
        <v>2275</v>
      </c>
      <c r="B45" s="1" t="s">
        <v>42</v>
      </c>
      <c r="C45" s="10">
        <v>45352</v>
      </c>
      <c r="D45" s="1" t="s">
        <v>533</v>
      </c>
      <c r="E45" s="1" t="s">
        <v>532</v>
      </c>
      <c r="F45" s="1" t="s">
        <v>2217</v>
      </c>
      <c r="G45" s="1" t="s">
        <v>39</v>
      </c>
      <c r="H45" s="1" t="s">
        <v>38</v>
      </c>
      <c r="I45" s="1" t="s">
        <v>0</v>
      </c>
      <c r="J45" s="1" t="s">
        <v>17</v>
      </c>
      <c r="K45" s="1" t="s">
        <v>49</v>
      </c>
      <c r="L45" s="1" t="s">
        <v>133</v>
      </c>
      <c r="M45" s="1" t="s">
        <v>132</v>
      </c>
      <c r="N45" s="8">
        <v>8064</v>
      </c>
      <c r="O45" s="1" t="s">
        <v>4</v>
      </c>
      <c r="P45" s="8">
        <v>8064</v>
      </c>
      <c r="Q45" s="8">
        <v>0</v>
      </c>
      <c r="R45" s="1" t="s">
        <v>93</v>
      </c>
      <c r="S45" s="7">
        <v>227.64</v>
      </c>
      <c r="T45" s="6">
        <f>+S45*N45</f>
        <v>1835688.96</v>
      </c>
      <c r="U45" s="6">
        <f>+S45*Q45</f>
        <v>0</v>
      </c>
      <c r="V45" s="1" t="str">
        <f>IF(AB45=0,IFERROR(VLOOKUP(L45,[1]listaMateriales!A:K,11,0),"-"),"Sin producto")</f>
        <v xml:space="preserve">Ladrillos (Olavarria)    </v>
      </c>
      <c r="W45" s="6">
        <f>+IF(OR(K45="27",K45="28",K45="29"),VLOOKUP(L45,[1]listaMateriales!A:E,5,0),0)*N45/1000</f>
        <v>35.796095999999999</v>
      </c>
      <c r="X45" s="6">
        <f>+IF(W45=0,0,T45/W45)</f>
        <v>51281.820229781486</v>
      </c>
      <c r="Y45" s="1" t="str">
        <f>MID(L45,14,1)</f>
        <v>1</v>
      </c>
      <c r="Z45" s="2" t="str">
        <f>IF(IFERROR(FIND("PUL",M45,1),0)&gt;1,"pulido","no")</f>
        <v>no</v>
      </c>
      <c r="AA45" s="2" t="str">
        <f>IF(IFERROR(FIND("BIOC",M45,1),0)&gt;1,"BIOCITY","no")</f>
        <v>no</v>
      </c>
      <c r="AB45" s="2">
        <f>IFERROR(SEARCH("INT",F45,1),0)+IFERROR(SEARCH("DEV",F45,1),0)+IFERROR(SEARCH("FC",F45,1),0)+IFERROR(SEARCH("USD",F45,1),0)</f>
        <v>0</v>
      </c>
    </row>
    <row r="46" spans="1:28" x14ac:dyDescent="0.2">
      <c r="A46" s="1" t="s">
        <v>2274</v>
      </c>
      <c r="B46" s="1" t="s">
        <v>42</v>
      </c>
      <c r="C46" s="10">
        <v>45352</v>
      </c>
      <c r="D46" s="1" t="s">
        <v>756</v>
      </c>
      <c r="E46" s="1" t="s">
        <v>755</v>
      </c>
      <c r="F46" s="1" t="s">
        <v>2217</v>
      </c>
      <c r="G46" s="1" t="s">
        <v>39</v>
      </c>
      <c r="H46" s="1" t="s">
        <v>38</v>
      </c>
      <c r="I46" s="1" t="s">
        <v>0</v>
      </c>
      <c r="J46" s="1" t="s">
        <v>17</v>
      </c>
      <c r="K46" s="1" t="s">
        <v>49</v>
      </c>
      <c r="L46" s="1" t="s">
        <v>57</v>
      </c>
      <c r="M46" s="1" t="s">
        <v>56</v>
      </c>
      <c r="N46" s="8">
        <v>4320</v>
      </c>
      <c r="O46" s="1" t="s">
        <v>4</v>
      </c>
      <c r="P46" s="8">
        <v>4320</v>
      </c>
      <c r="Q46" s="8">
        <v>0</v>
      </c>
      <c r="R46" s="1" t="s">
        <v>93</v>
      </c>
      <c r="S46" s="7">
        <v>348.38</v>
      </c>
      <c r="T46" s="6">
        <f>+S46*N46</f>
        <v>1505001.6</v>
      </c>
      <c r="U46" s="6">
        <f>+S46*Q46</f>
        <v>0</v>
      </c>
      <c r="V46" s="1" t="str">
        <f>IF(AB46=0,IFERROR(VLOOKUP(L46,[1]listaMateriales!A:K,11,0),"-"),"Sin producto")</f>
        <v xml:space="preserve">Ladrillos (Olavarria)    </v>
      </c>
      <c r="W46" s="6">
        <f>+IF(OR(K46="27",K46="28",K46="29"),VLOOKUP(L46,[1]listaMateriales!A:E,5,0),0)*N46/1000</f>
        <v>29.903039999999997</v>
      </c>
      <c r="X46" s="6">
        <f>+IF(W46=0,0,T46/W46)</f>
        <v>50329.384570933267</v>
      </c>
      <c r="Y46" s="1" t="str">
        <f>MID(L46,14,1)</f>
        <v>1</v>
      </c>
      <c r="Z46" s="2" t="str">
        <f>IF(IFERROR(FIND("PUL",M46,1),0)&gt;1,"pulido","no")</f>
        <v>no</v>
      </c>
      <c r="AA46" s="2" t="str">
        <f>IF(IFERROR(FIND("BIOC",M46,1),0)&gt;1,"BIOCITY","no")</f>
        <v>no</v>
      </c>
      <c r="AB46" s="2">
        <f>IFERROR(SEARCH("INT",F46,1),0)+IFERROR(SEARCH("DEV",F46,1),0)+IFERROR(SEARCH("FC",F46,1),0)+IFERROR(SEARCH("USD",F46,1),0)</f>
        <v>0</v>
      </c>
    </row>
    <row r="47" spans="1:28" x14ac:dyDescent="0.2">
      <c r="A47" s="1" t="s">
        <v>2273</v>
      </c>
      <c r="B47" s="1" t="s">
        <v>42</v>
      </c>
      <c r="C47" s="10">
        <v>45352</v>
      </c>
      <c r="D47" s="1" t="s">
        <v>656</v>
      </c>
      <c r="E47" s="1" t="s">
        <v>655</v>
      </c>
      <c r="F47" s="1" t="s">
        <v>2217</v>
      </c>
      <c r="G47" s="1" t="s">
        <v>39</v>
      </c>
      <c r="H47" s="1" t="s">
        <v>38</v>
      </c>
      <c r="I47" s="1" t="s">
        <v>50</v>
      </c>
      <c r="J47" s="1" t="s">
        <v>17</v>
      </c>
      <c r="K47" s="1" t="s">
        <v>49</v>
      </c>
      <c r="L47" s="1" t="s">
        <v>57</v>
      </c>
      <c r="M47" s="1" t="s">
        <v>56</v>
      </c>
      <c r="N47" s="8">
        <v>4140</v>
      </c>
      <c r="O47" s="1" t="s">
        <v>4</v>
      </c>
      <c r="P47" s="8">
        <v>4140</v>
      </c>
      <c r="Q47" s="8">
        <v>0</v>
      </c>
      <c r="R47" s="1" t="s">
        <v>46</v>
      </c>
      <c r="S47" s="7">
        <v>457.54</v>
      </c>
      <c r="T47" s="6">
        <f>+S47*N47</f>
        <v>1894215.6</v>
      </c>
      <c r="U47" s="6">
        <f>+S47*Q47</f>
        <v>0</v>
      </c>
      <c r="V47" s="1" t="str">
        <f>IF(AB47=0,IFERROR(VLOOKUP(L47,[1]listaMateriales!A:K,11,0),"-"),"Sin producto")</f>
        <v xml:space="preserve">Ladrillos (Olavarria)    </v>
      </c>
      <c r="W47" s="6">
        <f>+IF(OR(K47="27",K47="28",K47="29"),VLOOKUP(L47,[1]listaMateriales!A:E,5,0),0)*N47/1000</f>
        <v>28.657079999999997</v>
      </c>
      <c r="X47" s="6">
        <f>+IF(W47=0,0,T47/W47)</f>
        <v>66099.393238948294</v>
      </c>
      <c r="Y47" s="1" t="str">
        <f>MID(L47,14,1)</f>
        <v>1</v>
      </c>
      <c r="Z47" s="2" t="str">
        <f>IF(IFERROR(FIND("PUL",M47,1),0)&gt;1,"pulido","no")</f>
        <v>no</v>
      </c>
      <c r="AA47" s="2" t="str">
        <f>IF(IFERROR(FIND("BIOC",M47,1),0)&gt;1,"BIOCITY","no")</f>
        <v>no</v>
      </c>
      <c r="AB47" s="2">
        <f>IFERROR(SEARCH("INT",F47,1),0)+IFERROR(SEARCH("DEV",F47,1),0)+IFERROR(SEARCH("FC",F47,1),0)+IFERROR(SEARCH("USD",F47,1),0)</f>
        <v>0</v>
      </c>
    </row>
    <row r="48" spans="1:28" x14ac:dyDescent="0.2">
      <c r="A48" s="1" t="s">
        <v>2272</v>
      </c>
      <c r="B48" s="1" t="s">
        <v>42</v>
      </c>
      <c r="C48" s="10">
        <v>45352</v>
      </c>
      <c r="D48" s="1" t="s">
        <v>777</v>
      </c>
      <c r="E48" s="1" t="s">
        <v>776</v>
      </c>
      <c r="F48" s="1" t="s">
        <v>2271</v>
      </c>
      <c r="G48" s="1" t="s">
        <v>39</v>
      </c>
      <c r="H48" s="1" t="s">
        <v>38</v>
      </c>
      <c r="I48" s="1" t="s">
        <v>50</v>
      </c>
      <c r="J48" s="1" t="s">
        <v>37</v>
      </c>
      <c r="K48" s="1" t="s">
        <v>36</v>
      </c>
      <c r="L48" s="1" t="s">
        <v>35</v>
      </c>
      <c r="M48" s="1" t="s">
        <v>34</v>
      </c>
      <c r="N48" s="8">
        <v>5760</v>
      </c>
      <c r="O48" s="1" t="s">
        <v>4</v>
      </c>
      <c r="P48" s="8">
        <v>5760</v>
      </c>
      <c r="Q48" s="8">
        <v>0</v>
      </c>
      <c r="R48" s="1" t="s">
        <v>33</v>
      </c>
      <c r="S48" s="7">
        <v>292.99</v>
      </c>
      <c r="T48" s="6">
        <f>+S48*N48</f>
        <v>1687622.4000000001</v>
      </c>
      <c r="U48" s="6">
        <f>+S48*Q48</f>
        <v>0</v>
      </c>
      <c r="V48" s="1" t="str">
        <f>IF(AB48=0,IFERROR(VLOOKUP(L48,[1]listaMateriales!A:K,11,0),"-"),"Sin producto")</f>
        <v>Ladrillos (Campana)</v>
      </c>
      <c r="W48" s="6">
        <f>+IF(OR(K48="27",K48="28",K48="29"),VLOOKUP(L48,[1]listaMateriales!A:E,5,0),0)*N48/1000</f>
        <v>27.648</v>
      </c>
      <c r="X48" s="6">
        <f>+IF(W48=0,0,T48/W48)</f>
        <v>61039.583333333336</v>
      </c>
      <c r="Y48" s="1" t="str">
        <f>MID(L48,14,1)</f>
        <v/>
      </c>
      <c r="Z48" s="2" t="str">
        <f>IF(IFERROR(FIND("PUL",M48,1),0)&gt;1,"pulido","no")</f>
        <v>no</v>
      </c>
      <c r="AA48" s="2" t="str">
        <f>IF(IFERROR(FIND("BIOC",M48,1),0)&gt;1,"BIOCITY","no")</f>
        <v>no</v>
      </c>
      <c r="AB48" s="2">
        <f>IFERROR(SEARCH("INT",F48,1),0)+IFERROR(SEARCH("DEV",F48,1),0)+IFERROR(SEARCH("FC",F48,1),0)+IFERROR(SEARCH("USD",F48,1),0)</f>
        <v>0</v>
      </c>
    </row>
    <row r="49" spans="1:28" x14ac:dyDescent="0.2">
      <c r="A49" s="1" t="s">
        <v>2270</v>
      </c>
      <c r="B49" s="1" t="s">
        <v>42</v>
      </c>
      <c r="C49" s="10">
        <v>45352</v>
      </c>
      <c r="D49" s="1" t="s">
        <v>192</v>
      </c>
      <c r="E49" s="1" t="s">
        <v>191</v>
      </c>
      <c r="F49" s="1" t="s">
        <v>2269</v>
      </c>
      <c r="G49" s="1" t="s">
        <v>39</v>
      </c>
      <c r="H49" s="1" t="s">
        <v>38</v>
      </c>
      <c r="I49" s="1" t="s">
        <v>50</v>
      </c>
      <c r="J49" s="1" t="s">
        <v>37</v>
      </c>
      <c r="K49" s="1" t="s">
        <v>36</v>
      </c>
      <c r="L49" s="1" t="s">
        <v>86</v>
      </c>
      <c r="M49" s="1" t="s">
        <v>85</v>
      </c>
      <c r="N49" s="8">
        <v>7920</v>
      </c>
      <c r="O49" s="1" t="s">
        <v>4</v>
      </c>
      <c r="P49" s="8">
        <v>7920</v>
      </c>
      <c r="Q49" s="8">
        <v>0</v>
      </c>
      <c r="R49" s="1" t="s">
        <v>144</v>
      </c>
      <c r="S49" s="7">
        <v>208.79</v>
      </c>
      <c r="T49" s="6">
        <f>+S49*N49</f>
        <v>1653616.8</v>
      </c>
      <c r="U49" s="6">
        <f>+S49*Q49</f>
        <v>0</v>
      </c>
      <c r="V49" s="1" t="str">
        <f>IF(AB49=0,IFERROR(VLOOKUP(L49,[1]listaMateriales!A:K,11,0),"-"),"Sin producto")</f>
        <v>Ladrillos (Campana)</v>
      </c>
      <c r="W49" s="6">
        <f>+IF(OR(K49="27",K49="28",K49="29"),VLOOKUP(L49,[1]listaMateriales!A:E,5,0),0)*N49/1000</f>
        <v>29.303999999999998</v>
      </c>
      <c r="X49" s="6">
        <f>+IF(W49=0,0,T49/W49)</f>
        <v>56429.729729729734</v>
      </c>
      <c r="Y49" s="1" t="str">
        <f>MID(L49,14,1)</f>
        <v/>
      </c>
      <c r="Z49" s="2" t="str">
        <f>IF(IFERROR(FIND("PUL",M49,1),0)&gt;1,"pulido","no")</f>
        <v>no</v>
      </c>
      <c r="AA49" s="2" t="str">
        <f>IF(IFERROR(FIND("BIOC",M49,1),0)&gt;1,"BIOCITY","no")</f>
        <v>no</v>
      </c>
      <c r="AB49" s="2">
        <f>IFERROR(SEARCH("INT",F49,1),0)+IFERROR(SEARCH("DEV",F49,1),0)+IFERROR(SEARCH("FC",F49,1),0)+IFERROR(SEARCH("USD",F49,1),0)</f>
        <v>0</v>
      </c>
    </row>
    <row r="50" spans="1:28" x14ac:dyDescent="0.2">
      <c r="A50" s="1" t="s">
        <v>2268</v>
      </c>
      <c r="B50" s="1" t="s">
        <v>15</v>
      </c>
      <c r="C50" s="10">
        <v>45352</v>
      </c>
      <c r="D50" s="1" t="s">
        <v>2267</v>
      </c>
      <c r="E50" s="1" t="s">
        <v>2266</v>
      </c>
      <c r="F50" s="1" t="s">
        <v>2265</v>
      </c>
      <c r="G50" s="1" t="s">
        <v>12</v>
      </c>
      <c r="H50" s="1" t="s">
        <v>11</v>
      </c>
      <c r="I50" s="1" t="s">
        <v>50</v>
      </c>
      <c r="J50" s="1" t="s">
        <v>9</v>
      </c>
      <c r="K50" s="1" t="s">
        <v>30</v>
      </c>
      <c r="L50" s="1" t="s">
        <v>727</v>
      </c>
      <c r="M50" s="1" t="s">
        <v>726</v>
      </c>
      <c r="N50" s="8">
        <v>499.2</v>
      </c>
      <c r="O50" s="1" t="s">
        <v>2</v>
      </c>
      <c r="P50" s="8">
        <v>0</v>
      </c>
      <c r="Q50" s="8">
        <v>499.2</v>
      </c>
      <c r="R50" s="1" t="s">
        <v>43</v>
      </c>
      <c r="S50" s="7">
        <v>4377.24</v>
      </c>
      <c r="T50" s="6">
        <f>+S50*N50</f>
        <v>2185118.2079999996</v>
      </c>
      <c r="U50" s="6">
        <f>+S50*Q50</f>
        <v>2185118.2079999996</v>
      </c>
      <c r="V50" s="1" t="str">
        <f>IF(AB50=0,IFERROR(VLOOKUP(L50,[1]listaMateriales!A:K,11,0),"-"),"Sin producto")</f>
        <v>51 x 51</v>
      </c>
      <c r="W50" s="6">
        <f>+IF(OR(K50="27",K50="28",K50="29"),VLOOKUP(L50,[1]listaMateriales!A:E,5,0),0)*N50/1000</f>
        <v>0</v>
      </c>
      <c r="X50" s="6">
        <f>+IF(W50=0,0,T50/W50)</f>
        <v>0</v>
      </c>
      <c r="Y50" s="1" t="str">
        <f>MID(L50,14,1)</f>
        <v>1</v>
      </c>
      <c r="Z50" s="2" t="str">
        <f>IF(IFERROR(FIND("PUL",M50,1),0)&gt;1,"pulido","no")</f>
        <v>no</v>
      </c>
      <c r="AA50" s="2" t="str">
        <f>IF(IFERROR(FIND("BIOC",M50,1),0)&gt;1,"BIOCITY","no")</f>
        <v>no</v>
      </c>
      <c r="AB50" s="2">
        <f>IFERROR(SEARCH("INT",F50,1),0)+IFERROR(SEARCH("DEV",F50,1),0)+IFERROR(SEARCH("FC",F50,1),0)+IFERROR(SEARCH("USD",F50,1),0)</f>
        <v>0</v>
      </c>
    </row>
    <row r="51" spans="1:28" x14ac:dyDescent="0.2">
      <c r="A51" s="1" t="s">
        <v>2268</v>
      </c>
      <c r="B51" s="1" t="s">
        <v>15</v>
      </c>
      <c r="C51" s="10">
        <v>45352</v>
      </c>
      <c r="D51" s="1" t="s">
        <v>2267</v>
      </c>
      <c r="E51" s="1" t="s">
        <v>2266</v>
      </c>
      <c r="F51" s="1" t="s">
        <v>2265</v>
      </c>
      <c r="G51" s="1" t="s">
        <v>12</v>
      </c>
      <c r="H51" s="1" t="s">
        <v>11</v>
      </c>
      <c r="I51" s="1" t="s">
        <v>50</v>
      </c>
      <c r="J51" s="1" t="s">
        <v>9</v>
      </c>
      <c r="K51" s="1" t="s">
        <v>30</v>
      </c>
      <c r="L51" s="1" t="s">
        <v>814</v>
      </c>
      <c r="M51" s="1" t="s">
        <v>813</v>
      </c>
      <c r="N51" s="9">
        <v>299.52</v>
      </c>
      <c r="O51" s="1" t="s">
        <v>2</v>
      </c>
      <c r="P51" s="8">
        <v>0</v>
      </c>
      <c r="Q51" s="8">
        <v>299.52</v>
      </c>
      <c r="R51" s="1" t="s">
        <v>43</v>
      </c>
      <c r="S51" s="7">
        <v>4377.24</v>
      </c>
      <c r="T51" s="6">
        <f>+S51*N51</f>
        <v>1311070.9247999999</v>
      </c>
      <c r="U51" s="6">
        <f>+S51*Q51</f>
        <v>1311070.9247999999</v>
      </c>
      <c r="V51" s="1" t="str">
        <f>IF(AB51=0,IFERROR(VLOOKUP(L51,[1]listaMateriales!A:K,11,0),"-"),"Sin producto")</f>
        <v>51 x 51</v>
      </c>
      <c r="W51" s="6">
        <f>+IF(OR(K51="27",K51="28",K51="29"),VLOOKUP(L51,[1]listaMateriales!A:E,5,0),0)*N51/1000</f>
        <v>0</v>
      </c>
      <c r="X51" s="6">
        <f>+IF(W51=0,0,T51/W51)</f>
        <v>0</v>
      </c>
      <c r="Y51" s="1" t="str">
        <f>MID(L51,14,1)</f>
        <v>1</v>
      </c>
      <c r="Z51" s="2" t="str">
        <f>IF(IFERROR(FIND("PUL",M51,1),0)&gt;1,"pulido","no")</f>
        <v>no</v>
      </c>
      <c r="AA51" s="2" t="str">
        <f>IF(IFERROR(FIND("BIOC",M51,1),0)&gt;1,"BIOCITY","no")</f>
        <v>no</v>
      </c>
      <c r="AB51" s="2">
        <f>IFERROR(SEARCH("INT",F51,1),0)+IFERROR(SEARCH("DEV",F51,1),0)+IFERROR(SEARCH("FC",F51,1),0)+IFERROR(SEARCH("USD",F51,1),0)</f>
        <v>0</v>
      </c>
    </row>
    <row r="52" spans="1:28" x14ac:dyDescent="0.2">
      <c r="A52" s="1" t="s">
        <v>2268</v>
      </c>
      <c r="B52" s="1" t="s">
        <v>15</v>
      </c>
      <c r="C52" s="10">
        <v>45352</v>
      </c>
      <c r="D52" s="1" t="s">
        <v>2267</v>
      </c>
      <c r="E52" s="1" t="s">
        <v>2266</v>
      </c>
      <c r="F52" s="1" t="s">
        <v>2265</v>
      </c>
      <c r="G52" s="1" t="s">
        <v>12</v>
      </c>
      <c r="H52" s="1" t="s">
        <v>11</v>
      </c>
      <c r="I52" s="1" t="s">
        <v>50</v>
      </c>
      <c r="J52" s="1" t="s">
        <v>9</v>
      </c>
      <c r="K52" s="1" t="s">
        <v>30</v>
      </c>
      <c r="L52" s="1" t="s">
        <v>1098</v>
      </c>
      <c r="M52" s="1" t="s">
        <v>1097</v>
      </c>
      <c r="N52" s="9">
        <v>299.52</v>
      </c>
      <c r="O52" s="1" t="s">
        <v>2</v>
      </c>
      <c r="P52" s="8">
        <v>0</v>
      </c>
      <c r="Q52" s="8">
        <v>299.52</v>
      </c>
      <c r="R52" s="1" t="s">
        <v>43</v>
      </c>
      <c r="S52" s="7">
        <v>4377.24</v>
      </c>
      <c r="T52" s="6">
        <f>+S52*N52</f>
        <v>1311070.9247999999</v>
      </c>
      <c r="U52" s="6">
        <f>+S52*Q52</f>
        <v>1311070.9247999999</v>
      </c>
      <c r="V52" s="1" t="str">
        <f>IF(AB52=0,IFERROR(VLOOKUP(L52,[1]listaMateriales!A:K,11,0),"-"),"Sin producto")</f>
        <v>51 x 51</v>
      </c>
      <c r="W52" s="6">
        <f>+IF(OR(K52="27",K52="28",K52="29"),VLOOKUP(L52,[1]listaMateriales!A:E,5,0),0)*N52/1000</f>
        <v>0</v>
      </c>
      <c r="X52" s="6">
        <f>+IF(W52=0,0,T52/W52)</f>
        <v>0</v>
      </c>
      <c r="Y52" s="1" t="str">
        <f>MID(L52,14,1)</f>
        <v>1</v>
      </c>
      <c r="Z52" s="2" t="str">
        <f>IF(IFERROR(FIND("PUL",M52,1),0)&gt;1,"pulido","no")</f>
        <v>no</v>
      </c>
      <c r="AA52" s="2" t="str">
        <f>IF(IFERROR(FIND("BIOC",M52,1),0)&gt;1,"BIOCITY","no")</f>
        <v>no</v>
      </c>
      <c r="AB52" s="2">
        <f>IFERROR(SEARCH("INT",F52,1),0)+IFERROR(SEARCH("DEV",F52,1),0)+IFERROR(SEARCH("FC",F52,1),0)+IFERROR(SEARCH("USD",F52,1),0)</f>
        <v>0</v>
      </c>
    </row>
    <row r="53" spans="1:28" x14ac:dyDescent="0.2">
      <c r="A53" s="1" t="s">
        <v>2258</v>
      </c>
      <c r="B53" s="1" t="s">
        <v>42</v>
      </c>
      <c r="C53" s="10">
        <v>45352</v>
      </c>
      <c r="D53" s="1" t="s">
        <v>2253</v>
      </c>
      <c r="E53" s="1" t="s">
        <v>2252</v>
      </c>
      <c r="F53" s="1" t="s">
        <v>2240</v>
      </c>
      <c r="G53" s="1" t="s">
        <v>12</v>
      </c>
      <c r="H53" s="1" t="s">
        <v>11</v>
      </c>
      <c r="I53" s="1" t="s">
        <v>0</v>
      </c>
      <c r="J53" s="1" t="s">
        <v>9</v>
      </c>
      <c r="K53" s="1" t="s">
        <v>8</v>
      </c>
      <c r="L53" s="1" t="s">
        <v>2264</v>
      </c>
      <c r="M53" s="1" t="s">
        <v>2263</v>
      </c>
      <c r="N53" s="9">
        <v>196.8</v>
      </c>
      <c r="O53" s="1" t="s">
        <v>2</v>
      </c>
      <c r="P53" s="8">
        <v>196.8</v>
      </c>
      <c r="Q53" s="8">
        <v>0</v>
      </c>
      <c r="R53" s="1" t="s">
        <v>43</v>
      </c>
      <c r="S53" s="7">
        <v>2776.66</v>
      </c>
      <c r="T53" s="6">
        <f>+S53*N53</f>
        <v>546446.68799999997</v>
      </c>
      <c r="U53" s="6">
        <f>+S53*Q53</f>
        <v>0</v>
      </c>
      <c r="V53" s="1" t="str">
        <f>IF(AB53=0,IFERROR(VLOOKUP(L53,[1]listaMateriales!A:K,11,0),"-"),"Sin producto")</f>
        <v xml:space="preserve">29 x 59 Cba </v>
      </c>
      <c r="W53" s="6">
        <f>+IF(OR(K53="27",K53="28",K53="29"),VLOOKUP(L53,[1]listaMateriales!A:E,5,0),0)*N53/1000</f>
        <v>0</v>
      </c>
      <c r="X53" s="6">
        <f>+IF(W53=0,0,T53/W53)</f>
        <v>0</v>
      </c>
      <c r="Y53" s="1" t="str">
        <f>MID(L53,14,1)</f>
        <v>2</v>
      </c>
      <c r="Z53" s="2" t="str">
        <f>IF(IFERROR(FIND("PUL",M53,1),0)&gt;1,"pulido","no")</f>
        <v>no</v>
      </c>
      <c r="AA53" s="2" t="str">
        <f>IF(IFERROR(FIND("BIOC",M53,1),0)&gt;1,"BIOCITY","no")</f>
        <v>no</v>
      </c>
      <c r="AB53" s="2">
        <f>IFERROR(SEARCH("INT",F53,1),0)+IFERROR(SEARCH("DEV",F53,1),0)+IFERROR(SEARCH("FC",F53,1),0)+IFERROR(SEARCH("USD",F53,1),0)</f>
        <v>0</v>
      </c>
    </row>
    <row r="54" spans="1:28" x14ac:dyDescent="0.2">
      <c r="A54" s="1" t="s">
        <v>2258</v>
      </c>
      <c r="B54" s="1" t="s">
        <v>42</v>
      </c>
      <c r="C54" s="10">
        <v>45352</v>
      </c>
      <c r="D54" s="1" t="s">
        <v>2253</v>
      </c>
      <c r="E54" s="1" t="s">
        <v>2252</v>
      </c>
      <c r="F54" s="1" t="s">
        <v>2240</v>
      </c>
      <c r="G54" s="1" t="s">
        <v>12</v>
      </c>
      <c r="H54" s="1" t="s">
        <v>11</v>
      </c>
      <c r="I54" s="1" t="s">
        <v>0</v>
      </c>
      <c r="J54" s="1" t="s">
        <v>9</v>
      </c>
      <c r="K54" s="1" t="s">
        <v>30</v>
      </c>
      <c r="L54" s="1" t="s">
        <v>2262</v>
      </c>
      <c r="M54" s="1" t="s">
        <v>2261</v>
      </c>
      <c r="N54" s="9">
        <v>290.88</v>
      </c>
      <c r="O54" s="1" t="s">
        <v>2</v>
      </c>
      <c r="P54" s="8">
        <v>290.88</v>
      </c>
      <c r="Q54" s="8">
        <v>0</v>
      </c>
      <c r="R54" s="1" t="s">
        <v>43</v>
      </c>
      <c r="S54" s="7">
        <v>2417.2399999999998</v>
      </c>
      <c r="T54" s="6">
        <f>+S54*N54</f>
        <v>703126.77119999996</v>
      </c>
      <c r="U54" s="6">
        <f>+S54*Q54</f>
        <v>0</v>
      </c>
      <c r="V54" s="1" t="str">
        <f>IF(AB54=0,IFERROR(VLOOKUP(L54,[1]listaMateriales!A:K,11,0),"-"),"Sin producto")</f>
        <v>38 x 38</v>
      </c>
      <c r="W54" s="6">
        <f>+IF(OR(K54="27",K54="28",K54="29"),VLOOKUP(L54,[1]listaMateriales!A:E,5,0),0)*N54/1000</f>
        <v>0</v>
      </c>
      <c r="X54" s="6">
        <f>+IF(W54=0,0,T54/W54)</f>
        <v>0</v>
      </c>
      <c r="Y54" s="1" t="str">
        <f>MID(L54,14,1)</f>
        <v>2</v>
      </c>
      <c r="Z54" s="2" t="str">
        <f>IF(IFERROR(FIND("PUL",M54,1),0)&gt;1,"pulido","no")</f>
        <v>no</v>
      </c>
      <c r="AA54" s="2" t="str">
        <f>IF(IFERROR(FIND("BIOC",M54,1),0)&gt;1,"BIOCITY","no")</f>
        <v>no</v>
      </c>
      <c r="AB54" s="2">
        <f>IFERROR(SEARCH("INT",F54,1),0)+IFERROR(SEARCH("DEV",F54,1),0)+IFERROR(SEARCH("FC",F54,1),0)+IFERROR(SEARCH("USD",F54,1),0)</f>
        <v>0</v>
      </c>
    </row>
    <row r="55" spans="1:28" x14ac:dyDescent="0.2">
      <c r="A55" s="1" t="s">
        <v>2258</v>
      </c>
      <c r="B55" s="1" t="s">
        <v>42</v>
      </c>
      <c r="C55" s="10">
        <v>45352</v>
      </c>
      <c r="D55" s="1" t="s">
        <v>2253</v>
      </c>
      <c r="E55" s="1" t="s">
        <v>2252</v>
      </c>
      <c r="F55" s="1" t="s">
        <v>2240</v>
      </c>
      <c r="G55" s="1" t="s">
        <v>12</v>
      </c>
      <c r="H55" s="1" t="s">
        <v>11</v>
      </c>
      <c r="I55" s="1" t="s">
        <v>0</v>
      </c>
      <c r="J55" s="1" t="s">
        <v>9</v>
      </c>
      <c r="K55" s="1" t="s">
        <v>30</v>
      </c>
      <c r="L55" s="1" t="s">
        <v>2260</v>
      </c>
      <c r="M55" s="1" t="s">
        <v>2259</v>
      </c>
      <c r="N55" s="9">
        <v>290.88</v>
      </c>
      <c r="O55" s="1" t="s">
        <v>2</v>
      </c>
      <c r="P55" s="8">
        <v>290.88</v>
      </c>
      <c r="Q55" s="8">
        <v>0</v>
      </c>
      <c r="R55" s="1" t="s">
        <v>43</v>
      </c>
      <c r="S55" s="7">
        <v>2417.2399999999998</v>
      </c>
      <c r="T55" s="6">
        <f>+S55*N55</f>
        <v>703126.77119999996</v>
      </c>
      <c r="U55" s="6">
        <f>+S55*Q55</f>
        <v>0</v>
      </c>
      <c r="V55" s="1" t="str">
        <f>IF(AB55=0,IFERROR(VLOOKUP(L55,[1]listaMateriales!A:K,11,0),"-"),"Sin producto")</f>
        <v>38 x 38</v>
      </c>
      <c r="W55" s="6">
        <f>+IF(OR(K55="27",K55="28",K55="29"),VLOOKUP(L55,[1]listaMateriales!A:E,5,0),0)*N55/1000</f>
        <v>0</v>
      </c>
      <c r="X55" s="6">
        <f>+IF(W55=0,0,T55/W55)</f>
        <v>0</v>
      </c>
      <c r="Y55" s="1" t="str">
        <f>MID(L55,14,1)</f>
        <v>2</v>
      </c>
      <c r="Z55" s="2" t="str">
        <f>IF(IFERROR(FIND("PUL",M55,1),0)&gt;1,"pulido","no")</f>
        <v>no</v>
      </c>
      <c r="AA55" s="2" t="str">
        <f>IF(IFERROR(FIND("BIOC",M55,1),0)&gt;1,"BIOCITY","no")</f>
        <v>no</v>
      </c>
      <c r="AB55" s="2">
        <f>IFERROR(SEARCH("INT",F55,1),0)+IFERROR(SEARCH("DEV",F55,1),0)+IFERROR(SEARCH("FC",F55,1),0)+IFERROR(SEARCH("USD",F55,1),0)</f>
        <v>0</v>
      </c>
    </row>
    <row r="56" spans="1:28" x14ac:dyDescent="0.2">
      <c r="A56" s="1" t="s">
        <v>2258</v>
      </c>
      <c r="B56" s="1" t="s">
        <v>42</v>
      </c>
      <c r="C56" s="10">
        <v>45352</v>
      </c>
      <c r="D56" s="1" t="s">
        <v>2253</v>
      </c>
      <c r="E56" s="1" t="s">
        <v>2252</v>
      </c>
      <c r="F56" s="1" t="s">
        <v>2240</v>
      </c>
      <c r="G56" s="1" t="s">
        <v>12</v>
      </c>
      <c r="H56" s="1" t="s">
        <v>11</v>
      </c>
      <c r="I56" s="1" t="s">
        <v>0</v>
      </c>
      <c r="J56" s="1" t="s">
        <v>9</v>
      </c>
      <c r="K56" s="1" t="s">
        <v>30</v>
      </c>
      <c r="L56" s="1" t="s">
        <v>1385</v>
      </c>
      <c r="M56" s="1" t="s">
        <v>1384</v>
      </c>
      <c r="N56" s="9">
        <v>193.92</v>
      </c>
      <c r="O56" s="1" t="s">
        <v>2</v>
      </c>
      <c r="P56" s="8">
        <v>193.92</v>
      </c>
      <c r="Q56" s="8">
        <v>0</v>
      </c>
      <c r="R56" s="1" t="s">
        <v>43</v>
      </c>
      <c r="S56" s="7">
        <v>2417.2399999999998</v>
      </c>
      <c r="T56" s="6">
        <f>+S56*N56</f>
        <v>468751.18079999991</v>
      </c>
      <c r="U56" s="6">
        <f>+S56*Q56</f>
        <v>0</v>
      </c>
      <c r="V56" s="1" t="str">
        <f>IF(AB56=0,IFERROR(VLOOKUP(L56,[1]listaMateriales!A:K,11,0),"-"),"Sin producto")</f>
        <v>38 x 38</v>
      </c>
      <c r="W56" s="6">
        <f>+IF(OR(K56="27",K56="28",K56="29"),VLOOKUP(L56,[1]listaMateriales!A:E,5,0),0)*N56/1000</f>
        <v>0</v>
      </c>
      <c r="X56" s="6">
        <f>+IF(W56=0,0,T56/W56)</f>
        <v>0</v>
      </c>
      <c r="Y56" s="1" t="str">
        <f>MID(L56,14,1)</f>
        <v>2</v>
      </c>
      <c r="Z56" s="2" t="str">
        <f>IF(IFERROR(FIND("PUL",M56,1),0)&gt;1,"pulido","no")</f>
        <v>no</v>
      </c>
      <c r="AA56" s="2" t="str">
        <f>IF(IFERROR(FIND("BIOC",M56,1),0)&gt;1,"BIOCITY","no")</f>
        <v>no</v>
      </c>
      <c r="AB56" s="2">
        <f>IFERROR(SEARCH("INT",F56,1),0)+IFERROR(SEARCH("DEV",F56,1),0)+IFERROR(SEARCH("FC",F56,1),0)+IFERROR(SEARCH("USD",F56,1),0)</f>
        <v>0</v>
      </c>
    </row>
    <row r="57" spans="1:28" x14ac:dyDescent="0.2">
      <c r="A57" s="1" t="s">
        <v>2257</v>
      </c>
      <c r="B57" s="1" t="s">
        <v>15</v>
      </c>
      <c r="C57" s="10">
        <v>45352</v>
      </c>
      <c r="D57" s="1" t="s">
        <v>857</v>
      </c>
      <c r="E57" s="1" t="s">
        <v>856</v>
      </c>
      <c r="F57" s="1" t="s">
        <v>1961</v>
      </c>
      <c r="G57" s="1" t="s">
        <v>12</v>
      </c>
      <c r="H57" s="1" t="s">
        <v>11</v>
      </c>
      <c r="I57" s="1" t="s">
        <v>50</v>
      </c>
      <c r="J57" s="1" t="s">
        <v>17</v>
      </c>
      <c r="K57" s="1" t="s">
        <v>16</v>
      </c>
      <c r="L57" s="1" t="s">
        <v>187</v>
      </c>
      <c r="M57" s="1" t="s">
        <v>186</v>
      </c>
      <c r="N57" s="9">
        <v>14.85</v>
      </c>
      <c r="O57" s="1" t="s">
        <v>2</v>
      </c>
      <c r="P57" s="8">
        <v>14.85</v>
      </c>
      <c r="Q57" s="8">
        <v>0</v>
      </c>
      <c r="R57" s="1" t="s">
        <v>33</v>
      </c>
      <c r="S57" s="7">
        <v>0.25</v>
      </c>
      <c r="T57" s="6">
        <f>+S57*N57</f>
        <v>3.7124999999999999</v>
      </c>
      <c r="U57" s="6">
        <f>+S57*Q57</f>
        <v>0</v>
      </c>
      <c r="V57" s="1" t="str">
        <f>IF(AB57=0,IFERROR(VLOOKUP(L57,[1]listaMateriales!A:K,11,0),"-"),"Sin producto")</f>
        <v>58 x 117 Polished</v>
      </c>
      <c r="W57" s="6">
        <f>+IF(OR(K57="27",K57="28",K57="29"),VLOOKUP(L57,[1]listaMateriales!A:E,5,0),0)*N57/1000</f>
        <v>0</v>
      </c>
      <c r="X57" s="6">
        <f>+IF(W57=0,0,T57/W57)</f>
        <v>0</v>
      </c>
      <c r="Y57" s="1" t="str">
        <f>MID(L57,14,1)</f>
        <v>1</v>
      </c>
      <c r="Z57" s="2" t="str">
        <f>IF(IFERROR(FIND("PUL",M57,1),0)&gt;1,"pulido","no")</f>
        <v>pulido</v>
      </c>
      <c r="AA57" s="2" t="str">
        <f>IF(IFERROR(FIND("BIOC",M57,1),0)&gt;1,"BIOCITY","no")</f>
        <v>no</v>
      </c>
      <c r="AB57" s="2">
        <f>IFERROR(SEARCH("INT",F57,1),0)+IFERROR(SEARCH("DEV",F57,1),0)+IFERROR(SEARCH("FC",F57,1),0)+IFERROR(SEARCH("USD",F57,1),0)</f>
        <v>0</v>
      </c>
    </row>
    <row r="58" spans="1:28" x14ac:dyDescent="0.2">
      <c r="A58" s="1" t="s">
        <v>2257</v>
      </c>
      <c r="B58" s="1" t="s">
        <v>15</v>
      </c>
      <c r="C58" s="10">
        <v>45352</v>
      </c>
      <c r="D58" s="1" t="s">
        <v>857</v>
      </c>
      <c r="E58" s="1" t="s">
        <v>856</v>
      </c>
      <c r="F58" s="1" t="s">
        <v>1961</v>
      </c>
      <c r="G58" s="1" t="s">
        <v>12</v>
      </c>
      <c r="H58" s="1" t="s">
        <v>11</v>
      </c>
      <c r="I58" s="1" t="s">
        <v>50</v>
      </c>
      <c r="J58" s="1" t="s">
        <v>17</v>
      </c>
      <c r="K58" s="1" t="s">
        <v>16</v>
      </c>
      <c r="L58" s="1" t="s">
        <v>129</v>
      </c>
      <c r="M58" s="1" t="s">
        <v>128</v>
      </c>
      <c r="N58" s="9">
        <v>9.4499999999999993</v>
      </c>
      <c r="O58" s="1" t="s">
        <v>2</v>
      </c>
      <c r="P58" s="8">
        <v>9.4499999999999993</v>
      </c>
      <c r="Q58" s="8">
        <v>0</v>
      </c>
      <c r="R58" s="1" t="s">
        <v>33</v>
      </c>
      <c r="S58" s="7">
        <v>0.19</v>
      </c>
      <c r="T58" s="6">
        <f>+S58*N58</f>
        <v>1.7954999999999999</v>
      </c>
      <c r="U58" s="6">
        <f>+S58*Q58</f>
        <v>0</v>
      </c>
      <c r="V58" s="1" t="str">
        <f>IF(AB58=0,IFERROR(VLOOKUP(L58,[1]listaMateriales!A:K,11,0),"-"),"Sin producto")</f>
        <v>60x120 y 58x117 Rect.</v>
      </c>
      <c r="W58" s="6">
        <f>+IF(OR(K58="27",K58="28",K58="29"),VLOOKUP(L58,[1]listaMateriales!A:E,5,0),0)*N58/1000</f>
        <v>0</v>
      </c>
      <c r="X58" s="6">
        <f>+IF(W58=0,0,T58/W58)</f>
        <v>0</v>
      </c>
      <c r="Y58" s="1" t="str">
        <f>MID(L58,14,1)</f>
        <v>1</v>
      </c>
      <c r="Z58" s="2" t="str">
        <f>IF(IFERROR(FIND("PUL",M58,1),0)&gt;1,"pulido","no")</f>
        <v>no</v>
      </c>
      <c r="AA58" s="2" t="str">
        <f>IF(IFERROR(FIND("BIOC",M58,1),0)&gt;1,"BIOCITY","no")</f>
        <v>no</v>
      </c>
      <c r="AB58" s="2">
        <f>IFERROR(SEARCH("INT",F58,1),0)+IFERROR(SEARCH("DEV",F58,1),0)+IFERROR(SEARCH("FC",F58,1),0)+IFERROR(SEARCH("USD",F58,1),0)</f>
        <v>0</v>
      </c>
    </row>
    <row r="59" spans="1:28" x14ac:dyDescent="0.2">
      <c r="A59" s="1" t="s">
        <v>2257</v>
      </c>
      <c r="B59" s="1" t="s">
        <v>15</v>
      </c>
      <c r="C59" s="10">
        <v>45352</v>
      </c>
      <c r="D59" s="1" t="s">
        <v>857</v>
      </c>
      <c r="E59" s="1" t="s">
        <v>856</v>
      </c>
      <c r="F59" s="1" t="s">
        <v>1961</v>
      </c>
      <c r="G59" s="1" t="s">
        <v>12</v>
      </c>
      <c r="H59" s="1" t="s">
        <v>11</v>
      </c>
      <c r="I59" s="1" t="s">
        <v>50</v>
      </c>
      <c r="J59" s="1" t="s">
        <v>17</v>
      </c>
      <c r="K59" s="1" t="s">
        <v>16</v>
      </c>
      <c r="L59" s="1" t="s">
        <v>181</v>
      </c>
      <c r="M59" s="1" t="s">
        <v>180</v>
      </c>
      <c r="N59" s="9">
        <v>4.68</v>
      </c>
      <c r="O59" s="1" t="s">
        <v>2</v>
      </c>
      <c r="P59" s="8">
        <v>4.68</v>
      </c>
      <c r="Q59" s="8">
        <v>0</v>
      </c>
      <c r="R59" s="1" t="s">
        <v>33</v>
      </c>
      <c r="S59" s="7">
        <v>0.19</v>
      </c>
      <c r="T59" s="6">
        <f>+S59*N59</f>
        <v>0.88919999999999999</v>
      </c>
      <c r="U59" s="6">
        <f>+S59*Q59</f>
        <v>0</v>
      </c>
      <c r="V59" s="1" t="str">
        <f>IF(AB59=0,IFERROR(VLOOKUP(L59,[1]listaMateriales!A:K,11,0),"-"),"Sin producto")</f>
        <v xml:space="preserve">64 x 122 </v>
      </c>
      <c r="W59" s="6">
        <f>+IF(OR(K59="27",K59="28",K59="29"),VLOOKUP(L59,[1]listaMateriales!A:E,5,0),0)*N59/1000</f>
        <v>0</v>
      </c>
      <c r="X59" s="6">
        <f>+IF(W59=0,0,T59/W59)</f>
        <v>0</v>
      </c>
      <c r="Y59" s="1" t="str">
        <f>MID(L59,14,1)</f>
        <v>1</v>
      </c>
      <c r="Z59" s="2" t="str">
        <f>IF(IFERROR(FIND("PUL",M59,1),0)&gt;1,"pulido","no")</f>
        <v>no</v>
      </c>
      <c r="AA59" s="2" t="str">
        <f>IF(IFERROR(FIND("BIOC",M59,1),0)&gt;1,"BIOCITY","no")</f>
        <v>no</v>
      </c>
      <c r="AB59" s="2">
        <f>IFERROR(SEARCH("INT",F59,1),0)+IFERROR(SEARCH("DEV",F59,1),0)+IFERROR(SEARCH("FC",F59,1),0)+IFERROR(SEARCH("USD",F59,1),0)</f>
        <v>0</v>
      </c>
    </row>
    <row r="60" spans="1:28" x14ac:dyDescent="0.2">
      <c r="A60" s="1" t="s">
        <v>2257</v>
      </c>
      <c r="B60" s="1" t="s">
        <v>15</v>
      </c>
      <c r="C60" s="10">
        <v>45352</v>
      </c>
      <c r="D60" s="1" t="s">
        <v>857</v>
      </c>
      <c r="E60" s="1" t="s">
        <v>856</v>
      </c>
      <c r="F60" s="1" t="s">
        <v>1961</v>
      </c>
      <c r="G60" s="1" t="s">
        <v>12</v>
      </c>
      <c r="H60" s="1" t="s">
        <v>11</v>
      </c>
      <c r="I60" s="1" t="s">
        <v>50</v>
      </c>
      <c r="J60" s="1" t="s">
        <v>17</v>
      </c>
      <c r="K60" s="1" t="s">
        <v>16</v>
      </c>
      <c r="L60" s="1" t="s">
        <v>169</v>
      </c>
      <c r="M60" s="1" t="s">
        <v>168</v>
      </c>
      <c r="N60" s="9">
        <v>12.48</v>
      </c>
      <c r="O60" s="1" t="s">
        <v>2</v>
      </c>
      <c r="P60" s="8">
        <v>12.48</v>
      </c>
      <c r="Q60" s="8">
        <v>0</v>
      </c>
      <c r="R60" s="1" t="s">
        <v>33</v>
      </c>
      <c r="S60" s="7">
        <v>0.19</v>
      </c>
      <c r="T60" s="6">
        <f>+S60*N60</f>
        <v>2.3712</v>
      </c>
      <c r="U60" s="6">
        <f>+S60*Q60</f>
        <v>0</v>
      </c>
      <c r="V60" s="1" t="str">
        <f>IF(AB60=0,IFERROR(VLOOKUP(L60,[1]listaMateriales!A:K,11,0),"-"),"Sin producto")</f>
        <v xml:space="preserve">64 x 122 </v>
      </c>
      <c r="W60" s="6">
        <f>+IF(OR(K60="27",K60="28",K60="29"),VLOOKUP(L60,[1]listaMateriales!A:E,5,0),0)*N60/1000</f>
        <v>0</v>
      </c>
      <c r="X60" s="6">
        <f>+IF(W60=0,0,T60/W60)</f>
        <v>0</v>
      </c>
      <c r="Y60" s="1" t="str">
        <f>MID(L60,14,1)</f>
        <v>1</v>
      </c>
      <c r="Z60" s="2" t="str">
        <f>IF(IFERROR(FIND("PUL",M60,1),0)&gt;1,"pulido","no")</f>
        <v>no</v>
      </c>
      <c r="AA60" s="2" t="str">
        <f>IF(IFERROR(FIND("BIOC",M60,1),0)&gt;1,"BIOCITY","no")</f>
        <v>no</v>
      </c>
      <c r="AB60" s="2">
        <f>IFERROR(SEARCH("INT",F60,1),0)+IFERROR(SEARCH("DEV",F60,1),0)+IFERROR(SEARCH("FC",F60,1),0)+IFERROR(SEARCH("USD",F60,1),0)</f>
        <v>0</v>
      </c>
    </row>
    <row r="61" spans="1:28" x14ac:dyDescent="0.2">
      <c r="A61" s="1" t="s">
        <v>2257</v>
      </c>
      <c r="B61" s="1" t="s">
        <v>15</v>
      </c>
      <c r="C61" s="10">
        <v>45352</v>
      </c>
      <c r="D61" s="1" t="s">
        <v>857</v>
      </c>
      <c r="E61" s="1" t="s">
        <v>856</v>
      </c>
      <c r="F61" s="1" t="s">
        <v>1961</v>
      </c>
      <c r="G61" s="1" t="s">
        <v>12</v>
      </c>
      <c r="H61" s="1" t="s">
        <v>11</v>
      </c>
      <c r="I61" s="1" t="s">
        <v>50</v>
      </c>
      <c r="J61" s="1" t="s">
        <v>17</v>
      </c>
      <c r="K61" s="1" t="s">
        <v>16</v>
      </c>
      <c r="L61" s="1" t="s">
        <v>179</v>
      </c>
      <c r="M61" s="1" t="s">
        <v>178</v>
      </c>
      <c r="N61" s="9">
        <v>12.48</v>
      </c>
      <c r="O61" s="1" t="s">
        <v>2</v>
      </c>
      <c r="P61" s="8">
        <v>12.48</v>
      </c>
      <c r="Q61" s="8">
        <v>0</v>
      </c>
      <c r="R61" s="1" t="s">
        <v>33</v>
      </c>
      <c r="S61" s="7">
        <v>0.19</v>
      </c>
      <c r="T61" s="6">
        <f>+S61*N61</f>
        <v>2.3712</v>
      </c>
      <c r="U61" s="6">
        <f>+S61*Q61</f>
        <v>0</v>
      </c>
      <c r="V61" s="1" t="str">
        <f>IF(AB61=0,IFERROR(VLOOKUP(L61,[1]listaMateriales!A:K,11,0),"-"),"Sin producto")</f>
        <v xml:space="preserve">64 x 122 </v>
      </c>
      <c r="W61" s="6">
        <f>+IF(OR(K61="27",K61="28",K61="29"),VLOOKUP(L61,[1]listaMateriales!A:E,5,0),0)*N61/1000</f>
        <v>0</v>
      </c>
      <c r="X61" s="6">
        <f>+IF(W61=0,0,T61/W61)</f>
        <v>0</v>
      </c>
      <c r="Y61" s="1" t="str">
        <f>MID(L61,14,1)</f>
        <v>1</v>
      </c>
      <c r="Z61" s="2" t="str">
        <f>IF(IFERROR(FIND("PUL",M61,1),0)&gt;1,"pulido","no")</f>
        <v>no</v>
      </c>
      <c r="AA61" s="2" t="str">
        <f>IF(IFERROR(FIND("BIOC",M61,1),0)&gt;1,"BIOCITY","no")</f>
        <v>no</v>
      </c>
      <c r="AB61" s="2">
        <f>IFERROR(SEARCH("INT",F61,1),0)+IFERROR(SEARCH("DEV",F61,1),0)+IFERROR(SEARCH("FC",F61,1),0)+IFERROR(SEARCH("USD",F61,1),0)</f>
        <v>0</v>
      </c>
    </row>
    <row r="62" spans="1:28" x14ac:dyDescent="0.2">
      <c r="A62" s="1" t="s">
        <v>2257</v>
      </c>
      <c r="B62" s="1" t="s">
        <v>15</v>
      </c>
      <c r="C62" s="10">
        <v>45352</v>
      </c>
      <c r="D62" s="1" t="s">
        <v>857</v>
      </c>
      <c r="E62" s="1" t="s">
        <v>856</v>
      </c>
      <c r="F62" s="1" t="s">
        <v>1961</v>
      </c>
      <c r="G62" s="1" t="s">
        <v>12</v>
      </c>
      <c r="H62" s="1" t="s">
        <v>11</v>
      </c>
      <c r="I62" s="1" t="s">
        <v>50</v>
      </c>
      <c r="J62" s="1" t="s">
        <v>17</v>
      </c>
      <c r="K62" s="1" t="s">
        <v>16</v>
      </c>
      <c r="L62" s="1" t="s">
        <v>173</v>
      </c>
      <c r="M62" s="1" t="s">
        <v>172</v>
      </c>
      <c r="N62" s="9">
        <v>7.8</v>
      </c>
      <c r="O62" s="1" t="s">
        <v>2</v>
      </c>
      <c r="P62" s="8">
        <v>7.8</v>
      </c>
      <c r="Q62" s="8">
        <v>0</v>
      </c>
      <c r="R62" s="1" t="s">
        <v>33</v>
      </c>
      <c r="S62" s="7">
        <v>0.19</v>
      </c>
      <c r="T62" s="6">
        <f>+S62*N62</f>
        <v>1.482</v>
      </c>
      <c r="U62" s="6">
        <f>+S62*Q62</f>
        <v>0</v>
      </c>
      <c r="V62" s="1" t="str">
        <f>IF(AB62=0,IFERROR(VLOOKUP(L62,[1]listaMateriales!A:K,11,0),"-"),"Sin producto")</f>
        <v xml:space="preserve">64 x 122 </v>
      </c>
      <c r="W62" s="6">
        <f>+IF(OR(K62="27",K62="28",K62="29"),VLOOKUP(L62,[1]listaMateriales!A:E,5,0),0)*N62/1000</f>
        <v>0</v>
      </c>
      <c r="X62" s="6">
        <f>+IF(W62=0,0,T62/W62)</f>
        <v>0</v>
      </c>
      <c r="Y62" s="1" t="str">
        <f>MID(L62,14,1)</f>
        <v>1</v>
      </c>
      <c r="Z62" s="2" t="str">
        <f>IF(IFERROR(FIND("PUL",M62,1),0)&gt;1,"pulido","no")</f>
        <v>no</v>
      </c>
      <c r="AA62" s="2" t="str">
        <f>IF(IFERROR(FIND("BIOC",M62,1),0)&gt;1,"BIOCITY","no")</f>
        <v>no</v>
      </c>
      <c r="AB62" s="2">
        <f>IFERROR(SEARCH("INT",F62,1),0)+IFERROR(SEARCH("DEV",F62,1),0)+IFERROR(SEARCH("FC",F62,1),0)+IFERROR(SEARCH("USD",F62,1),0)</f>
        <v>0</v>
      </c>
    </row>
    <row r="63" spans="1:28" x14ac:dyDescent="0.2">
      <c r="A63" s="1" t="s">
        <v>2257</v>
      </c>
      <c r="B63" s="1" t="s">
        <v>15</v>
      </c>
      <c r="C63" s="10">
        <v>45352</v>
      </c>
      <c r="D63" s="1" t="s">
        <v>857</v>
      </c>
      <c r="E63" s="1" t="s">
        <v>856</v>
      </c>
      <c r="F63" s="1" t="s">
        <v>1961</v>
      </c>
      <c r="G63" s="1" t="s">
        <v>12</v>
      </c>
      <c r="H63" s="1" t="s">
        <v>11</v>
      </c>
      <c r="I63" s="1" t="s">
        <v>50</v>
      </c>
      <c r="J63" s="1" t="s">
        <v>17</v>
      </c>
      <c r="K63" s="1" t="s">
        <v>16</v>
      </c>
      <c r="L63" s="1" t="s">
        <v>1126</v>
      </c>
      <c r="M63" s="1" t="s">
        <v>1125</v>
      </c>
      <c r="N63" s="8">
        <v>15.2</v>
      </c>
      <c r="O63" s="1" t="s">
        <v>2</v>
      </c>
      <c r="P63" s="8">
        <v>15.2</v>
      </c>
      <c r="Q63" s="8">
        <v>0</v>
      </c>
      <c r="R63" s="1" t="s">
        <v>33</v>
      </c>
      <c r="S63" s="7">
        <v>0.2</v>
      </c>
      <c r="T63" s="6">
        <f>+S63*N63</f>
        <v>3.04</v>
      </c>
      <c r="U63" s="6">
        <f>+S63*Q63</f>
        <v>0</v>
      </c>
      <c r="V63" s="1" t="str">
        <f>IF(AB63=0,IFERROR(VLOOKUP(L63,[1]listaMateriales!A:K,11,0),"-"),"Sin producto")</f>
        <v>21 x 122</v>
      </c>
      <c r="W63" s="6">
        <f>+IF(OR(K63="27",K63="28",K63="29"),VLOOKUP(L63,[1]listaMateriales!A:E,5,0),0)*N63/1000</f>
        <v>0</v>
      </c>
      <c r="X63" s="6">
        <f>+IF(W63=0,0,T63/W63)</f>
        <v>0</v>
      </c>
      <c r="Y63" s="1" t="str">
        <f>MID(L63,14,1)</f>
        <v>1</v>
      </c>
      <c r="Z63" s="2" t="str">
        <f>IF(IFERROR(FIND("PUL",M63,1),0)&gt;1,"pulido","no")</f>
        <v>no</v>
      </c>
      <c r="AA63" s="2" t="str">
        <f>IF(IFERROR(FIND("BIOC",M63,1),0)&gt;1,"BIOCITY","no")</f>
        <v>no</v>
      </c>
      <c r="AB63" s="2">
        <f>IFERROR(SEARCH("INT",F63,1),0)+IFERROR(SEARCH("DEV",F63,1),0)+IFERROR(SEARCH("FC",F63,1),0)+IFERROR(SEARCH("USD",F63,1),0)</f>
        <v>0</v>
      </c>
    </row>
    <row r="64" spans="1:28" x14ac:dyDescent="0.2">
      <c r="A64" s="1" t="s">
        <v>2256</v>
      </c>
      <c r="B64" s="1" t="s">
        <v>15</v>
      </c>
      <c r="C64" s="10">
        <v>45352</v>
      </c>
      <c r="D64" s="1" t="s">
        <v>857</v>
      </c>
      <c r="E64" s="1" t="s">
        <v>856</v>
      </c>
      <c r="F64" s="1" t="s">
        <v>2255</v>
      </c>
      <c r="G64" s="1" t="s">
        <v>12</v>
      </c>
      <c r="H64" s="1" t="s">
        <v>11</v>
      </c>
      <c r="I64" s="1" t="s">
        <v>50</v>
      </c>
      <c r="J64" s="1" t="s">
        <v>9</v>
      </c>
      <c r="K64" s="1" t="s">
        <v>30</v>
      </c>
      <c r="L64" s="1" t="s">
        <v>711</v>
      </c>
      <c r="M64" s="1" t="s">
        <v>710</v>
      </c>
      <c r="N64" s="8">
        <v>4.16</v>
      </c>
      <c r="O64" s="1" t="s">
        <v>2</v>
      </c>
      <c r="P64" s="8">
        <v>0</v>
      </c>
      <c r="Q64" s="8">
        <v>4.16</v>
      </c>
      <c r="R64" s="1" t="s">
        <v>33</v>
      </c>
      <c r="S64" s="7">
        <v>0.55000000000000004</v>
      </c>
      <c r="T64" s="6">
        <f>+S64*N64</f>
        <v>2.2880000000000003</v>
      </c>
      <c r="U64" s="6">
        <f>+S64*Q64</f>
        <v>2.2880000000000003</v>
      </c>
      <c r="V64" s="1" t="str">
        <f>IF(AB64=0,IFERROR(VLOOKUP(L64,[1]listaMateriales!A:K,11,0),"-"),"Sin producto")</f>
        <v>51 x 51</v>
      </c>
      <c r="W64" s="6">
        <f>+IF(OR(K64="27",K64="28",K64="29"),VLOOKUP(L64,[1]listaMateriales!A:E,5,0),0)*N64/1000</f>
        <v>0</v>
      </c>
      <c r="X64" s="6">
        <f>+IF(W64=0,0,T64/W64)</f>
        <v>0</v>
      </c>
      <c r="Y64" s="1" t="str">
        <f>MID(L64,14,1)</f>
        <v>1</v>
      </c>
      <c r="Z64" s="2" t="str">
        <f>IF(IFERROR(FIND("PUL",M64,1),0)&gt;1,"pulido","no")</f>
        <v>no</v>
      </c>
      <c r="AA64" s="2" t="str">
        <f>IF(IFERROR(FIND("BIOC",M64,1),0)&gt;1,"BIOCITY","no")</f>
        <v>no</v>
      </c>
      <c r="AB64" s="2">
        <f>IFERROR(SEARCH("INT",F64,1),0)+IFERROR(SEARCH("DEV",F64,1),0)+IFERROR(SEARCH("FC",F64,1),0)+IFERROR(SEARCH("USD",F64,1),0)</f>
        <v>0</v>
      </c>
    </row>
    <row r="65" spans="1:28" x14ac:dyDescent="0.2">
      <c r="A65" s="1" t="s">
        <v>2254</v>
      </c>
      <c r="B65" s="1" t="s">
        <v>42</v>
      </c>
      <c r="C65" s="10">
        <v>45352</v>
      </c>
      <c r="D65" s="1" t="s">
        <v>2253</v>
      </c>
      <c r="E65" s="1" t="s">
        <v>2252</v>
      </c>
      <c r="F65" s="1" t="s">
        <v>2240</v>
      </c>
      <c r="G65" s="1" t="s">
        <v>12</v>
      </c>
      <c r="H65" s="1" t="s">
        <v>11</v>
      </c>
      <c r="I65" s="1" t="s">
        <v>0</v>
      </c>
      <c r="J65" s="1" t="s">
        <v>9</v>
      </c>
      <c r="K65" s="1" t="s">
        <v>30</v>
      </c>
      <c r="L65" s="1" t="s">
        <v>847</v>
      </c>
      <c r="M65" s="1" t="s">
        <v>846</v>
      </c>
      <c r="N65" s="8">
        <v>387.84</v>
      </c>
      <c r="O65" s="1" t="s">
        <v>2</v>
      </c>
      <c r="P65" s="8">
        <v>0</v>
      </c>
      <c r="Q65" s="8">
        <v>387.84</v>
      </c>
      <c r="R65" s="1" t="s">
        <v>43</v>
      </c>
      <c r="S65" s="7">
        <v>2774.97</v>
      </c>
      <c r="T65" s="6">
        <f>+S65*N65</f>
        <v>1076244.3647999999</v>
      </c>
      <c r="U65" s="6">
        <f>+S65*Q65</f>
        <v>1076244.3647999999</v>
      </c>
      <c r="V65" s="1" t="str">
        <f>IF(AB65=0,IFERROR(VLOOKUP(L65,[1]listaMateriales!A:K,11,0),"-"),"Sin producto")</f>
        <v>38 x 38</v>
      </c>
      <c r="W65" s="6">
        <f>+IF(OR(K65="27",K65="28",K65="29"),VLOOKUP(L65,[1]listaMateriales!A:E,5,0),0)*N65/1000</f>
        <v>0</v>
      </c>
      <c r="X65" s="6">
        <f>+IF(W65=0,0,T65/W65)</f>
        <v>0</v>
      </c>
      <c r="Y65" s="1" t="str">
        <f>MID(L65,14,1)</f>
        <v>1</v>
      </c>
      <c r="Z65" s="2" t="str">
        <f>IF(IFERROR(FIND("PUL",M65,1),0)&gt;1,"pulido","no")</f>
        <v>no</v>
      </c>
      <c r="AA65" s="2" t="str">
        <f>IF(IFERROR(FIND("BIOC",M65,1),0)&gt;1,"BIOCITY","no")</f>
        <v>no</v>
      </c>
      <c r="AB65" s="2">
        <f>IFERROR(SEARCH("INT",F65,1),0)+IFERROR(SEARCH("DEV",F65,1),0)+IFERROR(SEARCH("FC",F65,1),0)+IFERROR(SEARCH("USD",F65,1),0)</f>
        <v>0</v>
      </c>
    </row>
    <row r="66" spans="1:28" x14ac:dyDescent="0.2">
      <c r="A66" s="1" t="s">
        <v>2254</v>
      </c>
      <c r="B66" s="1" t="s">
        <v>42</v>
      </c>
      <c r="C66" s="10">
        <v>45352</v>
      </c>
      <c r="D66" s="1" t="s">
        <v>2253</v>
      </c>
      <c r="E66" s="1" t="s">
        <v>2252</v>
      </c>
      <c r="F66" s="1" t="s">
        <v>2240</v>
      </c>
      <c r="G66" s="1" t="s">
        <v>12</v>
      </c>
      <c r="H66" s="1" t="s">
        <v>11</v>
      </c>
      <c r="I66" s="1" t="s">
        <v>0</v>
      </c>
      <c r="J66" s="1" t="s">
        <v>9</v>
      </c>
      <c r="K66" s="1" t="s">
        <v>30</v>
      </c>
      <c r="L66" s="1" t="s">
        <v>996</v>
      </c>
      <c r="M66" s="1" t="s">
        <v>995</v>
      </c>
      <c r="N66" s="8">
        <v>193.92</v>
      </c>
      <c r="O66" s="1" t="s">
        <v>2</v>
      </c>
      <c r="P66" s="8">
        <v>0</v>
      </c>
      <c r="Q66" s="8">
        <v>193.92</v>
      </c>
      <c r="R66" s="1" t="s">
        <v>43</v>
      </c>
      <c r="S66" s="7">
        <v>2774.97</v>
      </c>
      <c r="T66" s="6">
        <f>+S66*N66</f>
        <v>538122.18239999993</v>
      </c>
      <c r="U66" s="6">
        <f>+S66*Q66</f>
        <v>538122.18239999993</v>
      </c>
      <c r="V66" s="1" t="str">
        <f>IF(AB66=0,IFERROR(VLOOKUP(L66,[1]listaMateriales!A:K,11,0),"-"),"Sin producto")</f>
        <v>38 x 38</v>
      </c>
      <c r="W66" s="6">
        <f>+IF(OR(K66="27",K66="28",K66="29"),VLOOKUP(L66,[1]listaMateriales!A:E,5,0),0)*N66/1000</f>
        <v>0</v>
      </c>
      <c r="X66" s="6">
        <f>+IF(W66=0,0,T66/W66)</f>
        <v>0</v>
      </c>
      <c r="Y66" s="1" t="str">
        <f>MID(L66,14,1)</f>
        <v>1</v>
      </c>
      <c r="Z66" s="2" t="str">
        <f>IF(IFERROR(FIND("PUL",M66,1),0)&gt;1,"pulido","no")</f>
        <v>no</v>
      </c>
      <c r="AA66" s="2" t="str">
        <f>IF(IFERROR(FIND("BIOC",M66,1),0)&gt;1,"BIOCITY","no")</f>
        <v>no</v>
      </c>
      <c r="AB66" s="2">
        <f>IFERROR(SEARCH("INT",F66,1),0)+IFERROR(SEARCH("DEV",F66,1),0)+IFERROR(SEARCH("FC",F66,1),0)+IFERROR(SEARCH("USD",F66,1),0)</f>
        <v>0</v>
      </c>
    </row>
    <row r="67" spans="1:28" x14ac:dyDescent="0.2">
      <c r="A67" s="1" t="s">
        <v>2254</v>
      </c>
      <c r="B67" s="1" t="s">
        <v>42</v>
      </c>
      <c r="C67" s="10">
        <v>45352</v>
      </c>
      <c r="D67" s="1" t="s">
        <v>2253</v>
      </c>
      <c r="E67" s="1" t="s">
        <v>2252</v>
      </c>
      <c r="F67" s="1" t="s">
        <v>2240</v>
      </c>
      <c r="G67" s="1" t="s">
        <v>12</v>
      </c>
      <c r="H67" s="1" t="s">
        <v>11</v>
      </c>
      <c r="I67" s="1" t="s">
        <v>0</v>
      </c>
      <c r="J67" s="1" t="s">
        <v>9</v>
      </c>
      <c r="K67" s="1" t="s">
        <v>30</v>
      </c>
      <c r="L67" s="1" t="s">
        <v>623</v>
      </c>
      <c r="M67" s="1" t="s">
        <v>622</v>
      </c>
      <c r="N67" s="8">
        <v>290.88</v>
      </c>
      <c r="O67" s="1" t="s">
        <v>2</v>
      </c>
      <c r="P67" s="8">
        <v>290.88</v>
      </c>
      <c r="Q67" s="8">
        <v>0</v>
      </c>
      <c r="R67" s="1" t="s">
        <v>43</v>
      </c>
      <c r="S67" s="7">
        <v>2774.97</v>
      </c>
      <c r="T67" s="6">
        <f>+S67*N67</f>
        <v>807183.27359999996</v>
      </c>
      <c r="U67" s="6">
        <f>+S67*Q67</f>
        <v>0</v>
      </c>
      <c r="V67" s="1" t="str">
        <f>IF(AB67=0,IFERROR(VLOOKUP(L67,[1]listaMateriales!A:K,11,0),"-"),"Sin producto")</f>
        <v>38 x 38</v>
      </c>
      <c r="W67" s="6">
        <f>+IF(OR(K67="27",K67="28",K67="29"),VLOOKUP(L67,[1]listaMateriales!A:E,5,0),0)*N67/1000</f>
        <v>0</v>
      </c>
      <c r="X67" s="6">
        <f>+IF(W67=0,0,T67/W67)</f>
        <v>0</v>
      </c>
      <c r="Y67" s="1" t="str">
        <f>MID(L67,14,1)</f>
        <v>1</v>
      </c>
      <c r="Z67" s="2" t="str">
        <f>IF(IFERROR(FIND("PUL",M67,1),0)&gt;1,"pulido","no")</f>
        <v>no</v>
      </c>
      <c r="AA67" s="2" t="str">
        <f>IF(IFERROR(FIND("BIOC",M67,1),0)&gt;1,"BIOCITY","no")</f>
        <v>no</v>
      </c>
      <c r="AB67" s="2">
        <f>IFERROR(SEARCH("INT",F67,1),0)+IFERROR(SEARCH("DEV",F67,1),0)+IFERROR(SEARCH("FC",F67,1),0)+IFERROR(SEARCH("USD",F67,1),0)</f>
        <v>0</v>
      </c>
    </row>
    <row r="68" spans="1:28" x14ac:dyDescent="0.2">
      <c r="A68" s="1" t="s">
        <v>2254</v>
      </c>
      <c r="B68" s="1" t="s">
        <v>42</v>
      </c>
      <c r="C68" s="10">
        <v>45352</v>
      </c>
      <c r="D68" s="1" t="s">
        <v>2253</v>
      </c>
      <c r="E68" s="1" t="s">
        <v>2252</v>
      </c>
      <c r="F68" s="1" t="s">
        <v>2240</v>
      </c>
      <c r="G68" s="1" t="s">
        <v>12</v>
      </c>
      <c r="H68" s="1" t="s">
        <v>11</v>
      </c>
      <c r="I68" s="1" t="s">
        <v>0</v>
      </c>
      <c r="J68" s="1" t="s">
        <v>9</v>
      </c>
      <c r="K68" s="1" t="s">
        <v>30</v>
      </c>
      <c r="L68" s="1" t="s">
        <v>203</v>
      </c>
      <c r="M68" s="1" t="s">
        <v>202</v>
      </c>
      <c r="N68" s="8">
        <v>193.92</v>
      </c>
      <c r="O68" s="1" t="s">
        <v>2</v>
      </c>
      <c r="P68" s="8">
        <v>193.92</v>
      </c>
      <c r="Q68" s="8">
        <v>0</v>
      </c>
      <c r="R68" s="1" t="s">
        <v>43</v>
      </c>
      <c r="S68" s="7">
        <v>2774.97</v>
      </c>
      <c r="T68" s="6">
        <f>+S68*N68</f>
        <v>538122.18239999993</v>
      </c>
      <c r="U68" s="6">
        <f>+S68*Q68</f>
        <v>0</v>
      </c>
      <c r="V68" s="1" t="str">
        <f>IF(AB68=0,IFERROR(VLOOKUP(L68,[1]listaMateriales!A:K,11,0),"-"),"Sin producto")</f>
        <v>38 x 38</v>
      </c>
      <c r="W68" s="6">
        <f>+IF(OR(K68="27",K68="28",K68="29"),VLOOKUP(L68,[1]listaMateriales!A:E,5,0),0)*N68/1000</f>
        <v>0</v>
      </c>
      <c r="X68" s="6">
        <f>+IF(W68=0,0,T68/W68)</f>
        <v>0</v>
      </c>
      <c r="Y68" s="1" t="str">
        <f>MID(L68,14,1)</f>
        <v>1</v>
      </c>
      <c r="Z68" s="2" t="str">
        <f>IF(IFERROR(FIND("PUL",M68,1),0)&gt;1,"pulido","no")</f>
        <v>no</v>
      </c>
      <c r="AA68" s="2" t="str">
        <f>IF(IFERROR(FIND("BIOC",M68,1),0)&gt;1,"BIOCITY","no")</f>
        <v>no</v>
      </c>
      <c r="AB68" s="2">
        <f>IFERROR(SEARCH("INT",F68,1),0)+IFERROR(SEARCH("DEV",F68,1),0)+IFERROR(SEARCH("FC",F68,1),0)+IFERROR(SEARCH("USD",F68,1),0)</f>
        <v>0</v>
      </c>
    </row>
    <row r="69" spans="1:28" x14ac:dyDescent="0.2">
      <c r="A69" s="1" t="s">
        <v>2254</v>
      </c>
      <c r="B69" s="1" t="s">
        <v>42</v>
      </c>
      <c r="C69" s="10">
        <v>45352</v>
      </c>
      <c r="D69" s="1" t="s">
        <v>2253</v>
      </c>
      <c r="E69" s="1" t="s">
        <v>2252</v>
      </c>
      <c r="F69" s="1" t="s">
        <v>2240</v>
      </c>
      <c r="G69" s="1" t="s">
        <v>12</v>
      </c>
      <c r="H69" s="1" t="s">
        <v>11</v>
      </c>
      <c r="I69" s="1" t="s">
        <v>0</v>
      </c>
      <c r="J69" s="1" t="s">
        <v>9</v>
      </c>
      <c r="K69" s="1" t="s">
        <v>30</v>
      </c>
      <c r="L69" s="1" t="s">
        <v>201</v>
      </c>
      <c r="M69" s="1" t="s">
        <v>200</v>
      </c>
      <c r="N69" s="8">
        <v>193.92</v>
      </c>
      <c r="O69" s="1" t="s">
        <v>2</v>
      </c>
      <c r="P69" s="8">
        <v>193.92</v>
      </c>
      <c r="Q69" s="8">
        <v>0</v>
      </c>
      <c r="R69" s="1" t="s">
        <v>43</v>
      </c>
      <c r="S69" s="7">
        <v>2774.97</v>
      </c>
      <c r="T69" s="6">
        <f>+S69*N69</f>
        <v>538122.18239999993</v>
      </c>
      <c r="U69" s="6">
        <f>+S69*Q69</f>
        <v>0</v>
      </c>
      <c r="V69" s="1" t="str">
        <f>IF(AB69=0,IFERROR(VLOOKUP(L69,[1]listaMateriales!A:K,11,0),"-"),"Sin producto")</f>
        <v>38 x 38</v>
      </c>
      <c r="W69" s="6">
        <f>+IF(OR(K69="27",K69="28",K69="29"),VLOOKUP(L69,[1]listaMateriales!A:E,5,0),0)*N69/1000</f>
        <v>0</v>
      </c>
      <c r="X69" s="6">
        <f>+IF(W69=0,0,T69/W69)</f>
        <v>0</v>
      </c>
      <c r="Y69" s="1" t="str">
        <f>MID(L69,14,1)</f>
        <v>1</v>
      </c>
      <c r="Z69" s="2" t="str">
        <f>IF(IFERROR(FIND("PUL",M69,1),0)&gt;1,"pulido","no")</f>
        <v>no</v>
      </c>
      <c r="AA69" s="2" t="str">
        <f>IF(IFERROR(FIND("BIOC",M69,1),0)&gt;1,"BIOCITY","no")</f>
        <v>no</v>
      </c>
      <c r="AB69" s="2">
        <f>IFERROR(SEARCH("INT",F69,1),0)+IFERROR(SEARCH("DEV",F69,1),0)+IFERROR(SEARCH("FC",F69,1),0)+IFERROR(SEARCH("USD",F69,1),0)</f>
        <v>0</v>
      </c>
    </row>
    <row r="70" spans="1:28" x14ac:dyDescent="0.2">
      <c r="A70" s="1" t="s">
        <v>2254</v>
      </c>
      <c r="B70" s="1" t="s">
        <v>42</v>
      </c>
      <c r="C70" s="10">
        <v>45352</v>
      </c>
      <c r="D70" s="1" t="s">
        <v>2253</v>
      </c>
      <c r="E70" s="1" t="s">
        <v>2252</v>
      </c>
      <c r="F70" s="1" t="s">
        <v>2240</v>
      </c>
      <c r="G70" s="1" t="s">
        <v>12</v>
      </c>
      <c r="H70" s="1" t="s">
        <v>11</v>
      </c>
      <c r="I70" s="1" t="s">
        <v>0</v>
      </c>
      <c r="J70" s="1" t="s">
        <v>9</v>
      </c>
      <c r="K70" s="1" t="s">
        <v>30</v>
      </c>
      <c r="L70" s="1" t="s">
        <v>65</v>
      </c>
      <c r="M70" s="1" t="s">
        <v>64</v>
      </c>
      <c r="N70" s="8">
        <v>193.92</v>
      </c>
      <c r="O70" s="1" t="s">
        <v>2</v>
      </c>
      <c r="P70" s="8">
        <v>193.92</v>
      </c>
      <c r="Q70" s="8">
        <v>0</v>
      </c>
      <c r="R70" s="1" t="s">
        <v>43</v>
      </c>
      <c r="S70" s="7">
        <v>2774.97</v>
      </c>
      <c r="T70" s="6">
        <f>+S70*N70</f>
        <v>538122.18239999993</v>
      </c>
      <c r="U70" s="6">
        <f>+S70*Q70</f>
        <v>0</v>
      </c>
      <c r="V70" s="1" t="str">
        <f>IF(AB70=0,IFERROR(VLOOKUP(L70,[1]listaMateriales!A:K,11,0),"-"),"Sin producto")</f>
        <v>38 x 38</v>
      </c>
      <c r="W70" s="6">
        <f>+IF(OR(K70="27",K70="28",K70="29"),VLOOKUP(L70,[1]listaMateriales!A:E,5,0),0)*N70/1000</f>
        <v>0</v>
      </c>
      <c r="X70" s="6">
        <f>+IF(W70=0,0,T70/W70)</f>
        <v>0</v>
      </c>
      <c r="Y70" s="1" t="str">
        <f>MID(L70,14,1)</f>
        <v>1</v>
      </c>
      <c r="Z70" s="2" t="str">
        <f>IF(IFERROR(FIND("PUL",M70,1),0)&gt;1,"pulido","no")</f>
        <v>no</v>
      </c>
      <c r="AA70" s="2" t="str">
        <f>IF(IFERROR(FIND("BIOC",M70,1),0)&gt;1,"BIOCITY","no")</f>
        <v>no</v>
      </c>
      <c r="AB70" s="2">
        <f>IFERROR(SEARCH("INT",F70,1),0)+IFERROR(SEARCH("DEV",F70,1),0)+IFERROR(SEARCH("FC",F70,1),0)+IFERROR(SEARCH("USD",F70,1),0)</f>
        <v>0</v>
      </c>
    </row>
    <row r="71" spans="1:28" x14ac:dyDescent="0.2">
      <c r="A71" s="1" t="s">
        <v>2251</v>
      </c>
      <c r="B71" s="1" t="s">
        <v>42</v>
      </c>
      <c r="C71" s="10">
        <v>45352</v>
      </c>
      <c r="D71" s="1" t="s">
        <v>192</v>
      </c>
      <c r="E71" s="1" t="s">
        <v>191</v>
      </c>
      <c r="F71" s="1" t="s">
        <v>2213</v>
      </c>
      <c r="G71" s="1" t="s">
        <v>39</v>
      </c>
      <c r="H71" s="1" t="s">
        <v>38</v>
      </c>
      <c r="I71" s="1" t="s">
        <v>50</v>
      </c>
      <c r="J71" s="1" t="s">
        <v>37</v>
      </c>
      <c r="K71" s="1" t="s">
        <v>36</v>
      </c>
      <c r="L71" s="1" t="s">
        <v>75</v>
      </c>
      <c r="M71" s="1" t="s">
        <v>74</v>
      </c>
      <c r="N71" s="8">
        <v>2700</v>
      </c>
      <c r="O71" s="1" t="s">
        <v>4</v>
      </c>
      <c r="P71" s="8">
        <v>2700</v>
      </c>
      <c r="Q71" s="8">
        <v>0</v>
      </c>
      <c r="R71" s="1" t="s">
        <v>144</v>
      </c>
      <c r="S71" s="7">
        <v>440.29</v>
      </c>
      <c r="T71" s="6">
        <f>+S71*N71</f>
        <v>1188783</v>
      </c>
      <c r="U71" s="6">
        <f>+S71*Q71</f>
        <v>0</v>
      </c>
      <c r="V71" s="1" t="str">
        <f>IF(AB71=0,IFERROR(VLOOKUP(L71,[1]listaMateriales!A:K,11,0),"-"),"Sin producto")</f>
        <v>Ladrillos (Campana)</v>
      </c>
      <c r="W71" s="6">
        <f>+IF(OR(K71="27",K71="28",K71="29"),VLOOKUP(L71,[1]listaMateriales!A:E,5,0),0)*N71/1000</f>
        <v>21.06</v>
      </c>
      <c r="X71" s="6">
        <f>+IF(W71=0,0,T71/W71)</f>
        <v>56447.435897435898</v>
      </c>
      <c r="Y71" s="1" t="str">
        <f>MID(L71,14,1)</f>
        <v/>
      </c>
      <c r="Z71" s="2" t="str">
        <f>IF(IFERROR(FIND("PUL",M71,1),0)&gt;1,"pulido","no")</f>
        <v>no</v>
      </c>
      <c r="AA71" s="2" t="str">
        <f>IF(IFERROR(FIND("BIOC",M71,1),0)&gt;1,"BIOCITY","no")</f>
        <v>no</v>
      </c>
      <c r="AB71" s="2">
        <f>IFERROR(SEARCH("INT",F71,1),0)+IFERROR(SEARCH("DEV",F71,1),0)+IFERROR(SEARCH("FC",F71,1),0)+IFERROR(SEARCH("USD",F71,1),0)</f>
        <v>0</v>
      </c>
    </row>
    <row r="72" spans="1:28" x14ac:dyDescent="0.2">
      <c r="A72" s="1" t="s">
        <v>2251</v>
      </c>
      <c r="B72" s="1" t="s">
        <v>42</v>
      </c>
      <c r="C72" s="10">
        <v>45352</v>
      </c>
      <c r="D72" s="1" t="s">
        <v>192</v>
      </c>
      <c r="E72" s="1" t="s">
        <v>191</v>
      </c>
      <c r="F72" s="1" t="s">
        <v>2213</v>
      </c>
      <c r="G72" s="1" t="s">
        <v>39</v>
      </c>
      <c r="H72" s="1" t="s">
        <v>38</v>
      </c>
      <c r="I72" s="1" t="s">
        <v>50</v>
      </c>
      <c r="J72" s="1" t="s">
        <v>37</v>
      </c>
      <c r="K72" s="1" t="s">
        <v>36</v>
      </c>
      <c r="L72" s="1" t="s">
        <v>77</v>
      </c>
      <c r="M72" s="1" t="s">
        <v>76</v>
      </c>
      <c r="N72" s="8">
        <v>1512</v>
      </c>
      <c r="O72" s="1" t="s">
        <v>4</v>
      </c>
      <c r="P72" s="8">
        <v>1512</v>
      </c>
      <c r="Q72" s="8">
        <v>0</v>
      </c>
      <c r="R72" s="1" t="s">
        <v>144</v>
      </c>
      <c r="S72" s="7">
        <v>360.11</v>
      </c>
      <c r="T72" s="6">
        <f>+S72*N72</f>
        <v>544486.32000000007</v>
      </c>
      <c r="U72" s="6">
        <f>+S72*Q72</f>
        <v>0</v>
      </c>
      <c r="V72" s="1" t="str">
        <f>IF(AB72=0,IFERROR(VLOOKUP(L72,[1]listaMateriales!A:K,11,0),"-"),"Sin producto")</f>
        <v>Ladrillos (Campana)</v>
      </c>
      <c r="W72" s="6">
        <f>+IF(OR(K72="27",K72="28",K72="29"),VLOOKUP(L72,[1]listaMateriales!A:E,5,0),0)*N72/1000</f>
        <v>9.0719999999999992</v>
      </c>
      <c r="X72" s="6">
        <f>+IF(W72=0,0,T72/W72)</f>
        <v>60018.333333333343</v>
      </c>
      <c r="Y72" s="1" t="str">
        <f>MID(L72,14,1)</f>
        <v/>
      </c>
      <c r="Z72" s="2" t="str">
        <f>IF(IFERROR(FIND("PUL",M72,1),0)&gt;1,"pulido","no")</f>
        <v>no</v>
      </c>
      <c r="AA72" s="2" t="str">
        <f>IF(IFERROR(FIND("BIOC",M72,1),0)&gt;1,"BIOCITY","no")</f>
        <v>no</v>
      </c>
      <c r="AB72" s="2">
        <f>IFERROR(SEARCH("INT",F72,1),0)+IFERROR(SEARCH("DEV",F72,1),0)+IFERROR(SEARCH("FC",F72,1),0)+IFERROR(SEARCH("USD",F72,1),0)</f>
        <v>0</v>
      </c>
    </row>
    <row r="73" spans="1:28" x14ac:dyDescent="0.2">
      <c r="A73" s="1" t="s">
        <v>2251</v>
      </c>
      <c r="B73" s="1" t="s">
        <v>42</v>
      </c>
      <c r="C73" s="10">
        <v>45352</v>
      </c>
      <c r="D73" s="1" t="s">
        <v>192</v>
      </c>
      <c r="E73" s="1" t="s">
        <v>191</v>
      </c>
      <c r="F73" s="1" t="s">
        <v>2213</v>
      </c>
      <c r="G73" s="1" t="s">
        <v>39</v>
      </c>
      <c r="H73" s="1" t="s">
        <v>38</v>
      </c>
      <c r="I73" s="1" t="s">
        <v>50</v>
      </c>
      <c r="J73" s="1" t="s">
        <v>37</v>
      </c>
      <c r="K73" s="1" t="s">
        <v>36</v>
      </c>
      <c r="L73" s="1" t="s">
        <v>86</v>
      </c>
      <c r="M73" s="1" t="s">
        <v>85</v>
      </c>
      <c r="N73" s="8">
        <v>396</v>
      </c>
      <c r="O73" s="1" t="s">
        <v>4</v>
      </c>
      <c r="P73" s="8">
        <v>396</v>
      </c>
      <c r="Q73" s="8">
        <v>0</v>
      </c>
      <c r="R73" s="1" t="s">
        <v>144</v>
      </c>
      <c r="S73" s="7">
        <v>190.83</v>
      </c>
      <c r="T73" s="6">
        <f>+S73*N73</f>
        <v>75568.680000000008</v>
      </c>
      <c r="U73" s="6">
        <f>+S73*Q73</f>
        <v>0</v>
      </c>
      <c r="V73" s="1" t="str">
        <f>IF(AB73=0,IFERROR(VLOOKUP(L73,[1]listaMateriales!A:K,11,0),"-"),"Sin producto")</f>
        <v>Ladrillos (Campana)</v>
      </c>
      <c r="W73" s="6">
        <f>+IF(OR(K73="27",K73="28",K73="29"),VLOOKUP(L73,[1]listaMateriales!A:E,5,0),0)*N73/1000</f>
        <v>1.4652000000000001</v>
      </c>
      <c r="X73" s="6">
        <f>+IF(W73=0,0,T73/W73)</f>
        <v>51575.67567567568</v>
      </c>
      <c r="Y73" s="1" t="str">
        <f>MID(L73,14,1)</f>
        <v/>
      </c>
      <c r="Z73" s="2" t="str">
        <f>IF(IFERROR(FIND("PUL",M73,1),0)&gt;1,"pulido","no")</f>
        <v>no</v>
      </c>
      <c r="AA73" s="2" t="str">
        <f>IF(IFERROR(FIND("BIOC",M73,1),0)&gt;1,"BIOCITY","no")</f>
        <v>no</v>
      </c>
      <c r="AB73" s="2">
        <f>IFERROR(SEARCH("INT",F73,1),0)+IFERROR(SEARCH("DEV",F73,1),0)+IFERROR(SEARCH("FC",F73,1),0)+IFERROR(SEARCH("USD",F73,1),0)</f>
        <v>0</v>
      </c>
    </row>
    <row r="74" spans="1:28" x14ac:dyDescent="0.2">
      <c r="A74" s="1" t="s">
        <v>2250</v>
      </c>
      <c r="B74" s="1" t="s">
        <v>42</v>
      </c>
      <c r="C74" s="10">
        <v>45352</v>
      </c>
      <c r="D74" s="1" t="s">
        <v>192</v>
      </c>
      <c r="E74" s="1" t="s">
        <v>191</v>
      </c>
      <c r="F74" s="1" t="s">
        <v>2213</v>
      </c>
      <c r="G74" s="1" t="s">
        <v>39</v>
      </c>
      <c r="H74" s="1" t="s">
        <v>38</v>
      </c>
      <c r="I74" s="1" t="s">
        <v>50</v>
      </c>
      <c r="J74" s="1" t="s">
        <v>37</v>
      </c>
      <c r="K74" s="1" t="s">
        <v>36</v>
      </c>
      <c r="L74" s="1" t="s">
        <v>207</v>
      </c>
      <c r="M74" s="1" t="s">
        <v>206</v>
      </c>
      <c r="N74" s="8">
        <v>3960</v>
      </c>
      <c r="O74" s="1" t="s">
        <v>4</v>
      </c>
      <c r="P74" s="8">
        <v>3960</v>
      </c>
      <c r="Q74" s="8">
        <v>0</v>
      </c>
      <c r="R74" s="1" t="s">
        <v>144</v>
      </c>
      <c r="S74" s="7">
        <v>347.99</v>
      </c>
      <c r="T74" s="6">
        <f>+S74*N74</f>
        <v>1378040.4000000001</v>
      </c>
      <c r="U74" s="6">
        <f>+S74*Q74</f>
        <v>0</v>
      </c>
      <c r="V74" s="1" t="str">
        <f>IF(AB74=0,IFERROR(VLOOKUP(L74,[1]listaMateriales!A:K,11,0),"-"),"Sin producto")</f>
        <v>Ladrillos (Campana)</v>
      </c>
      <c r="W74" s="6">
        <f>+IF(OR(K74="27",K74="28",K74="29"),VLOOKUP(L74,[1]listaMateriales!A:E,5,0),0)*N74/1000</f>
        <v>27.72</v>
      </c>
      <c r="X74" s="6">
        <f>+IF(W74=0,0,T74/W74)</f>
        <v>49712.857142857152</v>
      </c>
      <c r="Y74" s="1" t="str">
        <f>MID(L74,14,1)</f>
        <v/>
      </c>
      <c r="Z74" s="2" t="str">
        <f>IF(IFERROR(FIND("PUL",M74,1),0)&gt;1,"pulido","no")</f>
        <v>no</v>
      </c>
      <c r="AA74" s="2" t="str">
        <f>IF(IFERROR(FIND("BIOC",M74,1),0)&gt;1,"BIOCITY","no")</f>
        <v>no</v>
      </c>
      <c r="AB74" s="2">
        <f>IFERROR(SEARCH("INT",F74,1),0)+IFERROR(SEARCH("DEV",F74,1),0)+IFERROR(SEARCH("FC",F74,1),0)+IFERROR(SEARCH("USD",F74,1),0)</f>
        <v>0</v>
      </c>
    </row>
    <row r="75" spans="1:28" x14ac:dyDescent="0.2">
      <c r="A75" s="1" t="s">
        <v>2249</v>
      </c>
      <c r="B75" s="1" t="s">
        <v>15</v>
      </c>
      <c r="C75" s="10">
        <v>45352</v>
      </c>
      <c r="D75" s="1" t="s">
        <v>197</v>
      </c>
      <c r="E75" s="1" t="s">
        <v>196</v>
      </c>
      <c r="F75" s="1" t="s">
        <v>2248</v>
      </c>
      <c r="G75" s="1" t="s">
        <v>12</v>
      </c>
      <c r="H75" s="1" t="s">
        <v>11</v>
      </c>
      <c r="I75" s="1" t="s">
        <v>50</v>
      </c>
      <c r="J75" s="1" t="s">
        <v>17</v>
      </c>
      <c r="K75" s="1" t="s">
        <v>16</v>
      </c>
      <c r="L75" s="1" t="s">
        <v>897</v>
      </c>
      <c r="M75" s="1" t="s">
        <v>896</v>
      </c>
      <c r="N75" s="8">
        <v>156.6</v>
      </c>
      <c r="O75" s="1" t="s">
        <v>2</v>
      </c>
      <c r="P75" s="8">
        <v>0</v>
      </c>
      <c r="Q75" s="8">
        <v>156.6</v>
      </c>
      <c r="R75" s="1" t="s">
        <v>195</v>
      </c>
      <c r="S75" s="7">
        <v>10588.46</v>
      </c>
      <c r="T75" s="6">
        <f>+S75*N75</f>
        <v>1658152.8359999999</v>
      </c>
      <c r="U75" s="6">
        <f>+S75*Q75</f>
        <v>1658152.8359999999</v>
      </c>
      <c r="V75" s="1" t="str">
        <f>IF(AB75=0,IFERROR(VLOOKUP(L75,[1]listaMateriales!A:K,11,0),"-"),"Sin producto")</f>
        <v xml:space="preserve">59 x 59 </v>
      </c>
      <c r="W75" s="6">
        <f>+IF(OR(K75="27",K75="28",K75="29"),VLOOKUP(L75,[1]listaMateriales!A:E,5,0),0)*N75/1000</f>
        <v>0</v>
      </c>
      <c r="X75" s="6">
        <f>+IF(W75=0,0,T75/W75)</f>
        <v>0</v>
      </c>
      <c r="Y75" s="1" t="str">
        <f>MID(L75,14,1)</f>
        <v>1</v>
      </c>
      <c r="Z75" s="2" t="str">
        <f>IF(IFERROR(FIND("PUL",M75,1),0)&gt;1,"pulido","no")</f>
        <v>no</v>
      </c>
      <c r="AA75" s="2" t="str">
        <f>IF(IFERROR(FIND("BIOC",M75,1),0)&gt;1,"BIOCITY","no")</f>
        <v>no</v>
      </c>
      <c r="AB75" s="2">
        <f>IFERROR(SEARCH("INT",F75,1),0)+IFERROR(SEARCH("DEV",F75,1),0)+IFERROR(SEARCH("FC",F75,1),0)+IFERROR(SEARCH("USD",F75,1),0)</f>
        <v>0</v>
      </c>
    </row>
    <row r="76" spans="1:28" x14ac:dyDescent="0.2">
      <c r="A76" s="1" t="s">
        <v>2247</v>
      </c>
      <c r="B76" s="1" t="s">
        <v>15</v>
      </c>
      <c r="C76" s="10">
        <v>45352</v>
      </c>
      <c r="D76" s="1" t="s">
        <v>372</v>
      </c>
      <c r="E76" s="1" t="s">
        <v>371</v>
      </c>
      <c r="F76" s="1" t="s">
        <v>2246</v>
      </c>
      <c r="G76" s="1" t="s">
        <v>12</v>
      </c>
      <c r="H76" s="1" t="s">
        <v>11</v>
      </c>
      <c r="I76" s="1" t="s">
        <v>50</v>
      </c>
      <c r="J76" s="1" t="s">
        <v>17</v>
      </c>
      <c r="K76" s="1" t="s">
        <v>16</v>
      </c>
      <c r="L76" s="1" t="s">
        <v>1674</v>
      </c>
      <c r="M76" s="1" t="s">
        <v>1673</v>
      </c>
      <c r="N76" s="8">
        <v>1215</v>
      </c>
      <c r="O76" s="1" t="s">
        <v>2</v>
      </c>
      <c r="P76" s="8">
        <v>1215</v>
      </c>
      <c r="Q76" s="8">
        <v>0</v>
      </c>
      <c r="R76" s="1" t="s">
        <v>33</v>
      </c>
      <c r="S76" s="7">
        <v>14328.93</v>
      </c>
      <c r="T76" s="6">
        <f>+S76*N76</f>
        <v>17409649.949999999</v>
      </c>
      <c r="U76" s="6">
        <f>+S76*Q76</f>
        <v>0</v>
      </c>
      <c r="V76" s="1" t="str">
        <f>IF(AB76=0,IFERROR(VLOOKUP(L76,[1]listaMateriales!A:K,11,0),"-"),"Sin producto")</f>
        <v>58 x 117 Polished</v>
      </c>
      <c r="W76" s="6">
        <f>+IF(OR(K76="27",K76="28",K76="29"),VLOOKUP(L76,[1]listaMateriales!A:E,5,0),0)*N76/1000</f>
        <v>0</v>
      </c>
      <c r="X76" s="6">
        <f>+IF(W76=0,0,T76/W76)</f>
        <v>0</v>
      </c>
      <c r="Y76" s="1" t="str">
        <f>MID(L76,14,1)</f>
        <v>1</v>
      </c>
      <c r="Z76" s="2" t="str">
        <f>IF(IFERROR(FIND("PUL",M76,1),0)&gt;1,"pulido","no")</f>
        <v>pulido</v>
      </c>
      <c r="AA76" s="2" t="str">
        <f>IF(IFERROR(FIND("BIOC",M76,1),0)&gt;1,"BIOCITY","no")</f>
        <v>no</v>
      </c>
      <c r="AB76" s="2">
        <f>IFERROR(SEARCH("INT",F76,1),0)+IFERROR(SEARCH("DEV",F76,1),0)+IFERROR(SEARCH("FC",F76,1),0)+IFERROR(SEARCH("USD",F76,1),0)</f>
        <v>0</v>
      </c>
    </row>
    <row r="77" spans="1:28" x14ac:dyDescent="0.2">
      <c r="A77" s="1" t="s">
        <v>2245</v>
      </c>
      <c r="B77" s="1" t="s">
        <v>15</v>
      </c>
      <c r="C77" s="10">
        <v>45352</v>
      </c>
      <c r="D77" s="1" t="s">
        <v>372</v>
      </c>
      <c r="E77" s="1" t="s">
        <v>371</v>
      </c>
      <c r="F77" s="1" t="s">
        <v>2244</v>
      </c>
      <c r="G77" s="1" t="s">
        <v>12</v>
      </c>
      <c r="H77" s="1" t="s">
        <v>11</v>
      </c>
      <c r="I77" s="1" t="s">
        <v>50</v>
      </c>
      <c r="J77" s="1" t="s">
        <v>9</v>
      </c>
      <c r="K77" s="1" t="s">
        <v>30</v>
      </c>
      <c r="L77" s="1" t="s">
        <v>302</v>
      </c>
      <c r="M77" s="1" t="s">
        <v>301</v>
      </c>
      <c r="N77" s="8">
        <v>775.68</v>
      </c>
      <c r="O77" s="1" t="s">
        <v>2</v>
      </c>
      <c r="P77" s="8">
        <v>775.68</v>
      </c>
      <c r="Q77" s="8">
        <v>0</v>
      </c>
      <c r="R77" s="1" t="s">
        <v>33</v>
      </c>
      <c r="S77" s="7">
        <v>1318.6</v>
      </c>
      <c r="T77" s="6">
        <f>+S77*N77</f>
        <v>1022811.6479999998</v>
      </c>
      <c r="U77" s="6">
        <f>+S77*Q77</f>
        <v>0</v>
      </c>
      <c r="V77" s="1" t="str">
        <f>IF(AB77=0,IFERROR(VLOOKUP(L77,[1]listaMateriales!A:K,11,0),"-"),"Sin producto")</f>
        <v>38 x 38</v>
      </c>
      <c r="W77" s="6">
        <f>+IF(OR(K77="27",K77="28",K77="29"),VLOOKUP(L77,[1]listaMateriales!A:E,5,0),0)*N77/1000</f>
        <v>0</v>
      </c>
      <c r="X77" s="6">
        <f>+IF(W77=0,0,T77/W77)</f>
        <v>0</v>
      </c>
      <c r="Y77" s="1" t="str">
        <f>MID(L77,14,1)</f>
        <v>1</v>
      </c>
      <c r="Z77" s="2" t="str">
        <f>IF(IFERROR(FIND("PUL",M77,1),0)&gt;1,"pulido","no")</f>
        <v>no</v>
      </c>
      <c r="AA77" s="2" t="str">
        <f>IF(IFERROR(FIND("BIOC",M77,1),0)&gt;1,"BIOCITY","no")</f>
        <v>no</v>
      </c>
      <c r="AB77" s="2">
        <f>IFERROR(SEARCH("INT",F77,1),0)+IFERROR(SEARCH("DEV",F77,1),0)+IFERROR(SEARCH("FC",F77,1),0)+IFERROR(SEARCH("USD",F77,1),0)</f>
        <v>0</v>
      </c>
    </row>
    <row r="78" spans="1:28" x14ac:dyDescent="0.2">
      <c r="A78" s="1" t="s">
        <v>2243</v>
      </c>
      <c r="B78" s="1" t="s">
        <v>15</v>
      </c>
      <c r="C78" s="10">
        <v>45352</v>
      </c>
      <c r="D78" s="1" t="s">
        <v>2242</v>
      </c>
      <c r="E78" s="1" t="s">
        <v>2241</v>
      </c>
      <c r="F78" s="1" t="s">
        <v>2240</v>
      </c>
      <c r="G78" s="1" t="s">
        <v>12</v>
      </c>
      <c r="H78" s="1" t="s">
        <v>11</v>
      </c>
      <c r="I78" s="1" t="s">
        <v>50</v>
      </c>
      <c r="J78" s="1" t="s">
        <v>9</v>
      </c>
      <c r="K78" s="1" t="s">
        <v>30</v>
      </c>
      <c r="L78" s="1" t="s">
        <v>804</v>
      </c>
      <c r="M78" s="1" t="s">
        <v>803</v>
      </c>
      <c r="N78" s="8">
        <v>96.96</v>
      </c>
      <c r="O78" s="1" t="s">
        <v>2</v>
      </c>
      <c r="P78" s="8">
        <v>96.96</v>
      </c>
      <c r="Q78" s="8">
        <v>0</v>
      </c>
      <c r="R78" s="1" t="s">
        <v>46</v>
      </c>
      <c r="S78" s="7">
        <v>3191.11</v>
      </c>
      <c r="T78" s="6">
        <f>+S78*N78</f>
        <v>309410.02559999999</v>
      </c>
      <c r="U78" s="6">
        <f>+S78*Q78</f>
        <v>0</v>
      </c>
      <c r="V78" s="1" t="str">
        <f>IF(AB78=0,IFERROR(VLOOKUP(L78,[1]listaMateriales!A:K,11,0),"-"),"Sin producto")</f>
        <v>38 x 38</v>
      </c>
      <c r="W78" s="6">
        <f>+IF(OR(K78="27",K78="28",K78="29"),VLOOKUP(L78,[1]listaMateriales!A:E,5,0),0)*N78/1000</f>
        <v>0</v>
      </c>
      <c r="X78" s="6">
        <f>+IF(W78=0,0,T78/W78)</f>
        <v>0</v>
      </c>
      <c r="Y78" s="1" t="str">
        <f>MID(L78,14,1)</f>
        <v>1</v>
      </c>
      <c r="Z78" s="2" t="str">
        <f>IF(IFERROR(FIND("PUL",M78,1),0)&gt;1,"pulido","no")</f>
        <v>no</v>
      </c>
      <c r="AA78" s="2" t="str">
        <f>IF(IFERROR(FIND("BIOC",M78,1),0)&gt;1,"BIOCITY","no")</f>
        <v>no</v>
      </c>
      <c r="AB78" s="2">
        <f>IFERROR(SEARCH("INT",F78,1),0)+IFERROR(SEARCH("DEV",F78,1),0)+IFERROR(SEARCH("FC",F78,1),0)+IFERROR(SEARCH("USD",F78,1),0)</f>
        <v>0</v>
      </c>
    </row>
    <row r="79" spans="1:28" x14ac:dyDescent="0.2">
      <c r="A79" s="1" t="s">
        <v>2243</v>
      </c>
      <c r="B79" s="1" t="s">
        <v>15</v>
      </c>
      <c r="C79" s="10">
        <v>45352</v>
      </c>
      <c r="D79" s="1" t="s">
        <v>2242</v>
      </c>
      <c r="E79" s="1" t="s">
        <v>2241</v>
      </c>
      <c r="F79" s="1" t="s">
        <v>2240</v>
      </c>
      <c r="G79" s="1" t="s">
        <v>12</v>
      </c>
      <c r="H79" s="1" t="s">
        <v>11</v>
      </c>
      <c r="I79" s="1" t="s">
        <v>50</v>
      </c>
      <c r="J79" s="1" t="s">
        <v>9</v>
      </c>
      <c r="K79" s="1" t="s">
        <v>30</v>
      </c>
      <c r="L79" s="1" t="s">
        <v>810</v>
      </c>
      <c r="M79" s="1" t="s">
        <v>809</v>
      </c>
      <c r="N79" s="8">
        <v>290.88</v>
      </c>
      <c r="O79" s="1" t="s">
        <v>2</v>
      </c>
      <c r="P79" s="8">
        <v>0</v>
      </c>
      <c r="Q79" s="8">
        <v>290.88</v>
      </c>
      <c r="R79" s="1" t="s">
        <v>46</v>
      </c>
      <c r="S79" s="7">
        <v>3191.11</v>
      </c>
      <c r="T79" s="6">
        <f>+S79*N79</f>
        <v>928230.07680000004</v>
      </c>
      <c r="U79" s="6">
        <f>+S79*Q79</f>
        <v>928230.07680000004</v>
      </c>
      <c r="V79" s="1" t="str">
        <f>IF(AB79=0,IFERROR(VLOOKUP(L79,[1]listaMateriales!A:K,11,0),"-"),"Sin producto")</f>
        <v>38 x 38</v>
      </c>
      <c r="W79" s="6">
        <f>+IF(OR(K79="27",K79="28",K79="29"),VLOOKUP(L79,[1]listaMateriales!A:E,5,0),0)*N79/1000</f>
        <v>0</v>
      </c>
      <c r="X79" s="6">
        <f>+IF(W79=0,0,T79/W79)</f>
        <v>0</v>
      </c>
      <c r="Y79" s="1" t="str">
        <f>MID(L79,14,1)</f>
        <v>1</v>
      </c>
      <c r="Z79" s="2" t="str">
        <f>IF(IFERROR(FIND("PUL",M79,1),0)&gt;1,"pulido","no")</f>
        <v>no</v>
      </c>
      <c r="AA79" s="2" t="str">
        <f>IF(IFERROR(FIND("BIOC",M79,1),0)&gt;1,"BIOCITY","no")</f>
        <v>no</v>
      </c>
      <c r="AB79" s="2">
        <f>IFERROR(SEARCH("INT",F79,1),0)+IFERROR(SEARCH("DEV",F79,1),0)+IFERROR(SEARCH("FC",F79,1),0)+IFERROR(SEARCH("USD",F79,1),0)</f>
        <v>0</v>
      </c>
    </row>
    <row r="80" spans="1:28" x14ac:dyDescent="0.2">
      <c r="A80" s="1" t="s">
        <v>2243</v>
      </c>
      <c r="B80" s="1" t="s">
        <v>15</v>
      </c>
      <c r="C80" s="10">
        <v>45352</v>
      </c>
      <c r="D80" s="1" t="s">
        <v>2242</v>
      </c>
      <c r="E80" s="1" t="s">
        <v>2241</v>
      </c>
      <c r="F80" s="1" t="s">
        <v>2240</v>
      </c>
      <c r="G80" s="1" t="s">
        <v>12</v>
      </c>
      <c r="H80" s="1" t="s">
        <v>11</v>
      </c>
      <c r="I80" s="1" t="s">
        <v>50</v>
      </c>
      <c r="J80" s="1" t="s">
        <v>9</v>
      </c>
      <c r="K80" s="1" t="s">
        <v>30</v>
      </c>
      <c r="L80" s="1" t="s">
        <v>711</v>
      </c>
      <c r="M80" s="1" t="s">
        <v>710</v>
      </c>
      <c r="N80" s="8">
        <v>99.84</v>
      </c>
      <c r="O80" s="1" t="s">
        <v>2</v>
      </c>
      <c r="P80" s="8">
        <v>0</v>
      </c>
      <c r="Q80" s="8">
        <v>99.84</v>
      </c>
      <c r="R80" s="1" t="s">
        <v>46</v>
      </c>
      <c r="S80" s="7">
        <v>4377.24</v>
      </c>
      <c r="T80" s="6">
        <f>+S80*N80</f>
        <v>437023.64159999997</v>
      </c>
      <c r="U80" s="6">
        <f>+S80*Q80</f>
        <v>437023.64159999997</v>
      </c>
      <c r="V80" s="1" t="str">
        <f>IF(AB80=0,IFERROR(VLOOKUP(L80,[1]listaMateriales!A:K,11,0),"-"),"Sin producto")</f>
        <v>51 x 51</v>
      </c>
      <c r="W80" s="6">
        <f>+IF(OR(K80="27",K80="28",K80="29"),VLOOKUP(L80,[1]listaMateriales!A:E,5,0),0)*N80/1000</f>
        <v>0</v>
      </c>
      <c r="X80" s="6">
        <f>+IF(W80=0,0,T80/W80)</f>
        <v>0</v>
      </c>
      <c r="Y80" s="1" t="str">
        <f>MID(L80,14,1)</f>
        <v>1</v>
      </c>
      <c r="Z80" s="2" t="str">
        <f>IF(IFERROR(FIND("PUL",M80,1),0)&gt;1,"pulido","no")</f>
        <v>no</v>
      </c>
      <c r="AA80" s="2" t="str">
        <f>IF(IFERROR(FIND("BIOC",M80,1),0)&gt;1,"BIOCITY","no")</f>
        <v>no</v>
      </c>
      <c r="AB80" s="2">
        <f>IFERROR(SEARCH("INT",F80,1),0)+IFERROR(SEARCH("DEV",F80,1),0)+IFERROR(SEARCH("FC",F80,1),0)+IFERROR(SEARCH("USD",F80,1),0)</f>
        <v>0</v>
      </c>
    </row>
    <row r="81" spans="1:28" x14ac:dyDescent="0.2">
      <c r="A81" s="1" t="s">
        <v>2243</v>
      </c>
      <c r="B81" s="1" t="s">
        <v>15</v>
      </c>
      <c r="C81" s="10">
        <v>45352</v>
      </c>
      <c r="D81" s="1" t="s">
        <v>2242</v>
      </c>
      <c r="E81" s="1" t="s">
        <v>2241</v>
      </c>
      <c r="F81" s="1" t="s">
        <v>2240</v>
      </c>
      <c r="G81" s="1" t="s">
        <v>12</v>
      </c>
      <c r="H81" s="1" t="s">
        <v>11</v>
      </c>
      <c r="I81" s="1" t="s">
        <v>50</v>
      </c>
      <c r="J81" s="1" t="s">
        <v>9</v>
      </c>
      <c r="K81" s="1" t="s">
        <v>30</v>
      </c>
      <c r="L81" s="1" t="s">
        <v>705</v>
      </c>
      <c r="M81" s="1" t="s">
        <v>704</v>
      </c>
      <c r="N81" s="8">
        <v>199.68</v>
      </c>
      <c r="O81" s="1" t="s">
        <v>2</v>
      </c>
      <c r="P81" s="8">
        <v>99.84</v>
      </c>
      <c r="Q81" s="8">
        <v>99.84</v>
      </c>
      <c r="R81" s="1" t="s">
        <v>46</v>
      </c>
      <c r="S81" s="7">
        <v>4377.24</v>
      </c>
      <c r="T81" s="6">
        <f>+S81*N81</f>
        <v>874047.28319999995</v>
      </c>
      <c r="U81" s="6">
        <f>+S81*Q81</f>
        <v>437023.64159999997</v>
      </c>
      <c r="V81" s="1" t="str">
        <f>IF(AB81=0,IFERROR(VLOOKUP(L81,[1]listaMateriales!A:K,11,0),"-"),"Sin producto")</f>
        <v>51 x 51</v>
      </c>
      <c r="W81" s="6">
        <f>+IF(OR(K81="27",K81="28",K81="29"),VLOOKUP(L81,[1]listaMateriales!A:E,5,0),0)*N81/1000</f>
        <v>0</v>
      </c>
      <c r="X81" s="6">
        <f>+IF(W81=0,0,T81/W81)</f>
        <v>0</v>
      </c>
      <c r="Y81" s="1" t="str">
        <f>MID(L81,14,1)</f>
        <v>1</v>
      </c>
      <c r="Z81" s="2" t="str">
        <f>IF(IFERROR(FIND("PUL",M81,1),0)&gt;1,"pulido","no")</f>
        <v>no</v>
      </c>
      <c r="AA81" s="2" t="str">
        <f>IF(IFERROR(FIND("BIOC",M81,1),0)&gt;1,"BIOCITY","no")</f>
        <v>no</v>
      </c>
      <c r="AB81" s="2">
        <f>IFERROR(SEARCH("INT",F81,1),0)+IFERROR(SEARCH("DEV",F81,1),0)+IFERROR(SEARCH("FC",F81,1),0)+IFERROR(SEARCH("USD",F81,1),0)</f>
        <v>0</v>
      </c>
    </row>
    <row r="82" spans="1:28" x14ac:dyDescent="0.2">
      <c r="A82" s="1" t="s">
        <v>2243</v>
      </c>
      <c r="B82" s="1" t="s">
        <v>15</v>
      </c>
      <c r="C82" s="10">
        <v>45352</v>
      </c>
      <c r="D82" s="1" t="s">
        <v>2242</v>
      </c>
      <c r="E82" s="1" t="s">
        <v>2241</v>
      </c>
      <c r="F82" s="1" t="s">
        <v>2240</v>
      </c>
      <c r="G82" s="1" t="s">
        <v>12</v>
      </c>
      <c r="H82" s="1" t="s">
        <v>11</v>
      </c>
      <c r="I82" s="1" t="s">
        <v>50</v>
      </c>
      <c r="J82" s="1" t="s">
        <v>9</v>
      </c>
      <c r="K82" s="1" t="s">
        <v>30</v>
      </c>
      <c r="L82" s="1" t="s">
        <v>723</v>
      </c>
      <c r="M82" s="1" t="s">
        <v>722</v>
      </c>
      <c r="N82" s="8">
        <v>299.52</v>
      </c>
      <c r="O82" s="1" t="s">
        <v>2</v>
      </c>
      <c r="P82" s="8">
        <v>0</v>
      </c>
      <c r="Q82" s="8">
        <v>299.52</v>
      </c>
      <c r="R82" s="1" t="s">
        <v>46</v>
      </c>
      <c r="S82" s="7">
        <v>4377.24</v>
      </c>
      <c r="T82" s="6">
        <f>+S82*N82</f>
        <v>1311070.9247999999</v>
      </c>
      <c r="U82" s="6">
        <f>+S82*Q82</f>
        <v>1311070.9247999999</v>
      </c>
      <c r="V82" s="1" t="str">
        <f>IF(AB82=0,IFERROR(VLOOKUP(L82,[1]listaMateriales!A:K,11,0),"-"),"Sin producto")</f>
        <v>51 x 51</v>
      </c>
      <c r="W82" s="6">
        <f>+IF(OR(K82="27",K82="28",K82="29"),VLOOKUP(L82,[1]listaMateriales!A:E,5,0),0)*N82/1000</f>
        <v>0</v>
      </c>
      <c r="X82" s="6">
        <f>+IF(W82=0,0,T82/W82)</f>
        <v>0</v>
      </c>
      <c r="Y82" s="1" t="str">
        <f>MID(L82,14,1)</f>
        <v>1</v>
      </c>
      <c r="Z82" s="2" t="str">
        <f>IF(IFERROR(FIND("PUL",M82,1),0)&gt;1,"pulido","no")</f>
        <v>no</v>
      </c>
      <c r="AA82" s="2" t="str">
        <f>IF(IFERROR(FIND("BIOC",M82,1),0)&gt;1,"BIOCITY","no")</f>
        <v>no</v>
      </c>
      <c r="AB82" s="2">
        <f>IFERROR(SEARCH("INT",F82,1),0)+IFERROR(SEARCH("DEV",F82,1),0)+IFERROR(SEARCH("FC",F82,1),0)+IFERROR(SEARCH("USD",F82,1),0)</f>
        <v>0</v>
      </c>
    </row>
    <row r="83" spans="1:28" x14ac:dyDescent="0.2">
      <c r="A83" s="1" t="s">
        <v>2243</v>
      </c>
      <c r="B83" s="1" t="s">
        <v>15</v>
      </c>
      <c r="C83" s="10">
        <v>45352</v>
      </c>
      <c r="D83" s="1" t="s">
        <v>2242</v>
      </c>
      <c r="E83" s="1" t="s">
        <v>2241</v>
      </c>
      <c r="F83" s="1" t="s">
        <v>2240</v>
      </c>
      <c r="G83" s="1" t="s">
        <v>12</v>
      </c>
      <c r="H83" s="1" t="s">
        <v>11</v>
      </c>
      <c r="I83" s="1" t="s">
        <v>50</v>
      </c>
      <c r="J83" s="1" t="s">
        <v>9</v>
      </c>
      <c r="K83" s="1" t="s">
        <v>30</v>
      </c>
      <c r="L83" s="1" t="s">
        <v>727</v>
      </c>
      <c r="M83" s="1" t="s">
        <v>726</v>
      </c>
      <c r="N83" s="9">
        <v>199.68</v>
      </c>
      <c r="O83" s="1" t="s">
        <v>2</v>
      </c>
      <c r="P83" s="8">
        <v>0</v>
      </c>
      <c r="Q83" s="8">
        <v>199.68</v>
      </c>
      <c r="R83" s="1" t="s">
        <v>46</v>
      </c>
      <c r="S83" s="7">
        <v>4377.24</v>
      </c>
      <c r="T83" s="6">
        <f>+S83*N83</f>
        <v>874047.28319999995</v>
      </c>
      <c r="U83" s="6">
        <f>+S83*Q83</f>
        <v>874047.28319999995</v>
      </c>
      <c r="V83" s="1" t="str">
        <f>IF(AB83=0,IFERROR(VLOOKUP(L83,[1]listaMateriales!A:K,11,0),"-"),"Sin producto")</f>
        <v>51 x 51</v>
      </c>
      <c r="W83" s="6">
        <f>+IF(OR(K83="27",K83="28",K83="29"),VLOOKUP(L83,[1]listaMateriales!A:E,5,0),0)*N83/1000</f>
        <v>0</v>
      </c>
      <c r="X83" s="6">
        <f>+IF(W83=0,0,T83/W83)</f>
        <v>0</v>
      </c>
      <c r="Y83" s="1" t="str">
        <f>MID(L83,14,1)</f>
        <v>1</v>
      </c>
      <c r="Z83" s="2" t="str">
        <f>IF(IFERROR(FIND("PUL",M83,1),0)&gt;1,"pulido","no")</f>
        <v>no</v>
      </c>
      <c r="AA83" s="2" t="str">
        <f>IF(IFERROR(FIND("BIOC",M83,1),0)&gt;1,"BIOCITY","no")</f>
        <v>no</v>
      </c>
      <c r="AB83" s="2">
        <f>IFERROR(SEARCH("INT",F83,1),0)+IFERROR(SEARCH("DEV",F83,1),0)+IFERROR(SEARCH("FC",F83,1),0)+IFERROR(SEARCH("USD",F83,1),0)</f>
        <v>0</v>
      </c>
    </row>
    <row r="84" spans="1:28" x14ac:dyDescent="0.2">
      <c r="A84" s="1" t="s">
        <v>2239</v>
      </c>
      <c r="B84" s="1" t="s">
        <v>42</v>
      </c>
      <c r="C84" s="10">
        <v>45352</v>
      </c>
      <c r="D84" s="1" t="s">
        <v>41</v>
      </c>
      <c r="E84" s="1" t="s">
        <v>40</v>
      </c>
      <c r="F84" s="1" t="s">
        <v>2238</v>
      </c>
      <c r="G84" s="1" t="s">
        <v>39</v>
      </c>
      <c r="H84" s="1" t="s">
        <v>38</v>
      </c>
      <c r="I84" s="1" t="s">
        <v>50</v>
      </c>
      <c r="J84" s="1" t="s">
        <v>37</v>
      </c>
      <c r="K84" s="1" t="s">
        <v>36</v>
      </c>
      <c r="L84" s="1" t="s">
        <v>75</v>
      </c>
      <c r="M84" s="1" t="s">
        <v>74</v>
      </c>
      <c r="N84" s="9">
        <v>5040</v>
      </c>
      <c r="O84" s="1" t="s">
        <v>4</v>
      </c>
      <c r="P84" s="8">
        <v>5040</v>
      </c>
      <c r="Q84" s="8">
        <v>0</v>
      </c>
      <c r="R84" s="1" t="s">
        <v>33</v>
      </c>
      <c r="S84" s="7">
        <v>224.01</v>
      </c>
      <c r="T84" s="6">
        <f>+S84*N84</f>
        <v>1129010.3999999999</v>
      </c>
      <c r="U84" s="6">
        <f>+S84*Q84</f>
        <v>0</v>
      </c>
      <c r="V84" s="1" t="str">
        <f>IF(AB84=0,IFERROR(VLOOKUP(L84,[1]listaMateriales!A:K,11,0),"-"),"Sin producto")</f>
        <v>Ladrillos (Campana)</v>
      </c>
      <c r="W84" s="6">
        <f>+IF(OR(K84="27",K84="28",K84="29"),VLOOKUP(L84,[1]listaMateriales!A:E,5,0),0)*N84/1000</f>
        <v>39.311999999999998</v>
      </c>
      <c r="X84" s="6">
        <f>+IF(W84=0,0,T84/W84)</f>
        <v>28719.23076923077</v>
      </c>
      <c r="Y84" s="1" t="str">
        <f>MID(L84,14,1)</f>
        <v/>
      </c>
      <c r="Z84" s="2" t="str">
        <f>IF(IFERROR(FIND("PUL",M84,1),0)&gt;1,"pulido","no")</f>
        <v>no</v>
      </c>
      <c r="AA84" s="2" t="str">
        <f>IF(IFERROR(FIND("BIOC",M84,1),0)&gt;1,"BIOCITY","no")</f>
        <v>no</v>
      </c>
      <c r="AB84" s="2">
        <f>IFERROR(SEARCH("INT",F84,1),0)+IFERROR(SEARCH("DEV",F84,1),0)+IFERROR(SEARCH("FC",F84,1),0)+IFERROR(SEARCH("USD",F84,1),0)</f>
        <v>0</v>
      </c>
    </row>
    <row r="85" spans="1:28" x14ac:dyDescent="0.2">
      <c r="A85" s="1" t="s">
        <v>2237</v>
      </c>
      <c r="B85" s="1" t="s">
        <v>42</v>
      </c>
      <c r="C85" s="10">
        <v>45352</v>
      </c>
      <c r="D85" s="1" t="s">
        <v>41</v>
      </c>
      <c r="E85" s="1" t="s">
        <v>40</v>
      </c>
      <c r="F85" s="1" t="s">
        <v>2236</v>
      </c>
      <c r="G85" s="1" t="s">
        <v>39</v>
      </c>
      <c r="H85" s="1" t="s">
        <v>38</v>
      </c>
      <c r="I85" s="1" t="s">
        <v>50</v>
      </c>
      <c r="J85" s="1" t="s">
        <v>37</v>
      </c>
      <c r="K85" s="1" t="s">
        <v>36</v>
      </c>
      <c r="L85" s="1" t="s">
        <v>86</v>
      </c>
      <c r="M85" s="1" t="s">
        <v>85</v>
      </c>
      <c r="N85" s="9">
        <v>11088</v>
      </c>
      <c r="O85" s="1" t="s">
        <v>4</v>
      </c>
      <c r="P85" s="8">
        <v>11088</v>
      </c>
      <c r="Q85" s="8">
        <v>0</v>
      </c>
      <c r="R85" s="1" t="s">
        <v>33</v>
      </c>
      <c r="S85" s="7">
        <v>97.09</v>
      </c>
      <c r="T85" s="6">
        <f>+S85*N85</f>
        <v>1076533.92</v>
      </c>
      <c r="U85" s="6">
        <f>+S85*Q85</f>
        <v>0</v>
      </c>
      <c r="V85" s="1" t="str">
        <f>IF(AB85=0,IFERROR(VLOOKUP(L85,[1]listaMateriales!A:K,11,0),"-"),"Sin producto")</f>
        <v>Ladrillos (Campana)</v>
      </c>
      <c r="W85" s="6">
        <f>+IF(OR(K85="27",K85="28",K85="29"),VLOOKUP(L85,[1]listaMateriales!A:E,5,0),0)*N85/1000</f>
        <v>41.025599999999997</v>
      </c>
      <c r="X85" s="6">
        <f>+IF(W85=0,0,T85/W85)</f>
        <v>26240.54054054054</v>
      </c>
      <c r="Y85" s="1" t="str">
        <f>MID(L85,14,1)</f>
        <v/>
      </c>
      <c r="Z85" s="2" t="str">
        <f>IF(IFERROR(FIND("PUL",M85,1),0)&gt;1,"pulido","no")</f>
        <v>no</v>
      </c>
      <c r="AA85" s="2" t="str">
        <f>IF(IFERROR(FIND("BIOC",M85,1),0)&gt;1,"BIOCITY","no")</f>
        <v>no</v>
      </c>
      <c r="AB85" s="2">
        <f>IFERROR(SEARCH("INT",F85,1),0)+IFERROR(SEARCH("DEV",F85,1),0)+IFERROR(SEARCH("FC",F85,1),0)+IFERROR(SEARCH("USD",F85,1),0)</f>
        <v>0</v>
      </c>
    </row>
    <row r="86" spans="1:28" x14ac:dyDescent="0.2">
      <c r="A86" s="1" t="s">
        <v>2235</v>
      </c>
      <c r="B86" s="1" t="s">
        <v>42</v>
      </c>
      <c r="C86" s="10">
        <v>45352</v>
      </c>
      <c r="D86" s="1" t="s">
        <v>41</v>
      </c>
      <c r="E86" s="1" t="s">
        <v>40</v>
      </c>
      <c r="F86" s="1" t="s">
        <v>2234</v>
      </c>
      <c r="G86" s="1" t="s">
        <v>39</v>
      </c>
      <c r="H86" s="1" t="s">
        <v>38</v>
      </c>
      <c r="I86" s="1" t="s">
        <v>50</v>
      </c>
      <c r="J86" s="1" t="s">
        <v>37</v>
      </c>
      <c r="K86" s="1" t="s">
        <v>36</v>
      </c>
      <c r="L86" s="1" t="s">
        <v>207</v>
      </c>
      <c r="M86" s="1" t="s">
        <v>206</v>
      </c>
      <c r="N86" s="9">
        <v>3960</v>
      </c>
      <c r="O86" s="1" t="s">
        <v>4</v>
      </c>
      <c r="P86" s="8">
        <v>3960</v>
      </c>
      <c r="Q86" s="8">
        <v>0</v>
      </c>
      <c r="R86" s="1" t="s">
        <v>33</v>
      </c>
      <c r="S86" s="7">
        <v>177.05</v>
      </c>
      <c r="T86" s="6">
        <f>+S86*N86</f>
        <v>701118</v>
      </c>
      <c r="U86" s="6">
        <f>+S86*Q86</f>
        <v>0</v>
      </c>
      <c r="V86" s="1" t="str">
        <f>IF(AB86=0,IFERROR(VLOOKUP(L86,[1]listaMateriales!A:K,11,0),"-"),"Sin producto")</f>
        <v>Ladrillos (Campana)</v>
      </c>
      <c r="W86" s="6">
        <f>+IF(OR(K86="27",K86="28",K86="29"),VLOOKUP(L86,[1]listaMateriales!A:E,5,0),0)*N86/1000</f>
        <v>27.72</v>
      </c>
      <c r="X86" s="6">
        <f>+IF(W86=0,0,T86/W86)</f>
        <v>25292.857142857145</v>
      </c>
      <c r="Y86" s="1" t="str">
        <f>MID(L86,14,1)</f>
        <v/>
      </c>
      <c r="Z86" s="2" t="str">
        <f>IF(IFERROR(FIND("PUL",M86,1),0)&gt;1,"pulido","no")</f>
        <v>no</v>
      </c>
      <c r="AA86" s="2" t="str">
        <f>IF(IFERROR(FIND("BIOC",M86,1),0)&gt;1,"BIOCITY","no")</f>
        <v>no</v>
      </c>
      <c r="AB86" s="2">
        <f>IFERROR(SEARCH("INT",F86,1),0)+IFERROR(SEARCH("DEV",F86,1),0)+IFERROR(SEARCH("FC",F86,1),0)+IFERROR(SEARCH("USD",F86,1),0)</f>
        <v>0</v>
      </c>
    </row>
    <row r="87" spans="1:28" x14ac:dyDescent="0.2">
      <c r="A87" s="1" t="s">
        <v>2233</v>
      </c>
      <c r="B87" s="1" t="s">
        <v>42</v>
      </c>
      <c r="C87" s="10">
        <v>45352</v>
      </c>
      <c r="D87" s="1" t="s">
        <v>41</v>
      </c>
      <c r="E87" s="1" t="s">
        <v>40</v>
      </c>
      <c r="F87" s="1" t="s">
        <v>2232</v>
      </c>
      <c r="G87" s="1" t="s">
        <v>39</v>
      </c>
      <c r="H87" s="1" t="s">
        <v>38</v>
      </c>
      <c r="I87" s="1" t="s">
        <v>50</v>
      </c>
      <c r="J87" s="1" t="s">
        <v>37</v>
      </c>
      <c r="K87" s="1" t="s">
        <v>36</v>
      </c>
      <c r="L87" s="1" t="s">
        <v>86</v>
      </c>
      <c r="M87" s="1" t="s">
        <v>85</v>
      </c>
      <c r="N87" s="9">
        <v>4356</v>
      </c>
      <c r="O87" s="1" t="s">
        <v>4</v>
      </c>
      <c r="P87" s="8">
        <v>4356</v>
      </c>
      <c r="Q87" s="8">
        <v>0</v>
      </c>
      <c r="R87" s="1" t="s">
        <v>33</v>
      </c>
      <c r="S87" s="7">
        <v>97.09</v>
      </c>
      <c r="T87" s="6">
        <f>+S87*N87</f>
        <v>422924.04000000004</v>
      </c>
      <c r="U87" s="6">
        <f>+S87*Q87</f>
        <v>0</v>
      </c>
      <c r="V87" s="1" t="str">
        <f>IF(AB87=0,IFERROR(VLOOKUP(L87,[1]listaMateriales!A:K,11,0),"-"),"Sin producto")</f>
        <v>Ladrillos (Campana)</v>
      </c>
      <c r="W87" s="6">
        <f>+IF(OR(K87="27",K87="28",K87="29"),VLOOKUP(L87,[1]listaMateriales!A:E,5,0),0)*N87/1000</f>
        <v>16.1172</v>
      </c>
      <c r="X87" s="6">
        <f>+IF(W87=0,0,T87/W87)</f>
        <v>26240.540540540544</v>
      </c>
      <c r="Y87" s="1" t="str">
        <f>MID(L87,14,1)</f>
        <v/>
      </c>
      <c r="Z87" s="2" t="str">
        <f>IF(IFERROR(FIND("PUL",M87,1),0)&gt;1,"pulido","no")</f>
        <v>no</v>
      </c>
      <c r="AA87" s="2" t="str">
        <f>IF(IFERROR(FIND("BIOC",M87,1),0)&gt;1,"BIOCITY","no")</f>
        <v>no</v>
      </c>
      <c r="AB87" s="2">
        <f>IFERROR(SEARCH("INT",F87,1),0)+IFERROR(SEARCH("DEV",F87,1),0)+IFERROR(SEARCH("FC",F87,1),0)+IFERROR(SEARCH("USD",F87,1),0)</f>
        <v>0</v>
      </c>
    </row>
    <row r="88" spans="1:28" x14ac:dyDescent="0.2">
      <c r="A88" s="1" t="s">
        <v>2233</v>
      </c>
      <c r="B88" s="1" t="s">
        <v>42</v>
      </c>
      <c r="C88" s="10">
        <v>45352</v>
      </c>
      <c r="D88" s="1" t="s">
        <v>41</v>
      </c>
      <c r="E88" s="1" t="s">
        <v>40</v>
      </c>
      <c r="F88" s="1" t="s">
        <v>2232</v>
      </c>
      <c r="G88" s="1" t="s">
        <v>39</v>
      </c>
      <c r="H88" s="1" t="s">
        <v>38</v>
      </c>
      <c r="I88" s="1" t="s">
        <v>50</v>
      </c>
      <c r="J88" s="1" t="s">
        <v>37</v>
      </c>
      <c r="K88" s="1" t="s">
        <v>36</v>
      </c>
      <c r="L88" s="1" t="s">
        <v>35</v>
      </c>
      <c r="M88" s="1" t="s">
        <v>34</v>
      </c>
      <c r="N88" s="9">
        <v>3456</v>
      </c>
      <c r="O88" s="1" t="s">
        <v>4</v>
      </c>
      <c r="P88" s="8">
        <v>3456</v>
      </c>
      <c r="Q88" s="8">
        <v>0</v>
      </c>
      <c r="R88" s="1" t="s">
        <v>33</v>
      </c>
      <c r="S88" s="7">
        <v>116.04</v>
      </c>
      <c r="T88" s="6">
        <f>+S88*N88</f>
        <v>401034.24000000005</v>
      </c>
      <c r="U88" s="6">
        <f>+S88*Q88</f>
        <v>0</v>
      </c>
      <c r="V88" s="1" t="str">
        <f>IF(AB88=0,IFERROR(VLOOKUP(L88,[1]listaMateriales!A:K,11,0),"-"),"Sin producto")</f>
        <v>Ladrillos (Campana)</v>
      </c>
      <c r="W88" s="6">
        <f>+IF(OR(K88="27",K88="28",K88="29"),VLOOKUP(L88,[1]listaMateriales!A:E,5,0),0)*N88/1000</f>
        <v>16.588799999999999</v>
      </c>
      <c r="X88" s="6">
        <f>+IF(W88=0,0,T88/W88)</f>
        <v>24175.000000000004</v>
      </c>
      <c r="Y88" s="1" t="str">
        <f>MID(L88,14,1)</f>
        <v/>
      </c>
      <c r="Z88" s="2" t="str">
        <f>IF(IFERROR(FIND("PUL",M88,1),0)&gt;1,"pulido","no")</f>
        <v>no</v>
      </c>
      <c r="AA88" s="2" t="str">
        <f>IF(IFERROR(FIND("BIOC",M88,1),0)&gt;1,"BIOCITY","no")</f>
        <v>no</v>
      </c>
      <c r="AB88" s="2">
        <f>IFERROR(SEARCH("INT",F88,1),0)+IFERROR(SEARCH("DEV",F88,1),0)+IFERROR(SEARCH("FC",F88,1),0)+IFERROR(SEARCH("USD",F88,1),0)</f>
        <v>0</v>
      </c>
    </row>
    <row r="89" spans="1:28" x14ac:dyDescent="0.2">
      <c r="A89" s="1" t="s">
        <v>2231</v>
      </c>
      <c r="B89" s="1" t="s">
        <v>42</v>
      </c>
      <c r="C89" s="10">
        <v>45355</v>
      </c>
      <c r="D89" s="1" t="s">
        <v>194</v>
      </c>
      <c r="E89" s="1" t="s">
        <v>193</v>
      </c>
      <c r="F89" s="1" t="s">
        <v>2213</v>
      </c>
      <c r="G89" s="1" t="s">
        <v>39</v>
      </c>
      <c r="H89" s="1" t="s">
        <v>38</v>
      </c>
      <c r="I89" s="1" t="s">
        <v>0</v>
      </c>
      <c r="J89" s="1" t="s">
        <v>37</v>
      </c>
      <c r="K89" s="1" t="s">
        <v>36</v>
      </c>
      <c r="L89" s="1" t="s">
        <v>35</v>
      </c>
      <c r="M89" s="1" t="s">
        <v>34</v>
      </c>
      <c r="N89" s="9">
        <v>3024</v>
      </c>
      <c r="O89" s="1" t="s">
        <v>4</v>
      </c>
      <c r="P89" s="8">
        <v>3024</v>
      </c>
      <c r="Q89" s="8">
        <v>0</v>
      </c>
      <c r="R89" s="1" t="s">
        <v>125</v>
      </c>
      <c r="S89" s="7">
        <v>249.53</v>
      </c>
      <c r="T89" s="6">
        <f>+S89*N89</f>
        <v>754578.72</v>
      </c>
      <c r="U89" s="6">
        <f>+S89*Q89</f>
        <v>0</v>
      </c>
      <c r="V89" s="1" t="str">
        <f>IF(AB89=0,IFERROR(VLOOKUP(L89,[1]listaMateriales!A:K,11,0),"-"),"Sin producto")</f>
        <v>Ladrillos (Campana)</v>
      </c>
      <c r="W89" s="6">
        <f>+IF(OR(K89="27",K89="28",K89="29"),VLOOKUP(L89,[1]listaMateriales!A:E,5,0),0)*N89/1000</f>
        <v>14.515199999999998</v>
      </c>
      <c r="X89" s="6">
        <f>+IF(W89=0,0,T89/W89)</f>
        <v>51985.416666666672</v>
      </c>
      <c r="Y89" s="1" t="str">
        <f>MID(L89,14,1)</f>
        <v/>
      </c>
      <c r="Z89" s="2" t="str">
        <f>IF(IFERROR(FIND("PUL",M89,1),0)&gt;1,"pulido","no")</f>
        <v>no</v>
      </c>
      <c r="AA89" s="2" t="str">
        <f>IF(IFERROR(FIND("BIOC",M89,1),0)&gt;1,"BIOCITY","no")</f>
        <v>no</v>
      </c>
      <c r="AB89" s="2">
        <f>IFERROR(SEARCH("INT",F89,1),0)+IFERROR(SEARCH("DEV",F89,1),0)+IFERROR(SEARCH("FC",F89,1),0)+IFERROR(SEARCH("USD",F89,1),0)</f>
        <v>0</v>
      </c>
    </row>
    <row r="90" spans="1:28" x14ac:dyDescent="0.2">
      <c r="A90" s="1" t="s">
        <v>2231</v>
      </c>
      <c r="B90" s="1" t="s">
        <v>42</v>
      </c>
      <c r="C90" s="10">
        <v>45355</v>
      </c>
      <c r="D90" s="1" t="s">
        <v>194</v>
      </c>
      <c r="E90" s="1" t="s">
        <v>193</v>
      </c>
      <c r="F90" s="1" t="s">
        <v>2213</v>
      </c>
      <c r="G90" s="1" t="s">
        <v>39</v>
      </c>
      <c r="H90" s="1" t="s">
        <v>38</v>
      </c>
      <c r="I90" s="1" t="s">
        <v>0</v>
      </c>
      <c r="J90" s="1" t="s">
        <v>37</v>
      </c>
      <c r="K90" s="1" t="s">
        <v>36</v>
      </c>
      <c r="L90" s="1" t="s">
        <v>35</v>
      </c>
      <c r="M90" s="1" t="s">
        <v>34</v>
      </c>
      <c r="N90" s="9">
        <v>29</v>
      </c>
      <c r="O90" s="1" t="s">
        <v>4</v>
      </c>
      <c r="P90" s="8">
        <v>29</v>
      </c>
      <c r="Q90" s="8">
        <v>0</v>
      </c>
      <c r="R90" s="1" t="s">
        <v>125</v>
      </c>
      <c r="S90" s="7">
        <v>249.53</v>
      </c>
      <c r="T90" s="6">
        <f>+S90*N90</f>
        <v>7236.37</v>
      </c>
      <c r="U90" s="6">
        <f>+S90*Q90</f>
        <v>0</v>
      </c>
      <c r="V90" s="1" t="str">
        <f>IF(AB90=0,IFERROR(VLOOKUP(L90,[1]listaMateriales!A:K,11,0),"-"),"Sin producto")</f>
        <v>Ladrillos (Campana)</v>
      </c>
      <c r="W90" s="6">
        <f>+IF(OR(K90="27",K90="28",K90="29"),VLOOKUP(L90,[1]listaMateriales!A:E,5,0),0)*N90/1000</f>
        <v>0.13919999999999999</v>
      </c>
      <c r="X90" s="6">
        <f>+IF(W90=0,0,T90/W90)</f>
        <v>51985.416666666672</v>
      </c>
      <c r="Y90" s="1" t="str">
        <f>MID(L90,14,1)</f>
        <v/>
      </c>
      <c r="Z90" s="2" t="str">
        <f>IF(IFERROR(FIND("PUL",M90,1),0)&gt;1,"pulido","no")</f>
        <v>no</v>
      </c>
      <c r="AA90" s="2" t="str">
        <f>IF(IFERROR(FIND("BIOC",M90,1),0)&gt;1,"BIOCITY","no")</f>
        <v>no</v>
      </c>
      <c r="AB90" s="2">
        <f>IFERROR(SEARCH("INT",F90,1),0)+IFERROR(SEARCH("DEV",F90,1),0)+IFERROR(SEARCH("FC",F90,1),0)+IFERROR(SEARCH("USD",F90,1),0)</f>
        <v>0</v>
      </c>
    </row>
    <row r="91" spans="1:28" x14ac:dyDescent="0.2">
      <c r="A91" s="1" t="s">
        <v>2230</v>
      </c>
      <c r="B91" s="1" t="s">
        <v>42</v>
      </c>
      <c r="C91" s="10">
        <v>45355</v>
      </c>
      <c r="D91" s="1" t="s">
        <v>194</v>
      </c>
      <c r="E91" s="1" t="s">
        <v>193</v>
      </c>
      <c r="F91" s="1" t="s">
        <v>2213</v>
      </c>
      <c r="G91" s="1" t="s">
        <v>39</v>
      </c>
      <c r="H91" s="1" t="s">
        <v>38</v>
      </c>
      <c r="I91" s="1" t="s">
        <v>0</v>
      </c>
      <c r="J91" s="1" t="s">
        <v>37</v>
      </c>
      <c r="K91" s="1" t="s">
        <v>36</v>
      </c>
      <c r="L91" s="1" t="s">
        <v>35</v>
      </c>
      <c r="M91" s="1" t="s">
        <v>34</v>
      </c>
      <c r="N91" s="9">
        <v>115</v>
      </c>
      <c r="O91" s="1" t="s">
        <v>4</v>
      </c>
      <c r="P91" s="8">
        <v>115</v>
      </c>
      <c r="Q91" s="8">
        <v>0</v>
      </c>
      <c r="R91" s="1" t="s">
        <v>125</v>
      </c>
      <c r="S91" s="7">
        <v>249.53</v>
      </c>
      <c r="T91" s="6">
        <f>+S91*N91</f>
        <v>28695.95</v>
      </c>
      <c r="U91" s="6">
        <f>+S91*Q91</f>
        <v>0</v>
      </c>
      <c r="V91" s="1" t="str">
        <f>IF(AB91=0,IFERROR(VLOOKUP(L91,[1]listaMateriales!A:K,11,0),"-"),"Sin producto")</f>
        <v>Ladrillos (Campana)</v>
      </c>
      <c r="W91" s="6">
        <f>+IF(OR(K91="27",K91="28",K91="29"),VLOOKUP(L91,[1]listaMateriales!A:E,5,0),0)*N91/1000</f>
        <v>0.55200000000000005</v>
      </c>
      <c r="X91" s="6">
        <f>+IF(W91=0,0,T91/W91)</f>
        <v>51985.416666666664</v>
      </c>
      <c r="Y91" s="1" t="str">
        <f>MID(L91,14,1)</f>
        <v/>
      </c>
      <c r="Z91" s="2" t="str">
        <f>IF(IFERROR(FIND("PUL",M91,1),0)&gt;1,"pulido","no")</f>
        <v>no</v>
      </c>
      <c r="AA91" s="2" t="str">
        <f>IF(IFERROR(FIND("BIOC",M91,1),0)&gt;1,"BIOCITY","no")</f>
        <v>no</v>
      </c>
      <c r="AB91" s="2">
        <f>IFERROR(SEARCH("INT",F91,1),0)+IFERROR(SEARCH("DEV",F91,1),0)+IFERROR(SEARCH("FC",F91,1),0)+IFERROR(SEARCH("USD",F91,1),0)</f>
        <v>0</v>
      </c>
    </row>
    <row r="92" spans="1:28" x14ac:dyDescent="0.2">
      <c r="A92" s="1" t="s">
        <v>2230</v>
      </c>
      <c r="B92" s="1" t="s">
        <v>42</v>
      </c>
      <c r="C92" s="10">
        <v>45355</v>
      </c>
      <c r="D92" s="1" t="s">
        <v>194</v>
      </c>
      <c r="E92" s="1" t="s">
        <v>193</v>
      </c>
      <c r="F92" s="1" t="s">
        <v>2213</v>
      </c>
      <c r="G92" s="1" t="s">
        <v>39</v>
      </c>
      <c r="H92" s="1" t="s">
        <v>38</v>
      </c>
      <c r="I92" s="1" t="s">
        <v>0</v>
      </c>
      <c r="J92" s="1" t="s">
        <v>37</v>
      </c>
      <c r="K92" s="1" t="s">
        <v>36</v>
      </c>
      <c r="L92" s="1" t="s">
        <v>35</v>
      </c>
      <c r="M92" s="1" t="s">
        <v>34</v>
      </c>
      <c r="N92" s="8">
        <v>3744</v>
      </c>
      <c r="O92" s="1" t="s">
        <v>4</v>
      </c>
      <c r="P92" s="8">
        <v>3744</v>
      </c>
      <c r="Q92" s="8">
        <v>0</v>
      </c>
      <c r="R92" s="1" t="s">
        <v>125</v>
      </c>
      <c r="S92" s="7">
        <v>249.53</v>
      </c>
      <c r="T92" s="6">
        <f>+S92*N92</f>
        <v>934240.32</v>
      </c>
      <c r="U92" s="6">
        <f>+S92*Q92</f>
        <v>0</v>
      </c>
      <c r="V92" s="1" t="str">
        <f>IF(AB92=0,IFERROR(VLOOKUP(L92,[1]listaMateriales!A:K,11,0),"-"),"Sin producto")</f>
        <v>Ladrillos (Campana)</v>
      </c>
      <c r="W92" s="6">
        <f>+IF(OR(K92="27",K92="28",K92="29"),VLOOKUP(L92,[1]listaMateriales!A:E,5,0),0)*N92/1000</f>
        <v>17.9712</v>
      </c>
      <c r="X92" s="6">
        <f>+IF(W92=0,0,T92/W92)</f>
        <v>51985.416666666664</v>
      </c>
      <c r="Y92" s="1" t="str">
        <f>MID(L92,14,1)</f>
        <v/>
      </c>
      <c r="Z92" s="2" t="str">
        <f>IF(IFERROR(FIND("PUL",M92,1),0)&gt;1,"pulido","no")</f>
        <v>no</v>
      </c>
      <c r="AA92" s="2" t="str">
        <f>IF(IFERROR(FIND("BIOC",M92,1),0)&gt;1,"BIOCITY","no")</f>
        <v>no</v>
      </c>
      <c r="AB92" s="2">
        <f>IFERROR(SEARCH("INT",F92,1),0)+IFERROR(SEARCH("DEV",F92,1),0)+IFERROR(SEARCH("FC",F92,1),0)+IFERROR(SEARCH("USD",F92,1),0)</f>
        <v>0</v>
      </c>
    </row>
    <row r="93" spans="1:28" x14ac:dyDescent="0.2">
      <c r="A93" s="1" t="s">
        <v>2229</v>
      </c>
      <c r="B93" s="1" t="s">
        <v>42</v>
      </c>
      <c r="C93" s="10">
        <v>45355</v>
      </c>
      <c r="D93" s="1" t="s">
        <v>41</v>
      </c>
      <c r="E93" s="1" t="s">
        <v>40</v>
      </c>
      <c r="F93" s="1" t="s">
        <v>2228</v>
      </c>
      <c r="G93" s="1" t="s">
        <v>39</v>
      </c>
      <c r="H93" s="1" t="s">
        <v>38</v>
      </c>
      <c r="I93" s="1" t="s">
        <v>50</v>
      </c>
      <c r="J93" s="1" t="s">
        <v>37</v>
      </c>
      <c r="K93" s="1" t="s">
        <v>36</v>
      </c>
      <c r="L93" s="1" t="s">
        <v>75</v>
      </c>
      <c r="M93" s="1" t="s">
        <v>74</v>
      </c>
      <c r="N93" s="8">
        <v>900</v>
      </c>
      <c r="O93" s="1" t="s">
        <v>4</v>
      </c>
      <c r="P93" s="8">
        <v>900</v>
      </c>
      <c r="Q93" s="8">
        <v>0</v>
      </c>
      <c r="R93" s="1" t="s">
        <v>33</v>
      </c>
      <c r="S93" s="7">
        <v>224.01</v>
      </c>
      <c r="T93" s="6">
        <f>+S93*N93</f>
        <v>201609</v>
      </c>
      <c r="U93" s="6">
        <f>+S93*Q93</f>
        <v>0</v>
      </c>
      <c r="V93" s="1" t="str">
        <f>IF(AB93=0,IFERROR(VLOOKUP(L93,[1]listaMateriales!A:K,11,0),"-"),"Sin producto")</f>
        <v>Ladrillos (Campana)</v>
      </c>
      <c r="W93" s="6">
        <f>+IF(OR(K93="27",K93="28",K93="29"),VLOOKUP(L93,[1]listaMateriales!A:E,5,0),0)*N93/1000</f>
        <v>7.02</v>
      </c>
      <c r="X93" s="6">
        <f>+IF(W93=0,0,T93/W93)</f>
        <v>28719.23076923077</v>
      </c>
      <c r="Y93" s="1" t="str">
        <f>MID(L93,14,1)</f>
        <v/>
      </c>
      <c r="Z93" s="2" t="str">
        <f>IF(IFERROR(FIND("PUL",M93,1),0)&gt;1,"pulido","no")</f>
        <v>no</v>
      </c>
      <c r="AA93" s="2" t="str">
        <f>IF(IFERROR(FIND("BIOC",M93,1),0)&gt;1,"BIOCITY","no")</f>
        <v>no</v>
      </c>
      <c r="AB93" s="2">
        <f>IFERROR(SEARCH("INT",F93,1),0)+IFERROR(SEARCH("DEV",F93,1),0)+IFERROR(SEARCH("FC",F93,1),0)+IFERROR(SEARCH("USD",F93,1),0)</f>
        <v>0</v>
      </c>
    </row>
    <row r="94" spans="1:28" x14ac:dyDescent="0.2">
      <c r="A94" s="1" t="s">
        <v>2229</v>
      </c>
      <c r="B94" s="1" t="s">
        <v>42</v>
      </c>
      <c r="C94" s="10">
        <v>45355</v>
      </c>
      <c r="D94" s="1" t="s">
        <v>41</v>
      </c>
      <c r="E94" s="1" t="s">
        <v>40</v>
      </c>
      <c r="F94" s="1" t="s">
        <v>2228</v>
      </c>
      <c r="G94" s="1" t="s">
        <v>39</v>
      </c>
      <c r="H94" s="1" t="s">
        <v>38</v>
      </c>
      <c r="I94" s="1" t="s">
        <v>50</v>
      </c>
      <c r="J94" s="1" t="s">
        <v>37</v>
      </c>
      <c r="K94" s="1" t="s">
        <v>36</v>
      </c>
      <c r="L94" s="1" t="s">
        <v>35</v>
      </c>
      <c r="M94" s="1" t="s">
        <v>34</v>
      </c>
      <c r="N94" s="8">
        <v>5184</v>
      </c>
      <c r="O94" s="1" t="s">
        <v>4</v>
      </c>
      <c r="P94" s="8">
        <v>5184</v>
      </c>
      <c r="Q94" s="8">
        <v>0</v>
      </c>
      <c r="R94" s="1" t="s">
        <v>33</v>
      </c>
      <c r="S94" s="7">
        <v>116.04</v>
      </c>
      <c r="T94" s="6">
        <f>+S94*N94</f>
        <v>601551.35999999999</v>
      </c>
      <c r="U94" s="6">
        <f>+S94*Q94</f>
        <v>0</v>
      </c>
      <c r="V94" s="1" t="str">
        <f>IF(AB94=0,IFERROR(VLOOKUP(L94,[1]listaMateriales!A:K,11,0),"-"),"Sin producto")</f>
        <v>Ladrillos (Campana)</v>
      </c>
      <c r="W94" s="6">
        <f>+IF(OR(K94="27",K94="28",K94="29"),VLOOKUP(L94,[1]listaMateriales!A:E,5,0),0)*N94/1000</f>
        <v>24.883200000000002</v>
      </c>
      <c r="X94" s="6">
        <f>+IF(W94=0,0,T94/W94)</f>
        <v>24174.999999999996</v>
      </c>
      <c r="Y94" s="1" t="str">
        <f>MID(L94,14,1)</f>
        <v/>
      </c>
      <c r="Z94" s="2" t="str">
        <f>IF(IFERROR(FIND("PUL",M94,1),0)&gt;1,"pulido","no")</f>
        <v>no</v>
      </c>
      <c r="AA94" s="2" t="str">
        <f>IF(IFERROR(FIND("BIOC",M94,1),0)&gt;1,"BIOCITY","no")</f>
        <v>no</v>
      </c>
      <c r="AB94" s="2">
        <f>IFERROR(SEARCH("INT",F94,1),0)+IFERROR(SEARCH("DEV",F94,1),0)+IFERROR(SEARCH("FC",F94,1),0)+IFERROR(SEARCH("USD",F94,1),0)</f>
        <v>0</v>
      </c>
    </row>
    <row r="95" spans="1:28" x14ac:dyDescent="0.2">
      <c r="A95" s="1" t="s">
        <v>2227</v>
      </c>
      <c r="B95" s="1" t="s">
        <v>42</v>
      </c>
      <c r="C95" s="10">
        <v>45355</v>
      </c>
      <c r="D95" s="1" t="s">
        <v>1190</v>
      </c>
      <c r="E95" s="1" t="s">
        <v>1189</v>
      </c>
      <c r="F95" s="1" t="s">
        <v>2213</v>
      </c>
      <c r="G95" s="1" t="s">
        <v>39</v>
      </c>
      <c r="H95" s="1" t="s">
        <v>38</v>
      </c>
      <c r="I95" s="1" t="s">
        <v>50</v>
      </c>
      <c r="J95" s="1" t="s">
        <v>37</v>
      </c>
      <c r="K95" s="1" t="s">
        <v>36</v>
      </c>
      <c r="L95" s="1" t="s">
        <v>86</v>
      </c>
      <c r="M95" s="1" t="s">
        <v>85</v>
      </c>
      <c r="N95" s="8">
        <v>6534</v>
      </c>
      <c r="O95" s="1" t="s">
        <v>4</v>
      </c>
      <c r="P95" s="8">
        <v>6534</v>
      </c>
      <c r="Q95" s="8">
        <v>0</v>
      </c>
      <c r="R95" s="1" t="s">
        <v>33</v>
      </c>
      <c r="S95" s="7">
        <v>122.81</v>
      </c>
      <c r="T95" s="6">
        <f>+S95*N95</f>
        <v>802440.54</v>
      </c>
      <c r="U95" s="6">
        <f>+S95*Q95</f>
        <v>0</v>
      </c>
      <c r="V95" s="1" t="str">
        <f>IF(AB95=0,IFERROR(VLOOKUP(L95,[1]listaMateriales!A:K,11,0),"-"),"Sin producto")</f>
        <v>Ladrillos (Campana)</v>
      </c>
      <c r="W95" s="6">
        <f>+IF(OR(K95="27",K95="28",K95="29"),VLOOKUP(L95,[1]listaMateriales!A:E,5,0),0)*N95/1000</f>
        <v>24.175800000000002</v>
      </c>
      <c r="X95" s="6">
        <f>+IF(W95=0,0,T95/W95)</f>
        <v>33191.891891891893</v>
      </c>
      <c r="Y95" s="1" t="str">
        <f>MID(L95,14,1)</f>
        <v/>
      </c>
      <c r="Z95" s="2" t="str">
        <f>IF(IFERROR(FIND("PUL",M95,1),0)&gt;1,"pulido","no")</f>
        <v>no</v>
      </c>
      <c r="AA95" s="2" t="str">
        <f>IF(IFERROR(FIND("BIOC",M95,1),0)&gt;1,"BIOCITY","no")</f>
        <v>no</v>
      </c>
      <c r="AB95" s="2">
        <f>IFERROR(SEARCH("INT",F95,1),0)+IFERROR(SEARCH("DEV",F95,1),0)+IFERROR(SEARCH("FC",F95,1),0)+IFERROR(SEARCH("USD",F95,1),0)</f>
        <v>0</v>
      </c>
    </row>
    <row r="96" spans="1:28" x14ac:dyDescent="0.2">
      <c r="A96" s="1" t="s">
        <v>2227</v>
      </c>
      <c r="B96" s="1" t="s">
        <v>42</v>
      </c>
      <c r="C96" s="10">
        <v>45355</v>
      </c>
      <c r="D96" s="1" t="s">
        <v>1190</v>
      </c>
      <c r="E96" s="1" t="s">
        <v>1189</v>
      </c>
      <c r="F96" s="1" t="s">
        <v>2213</v>
      </c>
      <c r="G96" s="1" t="s">
        <v>39</v>
      </c>
      <c r="H96" s="1" t="s">
        <v>38</v>
      </c>
      <c r="I96" s="1" t="s">
        <v>50</v>
      </c>
      <c r="J96" s="1" t="s">
        <v>37</v>
      </c>
      <c r="K96" s="1" t="s">
        <v>36</v>
      </c>
      <c r="L96" s="1" t="s">
        <v>86</v>
      </c>
      <c r="M96" s="1" t="s">
        <v>85</v>
      </c>
      <c r="N96" s="8">
        <v>122</v>
      </c>
      <c r="O96" s="1" t="s">
        <v>4</v>
      </c>
      <c r="P96" s="8">
        <v>122</v>
      </c>
      <c r="Q96" s="8">
        <v>0</v>
      </c>
      <c r="R96" s="1" t="s">
        <v>33</v>
      </c>
      <c r="S96" s="7">
        <v>122.81</v>
      </c>
      <c r="T96" s="6">
        <f>+S96*N96</f>
        <v>14982.82</v>
      </c>
      <c r="U96" s="6">
        <f>+S96*Q96</f>
        <v>0</v>
      </c>
      <c r="V96" s="1" t="str">
        <f>IF(AB96=0,IFERROR(VLOOKUP(L96,[1]listaMateriales!A:K,11,0),"-"),"Sin producto")</f>
        <v>Ladrillos (Campana)</v>
      </c>
      <c r="W96" s="6">
        <f>+IF(OR(K96="27",K96="28",K96="29"),VLOOKUP(L96,[1]listaMateriales!A:E,5,0),0)*N96/1000</f>
        <v>0.45140000000000002</v>
      </c>
      <c r="X96" s="6">
        <f>+IF(W96=0,0,T96/W96)</f>
        <v>33191.891891891886</v>
      </c>
      <c r="Y96" s="1" t="str">
        <f>MID(L96,14,1)</f>
        <v/>
      </c>
      <c r="Z96" s="2" t="str">
        <f>IF(IFERROR(FIND("PUL",M96,1),0)&gt;1,"pulido","no")</f>
        <v>no</v>
      </c>
      <c r="AA96" s="2" t="str">
        <f>IF(IFERROR(FIND("BIOC",M96,1),0)&gt;1,"BIOCITY","no")</f>
        <v>no</v>
      </c>
      <c r="AB96" s="2">
        <f>IFERROR(SEARCH("INT",F96,1),0)+IFERROR(SEARCH("DEV",F96,1),0)+IFERROR(SEARCH("FC",F96,1),0)+IFERROR(SEARCH("USD",F96,1),0)</f>
        <v>0</v>
      </c>
    </row>
    <row r="97" spans="1:28" x14ac:dyDescent="0.2">
      <c r="A97" s="1" t="s">
        <v>2226</v>
      </c>
      <c r="B97" s="1" t="s">
        <v>42</v>
      </c>
      <c r="C97" s="10">
        <v>45355</v>
      </c>
      <c r="D97" s="1" t="s">
        <v>1190</v>
      </c>
      <c r="E97" s="1" t="s">
        <v>1189</v>
      </c>
      <c r="F97" s="1" t="s">
        <v>2213</v>
      </c>
      <c r="G97" s="1" t="s">
        <v>39</v>
      </c>
      <c r="H97" s="1" t="s">
        <v>38</v>
      </c>
      <c r="I97" s="1" t="s">
        <v>50</v>
      </c>
      <c r="J97" s="1" t="s">
        <v>37</v>
      </c>
      <c r="K97" s="1" t="s">
        <v>36</v>
      </c>
      <c r="L97" s="1" t="s">
        <v>86</v>
      </c>
      <c r="M97" s="1" t="s">
        <v>85</v>
      </c>
      <c r="N97" s="9">
        <v>76</v>
      </c>
      <c r="O97" s="1" t="s">
        <v>4</v>
      </c>
      <c r="P97" s="8">
        <v>76</v>
      </c>
      <c r="Q97" s="8">
        <v>0</v>
      </c>
      <c r="R97" s="1" t="s">
        <v>33</v>
      </c>
      <c r="S97" s="7">
        <v>133.87</v>
      </c>
      <c r="T97" s="6">
        <f>+S97*N97</f>
        <v>10174.120000000001</v>
      </c>
      <c r="U97" s="6">
        <f>+S97*Q97</f>
        <v>0</v>
      </c>
      <c r="V97" s="1" t="str">
        <f>IF(AB97=0,IFERROR(VLOOKUP(L97,[1]listaMateriales!A:K,11,0),"-"),"Sin producto")</f>
        <v>Ladrillos (Campana)</v>
      </c>
      <c r="W97" s="6">
        <f>+IF(OR(K97="27",K97="28",K97="29"),VLOOKUP(L97,[1]listaMateriales!A:E,5,0),0)*N97/1000</f>
        <v>0.28120000000000001</v>
      </c>
      <c r="X97" s="6">
        <f>+IF(W97=0,0,T97/W97)</f>
        <v>36181.08108108108</v>
      </c>
      <c r="Y97" s="1" t="str">
        <f>MID(L97,14,1)</f>
        <v/>
      </c>
      <c r="Z97" s="2" t="str">
        <f>IF(IFERROR(FIND("PUL",M97,1),0)&gt;1,"pulido","no")</f>
        <v>no</v>
      </c>
      <c r="AA97" s="2" t="str">
        <f>IF(IFERROR(FIND("BIOC",M97,1),0)&gt;1,"BIOCITY","no")</f>
        <v>no</v>
      </c>
      <c r="AB97" s="2">
        <f>IFERROR(SEARCH("INT",F97,1),0)+IFERROR(SEARCH("DEV",F97,1),0)+IFERROR(SEARCH("FC",F97,1),0)+IFERROR(SEARCH("USD",F97,1),0)</f>
        <v>0</v>
      </c>
    </row>
    <row r="98" spans="1:28" x14ac:dyDescent="0.2">
      <c r="A98" s="1" t="s">
        <v>2226</v>
      </c>
      <c r="B98" s="1" t="s">
        <v>42</v>
      </c>
      <c r="C98" s="10">
        <v>45355</v>
      </c>
      <c r="D98" s="1" t="s">
        <v>1190</v>
      </c>
      <c r="E98" s="1" t="s">
        <v>1189</v>
      </c>
      <c r="F98" s="1" t="s">
        <v>2213</v>
      </c>
      <c r="G98" s="1" t="s">
        <v>39</v>
      </c>
      <c r="H98" s="1" t="s">
        <v>38</v>
      </c>
      <c r="I98" s="1" t="s">
        <v>50</v>
      </c>
      <c r="J98" s="1" t="s">
        <v>37</v>
      </c>
      <c r="K98" s="1" t="s">
        <v>36</v>
      </c>
      <c r="L98" s="1" t="s">
        <v>86</v>
      </c>
      <c r="M98" s="1" t="s">
        <v>85</v>
      </c>
      <c r="N98" s="8">
        <v>1188</v>
      </c>
      <c r="O98" s="1" t="s">
        <v>4</v>
      </c>
      <c r="P98" s="8">
        <v>1188</v>
      </c>
      <c r="Q98" s="8">
        <v>0</v>
      </c>
      <c r="R98" s="1" t="s">
        <v>33</v>
      </c>
      <c r="S98" s="7">
        <v>133.87</v>
      </c>
      <c r="T98" s="6">
        <f>+S98*N98</f>
        <v>159037.56</v>
      </c>
      <c r="U98" s="6">
        <f>+S98*Q98</f>
        <v>0</v>
      </c>
      <c r="V98" s="1" t="str">
        <f>IF(AB98=0,IFERROR(VLOOKUP(L98,[1]listaMateriales!A:K,11,0),"-"),"Sin producto")</f>
        <v>Ladrillos (Campana)</v>
      </c>
      <c r="W98" s="6">
        <f>+IF(OR(K98="27",K98="28",K98="29"),VLOOKUP(L98,[1]listaMateriales!A:E,5,0),0)*N98/1000</f>
        <v>4.3956</v>
      </c>
      <c r="X98" s="6">
        <f>+IF(W98=0,0,T98/W98)</f>
        <v>36181.08108108108</v>
      </c>
      <c r="Y98" s="1" t="str">
        <f>MID(L98,14,1)</f>
        <v/>
      </c>
      <c r="Z98" s="2" t="str">
        <f>IF(IFERROR(FIND("PUL",M98,1),0)&gt;1,"pulido","no")</f>
        <v>no</v>
      </c>
      <c r="AA98" s="2" t="str">
        <f>IF(IFERROR(FIND("BIOC",M98,1),0)&gt;1,"BIOCITY","no")</f>
        <v>no</v>
      </c>
      <c r="AB98" s="2">
        <f>IFERROR(SEARCH("INT",F98,1),0)+IFERROR(SEARCH("DEV",F98,1),0)+IFERROR(SEARCH("FC",F98,1),0)+IFERROR(SEARCH("USD",F98,1),0)</f>
        <v>0</v>
      </c>
    </row>
    <row r="99" spans="1:28" x14ac:dyDescent="0.2">
      <c r="A99" s="1" t="s">
        <v>2225</v>
      </c>
      <c r="B99" s="1" t="s">
        <v>15</v>
      </c>
      <c r="C99" s="10">
        <v>45355</v>
      </c>
      <c r="D99" s="1" t="s">
        <v>1175</v>
      </c>
      <c r="E99" s="1" t="s">
        <v>1174</v>
      </c>
      <c r="F99" s="1" t="s">
        <v>2224</v>
      </c>
      <c r="G99" s="1" t="s">
        <v>12</v>
      </c>
      <c r="H99" s="1" t="s">
        <v>11</v>
      </c>
      <c r="I99" s="1" t="s">
        <v>50</v>
      </c>
      <c r="J99" s="1" t="s">
        <v>9</v>
      </c>
      <c r="K99" s="1" t="s">
        <v>30</v>
      </c>
      <c r="L99" s="1" t="s">
        <v>711</v>
      </c>
      <c r="M99" s="1" t="s">
        <v>710</v>
      </c>
      <c r="N99" s="9">
        <v>599.04</v>
      </c>
      <c r="O99" s="1" t="s">
        <v>2</v>
      </c>
      <c r="P99" s="8">
        <v>0</v>
      </c>
      <c r="Q99" s="8">
        <v>599.04</v>
      </c>
      <c r="R99" s="1" t="s">
        <v>80</v>
      </c>
      <c r="S99" s="7">
        <v>3990.12</v>
      </c>
      <c r="T99" s="6">
        <f>+S99*N99</f>
        <v>2390241.4847999997</v>
      </c>
      <c r="U99" s="6">
        <f>+S99*Q99</f>
        <v>2390241.4847999997</v>
      </c>
      <c r="V99" s="1" t="str">
        <f>IF(AB99=0,IFERROR(VLOOKUP(L99,[1]listaMateriales!A:K,11,0),"-"),"Sin producto")</f>
        <v>51 x 51</v>
      </c>
      <c r="W99" s="6">
        <f>+IF(OR(K99="27",K99="28",K99="29"),VLOOKUP(L99,[1]listaMateriales!A:E,5,0),0)*N99/1000</f>
        <v>0</v>
      </c>
      <c r="X99" s="6">
        <f>+IF(W99=0,0,T99/W99)</f>
        <v>0</v>
      </c>
      <c r="Y99" s="1" t="str">
        <f>MID(L99,14,1)</f>
        <v>1</v>
      </c>
      <c r="Z99" s="2" t="str">
        <f>IF(IFERROR(FIND("PUL",M99,1),0)&gt;1,"pulido","no")</f>
        <v>no</v>
      </c>
      <c r="AA99" s="2" t="str">
        <f>IF(IFERROR(FIND("BIOC",M99,1),0)&gt;1,"BIOCITY","no")</f>
        <v>no</v>
      </c>
      <c r="AB99" s="2">
        <f>IFERROR(SEARCH("INT",F99,1),0)+IFERROR(SEARCH("DEV",F99,1),0)+IFERROR(SEARCH("FC",F99,1),0)+IFERROR(SEARCH("USD",F99,1),0)</f>
        <v>0</v>
      </c>
    </row>
    <row r="100" spans="1:28" x14ac:dyDescent="0.2">
      <c r="A100" s="1" t="s">
        <v>2223</v>
      </c>
      <c r="B100" s="1" t="s">
        <v>15</v>
      </c>
      <c r="C100" s="10">
        <v>45355</v>
      </c>
      <c r="D100" s="1" t="s">
        <v>197</v>
      </c>
      <c r="E100" s="1" t="s">
        <v>196</v>
      </c>
      <c r="F100" s="1" t="s">
        <v>2222</v>
      </c>
      <c r="G100" s="1" t="s">
        <v>39</v>
      </c>
      <c r="H100" s="1" t="s">
        <v>38</v>
      </c>
      <c r="I100" s="1" t="s">
        <v>50</v>
      </c>
      <c r="J100" s="1" t="s">
        <v>9</v>
      </c>
      <c r="K100" s="1" t="s">
        <v>30</v>
      </c>
      <c r="L100" s="1" t="s">
        <v>122</v>
      </c>
      <c r="M100" s="1" t="s">
        <v>121</v>
      </c>
      <c r="N100" s="8">
        <v>484.8</v>
      </c>
      <c r="O100" s="1" t="s">
        <v>2</v>
      </c>
      <c r="P100" s="8">
        <v>484.8</v>
      </c>
      <c r="Q100" s="8">
        <v>0</v>
      </c>
      <c r="R100" s="1" t="s">
        <v>195</v>
      </c>
      <c r="S100" s="7">
        <v>2885.82</v>
      </c>
      <c r="T100" s="6">
        <f>+S100*N100</f>
        <v>1399045.5360000001</v>
      </c>
      <c r="U100" s="6">
        <f>+S100*Q100</f>
        <v>0</v>
      </c>
      <c r="V100" s="1" t="str">
        <f>IF(AB100=0,IFERROR(VLOOKUP(L100,[1]listaMateriales!A:K,11,0),"-"),"Sin producto")</f>
        <v>38 x 38</v>
      </c>
      <c r="W100" s="6">
        <f>+IF(OR(K100="27",K100="28",K100="29"),VLOOKUP(L100,[1]listaMateriales!A:E,5,0),0)*N100/1000</f>
        <v>0</v>
      </c>
      <c r="X100" s="6">
        <f>+IF(W100=0,0,T100/W100)</f>
        <v>0</v>
      </c>
      <c r="Y100" s="1" t="str">
        <f>MID(L100,14,1)</f>
        <v>1</v>
      </c>
      <c r="Z100" s="2" t="str">
        <f>IF(IFERROR(FIND("PUL",M100,1),0)&gt;1,"pulido","no")</f>
        <v>no</v>
      </c>
      <c r="AA100" s="2" t="str">
        <f>IF(IFERROR(FIND("BIOC",M100,1),0)&gt;1,"BIOCITY","no")</f>
        <v>no</v>
      </c>
      <c r="AB100" s="2">
        <f>IFERROR(SEARCH("INT",F100,1),0)+IFERROR(SEARCH("DEV",F100,1),0)+IFERROR(SEARCH("FC",F100,1),0)+IFERROR(SEARCH("USD",F100,1),0)</f>
        <v>0</v>
      </c>
    </row>
    <row r="101" spans="1:28" x14ac:dyDescent="0.2">
      <c r="A101" s="1" t="s">
        <v>2223</v>
      </c>
      <c r="B101" s="1" t="s">
        <v>15</v>
      </c>
      <c r="C101" s="10">
        <v>45355</v>
      </c>
      <c r="D101" s="1" t="s">
        <v>197</v>
      </c>
      <c r="E101" s="1" t="s">
        <v>196</v>
      </c>
      <c r="F101" s="1" t="s">
        <v>2222</v>
      </c>
      <c r="G101" s="1" t="s">
        <v>39</v>
      </c>
      <c r="H101" s="1" t="s">
        <v>38</v>
      </c>
      <c r="I101" s="1" t="s">
        <v>50</v>
      </c>
      <c r="J101" s="1" t="s">
        <v>9</v>
      </c>
      <c r="K101" s="1" t="s">
        <v>30</v>
      </c>
      <c r="L101" s="1" t="s">
        <v>69</v>
      </c>
      <c r="M101" s="1" t="s">
        <v>68</v>
      </c>
      <c r="N101" s="9">
        <v>581.76</v>
      </c>
      <c r="O101" s="1" t="s">
        <v>2</v>
      </c>
      <c r="P101" s="8">
        <v>581.76</v>
      </c>
      <c r="Q101" s="8">
        <v>0</v>
      </c>
      <c r="R101" s="1" t="s">
        <v>195</v>
      </c>
      <c r="S101" s="7">
        <v>3148.17</v>
      </c>
      <c r="T101" s="6">
        <f>+S101*N101</f>
        <v>1831479.3792000001</v>
      </c>
      <c r="U101" s="6">
        <f>+S101*Q101</f>
        <v>0</v>
      </c>
      <c r="V101" s="1" t="str">
        <f>IF(AB101=0,IFERROR(VLOOKUP(L101,[1]listaMateriales!A:K,11,0),"-"),"Sin producto")</f>
        <v>38 x 38</v>
      </c>
      <c r="W101" s="6">
        <f>+IF(OR(K101="27",K101="28",K101="29"),VLOOKUP(L101,[1]listaMateriales!A:E,5,0),0)*N101/1000</f>
        <v>0</v>
      </c>
      <c r="X101" s="6">
        <f>+IF(W101=0,0,T101/W101)</f>
        <v>0</v>
      </c>
      <c r="Y101" s="1" t="str">
        <f>MID(L101,14,1)</f>
        <v>1</v>
      </c>
      <c r="Z101" s="2" t="str">
        <f>IF(IFERROR(FIND("PUL",M101,1),0)&gt;1,"pulido","no")</f>
        <v>no</v>
      </c>
      <c r="AA101" s="2" t="str">
        <f>IF(IFERROR(FIND("BIOC",M101,1),0)&gt;1,"BIOCITY","no")</f>
        <v>no</v>
      </c>
      <c r="AB101" s="2">
        <f>IFERROR(SEARCH("INT",F101,1),0)+IFERROR(SEARCH("DEV",F101,1),0)+IFERROR(SEARCH("FC",F101,1),0)+IFERROR(SEARCH("USD",F101,1),0)</f>
        <v>0</v>
      </c>
    </row>
    <row r="102" spans="1:28" x14ac:dyDescent="0.2">
      <c r="A102" s="1" t="s">
        <v>2223</v>
      </c>
      <c r="B102" s="1" t="s">
        <v>15</v>
      </c>
      <c r="C102" s="10">
        <v>45355</v>
      </c>
      <c r="D102" s="1" t="s">
        <v>197</v>
      </c>
      <c r="E102" s="1" t="s">
        <v>196</v>
      </c>
      <c r="F102" s="1" t="s">
        <v>2222</v>
      </c>
      <c r="G102" s="1" t="s">
        <v>39</v>
      </c>
      <c r="H102" s="1" t="s">
        <v>38</v>
      </c>
      <c r="I102" s="1" t="s">
        <v>50</v>
      </c>
      <c r="J102" s="1" t="s">
        <v>9</v>
      </c>
      <c r="K102" s="1" t="s">
        <v>30</v>
      </c>
      <c r="L102" s="1" t="s">
        <v>625</v>
      </c>
      <c r="M102" s="1" t="s">
        <v>624</v>
      </c>
      <c r="N102" s="8">
        <v>290.88</v>
      </c>
      <c r="O102" s="1" t="s">
        <v>2</v>
      </c>
      <c r="P102" s="8">
        <v>290.88</v>
      </c>
      <c r="Q102" s="8">
        <v>0</v>
      </c>
      <c r="R102" s="1" t="s">
        <v>195</v>
      </c>
      <c r="S102" s="7">
        <v>2885.82</v>
      </c>
      <c r="T102" s="6">
        <f>+S102*N102</f>
        <v>839427.32160000002</v>
      </c>
      <c r="U102" s="6">
        <f>+S102*Q102</f>
        <v>0</v>
      </c>
      <c r="V102" s="1" t="str">
        <f>IF(AB102=0,IFERROR(VLOOKUP(L102,[1]listaMateriales!A:K,11,0),"-"),"Sin producto")</f>
        <v>38 x 38</v>
      </c>
      <c r="W102" s="6">
        <f>+IF(OR(K102="27",K102="28",K102="29"),VLOOKUP(L102,[1]listaMateriales!A:E,5,0),0)*N102/1000</f>
        <v>0</v>
      </c>
      <c r="X102" s="6">
        <f>+IF(W102=0,0,T102/W102)</f>
        <v>0</v>
      </c>
      <c r="Y102" s="1" t="str">
        <f>MID(L102,14,1)</f>
        <v>1</v>
      </c>
      <c r="Z102" s="2" t="str">
        <f>IF(IFERROR(FIND("PUL",M102,1),0)&gt;1,"pulido","no")</f>
        <v>no</v>
      </c>
      <c r="AA102" s="2" t="str">
        <f>IF(IFERROR(FIND("BIOC",M102,1),0)&gt;1,"BIOCITY","no")</f>
        <v>no</v>
      </c>
      <c r="AB102" s="2">
        <f>IFERROR(SEARCH("INT",F102,1),0)+IFERROR(SEARCH("DEV",F102,1),0)+IFERROR(SEARCH("FC",F102,1),0)+IFERROR(SEARCH("USD",F102,1),0)</f>
        <v>0</v>
      </c>
    </row>
    <row r="103" spans="1:28" x14ac:dyDescent="0.2">
      <c r="A103" s="1" t="s">
        <v>2223</v>
      </c>
      <c r="B103" s="1" t="s">
        <v>15</v>
      </c>
      <c r="C103" s="10">
        <v>45355</v>
      </c>
      <c r="D103" s="1" t="s">
        <v>197</v>
      </c>
      <c r="E103" s="1" t="s">
        <v>196</v>
      </c>
      <c r="F103" s="1" t="s">
        <v>2222</v>
      </c>
      <c r="G103" s="1" t="s">
        <v>39</v>
      </c>
      <c r="H103" s="1" t="s">
        <v>38</v>
      </c>
      <c r="I103" s="1" t="s">
        <v>50</v>
      </c>
      <c r="J103" s="1" t="s">
        <v>9</v>
      </c>
      <c r="K103" s="1" t="s">
        <v>30</v>
      </c>
      <c r="L103" s="1" t="s">
        <v>114</v>
      </c>
      <c r="M103" s="1" t="s">
        <v>113</v>
      </c>
      <c r="N103" s="9">
        <v>387.84</v>
      </c>
      <c r="O103" s="1" t="s">
        <v>2</v>
      </c>
      <c r="P103" s="8">
        <v>387.84</v>
      </c>
      <c r="Q103" s="8">
        <v>0</v>
      </c>
      <c r="R103" s="1" t="s">
        <v>195</v>
      </c>
      <c r="S103" s="7">
        <v>2885.82</v>
      </c>
      <c r="T103" s="6">
        <f>+S103*N103</f>
        <v>1119236.4287999999</v>
      </c>
      <c r="U103" s="6">
        <f>+S103*Q103</f>
        <v>0</v>
      </c>
      <c r="V103" s="1" t="str">
        <f>IF(AB103=0,IFERROR(VLOOKUP(L103,[1]listaMateriales!A:K,11,0),"-"),"Sin producto")</f>
        <v>38 x 38</v>
      </c>
      <c r="W103" s="6">
        <f>+IF(OR(K103="27",K103="28",K103="29"),VLOOKUP(L103,[1]listaMateriales!A:E,5,0),0)*N103/1000</f>
        <v>0</v>
      </c>
      <c r="X103" s="6">
        <f>+IF(W103=0,0,T103/W103)</f>
        <v>0</v>
      </c>
      <c r="Y103" s="1" t="str">
        <f>MID(L103,14,1)</f>
        <v>1</v>
      </c>
      <c r="Z103" s="2" t="str">
        <f>IF(IFERROR(FIND("PUL",M103,1),0)&gt;1,"pulido","no")</f>
        <v>no</v>
      </c>
      <c r="AA103" s="2" t="str">
        <f>IF(IFERROR(FIND("BIOC",M103,1),0)&gt;1,"BIOCITY","no")</f>
        <v>no</v>
      </c>
      <c r="AB103" s="2">
        <f>IFERROR(SEARCH("INT",F103,1),0)+IFERROR(SEARCH("DEV",F103,1),0)+IFERROR(SEARCH("FC",F103,1),0)+IFERROR(SEARCH("USD",F103,1),0)</f>
        <v>0</v>
      </c>
    </row>
    <row r="104" spans="1:28" x14ac:dyDescent="0.2">
      <c r="A104" s="1" t="s">
        <v>2223</v>
      </c>
      <c r="B104" s="1" t="s">
        <v>15</v>
      </c>
      <c r="C104" s="10">
        <v>45355</v>
      </c>
      <c r="D104" s="1" t="s">
        <v>197</v>
      </c>
      <c r="E104" s="1" t="s">
        <v>196</v>
      </c>
      <c r="F104" s="1" t="s">
        <v>2222</v>
      </c>
      <c r="G104" s="1" t="s">
        <v>39</v>
      </c>
      <c r="H104" s="1" t="s">
        <v>38</v>
      </c>
      <c r="I104" s="1" t="s">
        <v>50</v>
      </c>
      <c r="J104" s="1" t="s">
        <v>9</v>
      </c>
      <c r="K104" s="1" t="s">
        <v>30</v>
      </c>
      <c r="L104" s="1" t="s">
        <v>201</v>
      </c>
      <c r="M104" s="1" t="s">
        <v>200</v>
      </c>
      <c r="N104" s="9">
        <v>387.84</v>
      </c>
      <c r="O104" s="1" t="s">
        <v>2</v>
      </c>
      <c r="P104" s="8">
        <v>387.84</v>
      </c>
      <c r="Q104" s="8">
        <v>0</v>
      </c>
      <c r="R104" s="1" t="s">
        <v>195</v>
      </c>
      <c r="S104" s="7">
        <v>2885.82</v>
      </c>
      <c r="T104" s="6">
        <f>+S104*N104</f>
        <v>1119236.4287999999</v>
      </c>
      <c r="U104" s="6">
        <f>+S104*Q104</f>
        <v>0</v>
      </c>
      <c r="V104" s="1" t="str">
        <f>IF(AB104=0,IFERROR(VLOOKUP(L104,[1]listaMateriales!A:K,11,0),"-"),"Sin producto")</f>
        <v>38 x 38</v>
      </c>
      <c r="W104" s="6">
        <f>+IF(OR(K104="27",K104="28",K104="29"),VLOOKUP(L104,[1]listaMateriales!A:E,5,0),0)*N104/1000</f>
        <v>0</v>
      </c>
      <c r="X104" s="6">
        <f>+IF(W104=0,0,T104/W104)</f>
        <v>0</v>
      </c>
      <c r="Y104" s="1" t="str">
        <f>MID(L104,14,1)</f>
        <v>1</v>
      </c>
      <c r="Z104" s="2" t="str">
        <f>IF(IFERROR(FIND("PUL",M104,1),0)&gt;1,"pulido","no")</f>
        <v>no</v>
      </c>
      <c r="AA104" s="2" t="str">
        <f>IF(IFERROR(FIND("BIOC",M104,1),0)&gt;1,"BIOCITY","no")</f>
        <v>no</v>
      </c>
      <c r="AB104" s="2">
        <f>IFERROR(SEARCH("INT",F104,1),0)+IFERROR(SEARCH("DEV",F104,1),0)+IFERROR(SEARCH("FC",F104,1),0)+IFERROR(SEARCH("USD",F104,1),0)</f>
        <v>0</v>
      </c>
    </row>
    <row r="105" spans="1:28" x14ac:dyDescent="0.2">
      <c r="A105" s="1" t="s">
        <v>2221</v>
      </c>
      <c r="B105" s="1" t="s">
        <v>15</v>
      </c>
      <c r="C105" s="10">
        <v>45355</v>
      </c>
      <c r="D105" s="1" t="s">
        <v>1761</v>
      </c>
      <c r="E105" s="1" t="s">
        <v>1760</v>
      </c>
      <c r="F105" s="1" t="s">
        <v>2220</v>
      </c>
      <c r="G105" s="1" t="s">
        <v>12</v>
      </c>
      <c r="H105" s="1" t="s">
        <v>11</v>
      </c>
      <c r="I105" s="1" t="s">
        <v>50</v>
      </c>
      <c r="J105" s="1" t="s">
        <v>17</v>
      </c>
      <c r="K105" s="1" t="s">
        <v>16</v>
      </c>
      <c r="L105" s="1" t="s">
        <v>1674</v>
      </c>
      <c r="M105" s="1" t="s">
        <v>1673</v>
      </c>
      <c r="N105" s="9">
        <v>48.6</v>
      </c>
      <c r="O105" s="1" t="s">
        <v>2</v>
      </c>
      <c r="P105" s="8">
        <v>0</v>
      </c>
      <c r="Q105" s="8">
        <v>48.6</v>
      </c>
      <c r="R105" s="1" t="s">
        <v>144</v>
      </c>
      <c r="S105" s="7">
        <v>23693.279999999999</v>
      </c>
      <c r="T105" s="6">
        <f>+S105*N105</f>
        <v>1151493.4080000001</v>
      </c>
      <c r="U105" s="6">
        <f>+S105*Q105</f>
        <v>1151493.4080000001</v>
      </c>
      <c r="V105" s="1" t="str">
        <f>IF(AB105=0,IFERROR(VLOOKUP(L105,[1]listaMateriales!A:K,11,0),"-"),"Sin producto")</f>
        <v>58 x 117 Polished</v>
      </c>
      <c r="W105" s="6">
        <f>+IF(OR(K105="27",K105="28",K105="29"),VLOOKUP(L105,[1]listaMateriales!A:E,5,0),0)*N105/1000</f>
        <v>0</v>
      </c>
      <c r="X105" s="6">
        <f>+IF(W105=0,0,T105/W105)</f>
        <v>0</v>
      </c>
      <c r="Y105" s="1" t="str">
        <f>MID(L105,14,1)</f>
        <v>1</v>
      </c>
      <c r="Z105" s="2" t="str">
        <f>IF(IFERROR(FIND("PUL",M105,1),0)&gt;1,"pulido","no")</f>
        <v>pulido</v>
      </c>
      <c r="AA105" s="2" t="str">
        <f>IF(IFERROR(FIND("BIOC",M105,1),0)&gt;1,"BIOCITY","no")</f>
        <v>no</v>
      </c>
      <c r="AB105" s="2">
        <f>IFERROR(SEARCH("INT",F105,1),0)+IFERROR(SEARCH("DEV",F105,1),0)+IFERROR(SEARCH("FC",F105,1),0)+IFERROR(SEARCH("USD",F105,1),0)</f>
        <v>0</v>
      </c>
    </row>
    <row r="106" spans="1:28" x14ac:dyDescent="0.2">
      <c r="A106" s="1" t="s">
        <v>2221</v>
      </c>
      <c r="B106" s="1" t="s">
        <v>15</v>
      </c>
      <c r="C106" s="10">
        <v>45355</v>
      </c>
      <c r="D106" s="1" t="s">
        <v>1761</v>
      </c>
      <c r="E106" s="1" t="s">
        <v>1760</v>
      </c>
      <c r="F106" s="1" t="s">
        <v>2220</v>
      </c>
      <c r="G106" s="1" t="s">
        <v>12</v>
      </c>
      <c r="H106" s="1" t="s">
        <v>11</v>
      </c>
      <c r="I106" s="1" t="s">
        <v>50</v>
      </c>
      <c r="J106" s="1" t="s">
        <v>17</v>
      </c>
      <c r="K106" s="1" t="s">
        <v>16</v>
      </c>
      <c r="L106" s="1" t="s">
        <v>175</v>
      </c>
      <c r="M106" s="1" t="s">
        <v>174</v>
      </c>
      <c r="N106" s="9">
        <v>56.16</v>
      </c>
      <c r="O106" s="1" t="s">
        <v>2</v>
      </c>
      <c r="P106" s="8">
        <v>56.16</v>
      </c>
      <c r="Q106" s="8">
        <v>0</v>
      </c>
      <c r="R106" s="1" t="s">
        <v>144</v>
      </c>
      <c r="S106" s="7">
        <v>18355.349999999999</v>
      </c>
      <c r="T106" s="6">
        <f>+S106*N106</f>
        <v>1030836.4559999999</v>
      </c>
      <c r="U106" s="6">
        <f>+S106*Q106</f>
        <v>0</v>
      </c>
      <c r="V106" s="1" t="str">
        <f>IF(AB106=0,IFERROR(VLOOKUP(L106,[1]listaMateriales!A:K,11,0),"-"),"Sin producto")</f>
        <v xml:space="preserve">64 x 122 </v>
      </c>
      <c r="W106" s="6">
        <f>+IF(OR(K106="27",K106="28",K106="29"),VLOOKUP(L106,[1]listaMateriales!A:E,5,0),0)*N106/1000</f>
        <v>0</v>
      </c>
      <c r="X106" s="6">
        <f>+IF(W106=0,0,T106/W106)</f>
        <v>0</v>
      </c>
      <c r="Y106" s="1" t="str">
        <f>MID(L106,14,1)</f>
        <v>1</v>
      </c>
      <c r="Z106" s="2" t="str">
        <f>IF(IFERROR(FIND("PUL",M106,1),0)&gt;1,"pulido","no")</f>
        <v>no</v>
      </c>
      <c r="AA106" s="2" t="str">
        <f>IF(IFERROR(FIND("BIOC",M106,1),0)&gt;1,"BIOCITY","no")</f>
        <v>no</v>
      </c>
      <c r="AB106" s="2">
        <f>IFERROR(SEARCH("INT",F106,1),0)+IFERROR(SEARCH("DEV",F106,1),0)+IFERROR(SEARCH("FC",F106,1),0)+IFERROR(SEARCH("USD",F106,1),0)</f>
        <v>0</v>
      </c>
    </row>
    <row r="107" spans="1:28" x14ac:dyDescent="0.2">
      <c r="A107" s="1" t="s">
        <v>2221</v>
      </c>
      <c r="B107" s="1" t="s">
        <v>15</v>
      </c>
      <c r="C107" s="10">
        <v>45355</v>
      </c>
      <c r="D107" s="1" t="s">
        <v>1761</v>
      </c>
      <c r="E107" s="1" t="s">
        <v>1760</v>
      </c>
      <c r="F107" s="1" t="s">
        <v>2220</v>
      </c>
      <c r="G107" s="1" t="s">
        <v>12</v>
      </c>
      <c r="H107" s="1" t="s">
        <v>11</v>
      </c>
      <c r="I107" s="1" t="s">
        <v>50</v>
      </c>
      <c r="J107" s="1" t="s">
        <v>17</v>
      </c>
      <c r="K107" s="1" t="s">
        <v>16</v>
      </c>
      <c r="L107" s="1" t="s">
        <v>661</v>
      </c>
      <c r="M107" s="1" t="s">
        <v>660</v>
      </c>
      <c r="N107" s="9">
        <v>48.6</v>
      </c>
      <c r="O107" s="1" t="s">
        <v>2</v>
      </c>
      <c r="P107" s="8">
        <v>48.6</v>
      </c>
      <c r="Q107" s="8">
        <v>0</v>
      </c>
      <c r="R107" s="1" t="s">
        <v>144</v>
      </c>
      <c r="S107" s="7">
        <v>18355.36</v>
      </c>
      <c r="T107" s="6">
        <f>+S107*N107</f>
        <v>892070.49600000004</v>
      </c>
      <c r="U107" s="6">
        <f>+S107*Q107</f>
        <v>0</v>
      </c>
      <c r="V107" s="1" t="str">
        <f>IF(AB107=0,IFERROR(VLOOKUP(L107,[1]listaMateriales!A:K,11,0),"-"),"Sin producto")</f>
        <v>60x120 y 58x117 Rect.</v>
      </c>
      <c r="W107" s="6">
        <f>+IF(OR(K107="27",K107="28",K107="29"),VLOOKUP(L107,[1]listaMateriales!A:E,5,0),0)*N107/1000</f>
        <v>0</v>
      </c>
      <c r="X107" s="6">
        <f>+IF(W107=0,0,T107/W107)</f>
        <v>0</v>
      </c>
      <c r="Y107" s="1" t="str">
        <f>MID(L107,14,1)</f>
        <v>1</v>
      </c>
      <c r="Z107" s="2" t="str">
        <f>IF(IFERROR(FIND("PUL",M107,1),0)&gt;1,"pulido","no")</f>
        <v>no</v>
      </c>
      <c r="AA107" s="2" t="str">
        <f>IF(IFERROR(FIND("BIOC",M107,1),0)&gt;1,"BIOCITY","no")</f>
        <v>no</v>
      </c>
      <c r="AB107" s="2">
        <f>IFERROR(SEARCH("INT",F107,1),0)+IFERROR(SEARCH("DEV",F107,1),0)+IFERROR(SEARCH("FC",F107,1),0)+IFERROR(SEARCH("USD",F107,1),0)</f>
        <v>0</v>
      </c>
    </row>
    <row r="108" spans="1:28" x14ac:dyDescent="0.2">
      <c r="A108" s="1" t="s">
        <v>2221</v>
      </c>
      <c r="B108" s="1" t="s">
        <v>15</v>
      </c>
      <c r="C108" s="10">
        <v>45355</v>
      </c>
      <c r="D108" s="1" t="s">
        <v>1761</v>
      </c>
      <c r="E108" s="1" t="s">
        <v>1760</v>
      </c>
      <c r="F108" s="1" t="s">
        <v>2220</v>
      </c>
      <c r="G108" s="1" t="s">
        <v>12</v>
      </c>
      <c r="H108" s="1" t="s">
        <v>11</v>
      </c>
      <c r="I108" s="1" t="s">
        <v>50</v>
      </c>
      <c r="J108" s="1" t="s">
        <v>17</v>
      </c>
      <c r="K108" s="1" t="s">
        <v>16</v>
      </c>
      <c r="L108" s="1" t="s">
        <v>1538</v>
      </c>
      <c r="M108" s="1" t="s">
        <v>1537</v>
      </c>
      <c r="N108" s="8">
        <v>243</v>
      </c>
      <c r="O108" s="1" t="s">
        <v>2</v>
      </c>
      <c r="P108" s="8">
        <v>0</v>
      </c>
      <c r="Q108" s="8">
        <v>243</v>
      </c>
      <c r="R108" s="1" t="s">
        <v>144</v>
      </c>
      <c r="S108" s="7">
        <v>18355.36</v>
      </c>
      <c r="T108" s="6">
        <f>+S108*N108</f>
        <v>4460352.4800000004</v>
      </c>
      <c r="U108" s="6">
        <f>+S108*Q108</f>
        <v>4460352.4800000004</v>
      </c>
      <c r="V108" s="1" t="str">
        <f>IF(AB108=0,IFERROR(VLOOKUP(L108,[1]listaMateriales!A:K,11,0),"-"),"Sin producto")</f>
        <v>60x120 y 58x117 Rect.</v>
      </c>
      <c r="W108" s="6">
        <f>+IF(OR(K108="27",K108="28",K108="29"),VLOOKUP(L108,[1]listaMateriales!A:E,5,0),0)*N108/1000</f>
        <v>0</v>
      </c>
      <c r="X108" s="6">
        <f>+IF(W108=0,0,T108/W108)</f>
        <v>0</v>
      </c>
      <c r="Y108" s="1" t="str">
        <f>MID(L108,14,1)</f>
        <v>1</v>
      </c>
      <c r="Z108" s="2" t="str">
        <f>IF(IFERROR(FIND("PUL",M108,1),0)&gt;1,"pulido","no")</f>
        <v>no</v>
      </c>
      <c r="AA108" s="2" t="str">
        <f>IF(IFERROR(FIND("BIOC",M108,1),0)&gt;1,"BIOCITY","no")</f>
        <v>no</v>
      </c>
      <c r="AB108" s="2">
        <f>IFERROR(SEARCH("INT",F108,1),0)+IFERROR(SEARCH("DEV",F108,1),0)+IFERROR(SEARCH("FC",F108,1),0)+IFERROR(SEARCH("USD",F108,1),0)</f>
        <v>0</v>
      </c>
    </row>
    <row r="109" spans="1:28" x14ac:dyDescent="0.2">
      <c r="A109" s="1" t="s">
        <v>2219</v>
      </c>
      <c r="B109" s="1" t="s">
        <v>42</v>
      </c>
      <c r="C109" s="10">
        <v>45355</v>
      </c>
      <c r="D109" s="1" t="s">
        <v>255</v>
      </c>
      <c r="E109" s="1" t="s">
        <v>254</v>
      </c>
      <c r="F109" s="1" t="s">
        <v>2217</v>
      </c>
      <c r="G109" s="1" t="s">
        <v>39</v>
      </c>
      <c r="H109" s="1" t="s">
        <v>38</v>
      </c>
      <c r="I109" s="1" t="s">
        <v>0</v>
      </c>
      <c r="J109" s="1" t="s">
        <v>17</v>
      </c>
      <c r="K109" s="1" t="s">
        <v>49</v>
      </c>
      <c r="L109" s="1" t="s">
        <v>48</v>
      </c>
      <c r="M109" s="1" t="s">
        <v>47</v>
      </c>
      <c r="N109" s="9">
        <v>7776</v>
      </c>
      <c r="O109" s="1" t="s">
        <v>4</v>
      </c>
      <c r="P109" s="8">
        <v>7776</v>
      </c>
      <c r="Q109" s="8">
        <v>0</v>
      </c>
      <c r="R109" s="1" t="s">
        <v>93</v>
      </c>
      <c r="S109" s="7">
        <v>111.22</v>
      </c>
      <c r="T109" s="6">
        <f>+S109*N109</f>
        <v>864846.72</v>
      </c>
      <c r="U109" s="6">
        <f>+S109*Q109</f>
        <v>0</v>
      </c>
      <c r="V109" s="1" t="str">
        <f>IF(AB109=0,IFERROR(VLOOKUP(L109,[1]listaMateriales!A:K,11,0),"-"),"Sin producto")</f>
        <v xml:space="preserve">Ladrillos (Olavarria)    </v>
      </c>
      <c r="W109" s="6">
        <f>+IF(OR(K109="27",K109="28",K109="29"),VLOOKUP(L109,[1]listaMateriales!A:E,5,0),0)*N109/1000</f>
        <v>41.516064000000007</v>
      </c>
      <c r="X109" s="6">
        <f>+IF(W109=0,0,T109/W109)</f>
        <v>20831.616407566955</v>
      </c>
      <c r="Y109" s="1" t="str">
        <f>MID(L109,14,1)</f>
        <v>1</v>
      </c>
      <c r="Z109" s="2" t="str">
        <f>IF(IFERROR(FIND("PUL",M109,1),0)&gt;1,"pulido","no")</f>
        <v>no</v>
      </c>
      <c r="AA109" s="2" t="str">
        <f>IF(IFERROR(FIND("BIOC",M109,1),0)&gt;1,"BIOCITY","no")</f>
        <v>no</v>
      </c>
      <c r="AB109" s="2">
        <f>IFERROR(SEARCH("INT",F109,1),0)+IFERROR(SEARCH("DEV",F109,1),0)+IFERROR(SEARCH("FC",F109,1),0)+IFERROR(SEARCH("USD",F109,1),0)</f>
        <v>0</v>
      </c>
    </row>
    <row r="110" spans="1:28" x14ac:dyDescent="0.2">
      <c r="A110" s="1" t="s">
        <v>2218</v>
      </c>
      <c r="B110" s="1" t="s">
        <v>42</v>
      </c>
      <c r="C110" s="10">
        <v>45355</v>
      </c>
      <c r="D110" s="1" t="s">
        <v>258</v>
      </c>
      <c r="E110" s="1" t="s">
        <v>257</v>
      </c>
      <c r="F110" s="1" t="s">
        <v>2217</v>
      </c>
      <c r="G110" s="1" t="s">
        <v>39</v>
      </c>
      <c r="H110" s="1" t="s">
        <v>38</v>
      </c>
      <c r="I110" s="1" t="s">
        <v>0</v>
      </c>
      <c r="J110" s="1" t="s">
        <v>17</v>
      </c>
      <c r="K110" s="1" t="s">
        <v>49</v>
      </c>
      <c r="L110" s="1" t="s">
        <v>57</v>
      </c>
      <c r="M110" s="1" t="s">
        <v>56</v>
      </c>
      <c r="N110" s="9">
        <v>3960</v>
      </c>
      <c r="O110" s="1" t="s">
        <v>4</v>
      </c>
      <c r="P110" s="8">
        <v>3960</v>
      </c>
      <c r="Q110" s="8">
        <v>0</v>
      </c>
      <c r="R110" s="1" t="s">
        <v>93</v>
      </c>
      <c r="S110" s="7">
        <v>381.28</v>
      </c>
      <c r="T110" s="6">
        <f>+S110*N110</f>
        <v>1509868.7999999998</v>
      </c>
      <c r="U110" s="6">
        <f>+S110*Q110</f>
        <v>0</v>
      </c>
      <c r="V110" s="1" t="str">
        <f>IF(AB110=0,IFERROR(VLOOKUP(L110,[1]listaMateriales!A:K,11,0),"-"),"Sin producto")</f>
        <v xml:space="preserve">Ladrillos (Olavarria)    </v>
      </c>
      <c r="W110" s="6">
        <f>+IF(OR(K110="27",K110="28",K110="29"),VLOOKUP(L110,[1]listaMateriales!A:E,5,0),0)*N110/1000</f>
        <v>27.41112</v>
      </c>
      <c r="X110" s="6">
        <f>+IF(W110=0,0,T110/W110)</f>
        <v>55082.34614273331</v>
      </c>
      <c r="Y110" s="1" t="str">
        <f>MID(L110,14,1)</f>
        <v>1</v>
      </c>
      <c r="Z110" s="2" t="str">
        <f>IF(IFERROR(FIND("PUL",M110,1),0)&gt;1,"pulido","no")</f>
        <v>no</v>
      </c>
      <c r="AA110" s="2" t="str">
        <f>IF(IFERROR(FIND("BIOC",M110,1),0)&gt;1,"BIOCITY","no")</f>
        <v>no</v>
      </c>
      <c r="AB110" s="2">
        <f>IFERROR(SEARCH("INT",F110,1),0)+IFERROR(SEARCH("DEV",F110,1),0)+IFERROR(SEARCH("FC",F110,1),0)+IFERROR(SEARCH("USD",F110,1),0)</f>
        <v>0</v>
      </c>
    </row>
    <row r="111" spans="1:28" x14ac:dyDescent="0.2">
      <c r="A111" s="1" t="s">
        <v>2216</v>
      </c>
      <c r="B111" s="1" t="s">
        <v>42</v>
      </c>
      <c r="C111" s="10">
        <v>45355</v>
      </c>
      <c r="D111" s="1" t="s">
        <v>950</v>
      </c>
      <c r="E111" s="1" t="s">
        <v>949</v>
      </c>
      <c r="F111" s="1" t="s">
        <v>2213</v>
      </c>
      <c r="G111" s="1" t="s">
        <v>39</v>
      </c>
      <c r="H111" s="1" t="s">
        <v>38</v>
      </c>
      <c r="I111" s="1" t="s">
        <v>0</v>
      </c>
      <c r="J111" s="1" t="s">
        <v>37</v>
      </c>
      <c r="K111" s="1" t="s">
        <v>36</v>
      </c>
      <c r="L111" s="1" t="s">
        <v>207</v>
      </c>
      <c r="M111" s="1" t="s">
        <v>206</v>
      </c>
      <c r="N111" s="8">
        <v>41</v>
      </c>
      <c r="O111" s="1" t="s">
        <v>4</v>
      </c>
      <c r="P111" s="8">
        <v>41</v>
      </c>
      <c r="Q111" s="8">
        <v>0</v>
      </c>
      <c r="R111" s="1" t="s">
        <v>125</v>
      </c>
      <c r="S111" s="7">
        <v>380.74</v>
      </c>
      <c r="T111" s="6">
        <f>+S111*N111</f>
        <v>15610.34</v>
      </c>
      <c r="U111" s="6">
        <f>+S111*Q111</f>
        <v>0</v>
      </c>
      <c r="V111" s="1" t="str">
        <f>IF(AB111=0,IFERROR(VLOOKUP(L111,[1]listaMateriales!A:K,11,0),"-"),"Sin producto")</f>
        <v>Ladrillos (Campana)</v>
      </c>
      <c r="W111" s="6">
        <f>+IF(OR(K111="27",K111="28",K111="29"),VLOOKUP(L111,[1]listaMateriales!A:E,5,0),0)*N111/1000</f>
        <v>0.28699999999999998</v>
      </c>
      <c r="X111" s="6">
        <f>+IF(W111=0,0,T111/W111)</f>
        <v>54391.42857142858</v>
      </c>
      <c r="Y111" s="1" t="str">
        <f>MID(L111,14,1)</f>
        <v/>
      </c>
      <c r="Z111" s="2" t="str">
        <f>IF(IFERROR(FIND("PUL",M111,1),0)&gt;1,"pulido","no")</f>
        <v>no</v>
      </c>
      <c r="AA111" s="2" t="str">
        <f>IF(IFERROR(FIND("BIOC",M111,1),0)&gt;1,"BIOCITY","no")</f>
        <v>no</v>
      </c>
      <c r="AB111" s="2">
        <f>IFERROR(SEARCH("INT",F111,1),0)+IFERROR(SEARCH("DEV",F111,1),0)+IFERROR(SEARCH("FC",F111,1),0)+IFERROR(SEARCH("USD",F111,1),0)</f>
        <v>0</v>
      </c>
    </row>
    <row r="112" spans="1:28" x14ac:dyDescent="0.2">
      <c r="A112" s="1" t="s">
        <v>2215</v>
      </c>
      <c r="B112" s="1" t="s">
        <v>42</v>
      </c>
      <c r="C112" s="10">
        <v>45355</v>
      </c>
      <c r="D112" s="1" t="s">
        <v>950</v>
      </c>
      <c r="E112" s="1" t="s">
        <v>949</v>
      </c>
      <c r="F112" s="1" t="s">
        <v>2213</v>
      </c>
      <c r="G112" s="1" t="s">
        <v>39</v>
      </c>
      <c r="H112" s="1" t="s">
        <v>38</v>
      </c>
      <c r="I112" s="1" t="s">
        <v>0</v>
      </c>
      <c r="J112" s="1" t="s">
        <v>37</v>
      </c>
      <c r="K112" s="1" t="s">
        <v>36</v>
      </c>
      <c r="L112" s="1" t="s">
        <v>207</v>
      </c>
      <c r="M112" s="1" t="s">
        <v>206</v>
      </c>
      <c r="N112" s="9">
        <v>49</v>
      </c>
      <c r="O112" s="1" t="s">
        <v>4</v>
      </c>
      <c r="P112" s="8">
        <v>49</v>
      </c>
      <c r="Q112" s="8">
        <v>0</v>
      </c>
      <c r="R112" s="1" t="s">
        <v>125</v>
      </c>
      <c r="S112" s="7">
        <v>380.74</v>
      </c>
      <c r="T112" s="6">
        <f>+S112*N112</f>
        <v>18656.260000000002</v>
      </c>
      <c r="U112" s="6">
        <f>+S112*Q112</f>
        <v>0</v>
      </c>
      <c r="V112" s="1" t="str">
        <f>IF(AB112=0,IFERROR(VLOOKUP(L112,[1]listaMateriales!A:K,11,0),"-"),"Sin producto")</f>
        <v>Ladrillos (Campana)</v>
      </c>
      <c r="W112" s="6">
        <f>+IF(OR(K112="27",K112="28",K112="29"),VLOOKUP(L112,[1]listaMateriales!A:E,5,0),0)*N112/1000</f>
        <v>0.34300000000000003</v>
      </c>
      <c r="X112" s="6">
        <f>+IF(W112=0,0,T112/W112)</f>
        <v>54391.428571428572</v>
      </c>
      <c r="Y112" s="1" t="str">
        <f>MID(L112,14,1)</f>
        <v/>
      </c>
      <c r="Z112" s="2" t="str">
        <f>IF(IFERROR(FIND("PUL",M112,1),0)&gt;1,"pulido","no")</f>
        <v>no</v>
      </c>
      <c r="AA112" s="2" t="str">
        <f>IF(IFERROR(FIND("BIOC",M112,1),0)&gt;1,"BIOCITY","no")</f>
        <v>no</v>
      </c>
      <c r="AB112" s="2">
        <f>IFERROR(SEARCH("INT",F112,1),0)+IFERROR(SEARCH("DEV",F112,1),0)+IFERROR(SEARCH("FC",F112,1),0)+IFERROR(SEARCH("USD",F112,1),0)</f>
        <v>0</v>
      </c>
    </row>
    <row r="113" spans="1:28" x14ac:dyDescent="0.2">
      <c r="A113" s="1" t="s">
        <v>2215</v>
      </c>
      <c r="B113" s="1" t="s">
        <v>42</v>
      </c>
      <c r="C113" s="10">
        <v>45355</v>
      </c>
      <c r="D113" s="1" t="s">
        <v>950</v>
      </c>
      <c r="E113" s="1" t="s">
        <v>949</v>
      </c>
      <c r="F113" s="1" t="s">
        <v>2213</v>
      </c>
      <c r="G113" s="1" t="s">
        <v>39</v>
      </c>
      <c r="H113" s="1" t="s">
        <v>38</v>
      </c>
      <c r="I113" s="1" t="s">
        <v>0</v>
      </c>
      <c r="J113" s="1" t="s">
        <v>37</v>
      </c>
      <c r="K113" s="1" t="s">
        <v>36</v>
      </c>
      <c r="L113" s="1" t="s">
        <v>207</v>
      </c>
      <c r="M113" s="1" t="s">
        <v>206</v>
      </c>
      <c r="N113" s="8">
        <v>3870</v>
      </c>
      <c r="O113" s="1" t="s">
        <v>4</v>
      </c>
      <c r="P113" s="8">
        <v>3870</v>
      </c>
      <c r="Q113" s="8">
        <v>0</v>
      </c>
      <c r="R113" s="1" t="s">
        <v>125</v>
      </c>
      <c r="S113" s="7">
        <v>380.74</v>
      </c>
      <c r="T113" s="6">
        <f>+S113*N113</f>
        <v>1473463.8</v>
      </c>
      <c r="U113" s="6">
        <f>+S113*Q113</f>
        <v>0</v>
      </c>
      <c r="V113" s="1" t="str">
        <f>IF(AB113=0,IFERROR(VLOOKUP(L113,[1]listaMateriales!A:K,11,0),"-"),"Sin producto")</f>
        <v>Ladrillos (Campana)</v>
      </c>
      <c r="W113" s="6">
        <f>+IF(OR(K113="27",K113="28",K113="29"),VLOOKUP(L113,[1]listaMateriales!A:E,5,0),0)*N113/1000</f>
        <v>27.09</v>
      </c>
      <c r="X113" s="6">
        <f>+IF(W113=0,0,T113/W113)</f>
        <v>54391.428571428572</v>
      </c>
      <c r="Y113" s="1" t="str">
        <f>MID(L113,14,1)</f>
        <v/>
      </c>
      <c r="Z113" s="2" t="str">
        <f>IF(IFERROR(FIND("PUL",M113,1),0)&gt;1,"pulido","no")</f>
        <v>no</v>
      </c>
      <c r="AA113" s="2" t="str">
        <f>IF(IFERROR(FIND("BIOC",M113,1),0)&gt;1,"BIOCITY","no")</f>
        <v>no</v>
      </c>
      <c r="AB113" s="2">
        <f>IFERROR(SEARCH("INT",F113,1),0)+IFERROR(SEARCH("DEV",F113,1),0)+IFERROR(SEARCH("FC",F113,1),0)+IFERROR(SEARCH("USD",F113,1),0)</f>
        <v>0</v>
      </c>
    </row>
    <row r="114" spans="1:28" x14ac:dyDescent="0.2">
      <c r="A114" s="1" t="s">
        <v>2214</v>
      </c>
      <c r="B114" s="1" t="s">
        <v>42</v>
      </c>
      <c r="C114" s="10">
        <v>45355</v>
      </c>
      <c r="D114" s="1" t="s">
        <v>192</v>
      </c>
      <c r="E114" s="1" t="s">
        <v>191</v>
      </c>
      <c r="F114" s="1" t="s">
        <v>2213</v>
      </c>
      <c r="G114" s="1" t="s">
        <v>39</v>
      </c>
      <c r="H114" s="1" t="s">
        <v>38</v>
      </c>
      <c r="I114" s="1" t="s">
        <v>50</v>
      </c>
      <c r="J114" s="1" t="s">
        <v>37</v>
      </c>
      <c r="K114" s="1" t="s">
        <v>36</v>
      </c>
      <c r="L114" s="1" t="s">
        <v>207</v>
      </c>
      <c r="M114" s="1" t="s">
        <v>206</v>
      </c>
      <c r="N114" s="8">
        <v>3960</v>
      </c>
      <c r="O114" s="1" t="s">
        <v>4</v>
      </c>
      <c r="P114" s="8">
        <v>3960</v>
      </c>
      <c r="Q114" s="8">
        <v>0</v>
      </c>
      <c r="R114" s="1" t="s">
        <v>144</v>
      </c>
      <c r="S114" s="7">
        <v>380.74</v>
      </c>
      <c r="T114" s="6">
        <f>+S114*N114</f>
        <v>1507730.4000000001</v>
      </c>
      <c r="U114" s="6">
        <f>+S114*Q114</f>
        <v>0</v>
      </c>
      <c r="V114" s="1" t="str">
        <f>IF(AB114=0,IFERROR(VLOOKUP(L114,[1]listaMateriales!A:K,11,0),"-"),"Sin producto")</f>
        <v>Ladrillos (Campana)</v>
      </c>
      <c r="W114" s="6">
        <f>+IF(OR(K114="27",K114="28",K114="29"),VLOOKUP(L114,[1]listaMateriales!A:E,5,0),0)*N114/1000</f>
        <v>27.72</v>
      </c>
      <c r="X114" s="6">
        <f>+IF(W114=0,0,T114/W114)</f>
        <v>54391.42857142858</v>
      </c>
      <c r="Y114" s="1" t="str">
        <f>MID(L114,14,1)</f>
        <v/>
      </c>
      <c r="Z114" s="2" t="str">
        <f>IF(IFERROR(FIND("PUL",M114,1),0)&gt;1,"pulido","no")</f>
        <v>no</v>
      </c>
      <c r="AA114" s="2" t="str">
        <f>IF(IFERROR(FIND("BIOC",M114,1),0)&gt;1,"BIOCITY","no")</f>
        <v>no</v>
      </c>
      <c r="AB114" s="2">
        <f>IFERROR(SEARCH("INT",F114,1),0)+IFERROR(SEARCH("DEV",F114,1),0)+IFERROR(SEARCH("FC",F114,1),0)+IFERROR(SEARCH("USD",F114,1),0)</f>
        <v>0</v>
      </c>
    </row>
    <row r="115" spans="1:28" x14ac:dyDescent="0.2">
      <c r="A115" s="1" t="s">
        <v>2212</v>
      </c>
      <c r="B115" s="1" t="s">
        <v>42</v>
      </c>
      <c r="C115" s="10">
        <v>45355</v>
      </c>
      <c r="D115" s="1" t="s">
        <v>1190</v>
      </c>
      <c r="E115" s="1" t="s">
        <v>1189</v>
      </c>
      <c r="F115" s="1" t="s">
        <v>2089</v>
      </c>
      <c r="G115" s="1" t="s">
        <v>39</v>
      </c>
      <c r="H115" s="1" t="s">
        <v>38</v>
      </c>
      <c r="I115" s="1" t="s">
        <v>50</v>
      </c>
      <c r="J115" s="1" t="s">
        <v>37</v>
      </c>
      <c r="K115" s="1" t="s">
        <v>36</v>
      </c>
      <c r="L115" s="1" t="s">
        <v>35</v>
      </c>
      <c r="M115" s="1" t="s">
        <v>34</v>
      </c>
      <c r="N115" s="8">
        <v>5760</v>
      </c>
      <c r="O115" s="1" t="s">
        <v>4</v>
      </c>
      <c r="P115" s="8">
        <v>5760</v>
      </c>
      <c r="Q115" s="8">
        <v>0</v>
      </c>
      <c r="R115" s="1" t="s">
        <v>33</v>
      </c>
      <c r="S115" s="7">
        <v>159.99</v>
      </c>
      <c r="T115" s="6">
        <f>+S115*N115</f>
        <v>921542.4</v>
      </c>
      <c r="U115" s="6">
        <f>+S115*Q115</f>
        <v>0</v>
      </c>
      <c r="V115" s="1" t="str">
        <f>IF(AB115=0,IFERROR(VLOOKUP(L115,[1]listaMateriales!A:K,11,0),"-"),"Sin producto")</f>
        <v>Ladrillos (Campana)</v>
      </c>
      <c r="W115" s="6">
        <f>+IF(OR(K115="27",K115="28",K115="29"),VLOOKUP(L115,[1]listaMateriales!A:E,5,0),0)*N115/1000</f>
        <v>27.648</v>
      </c>
      <c r="X115" s="6">
        <f>+IF(W115=0,0,T115/W115)</f>
        <v>33331.25</v>
      </c>
      <c r="Y115" s="1" t="str">
        <f>MID(L115,14,1)</f>
        <v/>
      </c>
      <c r="Z115" s="2" t="str">
        <f>IF(IFERROR(FIND("PUL",M115,1),0)&gt;1,"pulido","no")</f>
        <v>no</v>
      </c>
      <c r="AA115" s="2" t="str">
        <f>IF(IFERROR(FIND("BIOC",M115,1),0)&gt;1,"BIOCITY","no")</f>
        <v>no</v>
      </c>
      <c r="AB115" s="2">
        <f>IFERROR(SEARCH("INT",F115,1),0)+IFERROR(SEARCH("DEV",F115,1),0)+IFERROR(SEARCH("FC",F115,1),0)+IFERROR(SEARCH("USD",F115,1),0)</f>
        <v>0</v>
      </c>
    </row>
    <row r="116" spans="1:28" x14ac:dyDescent="0.2">
      <c r="A116" s="1" t="s">
        <v>2211</v>
      </c>
      <c r="B116" s="1" t="s">
        <v>42</v>
      </c>
      <c r="C116" s="10">
        <v>45355</v>
      </c>
      <c r="D116" s="1" t="s">
        <v>1190</v>
      </c>
      <c r="E116" s="1" t="s">
        <v>1189</v>
      </c>
      <c r="F116" s="1" t="s">
        <v>2011</v>
      </c>
      <c r="G116" s="1" t="s">
        <v>39</v>
      </c>
      <c r="H116" s="1" t="s">
        <v>38</v>
      </c>
      <c r="I116" s="1" t="s">
        <v>50</v>
      </c>
      <c r="J116" s="1" t="s">
        <v>37</v>
      </c>
      <c r="K116" s="1" t="s">
        <v>36</v>
      </c>
      <c r="L116" s="1" t="s">
        <v>86</v>
      </c>
      <c r="M116" s="1" t="s">
        <v>85</v>
      </c>
      <c r="N116" s="8">
        <v>7920</v>
      </c>
      <c r="O116" s="1" t="s">
        <v>4</v>
      </c>
      <c r="P116" s="8">
        <v>7920</v>
      </c>
      <c r="Q116" s="8">
        <v>0</v>
      </c>
      <c r="R116" s="1" t="s">
        <v>33</v>
      </c>
      <c r="S116" s="7">
        <v>133.87</v>
      </c>
      <c r="T116" s="6">
        <f>+S116*N116</f>
        <v>1060250.4000000001</v>
      </c>
      <c r="U116" s="6">
        <f>+S116*Q116</f>
        <v>0</v>
      </c>
      <c r="V116" s="1" t="str">
        <f>IF(AB116=0,IFERROR(VLOOKUP(L116,[1]listaMateriales!A:K,11,0),"-"),"Sin producto")</f>
        <v>Ladrillos (Campana)</v>
      </c>
      <c r="W116" s="6">
        <f>+IF(OR(K116="27",K116="28",K116="29"),VLOOKUP(L116,[1]listaMateriales!A:E,5,0),0)*N116/1000</f>
        <v>29.303999999999998</v>
      </c>
      <c r="X116" s="6">
        <f>+IF(W116=0,0,T116/W116)</f>
        <v>36181.081081081087</v>
      </c>
      <c r="Y116" s="1" t="str">
        <f>MID(L116,14,1)</f>
        <v/>
      </c>
      <c r="Z116" s="2" t="str">
        <f>IF(IFERROR(FIND("PUL",M116,1),0)&gt;1,"pulido","no")</f>
        <v>no</v>
      </c>
      <c r="AA116" s="2" t="str">
        <f>IF(IFERROR(FIND("BIOC",M116,1),0)&gt;1,"BIOCITY","no")</f>
        <v>no</v>
      </c>
      <c r="AB116" s="2">
        <f>IFERROR(SEARCH("INT",F116,1),0)+IFERROR(SEARCH("DEV",F116,1),0)+IFERROR(SEARCH("FC",F116,1),0)+IFERROR(SEARCH("USD",F116,1),0)</f>
        <v>0</v>
      </c>
    </row>
    <row r="117" spans="1:28" x14ac:dyDescent="0.2">
      <c r="A117" s="1" t="s">
        <v>2210</v>
      </c>
      <c r="B117" s="1" t="s">
        <v>42</v>
      </c>
      <c r="C117" s="10">
        <v>45355</v>
      </c>
      <c r="D117" s="1" t="s">
        <v>1190</v>
      </c>
      <c r="E117" s="1" t="s">
        <v>1189</v>
      </c>
      <c r="F117" s="1" t="s">
        <v>1865</v>
      </c>
      <c r="G117" s="1" t="s">
        <v>39</v>
      </c>
      <c r="H117" s="1" t="s">
        <v>38</v>
      </c>
      <c r="I117" s="1" t="s">
        <v>50</v>
      </c>
      <c r="J117" s="1" t="s">
        <v>37</v>
      </c>
      <c r="K117" s="1" t="s">
        <v>36</v>
      </c>
      <c r="L117" s="1" t="s">
        <v>77</v>
      </c>
      <c r="M117" s="1" t="s">
        <v>76</v>
      </c>
      <c r="N117" s="8">
        <v>5040</v>
      </c>
      <c r="O117" s="1" t="s">
        <v>4</v>
      </c>
      <c r="P117" s="8">
        <v>5040</v>
      </c>
      <c r="Q117" s="8">
        <v>0</v>
      </c>
      <c r="R117" s="1" t="s">
        <v>33</v>
      </c>
      <c r="S117" s="7">
        <v>252.61</v>
      </c>
      <c r="T117" s="6">
        <f>+S117*N117</f>
        <v>1273154.4000000001</v>
      </c>
      <c r="U117" s="6">
        <f>+S117*Q117</f>
        <v>0</v>
      </c>
      <c r="V117" s="1" t="str">
        <f>IF(AB117=0,IFERROR(VLOOKUP(L117,[1]listaMateriales!A:K,11,0),"-"),"Sin producto")</f>
        <v>Ladrillos (Campana)</v>
      </c>
      <c r="W117" s="6">
        <f>+IF(OR(K117="27",K117="28",K117="29"),VLOOKUP(L117,[1]listaMateriales!A:E,5,0),0)*N117/1000</f>
        <v>30.24</v>
      </c>
      <c r="X117" s="6">
        <f>+IF(W117=0,0,T117/W117)</f>
        <v>42101.666666666672</v>
      </c>
      <c r="Y117" s="1" t="str">
        <f>MID(L117,14,1)</f>
        <v/>
      </c>
      <c r="Z117" s="2" t="str">
        <f>IF(IFERROR(FIND("PUL",M117,1),0)&gt;1,"pulido","no")</f>
        <v>no</v>
      </c>
      <c r="AA117" s="2" t="str">
        <f>IF(IFERROR(FIND("BIOC",M117,1),0)&gt;1,"BIOCITY","no")</f>
        <v>no</v>
      </c>
      <c r="AB117" s="2">
        <f>IFERROR(SEARCH("INT",F117,1),0)+IFERROR(SEARCH("DEV",F117,1),0)+IFERROR(SEARCH("FC",F117,1),0)+IFERROR(SEARCH("USD",F117,1),0)</f>
        <v>0</v>
      </c>
    </row>
    <row r="118" spans="1:28" x14ac:dyDescent="0.2">
      <c r="A118" s="1" t="s">
        <v>2209</v>
      </c>
      <c r="B118" s="1" t="s">
        <v>42</v>
      </c>
      <c r="C118" s="10">
        <v>45355</v>
      </c>
      <c r="D118" s="1" t="s">
        <v>1190</v>
      </c>
      <c r="E118" s="1" t="s">
        <v>1189</v>
      </c>
      <c r="F118" s="1" t="s">
        <v>1815</v>
      </c>
      <c r="G118" s="1" t="s">
        <v>39</v>
      </c>
      <c r="H118" s="1" t="s">
        <v>38</v>
      </c>
      <c r="I118" s="1" t="s">
        <v>50</v>
      </c>
      <c r="J118" s="1" t="s">
        <v>37</v>
      </c>
      <c r="K118" s="1" t="s">
        <v>36</v>
      </c>
      <c r="L118" s="1" t="s">
        <v>86</v>
      </c>
      <c r="M118" s="1" t="s">
        <v>85</v>
      </c>
      <c r="N118" s="8">
        <v>3960</v>
      </c>
      <c r="O118" s="1" t="s">
        <v>4</v>
      </c>
      <c r="P118" s="8">
        <v>3960</v>
      </c>
      <c r="Q118" s="8">
        <v>0</v>
      </c>
      <c r="R118" s="1" t="s">
        <v>33</v>
      </c>
      <c r="S118" s="7">
        <v>133.87</v>
      </c>
      <c r="T118" s="6">
        <f>+S118*N118</f>
        <v>530125.20000000007</v>
      </c>
      <c r="U118" s="6">
        <f>+S118*Q118</f>
        <v>0</v>
      </c>
      <c r="V118" s="1" t="str">
        <f>IF(AB118=0,IFERROR(VLOOKUP(L118,[1]listaMateriales!A:K,11,0),"-"),"Sin producto")</f>
        <v>Ladrillos (Campana)</v>
      </c>
      <c r="W118" s="6">
        <f>+IF(OR(K118="27",K118="28",K118="29"),VLOOKUP(L118,[1]listaMateriales!A:E,5,0),0)*N118/1000</f>
        <v>14.651999999999999</v>
      </c>
      <c r="X118" s="6">
        <f>+IF(W118=0,0,T118/W118)</f>
        <v>36181.081081081087</v>
      </c>
      <c r="Y118" s="1" t="str">
        <f>MID(L118,14,1)</f>
        <v/>
      </c>
      <c r="Z118" s="2" t="str">
        <f>IF(IFERROR(FIND("PUL",M118,1),0)&gt;1,"pulido","no")</f>
        <v>no</v>
      </c>
      <c r="AA118" s="2" t="str">
        <f>IF(IFERROR(FIND("BIOC",M118,1),0)&gt;1,"BIOCITY","no")</f>
        <v>no</v>
      </c>
      <c r="AB118" s="2">
        <f>IFERROR(SEARCH("INT",F118,1),0)+IFERROR(SEARCH("DEV",F118,1),0)+IFERROR(SEARCH("FC",F118,1),0)+IFERROR(SEARCH("USD",F118,1),0)</f>
        <v>0</v>
      </c>
    </row>
    <row r="119" spans="1:28" x14ac:dyDescent="0.2">
      <c r="A119" s="1" t="s">
        <v>2209</v>
      </c>
      <c r="B119" s="1" t="s">
        <v>42</v>
      </c>
      <c r="C119" s="10">
        <v>45355</v>
      </c>
      <c r="D119" s="1" t="s">
        <v>1190</v>
      </c>
      <c r="E119" s="1" t="s">
        <v>1189</v>
      </c>
      <c r="F119" s="1" t="s">
        <v>1815</v>
      </c>
      <c r="G119" s="1" t="s">
        <v>39</v>
      </c>
      <c r="H119" s="1" t="s">
        <v>38</v>
      </c>
      <c r="I119" s="1" t="s">
        <v>50</v>
      </c>
      <c r="J119" s="1" t="s">
        <v>37</v>
      </c>
      <c r="K119" s="1" t="s">
        <v>36</v>
      </c>
      <c r="L119" s="1" t="s">
        <v>35</v>
      </c>
      <c r="M119" s="1" t="s">
        <v>34</v>
      </c>
      <c r="N119" s="8">
        <v>2880</v>
      </c>
      <c r="O119" s="1" t="s">
        <v>4</v>
      </c>
      <c r="P119" s="8">
        <v>2880</v>
      </c>
      <c r="Q119" s="8">
        <v>0</v>
      </c>
      <c r="R119" s="1" t="s">
        <v>33</v>
      </c>
      <c r="S119" s="7">
        <v>159.99</v>
      </c>
      <c r="T119" s="6">
        <f>+S119*N119</f>
        <v>460771.2</v>
      </c>
      <c r="U119" s="6">
        <f>+S119*Q119</f>
        <v>0</v>
      </c>
      <c r="V119" s="1" t="str">
        <f>IF(AB119=0,IFERROR(VLOOKUP(L119,[1]listaMateriales!A:K,11,0),"-"),"Sin producto")</f>
        <v>Ladrillos (Campana)</v>
      </c>
      <c r="W119" s="6">
        <f>+IF(OR(K119="27",K119="28",K119="29"),VLOOKUP(L119,[1]listaMateriales!A:E,5,0),0)*N119/1000</f>
        <v>13.824</v>
      </c>
      <c r="X119" s="6">
        <f>+IF(W119=0,0,T119/W119)</f>
        <v>33331.25</v>
      </c>
      <c r="Y119" s="1" t="str">
        <f>MID(L119,14,1)</f>
        <v/>
      </c>
      <c r="Z119" s="2" t="str">
        <f>IF(IFERROR(FIND("PUL",M119,1),0)&gt;1,"pulido","no")</f>
        <v>no</v>
      </c>
      <c r="AA119" s="2" t="str">
        <f>IF(IFERROR(FIND("BIOC",M119,1),0)&gt;1,"BIOCITY","no")</f>
        <v>no</v>
      </c>
      <c r="AB119" s="2">
        <f>IFERROR(SEARCH("INT",F119,1),0)+IFERROR(SEARCH("DEV",F119,1),0)+IFERROR(SEARCH("FC",F119,1),0)+IFERROR(SEARCH("USD",F119,1),0)</f>
        <v>0</v>
      </c>
    </row>
    <row r="120" spans="1:28" x14ac:dyDescent="0.2">
      <c r="A120" s="1" t="s">
        <v>2208</v>
      </c>
      <c r="B120" s="1" t="s">
        <v>42</v>
      </c>
      <c r="C120" s="10">
        <v>45355</v>
      </c>
      <c r="D120" s="1" t="s">
        <v>135</v>
      </c>
      <c r="E120" s="1" t="s">
        <v>134</v>
      </c>
      <c r="F120" s="1" t="s">
        <v>2207</v>
      </c>
      <c r="G120" s="1" t="s">
        <v>39</v>
      </c>
      <c r="H120" s="1" t="s">
        <v>38</v>
      </c>
      <c r="I120" s="1" t="s">
        <v>50</v>
      </c>
      <c r="J120" s="1" t="s">
        <v>17</v>
      </c>
      <c r="K120" s="1" t="s">
        <v>49</v>
      </c>
      <c r="L120" s="1" t="s">
        <v>133</v>
      </c>
      <c r="M120" s="1" t="s">
        <v>132</v>
      </c>
      <c r="N120" s="8">
        <v>6336</v>
      </c>
      <c r="O120" s="1" t="s">
        <v>4</v>
      </c>
      <c r="P120" s="8">
        <v>6336</v>
      </c>
      <c r="Q120" s="8">
        <v>0</v>
      </c>
      <c r="R120" s="1" t="s">
        <v>33</v>
      </c>
      <c r="S120" s="7">
        <v>207.61</v>
      </c>
      <c r="T120" s="6">
        <f>+S120*N120</f>
        <v>1315416.9600000002</v>
      </c>
      <c r="U120" s="6">
        <f>+S120*Q120</f>
        <v>0</v>
      </c>
      <c r="V120" s="1" t="str">
        <f>IF(AB120=0,IFERROR(VLOOKUP(L120,[1]listaMateriales!A:K,11,0),"-"),"Sin producto")</f>
        <v xml:space="preserve">Ladrillos (Olavarria)    </v>
      </c>
      <c r="W120" s="6">
        <f>+IF(OR(K120="27",K120="28",K120="29"),VLOOKUP(L120,[1]listaMateriales!A:E,5,0),0)*N120/1000</f>
        <v>28.125503999999999</v>
      </c>
      <c r="X120" s="6">
        <f>+IF(W120=0,0,T120/W120)</f>
        <v>46769.542689795009</v>
      </c>
      <c r="Y120" s="1" t="str">
        <f>MID(L120,14,1)</f>
        <v>1</v>
      </c>
      <c r="Z120" s="2" t="str">
        <f>IF(IFERROR(FIND("PUL",M120,1),0)&gt;1,"pulido","no")</f>
        <v>no</v>
      </c>
      <c r="AA120" s="2" t="str">
        <f>IF(IFERROR(FIND("BIOC",M120,1),0)&gt;1,"BIOCITY","no")</f>
        <v>no</v>
      </c>
      <c r="AB120" s="2">
        <f>IFERROR(SEARCH("INT",F120,1),0)+IFERROR(SEARCH("DEV",F120,1),0)+IFERROR(SEARCH("FC",F120,1),0)+IFERROR(SEARCH("USD",F120,1),0)</f>
        <v>0</v>
      </c>
    </row>
    <row r="121" spans="1:28" x14ac:dyDescent="0.2">
      <c r="A121" s="1" t="s">
        <v>2206</v>
      </c>
      <c r="B121" s="1" t="s">
        <v>42</v>
      </c>
      <c r="C121" s="10">
        <v>45355</v>
      </c>
      <c r="D121" s="1" t="s">
        <v>777</v>
      </c>
      <c r="E121" s="1" t="s">
        <v>776</v>
      </c>
      <c r="F121" s="1" t="s">
        <v>2089</v>
      </c>
      <c r="G121" s="1" t="s">
        <v>39</v>
      </c>
      <c r="H121" s="1" t="s">
        <v>38</v>
      </c>
      <c r="I121" s="1" t="s">
        <v>50</v>
      </c>
      <c r="J121" s="1" t="s">
        <v>37</v>
      </c>
      <c r="K121" s="1" t="s">
        <v>36</v>
      </c>
      <c r="L121" s="1" t="s">
        <v>86</v>
      </c>
      <c r="M121" s="1" t="s">
        <v>85</v>
      </c>
      <c r="N121" s="9">
        <v>7920</v>
      </c>
      <c r="O121" s="1" t="s">
        <v>4</v>
      </c>
      <c r="P121" s="8">
        <v>7920</v>
      </c>
      <c r="Q121" s="8">
        <v>0</v>
      </c>
      <c r="R121" s="1" t="s">
        <v>33</v>
      </c>
      <c r="S121" s="7">
        <v>245.14</v>
      </c>
      <c r="T121" s="6">
        <f>+S121*N121</f>
        <v>1941508.7999999998</v>
      </c>
      <c r="U121" s="6">
        <f>+S121*Q121</f>
        <v>0</v>
      </c>
      <c r="V121" s="1" t="str">
        <f>IF(AB121=0,IFERROR(VLOOKUP(L121,[1]listaMateriales!A:K,11,0),"-"),"Sin producto")</f>
        <v>Ladrillos (Campana)</v>
      </c>
      <c r="W121" s="6">
        <f>+IF(OR(K121="27",K121="28",K121="29"),VLOOKUP(L121,[1]listaMateriales!A:E,5,0),0)*N121/1000</f>
        <v>29.303999999999998</v>
      </c>
      <c r="X121" s="6">
        <f>+IF(W121=0,0,T121/W121)</f>
        <v>66254.054054054053</v>
      </c>
      <c r="Y121" s="1" t="str">
        <f>MID(L121,14,1)</f>
        <v/>
      </c>
      <c r="Z121" s="2" t="str">
        <f>IF(IFERROR(FIND("PUL",M121,1),0)&gt;1,"pulido","no")</f>
        <v>no</v>
      </c>
      <c r="AA121" s="2" t="str">
        <f>IF(IFERROR(FIND("BIOC",M121,1),0)&gt;1,"BIOCITY","no")</f>
        <v>no</v>
      </c>
      <c r="AB121" s="2">
        <f>IFERROR(SEARCH("INT",F121,1),0)+IFERROR(SEARCH("DEV",F121,1),0)+IFERROR(SEARCH("FC",F121,1),0)+IFERROR(SEARCH("USD",F121,1),0)</f>
        <v>0</v>
      </c>
    </row>
    <row r="122" spans="1:28" x14ac:dyDescent="0.2">
      <c r="A122" s="1" t="s">
        <v>2205</v>
      </c>
      <c r="B122" s="1" t="s">
        <v>42</v>
      </c>
      <c r="C122" s="10">
        <v>45355</v>
      </c>
      <c r="D122" s="1" t="s">
        <v>596</v>
      </c>
      <c r="E122" s="1" t="s">
        <v>595</v>
      </c>
      <c r="F122" s="1" t="s">
        <v>2089</v>
      </c>
      <c r="G122" s="1" t="s">
        <v>39</v>
      </c>
      <c r="H122" s="1" t="s">
        <v>38</v>
      </c>
      <c r="I122" s="1" t="s">
        <v>50</v>
      </c>
      <c r="J122" s="1" t="s">
        <v>37</v>
      </c>
      <c r="K122" s="1" t="s">
        <v>36</v>
      </c>
      <c r="L122" s="1" t="s">
        <v>86</v>
      </c>
      <c r="M122" s="1" t="s">
        <v>85</v>
      </c>
      <c r="N122" s="8">
        <v>3960</v>
      </c>
      <c r="O122" s="1" t="s">
        <v>4</v>
      </c>
      <c r="P122" s="8">
        <v>3960</v>
      </c>
      <c r="Q122" s="8">
        <v>0</v>
      </c>
      <c r="R122" s="1" t="s">
        <v>33</v>
      </c>
      <c r="S122" s="7">
        <v>261.3</v>
      </c>
      <c r="T122" s="6">
        <f>+S122*N122</f>
        <v>1034748</v>
      </c>
      <c r="U122" s="6">
        <f>+S122*Q122</f>
        <v>0</v>
      </c>
      <c r="V122" s="1" t="str">
        <f>IF(AB122=0,IFERROR(VLOOKUP(L122,[1]listaMateriales!A:K,11,0),"-"),"Sin producto")</f>
        <v>Ladrillos (Campana)</v>
      </c>
      <c r="W122" s="6">
        <f>+IF(OR(K122="27",K122="28",K122="29"),VLOOKUP(L122,[1]listaMateriales!A:E,5,0),0)*N122/1000</f>
        <v>14.651999999999999</v>
      </c>
      <c r="X122" s="6">
        <f>+IF(W122=0,0,T122/W122)</f>
        <v>70621.621621621627</v>
      </c>
      <c r="Y122" s="1" t="str">
        <f>MID(L122,14,1)</f>
        <v/>
      </c>
      <c r="Z122" s="2" t="str">
        <f>IF(IFERROR(FIND("PUL",M122,1),0)&gt;1,"pulido","no")</f>
        <v>no</v>
      </c>
      <c r="AA122" s="2" t="str">
        <f>IF(IFERROR(FIND("BIOC",M122,1),0)&gt;1,"BIOCITY","no")</f>
        <v>no</v>
      </c>
      <c r="AB122" s="2">
        <f>IFERROR(SEARCH("INT",F122,1),0)+IFERROR(SEARCH("DEV",F122,1),0)+IFERROR(SEARCH("FC",F122,1),0)+IFERROR(SEARCH("USD",F122,1),0)</f>
        <v>0</v>
      </c>
    </row>
    <row r="123" spans="1:28" x14ac:dyDescent="0.2">
      <c r="A123" s="1" t="s">
        <v>2205</v>
      </c>
      <c r="B123" s="1" t="s">
        <v>42</v>
      </c>
      <c r="C123" s="10">
        <v>45355</v>
      </c>
      <c r="D123" s="1" t="s">
        <v>596</v>
      </c>
      <c r="E123" s="1" t="s">
        <v>595</v>
      </c>
      <c r="F123" s="1" t="s">
        <v>2089</v>
      </c>
      <c r="G123" s="1" t="s">
        <v>39</v>
      </c>
      <c r="H123" s="1" t="s">
        <v>38</v>
      </c>
      <c r="I123" s="1" t="s">
        <v>50</v>
      </c>
      <c r="J123" s="1" t="s">
        <v>37</v>
      </c>
      <c r="K123" s="1" t="s">
        <v>36</v>
      </c>
      <c r="L123" s="1" t="s">
        <v>35</v>
      </c>
      <c r="M123" s="1" t="s">
        <v>34</v>
      </c>
      <c r="N123" s="8">
        <v>2880</v>
      </c>
      <c r="O123" s="1" t="s">
        <v>4</v>
      </c>
      <c r="P123" s="8">
        <v>2880</v>
      </c>
      <c r="Q123" s="8">
        <v>0</v>
      </c>
      <c r="R123" s="1" t="s">
        <v>33</v>
      </c>
      <c r="S123" s="7">
        <v>312.31</v>
      </c>
      <c r="T123" s="6">
        <f>+S123*N123</f>
        <v>899452.8</v>
      </c>
      <c r="U123" s="6">
        <f>+S123*Q123</f>
        <v>0</v>
      </c>
      <c r="V123" s="1" t="str">
        <f>IF(AB123=0,IFERROR(VLOOKUP(L123,[1]listaMateriales!A:K,11,0),"-"),"Sin producto")</f>
        <v>Ladrillos (Campana)</v>
      </c>
      <c r="W123" s="6">
        <f>+IF(OR(K123="27",K123="28",K123="29"),VLOOKUP(L123,[1]listaMateriales!A:E,5,0),0)*N123/1000</f>
        <v>13.824</v>
      </c>
      <c r="X123" s="6">
        <f>+IF(W123=0,0,T123/W123)</f>
        <v>65064.583333333336</v>
      </c>
      <c r="Y123" s="1" t="str">
        <f>MID(L123,14,1)</f>
        <v/>
      </c>
      <c r="Z123" s="2" t="str">
        <f>IF(IFERROR(FIND("PUL",M123,1),0)&gt;1,"pulido","no")</f>
        <v>no</v>
      </c>
      <c r="AA123" s="2" t="str">
        <f>IF(IFERROR(FIND("BIOC",M123,1),0)&gt;1,"BIOCITY","no")</f>
        <v>no</v>
      </c>
      <c r="AB123" s="2">
        <f>IFERROR(SEARCH("INT",F123,1),0)+IFERROR(SEARCH("DEV",F123,1),0)+IFERROR(SEARCH("FC",F123,1),0)+IFERROR(SEARCH("USD",F123,1),0)</f>
        <v>0</v>
      </c>
    </row>
    <row r="124" spans="1:28" x14ac:dyDescent="0.2">
      <c r="A124" s="1" t="s">
        <v>2204</v>
      </c>
      <c r="B124" s="1" t="s">
        <v>15</v>
      </c>
      <c r="C124" s="10">
        <v>45355</v>
      </c>
      <c r="D124" s="1" t="s">
        <v>1150</v>
      </c>
      <c r="E124" s="1" t="s">
        <v>1149</v>
      </c>
      <c r="F124" s="1" t="s">
        <v>2157</v>
      </c>
      <c r="G124" s="1" t="s">
        <v>12</v>
      </c>
      <c r="H124" s="1" t="s">
        <v>11</v>
      </c>
      <c r="I124" s="1" t="s">
        <v>50</v>
      </c>
      <c r="J124" s="1" t="s">
        <v>9</v>
      </c>
      <c r="K124" s="1" t="s">
        <v>30</v>
      </c>
      <c r="L124" s="1" t="s">
        <v>847</v>
      </c>
      <c r="M124" s="1" t="s">
        <v>846</v>
      </c>
      <c r="N124" s="8">
        <v>581.76</v>
      </c>
      <c r="O124" s="1" t="s">
        <v>2</v>
      </c>
      <c r="P124" s="8">
        <v>581.76</v>
      </c>
      <c r="Q124" s="8">
        <v>0</v>
      </c>
      <c r="R124" s="1" t="s">
        <v>43</v>
      </c>
      <c r="S124" s="7">
        <v>3056.8</v>
      </c>
      <c r="T124" s="6">
        <f>+S124*N124</f>
        <v>1778323.9680000001</v>
      </c>
      <c r="U124" s="6">
        <f>+S124*Q124</f>
        <v>0</v>
      </c>
      <c r="V124" s="1" t="str">
        <f>IF(AB124=0,IFERROR(VLOOKUP(L124,[1]listaMateriales!A:K,11,0),"-"),"Sin producto")</f>
        <v>38 x 38</v>
      </c>
      <c r="W124" s="6">
        <f>+IF(OR(K124="27",K124="28",K124="29"),VLOOKUP(L124,[1]listaMateriales!A:E,5,0),0)*N124/1000</f>
        <v>0</v>
      </c>
      <c r="X124" s="6">
        <f>+IF(W124=0,0,T124/W124)</f>
        <v>0</v>
      </c>
      <c r="Y124" s="1" t="str">
        <f>MID(L124,14,1)</f>
        <v>1</v>
      </c>
      <c r="Z124" s="2" t="str">
        <f>IF(IFERROR(FIND("PUL",M124,1),0)&gt;1,"pulido","no")</f>
        <v>no</v>
      </c>
      <c r="AA124" s="2" t="str">
        <f>IF(IFERROR(FIND("BIOC",M124,1),0)&gt;1,"BIOCITY","no")</f>
        <v>no</v>
      </c>
      <c r="AB124" s="2">
        <f>IFERROR(SEARCH("INT",F124,1),0)+IFERROR(SEARCH("DEV",F124,1),0)+IFERROR(SEARCH("FC",F124,1),0)+IFERROR(SEARCH("USD",F124,1),0)</f>
        <v>0</v>
      </c>
    </row>
    <row r="125" spans="1:28" x14ac:dyDescent="0.2">
      <c r="A125" s="1" t="s">
        <v>2204</v>
      </c>
      <c r="B125" s="1" t="s">
        <v>15</v>
      </c>
      <c r="C125" s="10">
        <v>45355</v>
      </c>
      <c r="D125" s="1" t="s">
        <v>1150</v>
      </c>
      <c r="E125" s="1" t="s">
        <v>1149</v>
      </c>
      <c r="F125" s="1" t="s">
        <v>2157</v>
      </c>
      <c r="G125" s="1" t="s">
        <v>12</v>
      </c>
      <c r="H125" s="1" t="s">
        <v>11</v>
      </c>
      <c r="I125" s="1" t="s">
        <v>50</v>
      </c>
      <c r="J125" s="1" t="s">
        <v>9</v>
      </c>
      <c r="K125" s="1" t="s">
        <v>30</v>
      </c>
      <c r="L125" s="1" t="s">
        <v>804</v>
      </c>
      <c r="M125" s="1" t="s">
        <v>803</v>
      </c>
      <c r="N125" s="8">
        <v>581.76</v>
      </c>
      <c r="O125" s="1" t="s">
        <v>2</v>
      </c>
      <c r="P125" s="8">
        <v>581.76</v>
      </c>
      <c r="Q125" s="8">
        <v>0</v>
      </c>
      <c r="R125" s="1" t="s">
        <v>43</v>
      </c>
      <c r="S125" s="7">
        <v>3056.8</v>
      </c>
      <c r="T125" s="6">
        <f>+S125*N125</f>
        <v>1778323.9680000001</v>
      </c>
      <c r="U125" s="6">
        <f>+S125*Q125</f>
        <v>0</v>
      </c>
      <c r="V125" s="1" t="str">
        <f>IF(AB125=0,IFERROR(VLOOKUP(L125,[1]listaMateriales!A:K,11,0),"-"),"Sin producto")</f>
        <v>38 x 38</v>
      </c>
      <c r="W125" s="6">
        <f>+IF(OR(K125="27",K125="28",K125="29"),VLOOKUP(L125,[1]listaMateriales!A:E,5,0),0)*N125/1000</f>
        <v>0</v>
      </c>
      <c r="X125" s="6">
        <f>+IF(W125=0,0,T125/W125)</f>
        <v>0</v>
      </c>
      <c r="Y125" s="1" t="str">
        <f>MID(L125,14,1)</f>
        <v>1</v>
      </c>
      <c r="Z125" s="2" t="str">
        <f>IF(IFERROR(FIND("PUL",M125,1),0)&gt;1,"pulido","no")</f>
        <v>no</v>
      </c>
      <c r="AA125" s="2" t="str">
        <f>IF(IFERROR(FIND("BIOC",M125,1),0)&gt;1,"BIOCITY","no")</f>
        <v>no</v>
      </c>
      <c r="AB125" s="2">
        <f>IFERROR(SEARCH("INT",F125,1),0)+IFERROR(SEARCH("DEV",F125,1),0)+IFERROR(SEARCH("FC",F125,1),0)+IFERROR(SEARCH("USD",F125,1),0)</f>
        <v>0</v>
      </c>
    </row>
    <row r="126" spans="1:28" x14ac:dyDescent="0.2">
      <c r="A126" s="1" t="s">
        <v>2204</v>
      </c>
      <c r="B126" s="1" t="s">
        <v>15</v>
      </c>
      <c r="C126" s="10">
        <v>45355</v>
      </c>
      <c r="D126" s="1" t="s">
        <v>1150</v>
      </c>
      <c r="E126" s="1" t="s">
        <v>1149</v>
      </c>
      <c r="F126" s="1" t="s">
        <v>2157</v>
      </c>
      <c r="G126" s="1" t="s">
        <v>12</v>
      </c>
      <c r="H126" s="1" t="s">
        <v>11</v>
      </c>
      <c r="I126" s="1" t="s">
        <v>50</v>
      </c>
      <c r="J126" s="1" t="s">
        <v>9</v>
      </c>
      <c r="K126" s="1" t="s">
        <v>30</v>
      </c>
      <c r="L126" s="1" t="s">
        <v>29</v>
      </c>
      <c r="M126" s="1" t="s">
        <v>28</v>
      </c>
      <c r="N126" s="8">
        <v>775.68</v>
      </c>
      <c r="O126" s="1" t="s">
        <v>2</v>
      </c>
      <c r="P126" s="8">
        <v>775.68</v>
      </c>
      <c r="Q126" s="8">
        <v>0</v>
      </c>
      <c r="R126" s="1" t="s">
        <v>43</v>
      </c>
      <c r="S126" s="7">
        <v>3056.8</v>
      </c>
      <c r="T126" s="6">
        <f>+S126*N126</f>
        <v>2371098.6239999998</v>
      </c>
      <c r="U126" s="6">
        <f>+S126*Q126</f>
        <v>0</v>
      </c>
      <c r="V126" s="1" t="str">
        <f>IF(AB126=0,IFERROR(VLOOKUP(L126,[1]listaMateriales!A:K,11,0),"-"),"Sin producto")</f>
        <v>38 x 38</v>
      </c>
      <c r="W126" s="6">
        <f>+IF(OR(K126="27",K126="28",K126="29"),VLOOKUP(L126,[1]listaMateriales!A:E,5,0),0)*N126/1000</f>
        <v>0</v>
      </c>
      <c r="X126" s="6">
        <f>+IF(W126=0,0,T126/W126)</f>
        <v>0</v>
      </c>
      <c r="Y126" s="1" t="str">
        <f>MID(L126,14,1)</f>
        <v>1</v>
      </c>
      <c r="Z126" s="2" t="str">
        <f>IF(IFERROR(FIND("PUL",M126,1),0)&gt;1,"pulido","no")</f>
        <v>no</v>
      </c>
      <c r="AA126" s="2" t="str">
        <f>IF(IFERROR(FIND("BIOC",M126,1),0)&gt;1,"BIOCITY","no")</f>
        <v>no</v>
      </c>
      <c r="AB126" s="2">
        <f>IFERROR(SEARCH("INT",F126,1),0)+IFERROR(SEARCH("DEV",F126,1),0)+IFERROR(SEARCH("FC",F126,1),0)+IFERROR(SEARCH("USD",F126,1),0)</f>
        <v>0</v>
      </c>
    </row>
    <row r="127" spans="1:28" x14ac:dyDescent="0.2">
      <c r="A127" s="1" t="s">
        <v>2204</v>
      </c>
      <c r="B127" s="1" t="s">
        <v>15</v>
      </c>
      <c r="C127" s="10">
        <v>45355</v>
      </c>
      <c r="D127" s="1" t="s">
        <v>1150</v>
      </c>
      <c r="E127" s="1" t="s">
        <v>1149</v>
      </c>
      <c r="F127" s="1" t="s">
        <v>2157</v>
      </c>
      <c r="G127" s="1" t="s">
        <v>12</v>
      </c>
      <c r="H127" s="1" t="s">
        <v>11</v>
      </c>
      <c r="I127" s="1" t="s">
        <v>50</v>
      </c>
      <c r="J127" s="1" t="s">
        <v>9</v>
      </c>
      <c r="K127" s="1" t="s">
        <v>30</v>
      </c>
      <c r="L127" s="1" t="s">
        <v>302</v>
      </c>
      <c r="M127" s="1" t="s">
        <v>301</v>
      </c>
      <c r="N127" s="8">
        <v>775.68</v>
      </c>
      <c r="O127" s="1" t="s">
        <v>2</v>
      </c>
      <c r="P127" s="8">
        <v>775.68</v>
      </c>
      <c r="Q127" s="8">
        <v>0</v>
      </c>
      <c r="R127" s="1" t="s">
        <v>43</v>
      </c>
      <c r="S127" s="7">
        <v>3056.8</v>
      </c>
      <c r="T127" s="6">
        <f>+S127*N127</f>
        <v>2371098.6239999998</v>
      </c>
      <c r="U127" s="6">
        <f>+S127*Q127</f>
        <v>0</v>
      </c>
      <c r="V127" s="1" t="str">
        <f>IF(AB127=0,IFERROR(VLOOKUP(L127,[1]listaMateriales!A:K,11,0),"-"),"Sin producto")</f>
        <v>38 x 38</v>
      </c>
      <c r="W127" s="6">
        <f>+IF(OR(K127="27",K127="28",K127="29"),VLOOKUP(L127,[1]listaMateriales!A:E,5,0),0)*N127/1000</f>
        <v>0</v>
      </c>
      <c r="X127" s="6">
        <f>+IF(W127=0,0,T127/W127)</f>
        <v>0</v>
      </c>
      <c r="Y127" s="1" t="str">
        <f>MID(L127,14,1)</f>
        <v>1</v>
      </c>
      <c r="Z127" s="2" t="str">
        <f>IF(IFERROR(FIND("PUL",M127,1),0)&gt;1,"pulido","no")</f>
        <v>no</v>
      </c>
      <c r="AA127" s="2" t="str">
        <f>IF(IFERROR(FIND("BIOC",M127,1),0)&gt;1,"BIOCITY","no")</f>
        <v>no</v>
      </c>
      <c r="AB127" s="2">
        <f>IFERROR(SEARCH("INT",F127,1),0)+IFERROR(SEARCH("DEV",F127,1),0)+IFERROR(SEARCH("FC",F127,1),0)+IFERROR(SEARCH("USD",F127,1),0)</f>
        <v>0</v>
      </c>
    </row>
    <row r="128" spans="1:28" x14ac:dyDescent="0.2">
      <c r="A128" s="1" t="s">
        <v>2204</v>
      </c>
      <c r="B128" s="1" t="s">
        <v>15</v>
      </c>
      <c r="C128" s="10">
        <v>45355</v>
      </c>
      <c r="D128" s="1" t="s">
        <v>1150</v>
      </c>
      <c r="E128" s="1" t="s">
        <v>1149</v>
      </c>
      <c r="F128" s="1" t="s">
        <v>2157</v>
      </c>
      <c r="G128" s="1" t="s">
        <v>12</v>
      </c>
      <c r="H128" s="1" t="s">
        <v>11</v>
      </c>
      <c r="I128" s="1" t="s">
        <v>50</v>
      </c>
      <c r="J128" s="1" t="s">
        <v>9</v>
      </c>
      <c r="K128" s="1" t="s">
        <v>30</v>
      </c>
      <c r="L128" s="1" t="s">
        <v>154</v>
      </c>
      <c r="M128" s="1" t="s">
        <v>153</v>
      </c>
      <c r="N128" s="8">
        <v>387.84</v>
      </c>
      <c r="O128" s="1" t="s">
        <v>2</v>
      </c>
      <c r="P128" s="8">
        <v>0</v>
      </c>
      <c r="Q128" s="8">
        <v>387.84</v>
      </c>
      <c r="R128" s="1" t="s">
        <v>43</v>
      </c>
      <c r="S128" s="7">
        <v>3056.8</v>
      </c>
      <c r="T128" s="6">
        <f>+S128*N128</f>
        <v>1185549.3119999999</v>
      </c>
      <c r="U128" s="6">
        <f>+S128*Q128</f>
        <v>1185549.3119999999</v>
      </c>
      <c r="V128" s="1" t="str">
        <f>IF(AB128=0,IFERROR(VLOOKUP(L128,[1]listaMateriales!A:K,11,0),"-"),"Sin producto")</f>
        <v>38 x 38</v>
      </c>
      <c r="W128" s="6">
        <f>+IF(OR(K128="27",K128="28",K128="29"),VLOOKUP(L128,[1]listaMateriales!A:E,5,0),0)*N128/1000</f>
        <v>0</v>
      </c>
      <c r="X128" s="6">
        <f>+IF(W128=0,0,T128/W128)</f>
        <v>0</v>
      </c>
      <c r="Y128" s="1" t="str">
        <f>MID(L128,14,1)</f>
        <v>1</v>
      </c>
      <c r="Z128" s="2" t="str">
        <f>IF(IFERROR(FIND("PUL",M128,1),0)&gt;1,"pulido","no")</f>
        <v>no</v>
      </c>
      <c r="AA128" s="2" t="str">
        <f>IF(IFERROR(FIND("BIOC",M128,1),0)&gt;1,"BIOCITY","no")</f>
        <v>no</v>
      </c>
      <c r="AB128" s="2">
        <f>IFERROR(SEARCH("INT",F128,1),0)+IFERROR(SEARCH("DEV",F128,1),0)+IFERROR(SEARCH("FC",F128,1),0)+IFERROR(SEARCH("USD",F128,1),0)</f>
        <v>0</v>
      </c>
    </row>
    <row r="129" spans="1:28" x14ac:dyDescent="0.2">
      <c r="A129" s="1" t="s">
        <v>2204</v>
      </c>
      <c r="B129" s="1" t="s">
        <v>15</v>
      </c>
      <c r="C129" s="10">
        <v>45355</v>
      </c>
      <c r="D129" s="1" t="s">
        <v>1150</v>
      </c>
      <c r="E129" s="1" t="s">
        <v>1149</v>
      </c>
      <c r="F129" s="1" t="s">
        <v>2157</v>
      </c>
      <c r="G129" s="1" t="s">
        <v>12</v>
      </c>
      <c r="H129" s="1" t="s">
        <v>11</v>
      </c>
      <c r="I129" s="1" t="s">
        <v>50</v>
      </c>
      <c r="J129" s="1" t="s">
        <v>9</v>
      </c>
      <c r="K129" s="1" t="s">
        <v>30</v>
      </c>
      <c r="L129" s="1" t="s">
        <v>156</v>
      </c>
      <c r="M129" s="1" t="s">
        <v>155</v>
      </c>
      <c r="N129" s="8">
        <v>387.84</v>
      </c>
      <c r="O129" s="1" t="s">
        <v>2</v>
      </c>
      <c r="P129" s="8">
        <v>387.84</v>
      </c>
      <c r="Q129" s="8">
        <v>0</v>
      </c>
      <c r="R129" s="1" t="s">
        <v>43</v>
      </c>
      <c r="S129" s="7">
        <v>3056.8</v>
      </c>
      <c r="T129" s="6">
        <f>+S129*N129</f>
        <v>1185549.3119999999</v>
      </c>
      <c r="U129" s="6">
        <f>+S129*Q129</f>
        <v>0</v>
      </c>
      <c r="V129" s="1" t="str">
        <f>IF(AB129=0,IFERROR(VLOOKUP(L129,[1]listaMateriales!A:K,11,0),"-"),"Sin producto")</f>
        <v>38 x 38</v>
      </c>
      <c r="W129" s="6">
        <f>+IF(OR(K129="27",K129="28",K129="29"),VLOOKUP(L129,[1]listaMateriales!A:E,5,0),0)*N129/1000</f>
        <v>0</v>
      </c>
      <c r="X129" s="6">
        <f>+IF(W129=0,0,T129/W129)</f>
        <v>0</v>
      </c>
      <c r="Y129" s="1" t="str">
        <f>MID(L129,14,1)</f>
        <v>1</v>
      </c>
      <c r="Z129" s="2" t="str">
        <f>IF(IFERROR(FIND("PUL",M129,1),0)&gt;1,"pulido","no")</f>
        <v>no</v>
      </c>
      <c r="AA129" s="2" t="str">
        <f>IF(IFERROR(FIND("BIOC",M129,1),0)&gt;1,"BIOCITY","no")</f>
        <v>no</v>
      </c>
      <c r="AB129" s="2">
        <f>IFERROR(SEARCH("INT",F129,1),0)+IFERROR(SEARCH("DEV",F129,1),0)+IFERROR(SEARCH("FC",F129,1),0)+IFERROR(SEARCH("USD",F129,1),0)</f>
        <v>0</v>
      </c>
    </row>
    <row r="130" spans="1:28" x14ac:dyDescent="0.2">
      <c r="A130" s="1" t="s">
        <v>2204</v>
      </c>
      <c r="B130" s="1" t="s">
        <v>15</v>
      </c>
      <c r="C130" s="10">
        <v>45355</v>
      </c>
      <c r="D130" s="1" t="s">
        <v>1150</v>
      </c>
      <c r="E130" s="1" t="s">
        <v>1149</v>
      </c>
      <c r="F130" s="1" t="s">
        <v>2157</v>
      </c>
      <c r="G130" s="1" t="s">
        <v>12</v>
      </c>
      <c r="H130" s="1" t="s">
        <v>11</v>
      </c>
      <c r="I130" s="1" t="s">
        <v>50</v>
      </c>
      <c r="J130" s="1" t="s">
        <v>9</v>
      </c>
      <c r="K130" s="1" t="s">
        <v>30</v>
      </c>
      <c r="L130" s="1" t="s">
        <v>118</v>
      </c>
      <c r="M130" s="1" t="s">
        <v>117</v>
      </c>
      <c r="N130" s="8">
        <v>581.76</v>
      </c>
      <c r="O130" s="1" t="s">
        <v>2</v>
      </c>
      <c r="P130" s="8">
        <v>581.76</v>
      </c>
      <c r="Q130" s="8">
        <v>0</v>
      </c>
      <c r="R130" s="1" t="s">
        <v>43</v>
      </c>
      <c r="S130" s="7">
        <v>3056.8</v>
      </c>
      <c r="T130" s="6">
        <f>+S130*N130</f>
        <v>1778323.9680000001</v>
      </c>
      <c r="U130" s="6">
        <f>+S130*Q130</f>
        <v>0</v>
      </c>
      <c r="V130" s="1" t="str">
        <f>IF(AB130=0,IFERROR(VLOOKUP(L130,[1]listaMateriales!A:K,11,0),"-"),"Sin producto")</f>
        <v>38 x 38</v>
      </c>
      <c r="W130" s="6">
        <f>+IF(OR(K130="27",K130="28",K130="29"),VLOOKUP(L130,[1]listaMateriales!A:E,5,0),0)*N130/1000</f>
        <v>0</v>
      </c>
      <c r="X130" s="6">
        <f>+IF(W130=0,0,T130/W130)</f>
        <v>0</v>
      </c>
      <c r="Y130" s="1" t="str">
        <f>MID(L130,14,1)</f>
        <v>1</v>
      </c>
      <c r="Z130" s="2" t="str">
        <f>IF(IFERROR(FIND("PUL",M130,1),0)&gt;1,"pulido","no")</f>
        <v>no</v>
      </c>
      <c r="AA130" s="2" t="str">
        <f>IF(IFERROR(FIND("BIOC",M130,1),0)&gt;1,"BIOCITY","no")</f>
        <v>no</v>
      </c>
      <c r="AB130" s="2">
        <f>IFERROR(SEARCH("INT",F130,1),0)+IFERROR(SEARCH("DEV",F130,1),0)+IFERROR(SEARCH("FC",F130,1),0)+IFERROR(SEARCH("USD",F130,1),0)</f>
        <v>0</v>
      </c>
    </row>
    <row r="131" spans="1:28" x14ac:dyDescent="0.2">
      <c r="A131" s="1" t="s">
        <v>2204</v>
      </c>
      <c r="B131" s="1" t="s">
        <v>15</v>
      </c>
      <c r="C131" s="10">
        <v>45355</v>
      </c>
      <c r="D131" s="1" t="s">
        <v>1150</v>
      </c>
      <c r="E131" s="1" t="s">
        <v>1149</v>
      </c>
      <c r="F131" s="1" t="s">
        <v>2157</v>
      </c>
      <c r="G131" s="1" t="s">
        <v>12</v>
      </c>
      <c r="H131" s="1" t="s">
        <v>11</v>
      </c>
      <c r="I131" s="1" t="s">
        <v>50</v>
      </c>
      <c r="J131" s="1" t="s">
        <v>9</v>
      </c>
      <c r="K131" s="1" t="s">
        <v>30</v>
      </c>
      <c r="L131" s="1" t="s">
        <v>814</v>
      </c>
      <c r="M131" s="1" t="s">
        <v>813</v>
      </c>
      <c r="N131" s="8">
        <v>599.04</v>
      </c>
      <c r="O131" s="1" t="s">
        <v>2</v>
      </c>
      <c r="P131" s="8">
        <v>0</v>
      </c>
      <c r="Q131" s="8">
        <v>599.04</v>
      </c>
      <c r="R131" s="1" t="s">
        <v>43</v>
      </c>
      <c r="S131" s="7">
        <v>3990.12</v>
      </c>
      <c r="T131" s="6">
        <f>+S131*N131</f>
        <v>2390241.4847999997</v>
      </c>
      <c r="U131" s="6">
        <f>+S131*Q131</f>
        <v>2390241.4847999997</v>
      </c>
      <c r="V131" s="1" t="str">
        <f>IF(AB131=0,IFERROR(VLOOKUP(L131,[1]listaMateriales!A:K,11,0),"-"),"Sin producto")</f>
        <v>51 x 51</v>
      </c>
      <c r="W131" s="6">
        <f>+IF(OR(K131="27",K131="28",K131="29"),VLOOKUP(L131,[1]listaMateriales!A:E,5,0),0)*N131/1000</f>
        <v>0</v>
      </c>
      <c r="X131" s="6">
        <f>+IF(W131=0,0,T131/W131)</f>
        <v>0</v>
      </c>
      <c r="Y131" s="1" t="str">
        <f>MID(L131,14,1)</f>
        <v>1</v>
      </c>
      <c r="Z131" s="2" t="str">
        <f>IF(IFERROR(FIND("PUL",M131,1),0)&gt;1,"pulido","no")</f>
        <v>no</v>
      </c>
      <c r="AA131" s="2" t="str">
        <f>IF(IFERROR(FIND("BIOC",M131,1),0)&gt;1,"BIOCITY","no")</f>
        <v>no</v>
      </c>
      <c r="AB131" s="2">
        <f>IFERROR(SEARCH("INT",F131,1),0)+IFERROR(SEARCH("DEV",F131,1),0)+IFERROR(SEARCH("FC",F131,1),0)+IFERROR(SEARCH("USD",F131,1),0)</f>
        <v>0</v>
      </c>
    </row>
    <row r="132" spans="1:28" x14ac:dyDescent="0.2">
      <c r="A132" s="1" t="s">
        <v>2204</v>
      </c>
      <c r="B132" s="1" t="s">
        <v>15</v>
      </c>
      <c r="C132" s="10">
        <v>45355</v>
      </c>
      <c r="D132" s="1" t="s">
        <v>1150</v>
      </c>
      <c r="E132" s="1" t="s">
        <v>1149</v>
      </c>
      <c r="F132" s="1" t="s">
        <v>2157</v>
      </c>
      <c r="G132" s="1" t="s">
        <v>12</v>
      </c>
      <c r="H132" s="1" t="s">
        <v>11</v>
      </c>
      <c r="I132" s="1" t="s">
        <v>50</v>
      </c>
      <c r="J132" s="1" t="s">
        <v>9</v>
      </c>
      <c r="K132" s="1" t="s">
        <v>8</v>
      </c>
      <c r="L132" s="1" t="s">
        <v>1857</v>
      </c>
      <c r="M132" s="1" t="s">
        <v>1856</v>
      </c>
      <c r="N132" s="9">
        <v>590.4</v>
      </c>
      <c r="O132" s="1" t="s">
        <v>2</v>
      </c>
      <c r="P132" s="8">
        <v>0</v>
      </c>
      <c r="Q132" s="8">
        <v>590.4</v>
      </c>
      <c r="R132" s="1" t="s">
        <v>43</v>
      </c>
      <c r="S132" s="7">
        <v>4229.4799999999996</v>
      </c>
      <c r="T132" s="6">
        <f>+S132*N132</f>
        <v>2497084.9919999996</v>
      </c>
      <c r="U132" s="6">
        <f>+S132*Q132</f>
        <v>2497084.9919999996</v>
      </c>
      <c r="V132" s="1" t="str">
        <f>IF(AB132=0,IFERROR(VLOOKUP(L132,[1]listaMateriales!A:K,11,0),"-"),"Sin producto")</f>
        <v xml:space="preserve">29 x 59 Cba </v>
      </c>
      <c r="W132" s="6">
        <f>+IF(OR(K132="27",K132="28",K132="29"),VLOOKUP(L132,[1]listaMateriales!A:E,5,0),0)*N132/1000</f>
        <v>0</v>
      </c>
      <c r="X132" s="6">
        <f>+IF(W132=0,0,T132/W132)</f>
        <v>0</v>
      </c>
      <c r="Y132" s="1" t="str">
        <f>MID(L132,14,1)</f>
        <v>1</v>
      </c>
      <c r="Z132" s="2" t="str">
        <f>IF(IFERROR(FIND("PUL",M132,1),0)&gt;1,"pulido","no")</f>
        <v>no</v>
      </c>
      <c r="AA132" s="2" t="str">
        <f>IF(IFERROR(FIND("BIOC",M132,1),0)&gt;1,"BIOCITY","no")</f>
        <v>no</v>
      </c>
      <c r="AB132" s="2">
        <f>IFERROR(SEARCH("INT",F132,1),0)+IFERROR(SEARCH("DEV",F132,1),0)+IFERROR(SEARCH("FC",F132,1),0)+IFERROR(SEARCH("USD",F132,1),0)</f>
        <v>0</v>
      </c>
    </row>
    <row r="133" spans="1:28" x14ac:dyDescent="0.2">
      <c r="A133" s="1" t="s">
        <v>2203</v>
      </c>
      <c r="B133" s="1" t="s">
        <v>42</v>
      </c>
      <c r="C133" s="10">
        <v>45355</v>
      </c>
      <c r="D133" s="1" t="s">
        <v>41</v>
      </c>
      <c r="E133" s="1" t="s">
        <v>40</v>
      </c>
      <c r="F133" s="1" t="s">
        <v>2202</v>
      </c>
      <c r="G133" s="1" t="s">
        <v>39</v>
      </c>
      <c r="H133" s="1" t="s">
        <v>38</v>
      </c>
      <c r="I133" s="1" t="s">
        <v>50</v>
      </c>
      <c r="J133" s="1" t="s">
        <v>37</v>
      </c>
      <c r="K133" s="1" t="s">
        <v>36</v>
      </c>
      <c r="L133" s="1" t="s">
        <v>35</v>
      </c>
      <c r="M133" s="1" t="s">
        <v>34</v>
      </c>
      <c r="N133" s="9">
        <v>6336</v>
      </c>
      <c r="O133" s="1" t="s">
        <v>4</v>
      </c>
      <c r="P133" s="8">
        <v>6336</v>
      </c>
      <c r="Q133" s="8">
        <v>0</v>
      </c>
      <c r="R133" s="1" t="s">
        <v>33</v>
      </c>
      <c r="S133" s="7">
        <v>116.04</v>
      </c>
      <c r="T133" s="6">
        <f>+S133*N133</f>
        <v>735229.44000000006</v>
      </c>
      <c r="U133" s="6">
        <f>+S133*Q133</f>
        <v>0</v>
      </c>
      <c r="V133" s="1" t="str">
        <f>IF(AB133=0,IFERROR(VLOOKUP(L133,[1]listaMateriales!A:K,11,0),"-"),"Sin producto")</f>
        <v>Ladrillos (Campana)</v>
      </c>
      <c r="W133" s="6">
        <f>+IF(OR(K133="27",K133="28",K133="29"),VLOOKUP(L133,[1]listaMateriales!A:E,5,0),0)*N133/1000</f>
        <v>30.412800000000001</v>
      </c>
      <c r="X133" s="6">
        <f>+IF(W133=0,0,T133/W133)</f>
        <v>24175</v>
      </c>
      <c r="Y133" s="1" t="str">
        <f>MID(L133,14,1)</f>
        <v/>
      </c>
      <c r="Z133" s="2" t="str">
        <f>IF(IFERROR(FIND("PUL",M133,1),0)&gt;1,"pulido","no")</f>
        <v>no</v>
      </c>
      <c r="AA133" s="2" t="str">
        <f>IF(IFERROR(FIND("BIOC",M133,1),0)&gt;1,"BIOCITY","no")</f>
        <v>no</v>
      </c>
      <c r="AB133" s="2">
        <f>IFERROR(SEARCH("INT",F133,1),0)+IFERROR(SEARCH("DEV",F133,1),0)+IFERROR(SEARCH("FC",F133,1),0)+IFERROR(SEARCH("USD",F133,1),0)</f>
        <v>0</v>
      </c>
    </row>
    <row r="134" spans="1:28" x14ac:dyDescent="0.2">
      <c r="A134" s="1" t="s">
        <v>2201</v>
      </c>
      <c r="B134" s="1" t="s">
        <v>15</v>
      </c>
      <c r="C134" s="10">
        <v>45355</v>
      </c>
      <c r="D134" s="1" t="s">
        <v>372</v>
      </c>
      <c r="E134" s="1" t="s">
        <v>371</v>
      </c>
      <c r="F134" s="1" t="s">
        <v>2200</v>
      </c>
      <c r="G134" s="1" t="s">
        <v>12</v>
      </c>
      <c r="H134" s="1" t="s">
        <v>11</v>
      </c>
      <c r="I134" s="1" t="s">
        <v>50</v>
      </c>
      <c r="J134" s="1" t="s">
        <v>17</v>
      </c>
      <c r="K134" s="1" t="s">
        <v>16</v>
      </c>
      <c r="L134" s="1" t="s">
        <v>346</v>
      </c>
      <c r="M134" s="1" t="s">
        <v>345</v>
      </c>
      <c r="N134" s="9">
        <v>302.39999999999998</v>
      </c>
      <c r="O134" s="1" t="s">
        <v>2</v>
      </c>
      <c r="P134" s="8">
        <v>302.39999999999998</v>
      </c>
      <c r="Q134" s="8">
        <v>0</v>
      </c>
      <c r="R134" s="1" t="s">
        <v>33</v>
      </c>
      <c r="S134" s="7">
        <v>7836.95</v>
      </c>
      <c r="T134" s="6">
        <f>+S134*N134</f>
        <v>2369893.6799999997</v>
      </c>
      <c r="U134" s="6">
        <f>+S134*Q134</f>
        <v>0</v>
      </c>
      <c r="V134" s="1" t="str">
        <f>IF(AB134=0,IFERROR(VLOOKUP(L134,[1]listaMateriales!A:K,11,0),"-"),"Sin producto")</f>
        <v>58x58 Polished</v>
      </c>
      <c r="W134" s="6">
        <f>+IF(OR(K134="27",K134="28",K134="29"),VLOOKUP(L134,[1]listaMateriales!A:E,5,0),0)*N134/1000</f>
        <v>0</v>
      </c>
      <c r="X134" s="6">
        <f>+IF(W134=0,0,T134/W134)</f>
        <v>0</v>
      </c>
      <c r="Y134" s="1" t="str">
        <f>MID(L134,14,1)</f>
        <v>2</v>
      </c>
      <c r="Z134" s="2" t="str">
        <f>IF(IFERROR(FIND("PUL",M134,1),0)&gt;1,"pulido","no")</f>
        <v>pulido</v>
      </c>
      <c r="AA134" s="2" t="str">
        <f>IF(IFERROR(FIND("BIOC",M134,1),0)&gt;1,"BIOCITY","no")</f>
        <v>no</v>
      </c>
      <c r="AB134" s="2">
        <f>IFERROR(SEARCH("INT",F134,1),0)+IFERROR(SEARCH("DEV",F134,1),0)+IFERROR(SEARCH("FC",F134,1),0)+IFERROR(SEARCH("USD",F134,1),0)</f>
        <v>0</v>
      </c>
    </row>
    <row r="135" spans="1:28" x14ac:dyDescent="0.2">
      <c r="A135" s="1" t="s">
        <v>2199</v>
      </c>
      <c r="B135" s="1" t="s">
        <v>15</v>
      </c>
      <c r="C135" s="10">
        <v>45355</v>
      </c>
      <c r="D135" s="1" t="s">
        <v>1329</v>
      </c>
      <c r="E135" s="1" t="s">
        <v>1328</v>
      </c>
      <c r="F135" s="1" t="s">
        <v>2076</v>
      </c>
      <c r="G135" s="1" t="s">
        <v>39</v>
      </c>
      <c r="H135" s="1" t="s">
        <v>38</v>
      </c>
      <c r="I135" s="1" t="s">
        <v>50</v>
      </c>
      <c r="J135" s="1" t="s">
        <v>17</v>
      </c>
      <c r="K135" s="1" t="s">
        <v>49</v>
      </c>
      <c r="L135" s="1" t="s">
        <v>48</v>
      </c>
      <c r="M135" s="1" t="s">
        <v>47</v>
      </c>
      <c r="N135" s="8">
        <v>4320</v>
      </c>
      <c r="O135" s="1" t="s">
        <v>4</v>
      </c>
      <c r="P135" s="8">
        <v>4320</v>
      </c>
      <c r="Q135" s="8">
        <v>0</v>
      </c>
      <c r="R135" s="1" t="s">
        <v>46</v>
      </c>
      <c r="S135" s="7">
        <v>361</v>
      </c>
      <c r="T135" s="6">
        <f>+S135*N135</f>
        <v>1559520</v>
      </c>
      <c r="U135" s="6">
        <f>+S135*Q135</f>
        <v>0</v>
      </c>
      <c r="V135" s="1" t="str">
        <f>IF(AB135=0,IFERROR(VLOOKUP(L135,[1]listaMateriales!A:K,11,0),"-"),"Sin producto")</f>
        <v xml:space="preserve">Ladrillos (Olavarria)    </v>
      </c>
      <c r="W135" s="6">
        <f>+IF(OR(K135="27",K135="28",K135="29"),VLOOKUP(L135,[1]listaMateriales!A:E,5,0),0)*N135/1000</f>
        <v>23.064480000000003</v>
      </c>
      <c r="X135" s="6">
        <f>+IF(W135=0,0,T135/W135)</f>
        <v>67615.658362989314</v>
      </c>
      <c r="Y135" s="1" t="str">
        <f>MID(L135,14,1)</f>
        <v>1</v>
      </c>
      <c r="Z135" s="2" t="str">
        <f>IF(IFERROR(FIND("PUL",M135,1),0)&gt;1,"pulido","no")</f>
        <v>no</v>
      </c>
      <c r="AA135" s="2" t="str">
        <f>IF(IFERROR(FIND("BIOC",M135,1),0)&gt;1,"BIOCITY","no")</f>
        <v>no</v>
      </c>
      <c r="AB135" s="2">
        <f>IFERROR(SEARCH("INT",F135,1),0)+IFERROR(SEARCH("DEV",F135,1),0)+IFERROR(SEARCH("FC",F135,1),0)+IFERROR(SEARCH("USD",F135,1),0)</f>
        <v>0</v>
      </c>
    </row>
    <row r="136" spans="1:28" x14ac:dyDescent="0.2">
      <c r="A136" s="1" t="s">
        <v>2199</v>
      </c>
      <c r="B136" s="1" t="s">
        <v>15</v>
      </c>
      <c r="C136" s="10">
        <v>45355</v>
      </c>
      <c r="D136" s="1" t="s">
        <v>1329</v>
      </c>
      <c r="E136" s="1" t="s">
        <v>1328</v>
      </c>
      <c r="F136" s="1" t="s">
        <v>2076</v>
      </c>
      <c r="G136" s="1" t="s">
        <v>39</v>
      </c>
      <c r="H136" s="1" t="s">
        <v>38</v>
      </c>
      <c r="I136" s="1" t="s">
        <v>50</v>
      </c>
      <c r="J136" s="1" t="s">
        <v>17</v>
      </c>
      <c r="K136" s="1" t="s">
        <v>49</v>
      </c>
      <c r="L136" s="1" t="s">
        <v>55</v>
      </c>
      <c r="M136" s="1" t="s">
        <v>54</v>
      </c>
      <c r="N136" s="8">
        <v>1980</v>
      </c>
      <c r="O136" s="1" t="s">
        <v>4</v>
      </c>
      <c r="P136" s="8">
        <v>1980</v>
      </c>
      <c r="Q136" s="8">
        <v>0</v>
      </c>
      <c r="R136" s="1" t="s">
        <v>46</v>
      </c>
      <c r="S136" s="7">
        <v>283.12</v>
      </c>
      <c r="T136" s="6">
        <f>+S136*N136</f>
        <v>560577.6</v>
      </c>
      <c r="U136" s="6">
        <f>+S136*Q136</f>
        <v>0</v>
      </c>
      <c r="V136" s="1" t="str">
        <f>IF(AB136=0,IFERROR(VLOOKUP(L136,[1]listaMateriales!A:K,11,0),"-"),"Sin producto")</f>
        <v xml:space="preserve">Ladrillos (Olavarria)    </v>
      </c>
      <c r="W136" s="6">
        <f>+IF(OR(K136="27",K136="28",K136="29"),VLOOKUP(L136,[1]listaMateriales!A:E,5,0),0)*N136/1000</f>
        <v>7.22898</v>
      </c>
      <c r="X136" s="6">
        <f>+IF(W136=0,0,T136/W136)</f>
        <v>77545.877841687208</v>
      </c>
      <c r="Y136" s="1" t="str">
        <f>MID(L136,14,1)</f>
        <v>1</v>
      </c>
      <c r="Z136" s="2" t="str">
        <f>IF(IFERROR(FIND("PUL",M136,1),0)&gt;1,"pulido","no")</f>
        <v>no</v>
      </c>
      <c r="AA136" s="2" t="str">
        <f>IF(IFERROR(FIND("BIOC",M136,1),0)&gt;1,"BIOCITY","no")</f>
        <v>no</v>
      </c>
      <c r="AB136" s="2">
        <f>IFERROR(SEARCH("INT",F136,1),0)+IFERROR(SEARCH("DEV",F136,1),0)+IFERROR(SEARCH("FC",F136,1),0)+IFERROR(SEARCH("USD",F136,1),0)</f>
        <v>0</v>
      </c>
    </row>
    <row r="137" spans="1:28" x14ac:dyDescent="0.2">
      <c r="A137" s="1" t="s">
        <v>2196</v>
      </c>
      <c r="B137" s="1" t="s">
        <v>15</v>
      </c>
      <c r="C137" s="10">
        <v>45355</v>
      </c>
      <c r="D137" s="1" t="s">
        <v>1150</v>
      </c>
      <c r="E137" s="1" t="s">
        <v>1149</v>
      </c>
      <c r="F137" s="1" t="s">
        <v>2157</v>
      </c>
      <c r="G137" s="1" t="s">
        <v>12</v>
      </c>
      <c r="H137" s="1" t="s">
        <v>11</v>
      </c>
      <c r="I137" s="1" t="s">
        <v>50</v>
      </c>
      <c r="J137" s="1" t="s">
        <v>17</v>
      </c>
      <c r="K137" s="1" t="s">
        <v>16</v>
      </c>
      <c r="L137" s="1" t="s">
        <v>2198</v>
      </c>
      <c r="M137" s="1" t="s">
        <v>2197</v>
      </c>
      <c r="N137" s="8">
        <v>403.2</v>
      </c>
      <c r="O137" s="1" t="s">
        <v>2</v>
      </c>
      <c r="P137" s="8">
        <v>0</v>
      </c>
      <c r="Q137" s="8">
        <v>403.2</v>
      </c>
      <c r="R137" s="1" t="s">
        <v>43</v>
      </c>
      <c r="S137" s="7">
        <v>14915.38</v>
      </c>
      <c r="T137" s="6">
        <f>+S137*N137</f>
        <v>6013881.2159999991</v>
      </c>
      <c r="U137" s="6">
        <f>+S137*Q137</f>
        <v>6013881.2159999991</v>
      </c>
      <c r="V137" s="1" t="str">
        <f>IF(AB137=0,IFERROR(VLOOKUP(L137,[1]listaMateriales!A:K,11,0),"-"),"Sin producto")</f>
        <v>58x58 Polished</v>
      </c>
      <c r="W137" s="6">
        <f>+IF(OR(K137="27",K137="28",K137="29"),VLOOKUP(L137,[1]listaMateriales!A:E,5,0),0)*N137/1000</f>
        <v>0</v>
      </c>
      <c r="X137" s="6">
        <f>+IF(W137=0,0,T137/W137)</f>
        <v>0</v>
      </c>
      <c r="Y137" s="1" t="str">
        <f>MID(L137,14,1)</f>
        <v>1</v>
      </c>
      <c r="Z137" s="2" t="str">
        <f>IF(IFERROR(FIND("PUL",M137,1),0)&gt;1,"pulido","no")</f>
        <v>pulido</v>
      </c>
      <c r="AA137" s="2" t="str">
        <f>IF(IFERROR(FIND("BIOC",M137,1),0)&gt;1,"BIOCITY","no")</f>
        <v>no</v>
      </c>
      <c r="AB137" s="2">
        <f>IFERROR(SEARCH("INT",F137,1),0)+IFERROR(SEARCH("DEV",F137,1),0)+IFERROR(SEARCH("FC",F137,1),0)+IFERROR(SEARCH("USD",F137,1),0)</f>
        <v>0</v>
      </c>
    </row>
    <row r="138" spans="1:28" x14ac:dyDescent="0.2">
      <c r="A138" s="1" t="s">
        <v>2196</v>
      </c>
      <c r="B138" s="1" t="s">
        <v>15</v>
      </c>
      <c r="C138" s="10">
        <v>45355</v>
      </c>
      <c r="D138" s="1" t="s">
        <v>1150</v>
      </c>
      <c r="E138" s="1" t="s">
        <v>1149</v>
      </c>
      <c r="F138" s="1" t="s">
        <v>2157</v>
      </c>
      <c r="G138" s="1" t="s">
        <v>12</v>
      </c>
      <c r="H138" s="1" t="s">
        <v>11</v>
      </c>
      <c r="I138" s="1" t="s">
        <v>50</v>
      </c>
      <c r="J138" s="1" t="s">
        <v>17</v>
      </c>
      <c r="K138" s="1" t="s">
        <v>16</v>
      </c>
      <c r="L138" s="1" t="s">
        <v>1674</v>
      </c>
      <c r="M138" s="1" t="s">
        <v>1673</v>
      </c>
      <c r="N138" s="9">
        <v>388.8</v>
      </c>
      <c r="O138" s="1" t="s">
        <v>2</v>
      </c>
      <c r="P138" s="8">
        <v>0</v>
      </c>
      <c r="Q138" s="8">
        <v>388.8</v>
      </c>
      <c r="R138" s="1" t="s">
        <v>43</v>
      </c>
      <c r="S138" s="7">
        <v>22302.04</v>
      </c>
      <c r="T138" s="6">
        <f>+S138*N138</f>
        <v>8671033.1520000007</v>
      </c>
      <c r="U138" s="6">
        <f>+S138*Q138</f>
        <v>8671033.1520000007</v>
      </c>
      <c r="V138" s="1" t="str">
        <f>IF(AB138=0,IFERROR(VLOOKUP(L138,[1]listaMateriales!A:K,11,0),"-"),"Sin producto")</f>
        <v>58 x 117 Polished</v>
      </c>
      <c r="W138" s="6">
        <f>+IF(OR(K138="27",K138="28",K138="29"),VLOOKUP(L138,[1]listaMateriales!A:E,5,0),0)*N138/1000</f>
        <v>0</v>
      </c>
      <c r="X138" s="6">
        <f>+IF(W138=0,0,T138/W138)</f>
        <v>0</v>
      </c>
      <c r="Y138" s="1" t="str">
        <f>MID(L138,14,1)</f>
        <v>1</v>
      </c>
      <c r="Z138" s="2" t="str">
        <f>IF(IFERROR(FIND("PUL",M138,1),0)&gt;1,"pulido","no")</f>
        <v>pulido</v>
      </c>
      <c r="AA138" s="2" t="str">
        <f>IF(IFERROR(FIND("BIOC",M138,1),0)&gt;1,"BIOCITY","no")</f>
        <v>no</v>
      </c>
      <c r="AB138" s="2">
        <f>IFERROR(SEARCH("INT",F138,1),0)+IFERROR(SEARCH("DEV",F138,1),0)+IFERROR(SEARCH("FC",F138,1),0)+IFERROR(SEARCH("USD",F138,1),0)</f>
        <v>0</v>
      </c>
    </row>
    <row r="139" spans="1:28" x14ac:dyDescent="0.2">
      <c r="A139" s="1" t="s">
        <v>2196</v>
      </c>
      <c r="B139" s="1" t="s">
        <v>15</v>
      </c>
      <c r="C139" s="10">
        <v>45355</v>
      </c>
      <c r="D139" s="1" t="s">
        <v>1150</v>
      </c>
      <c r="E139" s="1" t="s">
        <v>1149</v>
      </c>
      <c r="F139" s="1" t="s">
        <v>2157</v>
      </c>
      <c r="G139" s="1" t="s">
        <v>12</v>
      </c>
      <c r="H139" s="1" t="s">
        <v>11</v>
      </c>
      <c r="I139" s="1" t="s">
        <v>50</v>
      </c>
      <c r="J139" s="1" t="s">
        <v>17</v>
      </c>
      <c r="K139" s="1" t="s">
        <v>16</v>
      </c>
      <c r="L139" s="1" t="s">
        <v>1538</v>
      </c>
      <c r="M139" s="1" t="s">
        <v>1537</v>
      </c>
      <c r="N139" s="9">
        <v>388.8</v>
      </c>
      <c r="O139" s="1" t="s">
        <v>2</v>
      </c>
      <c r="P139" s="8">
        <v>0</v>
      </c>
      <c r="Q139" s="8">
        <v>388.8</v>
      </c>
      <c r="R139" s="1" t="s">
        <v>43</v>
      </c>
      <c r="S139" s="7">
        <v>16570.419999999998</v>
      </c>
      <c r="T139" s="6">
        <f>+S139*N139</f>
        <v>6442579.2959999992</v>
      </c>
      <c r="U139" s="6">
        <f>+S139*Q139</f>
        <v>6442579.2959999992</v>
      </c>
      <c r="V139" s="1" t="str">
        <f>IF(AB139=0,IFERROR(VLOOKUP(L139,[1]listaMateriales!A:K,11,0),"-"),"Sin producto")</f>
        <v>60x120 y 58x117 Rect.</v>
      </c>
      <c r="W139" s="6">
        <f>+IF(OR(K139="27",K139="28",K139="29"),VLOOKUP(L139,[1]listaMateriales!A:E,5,0),0)*N139/1000</f>
        <v>0</v>
      </c>
      <c r="X139" s="6">
        <f>+IF(W139=0,0,T139/W139)</f>
        <v>0</v>
      </c>
      <c r="Y139" s="1" t="str">
        <f>MID(L139,14,1)</f>
        <v>1</v>
      </c>
      <c r="Z139" s="2" t="str">
        <f>IF(IFERROR(FIND("PUL",M139,1),0)&gt;1,"pulido","no")</f>
        <v>no</v>
      </c>
      <c r="AA139" s="2" t="str">
        <f>IF(IFERROR(FIND("BIOC",M139,1),0)&gt;1,"BIOCITY","no")</f>
        <v>no</v>
      </c>
      <c r="AB139" s="2">
        <f>IFERROR(SEARCH("INT",F139,1),0)+IFERROR(SEARCH("DEV",F139,1),0)+IFERROR(SEARCH("FC",F139,1),0)+IFERROR(SEARCH("USD",F139,1),0)</f>
        <v>0</v>
      </c>
    </row>
    <row r="140" spans="1:28" x14ac:dyDescent="0.2">
      <c r="A140" s="1" t="s">
        <v>2196</v>
      </c>
      <c r="B140" s="1" t="s">
        <v>15</v>
      </c>
      <c r="C140" s="10">
        <v>45355</v>
      </c>
      <c r="D140" s="1" t="s">
        <v>1150</v>
      </c>
      <c r="E140" s="1" t="s">
        <v>1149</v>
      </c>
      <c r="F140" s="1" t="s">
        <v>2157</v>
      </c>
      <c r="G140" s="1" t="s">
        <v>12</v>
      </c>
      <c r="H140" s="1" t="s">
        <v>11</v>
      </c>
      <c r="I140" s="1" t="s">
        <v>50</v>
      </c>
      <c r="J140" s="1" t="s">
        <v>17</v>
      </c>
      <c r="K140" s="1" t="s">
        <v>16</v>
      </c>
      <c r="L140" s="1" t="s">
        <v>141</v>
      </c>
      <c r="M140" s="1" t="s">
        <v>140</v>
      </c>
      <c r="N140" s="9">
        <v>194.4</v>
      </c>
      <c r="O140" s="1" t="s">
        <v>2</v>
      </c>
      <c r="P140" s="8">
        <v>0</v>
      </c>
      <c r="Q140" s="8">
        <v>194.4</v>
      </c>
      <c r="R140" s="1" t="s">
        <v>43</v>
      </c>
      <c r="S140" s="7">
        <v>22302.09</v>
      </c>
      <c r="T140" s="6">
        <f>+S140*N140</f>
        <v>4335526.2960000001</v>
      </c>
      <c r="U140" s="6">
        <f>+S140*Q140</f>
        <v>4335526.2960000001</v>
      </c>
      <c r="V140" s="1" t="str">
        <f>IF(AB140=0,IFERROR(VLOOKUP(L140,[1]listaMateriales!A:K,11,0),"-"),"Sin producto")</f>
        <v>58 x 117 Polished</v>
      </c>
      <c r="W140" s="6">
        <f>+IF(OR(K140="27",K140="28",K140="29"),VLOOKUP(L140,[1]listaMateriales!A:E,5,0),0)*N140/1000</f>
        <v>0</v>
      </c>
      <c r="X140" s="6">
        <f>+IF(W140=0,0,T140/W140)</f>
        <v>0</v>
      </c>
      <c r="Y140" s="1" t="str">
        <f>MID(L140,14,1)</f>
        <v>1</v>
      </c>
      <c r="Z140" s="2" t="str">
        <f>IF(IFERROR(FIND("PUL",M140,1),0)&gt;1,"pulido","no")</f>
        <v>pulido</v>
      </c>
      <c r="AA140" s="2" t="str">
        <f>IF(IFERROR(FIND("BIOC",M140,1),0)&gt;1,"BIOCITY","no")</f>
        <v>no</v>
      </c>
      <c r="AB140" s="2">
        <f>IFERROR(SEARCH("INT",F140,1),0)+IFERROR(SEARCH("DEV",F140,1),0)+IFERROR(SEARCH("FC",F140,1),0)+IFERROR(SEARCH("USD",F140,1),0)</f>
        <v>0</v>
      </c>
    </row>
    <row r="141" spans="1:28" x14ac:dyDescent="0.2">
      <c r="A141" s="1" t="s">
        <v>2196</v>
      </c>
      <c r="B141" s="1" t="s">
        <v>15</v>
      </c>
      <c r="C141" s="10">
        <v>45355</v>
      </c>
      <c r="D141" s="1" t="s">
        <v>1150</v>
      </c>
      <c r="E141" s="1" t="s">
        <v>1149</v>
      </c>
      <c r="F141" s="1" t="s">
        <v>2157</v>
      </c>
      <c r="G141" s="1" t="s">
        <v>12</v>
      </c>
      <c r="H141" s="1" t="s">
        <v>11</v>
      </c>
      <c r="I141" s="1" t="s">
        <v>50</v>
      </c>
      <c r="J141" s="1" t="s">
        <v>17</v>
      </c>
      <c r="K141" s="1" t="s">
        <v>16</v>
      </c>
      <c r="L141" s="1" t="s">
        <v>1126</v>
      </c>
      <c r="M141" s="1" t="s">
        <v>1125</v>
      </c>
      <c r="N141" s="9">
        <v>410.4</v>
      </c>
      <c r="O141" s="1" t="s">
        <v>2</v>
      </c>
      <c r="P141" s="8">
        <v>410.4</v>
      </c>
      <c r="Q141" s="8">
        <v>0</v>
      </c>
      <c r="R141" s="1" t="s">
        <v>43</v>
      </c>
      <c r="S141" s="7">
        <v>18301.02</v>
      </c>
      <c r="T141" s="6">
        <f>+S141*N141</f>
        <v>7510738.608</v>
      </c>
      <c r="U141" s="6">
        <f>+S141*Q141</f>
        <v>0</v>
      </c>
      <c r="V141" s="1" t="str">
        <f>IF(AB141=0,IFERROR(VLOOKUP(L141,[1]listaMateriales!A:K,11,0),"-"),"Sin producto")</f>
        <v>21 x 122</v>
      </c>
      <c r="W141" s="6">
        <f>+IF(OR(K141="27",K141="28",K141="29"),VLOOKUP(L141,[1]listaMateriales!A:E,5,0),0)*N141/1000</f>
        <v>0</v>
      </c>
      <c r="X141" s="6">
        <f>+IF(W141=0,0,T141/W141)</f>
        <v>0</v>
      </c>
      <c r="Y141" s="1" t="str">
        <f>MID(L141,14,1)</f>
        <v>1</v>
      </c>
      <c r="Z141" s="2" t="str">
        <f>IF(IFERROR(FIND("PUL",M141,1),0)&gt;1,"pulido","no")</f>
        <v>no</v>
      </c>
      <c r="AA141" s="2" t="str">
        <f>IF(IFERROR(FIND("BIOC",M141,1),0)&gt;1,"BIOCITY","no")</f>
        <v>no</v>
      </c>
      <c r="AB141" s="2">
        <f>IFERROR(SEARCH("INT",F141,1),0)+IFERROR(SEARCH("DEV",F141,1),0)+IFERROR(SEARCH("FC",F141,1),0)+IFERROR(SEARCH("USD",F141,1),0)</f>
        <v>0</v>
      </c>
    </row>
    <row r="142" spans="1:28" x14ac:dyDescent="0.2">
      <c r="A142" s="1" t="s">
        <v>2196</v>
      </c>
      <c r="B142" s="1" t="s">
        <v>15</v>
      </c>
      <c r="C142" s="10">
        <v>45355</v>
      </c>
      <c r="D142" s="1" t="s">
        <v>1150</v>
      </c>
      <c r="E142" s="1" t="s">
        <v>1149</v>
      </c>
      <c r="F142" s="1" t="s">
        <v>2157</v>
      </c>
      <c r="G142" s="1" t="s">
        <v>12</v>
      </c>
      <c r="H142" s="1" t="s">
        <v>11</v>
      </c>
      <c r="I142" s="1" t="s">
        <v>50</v>
      </c>
      <c r="J142" s="1" t="s">
        <v>17</v>
      </c>
      <c r="K142" s="1" t="s">
        <v>16</v>
      </c>
      <c r="L142" s="1" t="s">
        <v>27</v>
      </c>
      <c r="M142" s="1" t="s">
        <v>26</v>
      </c>
      <c r="N142" s="8">
        <v>417.6</v>
      </c>
      <c r="O142" s="1" t="s">
        <v>2</v>
      </c>
      <c r="P142" s="8">
        <v>0</v>
      </c>
      <c r="Q142" s="8">
        <v>417.6</v>
      </c>
      <c r="R142" s="1" t="s">
        <v>43</v>
      </c>
      <c r="S142" s="7">
        <v>10783.96</v>
      </c>
      <c r="T142" s="6">
        <f>+S142*N142</f>
        <v>4503381.6959999995</v>
      </c>
      <c r="U142" s="6">
        <f>+S142*Q142</f>
        <v>4503381.6959999995</v>
      </c>
      <c r="V142" s="1" t="str">
        <f>IF(AB142=0,IFERROR(VLOOKUP(L142,[1]listaMateriales!A:K,11,0),"-"),"Sin producto")</f>
        <v xml:space="preserve">59 x 59 </v>
      </c>
      <c r="W142" s="6">
        <f>+IF(OR(K142="27",K142="28",K142="29"),VLOOKUP(L142,[1]listaMateriales!A:E,5,0),0)*N142/1000</f>
        <v>0</v>
      </c>
      <c r="X142" s="6">
        <f>+IF(W142=0,0,T142/W142)</f>
        <v>0</v>
      </c>
      <c r="Y142" s="1" t="str">
        <f>MID(L142,14,1)</f>
        <v>1</v>
      </c>
      <c r="Z142" s="2" t="str">
        <f>IF(IFERROR(FIND("PUL",M142,1),0)&gt;1,"pulido","no")</f>
        <v>no</v>
      </c>
      <c r="AA142" s="2" t="str">
        <f>IF(IFERROR(FIND("BIOC",M142,1),0)&gt;1,"BIOCITY","no")</f>
        <v>no</v>
      </c>
      <c r="AB142" s="2">
        <f>IFERROR(SEARCH("INT",F142,1),0)+IFERROR(SEARCH("DEV",F142,1),0)+IFERROR(SEARCH("FC",F142,1),0)+IFERROR(SEARCH("USD",F142,1),0)</f>
        <v>0</v>
      </c>
    </row>
    <row r="143" spans="1:28" x14ac:dyDescent="0.2">
      <c r="A143" s="1" t="s">
        <v>2196</v>
      </c>
      <c r="B143" s="1" t="s">
        <v>15</v>
      </c>
      <c r="C143" s="10">
        <v>45355</v>
      </c>
      <c r="D143" s="1" t="s">
        <v>1150</v>
      </c>
      <c r="E143" s="1" t="s">
        <v>1149</v>
      </c>
      <c r="F143" s="1" t="s">
        <v>2157</v>
      </c>
      <c r="G143" s="1" t="s">
        <v>12</v>
      </c>
      <c r="H143" s="1" t="s">
        <v>11</v>
      </c>
      <c r="I143" s="1" t="s">
        <v>50</v>
      </c>
      <c r="J143" s="1" t="s">
        <v>17</v>
      </c>
      <c r="K143" s="1" t="s">
        <v>16</v>
      </c>
      <c r="L143" s="1" t="s">
        <v>1406</v>
      </c>
      <c r="M143" s="1" t="s">
        <v>1405</v>
      </c>
      <c r="N143" s="9">
        <v>216</v>
      </c>
      <c r="O143" s="1" t="s">
        <v>2</v>
      </c>
      <c r="P143" s="8">
        <v>0</v>
      </c>
      <c r="Q143" s="8">
        <v>216</v>
      </c>
      <c r="R143" s="1" t="s">
        <v>43</v>
      </c>
      <c r="S143" s="7">
        <v>8807.4500000000007</v>
      </c>
      <c r="T143" s="6">
        <f>+S143*N143</f>
        <v>1902409.2000000002</v>
      </c>
      <c r="U143" s="6">
        <f>+S143*Q143</f>
        <v>1902409.2000000002</v>
      </c>
      <c r="V143" s="1" t="str">
        <f>IF(AB143=0,IFERROR(VLOOKUP(L143,[1]listaMateriales!A:K,11,0),"-"),"Sin producto")</f>
        <v>60x60-61x61-61,5x61,5</v>
      </c>
      <c r="W143" s="6">
        <f>+IF(OR(K143="27",K143="28",K143="29"),VLOOKUP(L143,[1]listaMateriales!A:E,5,0),0)*N143/1000</f>
        <v>0</v>
      </c>
      <c r="X143" s="6">
        <f>+IF(W143=0,0,T143/W143)</f>
        <v>0</v>
      </c>
      <c r="Y143" s="1" t="str">
        <f>MID(L143,14,1)</f>
        <v>1</v>
      </c>
      <c r="Z143" s="2" t="str">
        <f>IF(IFERROR(FIND("PUL",M143,1),0)&gt;1,"pulido","no")</f>
        <v>no</v>
      </c>
      <c r="AA143" s="2" t="str">
        <f>IF(IFERROR(FIND("BIOC",M143,1),0)&gt;1,"BIOCITY","no")</f>
        <v>no</v>
      </c>
      <c r="AB143" s="2">
        <f>IFERROR(SEARCH("INT",F143,1),0)+IFERROR(SEARCH("DEV",F143,1),0)+IFERROR(SEARCH("FC",F143,1),0)+IFERROR(SEARCH("USD",F143,1),0)</f>
        <v>0</v>
      </c>
    </row>
    <row r="144" spans="1:28" x14ac:dyDescent="0.2">
      <c r="A144" s="1" t="s">
        <v>2195</v>
      </c>
      <c r="B144" s="1" t="s">
        <v>15</v>
      </c>
      <c r="C144" s="10">
        <v>45355</v>
      </c>
      <c r="D144" s="1" t="s">
        <v>53</v>
      </c>
      <c r="E144" s="1" t="s">
        <v>52</v>
      </c>
      <c r="F144" s="1" t="s">
        <v>2076</v>
      </c>
      <c r="G144" s="1" t="s">
        <v>39</v>
      </c>
      <c r="H144" s="1" t="s">
        <v>38</v>
      </c>
      <c r="I144" s="1" t="s">
        <v>50</v>
      </c>
      <c r="J144" s="1" t="s">
        <v>17</v>
      </c>
      <c r="K144" s="1" t="s">
        <v>49</v>
      </c>
      <c r="L144" s="1" t="s">
        <v>90</v>
      </c>
      <c r="M144" s="1" t="s">
        <v>89</v>
      </c>
      <c r="N144" s="9">
        <v>1890</v>
      </c>
      <c r="O144" s="1" t="s">
        <v>4</v>
      </c>
      <c r="P144" s="8">
        <v>1890</v>
      </c>
      <c r="Q144" s="8">
        <v>0</v>
      </c>
      <c r="R144" s="1" t="s">
        <v>46</v>
      </c>
      <c r="S144" s="7">
        <v>622.87</v>
      </c>
      <c r="T144" s="6">
        <f>+S144*N144</f>
        <v>1177224.3</v>
      </c>
      <c r="U144" s="6">
        <f>+S144*Q144</f>
        <v>0</v>
      </c>
      <c r="V144" s="1" t="str">
        <f>IF(AB144=0,IFERROR(VLOOKUP(L144,[1]listaMateriales!A:K,11,0),"-"),"Sin producto")</f>
        <v xml:space="preserve">Ladrillos (Olavarria)    </v>
      </c>
      <c r="W144" s="6">
        <f>+IF(OR(K144="27",K144="28",K144="29"),VLOOKUP(L144,[1]listaMateriales!A:E,5,0),0)*N144/1000</f>
        <v>16.484579999999998</v>
      </c>
      <c r="X144" s="6">
        <f>+IF(W144=0,0,T144/W144)</f>
        <v>71413.666590231616</v>
      </c>
      <c r="Y144" s="1" t="str">
        <f>MID(L144,14,1)</f>
        <v>1</v>
      </c>
      <c r="Z144" s="2" t="str">
        <f>IF(IFERROR(FIND("PUL",M144,1),0)&gt;1,"pulido","no")</f>
        <v>no</v>
      </c>
      <c r="AA144" s="2" t="str">
        <f>IF(IFERROR(FIND("BIOC",M144,1),0)&gt;1,"BIOCITY","no")</f>
        <v>no</v>
      </c>
      <c r="AB144" s="2">
        <f>IFERROR(SEARCH("INT",F144,1),0)+IFERROR(SEARCH("DEV",F144,1),0)+IFERROR(SEARCH("FC",F144,1),0)+IFERROR(SEARCH("USD",F144,1),0)</f>
        <v>0</v>
      </c>
    </row>
    <row r="145" spans="1:28" x14ac:dyDescent="0.2">
      <c r="A145" s="1" t="s">
        <v>2195</v>
      </c>
      <c r="B145" s="1" t="s">
        <v>15</v>
      </c>
      <c r="C145" s="10">
        <v>45355</v>
      </c>
      <c r="D145" s="1" t="s">
        <v>53</v>
      </c>
      <c r="E145" s="1" t="s">
        <v>52</v>
      </c>
      <c r="F145" s="1" t="s">
        <v>2076</v>
      </c>
      <c r="G145" s="1" t="s">
        <v>39</v>
      </c>
      <c r="H145" s="1" t="s">
        <v>38</v>
      </c>
      <c r="I145" s="1" t="s">
        <v>50</v>
      </c>
      <c r="J145" s="1" t="s">
        <v>17</v>
      </c>
      <c r="K145" s="1" t="s">
        <v>49</v>
      </c>
      <c r="L145" s="1" t="s">
        <v>57</v>
      </c>
      <c r="M145" s="1" t="s">
        <v>56</v>
      </c>
      <c r="N145" s="9">
        <v>2250</v>
      </c>
      <c r="O145" s="1" t="s">
        <v>4</v>
      </c>
      <c r="P145" s="8">
        <v>2250</v>
      </c>
      <c r="Q145" s="8">
        <v>0</v>
      </c>
      <c r="R145" s="1" t="s">
        <v>46</v>
      </c>
      <c r="S145" s="7">
        <v>462.02</v>
      </c>
      <c r="T145" s="6">
        <f>+S145*N145</f>
        <v>1039545</v>
      </c>
      <c r="U145" s="6">
        <f>+S145*Q145</f>
        <v>0</v>
      </c>
      <c r="V145" s="1" t="str">
        <f>IF(AB145=0,IFERROR(VLOOKUP(L145,[1]listaMateriales!A:K,11,0),"-"),"Sin producto")</f>
        <v xml:space="preserve">Ladrillos (Olavarria)    </v>
      </c>
      <c r="W145" s="6">
        <f>+IF(OR(K145="27",K145="28",K145="29"),VLOOKUP(L145,[1]listaMateriales!A:E,5,0),0)*N145/1000</f>
        <v>15.5745</v>
      </c>
      <c r="X145" s="6">
        <f>+IF(W145=0,0,T145/W145)</f>
        <v>66746.605027448706</v>
      </c>
      <c r="Y145" s="1" t="str">
        <f>MID(L145,14,1)</f>
        <v>1</v>
      </c>
      <c r="Z145" s="2" t="str">
        <f>IF(IFERROR(FIND("PUL",M145,1),0)&gt;1,"pulido","no")</f>
        <v>no</v>
      </c>
      <c r="AA145" s="2" t="str">
        <f>IF(IFERROR(FIND("BIOC",M145,1),0)&gt;1,"BIOCITY","no")</f>
        <v>no</v>
      </c>
      <c r="AB145" s="2">
        <f>IFERROR(SEARCH("INT",F145,1),0)+IFERROR(SEARCH("DEV",F145,1),0)+IFERROR(SEARCH("FC",F145,1),0)+IFERROR(SEARCH("USD",F145,1),0)</f>
        <v>0</v>
      </c>
    </row>
    <row r="146" spans="1:28" x14ac:dyDescent="0.2">
      <c r="A146" s="1" t="s">
        <v>2194</v>
      </c>
      <c r="B146" s="1" t="s">
        <v>15</v>
      </c>
      <c r="C146" s="10">
        <v>45355</v>
      </c>
      <c r="D146" s="1" t="s">
        <v>2193</v>
      </c>
      <c r="E146" s="1" t="s">
        <v>2192</v>
      </c>
      <c r="F146" s="1" t="s">
        <v>2076</v>
      </c>
      <c r="G146" s="1" t="s">
        <v>39</v>
      </c>
      <c r="H146" s="1" t="s">
        <v>38</v>
      </c>
      <c r="I146" s="1" t="s">
        <v>50</v>
      </c>
      <c r="J146" s="1" t="s">
        <v>17</v>
      </c>
      <c r="K146" s="1" t="s">
        <v>49</v>
      </c>
      <c r="L146" s="1" t="s">
        <v>48</v>
      </c>
      <c r="M146" s="1" t="s">
        <v>47</v>
      </c>
      <c r="N146" s="9">
        <v>2880</v>
      </c>
      <c r="O146" s="1" t="s">
        <v>4</v>
      </c>
      <c r="P146" s="8">
        <v>2880</v>
      </c>
      <c r="Q146" s="8">
        <v>0</v>
      </c>
      <c r="R146" s="1" t="s">
        <v>46</v>
      </c>
      <c r="S146" s="7">
        <v>341.13</v>
      </c>
      <c r="T146" s="6">
        <f>+S146*N146</f>
        <v>982454.4</v>
      </c>
      <c r="U146" s="6">
        <f>+S146*Q146</f>
        <v>0</v>
      </c>
      <c r="V146" s="1" t="str">
        <f>IF(AB146=0,IFERROR(VLOOKUP(L146,[1]listaMateriales!A:K,11,0),"-"),"Sin producto")</f>
        <v xml:space="preserve">Ladrillos (Olavarria)    </v>
      </c>
      <c r="W146" s="6">
        <f>+IF(OR(K146="27",K146="28",K146="29"),VLOOKUP(L146,[1]listaMateriales!A:E,5,0),0)*N146/1000</f>
        <v>15.376320000000002</v>
      </c>
      <c r="X146" s="6">
        <f>+IF(W146=0,0,T146/W146)</f>
        <v>63893.98763813448</v>
      </c>
      <c r="Y146" s="1" t="str">
        <f>MID(L146,14,1)</f>
        <v>1</v>
      </c>
      <c r="Z146" s="2" t="str">
        <f>IF(IFERROR(FIND("PUL",M146,1),0)&gt;1,"pulido","no")</f>
        <v>no</v>
      </c>
      <c r="AA146" s="2" t="str">
        <f>IF(IFERROR(FIND("BIOC",M146,1),0)&gt;1,"BIOCITY","no")</f>
        <v>no</v>
      </c>
      <c r="AB146" s="2">
        <f>IFERROR(SEARCH("INT",F146,1),0)+IFERROR(SEARCH("DEV",F146,1),0)+IFERROR(SEARCH("FC",F146,1),0)+IFERROR(SEARCH("USD",F146,1),0)</f>
        <v>0</v>
      </c>
    </row>
    <row r="147" spans="1:28" x14ac:dyDescent="0.2">
      <c r="A147" s="1" t="s">
        <v>2194</v>
      </c>
      <c r="B147" s="1" t="s">
        <v>15</v>
      </c>
      <c r="C147" s="10">
        <v>45355</v>
      </c>
      <c r="D147" s="1" t="s">
        <v>2193</v>
      </c>
      <c r="E147" s="1" t="s">
        <v>2192</v>
      </c>
      <c r="F147" s="1" t="s">
        <v>2076</v>
      </c>
      <c r="G147" s="1" t="s">
        <v>39</v>
      </c>
      <c r="H147" s="1" t="s">
        <v>38</v>
      </c>
      <c r="I147" s="1" t="s">
        <v>50</v>
      </c>
      <c r="J147" s="1" t="s">
        <v>17</v>
      </c>
      <c r="K147" s="1" t="s">
        <v>49</v>
      </c>
      <c r="L147" s="1" t="s">
        <v>57</v>
      </c>
      <c r="M147" s="1" t="s">
        <v>56</v>
      </c>
      <c r="N147" s="8">
        <v>2160</v>
      </c>
      <c r="O147" s="1" t="s">
        <v>4</v>
      </c>
      <c r="P147" s="8">
        <v>2160</v>
      </c>
      <c r="Q147" s="8">
        <v>0</v>
      </c>
      <c r="R147" s="1" t="s">
        <v>46</v>
      </c>
      <c r="S147" s="7">
        <v>462.02</v>
      </c>
      <c r="T147" s="6">
        <f>+S147*N147</f>
        <v>997963.2</v>
      </c>
      <c r="U147" s="6">
        <f>+S147*Q147</f>
        <v>0</v>
      </c>
      <c r="V147" s="1" t="str">
        <f>IF(AB147=0,IFERROR(VLOOKUP(L147,[1]listaMateriales!A:K,11,0),"-"),"Sin producto")</f>
        <v xml:space="preserve">Ladrillos (Olavarria)    </v>
      </c>
      <c r="W147" s="6">
        <f>+IF(OR(K147="27",K147="28",K147="29"),VLOOKUP(L147,[1]listaMateriales!A:E,5,0),0)*N147/1000</f>
        <v>14.951519999999999</v>
      </c>
      <c r="X147" s="6">
        <f>+IF(W147=0,0,T147/W147)</f>
        <v>66746.605027448721</v>
      </c>
      <c r="Y147" s="1" t="str">
        <f>MID(L147,14,1)</f>
        <v>1</v>
      </c>
      <c r="Z147" s="2" t="str">
        <f>IF(IFERROR(FIND("PUL",M147,1),0)&gt;1,"pulido","no")</f>
        <v>no</v>
      </c>
      <c r="AA147" s="2" t="str">
        <f>IF(IFERROR(FIND("BIOC",M147,1),0)&gt;1,"BIOCITY","no")</f>
        <v>no</v>
      </c>
      <c r="AB147" s="2">
        <f>IFERROR(SEARCH("INT",F147,1),0)+IFERROR(SEARCH("DEV",F147,1),0)+IFERROR(SEARCH("FC",F147,1),0)+IFERROR(SEARCH("USD",F147,1),0)</f>
        <v>0</v>
      </c>
    </row>
    <row r="148" spans="1:28" x14ac:dyDescent="0.2">
      <c r="A148" s="1" t="s">
        <v>2191</v>
      </c>
      <c r="B148" s="1" t="s">
        <v>15</v>
      </c>
      <c r="C148" s="10">
        <v>45355</v>
      </c>
      <c r="D148" s="1" t="s">
        <v>443</v>
      </c>
      <c r="E148" s="1" t="s">
        <v>442</v>
      </c>
      <c r="F148" s="1" t="s">
        <v>2076</v>
      </c>
      <c r="G148" s="1" t="s">
        <v>39</v>
      </c>
      <c r="H148" s="1" t="s">
        <v>38</v>
      </c>
      <c r="I148" s="1" t="s">
        <v>50</v>
      </c>
      <c r="J148" s="1" t="s">
        <v>17</v>
      </c>
      <c r="K148" s="1" t="s">
        <v>49</v>
      </c>
      <c r="L148" s="1" t="s">
        <v>133</v>
      </c>
      <c r="M148" s="1" t="s">
        <v>132</v>
      </c>
      <c r="N148" s="8">
        <v>5472</v>
      </c>
      <c r="O148" s="1" t="s">
        <v>4</v>
      </c>
      <c r="P148" s="8">
        <v>5472</v>
      </c>
      <c r="Q148" s="8">
        <v>0</v>
      </c>
      <c r="R148" s="1" t="s">
        <v>46</v>
      </c>
      <c r="S148" s="7">
        <v>301.89999999999998</v>
      </c>
      <c r="T148" s="6">
        <f>+S148*N148</f>
        <v>1651996.7999999998</v>
      </c>
      <c r="U148" s="6">
        <f>+S148*Q148</f>
        <v>0</v>
      </c>
      <c r="V148" s="1" t="str">
        <f>IF(AB148=0,IFERROR(VLOOKUP(L148,[1]listaMateriales!A:K,11,0),"-"),"Sin producto")</f>
        <v xml:space="preserve">Ladrillos (Olavarria)    </v>
      </c>
      <c r="W148" s="6">
        <f>+IF(OR(K148="27",K148="28",K148="29"),VLOOKUP(L148,[1]listaMateriales!A:E,5,0),0)*N148/1000</f>
        <v>24.290208</v>
      </c>
      <c r="X148" s="6">
        <f>+IF(W148=0,0,T148/W148)</f>
        <v>68010.813246226622</v>
      </c>
      <c r="Y148" s="1" t="str">
        <f>MID(L148,14,1)</f>
        <v>1</v>
      </c>
      <c r="Z148" s="2" t="str">
        <f>IF(IFERROR(FIND("PUL",M148,1),0)&gt;1,"pulido","no")</f>
        <v>no</v>
      </c>
      <c r="AA148" s="2" t="str">
        <f>IF(IFERROR(FIND("BIOC",M148,1),0)&gt;1,"BIOCITY","no")</f>
        <v>no</v>
      </c>
      <c r="AB148" s="2">
        <f>IFERROR(SEARCH("INT",F148,1),0)+IFERROR(SEARCH("DEV",F148,1),0)+IFERROR(SEARCH("FC",F148,1),0)+IFERROR(SEARCH("USD",F148,1),0)</f>
        <v>0</v>
      </c>
    </row>
    <row r="149" spans="1:28" x14ac:dyDescent="0.2">
      <c r="A149" s="1" t="s">
        <v>2191</v>
      </c>
      <c r="B149" s="1" t="s">
        <v>15</v>
      </c>
      <c r="C149" s="10">
        <v>45355</v>
      </c>
      <c r="D149" s="1" t="s">
        <v>443</v>
      </c>
      <c r="E149" s="1" t="s">
        <v>442</v>
      </c>
      <c r="F149" s="1" t="s">
        <v>2076</v>
      </c>
      <c r="G149" s="1" t="s">
        <v>39</v>
      </c>
      <c r="H149" s="1" t="s">
        <v>38</v>
      </c>
      <c r="I149" s="1" t="s">
        <v>50</v>
      </c>
      <c r="J149" s="1" t="s">
        <v>17</v>
      </c>
      <c r="K149" s="1" t="s">
        <v>49</v>
      </c>
      <c r="L149" s="1" t="s">
        <v>55</v>
      </c>
      <c r="M149" s="1" t="s">
        <v>54</v>
      </c>
      <c r="N149" s="8">
        <v>1980</v>
      </c>
      <c r="O149" s="1" t="s">
        <v>4</v>
      </c>
      <c r="P149" s="8">
        <v>1980</v>
      </c>
      <c r="Q149" s="8">
        <v>0</v>
      </c>
      <c r="R149" s="1" t="s">
        <v>46</v>
      </c>
      <c r="S149" s="7">
        <v>267.54000000000002</v>
      </c>
      <c r="T149" s="6">
        <f>+S149*N149</f>
        <v>529729.20000000007</v>
      </c>
      <c r="U149" s="6">
        <f>+S149*Q149</f>
        <v>0</v>
      </c>
      <c r="V149" s="1" t="str">
        <f>IF(AB149=0,IFERROR(VLOOKUP(L149,[1]listaMateriales!A:K,11,0),"-"),"Sin producto")</f>
        <v xml:space="preserve">Ladrillos (Olavarria)    </v>
      </c>
      <c r="W149" s="6">
        <f>+IF(OR(K149="27",K149="28",K149="29"),VLOOKUP(L149,[1]listaMateriales!A:E,5,0),0)*N149/1000</f>
        <v>7.22898</v>
      </c>
      <c r="X149" s="6">
        <f>+IF(W149=0,0,T149/W149)</f>
        <v>73278.553820871006</v>
      </c>
      <c r="Y149" s="1" t="str">
        <f>MID(L149,14,1)</f>
        <v>1</v>
      </c>
      <c r="Z149" s="2" t="str">
        <f>IF(IFERROR(FIND("PUL",M149,1),0)&gt;1,"pulido","no")</f>
        <v>no</v>
      </c>
      <c r="AA149" s="2" t="str">
        <f>IF(IFERROR(FIND("BIOC",M149,1),0)&gt;1,"BIOCITY","no")</f>
        <v>no</v>
      </c>
      <c r="AB149" s="2">
        <f>IFERROR(SEARCH("INT",F149,1),0)+IFERROR(SEARCH("DEV",F149,1),0)+IFERROR(SEARCH("FC",F149,1),0)+IFERROR(SEARCH("USD",F149,1),0)</f>
        <v>0</v>
      </c>
    </row>
    <row r="150" spans="1:28" x14ac:dyDescent="0.2">
      <c r="A150" s="1" t="s">
        <v>2190</v>
      </c>
      <c r="B150" s="1" t="s">
        <v>15</v>
      </c>
      <c r="C150" s="10">
        <v>45355</v>
      </c>
      <c r="D150" s="1" t="s">
        <v>255</v>
      </c>
      <c r="E150" s="1" t="s">
        <v>254</v>
      </c>
      <c r="F150" s="1" t="s">
        <v>2189</v>
      </c>
      <c r="G150" s="1" t="s">
        <v>12</v>
      </c>
      <c r="H150" s="1" t="s">
        <v>11</v>
      </c>
      <c r="I150" s="1" t="s">
        <v>50</v>
      </c>
      <c r="J150" s="1" t="s">
        <v>9</v>
      </c>
      <c r="K150" s="1" t="s">
        <v>30</v>
      </c>
      <c r="L150" s="1" t="s">
        <v>804</v>
      </c>
      <c r="M150" s="1" t="s">
        <v>803</v>
      </c>
      <c r="N150" s="8">
        <v>290.88</v>
      </c>
      <c r="O150" s="1" t="s">
        <v>2</v>
      </c>
      <c r="P150" s="8">
        <v>290.88</v>
      </c>
      <c r="Q150" s="8">
        <v>0</v>
      </c>
      <c r="R150" s="1" t="s">
        <v>93</v>
      </c>
      <c r="S150" s="7">
        <v>3056.85</v>
      </c>
      <c r="T150" s="6">
        <f>+S150*N150</f>
        <v>889176.52799999993</v>
      </c>
      <c r="U150" s="6">
        <f>+S150*Q150</f>
        <v>0</v>
      </c>
      <c r="V150" s="1" t="str">
        <f>IF(AB150=0,IFERROR(VLOOKUP(L150,[1]listaMateriales!A:K,11,0),"-"),"Sin producto")</f>
        <v>38 x 38</v>
      </c>
      <c r="W150" s="6">
        <f>+IF(OR(K150="27",K150="28",K150="29"),VLOOKUP(L150,[1]listaMateriales!A:E,5,0),0)*N150/1000</f>
        <v>0</v>
      </c>
      <c r="X150" s="6">
        <f>+IF(W150=0,0,T150/W150)</f>
        <v>0</v>
      </c>
      <c r="Y150" s="1" t="str">
        <f>MID(L150,14,1)</f>
        <v>1</v>
      </c>
      <c r="Z150" s="2" t="str">
        <f>IF(IFERROR(FIND("PUL",M150,1),0)&gt;1,"pulido","no")</f>
        <v>no</v>
      </c>
      <c r="AA150" s="2" t="str">
        <f>IF(IFERROR(FIND("BIOC",M150,1),0)&gt;1,"BIOCITY","no")</f>
        <v>no</v>
      </c>
      <c r="AB150" s="2">
        <f>IFERROR(SEARCH("INT",F150,1),0)+IFERROR(SEARCH("DEV",F150,1),0)+IFERROR(SEARCH("FC",F150,1),0)+IFERROR(SEARCH("USD",F150,1),0)</f>
        <v>0</v>
      </c>
    </row>
    <row r="151" spans="1:28" x14ac:dyDescent="0.2">
      <c r="A151" s="1" t="s">
        <v>2190</v>
      </c>
      <c r="B151" s="1" t="s">
        <v>15</v>
      </c>
      <c r="C151" s="10">
        <v>45355</v>
      </c>
      <c r="D151" s="1" t="s">
        <v>255</v>
      </c>
      <c r="E151" s="1" t="s">
        <v>254</v>
      </c>
      <c r="F151" s="1" t="s">
        <v>2189</v>
      </c>
      <c r="G151" s="1" t="s">
        <v>12</v>
      </c>
      <c r="H151" s="1" t="s">
        <v>11</v>
      </c>
      <c r="I151" s="1" t="s">
        <v>50</v>
      </c>
      <c r="J151" s="1" t="s">
        <v>9</v>
      </c>
      <c r="K151" s="1" t="s">
        <v>30</v>
      </c>
      <c r="L151" s="1" t="s">
        <v>1098</v>
      </c>
      <c r="M151" s="1" t="s">
        <v>1097</v>
      </c>
      <c r="N151" s="8">
        <v>299.52</v>
      </c>
      <c r="O151" s="1" t="s">
        <v>2</v>
      </c>
      <c r="P151" s="8">
        <v>0</v>
      </c>
      <c r="Q151" s="8">
        <v>299.52</v>
      </c>
      <c r="R151" s="1" t="s">
        <v>93</v>
      </c>
      <c r="S151" s="7">
        <v>4183.68</v>
      </c>
      <c r="T151" s="6">
        <f>+S151*N151</f>
        <v>1253095.8336</v>
      </c>
      <c r="U151" s="6">
        <f>+S151*Q151</f>
        <v>1253095.8336</v>
      </c>
      <c r="V151" s="1" t="str">
        <f>IF(AB151=0,IFERROR(VLOOKUP(L151,[1]listaMateriales!A:K,11,0),"-"),"Sin producto")</f>
        <v>51 x 51</v>
      </c>
      <c r="W151" s="6">
        <f>+IF(OR(K151="27",K151="28",K151="29"),VLOOKUP(L151,[1]listaMateriales!A:E,5,0),0)*N151/1000</f>
        <v>0</v>
      </c>
      <c r="X151" s="6">
        <f>+IF(W151=0,0,T151/W151)</f>
        <v>0</v>
      </c>
      <c r="Y151" s="1" t="str">
        <f>MID(L151,14,1)</f>
        <v>1</v>
      </c>
      <c r="Z151" s="2" t="str">
        <f>IF(IFERROR(FIND("PUL",M151,1),0)&gt;1,"pulido","no")</f>
        <v>no</v>
      </c>
      <c r="AA151" s="2" t="str">
        <f>IF(IFERROR(FIND("BIOC",M151,1),0)&gt;1,"BIOCITY","no")</f>
        <v>no</v>
      </c>
      <c r="AB151" s="2">
        <f>IFERROR(SEARCH("INT",F151,1),0)+IFERROR(SEARCH("DEV",F151,1),0)+IFERROR(SEARCH("FC",F151,1),0)+IFERROR(SEARCH("USD",F151,1),0)</f>
        <v>0</v>
      </c>
    </row>
    <row r="152" spans="1:28" x14ac:dyDescent="0.2">
      <c r="A152" s="1" t="s">
        <v>2188</v>
      </c>
      <c r="B152" s="1" t="s">
        <v>42</v>
      </c>
      <c r="C152" s="10">
        <v>45355</v>
      </c>
      <c r="D152" s="1" t="s">
        <v>205</v>
      </c>
      <c r="E152" s="1" t="s">
        <v>204</v>
      </c>
      <c r="F152" s="1" t="s">
        <v>2186</v>
      </c>
      <c r="G152" s="1" t="s">
        <v>39</v>
      </c>
      <c r="H152" s="1" t="s">
        <v>38</v>
      </c>
      <c r="I152" s="1" t="s">
        <v>50</v>
      </c>
      <c r="J152" s="1" t="s">
        <v>37</v>
      </c>
      <c r="K152" s="1" t="s">
        <v>36</v>
      </c>
      <c r="L152" s="1" t="s">
        <v>86</v>
      </c>
      <c r="M152" s="1" t="s">
        <v>85</v>
      </c>
      <c r="N152" s="8">
        <v>1980</v>
      </c>
      <c r="O152" s="1" t="s">
        <v>4</v>
      </c>
      <c r="P152" s="8">
        <v>1980</v>
      </c>
      <c r="Q152" s="8">
        <v>0</v>
      </c>
      <c r="R152" s="1" t="s">
        <v>144</v>
      </c>
      <c r="S152" s="7">
        <v>132.47</v>
      </c>
      <c r="T152" s="6">
        <f>+S152*N152</f>
        <v>262290.59999999998</v>
      </c>
      <c r="U152" s="6">
        <f>+S152*Q152</f>
        <v>0</v>
      </c>
      <c r="V152" s="1" t="str">
        <f>IF(AB152=0,IFERROR(VLOOKUP(L152,[1]listaMateriales!A:K,11,0),"-"),"Sin producto")</f>
        <v>Ladrillos (Campana)</v>
      </c>
      <c r="W152" s="6">
        <f>+IF(OR(K152="27",K152="28",K152="29"),VLOOKUP(L152,[1]listaMateriales!A:E,5,0),0)*N152/1000</f>
        <v>7.3259999999999996</v>
      </c>
      <c r="X152" s="6">
        <f>+IF(W152=0,0,T152/W152)</f>
        <v>35802.7027027027</v>
      </c>
      <c r="Y152" s="1" t="str">
        <f>MID(L152,14,1)</f>
        <v/>
      </c>
      <c r="Z152" s="2" t="str">
        <f>IF(IFERROR(FIND("PUL",M152,1),0)&gt;1,"pulido","no")</f>
        <v>no</v>
      </c>
      <c r="AA152" s="2" t="str">
        <f>IF(IFERROR(FIND("BIOC",M152,1),0)&gt;1,"BIOCITY","no")</f>
        <v>no</v>
      </c>
      <c r="AB152" s="2">
        <f>IFERROR(SEARCH("INT",F152,1),0)+IFERROR(SEARCH("DEV",F152,1),0)+IFERROR(SEARCH("FC",F152,1),0)+IFERROR(SEARCH("USD",F152,1),0)</f>
        <v>0</v>
      </c>
    </row>
    <row r="153" spans="1:28" x14ac:dyDescent="0.2">
      <c r="A153" s="1" t="s">
        <v>2187</v>
      </c>
      <c r="B153" s="1" t="s">
        <v>42</v>
      </c>
      <c r="C153" s="10">
        <v>45355</v>
      </c>
      <c r="D153" s="1" t="s">
        <v>205</v>
      </c>
      <c r="E153" s="1" t="s">
        <v>204</v>
      </c>
      <c r="F153" s="1" t="s">
        <v>2186</v>
      </c>
      <c r="G153" s="1" t="s">
        <v>39</v>
      </c>
      <c r="H153" s="1" t="s">
        <v>38</v>
      </c>
      <c r="I153" s="1" t="s">
        <v>50</v>
      </c>
      <c r="J153" s="1" t="s">
        <v>37</v>
      </c>
      <c r="K153" s="1" t="s">
        <v>36</v>
      </c>
      <c r="L153" s="1" t="s">
        <v>207</v>
      </c>
      <c r="M153" s="1" t="s">
        <v>206</v>
      </c>
      <c r="N153" s="9">
        <v>360</v>
      </c>
      <c r="O153" s="1" t="s">
        <v>4</v>
      </c>
      <c r="P153" s="8">
        <v>360</v>
      </c>
      <c r="Q153" s="8">
        <v>0</v>
      </c>
      <c r="R153" s="1" t="s">
        <v>144</v>
      </c>
      <c r="S153" s="7">
        <v>241.57</v>
      </c>
      <c r="T153" s="6">
        <f>+S153*N153</f>
        <v>86965.2</v>
      </c>
      <c r="U153" s="6">
        <f>+S153*Q153</f>
        <v>0</v>
      </c>
      <c r="V153" s="1" t="str">
        <f>IF(AB153=0,IFERROR(VLOOKUP(L153,[1]listaMateriales!A:K,11,0),"-"),"Sin producto")</f>
        <v>Ladrillos (Campana)</v>
      </c>
      <c r="W153" s="6">
        <f>+IF(OR(K153="27",K153="28",K153="29"),VLOOKUP(L153,[1]listaMateriales!A:E,5,0),0)*N153/1000</f>
        <v>2.52</v>
      </c>
      <c r="X153" s="6">
        <f>+IF(W153=0,0,T153/W153)</f>
        <v>34510</v>
      </c>
      <c r="Y153" s="1" t="str">
        <f>MID(L153,14,1)</f>
        <v/>
      </c>
      <c r="Z153" s="2" t="str">
        <f>IF(IFERROR(FIND("PUL",M153,1),0)&gt;1,"pulido","no")</f>
        <v>no</v>
      </c>
      <c r="AA153" s="2" t="str">
        <f>IF(IFERROR(FIND("BIOC",M153,1),0)&gt;1,"BIOCITY","no")</f>
        <v>no</v>
      </c>
      <c r="AB153" s="2">
        <f>IFERROR(SEARCH("INT",F153,1),0)+IFERROR(SEARCH("DEV",F153,1),0)+IFERROR(SEARCH("FC",F153,1),0)+IFERROR(SEARCH("USD",F153,1),0)</f>
        <v>0</v>
      </c>
    </row>
    <row r="154" spans="1:28" x14ac:dyDescent="0.2">
      <c r="A154" s="1" t="s">
        <v>2187</v>
      </c>
      <c r="B154" s="1" t="s">
        <v>42</v>
      </c>
      <c r="C154" s="10">
        <v>45355</v>
      </c>
      <c r="D154" s="1" t="s">
        <v>205</v>
      </c>
      <c r="E154" s="1" t="s">
        <v>204</v>
      </c>
      <c r="F154" s="1" t="s">
        <v>2186</v>
      </c>
      <c r="G154" s="1" t="s">
        <v>39</v>
      </c>
      <c r="H154" s="1" t="s">
        <v>38</v>
      </c>
      <c r="I154" s="1" t="s">
        <v>50</v>
      </c>
      <c r="J154" s="1" t="s">
        <v>37</v>
      </c>
      <c r="K154" s="1" t="s">
        <v>36</v>
      </c>
      <c r="L154" s="1" t="s">
        <v>35</v>
      </c>
      <c r="M154" s="1" t="s">
        <v>34</v>
      </c>
      <c r="N154" s="8">
        <v>2880</v>
      </c>
      <c r="O154" s="1" t="s">
        <v>4</v>
      </c>
      <c r="P154" s="8">
        <v>2880</v>
      </c>
      <c r="Q154" s="8">
        <v>0</v>
      </c>
      <c r="R154" s="1" t="s">
        <v>144</v>
      </c>
      <c r="S154" s="7">
        <v>158.32</v>
      </c>
      <c r="T154" s="6">
        <f>+S154*N154</f>
        <v>455961.59999999998</v>
      </c>
      <c r="U154" s="6">
        <f>+S154*Q154</f>
        <v>0</v>
      </c>
      <c r="V154" s="1" t="str">
        <f>IF(AB154=0,IFERROR(VLOOKUP(L154,[1]listaMateriales!A:K,11,0),"-"),"Sin producto")</f>
        <v>Ladrillos (Campana)</v>
      </c>
      <c r="W154" s="6">
        <f>+IF(OR(K154="27",K154="28",K154="29"),VLOOKUP(L154,[1]listaMateriales!A:E,5,0),0)*N154/1000</f>
        <v>13.824</v>
      </c>
      <c r="X154" s="6">
        <f>+IF(W154=0,0,T154/W154)</f>
        <v>32983.333333333328</v>
      </c>
      <c r="Y154" s="1" t="str">
        <f>MID(L154,14,1)</f>
        <v/>
      </c>
      <c r="Z154" s="2" t="str">
        <f>IF(IFERROR(FIND("PUL",M154,1),0)&gt;1,"pulido","no")</f>
        <v>no</v>
      </c>
      <c r="AA154" s="2" t="str">
        <f>IF(IFERROR(FIND("BIOC",M154,1),0)&gt;1,"BIOCITY","no")</f>
        <v>no</v>
      </c>
      <c r="AB154" s="2">
        <f>IFERROR(SEARCH("INT",F154,1),0)+IFERROR(SEARCH("DEV",F154,1),0)+IFERROR(SEARCH("FC",F154,1),0)+IFERROR(SEARCH("USD",F154,1),0)</f>
        <v>0</v>
      </c>
    </row>
    <row r="155" spans="1:28" x14ac:dyDescent="0.2">
      <c r="A155" s="1" t="s">
        <v>2187</v>
      </c>
      <c r="B155" s="1" t="s">
        <v>42</v>
      </c>
      <c r="C155" s="10">
        <v>45355</v>
      </c>
      <c r="D155" s="1" t="s">
        <v>205</v>
      </c>
      <c r="E155" s="1" t="s">
        <v>204</v>
      </c>
      <c r="F155" s="1" t="s">
        <v>2186</v>
      </c>
      <c r="G155" s="1" t="s">
        <v>39</v>
      </c>
      <c r="H155" s="1" t="s">
        <v>38</v>
      </c>
      <c r="I155" s="1" t="s">
        <v>50</v>
      </c>
      <c r="J155" s="1" t="s">
        <v>37</v>
      </c>
      <c r="K155" s="1" t="s">
        <v>36</v>
      </c>
      <c r="L155" s="1" t="s">
        <v>77</v>
      </c>
      <c r="M155" s="1" t="s">
        <v>76</v>
      </c>
      <c r="N155" s="8">
        <v>1260</v>
      </c>
      <c r="O155" s="1" t="s">
        <v>4</v>
      </c>
      <c r="P155" s="8">
        <v>1260</v>
      </c>
      <c r="Q155" s="8">
        <v>0</v>
      </c>
      <c r="R155" s="1" t="s">
        <v>144</v>
      </c>
      <c r="S155" s="7">
        <v>249.98</v>
      </c>
      <c r="T155" s="6">
        <f>+S155*N155</f>
        <v>314974.8</v>
      </c>
      <c r="U155" s="6">
        <f>+S155*Q155</f>
        <v>0</v>
      </c>
      <c r="V155" s="1" t="str">
        <f>IF(AB155=0,IFERROR(VLOOKUP(L155,[1]listaMateriales!A:K,11,0),"-"),"Sin producto")</f>
        <v>Ladrillos (Campana)</v>
      </c>
      <c r="W155" s="6">
        <f>+IF(OR(K155="27",K155="28",K155="29"),VLOOKUP(L155,[1]listaMateriales!A:E,5,0),0)*N155/1000</f>
        <v>7.56</v>
      </c>
      <c r="X155" s="6">
        <f>+IF(W155=0,0,T155/W155)</f>
        <v>41663.333333333336</v>
      </c>
      <c r="Y155" s="1" t="str">
        <f>MID(L155,14,1)</f>
        <v/>
      </c>
      <c r="Z155" s="2" t="str">
        <f>IF(IFERROR(FIND("PUL",M155,1),0)&gt;1,"pulido","no")</f>
        <v>no</v>
      </c>
      <c r="AA155" s="2" t="str">
        <f>IF(IFERROR(FIND("BIOC",M155,1),0)&gt;1,"BIOCITY","no")</f>
        <v>no</v>
      </c>
      <c r="AB155" s="2">
        <f>IFERROR(SEARCH("INT",F155,1),0)+IFERROR(SEARCH("DEV",F155,1),0)+IFERROR(SEARCH("FC",F155,1),0)+IFERROR(SEARCH("USD",F155,1),0)</f>
        <v>0</v>
      </c>
    </row>
    <row r="156" spans="1:28" x14ac:dyDescent="0.2">
      <c r="A156" s="1" t="s">
        <v>2187</v>
      </c>
      <c r="B156" s="1" t="s">
        <v>42</v>
      </c>
      <c r="C156" s="10">
        <v>45355</v>
      </c>
      <c r="D156" s="1" t="s">
        <v>205</v>
      </c>
      <c r="E156" s="1" t="s">
        <v>204</v>
      </c>
      <c r="F156" s="1" t="s">
        <v>2186</v>
      </c>
      <c r="G156" s="1" t="s">
        <v>39</v>
      </c>
      <c r="H156" s="1" t="s">
        <v>38</v>
      </c>
      <c r="I156" s="1" t="s">
        <v>50</v>
      </c>
      <c r="J156" s="1" t="s">
        <v>37</v>
      </c>
      <c r="K156" s="1" t="s">
        <v>36</v>
      </c>
      <c r="L156" s="1" t="s">
        <v>75</v>
      </c>
      <c r="M156" s="1" t="s">
        <v>74</v>
      </c>
      <c r="N156" s="8">
        <v>900</v>
      </c>
      <c r="O156" s="1" t="s">
        <v>4</v>
      </c>
      <c r="P156" s="8">
        <v>900</v>
      </c>
      <c r="Q156" s="8">
        <v>0</v>
      </c>
      <c r="R156" s="1" t="s">
        <v>144</v>
      </c>
      <c r="S156" s="7">
        <v>305.64</v>
      </c>
      <c r="T156" s="6">
        <f>+S156*N156</f>
        <v>275076</v>
      </c>
      <c r="U156" s="6">
        <f>+S156*Q156</f>
        <v>0</v>
      </c>
      <c r="V156" s="1" t="str">
        <f>IF(AB156=0,IFERROR(VLOOKUP(L156,[1]listaMateriales!A:K,11,0),"-"),"Sin producto")</f>
        <v>Ladrillos (Campana)</v>
      </c>
      <c r="W156" s="6">
        <f>+IF(OR(K156="27",K156="28",K156="29"),VLOOKUP(L156,[1]listaMateriales!A:E,5,0),0)*N156/1000</f>
        <v>7.02</v>
      </c>
      <c r="X156" s="6">
        <f>+IF(W156=0,0,T156/W156)</f>
        <v>39184.61538461539</v>
      </c>
      <c r="Y156" s="1" t="str">
        <f>MID(L156,14,1)</f>
        <v/>
      </c>
      <c r="Z156" s="2" t="str">
        <f>IF(IFERROR(FIND("PUL",M156,1),0)&gt;1,"pulido","no")</f>
        <v>no</v>
      </c>
      <c r="AA156" s="2" t="str">
        <f>IF(IFERROR(FIND("BIOC",M156,1),0)&gt;1,"BIOCITY","no")</f>
        <v>no</v>
      </c>
      <c r="AB156" s="2">
        <f>IFERROR(SEARCH("INT",F156,1),0)+IFERROR(SEARCH("DEV",F156,1),0)+IFERROR(SEARCH("FC",F156,1),0)+IFERROR(SEARCH("USD",F156,1),0)</f>
        <v>0</v>
      </c>
    </row>
    <row r="157" spans="1:28" x14ac:dyDescent="0.2">
      <c r="A157" s="1" t="s">
        <v>2185</v>
      </c>
      <c r="B157" s="1" t="s">
        <v>15</v>
      </c>
      <c r="C157" s="10">
        <v>45355</v>
      </c>
      <c r="D157" s="1" t="s">
        <v>164</v>
      </c>
      <c r="E157" s="1" t="s">
        <v>163</v>
      </c>
      <c r="F157" s="1" t="s">
        <v>2183</v>
      </c>
      <c r="G157" s="1" t="s">
        <v>12</v>
      </c>
      <c r="H157" s="1" t="s">
        <v>11</v>
      </c>
      <c r="I157" s="1" t="s">
        <v>50</v>
      </c>
      <c r="J157" s="1" t="s">
        <v>9</v>
      </c>
      <c r="K157" s="1" t="s">
        <v>30</v>
      </c>
      <c r="L157" s="1" t="s">
        <v>810</v>
      </c>
      <c r="M157" s="1" t="s">
        <v>809</v>
      </c>
      <c r="N157" s="8">
        <v>290.88</v>
      </c>
      <c r="O157" s="1" t="s">
        <v>2</v>
      </c>
      <c r="P157" s="8">
        <v>0</v>
      </c>
      <c r="Q157" s="8">
        <v>290.88</v>
      </c>
      <c r="R157" s="1" t="s">
        <v>43</v>
      </c>
      <c r="S157" s="7">
        <v>3056.85</v>
      </c>
      <c r="T157" s="6">
        <f>+S157*N157</f>
        <v>889176.52799999993</v>
      </c>
      <c r="U157" s="6">
        <f>+S157*Q157</f>
        <v>889176.52799999993</v>
      </c>
      <c r="V157" s="1" t="str">
        <f>IF(AB157=0,IFERROR(VLOOKUP(L157,[1]listaMateriales!A:K,11,0),"-"),"Sin producto")</f>
        <v>38 x 38</v>
      </c>
      <c r="W157" s="6">
        <f>+IF(OR(K157="27",K157="28",K157="29"),VLOOKUP(L157,[1]listaMateriales!A:E,5,0),0)*N157/1000</f>
        <v>0</v>
      </c>
      <c r="X157" s="6">
        <f>+IF(W157=0,0,T157/W157)</f>
        <v>0</v>
      </c>
      <c r="Y157" s="1" t="str">
        <f>MID(L157,14,1)</f>
        <v>1</v>
      </c>
      <c r="Z157" s="2" t="str">
        <f>IF(IFERROR(FIND("PUL",M157,1),0)&gt;1,"pulido","no")</f>
        <v>no</v>
      </c>
      <c r="AA157" s="2" t="str">
        <f>IF(IFERROR(FIND("BIOC",M157,1),0)&gt;1,"BIOCITY","no")</f>
        <v>no</v>
      </c>
      <c r="AB157" s="2">
        <f>IFERROR(SEARCH("INT",F157,1),0)+IFERROR(SEARCH("DEV",F157,1),0)+IFERROR(SEARCH("FC",F157,1),0)+IFERROR(SEARCH("USD",F157,1),0)</f>
        <v>0</v>
      </c>
    </row>
    <row r="158" spans="1:28" x14ac:dyDescent="0.2">
      <c r="A158" s="1" t="s">
        <v>2184</v>
      </c>
      <c r="B158" s="1" t="s">
        <v>15</v>
      </c>
      <c r="C158" s="10">
        <v>45355</v>
      </c>
      <c r="D158" s="1" t="s">
        <v>164</v>
      </c>
      <c r="E158" s="1" t="s">
        <v>163</v>
      </c>
      <c r="F158" s="1" t="s">
        <v>2183</v>
      </c>
      <c r="G158" s="1" t="s">
        <v>12</v>
      </c>
      <c r="H158" s="1" t="s">
        <v>11</v>
      </c>
      <c r="I158" s="1" t="s">
        <v>50</v>
      </c>
      <c r="J158" s="1" t="s">
        <v>17</v>
      </c>
      <c r="K158" s="1" t="s">
        <v>16</v>
      </c>
      <c r="L158" s="1" t="s">
        <v>1396</v>
      </c>
      <c r="M158" s="1" t="s">
        <v>1395</v>
      </c>
      <c r="N158" s="8">
        <v>522</v>
      </c>
      <c r="O158" s="1" t="s">
        <v>2</v>
      </c>
      <c r="P158" s="8">
        <v>0</v>
      </c>
      <c r="Q158" s="8">
        <v>522</v>
      </c>
      <c r="R158" s="1" t="s">
        <v>43</v>
      </c>
      <c r="S158" s="7">
        <v>11677.7</v>
      </c>
      <c r="T158" s="6">
        <f>+S158*N158</f>
        <v>6095759.4000000004</v>
      </c>
      <c r="U158" s="6">
        <f>+S158*Q158</f>
        <v>6095759.4000000004</v>
      </c>
      <c r="V158" s="1" t="str">
        <f>IF(AB158=0,IFERROR(VLOOKUP(L158,[1]listaMateriales!A:K,11,0),"-"),"Sin producto")</f>
        <v xml:space="preserve">59 x 59 </v>
      </c>
      <c r="W158" s="6">
        <f>+IF(OR(K158="27",K158="28",K158="29"),VLOOKUP(L158,[1]listaMateriales!A:E,5,0),0)*N158/1000</f>
        <v>0</v>
      </c>
      <c r="X158" s="6">
        <f>+IF(W158=0,0,T158/W158)</f>
        <v>0</v>
      </c>
      <c r="Y158" s="1" t="str">
        <f>MID(L158,14,1)</f>
        <v>1</v>
      </c>
      <c r="Z158" s="2" t="str">
        <f>IF(IFERROR(FIND("PUL",M158,1),0)&gt;1,"pulido","no")</f>
        <v>no</v>
      </c>
      <c r="AA158" s="2" t="str">
        <f>IF(IFERROR(FIND("BIOC",M158,1),0)&gt;1,"BIOCITY","no")</f>
        <v>no</v>
      </c>
      <c r="AB158" s="2">
        <f>IFERROR(SEARCH("INT",F158,1),0)+IFERROR(SEARCH("DEV",F158,1),0)+IFERROR(SEARCH("FC",F158,1),0)+IFERROR(SEARCH("USD",F158,1),0)</f>
        <v>0</v>
      </c>
    </row>
    <row r="159" spans="1:28" x14ac:dyDescent="0.2">
      <c r="A159" s="1" t="s">
        <v>2182</v>
      </c>
      <c r="B159" s="1" t="s">
        <v>15</v>
      </c>
      <c r="C159" s="10">
        <v>45355</v>
      </c>
      <c r="D159" s="1" t="s">
        <v>1508</v>
      </c>
      <c r="E159" s="1" t="s">
        <v>1507</v>
      </c>
      <c r="F159" s="1" t="s">
        <v>2157</v>
      </c>
      <c r="G159" s="1" t="s">
        <v>12</v>
      </c>
      <c r="H159" s="1" t="s">
        <v>11</v>
      </c>
      <c r="I159" s="1" t="s">
        <v>50</v>
      </c>
      <c r="J159" s="1" t="s">
        <v>9</v>
      </c>
      <c r="K159" s="1" t="s">
        <v>30</v>
      </c>
      <c r="L159" s="1" t="s">
        <v>804</v>
      </c>
      <c r="M159" s="1" t="s">
        <v>803</v>
      </c>
      <c r="N159" s="8">
        <v>387.84</v>
      </c>
      <c r="O159" s="1" t="s">
        <v>2</v>
      </c>
      <c r="P159" s="8">
        <v>387.84</v>
      </c>
      <c r="Q159" s="8">
        <v>0</v>
      </c>
      <c r="R159" s="1" t="s">
        <v>46</v>
      </c>
      <c r="S159" s="7">
        <v>3455.22</v>
      </c>
      <c r="T159" s="6">
        <f>+S159*N159</f>
        <v>1340072.5247999998</v>
      </c>
      <c r="U159" s="6">
        <f>+S159*Q159</f>
        <v>0</v>
      </c>
      <c r="V159" s="1" t="str">
        <f>IF(AB159=0,IFERROR(VLOOKUP(L159,[1]listaMateriales!A:K,11,0),"-"),"Sin producto")</f>
        <v>38 x 38</v>
      </c>
      <c r="W159" s="6">
        <f>+IF(OR(K159="27",K159="28",K159="29"),VLOOKUP(L159,[1]listaMateriales!A:E,5,0),0)*N159/1000</f>
        <v>0</v>
      </c>
      <c r="X159" s="6">
        <f>+IF(W159=0,0,T159/W159)</f>
        <v>0</v>
      </c>
      <c r="Y159" s="1" t="str">
        <f>MID(L159,14,1)</f>
        <v>1</v>
      </c>
      <c r="Z159" s="2" t="str">
        <f>IF(IFERROR(FIND("PUL",M159,1),0)&gt;1,"pulido","no")</f>
        <v>no</v>
      </c>
      <c r="AA159" s="2" t="str">
        <f>IF(IFERROR(FIND("BIOC",M159,1),0)&gt;1,"BIOCITY","no")</f>
        <v>no</v>
      </c>
      <c r="AB159" s="2">
        <f>IFERROR(SEARCH("INT",F159,1),0)+IFERROR(SEARCH("DEV",F159,1),0)+IFERROR(SEARCH("FC",F159,1),0)+IFERROR(SEARCH("USD",F159,1),0)</f>
        <v>0</v>
      </c>
    </row>
    <row r="160" spans="1:28" x14ac:dyDescent="0.2">
      <c r="A160" s="1" t="s">
        <v>2181</v>
      </c>
      <c r="B160" s="1" t="s">
        <v>15</v>
      </c>
      <c r="C160" s="10">
        <v>45355</v>
      </c>
      <c r="D160" s="1" t="s">
        <v>2180</v>
      </c>
      <c r="E160" s="1" t="s">
        <v>2179</v>
      </c>
      <c r="F160" s="1" t="s">
        <v>2178</v>
      </c>
      <c r="G160" s="1" t="s">
        <v>12</v>
      </c>
      <c r="H160" s="1" t="s">
        <v>11</v>
      </c>
      <c r="I160" s="1" t="s">
        <v>50</v>
      </c>
      <c r="J160" s="1" t="s">
        <v>424</v>
      </c>
      <c r="K160" s="1" t="s">
        <v>0</v>
      </c>
      <c r="L160" s="1" t="s">
        <v>423</v>
      </c>
      <c r="M160" s="1" t="s">
        <v>2177</v>
      </c>
      <c r="N160" s="8">
        <v>4120</v>
      </c>
      <c r="O160" s="1" t="s">
        <v>4</v>
      </c>
      <c r="P160" s="8">
        <v>0</v>
      </c>
      <c r="Q160" s="8">
        <v>4120</v>
      </c>
      <c r="R160" s="1" t="s">
        <v>225</v>
      </c>
      <c r="S160" s="7">
        <v>156</v>
      </c>
      <c r="T160" s="6">
        <f>+S160*N160</f>
        <v>642720</v>
      </c>
      <c r="U160" s="6">
        <f>+S160*Q160</f>
        <v>642720</v>
      </c>
      <c r="V160" s="1" t="str">
        <f>IF(AB160=0,IFERROR(VLOOKUP(L160,[1]listaMateriales!A:K,11,0),"-"),"Sin producto")</f>
        <v>Sin Producto</v>
      </c>
      <c r="W160" s="6">
        <f>+IF(OR(K160="27",K160="28",K160="29"),VLOOKUP(L160,[1]listaMateriales!A:E,5,0),0)*N160/1000</f>
        <v>0</v>
      </c>
      <c r="X160" s="6">
        <f>+IF(W160=0,0,T160/W160)</f>
        <v>0</v>
      </c>
      <c r="Y160" s="1" t="str">
        <f>MID(L160,14,1)</f>
        <v/>
      </c>
      <c r="Z160" s="2" t="str">
        <f>IF(IFERROR(FIND("PUL",M160,1),0)&gt;1,"pulido","no")</f>
        <v>no</v>
      </c>
      <c r="AA160" s="2" t="str">
        <f>IF(IFERROR(FIND("BIOC",M160,1),0)&gt;1,"BIOCITY","no")</f>
        <v>no</v>
      </c>
      <c r="AB160" s="2">
        <f>IFERROR(SEARCH("INT",F160,1),0)+IFERROR(SEARCH("DEV",F160,1),0)+IFERROR(SEARCH("FC",F160,1),0)+IFERROR(SEARCH("USD",F160,1),0)</f>
        <v>0</v>
      </c>
    </row>
    <row r="161" spans="1:28" x14ac:dyDescent="0.2">
      <c r="A161" s="1" t="s">
        <v>2176</v>
      </c>
      <c r="B161" s="1" t="s">
        <v>15</v>
      </c>
      <c r="C161" s="10">
        <v>45355</v>
      </c>
      <c r="D161" s="1" t="s">
        <v>2175</v>
      </c>
      <c r="E161" s="1" t="s">
        <v>2174</v>
      </c>
      <c r="F161" s="1" t="s">
        <v>2157</v>
      </c>
      <c r="G161" s="1" t="s">
        <v>12</v>
      </c>
      <c r="H161" s="1" t="s">
        <v>11</v>
      </c>
      <c r="I161" s="1" t="s">
        <v>50</v>
      </c>
      <c r="J161" s="1" t="s">
        <v>9</v>
      </c>
      <c r="K161" s="1" t="s">
        <v>30</v>
      </c>
      <c r="L161" s="1" t="s">
        <v>114</v>
      </c>
      <c r="M161" s="1" t="s">
        <v>113</v>
      </c>
      <c r="N161" s="8">
        <v>387.84</v>
      </c>
      <c r="O161" s="1" t="s">
        <v>2</v>
      </c>
      <c r="P161" s="8">
        <v>387.84</v>
      </c>
      <c r="Q161" s="8">
        <v>0</v>
      </c>
      <c r="R161" s="1" t="s">
        <v>43</v>
      </c>
      <c r="S161" s="7">
        <v>3056.85</v>
      </c>
      <c r="T161" s="6">
        <f>+S161*N161</f>
        <v>1185568.7039999999</v>
      </c>
      <c r="U161" s="6">
        <f>+S161*Q161</f>
        <v>0</v>
      </c>
      <c r="V161" s="1" t="str">
        <f>IF(AB161=0,IFERROR(VLOOKUP(L161,[1]listaMateriales!A:K,11,0),"-"),"Sin producto")</f>
        <v>38 x 38</v>
      </c>
      <c r="W161" s="6">
        <f>+IF(OR(K161="27",K161="28",K161="29"),VLOOKUP(L161,[1]listaMateriales!A:E,5,0),0)*N161/1000</f>
        <v>0</v>
      </c>
      <c r="X161" s="6">
        <f>+IF(W161=0,0,T161/W161)</f>
        <v>0</v>
      </c>
      <c r="Y161" s="1" t="str">
        <f>MID(L161,14,1)</f>
        <v>1</v>
      </c>
      <c r="Z161" s="2" t="str">
        <f>IF(IFERROR(FIND("PUL",M161,1),0)&gt;1,"pulido","no")</f>
        <v>no</v>
      </c>
      <c r="AA161" s="2" t="str">
        <f>IF(IFERROR(FIND("BIOC",M161,1),0)&gt;1,"BIOCITY","no")</f>
        <v>no</v>
      </c>
      <c r="AB161" s="2">
        <f>IFERROR(SEARCH("INT",F161,1),0)+IFERROR(SEARCH("DEV",F161,1),0)+IFERROR(SEARCH("FC",F161,1),0)+IFERROR(SEARCH("USD",F161,1),0)</f>
        <v>0</v>
      </c>
    </row>
    <row r="162" spans="1:28" x14ac:dyDescent="0.2">
      <c r="A162" s="1" t="s">
        <v>2176</v>
      </c>
      <c r="B162" s="1" t="s">
        <v>15</v>
      </c>
      <c r="C162" s="10">
        <v>45355</v>
      </c>
      <c r="D162" s="1" t="s">
        <v>2175</v>
      </c>
      <c r="E162" s="1" t="s">
        <v>2174</v>
      </c>
      <c r="F162" s="1" t="s">
        <v>2157</v>
      </c>
      <c r="G162" s="1" t="s">
        <v>12</v>
      </c>
      <c r="H162" s="1" t="s">
        <v>11</v>
      </c>
      <c r="I162" s="1" t="s">
        <v>50</v>
      </c>
      <c r="J162" s="1" t="s">
        <v>9</v>
      </c>
      <c r="K162" s="1" t="s">
        <v>30</v>
      </c>
      <c r="L162" s="1" t="s">
        <v>625</v>
      </c>
      <c r="M162" s="1" t="s">
        <v>624</v>
      </c>
      <c r="N162" s="8">
        <v>387.84</v>
      </c>
      <c r="O162" s="1" t="s">
        <v>2</v>
      </c>
      <c r="P162" s="8">
        <v>387.84</v>
      </c>
      <c r="Q162" s="8">
        <v>0</v>
      </c>
      <c r="R162" s="1" t="s">
        <v>43</v>
      </c>
      <c r="S162" s="7">
        <v>3056.85</v>
      </c>
      <c r="T162" s="6">
        <f>+S162*N162</f>
        <v>1185568.7039999999</v>
      </c>
      <c r="U162" s="6">
        <f>+S162*Q162</f>
        <v>0</v>
      </c>
      <c r="V162" s="1" t="str">
        <f>IF(AB162=0,IFERROR(VLOOKUP(L162,[1]listaMateriales!A:K,11,0),"-"),"Sin producto")</f>
        <v>38 x 38</v>
      </c>
      <c r="W162" s="6">
        <f>+IF(OR(K162="27",K162="28",K162="29"),VLOOKUP(L162,[1]listaMateriales!A:E,5,0),0)*N162/1000</f>
        <v>0</v>
      </c>
      <c r="X162" s="6">
        <f>+IF(W162=0,0,T162/W162)</f>
        <v>0</v>
      </c>
      <c r="Y162" s="1" t="str">
        <f>MID(L162,14,1)</f>
        <v>1</v>
      </c>
      <c r="Z162" s="2" t="str">
        <f>IF(IFERROR(FIND("PUL",M162,1),0)&gt;1,"pulido","no")</f>
        <v>no</v>
      </c>
      <c r="AA162" s="2" t="str">
        <f>IF(IFERROR(FIND("BIOC",M162,1),0)&gt;1,"BIOCITY","no")</f>
        <v>no</v>
      </c>
      <c r="AB162" s="2">
        <f>IFERROR(SEARCH("INT",F162,1),0)+IFERROR(SEARCH("DEV",F162,1),0)+IFERROR(SEARCH("FC",F162,1),0)+IFERROR(SEARCH("USD",F162,1),0)</f>
        <v>0</v>
      </c>
    </row>
    <row r="163" spans="1:28" x14ac:dyDescent="0.2">
      <c r="A163" s="1" t="s">
        <v>2173</v>
      </c>
      <c r="B163" s="1" t="s">
        <v>15</v>
      </c>
      <c r="C163" s="10">
        <v>45355</v>
      </c>
      <c r="D163" s="1" t="s">
        <v>1661</v>
      </c>
      <c r="E163" s="1" t="s">
        <v>1660</v>
      </c>
      <c r="F163" s="1" t="s">
        <v>2172</v>
      </c>
      <c r="G163" s="1" t="s">
        <v>12</v>
      </c>
      <c r="H163" s="1" t="s">
        <v>11</v>
      </c>
      <c r="I163" s="1" t="s">
        <v>50</v>
      </c>
      <c r="J163" s="1" t="s">
        <v>17</v>
      </c>
      <c r="K163" s="1" t="s">
        <v>16</v>
      </c>
      <c r="L163" s="1" t="s">
        <v>335</v>
      </c>
      <c r="M163" s="1" t="s">
        <v>334</v>
      </c>
      <c r="N163" s="8">
        <v>136.80000000000001</v>
      </c>
      <c r="O163" s="1" t="s">
        <v>2</v>
      </c>
      <c r="P163" s="8">
        <v>136.80000000000001</v>
      </c>
      <c r="Q163" s="8">
        <v>0</v>
      </c>
      <c r="R163" s="1" t="s">
        <v>33</v>
      </c>
      <c r="S163" s="7">
        <v>12976.95</v>
      </c>
      <c r="T163" s="6">
        <f>+S163*N163</f>
        <v>1775246.7600000002</v>
      </c>
      <c r="U163" s="6">
        <f>+S163*Q163</f>
        <v>0</v>
      </c>
      <c r="V163" s="1" t="str">
        <f>IF(AB163=0,IFERROR(VLOOKUP(L163,[1]listaMateriales!A:K,11,0),"-"),"Sin producto")</f>
        <v>21 x 122</v>
      </c>
      <c r="W163" s="6">
        <f>+IF(OR(K163="27",K163="28",K163="29"),VLOOKUP(L163,[1]listaMateriales!A:E,5,0),0)*N163/1000</f>
        <v>0</v>
      </c>
      <c r="X163" s="6">
        <f>+IF(W163=0,0,T163/W163)</f>
        <v>0</v>
      </c>
      <c r="Y163" s="1" t="str">
        <f>MID(L163,14,1)</f>
        <v>2</v>
      </c>
      <c r="Z163" s="2" t="str">
        <f>IF(IFERROR(FIND("PUL",M163,1),0)&gt;1,"pulido","no")</f>
        <v>no</v>
      </c>
      <c r="AA163" s="2" t="str">
        <f>IF(IFERROR(FIND("BIOC",M163,1),0)&gt;1,"BIOCITY","no")</f>
        <v>no</v>
      </c>
      <c r="AB163" s="2">
        <f>IFERROR(SEARCH("INT",F163,1),0)+IFERROR(SEARCH("DEV",F163,1),0)+IFERROR(SEARCH("FC",F163,1),0)+IFERROR(SEARCH("USD",F163,1),0)</f>
        <v>0</v>
      </c>
    </row>
    <row r="164" spans="1:28" x14ac:dyDescent="0.2">
      <c r="A164" s="1" t="s">
        <v>2171</v>
      </c>
      <c r="B164" s="1" t="s">
        <v>15</v>
      </c>
      <c r="C164" s="10">
        <v>45355</v>
      </c>
      <c r="D164" s="1" t="s">
        <v>2170</v>
      </c>
      <c r="E164" s="1" t="s">
        <v>2169</v>
      </c>
      <c r="F164" s="1" t="s">
        <v>2157</v>
      </c>
      <c r="G164" s="1" t="s">
        <v>12</v>
      </c>
      <c r="H164" s="1" t="s">
        <v>11</v>
      </c>
      <c r="I164" s="1" t="s">
        <v>50</v>
      </c>
      <c r="J164" s="1" t="s">
        <v>9</v>
      </c>
      <c r="K164" s="1" t="s">
        <v>30</v>
      </c>
      <c r="L164" s="1" t="s">
        <v>1276</v>
      </c>
      <c r="M164" s="1" t="s">
        <v>1275</v>
      </c>
      <c r="N164" s="8">
        <v>99.84</v>
      </c>
      <c r="O164" s="1" t="s">
        <v>2</v>
      </c>
      <c r="P164" s="8">
        <v>0</v>
      </c>
      <c r="Q164" s="8">
        <v>99.84</v>
      </c>
      <c r="R164" s="1" t="s">
        <v>43</v>
      </c>
      <c r="S164" s="7">
        <v>4631.09</v>
      </c>
      <c r="T164" s="6">
        <f>+S164*N164</f>
        <v>462368.02560000005</v>
      </c>
      <c r="U164" s="6">
        <f>+S164*Q164</f>
        <v>462368.02560000005</v>
      </c>
      <c r="V164" s="1" t="str">
        <f>IF(AB164=0,IFERROR(VLOOKUP(L164,[1]listaMateriales!A:K,11,0),"-"),"Sin producto")</f>
        <v>51 x 51</v>
      </c>
      <c r="W164" s="6">
        <f>+IF(OR(K164="27",K164="28",K164="29"),VLOOKUP(L164,[1]listaMateriales!A:E,5,0),0)*N164/1000</f>
        <v>0</v>
      </c>
      <c r="X164" s="6">
        <f>+IF(W164=0,0,T164/W164)</f>
        <v>0</v>
      </c>
      <c r="Y164" s="1" t="str">
        <f>MID(L164,14,1)</f>
        <v>1</v>
      </c>
      <c r="Z164" s="2" t="str">
        <f>IF(IFERROR(FIND("PUL",M164,1),0)&gt;1,"pulido","no")</f>
        <v>no</v>
      </c>
      <c r="AA164" s="2" t="str">
        <f>IF(IFERROR(FIND("BIOC",M164,1),0)&gt;1,"BIOCITY","no")</f>
        <v>no</v>
      </c>
      <c r="AB164" s="2">
        <f>IFERROR(SEARCH("INT",F164,1),0)+IFERROR(SEARCH("DEV",F164,1),0)+IFERROR(SEARCH("FC",F164,1),0)+IFERROR(SEARCH("USD",F164,1),0)</f>
        <v>0</v>
      </c>
    </row>
    <row r="165" spans="1:28" x14ac:dyDescent="0.2">
      <c r="A165" s="1" t="s">
        <v>2168</v>
      </c>
      <c r="B165" s="1" t="s">
        <v>42</v>
      </c>
      <c r="C165" s="10">
        <v>45355</v>
      </c>
      <c r="D165" s="1" t="s">
        <v>473</v>
      </c>
      <c r="E165" s="1" t="s">
        <v>472</v>
      </c>
      <c r="F165" s="1" t="s">
        <v>2076</v>
      </c>
      <c r="G165" s="1" t="s">
        <v>39</v>
      </c>
      <c r="H165" s="1" t="s">
        <v>38</v>
      </c>
      <c r="I165" s="1" t="s">
        <v>0</v>
      </c>
      <c r="J165" s="1" t="s">
        <v>17</v>
      </c>
      <c r="K165" s="1" t="s">
        <v>49</v>
      </c>
      <c r="L165" s="1" t="s">
        <v>55</v>
      </c>
      <c r="M165" s="1" t="s">
        <v>54</v>
      </c>
      <c r="N165" s="8">
        <v>6732</v>
      </c>
      <c r="O165" s="1" t="s">
        <v>4</v>
      </c>
      <c r="P165" s="8">
        <v>6732</v>
      </c>
      <c r="Q165" s="8">
        <v>0</v>
      </c>
      <c r="R165" s="1" t="s">
        <v>46</v>
      </c>
      <c r="S165" s="7">
        <v>217.93</v>
      </c>
      <c r="T165" s="6">
        <f>+S165*N165</f>
        <v>1467104.76</v>
      </c>
      <c r="U165" s="6">
        <f>+S165*Q165</f>
        <v>0</v>
      </c>
      <c r="V165" s="1" t="str">
        <f>IF(AB165=0,IFERROR(VLOOKUP(L165,[1]listaMateriales!A:K,11,0),"-"),"Sin producto")</f>
        <v xml:space="preserve">Ladrillos (Olavarria)    </v>
      </c>
      <c r="W165" s="6">
        <f>+IF(OR(K165="27",K165="28",K165="29"),VLOOKUP(L165,[1]listaMateriales!A:E,5,0),0)*N165/1000</f>
        <v>24.578531999999999</v>
      </c>
      <c r="X165" s="6">
        <f>+IF(W165=0,0,T165/W165)</f>
        <v>59690.495754587784</v>
      </c>
      <c r="Y165" s="1" t="str">
        <f>MID(L165,14,1)</f>
        <v>1</v>
      </c>
      <c r="Z165" s="2" t="str">
        <f>IF(IFERROR(FIND("PUL",M165,1),0)&gt;1,"pulido","no")</f>
        <v>no</v>
      </c>
      <c r="AA165" s="2" t="str">
        <f>IF(IFERROR(FIND("BIOC",M165,1),0)&gt;1,"BIOCITY","no")</f>
        <v>no</v>
      </c>
      <c r="AB165" s="2">
        <f>IFERROR(SEARCH("INT",F165,1),0)+IFERROR(SEARCH("DEV",F165,1),0)+IFERROR(SEARCH("FC",F165,1),0)+IFERROR(SEARCH("USD",F165,1),0)</f>
        <v>0</v>
      </c>
    </row>
    <row r="166" spans="1:28" x14ac:dyDescent="0.2">
      <c r="A166" s="1" t="s">
        <v>2168</v>
      </c>
      <c r="B166" s="1" t="s">
        <v>42</v>
      </c>
      <c r="C166" s="10">
        <v>45355</v>
      </c>
      <c r="D166" s="1" t="s">
        <v>473</v>
      </c>
      <c r="E166" s="1" t="s">
        <v>472</v>
      </c>
      <c r="F166" s="1" t="s">
        <v>2076</v>
      </c>
      <c r="G166" s="1" t="s">
        <v>39</v>
      </c>
      <c r="H166" s="1" t="s">
        <v>38</v>
      </c>
      <c r="I166" s="1" t="s">
        <v>0</v>
      </c>
      <c r="J166" s="1" t="s">
        <v>17</v>
      </c>
      <c r="K166" s="1" t="s">
        <v>49</v>
      </c>
      <c r="L166" s="1" t="s">
        <v>133</v>
      </c>
      <c r="M166" s="1" t="s">
        <v>132</v>
      </c>
      <c r="N166" s="9">
        <v>1440</v>
      </c>
      <c r="O166" s="1" t="s">
        <v>4</v>
      </c>
      <c r="P166" s="8">
        <v>1440</v>
      </c>
      <c r="Q166" s="8">
        <v>0</v>
      </c>
      <c r="R166" s="1" t="s">
        <v>46</v>
      </c>
      <c r="S166" s="7">
        <v>245.91</v>
      </c>
      <c r="T166" s="6">
        <f>+S166*N166</f>
        <v>354110.4</v>
      </c>
      <c r="U166" s="6">
        <f>+S166*Q166</f>
        <v>0</v>
      </c>
      <c r="V166" s="1" t="str">
        <f>IF(AB166=0,IFERROR(VLOOKUP(L166,[1]listaMateriales!A:K,11,0),"-"),"Sin producto")</f>
        <v xml:space="preserve">Ladrillos (Olavarria)    </v>
      </c>
      <c r="W166" s="6">
        <f>+IF(OR(K166="27",K166="28",K166="29"),VLOOKUP(L166,[1]listaMateriales!A:E,5,0),0)*N166/1000</f>
        <v>6.3921599999999996</v>
      </c>
      <c r="X166" s="6">
        <f>+IF(W166=0,0,T166/W166)</f>
        <v>55397.612074791628</v>
      </c>
      <c r="Y166" s="1" t="str">
        <f>MID(L166,14,1)</f>
        <v>1</v>
      </c>
      <c r="Z166" s="2" t="str">
        <f>IF(IFERROR(FIND("PUL",M166,1),0)&gt;1,"pulido","no")</f>
        <v>no</v>
      </c>
      <c r="AA166" s="2" t="str">
        <f>IF(IFERROR(FIND("BIOC",M166,1),0)&gt;1,"BIOCITY","no")</f>
        <v>no</v>
      </c>
      <c r="AB166" s="2">
        <f>IFERROR(SEARCH("INT",F166,1),0)+IFERROR(SEARCH("DEV",F166,1),0)+IFERROR(SEARCH("FC",F166,1),0)+IFERROR(SEARCH("USD",F166,1),0)</f>
        <v>0</v>
      </c>
    </row>
    <row r="167" spans="1:28" x14ac:dyDescent="0.2">
      <c r="A167" s="1" t="s">
        <v>2167</v>
      </c>
      <c r="B167" s="1" t="s">
        <v>15</v>
      </c>
      <c r="C167" s="10">
        <v>45355</v>
      </c>
      <c r="D167" s="1" t="s">
        <v>975</v>
      </c>
      <c r="E167" s="1" t="s">
        <v>974</v>
      </c>
      <c r="F167" s="1" t="s">
        <v>2166</v>
      </c>
      <c r="G167" s="1" t="s">
        <v>12</v>
      </c>
      <c r="H167" s="1" t="s">
        <v>11</v>
      </c>
      <c r="I167" s="1" t="s">
        <v>50</v>
      </c>
      <c r="J167" s="1" t="s">
        <v>424</v>
      </c>
      <c r="K167" s="1" t="s">
        <v>0</v>
      </c>
      <c r="L167" s="1" t="s">
        <v>423</v>
      </c>
      <c r="M167" s="1" t="s">
        <v>2165</v>
      </c>
      <c r="N167" s="9">
        <v>1</v>
      </c>
      <c r="O167" s="1" t="s">
        <v>4</v>
      </c>
      <c r="P167" s="8">
        <v>0</v>
      </c>
      <c r="Q167" s="8">
        <v>1</v>
      </c>
      <c r="R167" s="1" t="s">
        <v>225</v>
      </c>
      <c r="S167" s="7">
        <v>10000000</v>
      </c>
      <c r="T167" s="6">
        <f>+S167*N167</f>
        <v>10000000</v>
      </c>
      <c r="U167" s="6">
        <f>+S167*Q167</f>
        <v>10000000</v>
      </c>
      <c r="V167" s="1" t="str">
        <f>IF(AB167=0,IFERROR(VLOOKUP(L167,[1]listaMateriales!A:K,11,0),"-"),"Sin producto")</f>
        <v>Sin producto</v>
      </c>
      <c r="W167" s="6">
        <f>+IF(OR(K167="27",K167="28",K167="29"),VLOOKUP(L167,[1]listaMateriales!A:E,5,0),0)*N167/1000</f>
        <v>0</v>
      </c>
      <c r="X167" s="6">
        <f>+IF(W167=0,0,T167/W167)</f>
        <v>0</v>
      </c>
      <c r="Y167" s="1" t="str">
        <f>MID(L167,14,1)</f>
        <v/>
      </c>
      <c r="Z167" s="2" t="str">
        <f>IF(IFERROR(FIND("PUL",M167,1),0)&gt;1,"pulido","no")</f>
        <v>no</v>
      </c>
      <c r="AA167" s="2" t="str">
        <f>IF(IFERROR(FIND("BIOC",M167,1),0)&gt;1,"BIOCITY","no")</f>
        <v>no</v>
      </c>
      <c r="AB167" s="2">
        <f>IFERROR(SEARCH("INT",F167,1),0)+IFERROR(SEARCH("DEV",F167,1),0)+IFERROR(SEARCH("FC",F167,1),0)+IFERROR(SEARCH("USD",F167,1),0)</f>
        <v>1</v>
      </c>
    </row>
    <row r="168" spans="1:28" x14ac:dyDescent="0.2">
      <c r="A168" s="1" t="s">
        <v>2164</v>
      </c>
      <c r="B168" s="1" t="s">
        <v>42</v>
      </c>
      <c r="C168" s="10">
        <v>45355</v>
      </c>
      <c r="D168" s="1" t="s">
        <v>1621</v>
      </c>
      <c r="E168" s="1" t="s">
        <v>1620</v>
      </c>
      <c r="F168" s="1" t="s">
        <v>2076</v>
      </c>
      <c r="G168" s="1" t="s">
        <v>39</v>
      </c>
      <c r="H168" s="1" t="s">
        <v>38</v>
      </c>
      <c r="I168" s="1" t="s">
        <v>0</v>
      </c>
      <c r="J168" s="1" t="s">
        <v>17</v>
      </c>
      <c r="K168" s="1" t="s">
        <v>49</v>
      </c>
      <c r="L168" s="1" t="s">
        <v>48</v>
      </c>
      <c r="M168" s="1" t="s">
        <v>47</v>
      </c>
      <c r="N168" s="9">
        <v>5760</v>
      </c>
      <c r="O168" s="1" t="s">
        <v>4</v>
      </c>
      <c r="P168" s="8">
        <v>5760</v>
      </c>
      <c r="Q168" s="8">
        <v>0</v>
      </c>
      <c r="R168" s="1" t="s">
        <v>93</v>
      </c>
      <c r="S168" s="7">
        <v>257.20999999999998</v>
      </c>
      <c r="T168" s="6">
        <f>+S168*N168</f>
        <v>1481529.5999999999</v>
      </c>
      <c r="U168" s="6">
        <f>+S168*Q168</f>
        <v>0</v>
      </c>
      <c r="V168" s="1" t="str">
        <f>IF(AB168=0,IFERROR(VLOOKUP(L168,[1]listaMateriales!A:K,11,0),"-"),"Sin producto")</f>
        <v xml:space="preserve">Ladrillos (Olavarria)    </v>
      </c>
      <c r="W168" s="6">
        <f>+IF(OR(K168="27",K168="28",K168="29"),VLOOKUP(L168,[1]listaMateriales!A:E,5,0),0)*N168/1000</f>
        <v>30.752640000000003</v>
      </c>
      <c r="X168" s="6">
        <f>+IF(W168=0,0,T168/W168)</f>
        <v>48175.688331148143</v>
      </c>
      <c r="Y168" s="1" t="str">
        <f>MID(L168,14,1)</f>
        <v>1</v>
      </c>
      <c r="Z168" s="2" t="str">
        <f>IF(IFERROR(FIND("PUL",M168,1),0)&gt;1,"pulido","no")</f>
        <v>no</v>
      </c>
      <c r="AA168" s="2" t="str">
        <f>IF(IFERROR(FIND("BIOC",M168,1),0)&gt;1,"BIOCITY","no")</f>
        <v>no</v>
      </c>
      <c r="AB168" s="2">
        <f>IFERROR(SEARCH("INT",F168,1),0)+IFERROR(SEARCH("DEV",F168,1),0)+IFERROR(SEARCH("FC",F168,1),0)+IFERROR(SEARCH("USD",F168,1),0)</f>
        <v>0</v>
      </c>
    </row>
    <row r="169" spans="1:28" x14ac:dyDescent="0.2">
      <c r="A169" s="1" t="s">
        <v>2163</v>
      </c>
      <c r="B169" s="1" t="s">
        <v>42</v>
      </c>
      <c r="C169" s="10">
        <v>45355</v>
      </c>
      <c r="D169" s="1" t="s">
        <v>101</v>
      </c>
      <c r="E169" s="1" t="s">
        <v>100</v>
      </c>
      <c r="F169" s="1" t="s">
        <v>2076</v>
      </c>
      <c r="G169" s="1" t="s">
        <v>39</v>
      </c>
      <c r="H169" s="1" t="s">
        <v>38</v>
      </c>
      <c r="I169" s="1" t="s">
        <v>0</v>
      </c>
      <c r="J169" s="1" t="s">
        <v>17</v>
      </c>
      <c r="K169" s="1" t="s">
        <v>49</v>
      </c>
      <c r="L169" s="1" t="s">
        <v>57</v>
      </c>
      <c r="M169" s="1" t="s">
        <v>56</v>
      </c>
      <c r="N169" s="9">
        <v>3960</v>
      </c>
      <c r="O169" s="1" t="s">
        <v>4</v>
      </c>
      <c r="P169" s="8">
        <v>3960</v>
      </c>
      <c r="Q169" s="8">
        <v>0</v>
      </c>
      <c r="R169" s="1" t="s">
        <v>93</v>
      </c>
      <c r="S169" s="7">
        <v>432.87</v>
      </c>
      <c r="T169" s="6">
        <f>+S169*N169</f>
        <v>1714165.2</v>
      </c>
      <c r="U169" s="6">
        <f>+S169*Q169</f>
        <v>0</v>
      </c>
      <c r="V169" s="1" t="str">
        <f>IF(AB169=0,IFERROR(VLOOKUP(L169,[1]listaMateriales!A:K,11,0),"-"),"Sin producto")</f>
        <v xml:space="preserve">Ladrillos (Olavarria)    </v>
      </c>
      <c r="W169" s="6">
        <f>+IF(OR(K169="27",K169="28",K169="29"),VLOOKUP(L169,[1]listaMateriales!A:E,5,0),0)*N169/1000</f>
        <v>27.41112</v>
      </c>
      <c r="X169" s="6">
        <f>+IF(W169=0,0,T169/W169)</f>
        <v>62535.394394683615</v>
      </c>
      <c r="Y169" s="1" t="str">
        <f>MID(L169,14,1)</f>
        <v>1</v>
      </c>
      <c r="Z169" s="2" t="str">
        <f>IF(IFERROR(FIND("PUL",M169,1),0)&gt;1,"pulido","no")</f>
        <v>no</v>
      </c>
      <c r="AA169" s="2" t="str">
        <f>IF(IFERROR(FIND("BIOC",M169,1),0)&gt;1,"BIOCITY","no")</f>
        <v>no</v>
      </c>
      <c r="AB169" s="2">
        <f>IFERROR(SEARCH("INT",F169,1),0)+IFERROR(SEARCH("DEV",F169,1),0)+IFERROR(SEARCH("FC",F169,1),0)+IFERROR(SEARCH("USD",F169,1),0)</f>
        <v>0</v>
      </c>
    </row>
    <row r="170" spans="1:28" x14ac:dyDescent="0.2">
      <c r="A170" s="1" t="s">
        <v>2162</v>
      </c>
      <c r="B170" s="1" t="s">
        <v>42</v>
      </c>
      <c r="C170" s="10">
        <v>45355</v>
      </c>
      <c r="D170" s="1" t="s">
        <v>95</v>
      </c>
      <c r="E170" s="1" t="s">
        <v>94</v>
      </c>
      <c r="F170" s="1" t="s">
        <v>2076</v>
      </c>
      <c r="G170" s="1" t="s">
        <v>39</v>
      </c>
      <c r="H170" s="1" t="s">
        <v>38</v>
      </c>
      <c r="I170" s="1" t="s">
        <v>0</v>
      </c>
      <c r="J170" s="1" t="s">
        <v>17</v>
      </c>
      <c r="K170" s="1" t="s">
        <v>49</v>
      </c>
      <c r="L170" s="1" t="s">
        <v>454</v>
      </c>
      <c r="M170" s="1" t="s">
        <v>453</v>
      </c>
      <c r="N170" s="9">
        <v>900</v>
      </c>
      <c r="O170" s="1" t="s">
        <v>4</v>
      </c>
      <c r="P170" s="8">
        <v>900</v>
      </c>
      <c r="Q170" s="8">
        <v>0</v>
      </c>
      <c r="R170" s="1" t="s">
        <v>93</v>
      </c>
      <c r="S170" s="7">
        <v>447.24</v>
      </c>
      <c r="T170" s="6">
        <f>+S170*N170</f>
        <v>402516</v>
      </c>
      <c r="U170" s="6">
        <f>+S170*Q170</f>
        <v>0</v>
      </c>
      <c r="V170" s="1" t="str">
        <f>IF(AB170=0,IFERROR(VLOOKUP(L170,[1]listaMateriales!A:K,11,0),"-"),"Sin producto")</f>
        <v xml:space="preserve">Ladrillos (Olavarria)    </v>
      </c>
      <c r="W170" s="6">
        <f>+IF(OR(K170="27",K170="28",K170="29"),VLOOKUP(L170,[1]listaMateriales!A:E,5,0),0)*N170/1000</f>
        <v>5.5998000000000001</v>
      </c>
      <c r="X170" s="6">
        <f>+IF(W170=0,0,T170/W170)</f>
        <v>71880.42430086789</v>
      </c>
      <c r="Y170" s="1" t="str">
        <f>MID(L170,14,1)</f>
        <v>1</v>
      </c>
      <c r="Z170" s="2" t="str">
        <f>IF(IFERROR(FIND("PUL",M170,1),0)&gt;1,"pulido","no")</f>
        <v>no</v>
      </c>
      <c r="AA170" s="2" t="str">
        <f>IF(IFERROR(FIND("BIOC",M170,1),0)&gt;1,"BIOCITY","no")</f>
        <v>no</v>
      </c>
      <c r="AB170" s="2">
        <f>IFERROR(SEARCH("INT",F170,1),0)+IFERROR(SEARCH("DEV",F170,1),0)+IFERROR(SEARCH("FC",F170,1),0)+IFERROR(SEARCH("USD",F170,1),0)</f>
        <v>0</v>
      </c>
    </row>
    <row r="171" spans="1:28" x14ac:dyDescent="0.2">
      <c r="A171" s="1" t="s">
        <v>2162</v>
      </c>
      <c r="B171" s="1" t="s">
        <v>42</v>
      </c>
      <c r="C171" s="10">
        <v>45355</v>
      </c>
      <c r="D171" s="1" t="s">
        <v>95</v>
      </c>
      <c r="E171" s="1" t="s">
        <v>94</v>
      </c>
      <c r="F171" s="1" t="s">
        <v>2076</v>
      </c>
      <c r="G171" s="1" t="s">
        <v>39</v>
      </c>
      <c r="H171" s="1" t="s">
        <v>38</v>
      </c>
      <c r="I171" s="1" t="s">
        <v>0</v>
      </c>
      <c r="J171" s="1" t="s">
        <v>17</v>
      </c>
      <c r="K171" s="1" t="s">
        <v>49</v>
      </c>
      <c r="L171" s="1" t="s">
        <v>57</v>
      </c>
      <c r="M171" s="1" t="s">
        <v>56</v>
      </c>
      <c r="N171" s="9">
        <v>1800</v>
      </c>
      <c r="O171" s="1" t="s">
        <v>4</v>
      </c>
      <c r="P171" s="8">
        <v>1800</v>
      </c>
      <c r="Q171" s="8">
        <v>0</v>
      </c>
      <c r="R171" s="1" t="s">
        <v>93</v>
      </c>
      <c r="S171" s="7">
        <v>228.46</v>
      </c>
      <c r="T171" s="6">
        <f>+S171*N171</f>
        <v>411228</v>
      </c>
      <c r="U171" s="6">
        <f>+S171*Q171</f>
        <v>0</v>
      </c>
      <c r="V171" s="1" t="str">
        <f>IF(AB171=0,IFERROR(VLOOKUP(L171,[1]listaMateriales!A:K,11,0),"-"),"Sin producto")</f>
        <v xml:space="preserve">Ladrillos (Olavarria)    </v>
      </c>
      <c r="W171" s="6">
        <f>+IF(OR(K171="27",K171="28",K171="29"),VLOOKUP(L171,[1]listaMateriales!A:E,5,0),0)*N171/1000</f>
        <v>12.4596</v>
      </c>
      <c r="X171" s="6">
        <f>+IF(W171=0,0,T171/W171)</f>
        <v>33004.911875180587</v>
      </c>
      <c r="Y171" s="1" t="str">
        <f>MID(L171,14,1)</f>
        <v>1</v>
      </c>
      <c r="Z171" s="2" t="str">
        <f>IF(IFERROR(FIND("PUL",M171,1),0)&gt;1,"pulido","no")</f>
        <v>no</v>
      </c>
      <c r="AA171" s="2" t="str">
        <f>IF(IFERROR(FIND("BIOC",M171,1),0)&gt;1,"BIOCITY","no")</f>
        <v>no</v>
      </c>
      <c r="AB171" s="2">
        <f>IFERROR(SEARCH("INT",F171,1),0)+IFERROR(SEARCH("DEV",F171,1),0)+IFERROR(SEARCH("FC",F171,1),0)+IFERROR(SEARCH("USD",F171,1),0)</f>
        <v>0</v>
      </c>
    </row>
    <row r="172" spans="1:28" x14ac:dyDescent="0.2">
      <c r="A172" s="1" t="s">
        <v>2162</v>
      </c>
      <c r="B172" s="1" t="s">
        <v>42</v>
      </c>
      <c r="C172" s="10">
        <v>45355</v>
      </c>
      <c r="D172" s="1" t="s">
        <v>95</v>
      </c>
      <c r="E172" s="1" t="s">
        <v>94</v>
      </c>
      <c r="F172" s="1" t="s">
        <v>2076</v>
      </c>
      <c r="G172" s="1" t="s">
        <v>39</v>
      </c>
      <c r="H172" s="1" t="s">
        <v>38</v>
      </c>
      <c r="I172" s="1" t="s">
        <v>0</v>
      </c>
      <c r="J172" s="1" t="s">
        <v>17</v>
      </c>
      <c r="K172" s="1" t="s">
        <v>49</v>
      </c>
      <c r="L172" s="1" t="s">
        <v>48</v>
      </c>
      <c r="M172" s="1" t="s">
        <v>47</v>
      </c>
      <c r="N172" s="9">
        <v>2880</v>
      </c>
      <c r="O172" s="1" t="s">
        <v>4</v>
      </c>
      <c r="P172" s="8">
        <v>2880</v>
      </c>
      <c r="Q172" s="8">
        <v>0</v>
      </c>
      <c r="R172" s="1" t="s">
        <v>93</v>
      </c>
      <c r="S172" s="7">
        <v>168.67</v>
      </c>
      <c r="T172" s="6">
        <f>+S172*N172</f>
        <v>485769.6</v>
      </c>
      <c r="U172" s="6">
        <f>+S172*Q172</f>
        <v>0</v>
      </c>
      <c r="V172" s="1" t="str">
        <f>IF(AB172=0,IFERROR(VLOOKUP(L172,[1]listaMateriales!A:K,11,0),"-"),"Sin producto")</f>
        <v xml:space="preserve">Ladrillos (Olavarria)    </v>
      </c>
      <c r="W172" s="6">
        <f>+IF(OR(K172="27",K172="28",K172="29"),VLOOKUP(L172,[1]listaMateriales!A:E,5,0),0)*N172/1000</f>
        <v>15.376320000000002</v>
      </c>
      <c r="X172" s="6">
        <f>+IF(W172=0,0,T172/W172)</f>
        <v>31592.058437909716</v>
      </c>
      <c r="Y172" s="1" t="str">
        <f>MID(L172,14,1)</f>
        <v>1</v>
      </c>
      <c r="Z172" s="2" t="str">
        <f>IF(IFERROR(FIND("PUL",M172,1),0)&gt;1,"pulido","no")</f>
        <v>no</v>
      </c>
      <c r="AA172" s="2" t="str">
        <f>IF(IFERROR(FIND("BIOC",M172,1),0)&gt;1,"BIOCITY","no")</f>
        <v>no</v>
      </c>
      <c r="AB172" s="2">
        <f>IFERROR(SEARCH("INT",F172,1),0)+IFERROR(SEARCH("DEV",F172,1),0)+IFERROR(SEARCH("FC",F172,1),0)+IFERROR(SEARCH("USD",F172,1),0)</f>
        <v>0</v>
      </c>
    </row>
    <row r="173" spans="1:28" x14ac:dyDescent="0.2">
      <c r="A173" s="1" t="s">
        <v>2161</v>
      </c>
      <c r="B173" s="1" t="s">
        <v>15</v>
      </c>
      <c r="C173" s="10">
        <v>45355</v>
      </c>
      <c r="D173" s="1" t="s">
        <v>92</v>
      </c>
      <c r="E173" s="1" t="s">
        <v>91</v>
      </c>
      <c r="F173" s="1" t="s">
        <v>2076</v>
      </c>
      <c r="G173" s="1" t="s">
        <v>39</v>
      </c>
      <c r="H173" s="1" t="s">
        <v>38</v>
      </c>
      <c r="I173" s="1" t="s">
        <v>50</v>
      </c>
      <c r="J173" s="1" t="s">
        <v>17</v>
      </c>
      <c r="K173" s="1" t="s">
        <v>49</v>
      </c>
      <c r="L173" s="1" t="s">
        <v>57</v>
      </c>
      <c r="M173" s="1" t="s">
        <v>56</v>
      </c>
      <c r="N173" s="9">
        <v>3240</v>
      </c>
      <c r="O173" s="1" t="s">
        <v>4</v>
      </c>
      <c r="P173" s="8">
        <v>3240</v>
      </c>
      <c r="Q173" s="8">
        <v>0</v>
      </c>
      <c r="R173" s="1" t="s">
        <v>46</v>
      </c>
      <c r="S173" s="7">
        <v>327.45</v>
      </c>
      <c r="T173" s="6">
        <f>+S173*N173</f>
        <v>1060938</v>
      </c>
      <c r="U173" s="6">
        <f>+S173*Q173</f>
        <v>0</v>
      </c>
      <c r="V173" s="1" t="str">
        <f>IF(AB173=0,IFERROR(VLOOKUP(L173,[1]listaMateriales!A:K,11,0),"-"),"Sin producto")</f>
        <v xml:space="preserve">Ladrillos (Olavarria)    </v>
      </c>
      <c r="W173" s="6">
        <f>+IF(OR(K173="27",K173="28",K173="29"),VLOOKUP(L173,[1]listaMateriales!A:E,5,0),0)*N173/1000</f>
        <v>22.42728</v>
      </c>
      <c r="X173" s="6">
        <f>+IF(W173=0,0,T173/W173)</f>
        <v>47305.691996532798</v>
      </c>
      <c r="Y173" s="1" t="str">
        <f>MID(L173,14,1)</f>
        <v>1</v>
      </c>
      <c r="Z173" s="2" t="str">
        <f>IF(IFERROR(FIND("PUL",M173,1),0)&gt;1,"pulido","no")</f>
        <v>no</v>
      </c>
      <c r="AA173" s="2" t="str">
        <f>IF(IFERROR(FIND("BIOC",M173,1),0)&gt;1,"BIOCITY","no")</f>
        <v>no</v>
      </c>
      <c r="AB173" s="2">
        <f>IFERROR(SEARCH("INT",F173,1),0)+IFERROR(SEARCH("DEV",F173,1),0)+IFERROR(SEARCH("FC",F173,1),0)+IFERROR(SEARCH("USD",F173,1),0)</f>
        <v>0</v>
      </c>
    </row>
    <row r="174" spans="1:28" x14ac:dyDescent="0.2">
      <c r="A174" s="1" t="s">
        <v>2161</v>
      </c>
      <c r="B174" s="1" t="s">
        <v>15</v>
      </c>
      <c r="C174" s="10">
        <v>45355</v>
      </c>
      <c r="D174" s="1" t="s">
        <v>92</v>
      </c>
      <c r="E174" s="1" t="s">
        <v>91</v>
      </c>
      <c r="F174" s="1" t="s">
        <v>2076</v>
      </c>
      <c r="G174" s="1" t="s">
        <v>39</v>
      </c>
      <c r="H174" s="1" t="s">
        <v>38</v>
      </c>
      <c r="I174" s="1" t="s">
        <v>50</v>
      </c>
      <c r="J174" s="1" t="s">
        <v>17</v>
      </c>
      <c r="K174" s="1" t="s">
        <v>49</v>
      </c>
      <c r="L174" s="1" t="s">
        <v>48</v>
      </c>
      <c r="M174" s="1" t="s">
        <v>47</v>
      </c>
      <c r="N174" s="9">
        <v>5184</v>
      </c>
      <c r="O174" s="1" t="s">
        <v>4</v>
      </c>
      <c r="P174" s="8">
        <v>5184</v>
      </c>
      <c r="Q174" s="8">
        <v>0</v>
      </c>
      <c r="R174" s="1" t="s">
        <v>46</v>
      </c>
      <c r="S174" s="7">
        <v>241.77</v>
      </c>
      <c r="T174" s="6">
        <f>+S174*N174</f>
        <v>1253335.6800000002</v>
      </c>
      <c r="U174" s="6">
        <f>+S174*Q174</f>
        <v>0</v>
      </c>
      <c r="V174" s="1" t="str">
        <f>IF(AB174=0,IFERROR(VLOOKUP(L174,[1]listaMateriales!A:K,11,0),"-"),"Sin producto")</f>
        <v xml:space="preserve">Ladrillos (Olavarria)    </v>
      </c>
      <c r="W174" s="6">
        <f>+IF(OR(K174="27",K174="28",K174="29"),VLOOKUP(L174,[1]listaMateriales!A:E,5,0),0)*N174/1000</f>
        <v>27.677376000000002</v>
      </c>
      <c r="X174" s="6">
        <f>+IF(W174=0,0,T174/W174)</f>
        <v>45283.761003933323</v>
      </c>
      <c r="Y174" s="1" t="str">
        <f>MID(L174,14,1)</f>
        <v>1</v>
      </c>
      <c r="Z174" s="2" t="str">
        <f>IF(IFERROR(FIND("PUL",M174,1),0)&gt;1,"pulido","no")</f>
        <v>no</v>
      </c>
      <c r="AA174" s="2" t="str">
        <f>IF(IFERROR(FIND("BIOC",M174,1),0)&gt;1,"BIOCITY","no")</f>
        <v>no</v>
      </c>
      <c r="AB174" s="2">
        <f>IFERROR(SEARCH("INT",F174,1),0)+IFERROR(SEARCH("DEV",F174,1),0)+IFERROR(SEARCH("FC",F174,1),0)+IFERROR(SEARCH("USD",F174,1),0)</f>
        <v>0</v>
      </c>
    </row>
    <row r="175" spans="1:28" x14ac:dyDescent="0.2">
      <c r="A175" s="1" t="s">
        <v>2160</v>
      </c>
      <c r="B175" s="1" t="s">
        <v>15</v>
      </c>
      <c r="C175" s="10">
        <v>45355</v>
      </c>
      <c r="D175" s="1" t="s">
        <v>92</v>
      </c>
      <c r="E175" s="1" t="s">
        <v>91</v>
      </c>
      <c r="F175" s="1" t="s">
        <v>2076</v>
      </c>
      <c r="G175" s="1" t="s">
        <v>39</v>
      </c>
      <c r="H175" s="1" t="s">
        <v>38</v>
      </c>
      <c r="I175" s="1" t="s">
        <v>50</v>
      </c>
      <c r="J175" s="1" t="s">
        <v>17</v>
      </c>
      <c r="K175" s="1" t="s">
        <v>49</v>
      </c>
      <c r="L175" s="1" t="s">
        <v>48</v>
      </c>
      <c r="M175" s="1" t="s">
        <v>47</v>
      </c>
      <c r="N175" s="9">
        <v>4320</v>
      </c>
      <c r="O175" s="1" t="s">
        <v>4</v>
      </c>
      <c r="P175" s="8">
        <v>4320</v>
      </c>
      <c r="Q175" s="8">
        <v>0</v>
      </c>
      <c r="R175" s="1" t="s">
        <v>46</v>
      </c>
      <c r="S175" s="7">
        <v>241.77</v>
      </c>
      <c r="T175" s="6">
        <f>+S175*N175</f>
        <v>1044446.4</v>
      </c>
      <c r="U175" s="6">
        <f>+S175*Q175</f>
        <v>0</v>
      </c>
      <c r="V175" s="1" t="str">
        <f>IF(AB175=0,IFERROR(VLOOKUP(L175,[1]listaMateriales!A:K,11,0),"-"),"Sin producto")</f>
        <v xml:space="preserve">Ladrillos (Olavarria)    </v>
      </c>
      <c r="W175" s="6">
        <f>+IF(OR(K175="27",K175="28",K175="29"),VLOOKUP(L175,[1]listaMateriales!A:E,5,0),0)*N175/1000</f>
        <v>23.064480000000003</v>
      </c>
      <c r="X175" s="6">
        <f>+IF(W175=0,0,T175/W175)</f>
        <v>45283.761003933316</v>
      </c>
      <c r="Y175" s="1" t="str">
        <f>MID(L175,14,1)</f>
        <v>1</v>
      </c>
      <c r="Z175" s="2" t="str">
        <f>IF(IFERROR(FIND("PUL",M175,1),0)&gt;1,"pulido","no")</f>
        <v>no</v>
      </c>
      <c r="AA175" s="2" t="str">
        <f>IF(IFERROR(FIND("BIOC",M175,1),0)&gt;1,"BIOCITY","no")</f>
        <v>no</v>
      </c>
      <c r="AB175" s="2">
        <f>IFERROR(SEARCH("INT",F175,1),0)+IFERROR(SEARCH("DEV",F175,1),0)+IFERROR(SEARCH("FC",F175,1),0)+IFERROR(SEARCH("USD",F175,1),0)</f>
        <v>0</v>
      </c>
    </row>
    <row r="176" spans="1:28" x14ac:dyDescent="0.2">
      <c r="A176" s="1" t="s">
        <v>2160</v>
      </c>
      <c r="B176" s="1" t="s">
        <v>15</v>
      </c>
      <c r="C176" s="10">
        <v>45355</v>
      </c>
      <c r="D176" s="1" t="s">
        <v>92</v>
      </c>
      <c r="E176" s="1" t="s">
        <v>91</v>
      </c>
      <c r="F176" s="1" t="s">
        <v>2076</v>
      </c>
      <c r="G176" s="1" t="s">
        <v>39</v>
      </c>
      <c r="H176" s="1" t="s">
        <v>38</v>
      </c>
      <c r="I176" s="1" t="s">
        <v>50</v>
      </c>
      <c r="J176" s="1" t="s">
        <v>17</v>
      </c>
      <c r="K176" s="1" t="s">
        <v>49</v>
      </c>
      <c r="L176" s="1" t="s">
        <v>57</v>
      </c>
      <c r="M176" s="1" t="s">
        <v>56</v>
      </c>
      <c r="N176" s="9">
        <v>2700</v>
      </c>
      <c r="O176" s="1" t="s">
        <v>4</v>
      </c>
      <c r="P176" s="8">
        <v>2700</v>
      </c>
      <c r="Q176" s="8">
        <v>0</v>
      </c>
      <c r="R176" s="1" t="s">
        <v>46</v>
      </c>
      <c r="S176" s="7">
        <v>327.45</v>
      </c>
      <c r="T176" s="6">
        <f>+S176*N176</f>
        <v>884115</v>
      </c>
      <c r="U176" s="6">
        <f>+S176*Q176</f>
        <v>0</v>
      </c>
      <c r="V176" s="1" t="str">
        <f>IF(AB176=0,IFERROR(VLOOKUP(L176,[1]listaMateriales!A:K,11,0),"-"),"Sin producto")</f>
        <v xml:space="preserve">Ladrillos (Olavarria)    </v>
      </c>
      <c r="W176" s="6">
        <f>+IF(OR(K176="27",K176="28",K176="29"),VLOOKUP(L176,[1]listaMateriales!A:E,5,0),0)*N176/1000</f>
        <v>18.689399999999999</v>
      </c>
      <c r="X176" s="6">
        <f>+IF(W176=0,0,T176/W176)</f>
        <v>47305.691996532798</v>
      </c>
      <c r="Y176" s="1" t="str">
        <f>MID(L176,14,1)</f>
        <v>1</v>
      </c>
      <c r="Z176" s="2" t="str">
        <f>IF(IFERROR(FIND("PUL",M176,1),0)&gt;1,"pulido","no")</f>
        <v>no</v>
      </c>
      <c r="AA176" s="2" t="str">
        <f>IF(IFERROR(FIND("BIOC",M176,1),0)&gt;1,"BIOCITY","no")</f>
        <v>no</v>
      </c>
      <c r="AB176" s="2">
        <f>IFERROR(SEARCH("INT",F176,1),0)+IFERROR(SEARCH("DEV",F176,1),0)+IFERROR(SEARCH("FC",F176,1),0)+IFERROR(SEARCH("USD",F176,1),0)</f>
        <v>0</v>
      </c>
    </row>
    <row r="177" spans="1:28" x14ac:dyDescent="0.2">
      <c r="A177" s="1" t="s">
        <v>2159</v>
      </c>
      <c r="B177" s="1" t="s">
        <v>15</v>
      </c>
      <c r="C177" s="10">
        <v>45355</v>
      </c>
      <c r="D177" s="1" t="s">
        <v>1471</v>
      </c>
      <c r="E177" s="1" t="s">
        <v>1470</v>
      </c>
      <c r="F177" s="1" t="s">
        <v>2157</v>
      </c>
      <c r="G177" s="1" t="s">
        <v>39</v>
      </c>
      <c r="H177" s="1" t="s">
        <v>38</v>
      </c>
      <c r="I177" s="1" t="s">
        <v>50</v>
      </c>
      <c r="J177" s="1" t="s">
        <v>17</v>
      </c>
      <c r="K177" s="1" t="s">
        <v>39</v>
      </c>
      <c r="L177" s="1" t="s">
        <v>1772</v>
      </c>
      <c r="M177" s="1" t="s">
        <v>1771</v>
      </c>
      <c r="N177" s="9">
        <v>131.19999999999999</v>
      </c>
      <c r="O177" s="1" t="s">
        <v>2</v>
      </c>
      <c r="P177" s="8">
        <v>131.19999999999999</v>
      </c>
      <c r="Q177" s="8">
        <v>0</v>
      </c>
      <c r="R177" s="1" t="s">
        <v>46</v>
      </c>
      <c r="S177" s="7">
        <v>4653.24</v>
      </c>
      <c r="T177" s="6">
        <f>+S177*N177</f>
        <v>610505.08799999987</v>
      </c>
      <c r="U177" s="6">
        <f>+S177*Q177</f>
        <v>0</v>
      </c>
      <c r="V177" s="1" t="str">
        <f>IF(AB177=0,IFERROR(VLOOKUP(L177,[1]listaMateriales!A:K,11,0),"-"),"Sin producto")</f>
        <v xml:space="preserve">29 x 59 </v>
      </c>
      <c r="W177" s="6">
        <f>+IF(OR(K177="27",K177="28",K177="29"),VLOOKUP(L177,[1]listaMateriales!A:E,5,0),0)*N177/1000</f>
        <v>0</v>
      </c>
      <c r="X177" s="6">
        <f>+IF(W177=0,0,T177/W177)</f>
        <v>0</v>
      </c>
      <c r="Y177" s="1" t="str">
        <f>MID(L177,14,1)</f>
        <v>1</v>
      </c>
      <c r="Z177" s="2" t="str">
        <f>IF(IFERROR(FIND("PUL",M177,1),0)&gt;1,"pulido","no")</f>
        <v>no</v>
      </c>
      <c r="AA177" s="2" t="str">
        <f>IF(IFERROR(FIND("BIOC",M177,1),0)&gt;1,"BIOCITY","no")</f>
        <v>no</v>
      </c>
      <c r="AB177" s="2">
        <f>IFERROR(SEARCH("INT",F177,1),0)+IFERROR(SEARCH("DEV",F177,1),0)+IFERROR(SEARCH("FC",F177,1),0)+IFERROR(SEARCH("USD",F177,1),0)</f>
        <v>0</v>
      </c>
    </row>
    <row r="178" spans="1:28" x14ac:dyDescent="0.2">
      <c r="A178" s="1" t="s">
        <v>2158</v>
      </c>
      <c r="B178" s="1" t="s">
        <v>15</v>
      </c>
      <c r="C178" s="10">
        <v>45355</v>
      </c>
      <c r="D178" s="1" t="s">
        <v>1471</v>
      </c>
      <c r="E178" s="1" t="s">
        <v>1470</v>
      </c>
      <c r="F178" s="1" t="s">
        <v>2157</v>
      </c>
      <c r="G178" s="1" t="s">
        <v>12</v>
      </c>
      <c r="H178" s="1" t="s">
        <v>11</v>
      </c>
      <c r="I178" s="1" t="s">
        <v>50</v>
      </c>
      <c r="J178" s="1" t="s">
        <v>9</v>
      </c>
      <c r="K178" s="1" t="s">
        <v>30</v>
      </c>
      <c r="L178" s="1" t="s">
        <v>69</v>
      </c>
      <c r="M178" s="1" t="s">
        <v>68</v>
      </c>
      <c r="N178" s="9">
        <v>193.92</v>
      </c>
      <c r="O178" s="1" t="s">
        <v>2</v>
      </c>
      <c r="P178" s="8">
        <v>193.92</v>
      </c>
      <c r="Q178" s="8">
        <v>0</v>
      </c>
      <c r="R178" s="1" t="s">
        <v>46</v>
      </c>
      <c r="S178" s="7">
        <v>3771.18</v>
      </c>
      <c r="T178" s="6">
        <f>+S178*N178</f>
        <v>731307.22559999989</v>
      </c>
      <c r="U178" s="6">
        <f>+S178*Q178</f>
        <v>0</v>
      </c>
      <c r="V178" s="1" t="str">
        <f>IF(AB178=0,IFERROR(VLOOKUP(L178,[1]listaMateriales!A:K,11,0),"-"),"Sin producto")</f>
        <v>38 x 38</v>
      </c>
      <c r="W178" s="6">
        <f>+IF(OR(K178="27",K178="28",K178="29"),VLOOKUP(L178,[1]listaMateriales!A:E,5,0),0)*N178/1000</f>
        <v>0</v>
      </c>
      <c r="X178" s="6">
        <f>+IF(W178=0,0,T178/W178)</f>
        <v>0</v>
      </c>
      <c r="Y178" s="1" t="str">
        <f>MID(L178,14,1)</f>
        <v>1</v>
      </c>
      <c r="Z178" s="2" t="str">
        <f>IF(IFERROR(FIND("PUL",M178,1),0)&gt;1,"pulido","no")</f>
        <v>no</v>
      </c>
      <c r="AA178" s="2" t="str">
        <f>IF(IFERROR(FIND("BIOC",M178,1),0)&gt;1,"BIOCITY","no")</f>
        <v>no</v>
      </c>
      <c r="AB178" s="2">
        <f>IFERROR(SEARCH("INT",F178,1),0)+IFERROR(SEARCH("DEV",F178,1),0)+IFERROR(SEARCH("FC",F178,1),0)+IFERROR(SEARCH("USD",F178,1),0)</f>
        <v>0</v>
      </c>
    </row>
    <row r="179" spans="1:28" x14ac:dyDescent="0.2">
      <c r="A179" s="1" t="s">
        <v>2158</v>
      </c>
      <c r="B179" s="1" t="s">
        <v>15</v>
      </c>
      <c r="C179" s="10">
        <v>45355</v>
      </c>
      <c r="D179" s="1" t="s">
        <v>1471</v>
      </c>
      <c r="E179" s="1" t="s">
        <v>1470</v>
      </c>
      <c r="F179" s="1" t="s">
        <v>2157</v>
      </c>
      <c r="G179" s="1" t="s">
        <v>12</v>
      </c>
      <c r="H179" s="1" t="s">
        <v>11</v>
      </c>
      <c r="I179" s="1" t="s">
        <v>50</v>
      </c>
      <c r="J179" s="1" t="s">
        <v>9</v>
      </c>
      <c r="K179" s="1" t="s">
        <v>30</v>
      </c>
      <c r="L179" s="1" t="s">
        <v>203</v>
      </c>
      <c r="M179" s="1" t="s">
        <v>202</v>
      </c>
      <c r="N179" s="9">
        <v>193.92</v>
      </c>
      <c r="O179" s="1" t="s">
        <v>2</v>
      </c>
      <c r="P179" s="8">
        <v>193.92</v>
      </c>
      <c r="Q179" s="8">
        <v>0</v>
      </c>
      <c r="R179" s="1" t="s">
        <v>46</v>
      </c>
      <c r="S179" s="7">
        <v>3455.22</v>
      </c>
      <c r="T179" s="6">
        <f>+S179*N179</f>
        <v>670036.26239999989</v>
      </c>
      <c r="U179" s="6">
        <f>+S179*Q179</f>
        <v>0</v>
      </c>
      <c r="V179" s="1" t="str">
        <f>IF(AB179=0,IFERROR(VLOOKUP(L179,[1]listaMateriales!A:K,11,0),"-"),"Sin producto")</f>
        <v>38 x 38</v>
      </c>
      <c r="W179" s="6">
        <f>+IF(OR(K179="27",K179="28",K179="29"),VLOOKUP(L179,[1]listaMateriales!A:E,5,0),0)*N179/1000</f>
        <v>0</v>
      </c>
      <c r="X179" s="6">
        <f>+IF(W179=0,0,T179/W179)</f>
        <v>0</v>
      </c>
      <c r="Y179" s="1" t="str">
        <f>MID(L179,14,1)</f>
        <v>1</v>
      </c>
      <c r="Z179" s="2" t="str">
        <f>IF(IFERROR(FIND("PUL",M179,1),0)&gt;1,"pulido","no")</f>
        <v>no</v>
      </c>
      <c r="AA179" s="2" t="str">
        <f>IF(IFERROR(FIND("BIOC",M179,1),0)&gt;1,"BIOCITY","no")</f>
        <v>no</v>
      </c>
      <c r="AB179" s="2">
        <f>IFERROR(SEARCH("INT",F179,1),0)+IFERROR(SEARCH("DEV",F179,1),0)+IFERROR(SEARCH("FC",F179,1),0)+IFERROR(SEARCH("USD",F179,1),0)</f>
        <v>0</v>
      </c>
    </row>
    <row r="180" spans="1:28" x14ac:dyDescent="0.2">
      <c r="A180" s="1" t="s">
        <v>2158</v>
      </c>
      <c r="B180" s="1" t="s">
        <v>15</v>
      </c>
      <c r="C180" s="10">
        <v>45355</v>
      </c>
      <c r="D180" s="1" t="s">
        <v>1471</v>
      </c>
      <c r="E180" s="1" t="s">
        <v>1470</v>
      </c>
      <c r="F180" s="1" t="s">
        <v>2157</v>
      </c>
      <c r="G180" s="1" t="s">
        <v>12</v>
      </c>
      <c r="H180" s="1" t="s">
        <v>11</v>
      </c>
      <c r="I180" s="1" t="s">
        <v>50</v>
      </c>
      <c r="J180" s="1" t="s">
        <v>9</v>
      </c>
      <c r="K180" s="1" t="s">
        <v>8</v>
      </c>
      <c r="L180" s="1" t="s">
        <v>983</v>
      </c>
      <c r="M180" s="1" t="s">
        <v>982</v>
      </c>
      <c r="N180" s="8">
        <v>98.4</v>
      </c>
      <c r="O180" s="1" t="s">
        <v>2</v>
      </c>
      <c r="P180" s="8">
        <v>98.4</v>
      </c>
      <c r="Q180" s="8">
        <v>0</v>
      </c>
      <c r="R180" s="1" t="s">
        <v>46</v>
      </c>
      <c r="S180" s="7">
        <v>4722.21</v>
      </c>
      <c r="T180" s="6">
        <f>+S180*N180</f>
        <v>464665.46400000004</v>
      </c>
      <c r="U180" s="6">
        <f>+S180*Q180</f>
        <v>0</v>
      </c>
      <c r="V180" s="1" t="str">
        <f>IF(AB180=0,IFERROR(VLOOKUP(L180,[1]listaMateriales!A:K,11,0),"-"),"Sin producto")</f>
        <v xml:space="preserve">29 x 59 Cba </v>
      </c>
      <c r="W180" s="6">
        <f>+IF(OR(K180="27",K180="28",K180="29"),VLOOKUP(L180,[1]listaMateriales!A:E,5,0),0)*N180/1000</f>
        <v>0</v>
      </c>
      <c r="X180" s="6">
        <f>+IF(W180=0,0,T180/W180)</f>
        <v>0</v>
      </c>
      <c r="Y180" s="1" t="str">
        <f>MID(L180,14,1)</f>
        <v>1</v>
      </c>
      <c r="Z180" s="2" t="str">
        <f>IF(IFERROR(FIND("PUL",M180,1),0)&gt;1,"pulido","no")</f>
        <v>no</v>
      </c>
      <c r="AA180" s="2" t="str">
        <f>IF(IFERROR(FIND("BIOC",M180,1),0)&gt;1,"BIOCITY","no")</f>
        <v>no</v>
      </c>
      <c r="AB180" s="2">
        <f>IFERROR(SEARCH("INT",F180,1),0)+IFERROR(SEARCH("DEV",F180,1),0)+IFERROR(SEARCH("FC",F180,1),0)+IFERROR(SEARCH("USD",F180,1),0)</f>
        <v>0</v>
      </c>
    </row>
    <row r="181" spans="1:28" x14ac:dyDescent="0.2">
      <c r="A181" s="1" t="s">
        <v>2156</v>
      </c>
      <c r="B181" s="1" t="s">
        <v>42</v>
      </c>
      <c r="C181" s="10">
        <v>45355</v>
      </c>
      <c r="D181" s="1" t="s">
        <v>2154</v>
      </c>
      <c r="E181" s="1" t="s">
        <v>2153</v>
      </c>
      <c r="F181" s="1" t="s">
        <v>2089</v>
      </c>
      <c r="G181" s="1" t="s">
        <v>39</v>
      </c>
      <c r="H181" s="1" t="s">
        <v>38</v>
      </c>
      <c r="I181" s="1" t="s">
        <v>0</v>
      </c>
      <c r="J181" s="1" t="s">
        <v>37</v>
      </c>
      <c r="K181" s="1" t="s">
        <v>36</v>
      </c>
      <c r="L181" s="1" t="s">
        <v>207</v>
      </c>
      <c r="M181" s="1" t="s">
        <v>206</v>
      </c>
      <c r="N181" s="8">
        <v>1710</v>
      </c>
      <c r="O181" s="1" t="s">
        <v>4</v>
      </c>
      <c r="P181" s="8">
        <v>1710</v>
      </c>
      <c r="Q181" s="8">
        <v>0</v>
      </c>
      <c r="R181" s="1" t="s">
        <v>125</v>
      </c>
      <c r="S181" s="7">
        <v>339.8</v>
      </c>
      <c r="T181" s="6">
        <f>+S181*N181</f>
        <v>581058</v>
      </c>
      <c r="U181" s="6">
        <f>+S181*Q181</f>
        <v>0</v>
      </c>
      <c r="V181" s="1" t="str">
        <f>IF(AB181=0,IFERROR(VLOOKUP(L181,[1]listaMateriales!A:K,11,0),"-"),"Sin producto")</f>
        <v>Ladrillos (Campana)</v>
      </c>
      <c r="W181" s="6">
        <f>+IF(OR(K181="27",K181="28",K181="29"),VLOOKUP(L181,[1]listaMateriales!A:E,5,0),0)*N181/1000</f>
        <v>11.97</v>
      </c>
      <c r="X181" s="6">
        <f>+IF(W181=0,0,T181/W181)</f>
        <v>48542.857142857138</v>
      </c>
      <c r="Y181" s="1" t="str">
        <f>MID(L181,14,1)</f>
        <v/>
      </c>
      <c r="Z181" s="2" t="str">
        <f>IF(IFERROR(FIND("PUL",M181,1),0)&gt;1,"pulido","no")</f>
        <v>no</v>
      </c>
      <c r="AA181" s="2" t="str">
        <f>IF(IFERROR(FIND("BIOC",M181,1),0)&gt;1,"BIOCITY","no")</f>
        <v>no</v>
      </c>
      <c r="AB181" s="2">
        <f>IFERROR(SEARCH("INT",F181,1),0)+IFERROR(SEARCH("DEV",F181,1),0)+IFERROR(SEARCH("FC",F181,1),0)+IFERROR(SEARCH("USD",F181,1),0)</f>
        <v>0</v>
      </c>
    </row>
    <row r="182" spans="1:28" x14ac:dyDescent="0.2">
      <c r="A182" s="1" t="s">
        <v>2156</v>
      </c>
      <c r="B182" s="1" t="s">
        <v>42</v>
      </c>
      <c r="C182" s="10">
        <v>45355</v>
      </c>
      <c r="D182" s="1" t="s">
        <v>2154</v>
      </c>
      <c r="E182" s="1" t="s">
        <v>2153</v>
      </c>
      <c r="F182" s="1" t="s">
        <v>2089</v>
      </c>
      <c r="G182" s="1" t="s">
        <v>39</v>
      </c>
      <c r="H182" s="1" t="s">
        <v>38</v>
      </c>
      <c r="I182" s="1" t="s">
        <v>0</v>
      </c>
      <c r="J182" s="1" t="s">
        <v>37</v>
      </c>
      <c r="K182" s="1" t="s">
        <v>36</v>
      </c>
      <c r="L182" s="1" t="s">
        <v>207</v>
      </c>
      <c r="M182" s="1" t="s">
        <v>206</v>
      </c>
      <c r="N182" s="8">
        <v>29</v>
      </c>
      <c r="O182" s="1" t="s">
        <v>4</v>
      </c>
      <c r="P182" s="8">
        <v>29</v>
      </c>
      <c r="Q182" s="8">
        <v>0</v>
      </c>
      <c r="R182" s="1" t="s">
        <v>125</v>
      </c>
      <c r="S182" s="7">
        <v>339.8</v>
      </c>
      <c r="T182" s="6">
        <f>+S182*N182</f>
        <v>9854.2000000000007</v>
      </c>
      <c r="U182" s="6">
        <f>+S182*Q182</f>
        <v>0</v>
      </c>
      <c r="V182" s="1" t="str">
        <f>IF(AB182=0,IFERROR(VLOOKUP(L182,[1]listaMateriales!A:K,11,0),"-"),"Sin producto")</f>
        <v>Ladrillos (Campana)</v>
      </c>
      <c r="W182" s="6">
        <f>+IF(OR(K182="27",K182="28",K182="29"),VLOOKUP(L182,[1]listaMateriales!A:E,5,0),0)*N182/1000</f>
        <v>0.20300000000000001</v>
      </c>
      <c r="X182" s="6">
        <f>+IF(W182=0,0,T182/W182)</f>
        <v>48542.857142857145</v>
      </c>
      <c r="Y182" s="1" t="str">
        <f>MID(L182,14,1)</f>
        <v/>
      </c>
      <c r="Z182" s="2" t="str">
        <f>IF(IFERROR(FIND("PUL",M182,1),0)&gt;1,"pulido","no")</f>
        <v>no</v>
      </c>
      <c r="AA182" s="2" t="str">
        <f>IF(IFERROR(FIND("BIOC",M182,1),0)&gt;1,"BIOCITY","no")</f>
        <v>no</v>
      </c>
      <c r="AB182" s="2">
        <f>IFERROR(SEARCH("INT",F182,1),0)+IFERROR(SEARCH("DEV",F182,1),0)+IFERROR(SEARCH("FC",F182,1),0)+IFERROR(SEARCH("USD",F182,1),0)</f>
        <v>0</v>
      </c>
    </row>
    <row r="183" spans="1:28" x14ac:dyDescent="0.2">
      <c r="A183" s="1" t="s">
        <v>2155</v>
      </c>
      <c r="B183" s="1" t="s">
        <v>42</v>
      </c>
      <c r="C183" s="10">
        <v>45355</v>
      </c>
      <c r="D183" s="1" t="s">
        <v>2154</v>
      </c>
      <c r="E183" s="1" t="s">
        <v>2153</v>
      </c>
      <c r="F183" s="1" t="s">
        <v>2089</v>
      </c>
      <c r="G183" s="1" t="s">
        <v>39</v>
      </c>
      <c r="H183" s="1" t="s">
        <v>38</v>
      </c>
      <c r="I183" s="1" t="s">
        <v>0</v>
      </c>
      <c r="J183" s="1" t="s">
        <v>37</v>
      </c>
      <c r="K183" s="1" t="s">
        <v>36</v>
      </c>
      <c r="L183" s="1" t="s">
        <v>207</v>
      </c>
      <c r="M183" s="1" t="s">
        <v>206</v>
      </c>
      <c r="N183" s="9">
        <v>61</v>
      </c>
      <c r="O183" s="1" t="s">
        <v>4</v>
      </c>
      <c r="P183" s="8">
        <v>61</v>
      </c>
      <c r="Q183" s="8">
        <v>0</v>
      </c>
      <c r="R183" s="1" t="s">
        <v>125</v>
      </c>
      <c r="S183" s="7">
        <v>339.8</v>
      </c>
      <c r="T183" s="6">
        <f>+S183*N183</f>
        <v>20727.8</v>
      </c>
      <c r="U183" s="6">
        <f>+S183*Q183</f>
        <v>0</v>
      </c>
      <c r="V183" s="1" t="str">
        <f>IF(AB183=0,IFERROR(VLOOKUP(L183,[1]listaMateriales!A:K,11,0),"-"),"Sin producto")</f>
        <v>Ladrillos (Campana)</v>
      </c>
      <c r="W183" s="6">
        <f>+IF(OR(K183="27",K183="28",K183="29"),VLOOKUP(L183,[1]listaMateriales!A:E,5,0),0)*N183/1000</f>
        <v>0.42699999999999999</v>
      </c>
      <c r="X183" s="6">
        <f>+IF(W183=0,0,T183/W183)</f>
        <v>48542.857142857145</v>
      </c>
      <c r="Y183" s="1" t="str">
        <f>MID(L183,14,1)</f>
        <v/>
      </c>
      <c r="Z183" s="2" t="str">
        <f>IF(IFERROR(FIND("PUL",M183,1),0)&gt;1,"pulido","no")</f>
        <v>no</v>
      </c>
      <c r="AA183" s="2" t="str">
        <f>IF(IFERROR(FIND("BIOC",M183,1),0)&gt;1,"BIOCITY","no")</f>
        <v>no</v>
      </c>
      <c r="AB183" s="2">
        <f>IFERROR(SEARCH("INT",F183,1),0)+IFERROR(SEARCH("DEV",F183,1),0)+IFERROR(SEARCH("FC",F183,1),0)+IFERROR(SEARCH("USD",F183,1),0)</f>
        <v>0</v>
      </c>
    </row>
    <row r="184" spans="1:28" x14ac:dyDescent="0.2">
      <c r="A184" s="1" t="s">
        <v>2155</v>
      </c>
      <c r="B184" s="1" t="s">
        <v>42</v>
      </c>
      <c r="C184" s="10">
        <v>45355</v>
      </c>
      <c r="D184" s="1" t="s">
        <v>2154</v>
      </c>
      <c r="E184" s="1" t="s">
        <v>2153</v>
      </c>
      <c r="F184" s="1" t="s">
        <v>2089</v>
      </c>
      <c r="G184" s="1" t="s">
        <v>39</v>
      </c>
      <c r="H184" s="1" t="s">
        <v>38</v>
      </c>
      <c r="I184" s="1" t="s">
        <v>0</v>
      </c>
      <c r="J184" s="1" t="s">
        <v>37</v>
      </c>
      <c r="K184" s="1" t="s">
        <v>36</v>
      </c>
      <c r="L184" s="1" t="s">
        <v>207</v>
      </c>
      <c r="M184" s="1" t="s">
        <v>206</v>
      </c>
      <c r="N184" s="9">
        <v>2160</v>
      </c>
      <c r="O184" s="1" t="s">
        <v>4</v>
      </c>
      <c r="P184" s="8">
        <v>2160</v>
      </c>
      <c r="Q184" s="8">
        <v>0</v>
      </c>
      <c r="R184" s="1" t="s">
        <v>125</v>
      </c>
      <c r="S184" s="7">
        <v>339.8</v>
      </c>
      <c r="T184" s="6">
        <f>+S184*N184</f>
        <v>733968</v>
      </c>
      <c r="U184" s="6">
        <f>+S184*Q184</f>
        <v>0</v>
      </c>
      <c r="V184" s="1" t="str">
        <f>IF(AB184=0,IFERROR(VLOOKUP(L184,[1]listaMateriales!A:K,11,0),"-"),"Sin producto")</f>
        <v>Ladrillos (Campana)</v>
      </c>
      <c r="W184" s="6">
        <f>+IF(OR(K184="27",K184="28",K184="29"),VLOOKUP(L184,[1]listaMateriales!A:E,5,0),0)*N184/1000</f>
        <v>15.12</v>
      </c>
      <c r="X184" s="6">
        <f>+IF(W184=0,0,T184/W184)</f>
        <v>48542.857142857145</v>
      </c>
      <c r="Y184" s="1" t="str">
        <f>MID(L184,14,1)</f>
        <v/>
      </c>
      <c r="Z184" s="2" t="str">
        <f>IF(IFERROR(FIND("PUL",M184,1),0)&gt;1,"pulido","no")</f>
        <v>no</v>
      </c>
      <c r="AA184" s="2" t="str">
        <f>IF(IFERROR(FIND("BIOC",M184,1),0)&gt;1,"BIOCITY","no")</f>
        <v>no</v>
      </c>
      <c r="AB184" s="2">
        <f>IFERROR(SEARCH("INT",F184,1),0)+IFERROR(SEARCH("DEV",F184,1),0)+IFERROR(SEARCH("FC",F184,1),0)+IFERROR(SEARCH("USD",F184,1),0)</f>
        <v>0</v>
      </c>
    </row>
    <row r="185" spans="1:28" x14ac:dyDescent="0.2">
      <c r="A185" s="1" t="s">
        <v>2152</v>
      </c>
      <c r="B185" s="1" t="s">
        <v>42</v>
      </c>
      <c r="C185" s="10">
        <v>45355</v>
      </c>
      <c r="D185" s="1" t="s">
        <v>192</v>
      </c>
      <c r="E185" s="1" t="s">
        <v>191</v>
      </c>
      <c r="F185" s="1" t="s">
        <v>2089</v>
      </c>
      <c r="G185" s="1" t="s">
        <v>39</v>
      </c>
      <c r="H185" s="1" t="s">
        <v>38</v>
      </c>
      <c r="I185" s="1" t="s">
        <v>50</v>
      </c>
      <c r="J185" s="1" t="s">
        <v>37</v>
      </c>
      <c r="K185" s="1" t="s">
        <v>36</v>
      </c>
      <c r="L185" s="1" t="s">
        <v>86</v>
      </c>
      <c r="M185" s="1" t="s">
        <v>85</v>
      </c>
      <c r="N185" s="9">
        <v>7920</v>
      </c>
      <c r="O185" s="1" t="s">
        <v>4</v>
      </c>
      <c r="P185" s="8">
        <v>7920</v>
      </c>
      <c r="Q185" s="8">
        <v>0</v>
      </c>
      <c r="R185" s="1" t="s">
        <v>144</v>
      </c>
      <c r="S185" s="7">
        <v>208.79</v>
      </c>
      <c r="T185" s="6">
        <f>+S185*N185</f>
        <v>1653616.8</v>
      </c>
      <c r="U185" s="6">
        <f>+S185*Q185</f>
        <v>0</v>
      </c>
      <c r="V185" s="1" t="str">
        <f>IF(AB185=0,IFERROR(VLOOKUP(L185,[1]listaMateriales!A:K,11,0),"-"),"Sin producto")</f>
        <v>Ladrillos (Campana)</v>
      </c>
      <c r="W185" s="6">
        <f>+IF(OR(K185="27",K185="28",K185="29"),VLOOKUP(L185,[1]listaMateriales!A:E,5,0),0)*N185/1000</f>
        <v>29.303999999999998</v>
      </c>
      <c r="X185" s="6">
        <f>+IF(W185=0,0,T185/W185)</f>
        <v>56429.729729729734</v>
      </c>
      <c r="Y185" s="1" t="str">
        <f>MID(L185,14,1)</f>
        <v/>
      </c>
      <c r="Z185" s="2" t="str">
        <f>IF(IFERROR(FIND("PUL",M185,1),0)&gt;1,"pulido","no")</f>
        <v>no</v>
      </c>
      <c r="AA185" s="2" t="str">
        <f>IF(IFERROR(FIND("BIOC",M185,1),0)&gt;1,"BIOCITY","no")</f>
        <v>no</v>
      </c>
      <c r="AB185" s="2">
        <f>IFERROR(SEARCH("INT",F185,1),0)+IFERROR(SEARCH("DEV",F185,1),0)+IFERROR(SEARCH("FC",F185,1),0)+IFERROR(SEARCH("USD",F185,1),0)</f>
        <v>0</v>
      </c>
    </row>
    <row r="186" spans="1:28" x14ac:dyDescent="0.2">
      <c r="A186" s="1" t="s">
        <v>2152</v>
      </c>
      <c r="B186" s="1" t="s">
        <v>42</v>
      </c>
      <c r="C186" s="10">
        <v>45355</v>
      </c>
      <c r="D186" s="1" t="s">
        <v>192</v>
      </c>
      <c r="E186" s="1" t="s">
        <v>191</v>
      </c>
      <c r="F186" s="1" t="s">
        <v>2089</v>
      </c>
      <c r="G186" s="1" t="s">
        <v>39</v>
      </c>
      <c r="H186" s="1" t="s">
        <v>38</v>
      </c>
      <c r="I186" s="1" t="s">
        <v>50</v>
      </c>
      <c r="J186" s="1" t="s">
        <v>37</v>
      </c>
      <c r="K186" s="1" t="s">
        <v>36</v>
      </c>
      <c r="L186" s="1" t="s">
        <v>88</v>
      </c>
      <c r="M186" s="1" t="s">
        <v>87</v>
      </c>
      <c r="N186" s="9">
        <v>6336</v>
      </c>
      <c r="O186" s="1" t="s">
        <v>4</v>
      </c>
      <c r="P186" s="8">
        <v>6336</v>
      </c>
      <c r="Q186" s="8">
        <v>0</v>
      </c>
      <c r="R186" s="1" t="s">
        <v>144</v>
      </c>
      <c r="S186" s="7">
        <v>245.88</v>
      </c>
      <c r="T186" s="6">
        <f>+S186*N186</f>
        <v>1557895.68</v>
      </c>
      <c r="U186" s="6">
        <f>+S186*Q186</f>
        <v>0</v>
      </c>
      <c r="V186" s="1" t="str">
        <f>IF(AB186=0,IFERROR(VLOOKUP(L186,[1]listaMateriales!A:K,11,0),"-"),"Sin producto")</f>
        <v>Ladrillos (Campana)</v>
      </c>
      <c r="W186" s="6">
        <f>+IF(OR(K186="27",K186="28",K186="29"),VLOOKUP(L186,[1]listaMateriales!A:E,5,0),0)*N186/1000</f>
        <v>29.145599999999998</v>
      </c>
      <c r="X186" s="6">
        <f>+IF(W186=0,0,T186/W186)</f>
        <v>53452.17391304348</v>
      </c>
      <c r="Y186" s="1" t="str">
        <f>MID(L186,14,1)</f>
        <v/>
      </c>
      <c r="Z186" s="2" t="str">
        <f>IF(IFERROR(FIND("PUL",M186,1),0)&gt;1,"pulido","no")</f>
        <v>no</v>
      </c>
      <c r="AA186" s="2" t="str">
        <f>IF(IFERROR(FIND("BIOC",M186,1),0)&gt;1,"BIOCITY","no")</f>
        <v>no</v>
      </c>
      <c r="AB186" s="2">
        <f>IFERROR(SEARCH("INT",F186,1),0)+IFERROR(SEARCH("DEV",F186,1),0)+IFERROR(SEARCH("FC",F186,1),0)+IFERROR(SEARCH("USD",F186,1),0)</f>
        <v>0</v>
      </c>
    </row>
    <row r="187" spans="1:28" x14ac:dyDescent="0.2">
      <c r="A187" s="1" t="s">
        <v>2151</v>
      </c>
      <c r="B187" s="1" t="s">
        <v>15</v>
      </c>
      <c r="C187" s="10">
        <v>45355</v>
      </c>
      <c r="D187" s="1" t="s">
        <v>2150</v>
      </c>
      <c r="E187" s="1" t="s">
        <v>2149</v>
      </c>
      <c r="F187" s="1" t="s">
        <v>2140</v>
      </c>
      <c r="G187" s="1" t="s">
        <v>12</v>
      </c>
      <c r="H187" s="1" t="s">
        <v>11</v>
      </c>
      <c r="I187" s="1" t="s">
        <v>50</v>
      </c>
      <c r="J187" s="1" t="s">
        <v>17</v>
      </c>
      <c r="K187" s="1" t="s">
        <v>16</v>
      </c>
      <c r="L187" s="1" t="s">
        <v>1373</v>
      </c>
      <c r="M187" s="1" t="s">
        <v>1372</v>
      </c>
      <c r="N187" s="9">
        <v>655.20000000000005</v>
      </c>
      <c r="O187" s="1" t="s">
        <v>2</v>
      </c>
      <c r="P187" s="8">
        <v>655.20000000000005</v>
      </c>
      <c r="Q187" s="8">
        <v>0</v>
      </c>
      <c r="R187" s="1" t="s">
        <v>144</v>
      </c>
      <c r="S187" s="7">
        <v>9606.65</v>
      </c>
      <c r="T187" s="6">
        <f>+S187*N187</f>
        <v>6294277.0800000001</v>
      </c>
      <c r="U187" s="6">
        <f>+S187*Q187</f>
        <v>0</v>
      </c>
      <c r="V187" s="1" t="str">
        <f>IF(AB187=0,IFERROR(VLOOKUP(L187,[1]listaMateriales!A:K,11,0),"-"),"Sin producto")</f>
        <v>58x58 Polished</v>
      </c>
      <c r="W187" s="6">
        <f>+IF(OR(K187="27",K187="28",K187="29"),VLOOKUP(L187,[1]listaMateriales!A:E,5,0),0)*N187/1000</f>
        <v>0</v>
      </c>
      <c r="X187" s="6">
        <f>+IF(W187=0,0,T187/W187)</f>
        <v>0</v>
      </c>
      <c r="Y187" s="1" t="str">
        <f>MID(L187,14,1)</f>
        <v>2</v>
      </c>
      <c r="Z187" s="2" t="str">
        <f>IF(IFERROR(FIND("PUL",M187,1),0)&gt;1,"pulido","no")</f>
        <v>pulido</v>
      </c>
      <c r="AA187" s="2" t="str">
        <f>IF(IFERROR(FIND("BIOC",M187,1),0)&gt;1,"BIOCITY","no")</f>
        <v>no</v>
      </c>
      <c r="AB187" s="2">
        <f>IFERROR(SEARCH("INT",F187,1),0)+IFERROR(SEARCH("DEV",F187,1),0)+IFERROR(SEARCH("FC",F187,1),0)+IFERROR(SEARCH("USD",F187,1),0)</f>
        <v>0</v>
      </c>
    </row>
    <row r="188" spans="1:28" x14ac:dyDescent="0.2">
      <c r="A188" s="1" t="s">
        <v>2146</v>
      </c>
      <c r="B188" s="1" t="s">
        <v>15</v>
      </c>
      <c r="C188" s="10">
        <v>45355</v>
      </c>
      <c r="D188" s="1" t="s">
        <v>192</v>
      </c>
      <c r="E188" s="1" t="s">
        <v>191</v>
      </c>
      <c r="F188" s="1" t="s">
        <v>2145</v>
      </c>
      <c r="G188" s="1" t="s">
        <v>12</v>
      </c>
      <c r="H188" s="1" t="s">
        <v>11</v>
      </c>
      <c r="I188" s="1" t="s">
        <v>50</v>
      </c>
      <c r="J188" s="1" t="s">
        <v>17</v>
      </c>
      <c r="K188" s="1" t="s">
        <v>16</v>
      </c>
      <c r="L188" s="1" t="s">
        <v>209</v>
      </c>
      <c r="M188" s="1" t="s">
        <v>208</v>
      </c>
      <c r="N188" s="8">
        <v>216</v>
      </c>
      <c r="O188" s="1" t="s">
        <v>2</v>
      </c>
      <c r="P188" s="8">
        <v>216</v>
      </c>
      <c r="Q188" s="8">
        <v>0</v>
      </c>
      <c r="R188" s="1" t="s">
        <v>144</v>
      </c>
      <c r="S188" s="7">
        <v>5964.32</v>
      </c>
      <c r="T188" s="6">
        <f>+S188*N188</f>
        <v>1288293.1199999999</v>
      </c>
      <c r="U188" s="6">
        <f>+S188*Q188</f>
        <v>0</v>
      </c>
      <c r="V188" s="1" t="str">
        <f>IF(AB188=0,IFERROR(VLOOKUP(L188,[1]listaMateriales!A:K,11,0),"-"),"Sin producto")</f>
        <v>60x60-61x61-61,5x61,5</v>
      </c>
      <c r="W188" s="6">
        <f>+IF(OR(K188="27",K188="28",K188="29"),VLOOKUP(L188,[1]listaMateriales!A:E,5,0),0)*N188/1000</f>
        <v>0</v>
      </c>
      <c r="X188" s="6">
        <f>+IF(W188=0,0,T188/W188)</f>
        <v>0</v>
      </c>
      <c r="Y188" s="1" t="str">
        <f>MID(L188,14,1)</f>
        <v>1</v>
      </c>
      <c r="Z188" s="2" t="str">
        <f>IF(IFERROR(FIND("PUL",M188,1),0)&gt;1,"pulido","no")</f>
        <v>no</v>
      </c>
      <c r="AA188" s="2" t="str">
        <f>IF(IFERROR(FIND("BIOC",M188,1),0)&gt;1,"BIOCITY","no")</f>
        <v>no</v>
      </c>
      <c r="AB188" s="2">
        <f>IFERROR(SEARCH("INT",F188,1),0)+IFERROR(SEARCH("DEV",F188,1),0)+IFERROR(SEARCH("FC",F188,1),0)+IFERROR(SEARCH("USD",F188,1),0)</f>
        <v>0</v>
      </c>
    </row>
    <row r="189" spans="1:28" x14ac:dyDescent="0.2">
      <c r="A189" s="1" t="s">
        <v>2146</v>
      </c>
      <c r="B189" s="1" t="s">
        <v>15</v>
      </c>
      <c r="C189" s="10">
        <v>45355</v>
      </c>
      <c r="D189" s="1" t="s">
        <v>192</v>
      </c>
      <c r="E189" s="1" t="s">
        <v>191</v>
      </c>
      <c r="F189" s="1" t="s">
        <v>2145</v>
      </c>
      <c r="G189" s="1" t="s">
        <v>12</v>
      </c>
      <c r="H189" s="1" t="s">
        <v>11</v>
      </c>
      <c r="I189" s="1" t="s">
        <v>50</v>
      </c>
      <c r="J189" s="1" t="s">
        <v>17</v>
      </c>
      <c r="K189" s="1" t="s">
        <v>16</v>
      </c>
      <c r="L189" s="1" t="s">
        <v>1958</v>
      </c>
      <c r="M189" s="1" t="s">
        <v>1957</v>
      </c>
      <c r="N189" s="8">
        <v>108</v>
      </c>
      <c r="O189" s="1" t="s">
        <v>2</v>
      </c>
      <c r="P189" s="8">
        <v>108</v>
      </c>
      <c r="Q189" s="8">
        <v>0</v>
      </c>
      <c r="R189" s="1" t="s">
        <v>144</v>
      </c>
      <c r="S189" s="7">
        <v>6622.86</v>
      </c>
      <c r="T189" s="6">
        <f>+S189*N189</f>
        <v>715268.88</v>
      </c>
      <c r="U189" s="6">
        <f>+S189*Q189</f>
        <v>0</v>
      </c>
      <c r="V189" s="1" t="str">
        <f>IF(AB189=0,IFERROR(VLOOKUP(L189,[1]listaMateriales!A:K,11,0),"-"),"Sin producto")</f>
        <v>60x60-61x61-61,5x61,5</v>
      </c>
      <c r="W189" s="6">
        <f>+IF(OR(K189="27",K189="28",K189="29"),VLOOKUP(L189,[1]listaMateriales!A:E,5,0),0)*N189/1000</f>
        <v>0</v>
      </c>
      <c r="X189" s="6">
        <f>+IF(W189=0,0,T189/W189)</f>
        <v>0</v>
      </c>
      <c r="Y189" s="1" t="str">
        <f>MID(L189,14,1)</f>
        <v>1</v>
      </c>
      <c r="Z189" s="2" t="str">
        <f>IF(IFERROR(FIND("PUL",M189,1),0)&gt;1,"pulido","no")</f>
        <v>no</v>
      </c>
      <c r="AA189" s="2" t="str">
        <f>IF(IFERROR(FIND("BIOC",M189,1),0)&gt;1,"BIOCITY","no")</f>
        <v>no</v>
      </c>
      <c r="AB189" s="2">
        <f>IFERROR(SEARCH("INT",F189,1),0)+IFERROR(SEARCH("DEV",F189,1),0)+IFERROR(SEARCH("FC",F189,1),0)+IFERROR(SEARCH("USD",F189,1),0)</f>
        <v>0</v>
      </c>
    </row>
    <row r="190" spans="1:28" x14ac:dyDescent="0.2">
      <c r="A190" s="1" t="s">
        <v>2146</v>
      </c>
      <c r="B190" s="1" t="s">
        <v>15</v>
      </c>
      <c r="C190" s="10">
        <v>45355</v>
      </c>
      <c r="D190" s="1" t="s">
        <v>192</v>
      </c>
      <c r="E190" s="1" t="s">
        <v>191</v>
      </c>
      <c r="F190" s="1" t="s">
        <v>2145</v>
      </c>
      <c r="G190" s="1" t="s">
        <v>12</v>
      </c>
      <c r="H190" s="1" t="s">
        <v>11</v>
      </c>
      <c r="I190" s="1" t="s">
        <v>50</v>
      </c>
      <c r="J190" s="1" t="s">
        <v>17</v>
      </c>
      <c r="K190" s="1" t="s">
        <v>16</v>
      </c>
      <c r="L190" s="1" t="s">
        <v>1406</v>
      </c>
      <c r="M190" s="1" t="s">
        <v>1405</v>
      </c>
      <c r="N190" s="8">
        <v>54</v>
      </c>
      <c r="O190" s="1" t="s">
        <v>2</v>
      </c>
      <c r="P190" s="8">
        <v>54</v>
      </c>
      <c r="Q190" s="8">
        <v>0</v>
      </c>
      <c r="R190" s="1" t="s">
        <v>144</v>
      </c>
      <c r="S190" s="7">
        <v>6622.86</v>
      </c>
      <c r="T190" s="6">
        <f>+S190*N190</f>
        <v>357634.44</v>
      </c>
      <c r="U190" s="6">
        <f>+S190*Q190</f>
        <v>0</v>
      </c>
      <c r="V190" s="1" t="str">
        <f>IF(AB190=0,IFERROR(VLOOKUP(L190,[1]listaMateriales!A:K,11,0),"-"),"Sin producto")</f>
        <v>60x60-61x61-61,5x61,5</v>
      </c>
      <c r="W190" s="6">
        <f>+IF(OR(K190="27",K190="28",K190="29"),VLOOKUP(L190,[1]listaMateriales!A:E,5,0),0)*N190/1000</f>
        <v>0</v>
      </c>
      <c r="X190" s="6">
        <f>+IF(W190=0,0,T190/W190)</f>
        <v>0</v>
      </c>
      <c r="Y190" s="1" t="str">
        <f>MID(L190,14,1)</f>
        <v>1</v>
      </c>
      <c r="Z190" s="2" t="str">
        <f>IF(IFERROR(FIND("PUL",M190,1),0)&gt;1,"pulido","no")</f>
        <v>no</v>
      </c>
      <c r="AA190" s="2" t="str">
        <f>IF(IFERROR(FIND("BIOC",M190,1),0)&gt;1,"BIOCITY","no")</f>
        <v>no</v>
      </c>
      <c r="AB190" s="2">
        <f>IFERROR(SEARCH("INT",F190,1),0)+IFERROR(SEARCH("DEV",F190,1),0)+IFERROR(SEARCH("FC",F190,1),0)+IFERROR(SEARCH("USD",F190,1),0)</f>
        <v>0</v>
      </c>
    </row>
    <row r="191" spans="1:28" x14ac:dyDescent="0.2">
      <c r="A191" s="1" t="s">
        <v>2146</v>
      </c>
      <c r="B191" s="1" t="s">
        <v>15</v>
      </c>
      <c r="C191" s="10">
        <v>45355</v>
      </c>
      <c r="D191" s="1" t="s">
        <v>192</v>
      </c>
      <c r="E191" s="1" t="s">
        <v>191</v>
      </c>
      <c r="F191" s="1" t="s">
        <v>2145</v>
      </c>
      <c r="G191" s="1" t="s">
        <v>12</v>
      </c>
      <c r="H191" s="1" t="s">
        <v>11</v>
      </c>
      <c r="I191" s="1" t="s">
        <v>50</v>
      </c>
      <c r="J191" s="1" t="s">
        <v>17</v>
      </c>
      <c r="K191" s="1" t="s">
        <v>16</v>
      </c>
      <c r="L191" s="1" t="s">
        <v>600</v>
      </c>
      <c r="M191" s="1" t="s">
        <v>599</v>
      </c>
      <c r="N191" s="8">
        <v>216</v>
      </c>
      <c r="O191" s="1" t="s">
        <v>2</v>
      </c>
      <c r="P191" s="8">
        <v>216</v>
      </c>
      <c r="Q191" s="8">
        <v>0</v>
      </c>
      <c r="R191" s="1" t="s">
        <v>144</v>
      </c>
      <c r="S191" s="7">
        <v>5964.32</v>
      </c>
      <c r="T191" s="6">
        <f>+S191*N191</f>
        <v>1288293.1199999999</v>
      </c>
      <c r="U191" s="6">
        <f>+S191*Q191</f>
        <v>0</v>
      </c>
      <c r="V191" s="1" t="str">
        <f>IF(AB191=0,IFERROR(VLOOKUP(L191,[1]listaMateriales!A:K,11,0),"-"),"Sin producto")</f>
        <v>60x60-61x61-61,5x61,5</v>
      </c>
      <c r="W191" s="6">
        <f>+IF(OR(K191="27",K191="28",K191="29"),VLOOKUP(L191,[1]listaMateriales!A:E,5,0),0)*N191/1000</f>
        <v>0</v>
      </c>
      <c r="X191" s="6">
        <f>+IF(W191=0,0,T191/W191)</f>
        <v>0</v>
      </c>
      <c r="Y191" s="1" t="str">
        <f>MID(L191,14,1)</f>
        <v>1</v>
      </c>
      <c r="Z191" s="2" t="str">
        <f>IF(IFERROR(FIND("PUL",M191,1),0)&gt;1,"pulido","no")</f>
        <v>no</v>
      </c>
      <c r="AA191" s="2" t="str">
        <f>IF(IFERROR(FIND("BIOC",M191,1),0)&gt;1,"BIOCITY","no")</f>
        <v>no</v>
      </c>
      <c r="AB191" s="2">
        <f>IFERROR(SEARCH("INT",F191,1),0)+IFERROR(SEARCH("DEV",F191,1),0)+IFERROR(SEARCH("FC",F191,1),0)+IFERROR(SEARCH("USD",F191,1),0)</f>
        <v>0</v>
      </c>
    </row>
    <row r="192" spans="1:28" x14ac:dyDescent="0.2">
      <c r="A192" s="1" t="s">
        <v>2146</v>
      </c>
      <c r="B192" s="1" t="s">
        <v>15</v>
      </c>
      <c r="C192" s="10">
        <v>45355</v>
      </c>
      <c r="D192" s="1" t="s">
        <v>192</v>
      </c>
      <c r="E192" s="1" t="s">
        <v>191</v>
      </c>
      <c r="F192" s="1" t="s">
        <v>2145</v>
      </c>
      <c r="G192" s="1" t="s">
        <v>12</v>
      </c>
      <c r="H192" s="1" t="s">
        <v>11</v>
      </c>
      <c r="I192" s="1" t="s">
        <v>50</v>
      </c>
      <c r="J192" s="1" t="s">
        <v>17</v>
      </c>
      <c r="K192" s="1" t="s">
        <v>16</v>
      </c>
      <c r="L192" s="1" t="s">
        <v>889</v>
      </c>
      <c r="M192" s="1" t="s">
        <v>888</v>
      </c>
      <c r="N192" s="8">
        <v>104.4</v>
      </c>
      <c r="O192" s="1" t="s">
        <v>2</v>
      </c>
      <c r="P192" s="8">
        <v>104.4</v>
      </c>
      <c r="Q192" s="8">
        <v>0</v>
      </c>
      <c r="R192" s="1" t="s">
        <v>144</v>
      </c>
      <c r="S192" s="7">
        <v>7209.02</v>
      </c>
      <c r="T192" s="6">
        <f>+S192*N192</f>
        <v>752621.68800000008</v>
      </c>
      <c r="U192" s="6">
        <f>+S192*Q192</f>
        <v>0</v>
      </c>
      <c r="V192" s="1" t="str">
        <f>IF(AB192=0,IFERROR(VLOOKUP(L192,[1]listaMateriales!A:K,11,0),"-"),"Sin producto")</f>
        <v xml:space="preserve">59 x 59 </v>
      </c>
      <c r="W192" s="6">
        <f>+IF(OR(K192="27",K192="28",K192="29"),VLOOKUP(L192,[1]listaMateriales!A:E,5,0),0)*N192/1000</f>
        <v>0</v>
      </c>
      <c r="X192" s="6">
        <f>+IF(W192=0,0,T192/W192)</f>
        <v>0</v>
      </c>
      <c r="Y192" s="1" t="str">
        <f>MID(L192,14,1)</f>
        <v>1</v>
      </c>
      <c r="Z192" s="2" t="str">
        <f>IF(IFERROR(FIND("PUL",M192,1),0)&gt;1,"pulido","no")</f>
        <v>no</v>
      </c>
      <c r="AA192" s="2" t="str">
        <f>IF(IFERROR(FIND("BIOC",M192,1),0)&gt;1,"BIOCITY","no")</f>
        <v>no</v>
      </c>
      <c r="AB192" s="2">
        <f>IFERROR(SEARCH("INT",F192,1),0)+IFERROR(SEARCH("DEV",F192,1),0)+IFERROR(SEARCH("FC",F192,1),0)+IFERROR(SEARCH("USD",F192,1),0)</f>
        <v>0</v>
      </c>
    </row>
    <row r="193" spans="1:28" x14ac:dyDescent="0.2">
      <c r="A193" s="1" t="s">
        <v>2146</v>
      </c>
      <c r="B193" s="1" t="s">
        <v>15</v>
      </c>
      <c r="C193" s="10">
        <v>45355</v>
      </c>
      <c r="D193" s="1" t="s">
        <v>192</v>
      </c>
      <c r="E193" s="1" t="s">
        <v>191</v>
      </c>
      <c r="F193" s="1" t="s">
        <v>2145</v>
      </c>
      <c r="G193" s="1" t="s">
        <v>12</v>
      </c>
      <c r="H193" s="1" t="s">
        <v>11</v>
      </c>
      <c r="I193" s="1" t="s">
        <v>50</v>
      </c>
      <c r="J193" s="1" t="s">
        <v>17</v>
      </c>
      <c r="K193" s="1" t="s">
        <v>16</v>
      </c>
      <c r="L193" s="1" t="s">
        <v>1396</v>
      </c>
      <c r="M193" s="1" t="s">
        <v>1395</v>
      </c>
      <c r="N193" s="8">
        <v>208.8</v>
      </c>
      <c r="O193" s="1" t="s">
        <v>2</v>
      </c>
      <c r="P193" s="8">
        <v>208.8</v>
      </c>
      <c r="Q193" s="8">
        <v>0</v>
      </c>
      <c r="R193" s="1" t="s">
        <v>144</v>
      </c>
      <c r="S193" s="7">
        <v>7209.02</v>
      </c>
      <c r="T193" s="6">
        <f>+S193*N193</f>
        <v>1505243.3760000002</v>
      </c>
      <c r="U193" s="6">
        <f>+S193*Q193</f>
        <v>0</v>
      </c>
      <c r="V193" s="1" t="str">
        <f>IF(AB193=0,IFERROR(VLOOKUP(L193,[1]listaMateriales!A:K,11,0),"-"),"Sin producto")</f>
        <v xml:space="preserve">59 x 59 </v>
      </c>
      <c r="W193" s="6">
        <f>+IF(OR(K193="27",K193="28",K193="29"),VLOOKUP(L193,[1]listaMateriales!A:E,5,0),0)*N193/1000</f>
        <v>0</v>
      </c>
      <c r="X193" s="6">
        <f>+IF(W193=0,0,T193/W193)</f>
        <v>0</v>
      </c>
      <c r="Y193" s="1" t="str">
        <f>MID(L193,14,1)</f>
        <v>1</v>
      </c>
      <c r="Z193" s="2" t="str">
        <f>IF(IFERROR(FIND("PUL",M193,1),0)&gt;1,"pulido","no")</f>
        <v>no</v>
      </c>
      <c r="AA193" s="2" t="str">
        <f>IF(IFERROR(FIND("BIOC",M193,1),0)&gt;1,"BIOCITY","no")</f>
        <v>no</v>
      </c>
      <c r="AB193" s="2">
        <f>IFERROR(SEARCH("INT",F193,1),0)+IFERROR(SEARCH("DEV",F193,1),0)+IFERROR(SEARCH("FC",F193,1),0)+IFERROR(SEARCH("USD",F193,1),0)</f>
        <v>0</v>
      </c>
    </row>
    <row r="194" spans="1:28" x14ac:dyDescent="0.2">
      <c r="A194" s="1" t="s">
        <v>2146</v>
      </c>
      <c r="B194" s="1" t="s">
        <v>15</v>
      </c>
      <c r="C194" s="10">
        <v>45355</v>
      </c>
      <c r="D194" s="1" t="s">
        <v>192</v>
      </c>
      <c r="E194" s="1" t="s">
        <v>191</v>
      </c>
      <c r="F194" s="1" t="s">
        <v>2145</v>
      </c>
      <c r="G194" s="1" t="s">
        <v>12</v>
      </c>
      <c r="H194" s="1" t="s">
        <v>11</v>
      </c>
      <c r="I194" s="1" t="s">
        <v>50</v>
      </c>
      <c r="J194" s="1" t="s">
        <v>17</v>
      </c>
      <c r="K194" s="1" t="s">
        <v>16</v>
      </c>
      <c r="L194" s="1" t="s">
        <v>893</v>
      </c>
      <c r="M194" s="1" t="s">
        <v>892</v>
      </c>
      <c r="N194" s="8">
        <v>208.8</v>
      </c>
      <c r="O194" s="1" t="s">
        <v>2</v>
      </c>
      <c r="P194" s="8">
        <v>208.8</v>
      </c>
      <c r="Q194" s="8">
        <v>0</v>
      </c>
      <c r="R194" s="1" t="s">
        <v>144</v>
      </c>
      <c r="S194" s="7">
        <v>7209.02</v>
      </c>
      <c r="T194" s="6">
        <f>+S194*N194</f>
        <v>1505243.3760000002</v>
      </c>
      <c r="U194" s="6">
        <f>+S194*Q194</f>
        <v>0</v>
      </c>
      <c r="V194" s="1" t="str">
        <f>IF(AB194=0,IFERROR(VLOOKUP(L194,[1]listaMateriales!A:K,11,0),"-"),"Sin producto")</f>
        <v xml:space="preserve">59 x 59 </v>
      </c>
      <c r="W194" s="6">
        <f>+IF(OR(K194="27",K194="28",K194="29"),VLOOKUP(L194,[1]listaMateriales!A:E,5,0),0)*N194/1000</f>
        <v>0</v>
      </c>
      <c r="X194" s="6">
        <f>+IF(W194=0,0,T194/W194)</f>
        <v>0</v>
      </c>
      <c r="Y194" s="1" t="str">
        <f>MID(L194,14,1)</f>
        <v>1</v>
      </c>
      <c r="Z194" s="2" t="str">
        <f>IF(IFERROR(FIND("PUL",M194,1),0)&gt;1,"pulido","no")</f>
        <v>no</v>
      </c>
      <c r="AA194" s="2" t="str">
        <f>IF(IFERROR(FIND("BIOC",M194,1),0)&gt;1,"BIOCITY","no")</f>
        <v>no</v>
      </c>
      <c r="AB194" s="2">
        <f>IFERROR(SEARCH("INT",F194,1),0)+IFERROR(SEARCH("DEV",F194,1),0)+IFERROR(SEARCH("FC",F194,1),0)+IFERROR(SEARCH("USD",F194,1),0)</f>
        <v>0</v>
      </c>
    </row>
    <row r="195" spans="1:28" x14ac:dyDescent="0.2">
      <c r="A195" s="1" t="s">
        <v>2146</v>
      </c>
      <c r="B195" s="1" t="s">
        <v>15</v>
      </c>
      <c r="C195" s="10">
        <v>45355</v>
      </c>
      <c r="D195" s="1" t="s">
        <v>192</v>
      </c>
      <c r="E195" s="1" t="s">
        <v>191</v>
      </c>
      <c r="F195" s="1" t="s">
        <v>2145</v>
      </c>
      <c r="G195" s="1" t="s">
        <v>12</v>
      </c>
      <c r="H195" s="1" t="s">
        <v>11</v>
      </c>
      <c r="I195" s="1" t="s">
        <v>50</v>
      </c>
      <c r="J195" s="1" t="s">
        <v>17</v>
      </c>
      <c r="K195" s="1" t="s">
        <v>16</v>
      </c>
      <c r="L195" s="1" t="s">
        <v>891</v>
      </c>
      <c r="M195" s="1" t="s">
        <v>890</v>
      </c>
      <c r="N195" s="8">
        <v>104.4</v>
      </c>
      <c r="O195" s="1" t="s">
        <v>2</v>
      </c>
      <c r="P195" s="8">
        <v>104.4</v>
      </c>
      <c r="Q195" s="8">
        <v>0</v>
      </c>
      <c r="R195" s="1" t="s">
        <v>144</v>
      </c>
      <c r="S195" s="7">
        <v>7209.02</v>
      </c>
      <c r="T195" s="6">
        <f>+S195*N195</f>
        <v>752621.68800000008</v>
      </c>
      <c r="U195" s="6">
        <f>+S195*Q195</f>
        <v>0</v>
      </c>
      <c r="V195" s="1" t="str">
        <f>IF(AB195=0,IFERROR(VLOOKUP(L195,[1]listaMateriales!A:K,11,0),"-"),"Sin producto")</f>
        <v xml:space="preserve">59 x 59 </v>
      </c>
      <c r="W195" s="6">
        <f>+IF(OR(K195="27",K195="28",K195="29"),VLOOKUP(L195,[1]listaMateriales!A:E,5,0),0)*N195/1000</f>
        <v>0</v>
      </c>
      <c r="X195" s="6">
        <f>+IF(W195=0,0,T195/W195)</f>
        <v>0</v>
      </c>
      <c r="Y195" s="1" t="str">
        <f>MID(L195,14,1)</f>
        <v>1</v>
      </c>
      <c r="Z195" s="2" t="str">
        <f>IF(IFERROR(FIND("PUL",M195,1),0)&gt;1,"pulido","no")</f>
        <v>no</v>
      </c>
      <c r="AA195" s="2" t="str">
        <f>IF(IFERROR(FIND("BIOC",M195,1),0)&gt;1,"BIOCITY","no")</f>
        <v>no</v>
      </c>
      <c r="AB195" s="2">
        <f>IFERROR(SEARCH("INT",F195,1),0)+IFERROR(SEARCH("DEV",F195,1),0)+IFERROR(SEARCH("FC",F195,1),0)+IFERROR(SEARCH("USD",F195,1),0)</f>
        <v>0</v>
      </c>
    </row>
    <row r="196" spans="1:28" x14ac:dyDescent="0.2">
      <c r="A196" s="1" t="s">
        <v>2146</v>
      </c>
      <c r="B196" s="1" t="s">
        <v>15</v>
      </c>
      <c r="C196" s="10">
        <v>45355</v>
      </c>
      <c r="D196" s="1" t="s">
        <v>192</v>
      </c>
      <c r="E196" s="1" t="s">
        <v>191</v>
      </c>
      <c r="F196" s="1" t="s">
        <v>2145</v>
      </c>
      <c r="G196" s="1" t="s">
        <v>12</v>
      </c>
      <c r="H196" s="1" t="s">
        <v>11</v>
      </c>
      <c r="I196" s="1" t="s">
        <v>50</v>
      </c>
      <c r="J196" s="1" t="s">
        <v>17</v>
      </c>
      <c r="K196" s="1" t="s">
        <v>16</v>
      </c>
      <c r="L196" s="1" t="s">
        <v>27</v>
      </c>
      <c r="M196" s="1" t="s">
        <v>26</v>
      </c>
      <c r="N196" s="8">
        <v>313.2</v>
      </c>
      <c r="O196" s="1" t="s">
        <v>2</v>
      </c>
      <c r="P196" s="8">
        <v>313.2</v>
      </c>
      <c r="Q196" s="8">
        <v>0</v>
      </c>
      <c r="R196" s="1" t="s">
        <v>144</v>
      </c>
      <c r="S196" s="7">
        <v>7209.02</v>
      </c>
      <c r="T196" s="6">
        <f>+S196*N196</f>
        <v>2257865.0640000002</v>
      </c>
      <c r="U196" s="6">
        <f>+S196*Q196</f>
        <v>0</v>
      </c>
      <c r="V196" s="1" t="str">
        <f>IF(AB196=0,IFERROR(VLOOKUP(L196,[1]listaMateriales!A:K,11,0),"-"),"Sin producto")</f>
        <v xml:space="preserve">59 x 59 </v>
      </c>
      <c r="W196" s="6">
        <f>+IF(OR(K196="27",K196="28",K196="29"),VLOOKUP(L196,[1]listaMateriales!A:E,5,0),0)*N196/1000</f>
        <v>0</v>
      </c>
      <c r="X196" s="6">
        <f>+IF(W196=0,0,T196/W196)</f>
        <v>0</v>
      </c>
      <c r="Y196" s="1" t="str">
        <f>MID(L196,14,1)</f>
        <v>1</v>
      </c>
      <c r="Z196" s="2" t="str">
        <f>IF(IFERROR(FIND("PUL",M196,1),0)&gt;1,"pulido","no")</f>
        <v>no</v>
      </c>
      <c r="AA196" s="2" t="str">
        <f>IF(IFERROR(FIND("BIOC",M196,1),0)&gt;1,"BIOCITY","no")</f>
        <v>no</v>
      </c>
      <c r="AB196" s="2">
        <f>IFERROR(SEARCH("INT",F196,1),0)+IFERROR(SEARCH("DEV",F196,1),0)+IFERROR(SEARCH("FC",F196,1),0)+IFERROR(SEARCH("USD",F196,1),0)</f>
        <v>0</v>
      </c>
    </row>
    <row r="197" spans="1:28" x14ac:dyDescent="0.2">
      <c r="A197" s="1" t="s">
        <v>2146</v>
      </c>
      <c r="B197" s="1" t="s">
        <v>15</v>
      </c>
      <c r="C197" s="10">
        <v>45355</v>
      </c>
      <c r="D197" s="1" t="s">
        <v>192</v>
      </c>
      <c r="E197" s="1" t="s">
        <v>191</v>
      </c>
      <c r="F197" s="1" t="s">
        <v>2145</v>
      </c>
      <c r="G197" s="1" t="s">
        <v>12</v>
      </c>
      <c r="H197" s="1" t="s">
        <v>11</v>
      </c>
      <c r="I197" s="1" t="s">
        <v>50</v>
      </c>
      <c r="J197" s="1" t="s">
        <v>17</v>
      </c>
      <c r="K197" s="1" t="s">
        <v>16</v>
      </c>
      <c r="L197" s="1" t="s">
        <v>677</v>
      </c>
      <c r="M197" s="1" t="s">
        <v>676</v>
      </c>
      <c r="N197" s="9">
        <v>208.8</v>
      </c>
      <c r="O197" s="1" t="s">
        <v>2</v>
      </c>
      <c r="P197" s="8">
        <v>208.8</v>
      </c>
      <c r="Q197" s="8">
        <v>0</v>
      </c>
      <c r="R197" s="1" t="s">
        <v>144</v>
      </c>
      <c r="S197" s="7">
        <v>7209.02</v>
      </c>
      <c r="T197" s="6">
        <f>+S197*N197</f>
        <v>1505243.3760000002</v>
      </c>
      <c r="U197" s="6">
        <f>+S197*Q197</f>
        <v>0</v>
      </c>
      <c r="V197" s="1" t="str">
        <f>IF(AB197=0,IFERROR(VLOOKUP(L197,[1]listaMateriales!A:K,11,0),"-"),"Sin producto")</f>
        <v xml:space="preserve">59 x 59 </v>
      </c>
      <c r="W197" s="6">
        <f>+IF(OR(K197="27",K197="28",K197="29"),VLOOKUP(L197,[1]listaMateriales!A:E,5,0),0)*N197/1000</f>
        <v>0</v>
      </c>
      <c r="X197" s="6">
        <f>+IF(W197=0,0,T197/W197)</f>
        <v>0</v>
      </c>
      <c r="Y197" s="1" t="str">
        <f>MID(L197,14,1)</f>
        <v>1</v>
      </c>
      <c r="Z197" s="2" t="str">
        <f>IF(IFERROR(FIND("PUL",M197,1),0)&gt;1,"pulido","no")</f>
        <v>no</v>
      </c>
      <c r="AA197" s="2" t="str">
        <f>IF(IFERROR(FIND("BIOC",M197,1),0)&gt;1,"BIOCITY","no")</f>
        <v>no</v>
      </c>
      <c r="AB197" s="2">
        <f>IFERROR(SEARCH("INT",F197,1),0)+IFERROR(SEARCH("DEV",F197,1),0)+IFERROR(SEARCH("FC",F197,1),0)+IFERROR(SEARCH("USD",F197,1),0)</f>
        <v>0</v>
      </c>
    </row>
    <row r="198" spans="1:28" x14ac:dyDescent="0.2">
      <c r="A198" s="1" t="s">
        <v>2146</v>
      </c>
      <c r="B198" s="1" t="s">
        <v>15</v>
      </c>
      <c r="C198" s="10">
        <v>45355</v>
      </c>
      <c r="D198" s="1" t="s">
        <v>192</v>
      </c>
      <c r="E198" s="1" t="s">
        <v>191</v>
      </c>
      <c r="F198" s="1" t="s">
        <v>2145</v>
      </c>
      <c r="G198" s="1" t="s">
        <v>12</v>
      </c>
      <c r="H198" s="1" t="s">
        <v>11</v>
      </c>
      <c r="I198" s="1" t="s">
        <v>50</v>
      </c>
      <c r="J198" s="1" t="s">
        <v>17</v>
      </c>
      <c r="K198" s="1" t="s">
        <v>16</v>
      </c>
      <c r="L198" s="1" t="s">
        <v>895</v>
      </c>
      <c r="M198" s="1" t="s">
        <v>894</v>
      </c>
      <c r="N198" s="8">
        <v>48.6</v>
      </c>
      <c r="O198" s="1" t="s">
        <v>2</v>
      </c>
      <c r="P198" s="8">
        <v>48.6</v>
      </c>
      <c r="Q198" s="8">
        <v>0</v>
      </c>
      <c r="R198" s="1" t="s">
        <v>144</v>
      </c>
      <c r="S198" s="7">
        <v>11215.62</v>
      </c>
      <c r="T198" s="6">
        <f>+S198*N198</f>
        <v>545079.1320000001</v>
      </c>
      <c r="U198" s="6">
        <f>+S198*Q198</f>
        <v>0</v>
      </c>
      <c r="V198" s="1" t="str">
        <f>IF(AB198=0,IFERROR(VLOOKUP(L198,[1]listaMateriales!A:K,11,0),"-"),"Sin producto")</f>
        <v>60x120 y 58x117 Rect.</v>
      </c>
      <c r="W198" s="6">
        <f>+IF(OR(K198="27",K198="28",K198="29"),VLOOKUP(L198,[1]listaMateriales!A:E,5,0),0)*N198/1000</f>
        <v>0</v>
      </c>
      <c r="X198" s="6">
        <f>+IF(W198=0,0,T198/W198)</f>
        <v>0</v>
      </c>
      <c r="Y198" s="1" t="str">
        <f>MID(L198,14,1)</f>
        <v>1</v>
      </c>
      <c r="Z198" s="2" t="str">
        <f>IF(IFERROR(FIND("PUL",M198,1),0)&gt;1,"pulido","no")</f>
        <v>no</v>
      </c>
      <c r="AA198" s="2" t="str">
        <f>IF(IFERROR(FIND("BIOC",M198,1),0)&gt;1,"BIOCITY","no")</f>
        <v>no</v>
      </c>
      <c r="AB198" s="2">
        <f>IFERROR(SEARCH("INT",F198,1),0)+IFERROR(SEARCH("DEV",F198,1),0)+IFERROR(SEARCH("FC",F198,1),0)+IFERROR(SEARCH("USD",F198,1),0)</f>
        <v>0</v>
      </c>
    </row>
    <row r="199" spans="1:28" x14ac:dyDescent="0.2">
      <c r="A199" s="1" t="s">
        <v>2146</v>
      </c>
      <c r="B199" s="1" t="s">
        <v>15</v>
      </c>
      <c r="C199" s="10">
        <v>45355</v>
      </c>
      <c r="D199" s="1" t="s">
        <v>192</v>
      </c>
      <c r="E199" s="1" t="s">
        <v>191</v>
      </c>
      <c r="F199" s="1" t="s">
        <v>2145</v>
      </c>
      <c r="G199" s="1" t="s">
        <v>12</v>
      </c>
      <c r="H199" s="1" t="s">
        <v>11</v>
      </c>
      <c r="I199" s="1" t="s">
        <v>50</v>
      </c>
      <c r="J199" s="1" t="s">
        <v>17</v>
      </c>
      <c r="K199" s="1" t="s">
        <v>16</v>
      </c>
      <c r="L199" s="1" t="s">
        <v>2148</v>
      </c>
      <c r="M199" s="1" t="s">
        <v>2147</v>
      </c>
      <c r="N199" s="9">
        <v>104.4</v>
      </c>
      <c r="O199" s="1" t="s">
        <v>2</v>
      </c>
      <c r="P199" s="8">
        <v>104.4</v>
      </c>
      <c r="Q199" s="8">
        <v>0</v>
      </c>
      <c r="R199" s="1" t="s">
        <v>144</v>
      </c>
      <c r="S199" s="7">
        <v>8060.9</v>
      </c>
      <c r="T199" s="6">
        <f>+S199*N199</f>
        <v>841557.96</v>
      </c>
      <c r="U199" s="6">
        <f>+S199*Q199</f>
        <v>0</v>
      </c>
      <c r="V199" s="1" t="str">
        <f>IF(AB199=0,IFERROR(VLOOKUP(L199,[1]listaMateriales!A:K,11,0),"-"),"Sin producto")</f>
        <v xml:space="preserve">59 x 59 BIOCITY </v>
      </c>
      <c r="W199" s="6">
        <f>+IF(OR(K199="27",K199="28",K199="29"),VLOOKUP(L199,[1]listaMateriales!A:E,5,0),0)*N199/1000</f>
        <v>0</v>
      </c>
      <c r="X199" s="6">
        <f>+IF(W199=0,0,T199/W199)</f>
        <v>0</v>
      </c>
      <c r="Y199" s="1" t="str">
        <f>MID(L199,14,1)</f>
        <v>1</v>
      </c>
      <c r="Z199" s="2" t="str">
        <f>IF(IFERROR(FIND("PUL",M199,1),0)&gt;1,"pulido","no")</f>
        <v>no</v>
      </c>
      <c r="AA199" s="2" t="str">
        <f>IF(IFERROR(FIND("BIOC",M199,1),0)&gt;1,"BIOCITY","no")</f>
        <v>BIOCITY</v>
      </c>
      <c r="AB199" s="2">
        <f>IFERROR(SEARCH("INT",F199,1),0)+IFERROR(SEARCH("DEV",F199,1),0)+IFERROR(SEARCH("FC",F199,1),0)+IFERROR(SEARCH("USD",F199,1),0)</f>
        <v>0</v>
      </c>
    </row>
    <row r="200" spans="1:28" x14ac:dyDescent="0.2">
      <c r="A200" s="1" t="s">
        <v>2146</v>
      </c>
      <c r="B200" s="1" t="s">
        <v>15</v>
      </c>
      <c r="C200" s="10">
        <v>45355</v>
      </c>
      <c r="D200" s="1" t="s">
        <v>192</v>
      </c>
      <c r="E200" s="1" t="s">
        <v>191</v>
      </c>
      <c r="F200" s="1" t="s">
        <v>2145</v>
      </c>
      <c r="G200" s="1" t="s">
        <v>12</v>
      </c>
      <c r="H200" s="1" t="s">
        <v>11</v>
      </c>
      <c r="I200" s="1" t="s">
        <v>50</v>
      </c>
      <c r="J200" s="1" t="s">
        <v>17</v>
      </c>
      <c r="K200" s="1" t="s">
        <v>16</v>
      </c>
      <c r="L200" s="1" t="s">
        <v>558</v>
      </c>
      <c r="M200" s="1" t="s">
        <v>557</v>
      </c>
      <c r="N200" s="8">
        <v>50.4</v>
      </c>
      <c r="O200" s="1" t="s">
        <v>2</v>
      </c>
      <c r="P200" s="8">
        <v>50.4</v>
      </c>
      <c r="Q200" s="8">
        <v>0</v>
      </c>
      <c r="R200" s="1" t="s">
        <v>144</v>
      </c>
      <c r="S200" s="7">
        <v>9606.66</v>
      </c>
      <c r="T200" s="6">
        <f>+S200*N200</f>
        <v>484175.66399999999</v>
      </c>
      <c r="U200" s="6">
        <f>+S200*Q200</f>
        <v>0</v>
      </c>
      <c r="V200" s="1" t="str">
        <f>IF(AB200=0,IFERROR(VLOOKUP(L200,[1]listaMateriales!A:K,11,0),"-"),"Sin producto")</f>
        <v>58x58 Polished</v>
      </c>
      <c r="W200" s="6">
        <f>+IF(OR(K200="27",K200="28",K200="29"),VLOOKUP(L200,[1]listaMateriales!A:E,5,0),0)*N200/1000</f>
        <v>0</v>
      </c>
      <c r="X200" s="6">
        <f>+IF(W200=0,0,T200/W200)</f>
        <v>0</v>
      </c>
      <c r="Y200" s="1" t="str">
        <f>MID(L200,14,1)</f>
        <v>1</v>
      </c>
      <c r="Z200" s="2" t="str">
        <f>IF(IFERROR(FIND("PUL",M200,1),0)&gt;1,"pulido","no")</f>
        <v>pulido</v>
      </c>
      <c r="AA200" s="2" t="str">
        <f>IF(IFERROR(FIND("BIOC",M200,1),0)&gt;1,"BIOCITY","no")</f>
        <v>no</v>
      </c>
      <c r="AB200" s="2">
        <f>IFERROR(SEARCH("INT",F200,1),0)+IFERROR(SEARCH("DEV",F200,1),0)+IFERROR(SEARCH("FC",F200,1),0)+IFERROR(SEARCH("USD",F200,1),0)</f>
        <v>0</v>
      </c>
    </row>
    <row r="201" spans="1:28" x14ac:dyDescent="0.2">
      <c r="A201" s="1" t="s">
        <v>2144</v>
      </c>
      <c r="B201" s="1" t="s">
        <v>15</v>
      </c>
      <c r="C201" s="10">
        <v>45355</v>
      </c>
      <c r="D201" s="1" t="s">
        <v>110</v>
      </c>
      <c r="E201" s="1" t="s">
        <v>109</v>
      </c>
      <c r="F201" s="1" t="s">
        <v>2143</v>
      </c>
      <c r="G201" s="1" t="s">
        <v>12</v>
      </c>
      <c r="H201" s="1" t="s">
        <v>11</v>
      </c>
      <c r="I201" s="1" t="s">
        <v>50</v>
      </c>
      <c r="J201" s="1" t="s">
        <v>17</v>
      </c>
      <c r="K201" s="1" t="s">
        <v>16</v>
      </c>
      <c r="L201" s="1" t="s">
        <v>183</v>
      </c>
      <c r="M201" s="1" t="s">
        <v>182</v>
      </c>
      <c r="N201" s="8">
        <v>112.32</v>
      </c>
      <c r="O201" s="1" t="s">
        <v>2</v>
      </c>
      <c r="P201" s="8">
        <v>112.32</v>
      </c>
      <c r="Q201" s="8">
        <v>0</v>
      </c>
      <c r="R201" s="1" t="s">
        <v>33</v>
      </c>
      <c r="S201" s="7">
        <v>16570.41</v>
      </c>
      <c r="T201" s="6">
        <f>+S201*N201</f>
        <v>1861188.4511999998</v>
      </c>
      <c r="U201" s="6">
        <f>+S201*Q201</f>
        <v>0</v>
      </c>
      <c r="V201" s="1" t="str">
        <f>IF(AB201=0,IFERROR(VLOOKUP(L201,[1]listaMateriales!A:K,11,0),"-"),"Sin producto")</f>
        <v xml:space="preserve">64 x 122 </v>
      </c>
      <c r="W201" s="6">
        <f>+IF(OR(K201="27",K201="28",K201="29"),VLOOKUP(L201,[1]listaMateriales!A:E,5,0),0)*N201/1000</f>
        <v>0</v>
      </c>
      <c r="X201" s="6">
        <f>+IF(W201=0,0,T201/W201)</f>
        <v>0</v>
      </c>
      <c r="Y201" s="1" t="str">
        <f>MID(L201,14,1)</f>
        <v>1</v>
      </c>
      <c r="Z201" s="2" t="str">
        <f>IF(IFERROR(FIND("PUL",M201,1),0)&gt;1,"pulido","no")</f>
        <v>no</v>
      </c>
      <c r="AA201" s="2" t="str">
        <f>IF(IFERROR(FIND("BIOC",M201,1),0)&gt;1,"BIOCITY","no")</f>
        <v>no</v>
      </c>
      <c r="AB201" s="2">
        <f>IFERROR(SEARCH("INT",F201,1),0)+IFERROR(SEARCH("DEV",F201,1),0)+IFERROR(SEARCH("FC",F201,1),0)+IFERROR(SEARCH("USD",F201,1),0)</f>
        <v>0</v>
      </c>
    </row>
    <row r="202" spans="1:28" x14ac:dyDescent="0.2">
      <c r="A202" s="1" t="s">
        <v>2142</v>
      </c>
      <c r="B202" s="1" t="s">
        <v>15</v>
      </c>
      <c r="C202" s="10">
        <v>45355</v>
      </c>
      <c r="D202" s="1" t="s">
        <v>139</v>
      </c>
      <c r="E202" s="1" t="s">
        <v>138</v>
      </c>
      <c r="F202" s="1" t="s">
        <v>2120</v>
      </c>
      <c r="G202" s="1" t="s">
        <v>12</v>
      </c>
      <c r="H202" s="1" t="s">
        <v>11</v>
      </c>
      <c r="I202" s="1" t="s">
        <v>50</v>
      </c>
      <c r="J202" s="1" t="s">
        <v>17</v>
      </c>
      <c r="K202" s="1" t="s">
        <v>16</v>
      </c>
      <c r="L202" s="1" t="s">
        <v>742</v>
      </c>
      <c r="M202" s="1" t="s">
        <v>741</v>
      </c>
      <c r="N202" s="9">
        <v>626.4</v>
      </c>
      <c r="O202" s="1" t="s">
        <v>2</v>
      </c>
      <c r="P202" s="8">
        <v>626.4</v>
      </c>
      <c r="Q202" s="8">
        <v>0</v>
      </c>
      <c r="R202" s="1" t="s">
        <v>43</v>
      </c>
      <c r="S202" s="7">
        <v>6672.79</v>
      </c>
      <c r="T202" s="6">
        <f>+S202*N202</f>
        <v>4179835.656</v>
      </c>
      <c r="U202" s="6">
        <f>+S202*Q202</f>
        <v>0</v>
      </c>
      <c r="V202" s="1" t="str">
        <f>IF(AB202=0,IFERROR(VLOOKUP(L202,[1]listaMateriales!A:K,11,0),"-"),"Sin producto")</f>
        <v xml:space="preserve">59 x 59 </v>
      </c>
      <c r="W202" s="6">
        <f>+IF(OR(K202="27",K202="28",K202="29"),VLOOKUP(L202,[1]listaMateriales!A:E,5,0),0)*N202/1000</f>
        <v>0</v>
      </c>
      <c r="X202" s="6">
        <f>+IF(W202=0,0,T202/W202)</f>
        <v>0</v>
      </c>
      <c r="Y202" s="1" t="str">
        <f>MID(L202,14,1)</f>
        <v>2</v>
      </c>
      <c r="Z202" s="2" t="str">
        <f>IF(IFERROR(FIND("PUL",M202,1),0)&gt;1,"pulido","no")</f>
        <v>no</v>
      </c>
      <c r="AA202" s="2" t="str">
        <f>IF(IFERROR(FIND("BIOC",M202,1),0)&gt;1,"BIOCITY","no")</f>
        <v>no</v>
      </c>
      <c r="AB202" s="2">
        <f>IFERROR(SEARCH("INT",F202,1),0)+IFERROR(SEARCH("DEV",F202,1),0)+IFERROR(SEARCH("FC",F202,1),0)+IFERROR(SEARCH("USD",F202,1),0)</f>
        <v>0</v>
      </c>
    </row>
    <row r="203" spans="1:28" x14ac:dyDescent="0.2">
      <c r="A203" s="1" t="s">
        <v>2141</v>
      </c>
      <c r="B203" s="1" t="s">
        <v>15</v>
      </c>
      <c r="C203" s="10">
        <v>45355</v>
      </c>
      <c r="D203" s="1" t="s">
        <v>2074</v>
      </c>
      <c r="E203" s="1" t="s">
        <v>2073</v>
      </c>
      <c r="F203" s="1" t="s">
        <v>2140</v>
      </c>
      <c r="G203" s="1" t="s">
        <v>12</v>
      </c>
      <c r="H203" s="1" t="s">
        <v>11</v>
      </c>
      <c r="I203" s="1" t="s">
        <v>10</v>
      </c>
      <c r="J203" s="1" t="s">
        <v>17</v>
      </c>
      <c r="K203" s="1" t="s">
        <v>16</v>
      </c>
      <c r="L203" s="1" t="s">
        <v>2139</v>
      </c>
      <c r="M203" s="1" t="s">
        <v>2138</v>
      </c>
      <c r="N203" s="8">
        <v>48.6</v>
      </c>
      <c r="O203" s="1" t="s">
        <v>2</v>
      </c>
      <c r="P203" s="8">
        <v>0</v>
      </c>
      <c r="Q203" s="8">
        <v>48.6</v>
      </c>
      <c r="R203" s="1" t="s">
        <v>144</v>
      </c>
      <c r="S203" s="7">
        <v>14418.35</v>
      </c>
      <c r="T203" s="6">
        <f>+S203*N203</f>
        <v>700731.81</v>
      </c>
      <c r="U203" s="6">
        <f>+S203*Q203</f>
        <v>700731.81</v>
      </c>
      <c r="V203" s="1" t="str">
        <f>IF(AB203=0,IFERROR(VLOOKUP(L203,[1]listaMateriales!A:K,11,0),"-"),"Sin producto")</f>
        <v>58 x 117 Polished</v>
      </c>
      <c r="W203" s="6">
        <f>+IF(OR(K203="27",K203="28",K203="29"),VLOOKUP(L203,[1]listaMateriales!A:E,5,0),0)*N203/1000</f>
        <v>0</v>
      </c>
      <c r="X203" s="6">
        <f>+IF(W203=0,0,T203/W203)</f>
        <v>0</v>
      </c>
      <c r="Y203" s="1" t="str">
        <f>MID(L203,14,1)</f>
        <v>2</v>
      </c>
      <c r="Z203" s="2" t="str">
        <f>IF(IFERROR(FIND("PUL",M203,1),0)&gt;1,"pulido","no")</f>
        <v>pulido</v>
      </c>
      <c r="AA203" s="2" t="str">
        <f>IF(IFERROR(FIND("BIOC",M203,1),0)&gt;1,"BIOCITY","no")</f>
        <v>no</v>
      </c>
      <c r="AB203" s="2">
        <f>IFERROR(SEARCH("INT",F203,1),0)+IFERROR(SEARCH("DEV",F203,1),0)+IFERROR(SEARCH("FC",F203,1),0)+IFERROR(SEARCH("USD",F203,1),0)</f>
        <v>0</v>
      </c>
    </row>
    <row r="204" spans="1:28" x14ac:dyDescent="0.2">
      <c r="A204" s="1" t="s">
        <v>2137</v>
      </c>
      <c r="B204" s="1" t="s">
        <v>42</v>
      </c>
      <c r="C204" s="10">
        <v>45355</v>
      </c>
      <c r="D204" s="1" t="s">
        <v>2136</v>
      </c>
      <c r="E204" s="1" t="s">
        <v>2135</v>
      </c>
      <c r="F204" s="1" t="s">
        <v>2134</v>
      </c>
      <c r="G204" s="1" t="s">
        <v>12</v>
      </c>
      <c r="H204" s="1" t="s">
        <v>11</v>
      </c>
      <c r="I204" s="1" t="s">
        <v>0</v>
      </c>
      <c r="J204" s="1" t="s">
        <v>17</v>
      </c>
      <c r="K204" s="1" t="s">
        <v>16</v>
      </c>
      <c r="L204" s="1" t="s">
        <v>2133</v>
      </c>
      <c r="M204" s="1" t="s">
        <v>2132</v>
      </c>
      <c r="N204" s="9">
        <v>505.44</v>
      </c>
      <c r="O204" s="1" t="s">
        <v>2</v>
      </c>
      <c r="P204" s="8">
        <v>0</v>
      </c>
      <c r="Q204" s="8">
        <v>505.44</v>
      </c>
      <c r="R204" s="1" t="s">
        <v>93</v>
      </c>
      <c r="S204" s="7">
        <v>14995.01</v>
      </c>
      <c r="T204" s="6">
        <f>+S204*N204</f>
        <v>7579077.8544000005</v>
      </c>
      <c r="U204" s="6">
        <f>+S204*Q204</f>
        <v>7579077.8544000005</v>
      </c>
      <c r="V204" s="1" t="str">
        <f>IF(AB204=0,IFERROR(VLOOKUP(L204,[1]listaMateriales!A:K,11,0),"-"),"Sin producto")</f>
        <v>-</v>
      </c>
      <c r="W204" s="6">
        <f>+IF(OR(K204="27",K204="28",K204="29"),VLOOKUP(L204,[1]listaMateriales!A:E,5,0),0)*N204/1000</f>
        <v>0</v>
      </c>
      <c r="X204" s="6">
        <f>+IF(W204=0,0,T204/W204)</f>
        <v>0</v>
      </c>
      <c r="Y204" s="1" t="str">
        <f>MID(L204,14,1)</f>
        <v>1</v>
      </c>
      <c r="Z204" s="2" t="str">
        <f>IF(IFERROR(FIND("PUL",M204,1),0)&gt;1,"pulido","no")</f>
        <v>no</v>
      </c>
      <c r="AA204" s="2" t="str">
        <f>IF(IFERROR(FIND("BIOC",M204,1),0)&gt;1,"BIOCITY","no")</f>
        <v>no</v>
      </c>
      <c r="AB204" s="2">
        <f>IFERROR(SEARCH("INT",F204,1),0)+IFERROR(SEARCH("DEV",F204,1),0)+IFERROR(SEARCH("FC",F204,1),0)+IFERROR(SEARCH("USD",F204,1),0)</f>
        <v>0</v>
      </c>
    </row>
    <row r="205" spans="1:28" x14ac:dyDescent="0.2">
      <c r="A205" s="1" t="s">
        <v>2131</v>
      </c>
      <c r="B205" s="1" t="s">
        <v>42</v>
      </c>
      <c r="C205" s="10">
        <v>45355</v>
      </c>
      <c r="D205" s="1" t="s">
        <v>41</v>
      </c>
      <c r="E205" s="1" t="s">
        <v>40</v>
      </c>
      <c r="F205" s="1" t="s">
        <v>2130</v>
      </c>
      <c r="G205" s="1" t="s">
        <v>39</v>
      </c>
      <c r="H205" s="1" t="s">
        <v>38</v>
      </c>
      <c r="I205" s="1" t="s">
        <v>50</v>
      </c>
      <c r="J205" s="1" t="s">
        <v>37</v>
      </c>
      <c r="K205" s="1" t="s">
        <v>36</v>
      </c>
      <c r="L205" s="1" t="s">
        <v>35</v>
      </c>
      <c r="M205" s="1" t="s">
        <v>34</v>
      </c>
      <c r="N205" s="8">
        <v>6336</v>
      </c>
      <c r="O205" s="1" t="s">
        <v>4</v>
      </c>
      <c r="P205" s="8">
        <v>6336</v>
      </c>
      <c r="Q205" s="8">
        <v>0</v>
      </c>
      <c r="R205" s="1" t="s">
        <v>33</v>
      </c>
      <c r="S205" s="7">
        <v>116.04</v>
      </c>
      <c r="T205" s="6">
        <f>+S205*N205</f>
        <v>735229.44000000006</v>
      </c>
      <c r="U205" s="6">
        <f>+S205*Q205</f>
        <v>0</v>
      </c>
      <c r="V205" s="1" t="str">
        <f>IF(AB205=0,IFERROR(VLOOKUP(L205,[1]listaMateriales!A:K,11,0),"-"),"Sin producto")</f>
        <v>Ladrillos (Campana)</v>
      </c>
      <c r="W205" s="6">
        <f>+IF(OR(K205="27",K205="28",K205="29"),VLOOKUP(L205,[1]listaMateriales!A:E,5,0),0)*N205/1000</f>
        <v>30.412800000000001</v>
      </c>
      <c r="X205" s="6">
        <f>+IF(W205=0,0,T205/W205)</f>
        <v>24175</v>
      </c>
      <c r="Y205" s="1" t="str">
        <f>MID(L205,14,1)</f>
        <v/>
      </c>
      <c r="Z205" s="2" t="str">
        <f>IF(IFERROR(FIND("PUL",M205,1),0)&gt;1,"pulido","no")</f>
        <v>no</v>
      </c>
      <c r="AA205" s="2" t="str">
        <f>IF(IFERROR(FIND("BIOC",M205,1),0)&gt;1,"BIOCITY","no")</f>
        <v>no</v>
      </c>
      <c r="AB205" s="2">
        <f>IFERROR(SEARCH("INT",F205,1),0)+IFERROR(SEARCH("DEV",F205,1),0)+IFERROR(SEARCH("FC",F205,1),0)+IFERROR(SEARCH("USD",F205,1),0)</f>
        <v>0</v>
      </c>
    </row>
    <row r="206" spans="1:28" x14ac:dyDescent="0.2">
      <c r="A206" s="1" t="s">
        <v>2129</v>
      </c>
      <c r="B206" s="1" t="s">
        <v>42</v>
      </c>
      <c r="C206" s="10">
        <v>45355</v>
      </c>
      <c r="D206" s="1" t="s">
        <v>41</v>
      </c>
      <c r="E206" s="1" t="s">
        <v>40</v>
      </c>
      <c r="F206" s="1" t="s">
        <v>2128</v>
      </c>
      <c r="G206" s="1" t="s">
        <v>39</v>
      </c>
      <c r="H206" s="1" t="s">
        <v>38</v>
      </c>
      <c r="I206" s="1" t="s">
        <v>50</v>
      </c>
      <c r="J206" s="1" t="s">
        <v>37</v>
      </c>
      <c r="K206" s="1" t="s">
        <v>36</v>
      </c>
      <c r="L206" s="1" t="s">
        <v>35</v>
      </c>
      <c r="M206" s="1" t="s">
        <v>34</v>
      </c>
      <c r="N206" s="8">
        <v>6336</v>
      </c>
      <c r="O206" s="1" t="s">
        <v>4</v>
      </c>
      <c r="P206" s="8">
        <v>6336</v>
      </c>
      <c r="Q206" s="8">
        <v>0</v>
      </c>
      <c r="R206" s="1" t="s">
        <v>33</v>
      </c>
      <c r="S206" s="7">
        <v>116.04</v>
      </c>
      <c r="T206" s="6">
        <f>+S206*N206</f>
        <v>735229.44000000006</v>
      </c>
      <c r="U206" s="6">
        <f>+S206*Q206</f>
        <v>0</v>
      </c>
      <c r="V206" s="1" t="str">
        <f>IF(AB206=0,IFERROR(VLOOKUP(L206,[1]listaMateriales!A:K,11,0),"-"),"Sin producto")</f>
        <v>Ladrillos (Campana)</v>
      </c>
      <c r="W206" s="6">
        <f>+IF(OR(K206="27",K206="28",K206="29"),VLOOKUP(L206,[1]listaMateriales!A:E,5,0),0)*N206/1000</f>
        <v>30.412800000000001</v>
      </c>
      <c r="X206" s="6">
        <f>+IF(W206=0,0,T206/W206)</f>
        <v>24175</v>
      </c>
      <c r="Y206" s="1" t="str">
        <f>MID(L206,14,1)</f>
        <v/>
      </c>
      <c r="Z206" s="2" t="str">
        <f>IF(IFERROR(FIND("PUL",M206,1),0)&gt;1,"pulido","no")</f>
        <v>no</v>
      </c>
      <c r="AA206" s="2" t="str">
        <f>IF(IFERROR(FIND("BIOC",M206,1),0)&gt;1,"BIOCITY","no")</f>
        <v>no</v>
      </c>
      <c r="AB206" s="2">
        <f>IFERROR(SEARCH("INT",F206,1),0)+IFERROR(SEARCH("DEV",F206,1),0)+IFERROR(SEARCH("FC",F206,1),0)+IFERROR(SEARCH("USD",F206,1),0)</f>
        <v>0</v>
      </c>
    </row>
    <row r="207" spans="1:28" x14ac:dyDescent="0.2">
      <c r="A207" s="1" t="s">
        <v>2127</v>
      </c>
      <c r="B207" s="1" t="s">
        <v>42</v>
      </c>
      <c r="C207" s="10">
        <v>45355</v>
      </c>
      <c r="D207" s="1" t="s">
        <v>41</v>
      </c>
      <c r="E207" s="1" t="s">
        <v>40</v>
      </c>
      <c r="F207" s="1" t="s">
        <v>2126</v>
      </c>
      <c r="G207" s="1" t="s">
        <v>39</v>
      </c>
      <c r="H207" s="1" t="s">
        <v>38</v>
      </c>
      <c r="I207" s="1" t="s">
        <v>50</v>
      </c>
      <c r="J207" s="1" t="s">
        <v>37</v>
      </c>
      <c r="K207" s="1" t="s">
        <v>36</v>
      </c>
      <c r="L207" s="1" t="s">
        <v>88</v>
      </c>
      <c r="M207" s="1" t="s">
        <v>87</v>
      </c>
      <c r="N207" s="8">
        <v>2880</v>
      </c>
      <c r="O207" s="1" t="s">
        <v>4</v>
      </c>
      <c r="P207" s="8">
        <v>2880</v>
      </c>
      <c r="Q207" s="8">
        <v>0</v>
      </c>
      <c r="R207" s="1" t="s">
        <v>33</v>
      </c>
      <c r="S207" s="7">
        <v>114.34</v>
      </c>
      <c r="T207" s="6">
        <f>+S207*N207</f>
        <v>329299.20000000001</v>
      </c>
      <c r="U207" s="6">
        <f>+S207*Q207</f>
        <v>0</v>
      </c>
      <c r="V207" s="1" t="str">
        <f>IF(AB207=0,IFERROR(VLOOKUP(L207,[1]listaMateriales!A:K,11,0),"-"),"Sin producto")</f>
        <v>Ladrillos (Campana)</v>
      </c>
      <c r="W207" s="6">
        <f>+IF(OR(K207="27",K207="28",K207="29"),VLOOKUP(L207,[1]listaMateriales!A:E,5,0),0)*N207/1000</f>
        <v>13.247999999999998</v>
      </c>
      <c r="X207" s="6">
        <f>+IF(W207=0,0,T207/W207)</f>
        <v>24856.52173913044</v>
      </c>
      <c r="Y207" s="1" t="str">
        <f>MID(L207,14,1)</f>
        <v/>
      </c>
      <c r="Z207" s="2" t="str">
        <f>IF(IFERROR(FIND("PUL",M207,1),0)&gt;1,"pulido","no")</f>
        <v>no</v>
      </c>
      <c r="AA207" s="2" t="str">
        <f>IF(IFERROR(FIND("BIOC",M207,1),0)&gt;1,"BIOCITY","no")</f>
        <v>no</v>
      </c>
      <c r="AB207" s="2">
        <f>IFERROR(SEARCH("INT",F207,1),0)+IFERROR(SEARCH("DEV",F207,1),0)+IFERROR(SEARCH("FC",F207,1),0)+IFERROR(SEARCH("USD",F207,1),0)</f>
        <v>0</v>
      </c>
    </row>
    <row r="208" spans="1:28" x14ac:dyDescent="0.2">
      <c r="A208" s="1" t="s">
        <v>2127</v>
      </c>
      <c r="B208" s="1" t="s">
        <v>42</v>
      </c>
      <c r="C208" s="10">
        <v>45355</v>
      </c>
      <c r="D208" s="1" t="s">
        <v>41</v>
      </c>
      <c r="E208" s="1" t="s">
        <v>40</v>
      </c>
      <c r="F208" s="1" t="s">
        <v>2126</v>
      </c>
      <c r="G208" s="1" t="s">
        <v>39</v>
      </c>
      <c r="H208" s="1" t="s">
        <v>38</v>
      </c>
      <c r="I208" s="1" t="s">
        <v>50</v>
      </c>
      <c r="J208" s="1" t="s">
        <v>37</v>
      </c>
      <c r="K208" s="1" t="s">
        <v>36</v>
      </c>
      <c r="L208" s="1" t="s">
        <v>35</v>
      </c>
      <c r="M208" s="1" t="s">
        <v>34</v>
      </c>
      <c r="N208" s="8">
        <v>3456</v>
      </c>
      <c r="O208" s="1" t="s">
        <v>4</v>
      </c>
      <c r="P208" s="8">
        <v>3456</v>
      </c>
      <c r="Q208" s="8">
        <v>0</v>
      </c>
      <c r="R208" s="1" t="s">
        <v>33</v>
      </c>
      <c r="S208" s="7">
        <v>116.04</v>
      </c>
      <c r="T208" s="6">
        <f>+S208*N208</f>
        <v>401034.24000000005</v>
      </c>
      <c r="U208" s="6">
        <f>+S208*Q208</f>
        <v>0</v>
      </c>
      <c r="V208" s="1" t="str">
        <f>IF(AB208=0,IFERROR(VLOOKUP(L208,[1]listaMateriales!A:K,11,0),"-"),"Sin producto")</f>
        <v>Ladrillos (Campana)</v>
      </c>
      <c r="W208" s="6">
        <f>+IF(OR(K208="27",K208="28",K208="29"),VLOOKUP(L208,[1]listaMateriales!A:E,5,0),0)*N208/1000</f>
        <v>16.588799999999999</v>
      </c>
      <c r="X208" s="6">
        <f>+IF(W208=0,0,T208/W208)</f>
        <v>24175.000000000004</v>
      </c>
      <c r="Y208" s="1" t="str">
        <f>MID(L208,14,1)</f>
        <v/>
      </c>
      <c r="Z208" s="2" t="str">
        <f>IF(IFERROR(FIND("PUL",M208,1),0)&gt;1,"pulido","no")</f>
        <v>no</v>
      </c>
      <c r="AA208" s="2" t="str">
        <f>IF(IFERROR(FIND("BIOC",M208,1),0)&gt;1,"BIOCITY","no")</f>
        <v>no</v>
      </c>
      <c r="AB208" s="2">
        <f>IFERROR(SEARCH("INT",F208,1),0)+IFERROR(SEARCH("DEV",F208,1),0)+IFERROR(SEARCH("FC",F208,1),0)+IFERROR(SEARCH("USD",F208,1),0)</f>
        <v>0</v>
      </c>
    </row>
    <row r="209" spans="1:28" x14ac:dyDescent="0.2">
      <c r="A209" s="1" t="s">
        <v>2125</v>
      </c>
      <c r="B209" s="1" t="s">
        <v>42</v>
      </c>
      <c r="C209" s="10">
        <v>45355</v>
      </c>
      <c r="D209" s="1" t="s">
        <v>41</v>
      </c>
      <c r="E209" s="1" t="s">
        <v>40</v>
      </c>
      <c r="F209" s="1" t="s">
        <v>2124</v>
      </c>
      <c r="G209" s="1" t="s">
        <v>39</v>
      </c>
      <c r="H209" s="1" t="s">
        <v>38</v>
      </c>
      <c r="I209" s="1" t="s">
        <v>50</v>
      </c>
      <c r="J209" s="1" t="s">
        <v>37</v>
      </c>
      <c r="K209" s="1" t="s">
        <v>36</v>
      </c>
      <c r="L209" s="1" t="s">
        <v>35</v>
      </c>
      <c r="M209" s="1" t="s">
        <v>34</v>
      </c>
      <c r="N209" s="8">
        <v>6336</v>
      </c>
      <c r="O209" s="1" t="s">
        <v>4</v>
      </c>
      <c r="P209" s="8">
        <v>6336</v>
      </c>
      <c r="Q209" s="8">
        <v>0</v>
      </c>
      <c r="R209" s="1" t="s">
        <v>33</v>
      </c>
      <c r="S209" s="7">
        <v>116.04</v>
      </c>
      <c r="T209" s="6">
        <f>+S209*N209</f>
        <v>735229.44000000006</v>
      </c>
      <c r="U209" s="6">
        <f>+S209*Q209</f>
        <v>0</v>
      </c>
      <c r="V209" s="1" t="str">
        <f>IF(AB209=0,IFERROR(VLOOKUP(L209,[1]listaMateriales!A:K,11,0),"-"),"Sin producto")</f>
        <v>Ladrillos (Campana)</v>
      </c>
      <c r="W209" s="6">
        <f>+IF(OR(K209="27",K209="28",K209="29"),VLOOKUP(L209,[1]listaMateriales!A:E,5,0),0)*N209/1000</f>
        <v>30.412800000000001</v>
      </c>
      <c r="X209" s="6">
        <f>+IF(W209=0,0,T209/W209)</f>
        <v>24175</v>
      </c>
      <c r="Y209" s="1" t="str">
        <f>MID(L209,14,1)</f>
        <v/>
      </c>
      <c r="Z209" s="2" t="str">
        <f>IF(IFERROR(FIND("PUL",M209,1),0)&gt;1,"pulido","no")</f>
        <v>no</v>
      </c>
      <c r="AA209" s="2" t="str">
        <f>IF(IFERROR(FIND("BIOC",M209,1),0)&gt;1,"BIOCITY","no")</f>
        <v>no</v>
      </c>
      <c r="AB209" s="2">
        <f>IFERROR(SEARCH("INT",F209,1),0)+IFERROR(SEARCH("DEV",F209,1),0)+IFERROR(SEARCH("FC",F209,1),0)+IFERROR(SEARCH("USD",F209,1),0)</f>
        <v>0</v>
      </c>
    </row>
    <row r="210" spans="1:28" x14ac:dyDescent="0.2">
      <c r="A210" s="1" t="s">
        <v>2123</v>
      </c>
      <c r="B210" s="1" t="s">
        <v>42</v>
      </c>
      <c r="C210" s="10">
        <v>45355</v>
      </c>
      <c r="D210" s="1" t="s">
        <v>41</v>
      </c>
      <c r="E210" s="1" t="s">
        <v>40</v>
      </c>
      <c r="F210" s="1" t="s">
        <v>2122</v>
      </c>
      <c r="G210" s="1" t="s">
        <v>39</v>
      </c>
      <c r="H210" s="1" t="s">
        <v>38</v>
      </c>
      <c r="I210" s="1" t="s">
        <v>50</v>
      </c>
      <c r="J210" s="1" t="s">
        <v>37</v>
      </c>
      <c r="K210" s="1" t="s">
        <v>36</v>
      </c>
      <c r="L210" s="1" t="s">
        <v>35</v>
      </c>
      <c r="M210" s="1" t="s">
        <v>34</v>
      </c>
      <c r="N210" s="8">
        <v>7776</v>
      </c>
      <c r="O210" s="1" t="s">
        <v>4</v>
      </c>
      <c r="P210" s="8">
        <v>7776</v>
      </c>
      <c r="Q210" s="8">
        <v>0</v>
      </c>
      <c r="R210" s="1" t="s">
        <v>33</v>
      </c>
      <c r="S210" s="7">
        <v>116.04</v>
      </c>
      <c r="T210" s="6">
        <f>+S210*N210</f>
        <v>902327.04</v>
      </c>
      <c r="U210" s="6">
        <f>+S210*Q210</f>
        <v>0</v>
      </c>
      <c r="V210" s="1" t="str">
        <f>IF(AB210=0,IFERROR(VLOOKUP(L210,[1]listaMateriales!A:K,11,0),"-"),"Sin producto")</f>
        <v>Ladrillos (Campana)</v>
      </c>
      <c r="W210" s="6">
        <f>+IF(OR(K210="27",K210="28",K210="29"),VLOOKUP(L210,[1]listaMateriales!A:E,5,0),0)*N210/1000</f>
        <v>37.324799999999996</v>
      </c>
      <c r="X210" s="6">
        <f>+IF(W210=0,0,T210/W210)</f>
        <v>24175.000000000004</v>
      </c>
      <c r="Y210" s="1" t="str">
        <f>MID(L210,14,1)</f>
        <v/>
      </c>
      <c r="Z210" s="2" t="str">
        <f>IF(IFERROR(FIND("PUL",M210,1),0)&gt;1,"pulido","no")</f>
        <v>no</v>
      </c>
      <c r="AA210" s="2" t="str">
        <f>IF(IFERROR(FIND("BIOC",M210,1),0)&gt;1,"BIOCITY","no")</f>
        <v>no</v>
      </c>
      <c r="AB210" s="2">
        <f>IFERROR(SEARCH("INT",F210,1),0)+IFERROR(SEARCH("DEV",F210,1),0)+IFERROR(SEARCH("FC",F210,1),0)+IFERROR(SEARCH("USD",F210,1),0)</f>
        <v>0</v>
      </c>
    </row>
    <row r="211" spans="1:28" x14ac:dyDescent="0.2">
      <c r="A211" s="1" t="s">
        <v>2121</v>
      </c>
      <c r="B211" s="1" t="s">
        <v>15</v>
      </c>
      <c r="C211" s="10">
        <v>45355</v>
      </c>
      <c r="D211" s="1" t="s">
        <v>708</v>
      </c>
      <c r="E211" s="1" t="s">
        <v>707</v>
      </c>
      <c r="F211" s="1" t="s">
        <v>2120</v>
      </c>
      <c r="G211" s="1" t="s">
        <v>12</v>
      </c>
      <c r="H211" s="1" t="s">
        <v>11</v>
      </c>
      <c r="I211" s="1" t="s">
        <v>50</v>
      </c>
      <c r="J211" s="1" t="s">
        <v>17</v>
      </c>
      <c r="K211" s="1" t="s">
        <v>16</v>
      </c>
      <c r="L211" s="1" t="s">
        <v>346</v>
      </c>
      <c r="M211" s="1" t="s">
        <v>345</v>
      </c>
      <c r="N211" s="8">
        <v>302.39999999999998</v>
      </c>
      <c r="O211" s="1" t="s">
        <v>2</v>
      </c>
      <c r="P211" s="8">
        <v>302.39999999999998</v>
      </c>
      <c r="Q211" s="8">
        <v>0</v>
      </c>
      <c r="R211" s="1" t="s">
        <v>43</v>
      </c>
      <c r="S211" s="7">
        <v>9606.69</v>
      </c>
      <c r="T211" s="6">
        <f>+S211*N211</f>
        <v>2905063.0559999999</v>
      </c>
      <c r="U211" s="6">
        <f>+S211*Q211</f>
        <v>0</v>
      </c>
      <c r="V211" s="1" t="str">
        <f>IF(AB211=0,IFERROR(VLOOKUP(L211,[1]listaMateriales!A:K,11,0),"-"),"Sin producto")</f>
        <v>58x58 Polished</v>
      </c>
      <c r="W211" s="6">
        <f>+IF(OR(K211="27",K211="28",K211="29"),VLOOKUP(L211,[1]listaMateriales!A:E,5,0),0)*N211/1000</f>
        <v>0</v>
      </c>
      <c r="X211" s="6">
        <f>+IF(W211=0,0,T211/W211)</f>
        <v>0</v>
      </c>
      <c r="Y211" s="1" t="str">
        <f>MID(L211,14,1)</f>
        <v>2</v>
      </c>
      <c r="Z211" s="2" t="str">
        <f>IF(IFERROR(FIND("PUL",M211,1),0)&gt;1,"pulido","no")</f>
        <v>pulido</v>
      </c>
      <c r="AA211" s="2" t="str">
        <f>IF(IFERROR(FIND("BIOC",M211,1),0)&gt;1,"BIOCITY","no")</f>
        <v>no</v>
      </c>
      <c r="AB211" s="2">
        <f>IFERROR(SEARCH("INT",F211,1),0)+IFERROR(SEARCH("DEV",F211,1),0)+IFERROR(SEARCH("FC",F211,1),0)+IFERROR(SEARCH("USD",F211,1),0)</f>
        <v>0</v>
      </c>
    </row>
    <row r="212" spans="1:28" x14ac:dyDescent="0.2">
      <c r="A212" s="1" t="s">
        <v>2121</v>
      </c>
      <c r="B212" s="1" t="s">
        <v>15</v>
      </c>
      <c r="C212" s="10">
        <v>45355</v>
      </c>
      <c r="D212" s="1" t="s">
        <v>708</v>
      </c>
      <c r="E212" s="1" t="s">
        <v>707</v>
      </c>
      <c r="F212" s="1" t="s">
        <v>2120</v>
      </c>
      <c r="G212" s="1" t="s">
        <v>12</v>
      </c>
      <c r="H212" s="1" t="s">
        <v>11</v>
      </c>
      <c r="I212" s="1" t="s">
        <v>50</v>
      </c>
      <c r="J212" s="1" t="s">
        <v>17</v>
      </c>
      <c r="K212" s="1" t="s">
        <v>16</v>
      </c>
      <c r="L212" s="1" t="s">
        <v>1458</v>
      </c>
      <c r="M212" s="1" t="s">
        <v>1457</v>
      </c>
      <c r="N212" s="8">
        <v>302.39999999999998</v>
      </c>
      <c r="O212" s="1" t="s">
        <v>2</v>
      </c>
      <c r="P212" s="8">
        <v>302.39999999999998</v>
      </c>
      <c r="Q212" s="8">
        <v>0</v>
      </c>
      <c r="R212" s="1" t="s">
        <v>43</v>
      </c>
      <c r="S212" s="7">
        <v>9606.69</v>
      </c>
      <c r="T212" s="6">
        <f>+S212*N212</f>
        <v>2905063.0559999999</v>
      </c>
      <c r="U212" s="6">
        <f>+S212*Q212</f>
        <v>0</v>
      </c>
      <c r="V212" s="1" t="str">
        <f>IF(AB212=0,IFERROR(VLOOKUP(L212,[1]listaMateriales!A:K,11,0),"-"),"Sin producto")</f>
        <v>58x58 Polished</v>
      </c>
      <c r="W212" s="6">
        <f>+IF(OR(K212="27",K212="28",K212="29"),VLOOKUP(L212,[1]listaMateriales!A:E,5,0),0)*N212/1000</f>
        <v>0</v>
      </c>
      <c r="X212" s="6">
        <f>+IF(W212=0,0,T212/W212)</f>
        <v>0</v>
      </c>
      <c r="Y212" s="1" t="str">
        <f>MID(L212,14,1)</f>
        <v>2</v>
      </c>
      <c r="Z212" s="2" t="str">
        <f>IF(IFERROR(FIND("PUL",M212,1),0)&gt;1,"pulido","no")</f>
        <v>pulido</v>
      </c>
      <c r="AA212" s="2" t="str">
        <f>IF(IFERROR(FIND("BIOC",M212,1),0)&gt;1,"BIOCITY","no")</f>
        <v>no</v>
      </c>
      <c r="AB212" s="2">
        <f>IFERROR(SEARCH("INT",F212,1),0)+IFERROR(SEARCH("DEV",F212,1),0)+IFERROR(SEARCH("FC",F212,1),0)+IFERROR(SEARCH("USD",F212,1),0)</f>
        <v>0</v>
      </c>
    </row>
    <row r="213" spans="1:28" x14ac:dyDescent="0.2">
      <c r="A213" s="1" t="s">
        <v>2119</v>
      </c>
      <c r="B213" s="1" t="s">
        <v>42</v>
      </c>
      <c r="C213" s="10">
        <v>45355</v>
      </c>
      <c r="D213" s="1" t="s">
        <v>41</v>
      </c>
      <c r="E213" s="1" t="s">
        <v>40</v>
      </c>
      <c r="F213" s="1" t="s">
        <v>2118</v>
      </c>
      <c r="G213" s="1" t="s">
        <v>39</v>
      </c>
      <c r="H213" s="1" t="s">
        <v>38</v>
      </c>
      <c r="I213" s="1" t="s">
        <v>50</v>
      </c>
      <c r="J213" s="1" t="s">
        <v>37</v>
      </c>
      <c r="K213" s="1" t="s">
        <v>36</v>
      </c>
      <c r="L213" s="1" t="s">
        <v>35</v>
      </c>
      <c r="M213" s="1" t="s">
        <v>34</v>
      </c>
      <c r="N213" s="8">
        <v>6336</v>
      </c>
      <c r="O213" s="1" t="s">
        <v>4</v>
      </c>
      <c r="P213" s="8">
        <v>6336</v>
      </c>
      <c r="Q213" s="8">
        <v>0</v>
      </c>
      <c r="R213" s="1" t="s">
        <v>33</v>
      </c>
      <c r="S213" s="7">
        <v>116.04</v>
      </c>
      <c r="T213" s="6">
        <f>+S213*N213</f>
        <v>735229.44000000006</v>
      </c>
      <c r="U213" s="6">
        <f>+S213*Q213</f>
        <v>0</v>
      </c>
      <c r="V213" s="1" t="str">
        <f>IF(AB213=0,IFERROR(VLOOKUP(L213,[1]listaMateriales!A:K,11,0),"-"),"Sin producto")</f>
        <v>Ladrillos (Campana)</v>
      </c>
      <c r="W213" s="6">
        <f>+IF(OR(K213="27",K213="28",K213="29"),VLOOKUP(L213,[1]listaMateriales!A:E,5,0),0)*N213/1000</f>
        <v>30.412800000000001</v>
      </c>
      <c r="X213" s="6">
        <f>+IF(W213=0,0,T213/W213)</f>
        <v>24175</v>
      </c>
      <c r="Y213" s="1" t="str">
        <f>MID(L213,14,1)</f>
        <v/>
      </c>
      <c r="Z213" s="2" t="str">
        <f>IF(IFERROR(FIND("PUL",M213,1),0)&gt;1,"pulido","no")</f>
        <v>no</v>
      </c>
      <c r="AA213" s="2" t="str">
        <f>IF(IFERROR(FIND("BIOC",M213,1),0)&gt;1,"BIOCITY","no")</f>
        <v>no</v>
      </c>
      <c r="AB213" s="2">
        <f>IFERROR(SEARCH("INT",F213,1),0)+IFERROR(SEARCH("DEV",F213,1),0)+IFERROR(SEARCH("FC",F213,1),0)+IFERROR(SEARCH("USD",F213,1),0)</f>
        <v>0</v>
      </c>
    </row>
    <row r="214" spans="1:28" x14ac:dyDescent="0.2">
      <c r="A214" s="1" t="s">
        <v>2117</v>
      </c>
      <c r="B214" s="1" t="s">
        <v>42</v>
      </c>
      <c r="C214" s="10">
        <v>45355</v>
      </c>
      <c r="D214" s="1" t="s">
        <v>135</v>
      </c>
      <c r="E214" s="1" t="s">
        <v>134</v>
      </c>
      <c r="F214" s="1" t="s">
        <v>2116</v>
      </c>
      <c r="G214" s="1" t="s">
        <v>39</v>
      </c>
      <c r="H214" s="1" t="s">
        <v>38</v>
      </c>
      <c r="I214" s="1" t="s">
        <v>50</v>
      </c>
      <c r="J214" s="1" t="s">
        <v>17</v>
      </c>
      <c r="K214" s="1" t="s">
        <v>49</v>
      </c>
      <c r="L214" s="1" t="s">
        <v>48</v>
      </c>
      <c r="M214" s="1" t="s">
        <v>47</v>
      </c>
      <c r="N214" s="9">
        <v>4896</v>
      </c>
      <c r="O214" s="1" t="s">
        <v>4</v>
      </c>
      <c r="P214" s="8">
        <v>4896</v>
      </c>
      <c r="Q214" s="8">
        <v>0</v>
      </c>
      <c r="R214" s="1" t="s">
        <v>33</v>
      </c>
      <c r="S214" s="7">
        <v>234.58</v>
      </c>
      <c r="T214" s="6">
        <f>+S214*N214</f>
        <v>1148503.6800000002</v>
      </c>
      <c r="U214" s="6">
        <f>+S214*Q214</f>
        <v>0</v>
      </c>
      <c r="V214" s="1" t="str">
        <f>IF(AB214=0,IFERROR(VLOOKUP(L214,[1]listaMateriales!A:K,11,0),"-"),"Sin producto")</f>
        <v xml:space="preserve">Ladrillos (Olavarria)    </v>
      </c>
      <c r="W214" s="6">
        <f>+IF(OR(K214="27",K214="28",K214="29"),VLOOKUP(L214,[1]listaMateriales!A:E,5,0),0)*N214/1000</f>
        <v>26.139744000000004</v>
      </c>
      <c r="X214" s="6">
        <f>+IF(W214=0,0,T214/W214)</f>
        <v>43937.066866454392</v>
      </c>
      <c r="Y214" s="1" t="str">
        <f>MID(L214,14,1)</f>
        <v>1</v>
      </c>
      <c r="Z214" s="2" t="str">
        <f>IF(IFERROR(FIND("PUL",M214,1),0)&gt;1,"pulido","no")</f>
        <v>no</v>
      </c>
      <c r="AA214" s="2" t="str">
        <f>IF(IFERROR(FIND("BIOC",M214,1),0)&gt;1,"BIOCITY","no")</f>
        <v>no</v>
      </c>
      <c r="AB214" s="2">
        <f>IFERROR(SEARCH("INT",F214,1),0)+IFERROR(SEARCH("DEV",F214,1),0)+IFERROR(SEARCH("FC",F214,1),0)+IFERROR(SEARCH("USD",F214,1),0)</f>
        <v>0</v>
      </c>
    </row>
    <row r="215" spans="1:28" x14ac:dyDescent="0.2">
      <c r="A215" s="1" t="s">
        <v>2117</v>
      </c>
      <c r="B215" s="1" t="s">
        <v>42</v>
      </c>
      <c r="C215" s="10">
        <v>45355</v>
      </c>
      <c r="D215" s="1" t="s">
        <v>135</v>
      </c>
      <c r="E215" s="1" t="s">
        <v>134</v>
      </c>
      <c r="F215" s="1" t="s">
        <v>2116</v>
      </c>
      <c r="G215" s="1" t="s">
        <v>39</v>
      </c>
      <c r="H215" s="1" t="s">
        <v>38</v>
      </c>
      <c r="I215" s="1" t="s">
        <v>50</v>
      </c>
      <c r="J215" s="1" t="s">
        <v>17</v>
      </c>
      <c r="K215" s="1" t="s">
        <v>49</v>
      </c>
      <c r="L215" s="1" t="s">
        <v>57</v>
      </c>
      <c r="M215" s="1" t="s">
        <v>56</v>
      </c>
      <c r="N215" s="9">
        <v>900</v>
      </c>
      <c r="O215" s="1" t="s">
        <v>4</v>
      </c>
      <c r="P215" s="8">
        <v>900</v>
      </c>
      <c r="Q215" s="8">
        <v>0</v>
      </c>
      <c r="R215" s="1" t="s">
        <v>33</v>
      </c>
      <c r="S215" s="7">
        <v>317.73</v>
      </c>
      <c r="T215" s="6">
        <f>+S215*N215</f>
        <v>285957</v>
      </c>
      <c r="U215" s="6">
        <f>+S215*Q215</f>
        <v>0</v>
      </c>
      <c r="V215" s="1" t="str">
        <f>IF(AB215=0,IFERROR(VLOOKUP(L215,[1]listaMateriales!A:K,11,0),"-"),"Sin producto")</f>
        <v xml:space="preserve">Ladrillos (Olavarria)    </v>
      </c>
      <c r="W215" s="6">
        <f>+IF(OR(K215="27",K215="28",K215="29"),VLOOKUP(L215,[1]listaMateriales!A:E,5,0),0)*N215/1000</f>
        <v>6.2298</v>
      </c>
      <c r="X215" s="6">
        <f>+IF(W215=0,0,T215/W215)</f>
        <v>45901.473562554173</v>
      </c>
      <c r="Y215" s="1" t="str">
        <f>MID(L215,14,1)</f>
        <v>1</v>
      </c>
      <c r="Z215" s="2" t="str">
        <f>IF(IFERROR(FIND("PUL",M215,1),0)&gt;1,"pulido","no")</f>
        <v>no</v>
      </c>
      <c r="AA215" s="2" t="str">
        <f>IF(IFERROR(FIND("BIOC",M215,1),0)&gt;1,"BIOCITY","no")</f>
        <v>no</v>
      </c>
      <c r="AB215" s="2">
        <f>IFERROR(SEARCH("INT",F215,1),0)+IFERROR(SEARCH("DEV",F215,1),0)+IFERROR(SEARCH("FC",F215,1),0)+IFERROR(SEARCH("USD",F215,1),0)</f>
        <v>0</v>
      </c>
    </row>
    <row r="216" spans="1:28" x14ac:dyDescent="0.2">
      <c r="A216" s="1" t="s">
        <v>2115</v>
      </c>
      <c r="B216" s="1" t="s">
        <v>15</v>
      </c>
      <c r="C216" s="10">
        <v>45355</v>
      </c>
      <c r="D216" s="1" t="s">
        <v>1339</v>
      </c>
      <c r="E216" s="1" t="s">
        <v>1338</v>
      </c>
      <c r="F216" s="1" t="s">
        <v>2114</v>
      </c>
      <c r="G216" s="1" t="s">
        <v>12</v>
      </c>
      <c r="H216" s="1" t="s">
        <v>11</v>
      </c>
      <c r="I216" s="1" t="s">
        <v>50</v>
      </c>
      <c r="J216" s="1" t="s">
        <v>17</v>
      </c>
      <c r="K216" s="1" t="s">
        <v>16</v>
      </c>
      <c r="L216" s="1" t="s">
        <v>1463</v>
      </c>
      <c r="M216" s="1" t="s">
        <v>1462</v>
      </c>
      <c r="N216" s="9">
        <v>252</v>
      </c>
      <c r="O216" s="1" t="s">
        <v>2</v>
      </c>
      <c r="P216" s="8">
        <v>0</v>
      </c>
      <c r="Q216" s="8">
        <v>252</v>
      </c>
      <c r="R216" s="1" t="s">
        <v>80</v>
      </c>
      <c r="S216" s="7">
        <v>15370.42</v>
      </c>
      <c r="T216" s="6">
        <f>+S216*N216</f>
        <v>3873345.84</v>
      </c>
      <c r="U216" s="6">
        <f>+S216*Q216</f>
        <v>3873345.84</v>
      </c>
      <c r="V216" s="1" t="str">
        <f>IF(AB216=0,IFERROR(VLOOKUP(L216,[1]listaMateriales!A:K,11,0),"-"),"Sin producto")</f>
        <v>58x58 Polished</v>
      </c>
      <c r="W216" s="6">
        <f>+IF(OR(K216="27",K216="28",K216="29"),VLOOKUP(L216,[1]listaMateriales!A:E,5,0),0)*N216/1000</f>
        <v>0</v>
      </c>
      <c r="X216" s="6">
        <f>+IF(W216=0,0,T216/W216)</f>
        <v>0</v>
      </c>
      <c r="Y216" s="1" t="str">
        <f>MID(L216,14,1)</f>
        <v>1</v>
      </c>
      <c r="Z216" s="2" t="str">
        <f>IF(IFERROR(FIND("PUL",M216,1),0)&gt;1,"pulido","no")</f>
        <v>pulido</v>
      </c>
      <c r="AA216" s="2" t="str">
        <f>IF(IFERROR(FIND("BIOC",M216,1),0)&gt;1,"BIOCITY","no")</f>
        <v>no</v>
      </c>
      <c r="AB216" s="2">
        <f>IFERROR(SEARCH("INT",F216,1),0)+IFERROR(SEARCH("DEV",F216,1),0)+IFERROR(SEARCH("FC",F216,1),0)+IFERROR(SEARCH("USD",F216,1),0)</f>
        <v>0</v>
      </c>
    </row>
    <row r="217" spans="1:28" x14ac:dyDescent="0.2">
      <c r="A217" s="1" t="s">
        <v>2113</v>
      </c>
      <c r="B217" s="1" t="s">
        <v>42</v>
      </c>
      <c r="C217" s="10">
        <v>45356</v>
      </c>
      <c r="D217" s="1" t="s">
        <v>135</v>
      </c>
      <c r="E217" s="1" t="s">
        <v>134</v>
      </c>
      <c r="F217" s="1" t="s">
        <v>2112</v>
      </c>
      <c r="G217" s="1" t="s">
        <v>39</v>
      </c>
      <c r="H217" s="1" t="s">
        <v>38</v>
      </c>
      <c r="I217" s="1" t="s">
        <v>50</v>
      </c>
      <c r="J217" s="1" t="s">
        <v>17</v>
      </c>
      <c r="K217" s="1" t="s">
        <v>49</v>
      </c>
      <c r="L217" s="1" t="s">
        <v>133</v>
      </c>
      <c r="M217" s="1" t="s">
        <v>132</v>
      </c>
      <c r="N217" s="9">
        <v>864</v>
      </c>
      <c r="O217" s="1" t="s">
        <v>4</v>
      </c>
      <c r="P217" s="8">
        <v>864</v>
      </c>
      <c r="Q217" s="8">
        <v>0</v>
      </c>
      <c r="R217" s="1" t="s">
        <v>33</v>
      </c>
      <c r="S217" s="7">
        <v>207.61</v>
      </c>
      <c r="T217" s="6">
        <f>+S217*N217</f>
        <v>179375.04</v>
      </c>
      <c r="U217" s="6">
        <f>+S217*Q217</f>
        <v>0</v>
      </c>
      <c r="V217" s="1" t="str">
        <f>IF(AB217=0,IFERROR(VLOOKUP(L217,[1]listaMateriales!A:K,11,0),"-"),"Sin producto")</f>
        <v xml:space="preserve">Ladrillos (Olavarria)    </v>
      </c>
      <c r="W217" s="6">
        <f>+IF(OR(K217="27",K217="28",K217="29"),VLOOKUP(L217,[1]listaMateriales!A:E,5,0),0)*N217/1000</f>
        <v>3.8352960000000005</v>
      </c>
      <c r="X217" s="6">
        <f>+IF(W217=0,0,T217/W217)</f>
        <v>46769.542689794995</v>
      </c>
      <c r="Y217" s="1" t="str">
        <f>MID(L217,14,1)</f>
        <v>1</v>
      </c>
      <c r="Z217" s="2" t="str">
        <f>IF(IFERROR(FIND("PUL",M217,1),0)&gt;1,"pulido","no")</f>
        <v>no</v>
      </c>
      <c r="AA217" s="2" t="str">
        <f>IF(IFERROR(FIND("BIOC",M217,1),0)&gt;1,"BIOCITY","no")</f>
        <v>no</v>
      </c>
      <c r="AB217" s="2">
        <f>IFERROR(SEARCH("INT",F217,1),0)+IFERROR(SEARCH("DEV",F217,1),0)+IFERROR(SEARCH("FC",F217,1),0)+IFERROR(SEARCH("USD",F217,1),0)</f>
        <v>0</v>
      </c>
    </row>
    <row r="218" spans="1:28" x14ac:dyDescent="0.2">
      <c r="A218" s="1" t="s">
        <v>2113</v>
      </c>
      <c r="B218" s="1" t="s">
        <v>42</v>
      </c>
      <c r="C218" s="10">
        <v>45356</v>
      </c>
      <c r="D218" s="1" t="s">
        <v>135</v>
      </c>
      <c r="E218" s="1" t="s">
        <v>134</v>
      </c>
      <c r="F218" s="1" t="s">
        <v>2112</v>
      </c>
      <c r="G218" s="1" t="s">
        <v>39</v>
      </c>
      <c r="H218" s="1" t="s">
        <v>38</v>
      </c>
      <c r="I218" s="1" t="s">
        <v>50</v>
      </c>
      <c r="J218" s="1" t="s">
        <v>17</v>
      </c>
      <c r="K218" s="1" t="s">
        <v>49</v>
      </c>
      <c r="L218" s="1" t="s">
        <v>48</v>
      </c>
      <c r="M218" s="1" t="s">
        <v>47</v>
      </c>
      <c r="N218" s="8">
        <v>864</v>
      </c>
      <c r="O218" s="1" t="s">
        <v>4</v>
      </c>
      <c r="P218" s="8">
        <v>864</v>
      </c>
      <c r="Q218" s="8">
        <v>0</v>
      </c>
      <c r="R218" s="1" t="s">
        <v>33</v>
      </c>
      <c r="S218" s="7">
        <v>234.58</v>
      </c>
      <c r="T218" s="6">
        <f>+S218*N218</f>
        <v>202677.12000000002</v>
      </c>
      <c r="U218" s="6">
        <f>+S218*Q218</f>
        <v>0</v>
      </c>
      <c r="V218" s="1" t="str">
        <f>IF(AB218=0,IFERROR(VLOOKUP(L218,[1]listaMateriales!A:K,11,0),"-"),"Sin producto")</f>
        <v xml:space="preserve">Ladrillos (Olavarria)    </v>
      </c>
      <c r="W218" s="6">
        <f>+IF(OR(K218="27",K218="28",K218="29"),VLOOKUP(L218,[1]listaMateriales!A:E,5,0),0)*N218/1000</f>
        <v>4.612896000000001</v>
      </c>
      <c r="X218" s="6">
        <f>+IF(W218=0,0,T218/W218)</f>
        <v>43937.066866454385</v>
      </c>
      <c r="Y218" s="1" t="str">
        <f>MID(L218,14,1)</f>
        <v>1</v>
      </c>
      <c r="Z218" s="2" t="str">
        <f>IF(IFERROR(FIND("PUL",M218,1),0)&gt;1,"pulido","no")</f>
        <v>no</v>
      </c>
      <c r="AA218" s="2" t="str">
        <f>IF(IFERROR(FIND("BIOC",M218,1),0)&gt;1,"BIOCITY","no")</f>
        <v>no</v>
      </c>
      <c r="AB218" s="2">
        <f>IFERROR(SEARCH("INT",F218,1),0)+IFERROR(SEARCH("DEV",F218,1),0)+IFERROR(SEARCH("FC",F218,1),0)+IFERROR(SEARCH("USD",F218,1),0)</f>
        <v>0</v>
      </c>
    </row>
    <row r="219" spans="1:28" x14ac:dyDescent="0.2">
      <c r="A219" s="1" t="s">
        <v>2113</v>
      </c>
      <c r="B219" s="1" t="s">
        <v>42</v>
      </c>
      <c r="C219" s="10">
        <v>45356</v>
      </c>
      <c r="D219" s="1" t="s">
        <v>135</v>
      </c>
      <c r="E219" s="1" t="s">
        <v>134</v>
      </c>
      <c r="F219" s="1" t="s">
        <v>2112</v>
      </c>
      <c r="G219" s="1" t="s">
        <v>39</v>
      </c>
      <c r="H219" s="1" t="s">
        <v>38</v>
      </c>
      <c r="I219" s="1" t="s">
        <v>50</v>
      </c>
      <c r="J219" s="1" t="s">
        <v>17</v>
      </c>
      <c r="K219" s="1" t="s">
        <v>49</v>
      </c>
      <c r="L219" s="1" t="s">
        <v>57</v>
      </c>
      <c r="M219" s="1" t="s">
        <v>56</v>
      </c>
      <c r="N219" s="8">
        <v>3240</v>
      </c>
      <c r="O219" s="1" t="s">
        <v>4</v>
      </c>
      <c r="P219" s="8">
        <v>3240</v>
      </c>
      <c r="Q219" s="8">
        <v>0</v>
      </c>
      <c r="R219" s="1" t="s">
        <v>33</v>
      </c>
      <c r="S219" s="7">
        <v>317.73</v>
      </c>
      <c r="T219" s="6">
        <f>+S219*N219</f>
        <v>1029445.2000000001</v>
      </c>
      <c r="U219" s="6">
        <f>+S219*Q219</f>
        <v>0</v>
      </c>
      <c r="V219" s="1" t="str">
        <f>IF(AB219=0,IFERROR(VLOOKUP(L219,[1]listaMateriales!A:K,11,0),"-"),"Sin producto")</f>
        <v xml:space="preserve">Ladrillos (Olavarria)    </v>
      </c>
      <c r="W219" s="6">
        <f>+IF(OR(K219="27",K219="28",K219="29"),VLOOKUP(L219,[1]listaMateriales!A:E,5,0),0)*N219/1000</f>
        <v>22.42728</v>
      </c>
      <c r="X219" s="6">
        <f>+IF(W219=0,0,T219/W219)</f>
        <v>45901.47356255418</v>
      </c>
      <c r="Y219" s="1" t="str">
        <f>MID(L219,14,1)</f>
        <v>1</v>
      </c>
      <c r="Z219" s="2" t="str">
        <f>IF(IFERROR(FIND("PUL",M219,1),0)&gt;1,"pulido","no")</f>
        <v>no</v>
      </c>
      <c r="AA219" s="2" t="str">
        <f>IF(IFERROR(FIND("BIOC",M219,1),0)&gt;1,"BIOCITY","no")</f>
        <v>no</v>
      </c>
      <c r="AB219" s="2">
        <f>IFERROR(SEARCH("INT",F219,1),0)+IFERROR(SEARCH("DEV",F219,1),0)+IFERROR(SEARCH("FC",F219,1),0)+IFERROR(SEARCH("USD",F219,1),0)</f>
        <v>0</v>
      </c>
    </row>
    <row r="220" spans="1:28" x14ac:dyDescent="0.2">
      <c r="A220" s="1" t="s">
        <v>2111</v>
      </c>
      <c r="B220" s="1" t="s">
        <v>42</v>
      </c>
      <c r="C220" s="10">
        <v>45356</v>
      </c>
      <c r="D220" s="1" t="s">
        <v>190</v>
      </c>
      <c r="E220" s="1" t="s">
        <v>189</v>
      </c>
      <c r="F220" s="1" t="s">
        <v>2011</v>
      </c>
      <c r="G220" s="1" t="s">
        <v>39</v>
      </c>
      <c r="H220" s="1" t="s">
        <v>38</v>
      </c>
      <c r="I220" s="1" t="s">
        <v>0</v>
      </c>
      <c r="J220" s="1" t="s">
        <v>37</v>
      </c>
      <c r="K220" s="1" t="s">
        <v>36</v>
      </c>
      <c r="L220" s="1" t="s">
        <v>86</v>
      </c>
      <c r="M220" s="1" t="s">
        <v>85</v>
      </c>
      <c r="N220" s="8">
        <v>3960</v>
      </c>
      <c r="O220" s="1" t="s">
        <v>4</v>
      </c>
      <c r="P220" s="8">
        <v>3960</v>
      </c>
      <c r="Q220" s="8">
        <v>0</v>
      </c>
      <c r="R220" s="1" t="s">
        <v>125</v>
      </c>
      <c r="S220" s="7">
        <v>199.81</v>
      </c>
      <c r="T220" s="6">
        <f>+S220*N220</f>
        <v>791247.6</v>
      </c>
      <c r="U220" s="6">
        <f>+S220*Q220</f>
        <v>0</v>
      </c>
      <c r="V220" s="1" t="str">
        <f>IF(AB220=0,IFERROR(VLOOKUP(L220,[1]listaMateriales!A:K,11,0),"-"),"Sin producto")</f>
        <v>Ladrillos (Campana)</v>
      </c>
      <c r="W220" s="6">
        <f>+IF(OR(K220="27",K220="28",K220="29"),VLOOKUP(L220,[1]listaMateriales!A:E,5,0),0)*N220/1000</f>
        <v>14.651999999999999</v>
      </c>
      <c r="X220" s="6">
        <f>+IF(W220=0,0,T220/W220)</f>
        <v>54002.702702702707</v>
      </c>
      <c r="Y220" s="1" t="str">
        <f>MID(L220,14,1)</f>
        <v/>
      </c>
      <c r="Z220" s="2" t="str">
        <f>IF(IFERROR(FIND("PUL",M220,1),0)&gt;1,"pulido","no")</f>
        <v>no</v>
      </c>
      <c r="AA220" s="2" t="str">
        <f>IF(IFERROR(FIND("BIOC",M220,1),0)&gt;1,"BIOCITY","no")</f>
        <v>no</v>
      </c>
      <c r="AB220" s="2">
        <f>IFERROR(SEARCH("INT",F220,1),0)+IFERROR(SEARCH("DEV",F220,1),0)+IFERROR(SEARCH("FC",F220,1),0)+IFERROR(SEARCH("USD",F220,1),0)</f>
        <v>0</v>
      </c>
    </row>
    <row r="221" spans="1:28" x14ac:dyDescent="0.2">
      <c r="A221" s="1" t="s">
        <v>2111</v>
      </c>
      <c r="B221" s="1" t="s">
        <v>42</v>
      </c>
      <c r="C221" s="10">
        <v>45356</v>
      </c>
      <c r="D221" s="1" t="s">
        <v>190</v>
      </c>
      <c r="E221" s="1" t="s">
        <v>189</v>
      </c>
      <c r="F221" s="1" t="s">
        <v>2011</v>
      </c>
      <c r="G221" s="1" t="s">
        <v>39</v>
      </c>
      <c r="H221" s="1" t="s">
        <v>38</v>
      </c>
      <c r="I221" s="1" t="s">
        <v>0</v>
      </c>
      <c r="J221" s="1" t="s">
        <v>37</v>
      </c>
      <c r="K221" s="1" t="s">
        <v>36</v>
      </c>
      <c r="L221" s="1" t="s">
        <v>88</v>
      </c>
      <c r="M221" s="1" t="s">
        <v>87</v>
      </c>
      <c r="N221" s="8">
        <v>2880</v>
      </c>
      <c r="O221" s="1" t="s">
        <v>4</v>
      </c>
      <c r="P221" s="8">
        <v>2880</v>
      </c>
      <c r="Q221" s="8">
        <v>0</v>
      </c>
      <c r="R221" s="1" t="s">
        <v>125</v>
      </c>
      <c r="S221" s="7">
        <v>235.3</v>
      </c>
      <c r="T221" s="6">
        <f>+S221*N221</f>
        <v>677664</v>
      </c>
      <c r="U221" s="6">
        <f>+S221*Q221</f>
        <v>0</v>
      </c>
      <c r="V221" s="1" t="str">
        <f>IF(AB221=0,IFERROR(VLOOKUP(L221,[1]listaMateriales!A:K,11,0),"-"),"Sin producto")</f>
        <v>Ladrillos (Campana)</v>
      </c>
      <c r="W221" s="6">
        <f>+IF(OR(K221="27",K221="28",K221="29"),VLOOKUP(L221,[1]listaMateriales!A:E,5,0),0)*N221/1000</f>
        <v>13.247999999999998</v>
      </c>
      <c r="X221" s="6">
        <f>+IF(W221=0,0,T221/W221)</f>
        <v>51152.173913043487</v>
      </c>
      <c r="Y221" s="1" t="str">
        <f>MID(L221,14,1)</f>
        <v/>
      </c>
      <c r="Z221" s="2" t="str">
        <f>IF(IFERROR(FIND("PUL",M221,1),0)&gt;1,"pulido","no")</f>
        <v>no</v>
      </c>
      <c r="AA221" s="2" t="str">
        <f>IF(IFERROR(FIND("BIOC",M221,1),0)&gt;1,"BIOCITY","no")</f>
        <v>no</v>
      </c>
      <c r="AB221" s="2">
        <f>IFERROR(SEARCH("INT",F221,1),0)+IFERROR(SEARCH("DEV",F221,1),0)+IFERROR(SEARCH("FC",F221,1),0)+IFERROR(SEARCH("USD",F221,1),0)</f>
        <v>0</v>
      </c>
    </row>
    <row r="222" spans="1:28" x14ac:dyDescent="0.2">
      <c r="A222" s="1" t="s">
        <v>2110</v>
      </c>
      <c r="B222" s="1" t="s">
        <v>42</v>
      </c>
      <c r="C222" s="10">
        <v>45356</v>
      </c>
      <c r="D222" s="1" t="s">
        <v>2109</v>
      </c>
      <c r="E222" s="1" t="s">
        <v>2108</v>
      </c>
      <c r="F222" s="1" t="s">
        <v>2089</v>
      </c>
      <c r="G222" s="1" t="s">
        <v>39</v>
      </c>
      <c r="H222" s="1" t="s">
        <v>38</v>
      </c>
      <c r="I222" s="1" t="s">
        <v>0</v>
      </c>
      <c r="J222" s="1" t="s">
        <v>37</v>
      </c>
      <c r="K222" s="1" t="s">
        <v>36</v>
      </c>
      <c r="L222" s="1" t="s">
        <v>88</v>
      </c>
      <c r="M222" s="1" t="s">
        <v>87</v>
      </c>
      <c r="N222" s="8">
        <v>3168</v>
      </c>
      <c r="O222" s="1" t="s">
        <v>4</v>
      </c>
      <c r="P222" s="8">
        <v>3168</v>
      </c>
      <c r="Q222" s="8">
        <v>0</v>
      </c>
      <c r="R222" s="1" t="s">
        <v>125</v>
      </c>
      <c r="S222" s="7">
        <v>87.84</v>
      </c>
      <c r="T222" s="6">
        <f>+S222*N222</f>
        <v>278277.12</v>
      </c>
      <c r="U222" s="6">
        <f>+S222*Q222</f>
        <v>0</v>
      </c>
      <c r="V222" s="1" t="str">
        <f>IF(AB222=0,IFERROR(VLOOKUP(L222,[1]listaMateriales!A:K,11,0),"-"),"Sin producto")</f>
        <v>Ladrillos (Campana)</v>
      </c>
      <c r="W222" s="6">
        <f>+IF(OR(K222="27",K222="28",K222="29"),VLOOKUP(L222,[1]listaMateriales!A:E,5,0),0)*N222/1000</f>
        <v>14.572799999999999</v>
      </c>
      <c r="X222" s="6">
        <f>+IF(W222=0,0,T222/W222)</f>
        <v>19095.652173913044</v>
      </c>
      <c r="Y222" s="1" t="str">
        <f>MID(L222,14,1)</f>
        <v/>
      </c>
      <c r="Z222" s="2" t="str">
        <f>IF(IFERROR(FIND("PUL",M222,1),0)&gt;1,"pulido","no")</f>
        <v>no</v>
      </c>
      <c r="AA222" s="2" t="str">
        <f>IF(IFERROR(FIND("BIOC",M222,1),0)&gt;1,"BIOCITY","no")</f>
        <v>no</v>
      </c>
      <c r="AB222" s="2">
        <f>IFERROR(SEARCH("INT",F222,1),0)+IFERROR(SEARCH("DEV",F222,1),0)+IFERROR(SEARCH("FC",F222,1),0)+IFERROR(SEARCH("USD",F222,1),0)</f>
        <v>0</v>
      </c>
    </row>
    <row r="223" spans="1:28" x14ac:dyDescent="0.2">
      <c r="A223" s="1" t="s">
        <v>2110</v>
      </c>
      <c r="B223" s="1" t="s">
        <v>42</v>
      </c>
      <c r="C223" s="10">
        <v>45356</v>
      </c>
      <c r="D223" s="1" t="s">
        <v>2109</v>
      </c>
      <c r="E223" s="1" t="s">
        <v>2108</v>
      </c>
      <c r="F223" s="1" t="s">
        <v>2089</v>
      </c>
      <c r="G223" s="1" t="s">
        <v>39</v>
      </c>
      <c r="H223" s="1" t="s">
        <v>38</v>
      </c>
      <c r="I223" s="1" t="s">
        <v>0</v>
      </c>
      <c r="J223" s="1" t="s">
        <v>37</v>
      </c>
      <c r="K223" s="1" t="s">
        <v>36</v>
      </c>
      <c r="L223" s="1" t="s">
        <v>207</v>
      </c>
      <c r="M223" s="1" t="s">
        <v>206</v>
      </c>
      <c r="N223" s="8">
        <v>270</v>
      </c>
      <c r="O223" s="1" t="s">
        <v>4</v>
      </c>
      <c r="P223" s="8">
        <v>270</v>
      </c>
      <c r="Q223" s="8">
        <v>0</v>
      </c>
      <c r="R223" s="1" t="s">
        <v>125</v>
      </c>
      <c r="S223" s="7">
        <v>136.03</v>
      </c>
      <c r="T223" s="6">
        <f>+S223*N223</f>
        <v>36728.1</v>
      </c>
      <c r="U223" s="6">
        <f>+S223*Q223</f>
        <v>0</v>
      </c>
      <c r="V223" s="1" t="str">
        <f>IF(AB223=0,IFERROR(VLOOKUP(L223,[1]listaMateriales!A:K,11,0),"-"),"Sin producto")</f>
        <v>Ladrillos (Campana)</v>
      </c>
      <c r="W223" s="6">
        <f>+IF(OR(K223="27",K223="28",K223="29"),VLOOKUP(L223,[1]listaMateriales!A:E,5,0),0)*N223/1000</f>
        <v>1.89</v>
      </c>
      <c r="X223" s="6">
        <f>+IF(W223=0,0,T223/W223)</f>
        <v>19432.857142857141</v>
      </c>
      <c r="Y223" s="1" t="str">
        <f>MID(L223,14,1)</f>
        <v/>
      </c>
      <c r="Z223" s="2" t="str">
        <f>IF(IFERROR(FIND("PUL",M223,1),0)&gt;1,"pulido","no")</f>
        <v>no</v>
      </c>
      <c r="AA223" s="2" t="str">
        <f>IF(IFERROR(FIND("BIOC",M223,1),0)&gt;1,"BIOCITY","no")</f>
        <v>no</v>
      </c>
      <c r="AB223" s="2">
        <f>IFERROR(SEARCH("INT",F223,1),0)+IFERROR(SEARCH("DEV",F223,1),0)+IFERROR(SEARCH("FC",F223,1),0)+IFERROR(SEARCH("USD",F223,1),0)</f>
        <v>0</v>
      </c>
    </row>
    <row r="224" spans="1:28" x14ac:dyDescent="0.2">
      <c r="A224" s="1" t="s">
        <v>2110</v>
      </c>
      <c r="B224" s="1" t="s">
        <v>42</v>
      </c>
      <c r="C224" s="10">
        <v>45356</v>
      </c>
      <c r="D224" s="1" t="s">
        <v>2109</v>
      </c>
      <c r="E224" s="1" t="s">
        <v>2108</v>
      </c>
      <c r="F224" s="1" t="s">
        <v>2089</v>
      </c>
      <c r="G224" s="1" t="s">
        <v>39</v>
      </c>
      <c r="H224" s="1" t="s">
        <v>38</v>
      </c>
      <c r="I224" s="1" t="s">
        <v>0</v>
      </c>
      <c r="J224" s="1" t="s">
        <v>37</v>
      </c>
      <c r="K224" s="1" t="s">
        <v>36</v>
      </c>
      <c r="L224" s="1" t="s">
        <v>207</v>
      </c>
      <c r="M224" s="1" t="s">
        <v>206</v>
      </c>
      <c r="N224" s="8">
        <v>2</v>
      </c>
      <c r="O224" s="1" t="s">
        <v>4</v>
      </c>
      <c r="P224" s="8">
        <v>2</v>
      </c>
      <c r="Q224" s="8">
        <v>0</v>
      </c>
      <c r="R224" s="1" t="s">
        <v>125</v>
      </c>
      <c r="S224" s="7">
        <v>136.03</v>
      </c>
      <c r="T224" s="6">
        <f>+S224*N224</f>
        <v>272.06</v>
      </c>
      <c r="U224" s="6">
        <f>+S224*Q224</f>
        <v>0</v>
      </c>
      <c r="V224" s="1" t="str">
        <f>IF(AB224=0,IFERROR(VLOOKUP(L224,[1]listaMateriales!A:K,11,0),"-"),"Sin producto")</f>
        <v>Ladrillos (Campana)</v>
      </c>
      <c r="W224" s="6">
        <f>+IF(OR(K224="27",K224="28",K224="29"),VLOOKUP(L224,[1]listaMateriales!A:E,5,0),0)*N224/1000</f>
        <v>1.4E-2</v>
      </c>
      <c r="X224" s="6">
        <f>+IF(W224=0,0,T224/W224)</f>
        <v>19432.857142857141</v>
      </c>
      <c r="Y224" s="1" t="str">
        <f>MID(L224,14,1)</f>
        <v/>
      </c>
      <c r="Z224" s="2" t="str">
        <f>IF(IFERROR(FIND("PUL",M224,1),0)&gt;1,"pulido","no")</f>
        <v>no</v>
      </c>
      <c r="AA224" s="2" t="str">
        <f>IF(IFERROR(FIND("BIOC",M224,1),0)&gt;1,"BIOCITY","no")</f>
        <v>no</v>
      </c>
      <c r="AB224" s="2">
        <f>IFERROR(SEARCH("INT",F224,1),0)+IFERROR(SEARCH("DEV",F224,1),0)+IFERROR(SEARCH("FC",F224,1),0)+IFERROR(SEARCH("USD",F224,1),0)</f>
        <v>0</v>
      </c>
    </row>
    <row r="225" spans="1:28" x14ac:dyDescent="0.2">
      <c r="A225" s="1" t="s">
        <v>2107</v>
      </c>
      <c r="B225" s="1" t="s">
        <v>15</v>
      </c>
      <c r="C225" s="10">
        <v>45356</v>
      </c>
      <c r="D225" s="1" t="s">
        <v>2106</v>
      </c>
      <c r="E225" s="1" t="s">
        <v>2105</v>
      </c>
      <c r="F225" s="1" t="s">
        <v>2104</v>
      </c>
      <c r="G225" s="1" t="s">
        <v>12</v>
      </c>
      <c r="H225" s="1" t="s">
        <v>11</v>
      </c>
      <c r="I225" s="1" t="s">
        <v>50</v>
      </c>
      <c r="J225" s="1" t="s">
        <v>9</v>
      </c>
      <c r="K225" s="1" t="s">
        <v>30</v>
      </c>
      <c r="L225" s="1" t="s">
        <v>223</v>
      </c>
      <c r="M225" s="1" t="s">
        <v>222</v>
      </c>
      <c r="N225" s="8">
        <v>775.68</v>
      </c>
      <c r="O225" s="1" t="s">
        <v>2</v>
      </c>
      <c r="P225" s="8">
        <v>0</v>
      </c>
      <c r="Q225" s="8">
        <v>775.68</v>
      </c>
      <c r="R225" s="1" t="s">
        <v>144</v>
      </c>
      <c r="S225" s="7">
        <v>3191.11</v>
      </c>
      <c r="T225" s="6">
        <f>+S225*N225</f>
        <v>2475280.2047999999</v>
      </c>
      <c r="U225" s="6">
        <f>+S225*Q225</f>
        <v>2475280.2047999999</v>
      </c>
      <c r="V225" s="1" t="str">
        <f>IF(AB225=0,IFERROR(VLOOKUP(L225,[1]listaMateriales!A:K,11,0),"-"),"Sin producto")</f>
        <v>38 x 38</v>
      </c>
      <c r="W225" s="6">
        <f>+IF(OR(K225="27",K225="28",K225="29"),VLOOKUP(L225,[1]listaMateriales!A:E,5,0),0)*N225/1000</f>
        <v>0</v>
      </c>
      <c r="X225" s="6">
        <f>+IF(W225=0,0,T225/W225)</f>
        <v>0</v>
      </c>
      <c r="Y225" s="1" t="str">
        <f>MID(L225,14,1)</f>
        <v>1</v>
      </c>
      <c r="Z225" s="2" t="str">
        <f>IF(IFERROR(FIND("PUL",M225,1),0)&gt;1,"pulido","no")</f>
        <v>no</v>
      </c>
      <c r="AA225" s="2" t="str">
        <f>IF(IFERROR(FIND("BIOC",M225,1),0)&gt;1,"BIOCITY","no")</f>
        <v>no</v>
      </c>
      <c r="AB225" s="2">
        <f>IFERROR(SEARCH("INT",F225,1),0)+IFERROR(SEARCH("DEV",F225,1),0)+IFERROR(SEARCH("FC",F225,1),0)+IFERROR(SEARCH("USD",F225,1),0)</f>
        <v>0</v>
      </c>
    </row>
    <row r="226" spans="1:28" x14ac:dyDescent="0.2">
      <c r="A226" s="1" t="s">
        <v>2103</v>
      </c>
      <c r="B226" s="1" t="s">
        <v>42</v>
      </c>
      <c r="C226" s="10">
        <v>45356</v>
      </c>
      <c r="D226" s="1" t="s">
        <v>2102</v>
      </c>
      <c r="E226" s="1" t="s">
        <v>2101</v>
      </c>
      <c r="F226" s="1" t="s">
        <v>2089</v>
      </c>
      <c r="G226" s="1" t="s">
        <v>39</v>
      </c>
      <c r="H226" s="1" t="s">
        <v>38</v>
      </c>
      <c r="I226" s="1" t="s">
        <v>0</v>
      </c>
      <c r="J226" s="1" t="s">
        <v>37</v>
      </c>
      <c r="K226" s="1" t="s">
        <v>36</v>
      </c>
      <c r="L226" s="1" t="s">
        <v>207</v>
      </c>
      <c r="M226" s="1" t="s">
        <v>206</v>
      </c>
      <c r="N226" s="8">
        <v>1620</v>
      </c>
      <c r="O226" s="1" t="s">
        <v>4</v>
      </c>
      <c r="P226" s="8">
        <v>1620</v>
      </c>
      <c r="Q226" s="8">
        <v>0</v>
      </c>
      <c r="R226" s="1" t="s">
        <v>125</v>
      </c>
      <c r="S226" s="7">
        <v>136.03</v>
      </c>
      <c r="T226" s="6">
        <f>+S226*N226</f>
        <v>220368.6</v>
      </c>
      <c r="U226" s="6">
        <f>+S226*Q226</f>
        <v>0</v>
      </c>
      <c r="V226" s="1" t="str">
        <f>IF(AB226=0,IFERROR(VLOOKUP(L226,[1]listaMateriales!A:K,11,0),"-"),"Sin producto")</f>
        <v>Ladrillos (Campana)</v>
      </c>
      <c r="W226" s="6">
        <f>+IF(OR(K226="27",K226="28",K226="29"),VLOOKUP(L226,[1]listaMateriales!A:E,5,0),0)*N226/1000</f>
        <v>11.34</v>
      </c>
      <c r="X226" s="6">
        <f>+IF(W226=0,0,T226/W226)</f>
        <v>19432.857142857145</v>
      </c>
      <c r="Y226" s="1" t="str">
        <f>MID(L226,14,1)</f>
        <v/>
      </c>
      <c r="Z226" s="2" t="str">
        <f>IF(IFERROR(FIND("PUL",M226,1),0)&gt;1,"pulido","no")</f>
        <v>no</v>
      </c>
      <c r="AA226" s="2" t="str">
        <f>IF(IFERROR(FIND("BIOC",M226,1),0)&gt;1,"BIOCITY","no")</f>
        <v>no</v>
      </c>
      <c r="AB226" s="2">
        <f>IFERROR(SEARCH("INT",F226,1),0)+IFERROR(SEARCH("DEV",F226,1),0)+IFERROR(SEARCH("FC",F226,1),0)+IFERROR(SEARCH("USD",F226,1),0)</f>
        <v>0</v>
      </c>
    </row>
    <row r="227" spans="1:28" x14ac:dyDescent="0.2">
      <c r="A227" s="1" t="s">
        <v>2103</v>
      </c>
      <c r="B227" s="1" t="s">
        <v>42</v>
      </c>
      <c r="C227" s="10">
        <v>45356</v>
      </c>
      <c r="D227" s="1" t="s">
        <v>2102</v>
      </c>
      <c r="E227" s="1" t="s">
        <v>2101</v>
      </c>
      <c r="F227" s="1" t="s">
        <v>2089</v>
      </c>
      <c r="G227" s="1" t="s">
        <v>39</v>
      </c>
      <c r="H227" s="1" t="s">
        <v>38</v>
      </c>
      <c r="I227" s="1" t="s">
        <v>0</v>
      </c>
      <c r="J227" s="1" t="s">
        <v>37</v>
      </c>
      <c r="K227" s="1" t="s">
        <v>36</v>
      </c>
      <c r="L227" s="1" t="s">
        <v>207</v>
      </c>
      <c r="M227" s="1" t="s">
        <v>206</v>
      </c>
      <c r="N227" s="8">
        <v>88</v>
      </c>
      <c r="O227" s="1" t="s">
        <v>4</v>
      </c>
      <c r="P227" s="8">
        <v>88</v>
      </c>
      <c r="Q227" s="8">
        <v>0</v>
      </c>
      <c r="R227" s="1" t="s">
        <v>125</v>
      </c>
      <c r="S227" s="7">
        <v>136.03</v>
      </c>
      <c r="T227" s="6">
        <f>+S227*N227</f>
        <v>11970.64</v>
      </c>
      <c r="U227" s="6">
        <f>+S227*Q227</f>
        <v>0</v>
      </c>
      <c r="V227" s="1" t="str">
        <f>IF(AB227=0,IFERROR(VLOOKUP(L227,[1]listaMateriales!A:K,11,0),"-"),"Sin producto")</f>
        <v>Ladrillos (Campana)</v>
      </c>
      <c r="W227" s="6">
        <f>+IF(OR(K227="27",K227="28",K227="29"),VLOOKUP(L227,[1]listaMateriales!A:E,5,0),0)*N227/1000</f>
        <v>0.61599999999999999</v>
      </c>
      <c r="X227" s="6">
        <f>+IF(W227=0,0,T227/W227)</f>
        <v>19432.857142857141</v>
      </c>
      <c r="Y227" s="1" t="str">
        <f>MID(L227,14,1)</f>
        <v/>
      </c>
      <c r="Z227" s="2" t="str">
        <f>IF(IFERROR(FIND("PUL",M227,1),0)&gt;1,"pulido","no")</f>
        <v>no</v>
      </c>
      <c r="AA227" s="2" t="str">
        <f>IF(IFERROR(FIND("BIOC",M227,1),0)&gt;1,"BIOCITY","no")</f>
        <v>no</v>
      </c>
      <c r="AB227" s="2">
        <f>IFERROR(SEARCH("INT",F227,1),0)+IFERROR(SEARCH("DEV",F227,1),0)+IFERROR(SEARCH("FC",F227,1),0)+IFERROR(SEARCH("USD",F227,1),0)</f>
        <v>0</v>
      </c>
    </row>
    <row r="228" spans="1:28" x14ac:dyDescent="0.2">
      <c r="A228" s="1" t="s">
        <v>2100</v>
      </c>
      <c r="B228" s="1" t="s">
        <v>15</v>
      </c>
      <c r="C228" s="10">
        <v>45356</v>
      </c>
      <c r="D228" s="1" t="s">
        <v>197</v>
      </c>
      <c r="E228" s="1" t="s">
        <v>196</v>
      </c>
      <c r="F228" s="1" t="s">
        <v>2099</v>
      </c>
      <c r="G228" s="1" t="s">
        <v>12</v>
      </c>
      <c r="H228" s="1" t="s">
        <v>11</v>
      </c>
      <c r="I228" s="1" t="s">
        <v>50</v>
      </c>
      <c r="J228" s="1" t="s">
        <v>17</v>
      </c>
      <c r="K228" s="1" t="s">
        <v>16</v>
      </c>
      <c r="L228" s="1" t="s">
        <v>1789</v>
      </c>
      <c r="M228" s="1" t="s">
        <v>1788</v>
      </c>
      <c r="N228" s="8">
        <v>97.2</v>
      </c>
      <c r="O228" s="1" t="s">
        <v>2</v>
      </c>
      <c r="P228" s="8">
        <v>97.2</v>
      </c>
      <c r="Q228" s="8">
        <v>0</v>
      </c>
      <c r="R228" s="1" t="s">
        <v>195</v>
      </c>
      <c r="S228" s="7">
        <v>13722.73</v>
      </c>
      <c r="T228" s="6">
        <f>+S228*N228</f>
        <v>1333849.3559999999</v>
      </c>
      <c r="U228" s="6">
        <f>+S228*Q228</f>
        <v>0</v>
      </c>
      <c r="V228" s="1" t="str">
        <f>IF(AB228=0,IFERROR(VLOOKUP(L228,[1]listaMateriales!A:K,11,0),"-"),"Sin producto")</f>
        <v>58 x 117 Polished</v>
      </c>
      <c r="W228" s="6">
        <f>+IF(OR(K228="27",K228="28",K228="29"),VLOOKUP(L228,[1]listaMateriales!A:E,5,0),0)*N228/1000</f>
        <v>0</v>
      </c>
      <c r="X228" s="6">
        <f>+IF(W228=0,0,T228/W228)</f>
        <v>0</v>
      </c>
      <c r="Y228" s="1" t="str">
        <f>MID(L228,14,1)</f>
        <v>2</v>
      </c>
      <c r="Z228" s="2" t="str">
        <f>IF(IFERROR(FIND("PUL",M228,1),0)&gt;1,"pulido","no")</f>
        <v>pulido</v>
      </c>
      <c r="AA228" s="2" t="str">
        <f>IF(IFERROR(FIND("BIOC",M228,1),0)&gt;1,"BIOCITY","no")</f>
        <v>no</v>
      </c>
      <c r="AB228" s="2">
        <f>IFERROR(SEARCH("INT",F228,1),0)+IFERROR(SEARCH("DEV",F228,1),0)+IFERROR(SEARCH("FC",F228,1),0)+IFERROR(SEARCH("USD",F228,1),0)</f>
        <v>0</v>
      </c>
    </row>
    <row r="229" spans="1:28" x14ac:dyDescent="0.2">
      <c r="A229" s="1" t="s">
        <v>2098</v>
      </c>
      <c r="B229" s="1" t="s">
        <v>15</v>
      </c>
      <c r="C229" s="10">
        <v>45356</v>
      </c>
      <c r="D229" s="1" t="s">
        <v>197</v>
      </c>
      <c r="E229" s="1" t="s">
        <v>196</v>
      </c>
      <c r="F229" s="1" t="s">
        <v>2097</v>
      </c>
      <c r="G229" s="1" t="s">
        <v>39</v>
      </c>
      <c r="H229" s="1" t="s">
        <v>38</v>
      </c>
      <c r="I229" s="1" t="s">
        <v>50</v>
      </c>
      <c r="J229" s="1" t="s">
        <v>9</v>
      </c>
      <c r="K229" s="1" t="s">
        <v>30</v>
      </c>
      <c r="L229" s="1" t="s">
        <v>625</v>
      </c>
      <c r="M229" s="1" t="s">
        <v>624</v>
      </c>
      <c r="N229" s="8">
        <v>484.8</v>
      </c>
      <c r="O229" s="1" t="s">
        <v>2</v>
      </c>
      <c r="P229" s="8">
        <v>0</v>
      </c>
      <c r="Q229" s="8">
        <v>484.8</v>
      </c>
      <c r="R229" s="1" t="s">
        <v>195</v>
      </c>
      <c r="S229" s="7">
        <v>2670.32</v>
      </c>
      <c r="T229" s="6">
        <f>+S229*N229</f>
        <v>1294571.1360000002</v>
      </c>
      <c r="U229" s="6">
        <f>+S229*Q229</f>
        <v>1294571.1360000002</v>
      </c>
      <c r="V229" s="1" t="str">
        <f>IF(AB229=0,IFERROR(VLOOKUP(L229,[1]listaMateriales!A:K,11,0),"-"),"Sin producto")</f>
        <v>38 x 38</v>
      </c>
      <c r="W229" s="6">
        <f>+IF(OR(K229="27",K229="28",K229="29"),VLOOKUP(L229,[1]listaMateriales!A:E,5,0),0)*N229/1000</f>
        <v>0</v>
      </c>
      <c r="X229" s="6">
        <f>+IF(W229=0,0,T229/W229)</f>
        <v>0</v>
      </c>
      <c r="Y229" s="1" t="str">
        <f>MID(L229,14,1)</f>
        <v>1</v>
      </c>
      <c r="Z229" s="2" t="str">
        <f>IF(IFERROR(FIND("PUL",M229,1),0)&gt;1,"pulido","no")</f>
        <v>no</v>
      </c>
      <c r="AA229" s="2" t="str">
        <f>IF(IFERROR(FIND("BIOC",M229,1),0)&gt;1,"BIOCITY","no")</f>
        <v>no</v>
      </c>
      <c r="AB229" s="2">
        <f>IFERROR(SEARCH("INT",F229,1),0)+IFERROR(SEARCH("DEV",F229,1),0)+IFERROR(SEARCH("FC",F229,1),0)+IFERROR(SEARCH("USD",F229,1),0)</f>
        <v>0</v>
      </c>
    </row>
    <row r="230" spans="1:28" x14ac:dyDescent="0.2">
      <c r="A230" s="1" t="s">
        <v>2098</v>
      </c>
      <c r="B230" s="1" t="s">
        <v>15</v>
      </c>
      <c r="C230" s="10">
        <v>45356</v>
      </c>
      <c r="D230" s="1" t="s">
        <v>197</v>
      </c>
      <c r="E230" s="1" t="s">
        <v>196</v>
      </c>
      <c r="F230" s="1" t="s">
        <v>2097</v>
      </c>
      <c r="G230" s="1" t="s">
        <v>39</v>
      </c>
      <c r="H230" s="1" t="s">
        <v>38</v>
      </c>
      <c r="I230" s="1" t="s">
        <v>50</v>
      </c>
      <c r="J230" s="1" t="s">
        <v>9</v>
      </c>
      <c r="K230" s="1" t="s">
        <v>30</v>
      </c>
      <c r="L230" s="1" t="s">
        <v>201</v>
      </c>
      <c r="M230" s="1" t="s">
        <v>200</v>
      </c>
      <c r="N230" s="8">
        <v>678.72</v>
      </c>
      <c r="O230" s="1" t="s">
        <v>2</v>
      </c>
      <c r="P230" s="8">
        <v>0</v>
      </c>
      <c r="Q230" s="8">
        <v>678.72</v>
      </c>
      <c r="R230" s="1" t="s">
        <v>195</v>
      </c>
      <c r="S230" s="7">
        <v>2885.82</v>
      </c>
      <c r="T230" s="6">
        <f>+S230*N230</f>
        <v>1958663.7504000003</v>
      </c>
      <c r="U230" s="6">
        <f>+S230*Q230</f>
        <v>1958663.7504000003</v>
      </c>
      <c r="V230" s="1" t="str">
        <f>IF(AB230=0,IFERROR(VLOOKUP(L230,[1]listaMateriales!A:K,11,0),"-"),"Sin producto")</f>
        <v>38 x 38</v>
      </c>
      <c r="W230" s="6">
        <f>+IF(OR(K230="27",K230="28",K230="29"),VLOOKUP(L230,[1]listaMateriales!A:E,5,0),0)*N230/1000</f>
        <v>0</v>
      </c>
      <c r="X230" s="6">
        <f>+IF(W230=0,0,T230/W230)</f>
        <v>0</v>
      </c>
      <c r="Y230" s="1" t="str">
        <f>MID(L230,14,1)</f>
        <v>1</v>
      </c>
      <c r="Z230" s="2" t="str">
        <f>IF(IFERROR(FIND("PUL",M230,1),0)&gt;1,"pulido","no")</f>
        <v>no</v>
      </c>
      <c r="AA230" s="2" t="str">
        <f>IF(IFERROR(FIND("BIOC",M230,1),0)&gt;1,"BIOCITY","no")</f>
        <v>no</v>
      </c>
      <c r="AB230" s="2">
        <f>IFERROR(SEARCH("INT",F230,1),0)+IFERROR(SEARCH("DEV",F230,1),0)+IFERROR(SEARCH("FC",F230,1),0)+IFERROR(SEARCH("USD",F230,1),0)</f>
        <v>0</v>
      </c>
    </row>
    <row r="231" spans="1:28" x14ac:dyDescent="0.2">
      <c r="A231" s="1" t="s">
        <v>2096</v>
      </c>
      <c r="B231" s="1" t="s">
        <v>42</v>
      </c>
      <c r="C231" s="10">
        <v>45356</v>
      </c>
      <c r="D231" s="1" t="s">
        <v>460</v>
      </c>
      <c r="E231" s="1" t="s">
        <v>459</v>
      </c>
      <c r="F231" s="1" t="s">
        <v>2011</v>
      </c>
      <c r="G231" s="1" t="s">
        <v>39</v>
      </c>
      <c r="H231" s="1" t="s">
        <v>38</v>
      </c>
      <c r="I231" s="1" t="s">
        <v>50</v>
      </c>
      <c r="J231" s="1" t="s">
        <v>37</v>
      </c>
      <c r="K231" s="1" t="s">
        <v>36</v>
      </c>
      <c r="L231" s="1" t="s">
        <v>207</v>
      </c>
      <c r="M231" s="1" t="s">
        <v>206</v>
      </c>
      <c r="N231" s="8">
        <v>3960</v>
      </c>
      <c r="O231" s="1" t="s">
        <v>4</v>
      </c>
      <c r="P231" s="8">
        <v>3960</v>
      </c>
      <c r="Q231" s="8">
        <v>0</v>
      </c>
      <c r="R231" s="1" t="s">
        <v>125</v>
      </c>
      <c r="S231" s="7">
        <v>339.8</v>
      </c>
      <c r="T231" s="6">
        <f>+S231*N231</f>
        <v>1345608</v>
      </c>
      <c r="U231" s="6">
        <f>+S231*Q231</f>
        <v>0</v>
      </c>
      <c r="V231" s="1" t="str">
        <f>IF(AB231=0,IFERROR(VLOOKUP(L231,[1]listaMateriales!A:K,11,0),"-"),"Sin producto")</f>
        <v>Ladrillos (Campana)</v>
      </c>
      <c r="W231" s="6">
        <f>+IF(OR(K231="27",K231="28",K231="29"),VLOOKUP(L231,[1]listaMateriales!A:E,5,0),0)*N231/1000</f>
        <v>27.72</v>
      </c>
      <c r="X231" s="6">
        <f>+IF(W231=0,0,T231/W231)</f>
        <v>48542.857142857145</v>
      </c>
      <c r="Y231" s="1" t="str">
        <f>MID(L231,14,1)</f>
        <v/>
      </c>
      <c r="Z231" s="2" t="str">
        <f>IF(IFERROR(FIND("PUL",M231,1),0)&gt;1,"pulido","no")</f>
        <v>no</v>
      </c>
      <c r="AA231" s="2" t="str">
        <f>IF(IFERROR(FIND("BIOC",M231,1),0)&gt;1,"BIOCITY","no")</f>
        <v>no</v>
      </c>
      <c r="AB231" s="2">
        <f>IFERROR(SEARCH("INT",F231,1),0)+IFERROR(SEARCH("DEV",F231,1),0)+IFERROR(SEARCH("FC",F231,1),0)+IFERROR(SEARCH("USD",F231,1),0)</f>
        <v>0</v>
      </c>
    </row>
    <row r="232" spans="1:28" x14ac:dyDescent="0.2">
      <c r="A232" s="1" t="s">
        <v>2095</v>
      </c>
      <c r="B232" s="1" t="s">
        <v>42</v>
      </c>
      <c r="C232" s="10">
        <v>45356</v>
      </c>
      <c r="D232" s="1" t="s">
        <v>540</v>
      </c>
      <c r="E232" s="1" t="s">
        <v>539</v>
      </c>
      <c r="F232" s="1" t="s">
        <v>2089</v>
      </c>
      <c r="G232" s="1" t="s">
        <v>39</v>
      </c>
      <c r="H232" s="1" t="s">
        <v>38</v>
      </c>
      <c r="I232" s="1" t="s">
        <v>0</v>
      </c>
      <c r="J232" s="1" t="s">
        <v>37</v>
      </c>
      <c r="K232" s="1" t="s">
        <v>36</v>
      </c>
      <c r="L232" s="1" t="s">
        <v>207</v>
      </c>
      <c r="M232" s="1" t="s">
        <v>206</v>
      </c>
      <c r="N232" s="8">
        <v>1440</v>
      </c>
      <c r="O232" s="1" t="s">
        <v>4</v>
      </c>
      <c r="P232" s="8">
        <v>1440</v>
      </c>
      <c r="Q232" s="8">
        <v>0</v>
      </c>
      <c r="R232" s="1" t="s">
        <v>125</v>
      </c>
      <c r="S232" s="7">
        <v>339.8</v>
      </c>
      <c r="T232" s="6">
        <f>+S232*N232</f>
        <v>489312</v>
      </c>
      <c r="U232" s="6">
        <f>+S232*Q232</f>
        <v>0</v>
      </c>
      <c r="V232" s="1" t="str">
        <f>IF(AB232=0,IFERROR(VLOOKUP(L232,[1]listaMateriales!A:K,11,0),"-"),"Sin producto")</f>
        <v>Ladrillos (Campana)</v>
      </c>
      <c r="W232" s="6">
        <f>+IF(OR(K232="27",K232="28",K232="29"),VLOOKUP(L232,[1]listaMateriales!A:E,5,0),0)*N232/1000</f>
        <v>10.08</v>
      </c>
      <c r="X232" s="6">
        <f>+IF(W232=0,0,T232/W232)</f>
        <v>48542.857142857145</v>
      </c>
      <c r="Y232" s="1" t="str">
        <f>MID(L232,14,1)</f>
        <v/>
      </c>
      <c r="Z232" s="2" t="str">
        <f>IF(IFERROR(FIND("PUL",M232,1),0)&gt;1,"pulido","no")</f>
        <v>no</v>
      </c>
      <c r="AA232" s="2" t="str">
        <f>IF(IFERROR(FIND("BIOC",M232,1),0)&gt;1,"BIOCITY","no")</f>
        <v>no</v>
      </c>
      <c r="AB232" s="2">
        <f>IFERROR(SEARCH("INT",F232,1),0)+IFERROR(SEARCH("DEV",F232,1),0)+IFERROR(SEARCH("FC",F232,1),0)+IFERROR(SEARCH("USD",F232,1),0)</f>
        <v>0</v>
      </c>
    </row>
    <row r="233" spans="1:28" x14ac:dyDescent="0.2">
      <c r="A233" s="1" t="s">
        <v>2095</v>
      </c>
      <c r="B233" s="1" t="s">
        <v>42</v>
      </c>
      <c r="C233" s="10">
        <v>45356</v>
      </c>
      <c r="D233" s="1" t="s">
        <v>540</v>
      </c>
      <c r="E233" s="1" t="s">
        <v>539</v>
      </c>
      <c r="F233" s="1" t="s">
        <v>2089</v>
      </c>
      <c r="G233" s="1" t="s">
        <v>39</v>
      </c>
      <c r="H233" s="1" t="s">
        <v>38</v>
      </c>
      <c r="I233" s="1" t="s">
        <v>0</v>
      </c>
      <c r="J233" s="1" t="s">
        <v>37</v>
      </c>
      <c r="K233" s="1" t="s">
        <v>36</v>
      </c>
      <c r="L233" s="1" t="s">
        <v>207</v>
      </c>
      <c r="M233" s="1" t="s">
        <v>206</v>
      </c>
      <c r="N233" s="8">
        <v>15</v>
      </c>
      <c r="O233" s="1" t="s">
        <v>4</v>
      </c>
      <c r="P233" s="8">
        <v>15</v>
      </c>
      <c r="Q233" s="8">
        <v>0</v>
      </c>
      <c r="R233" s="1" t="s">
        <v>125</v>
      </c>
      <c r="S233" s="7">
        <v>339.8</v>
      </c>
      <c r="T233" s="6">
        <f>+S233*N233</f>
        <v>5097</v>
      </c>
      <c r="U233" s="6">
        <f>+S233*Q233</f>
        <v>0</v>
      </c>
      <c r="V233" s="1" t="str">
        <f>IF(AB233=0,IFERROR(VLOOKUP(L233,[1]listaMateriales!A:K,11,0),"-"),"Sin producto")</f>
        <v>Ladrillos (Campana)</v>
      </c>
      <c r="W233" s="6">
        <f>+IF(OR(K233="27",K233="28",K233="29"),VLOOKUP(L233,[1]listaMateriales!A:E,5,0),0)*N233/1000</f>
        <v>0.105</v>
      </c>
      <c r="X233" s="6">
        <f>+IF(W233=0,0,T233/W233)</f>
        <v>48542.857142857145</v>
      </c>
      <c r="Y233" s="1" t="str">
        <f>MID(L233,14,1)</f>
        <v/>
      </c>
      <c r="Z233" s="2" t="str">
        <f>IF(IFERROR(FIND("PUL",M233,1),0)&gt;1,"pulido","no")</f>
        <v>no</v>
      </c>
      <c r="AA233" s="2" t="str">
        <f>IF(IFERROR(FIND("BIOC",M233,1),0)&gt;1,"BIOCITY","no")</f>
        <v>no</v>
      </c>
      <c r="AB233" s="2">
        <f>IFERROR(SEARCH("INT",F233,1),0)+IFERROR(SEARCH("DEV",F233,1),0)+IFERROR(SEARCH("FC",F233,1),0)+IFERROR(SEARCH("USD",F233,1),0)</f>
        <v>0</v>
      </c>
    </row>
    <row r="234" spans="1:28" x14ac:dyDescent="0.2">
      <c r="A234" s="1" t="s">
        <v>2094</v>
      </c>
      <c r="B234" s="1" t="s">
        <v>15</v>
      </c>
      <c r="C234" s="10">
        <v>45356</v>
      </c>
      <c r="D234" s="1" t="s">
        <v>84</v>
      </c>
      <c r="E234" s="1" t="s">
        <v>83</v>
      </c>
      <c r="F234" s="1" t="s">
        <v>2093</v>
      </c>
      <c r="G234" s="1" t="s">
        <v>12</v>
      </c>
      <c r="H234" s="1" t="s">
        <v>11</v>
      </c>
      <c r="I234" s="1" t="s">
        <v>50</v>
      </c>
      <c r="J234" s="1" t="s">
        <v>17</v>
      </c>
      <c r="K234" s="1" t="s">
        <v>16</v>
      </c>
      <c r="L234" s="1" t="s">
        <v>2092</v>
      </c>
      <c r="M234" s="1" t="s">
        <v>2091</v>
      </c>
      <c r="N234" s="8">
        <v>324</v>
      </c>
      <c r="O234" s="1" t="s">
        <v>2</v>
      </c>
      <c r="P234" s="8">
        <v>108</v>
      </c>
      <c r="Q234" s="8">
        <v>216</v>
      </c>
      <c r="R234" s="1" t="s">
        <v>80</v>
      </c>
      <c r="S234" s="7">
        <v>9244.3700000000008</v>
      </c>
      <c r="T234" s="6">
        <f>+S234*N234</f>
        <v>2995175.8800000004</v>
      </c>
      <c r="U234" s="6">
        <f>+S234*Q234</f>
        <v>1996783.9200000002</v>
      </c>
      <c r="V234" s="1" t="str">
        <f>IF(AB234=0,IFERROR(VLOOKUP(L234,[1]listaMateriales!A:K,11,0),"-"),"Sin producto")</f>
        <v>60x60-61x61-61,5x61,5</v>
      </c>
      <c r="W234" s="6">
        <f>+IF(OR(K234="27",K234="28",K234="29"),VLOOKUP(L234,[1]listaMateriales!A:E,5,0),0)*N234/1000</f>
        <v>0</v>
      </c>
      <c r="X234" s="6">
        <f>+IF(W234=0,0,T234/W234)</f>
        <v>0</v>
      </c>
      <c r="Y234" s="1" t="str">
        <f>MID(L234,14,1)</f>
        <v>1</v>
      </c>
      <c r="Z234" s="2" t="str">
        <f>IF(IFERROR(FIND("PUL",M234,1),0)&gt;1,"pulido","no")</f>
        <v>no</v>
      </c>
      <c r="AA234" s="2" t="str">
        <f>IF(IFERROR(FIND("BIOC",M234,1),0)&gt;1,"BIOCITY","no")</f>
        <v>no</v>
      </c>
      <c r="AB234" s="2">
        <f>IFERROR(SEARCH("INT",F234,1),0)+IFERROR(SEARCH("DEV",F234,1),0)+IFERROR(SEARCH("FC",F234,1),0)+IFERROR(SEARCH("USD",F234,1),0)</f>
        <v>0</v>
      </c>
    </row>
    <row r="235" spans="1:28" x14ac:dyDescent="0.2">
      <c r="A235" s="1" t="s">
        <v>2090</v>
      </c>
      <c r="B235" s="1" t="s">
        <v>42</v>
      </c>
      <c r="C235" s="10">
        <v>45356</v>
      </c>
      <c r="D235" s="1" t="s">
        <v>540</v>
      </c>
      <c r="E235" s="1" t="s">
        <v>539</v>
      </c>
      <c r="F235" s="1" t="s">
        <v>2089</v>
      </c>
      <c r="G235" s="1" t="s">
        <v>39</v>
      </c>
      <c r="H235" s="1" t="s">
        <v>38</v>
      </c>
      <c r="I235" s="1" t="s">
        <v>0</v>
      </c>
      <c r="J235" s="1" t="s">
        <v>37</v>
      </c>
      <c r="K235" s="1" t="s">
        <v>36</v>
      </c>
      <c r="L235" s="1" t="s">
        <v>86</v>
      </c>
      <c r="M235" s="1" t="s">
        <v>85</v>
      </c>
      <c r="N235" s="8">
        <v>2772</v>
      </c>
      <c r="O235" s="1" t="s">
        <v>4</v>
      </c>
      <c r="P235" s="8">
        <v>2772</v>
      </c>
      <c r="Q235" s="8">
        <v>0</v>
      </c>
      <c r="R235" s="1" t="s">
        <v>125</v>
      </c>
      <c r="S235" s="7">
        <v>186.34</v>
      </c>
      <c r="T235" s="6">
        <f>+S235*N235</f>
        <v>516534.48</v>
      </c>
      <c r="U235" s="6">
        <f>+S235*Q235</f>
        <v>0</v>
      </c>
      <c r="V235" s="1" t="str">
        <f>IF(AB235=0,IFERROR(VLOOKUP(L235,[1]listaMateriales!A:K,11,0),"-"),"Sin producto")</f>
        <v>Ladrillos (Campana)</v>
      </c>
      <c r="W235" s="6">
        <f>+IF(OR(K235="27",K235="28",K235="29"),VLOOKUP(L235,[1]listaMateriales!A:E,5,0),0)*N235/1000</f>
        <v>10.256399999999999</v>
      </c>
      <c r="X235" s="6">
        <f>+IF(W235=0,0,T235/W235)</f>
        <v>50362.162162162167</v>
      </c>
      <c r="Y235" s="1" t="str">
        <f>MID(L235,14,1)</f>
        <v/>
      </c>
      <c r="Z235" s="2" t="str">
        <f>IF(IFERROR(FIND("PUL",M235,1),0)&gt;1,"pulido","no")</f>
        <v>no</v>
      </c>
      <c r="AA235" s="2" t="str">
        <f>IF(IFERROR(FIND("BIOC",M235,1),0)&gt;1,"BIOCITY","no")</f>
        <v>no</v>
      </c>
      <c r="AB235" s="2">
        <f>IFERROR(SEARCH("INT",F235,1),0)+IFERROR(SEARCH("DEV",F235,1),0)+IFERROR(SEARCH("FC",F235,1),0)+IFERROR(SEARCH("USD",F235,1),0)</f>
        <v>0</v>
      </c>
    </row>
    <row r="236" spans="1:28" x14ac:dyDescent="0.2">
      <c r="A236" s="1" t="s">
        <v>2090</v>
      </c>
      <c r="B236" s="1" t="s">
        <v>42</v>
      </c>
      <c r="C236" s="10">
        <v>45356</v>
      </c>
      <c r="D236" s="1" t="s">
        <v>540</v>
      </c>
      <c r="E236" s="1" t="s">
        <v>539</v>
      </c>
      <c r="F236" s="1" t="s">
        <v>2089</v>
      </c>
      <c r="G236" s="1" t="s">
        <v>39</v>
      </c>
      <c r="H236" s="1" t="s">
        <v>38</v>
      </c>
      <c r="I236" s="1" t="s">
        <v>0</v>
      </c>
      <c r="J236" s="1" t="s">
        <v>37</v>
      </c>
      <c r="K236" s="1" t="s">
        <v>36</v>
      </c>
      <c r="L236" s="1" t="s">
        <v>207</v>
      </c>
      <c r="M236" s="1" t="s">
        <v>206</v>
      </c>
      <c r="N236" s="8">
        <v>1170</v>
      </c>
      <c r="O236" s="1" t="s">
        <v>4</v>
      </c>
      <c r="P236" s="8">
        <v>1170</v>
      </c>
      <c r="Q236" s="8">
        <v>0</v>
      </c>
      <c r="R236" s="1" t="s">
        <v>125</v>
      </c>
      <c r="S236" s="7">
        <v>339.8</v>
      </c>
      <c r="T236" s="6">
        <f>+S236*N236</f>
        <v>397566</v>
      </c>
      <c r="U236" s="6">
        <f>+S236*Q236</f>
        <v>0</v>
      </c>
      <c r="V236" s="1" t="str">
        <f>IF(AB236=0,IFERROR(VLOOKUP(L236,[1]listaMateriales!A:K,11,0),"-"),"Sin producto")</f>
        <v>Ladrillos (Campana)</v>
      </c>
      <c r="W236" s="6">
        <f>+IF(OR(K236="27",K236="28",K236="29"),VLOOKUP(L236,[1]listaMateriales!A:E,5,0),0)*N236/1000</f>
        <v>8.19</v>
      </c>
      <c r="X236" s="6">
        <f>+IF(W236=0,0,T236/W236)</f>
        <v>48542.857142857145</v>
      </c>
      <c r="Y236" s="1" t="str">
        <f>MID(L236,14,1)</f>
        <v/>
      </c>
      <c r="Z236" s="2" t="str">
        <f>IF(IFERROR(FIND("PUL",M236,1),0)&gt;1,"pulido","no")</f>
        <v>no</v>
      </c>
      <c r="AA236" s="2" t="str">
        <f>IF(IFERROR(FIND("BIOC",M236,1),0)&gt;1,"BIOCITY","no")</f>
        <v>no</v>
      </c>
      <c r="AB236" s="2">
        <f>IFERROR(SEARCH("INT",F236,1),0)+IFERROR(SEARCH("DEV",F236,1),0)+IFERROR(SEARCH("FC",F236,1),0)+IFERROR(SEARCH("USD",F236,1),0)</f>
        <v>0</v>
      </c>
    </row>
    <row r="237" spans="1:28" x14ac:dyDescent="0.2">
      <c r="A237" s="1" t="s">
        <v>2090</v>
      </c>
      <c r="B237" s="1" t="s">
        <v>42</v>
      </c>
      <c r="C237" s="10">
        <v>45356</v>
      </c>
      <c r="D237" s="1" t="s">
        <v>540</v>
      </c>
      <c r="E237" s="1" t="s">
        <v>539</v>
      </c>
      <c r="F237" s="1" t="s">
        <v>2089</v>
      </c>
      <c r="G237" s="1" t="s">
        <v>39</v>
      </c>
      <c r="H237" s="1" t="s">
        <v>38</v>
      </c>
      <c r="I237" s="1" t="s">
        <v>0</v>
      </c>
      <c r="J237" s="1" t="s">
        <v>37</v>
      </c>
      <c r="K237" s="1" t="s">
        <v>36</v>
      </c>
      <c r="L237" s="1" t="s">
        <v>207</v>
      </c>
      <c r="M237" s="1" t="s">
        <v>206</v>
      </c>
      <c r="N237" s="8">
        <v>75</v>
      </c>
      <c r="O237" s="1" t="s">
        <v>4</v>
      </c>
      <c r="P237" s="8">
        <v>75</v>
      </c>
      <c r="Q237" s="8">
        <v>0</v>
      </c>
      <c r="R237" s="1" t="s">
        <v>125</v>
      </c>
      <c r="S237" s="7">
        <v>339.8</v>
      </c>
      <c r="T237" s="6">
        <f>+S237*N237</f>
        <v>25485</v>
      </c>
      <c r="U237" s="6">
        <f>+S237*Q237</f>
        <v>0</v>
      </c>
      <c r="V237" s="1" t="str">
        <f>IF(AB237=0,IFERROR(VLOOKUP(L237,[1]listaMateriales!A:K,11,0),"-"),"Sin producto")</f>
        <v>Ladrillos (Campana)</v>
      </c>
      <c r="W237" s="6">
        <f>+IF(OR(K237="27",K237="28",K237="29"),VLOOKUP(L237,[1]listaMateriales!A:E,5,0),0)*N237/1000</f>
        <v>0.52500000000000002</v>
      </c>
      <c r="X237" s="6">
        <f>+IF(W237=0,0,T237/W237)</f>
        <v>48542.857142857138</v>
      </c>
      <c r="Y237" s="1" t="str">
        <f>MID(L237,14,1)</f>
        <v/>
      </c>
      <c r="Z237" s="2" t="str">
        <f>IF(IFERROR(FIND("PUL",M237,1),0)&gt;1,"pulido","no")</f>
        <v>no</v>
      </c>
      <c r="AA237" s="2" t="str">
        <f>IF(IFERROR(FIND("BIOC",M237,1),0)&gt;1,"BIOCITY","no")</f>
        <v>no</v>
      </c>
      <c r="AB237" s="2">
        <f>IFERROR(SEARCH("INT",F237,1),0)+IFERROR(SEARCH("DEV",F237,1),0)+IFERROR(SEARCH("FC",F237,1),0)+IFERROR(SEARCH("USD",F237,1),0)</f>
        <v>0</v>
      </c>
    </row>
    <row r="238" spans="1:28" x14ac:dyDescent="0.2">
      <c r="A238" s="1" t="s">
        <v>2088</v>
      </c>
      <c r="B238" s="1" t="s">
        <v>15</v>
      </c>
      <c r="C238" s="10">
        <v>45356</v>
      </c>
      <c r="D238" s="1" t="s">
        <v>2087</v>
      </c>
      <c r="E238" s="1" t="s">
        <v>2086</v>
      </c>
      <c r="F238" s="1" t="s">
        <v>2021</v>
      </c>
      <c r="G238" s="1" t="s">
        <v>39</v>
      </c>
      <c r="H238" s="1" t="s">
        <v>38</v>
      </c>
      <c r="I238" s="1" t="s">
        <v>50</v>
      </c>
      <c r="J238" s="1" t="s">
        <v>17</v>
      </c>
      <c r="K238" s="1" t="s">
        <v>49</v>
      </c>
      <c r="L238" s="1" t="s">
        <v>48</v>
      </c>
      <c r="M238" s="1" t="s">
        <v>47</v>
      </c>
      <c r="N238" s="8">
        <v>4896</v>
      </c>
      <c r="O238" s="1" t="s">
        <v>4</v>
      </c>
      <c r="P238" s="8">
        <v>4896</v>
      </c>
      <c r="Q238" s="8">
        <v>0</v>
      </c>
      <c r="R238" s="1" t="s">
        <v>46</v>
      </c>
      <c r="S238" s="7">
        <v>361</v>
      </c>
      <c r="T238" s="6">
        <f>+S238*N238</f>
        <v>1767456</v>
      </c>
      <c r="U238" s="6">
        <f>+S238*Q238</f>
        <v>0</v>
      </c>
      <c r="V238" s="1" t="str">
        <f>IF(AB238=0,IFERROR(VLOOKUP(L238,[1]listaMateriales!A:K,11,0),"-"),"Sin producto")</f>
        <v xml:space="preserve">Ladrillos (Olavarria)    </v>
      </c>
      <c r="W238" s="6">
        <f>+IF(OR(K238="27",K238="28",K238="29"),VLOOKUP(L238,[1]listaMateriales!A:E,5,0),0)*N238/1000</f>
        <v>26.139744000000004</v>
      </c>
      <c r="X238" s="6">
        <f>+IF(W238=0,0,T238/W238)</f>
        <v>67615.658362989314</v>
      </c>
      <c r="Y238" s="1" t="str">
        <f>MID(L238,14,1)</f>
        <v>1</v>
      </c>
      <c r="Z238" s="2" t="str">
        <f>IF(IFERROR(FIND("PUL",M238,1),0)&gt;1,"pulido","no")</f>
        <v>no</v>
      </c>
      <c r="AA238" s="2" t="str">
        <f>IF(IFERROR(FIND("BIOC",M238,1),0)&gt;1,"BIOCITY","no")</f>
        <v>no</v>
      </c>
      <c r="AB238" s="2">
        <f>IFERROR(SEARCH("INT",F238,1),0)+IFERROR(SEARCH("DEV",F238,1),0)+IFERROR(SEARCH("FC",F238,1),0)+IFERROR(SEARCH("USD",F238,1),0)</f>
        <v>0</v>
      </c>
    </row>
    <row r="239" spans="1:28" x14ac:dyDescent="0.2">
      <c r="A239" s="1" t="s">
        <v>2088</v>
      </c>
      <c r="B239" s="1" t="s">
        <v>15</v>
      </c>
      <c r="C239" s="10">
        <v>45356</v>
      </c>
      <c r="D239" s="1" t="s">
        <v>2087</v>
      </c>
      <c r="E239" s="1" t="s">
        <v>2086</v>
      </c>
      <c r="F239" s="1" t="s">
        <v>2021</v>
      </c>
      <c r="G239" s="1" t="s">
        <v>39</v>
      </c>
      <c r="H239" s="1" t="s">
        <v>38</v>
      </c>
      <c r="I239" s="1" t="s">
        <v>50</v>
      </c>
      <c r="J239" s="1" t="s">
        <v>17</v>
      </c>
      <c r="K239" s="1" t="s">
        <v>49</v>
      </c>
      <c r="L239" s="1" t="s">
        <v>57</v>
      </c>
      <c r="M239" s="1" t="s">
        <v>56</v>
      </c>
      <c r="N239" s="8">
        <v>900</v>
      </c>
      <c r="O239" s="1" t="s">
        <v>4</v>
      </c>
      <c r="P239" s="8">
        <v>900</v>
      </c>
      <c r="Q239" s="8">
        <v>0</v>
      </c>
      <c r="R239" s="1" t="s">
        <v>46</v>
      </c>
      <c r="S239" s="7">
        <v>488.94</v>
      </c>
      <c r="T239" s="6">
        <f>+S239*N239</f>
        <v>440046</v>
      </c>
      <c r="U239" s="6">
        <f>+S239*Q239</f>
        <v>0</v>
      </c>
      <c r="V239" s="1" t="str">
        <f>IF(AB239=0,IFERROR(VLOOKUP(L239,[1]listaMateriales!A:K,11,0),"-"),"Sin producto")</f>
        <v xml:space="preserve">Ladrillos (Olavarria)    </v>
      </c>
      <c r="W239" s="6">
        <f>+IF(OR(K239="27",K239="28",K239="29"),VLOOKUP(L239,[1]listaMateriales!A:E,5,0),0)*N239/1000</f>
        <v>6.2298</v>
      </c>
      <c r="X239" s="6">
        <f>+IF(W239=0,0,T239/W239)</f>
        <v>70635.654435134347</v>
      </c>
      <c r="Y239" s="1" t="str">
        <f>MID(L239,14,1)</f>
        <v>1</v>
      </c>
      <c r="Z239" s="2" t="str">
        <f>IF(IFERROR(FIND("PUL",M239,1),0)&gt;1,"pulido","no")</f>
        <v>no</v>
      </c>
      <c r="AA239" s="2" t="str">
        <f>IF(IFERROR(FIND("BIOC",M239,1),0)&gt;1,"BIOCITY","no")</f>
        <v>no</v>
      </c>
      <c r="AB239" s="2">
        <f>IFERROR(SEARCH("INT",F239,1),0)+IFERROR(SEARCH("DEV",F239,1),0)+IFERROR(SEARCH("FC",F239,1),0)+IFERROR(SEARCH("USD",F239,1),0)</f>
        <v>0</v>
      </c>
    </row>
    <row r="240" spans="1:28" x14ac:dyDescent="0.2">
      <c r="A240" s="1" t="s">
        <v>2085</v>
      </c>
      <c r="B240" s="1" t="s">
        <v>15</v>
      </c>
      <c r="C240" s="10">
        <v>45356</v>
      </c>
      <c r="D240" s="1" t="s">
        <v>911</v>
      </c>
      <c r="E240" s="1" t="s">
        <v>910</v>
      </c>
      <c r="F240" s="1" t="s">
        <v>1987</v>
      </c>
      <c r="G240" s="1" t="s">
        <v>12</v>
      </c>
      <c r="H240" s="1" t="s">
        <v>11</v>
      </c>
      <c r="I240" s="1" t="s">
        <v>50</v>
      </c>
      <c r="J240" s="1" t="s">
        <v>17</v>
      </c>
      <c r="K240" s="1" t="s">
        <v>16</v>
      </c>
      <c r="L240" s="1" t="s">
        <v>909</v>
      </c>
      <c r="M240" s="1" t="s">
        <v>293</v>
      </c>
      <c r="N240" s="8">
        <v>156.6</v>
      </c>
      <c r="O240" s="1" t="s">
        <v>2</v>
      </c>
      <c r="P240" s="8">
        <v>156.6</v>
      </c>
      <c r="Q240" s="8">
        <v>0</v>
      </c>
      <c r="R240" s="1" t="s">
        <v>144</v>
      </c>
      <c r="S240" s="7">
        <v>7868.35</v>
      </c>
      <c r="T240" s="6">
        <f>+S240*N240</f>
        <v>1232183.6100000001</v>
      </c>
      <c r="U240" s="6">
        <f>+S240*Q240</f>
        <v>0</v>
      </c>
      <c r="V240" s="1" t="str">
        <f>IF(AB240=0,IFERROR(VLOOKUP(L240,[1]listaMateriales!A:K,11,0),"-"),"Sin producto")</f>
        <v xml:space="preserve">59 x 59 </v>
      </c>
      <c r="W240" s="6">
        <f>+IF(OR(K240="27",K240="28",K240="29"),VLOOKUP(L240,[1]listaMateriales!A:E,5,0),0)*N240/1000</f>
        <v>0</v>
      </c>
      <c r="X240" s="6">
        <f>+IF(W240=0,0,T240/W240)</f>
        <v>0</v>
      </c>
      <c r="Y240" s="1" t="str">
        <f>MID(L240,14,1)</f>
        <v>2</v>
      </c>
      <c r="Z240" s="2" t="str">
        <f>IF(IFERROR(FIND("PUL",M240,1),0)&gt;1,"pulido","no")</f>
        <v>no</v>
      </c>
      <c r="AA240" s="2" t="str">
        <f>IF(IFERROR(FIND("BIOC",M240,1),0)&gt;1,"BIOCITY","no")</f>
        <v>no</v>
      </c>
      <c r="AB240" s="2">
        <f>IFERROR(SEARCH("INT",F240,1),0)+IFERROR(SEARCH("DEV",F240,1),0)+IFERROR(SEARCH("FC",F240,1),0)+IFERROR(SEARCH("USD",F240,1),0)</f>
        <v>0</v>
      </c>
    </row>
    <row r="241" spans="1:28" x14ac:dyDescent="0.2">
      <c r="A241" s="1" t="s">
        <v>2085</v>
      </c>
      <c r="B241" s="1" t="s">
        <v>15</v>
      </c>
      <c r="C241" s="10">
        <v>45356</v>
      </c>
      <c r="D241" s="1" t="s">
        <v>911</v>
      </c>
      <c r="E241" s="1" t="s">
        <v>910</v>
      </c>
      <c r="F241" s="1" t="s">
        <v>1987</v>
      </c>
      <c r="G241" s="1" t="s">
        <v>12</v>
      </c>
      <c r="H241" s="1" t="s">
        <v>11</v>
      </c>
      <c r="I241" s="1" t="s">
        <v>50</v>
      </c>
      <c r="J241" s="1" t="s">
        <v>17</v>
      </c>
      <c r="K241" s="1" t="s">
        <v>16</v>
      </c>
      <c r="L241" s="1" t="s">
        <v>375</v>
      </c>
      <c r="M241" s="1" t="s">
        <v>374</v>
      </c>
      <c r="N241" s="8">
        <v>68.400000000000006</v>
      </c>
      <c r="O241" s="1" t="s">
        <v>2</v>
      </c>
      <c r="P241" s="8">
        <v>68.400000000000006</v>
      </c>
      <c r="Q241" s="8">
        <v>0</v>
      </c>
      <c r="R241" s="1" t="s">
        <v>144</v>
      </c>
      <c r="S241" s="7">
        <v>14203.6</v>
      </c>
      <c r="T241" s="6">
        <f>+S241*N241</f>
        <v>971526.24000000011</v>
      </c>
      <c r="U241" s="6">
        <f>+S241*Q241</f>
        <v>0</v>
      </c>
      <c r="V241" s="1" t="str">
        <f>IF(AB241=0,IFERROR(VLOOKUP(L241,[1]listaMateriales!A:K,11,0),"-"),"Sin producto")</f>
        <v>21 x 122</v>
      </c>
      <c r="W241" s="6">
        <f>+IF(OR(K241="27",K241="28",K241="29"),VLOOKUP(L241,[1]listaMateriales!A:E,5,0),0)*N241/1000</f>
        <v>0</v>
      </c>
      <c r="X241" s="6">
        <f>+IF(W241=0,0,T241/W241)</f>
        <v>0</v>
      </c>
      <c r="Y241" s="1" t="str">
        <f>MID(L241,14,1)</f>
        <v>2</v>
      </c>
      <c r="Z241" s="2" t="str">
        <f>IF(IFERROR(FIND("PUL",M241,1),0)&gt;1,"pulido","no")</f>
        <v>no</v>
      </c>
      <c r="AA241" s="2" t="str">
        <f>IF(IFERROR(FIND("BIOC",M241,1),0)&gt;1,"BIOCITY","no")</f>
        <v>no</v>
      </c>
      <c r="AB241" s="2">
        <f>IFERROR(SEARCH("INT",F241,1),0)+IFERROR(SEARCH("DEV",F241,1),0)+IFERROR(SEARCH("FC",F241,1),0)+IFERROR(SEARCH("USD",F241,1),0)</f>
        <v>0</v>
      </c>
    </row>
    <row r="242" spans="1:28" x14ac:dyDescent="0.2">
      <c r="A242" s="1" t="s">
        <v>2085</v>
      </c>
      <c r="B242" s="1" t="s">
        <v>15</v>
      </c>
      <c r="C242" s="10">
        <v>45356</v>
      </c>
      <c r="D242" s="1" t="s">
        <v>911</v>
      </c>
      <c r="E242" s="1" t="s">
        <v>910</v>
      </c>
      <c r="F242" s="1" t="s">
        <v>1987</v>
      </c>
      <c r="G242" s="1" t="s">
        <v>12</v>
      </c>
      <c r="H242" s="1" t="s">
        <v>11</v>
      </c>
      <c r="I242" s="1" t="s">
        <v>50</v>
      </c>
      <c r="J242" s="1" t="s">
        <v>17</v>
      </c>
      <c r="K242" s="1" t="s">
        <v>16</v>
      </c>
      <c r="L242" s="1" t="s">
        <v>369</v>
      </c>
      <c r="M242" s="1" t="s">
        <v>368</v>
      </c>
      <c r="N242" s="8">
        <v>68.400000000000006</v>
      </c>
      <c r="O242" s="1" t="s">
        <v>2</v>
      </c>
      <c r="P242" s="8">
        <v>68.400000000000006</v>
      </c>
      <c r="Q242" s="8">
        <v>0</v>
      </c>
      <c r="R242" s="1" t="s">
        <v>144</v>
      </c>
      <c r="S242" s="7">
        <v>14203.6</v>
      </c>
      <c r="T242" s="6">
        <f>+S242*N242</f>
        <v>971526.24000000011</v>
      </c>
      <c r="U242" s="6">
        <f>+S242*Q242</f>
        <v>0</v>
      </c>
      <c r="V242" s="1" t="str">
        <f>IF(AB242=0,IFERROR(VLOOKUP(L242,[1]listaMateriales!A:K,11,0),"-"),"Sin producto")</f>
        <v>21 x 122</v>
      </c>
      <c r="W242" s="6">
        <f>+IF(OR(K242="27",K242="28",K242="29"),VLOOKUP(L242,[1]listaMateriales!A:E,5,0),0)*N242/1000</f>
        <v>0</v>
      </c>
      <c r="X242" s="6">
        <f>+IF(W242=0,0,T242/W242)</f>
        <v>0</v>
      </c>
      <c r="Y242" s="1" t="str">
        <f>MID(L242,14,1)</f>
        <v>2</v>
      </c>
      <c r="Z242" s="2" t="str">
        <f>IF(IFERROR(FIND("PUL",M242,1),0)&gt;1,"pulido","no")</f>
        <v>no</v>
      </c>
      <c r="AA242" s="2" t="str">
        <f>IF(IFERROR(FIND("BIOC",M242,1),0)&gt;1,"BIOCITY","no")</f>
        <v>no</v>
      </c>
      <c r="AB242" s="2">
        <f>IFERROR(SEARCH("INT",F242,1),0)+IFERROR(SEARCH("DEV",F242,1),0)+IFERROR(SEARCH("FC",F242,1),0)+IFERROR(SEARCH("USD",F242,1),0)</f>
        <v>0</v>
      </c>
    </row>
    <row r="243" spans="1:28" x14ac:dyDescent="0.2">
      <c r="A243" s="1" t="s">
        <v>2084</v>
      </c>
      <c r="B243" s="1" t="s">
        <v>42</v>
      </c>
      <c r="C243" s="10">
        <v>45356</v>
      </c>
      <c r="D243" s="1" t="s">
        <v>139</v>
      </c>
      <c r="E243" s="1" t="s">
        <v>138</v>
      </c>
      <c r="F243" s="1" t="s">
        <v>2083</v>
      </c>
      <c r="G243" s="1" t="s">
        <v>12</v>
      </c>
      <c r="H243" s="1" t="s">
        <v>11</v>
      </c>
      <c r="I243" s="1" t="s">
        <v>0</v>
      </c>
      <c r="J243" s="1" t="s">
        <v>17</v>
      </c>
      <c r="K243" s="1" t="s">
        <v>16</v>
      </c>
      <c r="L243" s="1" t="s">
        <v>905</v>
      </c>
      <c r="M243" s="1" t="s">
        <v>904</v>
      </c>
      <c r="N243" s="8">
        <v>486</v>
      </c>
      <c r="O243" s="1" t="s">
        <v>2</v>
      </c>
      <c r="P243" s="8">
        <v>0</v>
      </c>
      <c r="Q243" s="8">
        <v>486</v>
      </c>
      <c r="R243" s="1" t="s">
        <v>43</v>
      </c>
      <c r="S243" s="7">
        <v>14995.02</v>
      </c>
      <c r="T243" s="6">
        <f>+S243*N243</f>
        <v>7287579.7200000007</v>
      </c>
      <c r="U243" s="6">
        <f>+S243*Q243</f>
        <v>7287579.7200000007</v>
      </c>
      <c r="V243" s="1" t="str">
        <f>IF(AB243=0,IFERROR(VLOOKUP(L243,[1]listaMateriales!A:K,11,0),"-"),"Sin producto")</f>
        <v>60x120 y 58x117 Rect.</v>
      </c>
      <c r="W243" s="6">
        <f>+IF(OR(K243="27",K243="28",K243="29"),VLOOKUP(L243,[1]listaMateriales!A:E,5,0),0)*N243/1000</f>
        <v>0</v>
      </c>
      <c r="X243" s="6">
        <f>+IF(W243=0,0,T243/W243)</f>
        <v>0</v>
      </c>
      <c r="Y243" s="1" t="str">
        <f>MID(L243,14,1)</f>
        <v>1</v>
      </c>
      <c r="Z243" s="2" t="str">
        <f>IF(IFERROR(FIND("PUL",M243,1),0)&gt;1,"pulido","no")</f>
        <v>no</v>
      </c>
      <c r="AA243" s="2" t="str">
        <f>IF(IFERROR(FIND("BIOC",M243,1),0)&gt;1,"BIOCITY","no")</f>
        <v>no</v>
      </c>
      <c r="AB243" s="2">
        <f>IFERROR(SEARCH("INT",F243,1),0)+IFERROR(SEARCH("DEV",F243,1),0)+IFERROR(SEARCH("FC",F243,1),0)+IFERROR(SEARCH("USD",F243,1),0)</f>
        <v>0</v>
      </c>
    </row>
    <row r="244" spans="1:28" x14ac:dyDescent="0.2">
      <c r="A244" s="1" t="s">
        <v>2084</v>
      </c>
      <c r="B244" s="1" t="s">
        <v>42</v>
      </c>
      <c r="C244" s="10">
        <v>45356</v>
      </c>
      <c r="D244" s="1" t="s">
        <v>139</v>
      </c>
      <c r="E244" s="1" t="s">
        <v>138</v>
      </c>
      <c r="F244" s="1" t="s">
        <v>2083</v>
      </c>
      <c r="G244" s="1" t="s">
        <v>12</v>
      </c>
      <c r="H244" s="1" t="s">
        <v>11</v>
      </c>
      <c r="I244" s="1" t="s">
        <v>0</v>
      </c>
      <c r="J244" s="1" t="s">
        <v>17</v>
      </c>
      <c r="K244" s="1" t="s">
        <v>16</v>
      </c>
      <c r="L244" s="1" t="s">
        <v>897</v>
      </c>
      <c r="M244" s="1" t="s">
        <v>896</v>
      </c>
      <c r="N244" s="8">
        <v>522</v>
      </c>
      <c r="O244" s="1" t="s">
        <v>2</v>
      </c>
      <c r="P244" s="8">
        <v>0</v>
      </c>
      <c r="Q244" s="8">
        <v>522</v>
      </c>
      <c r="R244" s="1" t="s">
        <v>43</v>
      </c>
      <c r="S244" s="7">
        <v>9734.6</v>
      </c>
      <c r="T244" s="6">
        <f>+S244*N244</f>
        <v>5081461.2</v>
      </c>
      <c r="U244" s="6">
        <f>+S244*Q244</f>
        <v>5081461.2</v>
      </c>
      <c r="V244" s="1" t="str">
        <f>IF(AB244=0,IFERROR(VLOOKUP(L244,[1]listaMateriales!A:K,11,0),"-"),"Sin producto")</f>
        <v xml:space="preserve">59 x 59 </v>
      </c>
      <c r="W244" s="6">
        <f>+IF(OR(K244="27",K244="28",K244="29"),VLOOKUP(L244,[1]listaMateriales!A:E,5,0),0)*N244/1000</f>
        <v>0</v>
      </c>
      <c r="X244" s="6">
        <f>+IF(W244=0,0,T244/W244)</f>
        <v>0</v>
      </c>
      <c r="Y244" s="1" t="str">
        <f>MID(L244,14,1)</f>
        <v>1</v>
      </c>
      <c r="Z244" s="2" t="str">
        <f>IF(IFERROR(FIND("PUL",M244,1),0)&gt;1,"pulido","no")</f>
        <v>no</v>
      </c>
      <c r="AA244" s="2" t="str">
        <f>IF(IFERROR(FIND("BIOC",M244,1),0)&gt;1,"BIOCITY","no")</f>
        <v>no</v>
      </c>
      <c r="AB244" s="2">
        <f>IFERROR(SEARCH("INT",F244,1),0)+IFERROR(SEARCH("DEV",F244,1),0)+IFERROR(SEARCH("FC",F244,1),0)+IFERROR(SEARCH("USD",F244,1),0)</f>
        <v>0</v>
      </c>
    </row>
    <row r="245" spans="1:28" x14ac:dyDescent="0.2">
      <c r="A245" s="1" t="s">
        <v>2082</v>
      </c>
      <c r="B245" s="1" t="s">
        <v>42</v>
      </c>
      <c r="C245" s="10">
        <v>45356</v>
      </c>
      <c r="D245" s="1" t="s">
        <v>1562</v>
      </c>
      <c r="E245" s="1" t="s">
        <v>1561</v>
      </c>
      <c r="F245" s="1" t="s">
        <v>2011</v>
      </c>
      <c r="G245" s="1" t="s">
        <v>39</v>
      </c>
      <c r="H245" s="1" t="s">
        <v>38</v>
      </c>
      <c r="I245" s="1" t="s">
        <v>50</v>
      </c>
      <c r="J245" s="1" t="s">
        <v>37</v>
      </c>
      <c r="K245" s="1" t="s">
        <v>36</v>
      </c>
      <c r="L245" s="1" t="s">
        <v>207</v>
      </c>
      <c r="M245" s="1" t="s">
        <v>206</v>
      </c>
      <c r="N245" s="8">
        <v>3600</v>
      </c>
      <c r="O245" s="1" t="s">
        <v>4</v>
      </c>
      <c r="P245" s="8">
        <v>3600</v>
      </c>
      <c r="Q245" s="8">
        <v>0</v>
      </c>
      <c r="R245" s="1" t="s">
        <v>5</v>
      </c>
      <c r="S245" s="7">
        <v>405.31</v>
      </c>
      <c r="T245" s="6">
        <f>+S245*N245</f>
        <v>1459116</v>
      </c>
      <c r="U245" s="6">
        <f>+S245*Q245</f>
        <v>0</v>
      </c>
      <c r="V245" s="1" t="str">
        <f>IF(AB245=0,IFERROR(VLOOKUP(L245,[1]listaMateriales!A:K,11,0),"-"),"Sin producto")</f>
        <v>Ladrillos (Campana)</v>
      </c>
      <c r="W245" s="6">
        <f>+IF(OR(K245="27",K245="28",K245="29"),VLOOKUP(L245,[1]listaMateriales!A:E,5,0),0)*N245/1000</f>
        <v>25.2</v>
      </c>
      <c r="X245" s="6">
        <f>+IF(W245=0,0,T245/W245)</f>
        <v>57901.428571428572</v>
      </c>
      <c r="Y245" s="1" t="str">
        <f>MID(L245,14,1)</f>
        <v/>
      </c>
      <c r="Z245" s="2" t="str">
        <f>IF(IFERROR(FIND("PUL",M245,1),0)&gt;1,"pulido","no")</f>
        <v>no</v>
      </c>
      <c r="AA245" s="2" t="str">
        <f>IF(IFERROR(FIND("BIOC",M245,1),0)&gt;1,"BIOCITY","no")</f>
        <v>no</v>
      </c>
      <c r="AB245" s="2">
        <f>IFERROR(SEARCH("INT",F245,1),0)+IFERROR(SEARCH("DEV",F245,1),0)+IFERROR(SEARCH("FC",F245,1),0)+IFERROR(SEARCH("USD",F245,1),0)</f>
        <v>0</v>
      </c>
    </row>
    <row r="246" spans="1:28" x14ac:dyDescent="0.2">
      <c r="A246" s="1" t="s">
        <v>2081</v>
      </c>
      <c r="B246" s="1" t="s">
        <v>42</v>
      </c>
      <c r="C246" s="10">
        <v>45356</v>
      </c>
      <c r="D246" s="1" t="s">
        <v>139</v>
      </c>
      <c r="E246" s="1" t="s">
        <v>138</v>
      </c>
      <c r="F246" s="1" t="s">
        <v>2080</v>
      </c>
      <c r="G246" s="1" t="s">
        <v>12</v>
      </c>
      <c r="H246" s="1" t="s">
        <v>11</v>
      </c>
      <c r="I246" s="1" t="s">
        <v>0</v>
      </c>
      <c r="J246" s="1" t="s">
        <v>17</v>
      </c>
      <c r="K246" s="1" t="s">
        <v>16</v>
      </c>
      <c r="L246" s="1" t="s">
        <v>175</v>
      </c>
      <c r="M246" s="1" t="s">
        <v>174</v>
      </c>
      <c r="N246" s="8">
        <v>561.6</v>
      </c>
      <c r="O246" s="1" t="s">
        <v>2</v>
      </c>
      <c r="P246" s="8">
        <v>0</v>
      </c>
      <c r="Q246" s="8">
        <v>561.6</v>
      </c>
      <c r="R246" s="1" t="s">
        <v>43</v>
      </c>
      <c r="S246" s="7">
        <v>14183.68</v>
      </c>
      <c r="T246" s="6">
        <f>+S246*N246</f>
        <v>7965554.6880000001</v>
      </c>
      <c r="U246" s="6">
        <f>+S246*Q246</f>
        <v>7965554.6880000001</v>
      </c>
      <c r="V246" s="1" t="str">
        <f>IF(AB246=0,IFERROR(VLOOKUP(L246,[1]listaMateriales!A:K,11,0),"-"),"Sin producto")</f>
        <v xml:space="preserve">64 x 122 </v>
      </c>
      <c r="W246" s="6">
        <f>+IF(OR(K246="27",K246="28",K246="29"),VLOOKUP(L246,[1]listaMateriales!A:E,5,0),0)*N246/1000</f>
        <v>0</v>
      </c>
      <c r="X246" s="6">
        <f>+IF(W246=0,0,T246/W246)</f>
        <v>0</v>
      </c>
      <c r="Y246" s="1" t="str">
        <f>MID(L246,14,1)</f>
        <v>1</v>
      </c>
      <c r="Z246" s="2" t="str">
        <f>IF(IFERROR(FIND("PUL",M246,1),0)&gt;1,"pulido","no")</f>
        <v>no</v>
      </c>
      <c r="AA246" s="2" t="str">
        <f>IF(IFERROR(FIND("BIOC",M246,1),0)&gt;1,"BIOCITY","no")</f>
        <v>no</v>
      </c>
      <c r="AB246" s="2">
        <f>IFERROR(SEARCH("INT",F246,1),0)+IFERROR(SEARCH("DEV",F246,1),0)+IFERROR(SEARCH("FC",F246,1),0)+IFERROR(SEARCH("USD",F246,1),0)</f>
        <v>0</v>
      </c>
    </row>
    <row r="247" spans="1:28" x14ac:dyDescent="0.2">
      <c r="A247" s="1" t="s">
        <v>2081</v>
      </c>
      <c r="B247" s="1" t="s">
        <v>42</v>
      </c>
      <c r="C247" s="10">
        <v>45356</v>
      </c>
      <c r="D247" s="1" t="s">
        <v>139</v>
      </c>
      <c r="E247" s="1" t="s">
        <v>138</v>
      </c>
      <c r="F247" s="1" t="s">
        <v>2080</v>
      </c>
      <c r="G247" s="1" t="s">
        <v>12</v>
      </c>
      <c r="H247" s="1" t="s">
        <v>11</v>
      </c>
      <c r="I247" s="1" t="s">
        <v>0</v>
      </c>
      <c r="J247" s="1" t="s">
        <v>17</v>
      </c>
      <c r="K247" s="1" t="s">
        <v>16</v>
      </c>
      <c r="L247" s="1" t="s">
        <v>179</v>
      </c>
      <c r="M247" s="1" t="s">
        <v>178</v>
      </c>
      <c r="N247" s="8">
        <v>561.6</v>
      </c>
      <c r="O247" s="1" t="s">
        <v>2</v>
      </c>
      <c r="P247" s="8">
        <v>561.6</v>
      </c>
      <c r="Q247" s="8">
        <v>0</v>
      </c>
      <c r="R247" s="1" t="s">
        <v>43</v>
      </c>
      <c r="S247" s="7">
        <v>14183.67</v>
      </c>
      <c r="T247" s="6">
        <f>+S247*N247</f>
        <v>7965549.0720000006</v>
      </c>
      <c r="U247" s="6">
        <f>+S247*Q247</f>
        <v>0</v>
      </c>
      <c r="V247" s="1" t="str">
        <f>IF(AB247=0,IFERROR(VLOOKUP(L247,[1]listaMateriales!A:K,11,0),"-"),"Sin producto")</f>
        <v xml:space="preserve">64 x 122 </v>
      </c>
      <c r="W247" s="6">
        <f>+IF(OR(K247="27",K247="28",K247="29"),VLOOKUP(L247,[1]listaMateriales!A:E,5,0),0)*N247/1000</f>
        <v>0</v>
      </c>
      <c r="X247" s="6">
        <f>+IF(W247=0,0,T247/W247)</f>
        <v>0</v>
      </c>
      <c r="Y247" s="1" t="str">
        <f>MID(L247,14,1)</f>
        <v>1</v>
      </c>
      <c r="Z247" s="2" t="str">
        <f>IF(IFERROR(FIND("PUL",M247,1),0)&gt;1,"pulido","no")</f>
        <v>no</v>
      </c>
      <c r="AA247" s="2" t="str">
        <f>IF(IFERROR(FIND("BIOC",M247,1),0)&gt;1,"BIOCITY","no")</f>
        <v>no</v>
      </c>
      <c r="AB247" s="2">
        <f>IFERROR(SEARCH("INT",F247,1),0)+IFERROR(SEARCH("DEV",F247,1),0)+IFERROR(SEARCH("FC",F247,1),0)+IFERROR(SEARCH("USD",F247,1),0)</f>
        <v>0</v>
      </c>
    </row>
    <row r="248" spans="1:28" x14ac:dyDescent="0.2">
      <c r="A248" s="1" t="s">
        <v>2079</v>
      </c>
      <c r="B248" s="1" t="s">
        <v>42</v>
      </c>
      <c r="C248" s="10">
        <v>45356</v>
      </c>
      <c r="D248" s="1" t="s">
        <v>139</v>
      </c>
      <c r="E248" s="1" t="s">
        <v>138</v>
      </c>
      <c r="F248" s="1" t="s">
        <v>2078</v>
      </c>
      <c r="G248" s="1" t="s">
        <v>12</v>
      </c>
      <c r="H248" s="1" t="s">
        <v>11</v>
      </c>
      <c r="I248" s="1" t="s">
        <v>0</v>
      </c>
      <c r="J248" s="1" t="s">
        <v>17</v>
      </c>
      <c r="K248" s="1" t="s">
        <v>16</v>
      </c>
      <c r="L248" s="1" t="s">
        <v>312</v>
      </c>
      <c r="M248" s="1" t="s">
        <v>311</v>
      </c>
      <c r="N248" s="8">
        <v>1026</v>
      </c>
      <c r="O248" s="1" t="s">
        <v>2</v>
      </c>
      <c r="P248" s="8">
        <v>0</v>
      </c>
      <c r="Q248" s="8">
        <v>1026</v>
      </c>
      <c r="R248" s="1" t="s">
        <v>43</v>
      </c>
      <c r="S248" s="7">
        <v>16568.29</v>
      </c>
      <c r="T248" s="6">
        <f>+S248*N248</f>
        <v>16999065.539999999</v>
      </c>
      <c r="U248" s="6">
        <f>+S248*Q248</f>
        <v>16999065.539999999</v>
      </c>
      <c r="V248" s="1" t="str">
        <f>IF(AB248=0,IFERROR(VLOOKUP(L248,[1]listaMateriales!A:K,11,0),"-"),"Sin producto")</f>
        <v>21 x 122</v>
      </c>
      <c r="W248" s="6">
        <f>+IF(OR(K248="27",K248="28",K248="29"),VLOOKUP(L248,[1]listaMateriales!A:E,5,0),0)*N248/1000</f>
        <v>0</v>
      </c>
      <c r="X248" s="6">
        <f>+IF(W248=0,0,T248/W248)</f>
        <v>0</v>
      </c>
      <c r="Y248" s="1" t="str">
        <f>MID(L248,14,1)</f>
        <v>1</v>
      </c>
      <c r="Z248" s="2" t="str">
        <f>IF(IFERROR(FIND("PUL",M248,1),0)&gt;1,"pulido","no")</f>
        <v>no</v>
      </c>
      <c r="AA248" s="2" t="str">
        <f>IF(IFERROR(FIND("BIOC",M248,1),0)&gt;1,"BIOCITY","no")</f>
        <v>no</v>
      </c>
      <c r="AB248" s="2">
        <f>IFERROR(SEARCH("INT",F248,1),0)+IFERROR(SEARCH("DEV",F248,1),0)+IFERROR(SEARCH("FC",F248,1),0)+IFERROR(SEARCH("USD",F248,1),0)</f>
        <v>0</v>
      </c>
    </row>
    <row r="249" spans="1:28" x14ac:dyDescent="0.2">
      <c r="A249" s="1" t="s">
        <v>2077</v>
      </c>
      <c r="B249" s="1" t="s">
        <v>42</v>
      </c>
      <c r="C249" s="10">
        <v>45356</v>
      </c>
      <c r="D249" s="1" t="s">
        <v>95</v>
      </c>
      <c r="E249" s="1" t="s">
        <v>94</v>
      </c>
      <c r="F249" s="1" t="s">
        <v>2076</v>
      </c>
      <c r="G249" s="1" t="s">
        <v>39</v>
      </c>
      <c r="H249" s="1" t="s">
        <v>38</v>
      </c>
      <c r="I249" s="1" t="s">
        <v>0</v>
      </c>
      <c r="J249" s="1" t="s">
        <v>17</v>
      </c>
      <c r="K249" s="1" t="s">
        <v>49</v>
      </c>
      <c r="L249" s="1" t="s">
        <v>57</v>
      </c>
      <c r="M249" s="1" t="s">
        <v>56</v>
      </c>
      <c r="N249" s="8">
        <v>4500</v>
      </c>
      <c r="O249" s="1" t="s">
        <v>4</v>
      </c>
      <c r="P249" s="8">
        <v>4500</v>
      </c>
      <c r="Q249" s="8">
        <v>0</v>
      </c>
      <c r="R249" s="1" t="s">
        <v>93</v>
      </c>
      <c r="S249" s="7">
        <v>228.46</v>
      </c>
      <c r="T249" s="6">
        <f>+S249*N249</f>
        <v>1028070</v>
      </c>
      <c r="U249" s="6">
        <f>+S249*Q249</f>
        <v>0</v>
      </c>
      <c r="V249" s="1" t="str">
        <f>IF(AB249=0,IFERROR(VLOOKUP(L249,[1]listaMateriales!A:K,11,0),"-"),"Sin producto")</f>
        <v xml:space="preserve">Ladrillos (Olavarria)    </v>
      </c>
      <c r="W249" s="6">
        <f>+IF(OR(K249="27",K249="28",K249="29"),VLOOKUP(L249,[1]listaMateriales!A:E,5,0),0)*N249/1000</f>
        <v>31.149000000000001</v>
      </c>
      <c r="X249" s="6">
        <f>+IF(W249=0,0,T249/W249)</f>
        <v>33004.91187518058</v>
      </c>
      <c r="Y249" s="1" t="str">
        <f>MID(L249,14,1)</f>
        <v>1</v>
      </c>
      <c r="Z249" s="2" t="str">
        <f>IF(IFERROR(FIND("PUL",M249,1),0)&gt;1,"pulido","no")</f>
        <v>no</v>
      </c>
      <c r="AA249" s="2" t="str">
        <f>IF(IFERROR(FIND("BIOC",M249,1),0)&gt;1,"BIOCITY","no")</f>
        <v>no</v>
      </c>
      <c r="AB249" s="2">
        <f>IFERROR(SEARCH("INT",F249,1),0)+IFERROR(SEARCH("DEV",F249,1),0)+IFERROR(SEARCH("FC",F249,1),0)+IFERROR(SEARCH("USD",F249,1),0)</f>
        <v>0</v>
      </c>
    </row>
    <row r="250" spans="1:28" x14ac:dyDescent="0.2">
      <c r="A250" s="1" t="s">
        <v>2075</v>
      </c>
      <c r="B250" s="1" t="s">
        <v>15</v>
      </c>
      <c r="C250" s="10">
        <v>45356</v>
      </c>
      <c r="D250" s="1" t="s">
        <v>2074</v>
      </c>
      <c r="E250" s="1" t="s">
        <v>2073</v>
      </c>
      <c r="F250" s="1" t="s">
        <v>1987</v>
      </c>
      <c r="G250" s="1" t="s">
        <v>12</v>
      </c>
      <c r="H250" s="1" t="s">
        <v>11</v>
      </c>
      <c r="I250" s="1" t="s">
        <v>10</v>
      </c>
      <c r="J250" s="1" t="s">
        <v>17</v>
      </c>
      <c r="K250" s="1" t="s">
        <v>16</v>
      </c>
      <c r="L250" s="1" t="s">
        <v>173</v>
      </c>
      <c r="M250" s="1" t="s">
        <v>172</v>
      </c>
      <c r="N250" s="8">
        <v>168.48</v>
      </c>
      <c r="O250" s="1" t="s">
        <v>2</v>
      </c>
      <c r="P250" s="8">
        <v>0</v>
      </c>
      <c r="Q250" s="8">
        <v>168.48</v>
      </c>
      <c r="R250" s="1" t="s">
        <v>144</v>
      </c>
      <c r="S250" s="7">
        <v>18355.34</v>
      </c>
      <c r="T250" s="6">
        <f>+S250*N250</f>
        <v>3092507.6831999999</v>
      </c>
      <c r="U250" s="6">
        <f>+S250*Q250</f>
        <v>3092507.6831999999</v>
      </c>
      <c r="V250" s="1" t="str">
        <f>IF(AB250=0,IFERROR(VLOOKUP(L250,[1]listaMateriales!A:K,11,0),"-"),"Sin producto")</f>
        <v xml:space="preserve">64 x 122 </v>
      </c>
      <c r="W250" s="6">
        <f>+IF(OR(K250="27",K250="28",K250="29"),VLOOKUP(L250,[1]listaMateriales!A:E,5,0),0)*N250/1000</f>
        <v>0</v>
      </c>
      <c r="X250" s="6">
        <f>+IF(W250=0,0,T250/W250)</f>
        <v>0</v>
      </c>
      <c r="Y250" s="1" t="str">
        <f>MID(L250,14,1)</f>
        <v>1</v>
      </c>
      <c r="Z250" s="2" t="str">
        <f>IF(IFERROR(FIND("PUL",M250,1),0)&gt;1,"pulido","no")</f>
        <v>no</v>
      </c>
      <c r="AA250" s="2" t="str">
        <f>IF(IFERROR(FIND("BIOC",M250,1),0)&gt;1,"BIOCITY","no")</f>
        <v>no</v>
      </c>
      <c r="AB250" s="2">
        <f>IFERROR(SEARCH("INT",F250,1),0)+IFERROR(SEARCH("DEV",F250,1),0)+IFERROR(SEARCH("FC",F250,1),0)+IFERROR(SEARCH("USD",F250,1),0)</f>
        <v>0</v>
      </c>
    </row>
    <row r="251" spans="1:28" x14ac:dyDescent="0.2">
      <c r="A251" s="1" t="s">
        <v>2072</v>
      </c>
      <c r="B251" s="1" t="s">
        <v>15</v>
      </c>
      <c r="C251" s="10">
        <v>45356</v>
      </c>
      <c r="D251" s="1" t="s">
        <v>2071</v>
      </c>
      <c r="E251" s="1" t="s">
        <v>2070</v>
      </c>
      <c r="F251" s="1" t="s">
        <v>2011</v>
      </c>
      <c r="G251" s="1" t="s">
        <v>39</v>
      </c>
      <c r="H251" s="1" t="s">
        <v>38</v>
      </c>
      <c r="I251" s="1" t="s">
        <v>50</v>
      </c>
      <c r="J251" s="1" t="s">
        <v>37</v>
      </c>
      <c r="K251" s="1" t="s">
        <v>36</v>
      </c>
      <c r="L251" s="1" t="s">
        <v>35</v>
      </c>
      <c r="M251" s="1" t="s">
        <v>34</v>
      </c>
      <c r="N251" s="8">
        <v>1152</v>
      </c>
      <c r="O251" s="1" t="s">
        <v>4</v>
      </c>
      <c r="P251" s="8">
        <v>1152</v>
      </c>
      <c r="Q251" s="8">
        <v>0</v>
      </c>
      <c r="R251" s="1" t="s">
        <v>5</v>
      </c>
      <c r="S251" s="7">
        <v>357.39</v>
      </c>
      <c r="T251" s="6">
        <f>+S251*N251</f>
        <v>411713.27999999997</v>
      </c>
      <c r="U251" s="6">
        <f>+S251*Q251</f>
        <v>0</v>
      </c>
      <c r="V251" s="1" t="str">
        <f>IF(AB251=0,IFERROR(VLOOKUP(L251,[1]listaMateriales!A:K,11,0),"-"),"Sin producto")</f>
        <v>Ladrillos (Campana)</v>
      </c>
      <c r="W251" s="6">
        <f>+IF(OR(K251="27",K251="28",K251="29"),VLOOKUP(L251,[1]listaMateriales!A:E,5,0),0)*N251/1000</f>
        <v>5.5295999999999994</v>
      </c>
      <c r="X251" s="6">
        <f>+IF(W251=0,0,T251/W251)</f>
        <v>74456.25</v>
      </c>
      <c r="Y251" s="1" t="str">
        <f>MID(L251,14,1)</f>
        <v/>
      </c>
      <c r="Z251" s="2" t="str">
        <f>IF(IFERROR(FIND("PUL",M251,1),0)&gt;1,"pulido","no")</f>
        <v>no</v>
      </c>
      <c r="AA251" s="2" t="str">
        <f>IF(IFERROR(FIND("BIOC",M251,1),0)&gt;1,"BIOCITY","no")</f>
        <v>no</v>
      </c>
      <c r="AB251" s="2">
        <f>IFERROR(SEARCH("INT",F251,1),0)+IFERROR(SEARCH("DEV",F251,1),0)+IFERROR(SEARCH("FC",F251,1),0)+IFERROR(SEARCH("USD",F251,1),0)</f>
        <v>0</v>
      </c>
    </row>
    <row r="252" spans="1:28" x14ac:dyDescent="0.2">
      <c r="A252" s="1" t="s">
        <v>2069</v>
      </c>
      <c r="B252" s="1" t="s">
        <v>42</v>
      </c>
      <c r="C252" s="10">
        <v>45356</v>
      </c>
      <c r="D252" s="1" t="s">
        <v>135</v>
      </c>
      <c r="E252" s="1" t="s">
        <v>134</v>
      </c>
      <c r="F252" s="1" t="s">
        <v>2067</v>
      </c>
      <c r="G252" s="1" t="s">
        <v>39</v>
      </c>
      <c r="H252" s="1" t="s">
        <v>38</v>
      </c>
      <c r="I252" s="1" t="s">
        <v>50</v>
      </c>
      <c r="J252" s="1" t="s">
        <v>17</v>
      </c>
      <c r="K252" s="1" t="s">
        <v>49</v>
      </c>
      <c r="L252" s="1" t="s">
        <v>57</v>
      </c>
      <c r="M252" s="1" t="s">
        <v>56</v>
      </c>
      <c r="N252" s="8">
        <v>360</v>
      </c>
      <c r="O252" s="1" t="s">
        <v>4</v>
      </c>
      <c r="P252" s="8">
        <v>360</v>
      </c>
      <c r="Q252" s="8">
        <v>0</v>
      </c>
      <c r="R252" s="1" t="s">
        <v>33</v>
      </c>
      <c r="S252" s="7">
        <v>317.73</v>
      </c>
      <c r="T252" s="6">
        <f>+S252*N252</f>
        <v>114382.8</v>
      </c>
      <c r="U252" s="6">
        <f>+S252*Q252</f>
        <v>0</v>
      </c>
      <c r="V252" s="1" t="str">
        <f>IF(AB252=0,IFERROR(VLOOKUP(L252,[1]listaMateriales!A:K,11,0),"-"),"Sin producto")</f>
        <v xml:space="preserve">Ladrillos (Olavarria)    </v>
      </c>
      <c r="W252" s="6">
        <f>+IF(OR(K252="27",K252="28",K252="29"),VLOOKUP(L252,[1]listaMateriales!A:E,5,0),0)*N252/1000</f>
        <v>2.4919199999999999</v>
      </c>
      <c r="X252" s="6">
        <f>+IF(W252=0,0,T252/W252)</f>
        <v>45901.47356255418</v>
      </c>
      <c r="Y252" s="1" t="str">
        <f>MID(L252,14,1)</f>
        <v>1</v>
      </c>
      <c r="Z252" s="2" t="str">
        <f>IF(IFERROR(FIND("PUL",M252,1),0)&gt;1,"pulido","no")</f>
        <v>no</v>
      </c>
      <c r="AA252" s="2" t="str">
        <f>IF(IFERROR(FIND("BIOC",M252,1),0)&gt;1,"BIOCITY","no")</f>
        <v>no</v>
      </c>
      <c r="AB252" s="2">
        <f>IFERROR(SEARCH("INT",F252,1),0)+IFERROR(SEARCH("DEV",F252,1),0)+IFERROR(SEARCH("FC",F252,1),0)+IFERROR(SEARCH("USD",F252,1),0)</f>
        <v>0</v>
      </c>
    </row>
    <row r="253" spans="1:28" x14ac:dyDescent="0.2">
      <c r="A253" s="1" t="s">
        <v>2069</v>
      </c>
      <c r="B253" s="1" t="s">
        <v>42</v>
      </c>
      <c r="C253" s="10">
        <v>45356</v>
      </c>
      <c r="D253" s="1" t="s">
        <v>135</v>
      </c>
      <c r="E253" s="1" t="s">
        <v>134</v>
      </c>
      <c r="F253" s="1" t="s">
        <v>2067</v>
      </c>
      <c r="G253" s="1" t="s">
        <v>39</v>
      </c>
      <c r="H253" s="1" t="s">
        <v>38</v>
      </c>
      <c r="I253" s="1" t="s">
        <v>50</v>
      </c>
      <c r="J253" s="1" t="s">
        <v>17</v>
      </c>
      <c r="K253" s="1" t="s">
        <v>49</v>
      </c>
      <c r="L253" s="1" t="s">
        <v>57</v>
      </c>
      <c r="M253" s="1" t="s">
        <v>56</v>
      </c>
      <c r="N253" s="8">
        <v>66</v>
      </c>
      <c r="O253" s="1" t="s">
        <v>4</v>
      </c>
      <c r="P253" s="8">
        <v>66</v>
      </c>
      <c r="Q253" s="8">
        <v>0</v>
      </c>
      <c r="R253" s="1" t="s">
        <v>33</v>
      </c>
      <c r="S253" s="7">
        <v>317.73</v>
      </c>
      <c r="T253" s="6">
        <f>+S253*N253</f>
        <v>20970.18</v>
      </c>
      <c r="U253" s="6">
        <f>+S253*Q253</f>
        <v>0</v>
      </c>
      <c r="V253" s="1" t="str">
        <f>IF(AB253=0,IFERROR(VLOOKUP(L253,[1]listaMateriales!A:K,11,0),"-"),"Sin producto")</f>
        <v xml:space="preserve">Ladrillos (Olavarria)    </v>
      </c>
      <c r="W253" s="6">
        <f>+IF(OR(K253="27",K253="28",K253="29"),VLOOKUP(L253,[1]listaMateriales!A:E,5,0),0)*N253/1000</f>
        <v>0.45685199999999998</v>
      </c>
      <c r="X253" s="6">
        <f>+IF(W253=0,0,T253/W253)</f>
        <v>45901.47356255418</v>
      </c>
      <c r="Y253" s="1" t="str">
        <f>MID(L253,14,1)</f>
        <v>1</v>
      </c>
      <c r="Z253" s="2" t="str">
        <f>IF(IFERROR(FIND("PUL",M253,1),0)&gt;1,"pulido","no")</f>
        <v>no</v>
      </c>
      <c r="AA253" s="2" t="str">
        <f>IF(IFERROR(FIND("BIOC",M253,1),0)&gt;1,"BIOCITY","no")</f>
        <v>no</v>
      </c>
      <c r="AB253" s="2">
        <f>IFERROR(SEARCH("INT",F253,1),0)+IFERROR(SEARCH("DEV",F253,1),0)+IFERROR(SEARCH("FC",F253,1),0)+IFERROR(SEARCH("USD",F253,1),0)</f>
        <v>0</v>
      </c>
    </row>
    <row r="254" spans="1:28" x14ac:dyDescent="0.2">
      <c r="A254" s="1" t="s">
        <v>2068</v>
      </c>
      <c r="B254" s="1" t="s">
        <v>42</v>
      </c>
      <c r="C254" s="10">
        <v>45356</v>
      </c>
      <c r="D254" s="1" t="s">
        <v>135</v>
      </c>
      <c r="E254" s="1" t="s">
        <v>134</v>
      </c>
      <c r="F254" s="1" t="s">
        <v>2067</v>
      </c>
      <c r="G254" s="1" t="s">
        <v>39</v>
      </c>
      <c r="H254" s="1" t="s">
        <v>38</v>
      </c>
      <c r="I254" s="1" t="s">
        <v>50</v>
      </c>
      <c r="J254" s="1" t="s">
        <v>17</v>
      </c>
      <c r="K254" s="1" t="s">
        <v>49</v>
      </c>
      <c r="L254" s="1" t="s">
        <v>48</v>
      </c>
      <c r="M254" s="1" t="s">
        <v>47</v>
      </c>
      <c r="N254" s="8">
        <v>4464</v>
      </c>
      <c r="O254" s="1" t="s">
        <v>4</v>
      </c>
      <c r="P254" s="8">
        <v>4464</v>
      </c>
      <c r="Q254" s="8">
        <v>0</v>
      </c>
      <c r="R254" s="1" t="s">
        <v>33</v>
      </c>
      <c r="S254" s="7">
        <v>234.58</v>
      </c>
      <c r="T254" s="6">
        <f>+S254*N254</f>
        <v>1047165.1200000001</v>
      </c>
      <c r="U254" s="6">
        <f>+S254*Q254</f>
        <v>0</v>
      </c>
      <c r="V254" s="1" t="str">
        <f>IF(AB254=0,IFERROR(VLOOKUP(L254,[1]listaMateriales!A:K,11,0),"-"),"Sin producto")</f>
        <v xml:space="preserve">Ladrillos (Olavarria)    </v>
      </c>
      <c r="W254" s="6">
        <f>+IF(OR(K254="27",K254="28",K254="29"),VLOOKUP(L254,[1]listaMateriales!A:E,5,0),0)*N254/1000</f>
        <v>23.833296000000001</v>
      </c>
      <c r="X254" s="6">
        <f>+IF(W254=0,0,T254/W254)</f>
        <v>43937.066866454399</v>
      </c>
      <c r="Y254" s="1" t="str">
        <f>MID(L254,14,1)</f>
        <v>1</v>
      </c>
      <c r="Z254" s="2" t="str">
        <f>IF(IFERROR(FIND("PUL",M254,1),0)&gt;1,"pulido","no")</f>
        <v>no</v>
      </c>
      <c r="AA254" s="2" t="str">
        <f>IF(IFERROR(FIND("BIOC",M254,1),0)&gt;1,"BIOCITY","no")</f>
        <v>no</v>
      </c>
      <c r="AB254" s="2">
        <f>IFERROR(SEARCH("INT",F254,1),0)+IFERROR(SEARCH("DEV",F254,1),0)+IFERROR(SEARCH("FC",F254,1),0)+IFERROR(SEARCH("USD",F254,1),0)</f>
        <v>0</v>
      </c>
    </row>
    <row r="255" spans="1:28" x14ac:dyDescent="0.2">
      <c r="A255" s="1" t="s">
        <v>2068</v>
      </c>
      <c r="B255" s="1" t="s">
        <v>42</v>
      </c>
      <c r="C255" s="10">
        <v>45356</v>
      </c>
      <c r="D255" s="1" t="s">
        <v>135</v>
      </c>
      <c r="E255" s="1" t="s">
        <v>134</v>
      </c>
      <c r="F255" s="1" t="s">
        <v>2067</v>
      </c>
      <c r="G255" s="1" t="s">
        <v>39</v>
      </c>
      <c r="H255" s="1" t="s">
        <v>38</v>
      </c>
      <c r="I255" s="1" t="s">
        <v>50</v>
      </c>
      <c r="J255" s="1" t="s">
        <v>17</v>
      </c>
      <c r="K255" s="1" t="s">
        <v>49</v>
      </c>
      <c r="L255" s="1" t="s">
        <v>57</v>
      </c>
      <c r="M255" s="1" t="s">
        <v>56</v>
      </c>
      <c r="N255" s="8">
        <v>720</v>
      </c>
      <c r="O255" s="1" t="s">
        <v>4</v>
      </c>
      <c r="P255" s="8">
        <v>720</v>
      </c>
      <c r="Q255" s="8">
        <v>0</v>
      </c>
      <c r="R255" s="1" t="s">
        <v>33</v>
      </c>
      <c r="S255" s="7">
        <v>317.73</v>
      </c>
      <c r="T255" s="6">
        <f>+S255*N255</f>
        <v>228765.6</v>
      </c>
      <c r="U255" s="6">
        <f>+S255*Q255</f>
        <v>0</v>
      </c>
      <c r="V255" s="1" t="str">
        <f>IF(AB255=0,IFERROR(VLOOKUP(L255,[1]listaMateriales!A:K,11,0),"-"),"Sin producto")</f>
        <v xml:space="preserve">Ladrillos (Olavarria)    </v>
      </c>
      <c r="W255" s="6">
        <f>+IF(OR(K255="27",K255="28",K255="29"),VLOOKUP(L255,[1]listaMateriales!A:E,5,0),0)*N255/1000</f>
        <v>4.9838399999999998</v>
      </c>
      <c r="X255" s="6">
        <f>+IF(W255=0,0,T255/W255)</f>
        <v>45901.47356255418</v>
      </c>
      <c r="Y255" s="1" t="str">
        <f>MID(L255,14,1)</f>
        <v>1</v>
      </c>
      <c r="Z255" s="2" t="str">
        <f>IF(IFERROR(FIND("PUL",M255,1),0)&gt;1,"pulido","no")</f>
        <v>no</v>
      </c>
      <c r="AA255" s="2" t="str">
        <f>IF(IFERROR(FIND("BIOC",M255,1),0)&gt;1,"BIOCITY","no")</f>
        <v>no</v>
      </c>
      <c r="AB255" s="2">
        <f>IFERROR(SEARCH("INT",F255,1),0)+IFERROR(SEARCH("DEV",F255,1),0)+IFERROR(SEARCH("FC",F255,1),0)+IFERROR(SEARCH("USD",F255,1),0)</f>
        <v>0</v>
      </c>
    </row>
    <row r="256" spans="1:28" x14ac:dyDescent="0.2">
      <c r="A256" s="1" t="s">
        <v>2068</v>
      </c>
      <c r="B256" s="1" t="s">
        <v>42</v>
      </c>
      <c r="C256" s="10">
        <v>45356</v>
      </c>
      <c r="D256" s="1" t="s">
        <v>135</v>
      </c>
      <c r="E256" s="1" t="s">
        <v>134</v>
      </c>
      <c r="F256" s="1" t="s">
        <v>2067</v>
      </c>
      <c r="G256" s="1" t="s">
        <v>39</v>
      </c>
      <c r="H256" s="1" t="s">
        <v>38</v>
      </c>
      <c r="I256" s="1" t="s">
        <v>50</v>
      </c>
      <c r="J256" s="1" t="s">
        <v>17</v>
      </c>
      <c r="K256" s="1" t="s">
        <v>49</v>
      </c>
      <c r="L256" s="1" t="s">
        <v>57</v>
      </c>
      <c r="M256" s="1" t="s">
        <v>56</v>
      </c>
      <c r="N256" s="8">
        <v>24</v>
      </c>
      <c r="O256" s="1" t="s">
        <v>4</v>
      </c>
      <c r="P256" s="8">
        <v>24</v>
      </c>
      <c r="Q256" s="8">
        <v>0</v>
      </c>
      <c r="R256" s="1" t="s">
        <v>33</v>
      </c>
      <c r="S256" s="7">
        <v>317.73</v>
      </c>
      <c r="T256" s="6">
        <f>+S256*N256</f>
        <v>7625.52</v>
      </c>
      <c r="U256" s="6">
        <f>+S256*Q256</f>
        <v>0</v>
      </c>
      <c r="V256" s="1" t="str">
        <f>IF(AB256=0,IFERROR(VLOOKUP(L256,[1]listaMateriales!A:K,11,0),"-"),"Sin producto")</f>
        <v xml:space="preserve">Ladrillos (Olavarria)    </v>
      </c>
      <c r="W256" s="6">
        <f>+IF(OR(K256="27",K256="28",K256="29"),VLOOKUP(L256,[1]listaMateriales!A:E,5,0),0)*N256/1000</f>
        <v>0.166128</v>
      </c>
      <c r="X256" s="6">
        <f>+IF(W256=0,0,T256/W256)</f>
        <v>45901.47356255418</v>
      </c>
      <c r="Y256" s="1" t="str">
        <f>MID(L256,14,1)</f>
        <v>1</v>
      </c>
      <c r="Z256" s="2" t="str">
        <f>IF(IFERROR(FIND("PUL",M256,1),0)&gt;1,"pulido","no")</f>
        <v>no</v>
      </c>
      <c r="AA256" s="2" t="str">
        <f>IF(IFERROR(FIND("BIOC",M256,1),0)&gt;1,"BIOCITY","no")</f>
        <v>no</v>
      </c>
      <c r="AB256" s="2">
        <f>IFERROR(SEARCH("INT",F256,1),0)+IFERROR(SEARCH("DEV",F256,1),0)+IFERROR(SEARCH("FC",F256,1),0)+IFERROR(SEARCH("USD",F256,1),0)</f>
        <v>0</v>
      </c>
    </row>
    <row r="257" spans="1:28" x14ac:dyDescent="0.2">
      <c r="A257" s="1" t="s">
        <v>2066</v>
      </c>
      <c r="B257" s="1" t="s">
        <v>42</v>
      </c>
      <c r="C257" s="10">
        <v>45356</v>
      </c>
      <c r="D257" s="1" t="s">
        <v>135</v>
      </c>
      <c r="E257" s="1" t="s">
        <v>134</v>
      </c>
      <c r="F257" s="1" t="s">
        <v>2065</v>
      </c>
      <c r="G257" s="1" t="s">
        <v>39</v>
      </c>
      <c r="H257" s="1" t="s">
        <v>38</v>
      </c>
      <c r="I257" s="1" t="s">
        <v>50</v>
      </c>
      <c r="J257" s="1" t="s">
        <v>17</v>
      </c>
      <c r="K257" s="1" t="s">
        <v>49</v>
      </c>
      <c r="L257" s="1" t="s">
        <v>48</v>
      </c>
      <c r="M257" s="1" t="s">
        <v>47</v>
      </c>
      <c r="N257" s="8">
        <v>5184</v>
      </c>
      <c r="O257" s="1" t="s">
        <v>4</v>
      </c>
      <c r="P257" s="8">
        <v>5184</v>
      </c>
      <c r="Q257" s="8">
        <v>0</v>
      </c>
      <c r="R257" s="1" t="s">
        <v>33</v>
      </c>
      <c r="S257" s="7">
        <v>234.58</v>
      </c>
      <c r="T257" s="6">
        <f>+S257*N257</f>
        <v>1216062.72</v>
      </c>
      <c r="U257" s="6">
        <f>+S257*Q257</f>
        <v>0</v>
      </c>
      <c r="V257" s="1" t="str">
        <f>IF(AB257=0,IFERROR(VLOOKUP(L257,[1]listaMateriales!A:K,11,0),"-"),"Sin producto")</f>
        <v xml:space="preserve">Ladrillos (Olavarria)    </v>
      </c>
      <c r="W257" s="6">
        <f>+IF(OR(K257="27",K257="28",K257="29"),VLOOKUP(L257,[1]listaMateriales!A:E,5,0),0)*N257/1000</f>
        <v>27.677376000000002</v>
      </c>
      <c r="X257" s="6">
        <f>+IF(W257=0,0,T257/W257)</f>
        <v>43937.066866454385</v>
      </c>
      <c r="Y257" s="1" t="str">
        <f>MID(L257,14,1)</f>
        <v>1</v>
      </c>
      <c r="Z257" s="2" t="str">
        <f>IF(IFERROR(FIND("PUL",M257,1),0)&gt;1,"pulido","no")</f>
        <v>no</v>
      </c>
      <c r="AA257" s="2" t="str">
        <f>IF(IFERROR(FIND("BIOC",M257,1),0)&gt;1,"BIOCITY","no")</f>
        <v>no</v>
      </c>
      <c r="AB257" s="2">
        <f>IFERROR(SEARCH("INT",F257,1),0)+IFERROR(SEARCH("DEV",F257,1),0)+IFERROR(SEARCH("FC",F257,1),0)+IFERROR(SEARCH("USD",F257,1),0)</f>
        <v>0</v>
      </c>
    </row>
    <row r="258" spans="1:28" x14ac:dyDescent="0.2">
      <c r="A258" s="1" t="s">
        <v>2066</v>
      </c>
      <c r="B258" s="1" t="s">
        <v>42</v>
      </c>
      <c r="C258" s="10">
        <v>45356</v>
      </c>
      <c r="D258" s="1" t="s">
        <v>135</v>
      </c>
      <c r="E258" s="1" t="s">
        <v>134</v>
      </c>
      <c r="F258" s="1" t="s">
        <v>2065</v>
      </c>
      <c r="G258" s="1" t="s">
        <v>39</v>
      </c>
      <c r="H258" s="1" t="s">
        <v>38</v>
      </c>
      <c r="I258" s="1" t="s">
        <v>50</v>
      </c>
      <c r="J258" s="1" t="s">
        <v>17</v>
      </c>
      <c r="K258" s="1" t="s">
        <v>49</v>
      </c>
      <c r="L258" s="1" t="s">
        <v>57</v>
      </c>
      <c r="M258" s="1" t="s">
        <v>56</v>
      </c>
      <c r="N258" s="8">
        <v>1080</v>
      </c>
      <c r="O258" s="1" t="s">
        <v>4</v>
      </c>
      <c r="P258" s="8">
        <v>1080</v>
      </c>
      <c r="Q258" s="8">
        <v>0</v>
      </c>
      <c r="R258" s="1" t="s">
        <v>33</v>
      </c>
      <c r="S258" s="7">
        <v>317.73</v>
      </c>
      <c r="T258" s="6">
        <f>+S258*N258</f>
        <v>343148.4</v>
      </c>
      <c r="U258" s="6">
        <f>+S258*Q258</f>
        <v>0</v>
      </c>
      <c r="V258" s="1" t="str">
        <f>IF(AB258=0,IFERROR(VLOOKUP(L258,[1]listaMateriales!A:K,11,0),"-"),"Sin producto")</f>
        <v xml:space="preserve">Ladrillos (Olavarria)    </v>
      </c>
      <c r="W258" s="6">
        <f>+IF(OR(K258="27",K258="28",K258="29"),VLOOKUP(L258,[1]listaMateriales!A:E,5,0),0)*N258/1000</f>
        <v>7.4757599999999993</v>
      </c>
      <c r="X258" s="6">
        <f>+IF(W258=0,0,T258/W258)</f>
        <v>45901.47356255418</v>
      </c>
      <c r="Y258" s="1" t="str">
        <f>MID(L258,14,1)</f>
        <v>1</v>
      </c>
      <c r="Z258" s="2" t="str">
        <f>IF(IFERROR(FIND("PUL",M258,1),0)&gt;1,"pulido","no")</f>
        <v>no</v>
      </c>
      <c r="AA258" s="2" t="str">
        <f>IF(IFERROR(FIND("BIOC",M258,1),0)&gt;1,"BIOCITY","no")</f>
        <v>no</v>
      </c>
      <c r="AB258" s="2">
        <f>IFERROR(SEARCH("INT",F258,1),0)+IFERROR(SEARCH("DEV",F258,1),0)+IFERROR(SEARCH("FC",F258,1),0)+IFERROR(SEARCH("USD",F258,1),0)</f>
        <v>0</v>
      </c>
    </row>
    <row r="259" spans="1:28" x14ac:dyDescent="0.2">
      <c r="A259" s="1" t="s">
        <v>2064</v>
      </c>
      <c r="B259" s="1" t="s">
        <v>15</v>
      </c>
      <c r="C259" s="10">
        <v>45356</v>
      </c>
      <c r="D259" s="1" t="s">
        <v>101</v>
      </c>
      <c r="E259" s="1" t="s">
        <v>100</v>
      </c>
      <c r="F259" s="1" t="s">
        <v>1987</v>
      </c>
      <c r="G259" s="1" t="s">
        <v>12</v>
      </c>
      <c r="H259" s="1" t="s">
        <v>11</v>
      </c>
      <c r="I259" s="1" t="s">
        <v>50</v>
      </c>
      <c r="J259" s="1" t="s">
        <v>17</v>
      </c>
      <c r="K259" s="1" t="s">
        <v>16</v>
      </c>
      <c r="L259" s="1" t="s">
        <v>21</v>
      </c>
      <c r="M259" s="1" t="s">
        <v>20</v>
      </c>
      <c r="N259" s="8">
        <v>136.80000000000001</v>
      </c>
      <c r="O259" s="1" t="s">
        <v>2</v>
      </c>
      <c r="P259" s="8">
        <v>136.80000000000001</v>
      </c>
      <c r="Q259" s="8">
        <v>0</v>
      </c>
      <c r="R259" s="1" t="s">
        <v>93</v>
      </c>
      <c r="S259" s="7">
        <v>19238.37</v>
      </c>
      <c r="T259" s="6">
        <f>+S259*N259</f>
        <v>2631809.0160000003</v>
      </c>
      <c r="U259" s="6">
        <f>+S259*Q259</f>
        <v>0</v>
      </c>
      <c r="V259" s="1" t="str">
        <f>IF(AB259=0,IFERROR(VLOOKUP(L259,[1]listaMateriales!A:K,11,0),"-"),"Sin producto")</f>
        <v>21 x 122</v>
      </c>
      <c r="W259" s="6">
        <f>+IF(OR(K259="27",K259="28",K259="29"),VLOOKUP(L259,[1]listaMateriales!A:E,5,0),0)*N259/1000</f>
        <v>0</v>
      </c>
      <c r="X259" s="6">
        <f>+IF(W259=0,0,T259/W259)</f>
        <v>0</v>
      </c>
      <c r="Y259" s="1" t="str">
        <f>MID(L259,14,1)</f>
        <v>1</v>
      </c>
      <c r="Z259" s="2" t="str">
        <f>IF(IFERROR(FIND("PUL",M259,1),0)&gt;1,"pulido","no")</f>
        <v>no</v>
      </c>
      <c r="AA259" s="2" t="str">
        <f>IF(IFERROR(FIND("BIOC",M259,1),0)&gt;1,"BIOCITY","no")</f>
        <v>no</v>
      </c>
      <c r="AB259" s="2">
        <f>IFERROR(SEARCH("INT",F259,1),0)+IFERROR(SEARCH("DEV",F259,1),0)+IFERROR(SEARCH("FC",F259,1),0)+IFERROR(SEARCH("USD",F259,1),0)</f>
        <v>0</v>
      </c>
    </row>
    <row r="260" spans="1:28" x14ac:dyDescent="0.2">
      <c r="A260" s="1" t="s">
        <v>2063</v>
      </c>
      <c r="B260" s="1" t="s">
        <v>42</v>
      </c>
      <c r="C260" s="10">
        <v>45356</v>
      </c>
      <c r="D260" s="1" t="s">
        <v>135</v>
      </c>
      <c r="E260" s="1" t="s">
        <v>134</v>
      </c>
      <c r="F260" s="1" t="s">
        <v>2062</v>
      </c>
      <c r="G260" s="1" t="s">
        <v>39</v>
      </c>
      <c r="H260" s="1" t="s">
        <v>38</v>
      </c>
      <c r="I260" s="1" t="s">
        <v>50</v>
      </c>
      <c r="J260" s="1" t="s">
        <v>17</v>
      </c>
      <c r="K260" s="1" t="s">
        <v>49</v>
      </c>
      <c r="L260" s="1" t="s">
        <v>57</v>
      </c>
      <c r="M260" s="1" t="s">
        <v>56</v>
      </c>
      <c r="N260" s="9">
        <v>2970</v>
      </c>
      <c r="O260" s="1" t="s">
        <v>4</v>
      </c>
      <c r="P260" s="8">
        <v>2970</v>
      </c>
      <c r="Q260" s="8">
        <v>0</v>
      </c>
      <c r="R260" s="1" t="s">
        <v>33</v>
      </c>
      <c r="S260" s="7">
        <v>317.73</v>
      </c>
      <c r="T260" s="6">
        <f>+S260*N260</f>
        <v>943658.10000000009</v>
      </c>
      <c r="U260" s="6">
        <f>+S260*Q260</f>
        <v>0</v>
      </c>
      <c r="V260" s="1" t="str">
        <f>IF(AB260=0,IFERROR(VLOOKUP(L260,[1]listaMateriales!A:K,11,0),"-"),"Sin producto")</f>
        <v xml:space="preserve">Ladrillos (Olavarria)    </v>
      </c>
      <c r="W260" s="6">
        <f>+IF(OR(K260="27",K260="28",K260="29"),VLOOKUP(L260,[1]listaMateriales!A:E,5,0),0)*N260/1000</f>
        <v>20.558340000000001</v>
      </c>
      <c r="X260" s="6">
        <f>+IF(W260=0,0,T260/W260)</f>
        <v>45901.47356255418</v>
      </c>
      <c r="Y260" s="1" t="str">
        <f>MID(L260,14,1)</f>
        <v>1</v>
      </c>
      <c r="Z260" s="2" t="str">
        <f>IF(IFERROR(FIND("PUL",M260,1),0)&gt;1,"pulido","no")</f>
        <v>no</v>
      </c>
      <c r="AA260" s="2" t="str">
        <f>IF(IFERROR(FIND("BIOC",M260,1),0)&gt;1,"BIOCITY","no")</f>
        <v>no</v>
      </c>
      <c r="AB260" s="2">
        <f>IFERROR(SEARCH("INT",F260,1),0)+IFERROR(SEARCH("DEV",F260,1),0)+IFERROR(SEARCH("FC",F260,1),0)+IFERROR(SEARCH("USD",F260,1),0)</f>
        <v>0</v>
      </c>
    </row>
    <row r="261" spans="1:28" x14ac:dyDescent="0.2">
      <c r="A261" s="1" t="s">
        <v>2063</v>
      </c>
      <c r="B261" s="1" t="s">
        <v>42</v>
      </c>
      <c r="C261" s="10">
        <v>45356</v>
      </c>
      <c r="D261" s="1" t="s">
        <v>135</v>
      </c>
      <c r="E261" s="1" t="s">
        <v>134</v>
      </c>
      <c r="F261" s="1" t="s">
        <v>2062</v>
      </c>
      <c r="G261" s="1" t="s">
        <v>39</v>
      </c>
      <c r="H261" s="1" t="s">
        <v>38</v>
      </c>
      <c r="I261" s="1" t="s">
        <v>50</v>
      </c>
      <c r="J261" s="1" t="s">
        <v>17</v>
      </c>
      <c r="K261" s="1" t="s">
        <v>49</v>
      </c>
      <c r="L261" s="1" t="s">
        <v>133</v>
      </c>
      <c r="M261" s="1" t="s">
        <v>132</v>
      </c>
      <c r="N261" s="8">
        <v>1584</v>
      </c>
      <c r="O261" s="1" t="s">
        <v>4</v>
      </c>
      <c r="P261" s="8">
        <v>1584</v>
      </c>
      <c r="Q261" s="8">
        <v>0</v>
      </c>
      <c r="R261" s="1" t="s">
        <v>33</v>
      </c>
      <c r="S261" s="7">
        <v>207.61</v>
      </c>
      <c r="T261" s="6">
        <f>+S261*N261</f>
        <v>328854.24000000005</v>
      </c>
      <c r="U261" s="6">
        <f>+S261*Q261</f>
        <v>0</v>
      </c>
      <c r="V261" s="1" t="str">
        <f>IF(AB261=0,IFERROR(VLOOKUP(L261,[1]listaMateriales!A:K,11,0),"-"),"Sin producto")</f>
        <v xml:space="preserve">Ladrillos (Olavarria)    </v>
      </c>
      <c r="W261" s="6">
        <f>+IF(OR(K261="27",K261="28",K261="29"),VLOOKUP(L261,[1]listaMateriales!A:E,5,0),0)*N261/1000</f>
        <v>7.0313759999999998</v>
      </c>
      <c r="X261" s="6">
        <f>+IF(W261=0,0,T261/W261)</f>
        <v>46769.542689795009</v>
      </c>
      <c r="Y261" s="1" t="str">
        <f>MID(L261,14,1)</f>
        <v>1</v>
      </c>
      <c r="Z261" s="2" t="str">
        <f>IF(IFERROR(FIND("PUL",M261,1),0)&gt;1,"pulido","no")</f>
        <v>no</v>
      </c>
      <c r="AA261" s="2" t="str">
        <f>IF(IFERROR(FIND("BIOC",M261,1),0)&gt;1,"BIOCITY","no")</f>
        <v>no</v>
      </c>
      <c r="AB261" s="2">
        <f>IFERROR(SEARCH("INT",F261,1),0)+IFERROR(SEARCH("DEV",F261,1),0)+IFERROR(SEARCH("FC",F261,1),0)+IFERROR(SEARCH("USD",F261,1),0)</f>
        <v>0</v>
      </c>
    </row>
    <row r="262" spans="1:28" x14ac:dyDescent="0.2">
      <c r="A262" s="1" t="s">
        <v>2061</v>
      </c>
      <c r="B262" s="1" t="s">
        <v>42</v>
      </c>
      <c r="C262" s="10">
        <v>45356</v>
      </c>
      <c r="D262" s="1" t="s">
        <v>1203</v>
      </c>
      <c r="E262" s="1" t="s">
        <v>1202</v>
      </c>
      <c r="F262" s="1" t="s">
        <v>2011</v>
      </c>
      <c r="G262" s="1" t="s">
        <v>39</v>
      </c>
      <c r="H262" s="1" t="s">
        <v>38</v>
      </c>
      <c r="I262" s="1" t="s">
        <v>50</v>
      </c>
      <c r="J262" s="1" t="s">
        <v>37</v>
      </c>
      <c r="K262" s="1" t="s">
        <v>36</v>
      </c>
      <c r="L262" s="1" t="s">
        <v>86</v>
      </c>
      <c r="M262" s="1" t="s">
        <v>85</v>
      </c>
      <c r="N262" s="8">
        <v>2970</v>
      </c>
      <c r="O262" s="1" t="s">
        <v>4</v>
      </c>
      <c r="P262" s="8">
        <v>2970</v>
      </c>
      <c r="Q262" s="8">
        <v>0</v>
      </c>
      <c r="R262" s="1" t="s">
        <v>33</v>
      </c>
      <c r="S262" s="7">
        <v>134.33000000000001</v>
      </c>
      <c r="T262" s="6">
        <f>+S262*N262</f>
        <v>398960.10000000003</v>
      </c>
      <c r="U262" s="6">
        <f>+S262*Q262</f>
        <v>0</v>
      </c>
      <c r="V262" s="1" t="str">
        <f>IF(AB262=0,IFERROR(VLOOKUP(L262,[1]listaMateriales!A:K,11,0),"-"),"Sin producto")</f>
        <v>Ladrillos (Campana)</v>
      </c>
      <c r="W262" s="6">
        <f>+IF(OR(K262="27",K262="28",K262="29"),VLOOKUP(L262,[1]listaMateriales!A:E,5,0),0)*N262/1000</f>
        <v>10.989000000000001</v>
      </c>
      <c r="X262" s="6">
        <f>+IF(W262=0,0,T262/W262)</f>
        <v>36305.405405405407</v>
      </c>
      <c r="Y262" s="1" t="str">
        <f>MID(L262,14,1)</f>
        <v/>
      </c>
      <c r="Z262" s="2" t="str">
        <f>IF(IFERROR(FIND("PUL",M262,1),0)&gt;1,"pulido","no")</f>
        <v>no</v>
      </c>
      <c r="AA262" s="2" t="str">
        <f>IF(IFERROR(FIND("BIOC",M262,1),0)&gt;1,"BIOCITY","no")</f>
        <v>no</v>
      </c>
      <c r="AB262" s="2">
        <f>IFERROR(SEARCH("INT",F262,1),0)+IFERROR(SEARCH("DEV",F262,1),0)+IFERROR(SEARCH("FC",F262,1),0)+IFERROR(SEARCH("USD",F262,1),0)</f>
        <v>0</v>
      </c>
    </row>
    <row r="263" spans="1:28" x14ac:dyDescent="0.2">
      <c r="A263" s="1" t="s">
        <v>2061</v>
      </c>
      <c r="B263" s="1" t="s">
        <v>42</v>
      </c>
      <c r="C263" s="10">
        <v>45356</v>
      </c>
      <c r="D263" s="1" t="s">
        <v>1203</v>
      </c>
      <c r="E263" s="1" t="s">
        <v>1202</v>
      </c>
      <c r="F263" s="1" t="s">
        <v>2011</v>
      </c>
      <c r="G263" s="1" t="s">
        <v>39</v>
      </c>
      <c r="H263" s="1" t="s">
        <v>38</v>
      </c>
      <c r="I263" s="1" t="s">
        <v>50</v>
      </c>
      <c r="J263" s="1" t="s">
        <v>37</v>
      </c>
      <c r="K263" s="1" t="s">
        <v>36</v>
      </c>
      <c r="L263" s="1" t="s">
        <v>35</v>
      </c>
      <c r="M263" s="1" t="s">
        <v>34</v>
      </c>
      <c r="N263" s="8">
        <v>3600</v>
      </c>
      <c r="O263" s="1" t="s">
        <v>4</v>
      </c>
      <c r="P263" s="8">
        <v>3600</v>
      </c>
      <c r="Q263" s="8">
        <v>0</v>
      </c>
      <c r="R263" s="1" t="s">
        <v>33</v>
      </c>
      <c r="S263" s="7">
        <v>160.54</v>
      </c>
      <c r="T263" s="6">
        <f>+S263*N263</f>
        <v>577944</v>
      </c>
      <c r="U263" s="6">
        <f>+S263*Q263</f>
        <v>0</v>
      </c>
      <c r="V263" s="1" t="str">
        <f>IF(AB263=0,IFERROR(VLOOKUP(L263,[1]listaMateriales!A:K,11,0),"-"),"Sin producto")</f>
        <v>Ladrillos (Campana)</v>
      </c>
      <c r="W263" s="6">
        <f>+IF(OR(K263="27",K263="28",K263="29"),VLOOKUP(L263,[1]listaMateriales!A:E,5,0),0)*N263/1000</f>
        <v>17.28</v>
      </c>
      <c r="X263" s="6">
        <f>+IF(W263=0,0,T263/W263)</f>
        <v>33445.833333333328</v>
      </c>
      <c r="Y263" s="1" t="str">
        <f>MID(L263,14,1)</f>
        <v/>
      </c>
      <c r="Z263" s="2" t="str">
        <f>IF(IFERROR(FIND("PUL",M263,1),0)&gt;1,"pulido","no")</f>
        <v>no</v>
      </c>
      <c r="AA263" s="2" t="str">
        <f>IF(IFERROR(FIND("BIOC",M263,1),0)&gt;1,"BIOCITY","no")</f>
        <v>no</v>
      </c>
      <c r="AB263" s="2">
        <f>IFERROR(SEARCH("INT",F263,1),0)+IFERROR(SEARCH("DEV",F263,1),0)+IFERROR(SEARCH("FC",F263,1),0)+IFERROR(SEARCH("USD",F263,1),0)</f>
        <v>0</v>
      </c>
    </row>
    <row r="264" spans="1:28" x14ac:dyDescent="0.2">
      <c r="A264" s="1" t="s">
        <v>2060</v>
      </c>
      <c r="B264" s="1" t="s">
        <v>42</v>
      </c>
      <c r="C264" s="10">
        <v>45356</v>
      </c>
      <c r="D264" s="1" t="s">
        <v>41</v>
      </c>
      <c r="E264" s="1" t="s">
        <v>40</v>
      </c>
      <c r="F264" s="1" t="s">
        <v>2059</v>
      </c>
      <c r="G264" s="1" t="s">
        <v>39</v>
      </c>
      <c r="H264" s="1" t="s">
        <v>38</v>
      </c>
      <c r="I264" s="1" t="s">
        <v>0</v>
      </c>
      <c r="J264" s="1" t="s">
        <v>37</v>
      </c>
      <c r="K264" s="1" t="s">
        <v>36</v>
      </c>
      <c r="L264" s="1" t="s">
        <v>86</v>
      </c>
      <c r="M264" s="1" t="s">
        <v>85</v>
      </c>
      <c r="N264" s="8">
        <v>2772</v>
      </c>
      <c r="O264" s="1" t="s">
        <v>4</v>
      </c>
      <c r="P264" s="8">
        <v>2772</v>
      </c>
      <c r="Q264" s="8">
        <v>0</v>
      </c>
      <c r="R264" s="1" t="s">
        <v>33</v>
      </c>
      <c r="S264" s="7">
        <v>97.09</v>
      </c>
      <c r="T264" s="6">
        <f>+S264*N264</f>
        <v>269133.48</v>
      </c>
      <c r="U264" s="6">
        <f>+S264*Q264</f>
        <v>0</v>
      </c>
      <c r="V264" s="1" t="str">
        <f>IF(AB264=0,IFERROR(VLOOKUP(L264,[1]listaMateriales!A:K,11,0),"-"),"Sin producto")</f>
        <v>Ladrillos (Campana)</v>
      </c>
      <c r="W264" s="6">
        <f>+IF(OR(K264="27",K264="28",K264="29"),VLOOKUP(L264,[1]listaMateriales!A:E,5,0),0)*N264/1000</f>
        <v>10.256399999999999</v>
      </c>
      <c r="X264" s="6">
        <f>+IF(W264=0,0,T264/W264)</f>
        <v>26240.54054054054</v>
      </c>
      <c r="Y264" s="1" t="str">
        <f>MID(L264,14,1)</f>
        <v/>
      </c>
      <c r="Z264" s="2" t="str">
        <f>IF(IFERROR(FIND("PUL",M264,1),0)&gt;1,"pulido","no")</f>
        <v>no</v>
      </c>
      <c r="AA264" s="2" t="str">
        <f>IF(IFERROR(FIND("BIOC",M264,1),0)&gt;1,"BIOCITY","no")</f>
        <v>no</v>
      </c>
      <c r="AB264" s="2">
        <f>IFERROR(SEARCH("INT",F264,1),0)+IFERROR(SEARCH("DEV",F264,1),0)+IFERROR(SEARCH("FC",F264,1),0)+IFERROR(SEARCH("USD",F264,1),0)</f>
        <v>0</v>
      </c>
    </row>
    <row r="265" spans="1:28" x14ac:dyDescent="0.2">
      <c r="A265" s="1" t="s">
        <v>2060</v>
      </c>
      <c r="B265" s="1" t="s">
        <v>42</v>
      </c>
      <c r="C265" s="10">
        <v>45356</v>
      </c>
      <c r="D265" s="1" t="s">
        <v>41</v>
      </c>
      <c r="E265" s="1" t="s">
        <v>40</v>
      </c>
      <c r="F265" s="1" t="s">
        <v>2059</v>
      </c>
      <c r="G265" s="1" t="s">
        <v>39</v>
      </c>
      <c r="H265" s="1" t="s">
        <v>38</v>
      </c>
      <c r="I265" s="1" t="s">
        <v>0</v>
      </c>
      <c r="J265" s="1" t="s">
        <v>37</v>
      </c>
      <c r="K265" s="1" t="s">
        <v>36</v>
      </c>
      <c r="L265" s="1" t="s">
        <v>35</v>
      </c>
      <c r="M265" s="1" t="s">
        <v>34</v>
      </c>
      <c r="N265" s="8">
        <v>4320</v>
      </c>
      <c r="O265" s="1" t="s">
        <v>4</v>
      </c>
      <c r="P265" s="8">
        <v>4320</v>
      </c>
      <c r="Q265" s="8">
        <v>0</v>
      </c>
      <c r="R265" s="1" t="s">
        <v>33</v>
      </c>
      <c r="S265" s="7">
        <v>116.04</v>
      </c>
      <c r="T265" s="6">
        <f>+S265*N265</f>
        <v>501292.80000000005</v>
      </c>
      <c r="U265" s="6">
        <f>+S265*Q265</f>
        <v>0</v>
      </c>
      <c r="V265" s="1" t="str">
        <f>IF(AB265=0,IFERROR(VLOOKUP(L265,[1]listaMateriales!A:K,11,0),"-"),"Sin producto")</f>
        <v>Ladrillos (Campana)</v>
      </c>
      <c r="W265" s="6">
        <f>+IF(OR(K265="27",K265="28",K265="29"),VLOOKUP(L265,[1]listaMateriales!A:E,5,0),0)*N265/1000</f>
        <v>20.736000000000001</v>
      </c>
      <c r="X265" s="6">
        <f>+IF(W265=0,0,T265/W265)</f>
        <v>24175</v>
      </c>
      <c r="Y265" s="1" t="str">
        <f>MID(L265,14,1)</f>
        <v/>
      </c>
      <c r="Z265" s="2" t="str">
        <f>IF(IFERROR(FIND("PUL",M265,1),0)&gt;1,"pulido","no")</f>
        <v>no</v>
      </c>
      <c r="AA265" s="2" t="str">
        <f>IF(IFERROR(FIND("BIOC",M265,1),0)&gt;1,"BIOCITY","no")</f>
        <v>no</v>
      </c>
      <c r="AB265" s="2">
        <f>IFERROR(SEARCH("INT",F265,1),0)+IFERROR(SEARCH("DEV",F265,1),0)+IFERROR(SEARCH("FC",F265,1),0)+IFERROR(SEARCH("USD",F265,1),0)</f>
        <v>0</v>
      </c>
    </row>
    <row r="266" spans="1:28" x14ac:dyDescent="0.2">
      <c r="A266" s="1" t="s">
        <v>2058</v>
      </c>
      <c r="B266" s="1" t="s">
        <v>15</v>
      </c>
      <c r="C266" s="10">
        <v>45356</v>
      </c>
      <c r="D266" s="1" t="s">
        <v>1485</v>
      </c>
      <c r="E266" s="1" t="s">
        <v>1484</v>
      </c>
      <c r="F266" s="1" t="s">
        <v>2057</v>
      </c>
      <c r="G266" s="1" t="s">
        <v>12</v>
      </c>
      <c r="H266" s="1" t="s">
        <v>11</v>
      </c>
      <c r="I266" s="1" t="s">
        <v>10</v>
      </c>
      <c r="J266" s="1" t="s">
        <v>9</v>
      </c>
      <c r="K266" s="1" t="s">
        <v>30</v>
      </c>
      <c r="L266" s="1" t="s">
        <v>1385</v>
      </c>
      <c r="M266" s="1" t="s">
        <v>1384</v>
      </c>
      <c r="N266" s="8">
        <v>96.96</v>
      </c>
      <c r="O266" s="1" t="s">
        <v>2</v>
      </c>
      <c r="P266" s="8">
        <v>0</v>
      </c>
      <c r="Q266" s="8">
        <v>96.96</v>
      </c>
      <c r="R266" s="1" t="s">
        <v>46</v>
      </c>
      <c r="S266" s="7">
        <v>3001.7</v>
      </c>
      <c r="T266" s="6">
        <f>+S266*N266</f>
        <v>291044.83199999994</v>
      </c>
      <c r="U266" s="6">
        <f>+S266*Q266</f>
        <v>291044.83199999994</v>
      </c>
      <c r="V266" s="1" t="str">
        <f>IF(AB266=0,IFERROR(VLOOKUP(L266,[1]listaMateriales!A:K,11,0),"-"),"Sin producto")</f>
        <v>38 x 38</v>
      </c>
      <c r="W266" s="6">
        <f>+IF(OR(K266="27",K266="28",K266="29"),VLOOKUP(L266,[1]listaMateriales!A:E,5,0),0)*N266/1000</f>
        <v>0</v>
      </c>
      <c r="X266" s="6">
        <f>+IF(W266=0,0,T266/W266)</f>
        <v>0</v>
      </c>
      <c r="Y266" s="1" t="str">
        <f>MID(L266,14,1)</f>
        <v>2</v>
      </c>
      <c r="Z266" s="2" t="str">
        <f>IF(IFERROR(FIND("PUL",M266,1),0)&gt;1,"pulido","no")</f>
        <v>no</v>
      </c>
      <c r="AA266" s="2" t="str">
        <f>IF(IFERROR(FIND("BIOC",M266,1),0)&gt;1,"BIOCITY","no")</f>
        <v>no</v>
      </c>
      <c r="AB266" s="2">
        <f>IFERROR(SEARCH("INT",F266,1),0)+IFERROR(SEARCH("DEV",F266,1),0)+IFERROR(SEARCH("FC",F266,1),0)+IFERROR(SEARCH("USD",F266,1),0)</f>
        <v>0</v>
      </c>
    </row>
    <row r="267" spans="1:28" x14ac:dyDescent="0.2">
      <c r="A267" s="1" t="s">
        <v>2058</v>
      </c>
      <c r="B267" s="1" t="s">
        <v>15</v>
      </c>
      <c r="C267" s="10">
        <v>45356</v>
      </c>
      <c r="D267" s="1" t="s">
        <v>1485</v>
      </c>
      <c r="E267" s="1" t="s">
        <v>1484</v>
      </c>
      <c r="F267" s="1" t="s">
        <v>2057</v>
      </c>
      <c r="G267" s="1" t="s">
        <v>12</v>
      </c>
      <c r="H267" s="1" t="s">
        <v>11</v>
      </c>
      <c r="I267" s="1" t="s">
        <v>10</v>
      </c>
      <c r="J267" s="1" t="s">
        <v>9</v>
      </c>
      <c r="K267" s="1" t="s">
        <v>30</v>
      </c>
      <c r="L267" s="1" t="s">
        <v>800</v>
      </c>
      <c r="M267" s="1" t="s">
        <v>799</v>
      </c>
      <c r="N267" s="8">
        <v>96.96</v>
      </c>
      <c r="O267" s="1" t="s">
        <v>2</v>
      </c>
      <c r="P267" s="8">
        <v>0</v>
      </c>
      <c r="Q267" s="8">
        <v>96.96</v>
      </c>
      <c r="R267" s="1" t="s">
        <v>46</v>
      </c>
      <c r="S267" s="7">
        <v>3001.7</v>
      </c>
      <c r="T267" s="6">
        <f>+S267*N267</f>
        <v>291044.83199999994</v>
      </c>
      <c r="U267" s="6">
        <f>+S267*Q267</f>
        <v>291044.83199999994</v>
      </c>
      <c r="V267" s="1" t="str">
        <f>IF(AB267=0,IFERROR(VLOOKUP(L267,[1]listaMateriales!A:K,11,0),"-"),"Sin producto")</f>
        <v>38 x 38</v>
      </c>
      <c r="W267" s="6">
        <f>+IF(OR(K267="27",K267="28",K267="29"),VLOOKUP(L267,[1]listaMateriales!A:E,5,0),0)*N267/1000</f>
        <v>0</v>
      </c>
      <c r="X267" s="6">
        <f>+IF(W267=0,0,T267/W267)</f>
        <v>0</v>
      </c>
      <c r="Y267" s="1" t="str">
        <f>MID(L267,14,1)</f>
        <v>2</v>
      </c>
      <c r="Z267" s="2" t="str">
        <f>IF(IFERROR(FIND("PUL",M267,1),0)&gt;1,"pulido","no")</f>
        <v>no</v>
      </c>
      <c r="AA267" s="2" t="str">
        <f>IF(IFERROR(FIND("BIOC",M267,1),0)&gt;1,"BIOCITY","no")</f>
        <v>no</v>
      </c>
      <c r="AB267" s="2">
        <f>IFERROR(SEARCH("INT",F267,1),0)+IFERROR(SEARCH("DEV",F267,1),0)+IFERROR(SEARCH("FC",F267,1),0)+IFERROR(SEARCH("USD",F267,1),0)</f>
        <v>0</v>
      </c>
    </row>
    <row r="268" spans="1:28" x14ac:dyDescent="0.2">
      <c r="A268" s="1" t="s">
        <v>2058</v>
      </c>
      <c r="B268" s="1" t="s">
        <v>15</v>
      </c>
      <c r="C268" s="10">
        <v>45356</v>
      </c>
      <c r="D268" s="1" t="s">
        <v>1485</v>
      </c>
      <c r="E268" s="1" t="s">
        <v>1484</v>
      </c>
      <c r="F268" s="1" t="s">
        <v>2057</v>
      </c>
      <c r="G268" s="1" t="s">
        <v>12</v>
      </c>
      <c r="H268" s="1" t="s">
        <v>11</v>
      </c>
      <c r="I268" s="1" t="s">
        <v>10</v>
      </c>
      <c r="J268" s="1" t="s">
        <v>9</v>
      </c>
      <c r="K268" s="1" t="s">
        <v>30</v>
      </c>
      <c r="L268" s="1" t="s">
        <v>1078</v>
      </c>
      <c r="M268" s="1" t="s">
        <v>1077</v>
      </c>
      <c r="N268" s="8">
        <v>96.96</v>
      </c>
      <c r="O268" s="1" t="s">
        <v>2</v>
      </c>
      <c r="P268" s="8">
        <v>0</v>
      </c>
      <c r="Q268" s="8">
        <v>96.96</v>
      </c>
      <c r="R268" s="1" t="s">
        <v>46</v>
      </c>
      <c r="S268" s="7">
        <v>3001.7</v>
      </c>
      <c r="T268" s="6">
        <f>+S268*N268</f>
        <v>291044.83199999994</v>
      </c>
      <c r="U268" s="6">
        <f>+S268*Q268</f>
        <v>291044.83199999994</v>
      </c>
      <c r="V268" s="1" t="str">
        <f>IF(AB268=0,IFERROR(VLOOKUP(L268,[1]listaMateriales!A:K,11,0),"-"),"Sin producto")</f>
        <v>38 x 38</v>
      </c>
      <c r="W268" s="6">
        <f>+IF(OR(K268="27",K268="28",K268="29"),VLOOKUP(L268,[1]listaMateriales!A:E,5,0),0)*N268/1000</f>
        <v>0</v>
      </c>
      <c r="X268" s="6">
        <f>+IF(W268=0,0,T268/W268)</f>
        <v>0</v>
      </c>
      <c r="Y268" s="1" t="str">
        <f>MID(L268,14,1)</f>
        <v>2</v>
      </c>
      <c r="Z268" s="2" t="str">
        <f>IF(IFERROR(FIND("PUL",M268,1),0)&gt;1,"pulido","no")</f>
        <v>no</v>
      </c>
      <c r="AA268" s="2" t="str">
        <f>IF(IFERROR(FIND("BIOC",M268,1),0)&gt;1,"BIOCITY","no")</f>
        <v>no</v>
      </c>
      <c r="AB268" s="2">
        <f>IFERROR(SEARCH("INT",F268,1),0)+IFERROR(SEARCH("DEV",F268,1),0)+IFERROR(SEARCH("FC",F268,1),0)+IFERROR(SEARCH("USD",F268,1),0)</f>
        <v>0</v>
      </c>
    </row>
    <row r="269" spans="1:28" x14ac:dyDescent="0.2">
      <c r="A269" s="1" t="s">
        <v>2058</v>
      </c>
      <c r="B269" s="1" t="s">
        <v>15</v>
      </c>
      <c r="C269" s="10">
        <v>45356</v>
      </c>
      <c r="D269" s="1" t="s">
        <v>1485</v>
      </c>
      <c r="E269" s="1" t="s">
        <v>1484</v>
      </c>
      <c r="F269" s="1" t="s">
        <v>2057</v>
      </c>
      <c r="G269" s="1" t="s">
        <v>12</v>
      </c>
      <c r="H269" s="1" t="s">
        <v>11</v>
      </c>
      <c r="I269" s="1" t="s">
        <v>10</v>
      </c>
      <c r="J269" s="1" t="s">
        <v>9</v>
      </c>
      <c r="K269" s="1" t="s">
        <v>30</v>
      </c>
      <c r="L269" s="1" t="s">
        <v>798</v>
      </c>
      <c r="M269" s="1" t="s">
        <v>797</v>
      </c>
      <c r="N269" s="8">
        <v>96.96</v>
      </c>
      <c r="O269" s="1" t="s">
        <v>2</v>
      </c>
      <c r="P269" s="8">
        <v>0</v>
      </c>
      <c r="Q269" s="8">
        <v>96.96</v>
      </c>
      <c r="R269" s="1" t="s">
        <v>46</v>
      </c>
      <c r="S269" s="7">
        <v>3001.7</v>
      </c>
      <c r="T269" s="6">
        <f>+S269*N269</f>
        <v>291044.83199999994</v>
      </c>
      <c r="U269" s="6">
        <f>+S269*Q269</f>
        <v>291044.83199999994</v>
      </c>
      <c r="V269" s="1" t="str">
        <f>IF(AB269=0,IFERROR(VLOOKUP(L269,[1]listaMateriales!A:K,11,0),"-"),"Sin producto")</f>
        <v>38 x 38</v>
      </c>
      <c r="W269" s="6">
        <f>+IF(OR(K269="27",K269="28",K269="29"),VLOOKUP(L269,[1]listaMateriales!A:E,5,0),0)*N269/1000</f>
        <v>0</v>
      </c>
      <c r="X269" s="6">
        <f>+IF(W269=0,0,T269/W269)</f>
        <v>0</v>
      </c>
      <c r="Y269" s="1" t="str">
        <f>MID(L269,14,1)</f>
        <v>2</v>
      </c>
      <c r="Z269" s="2" t="str">
        <f>IF(IFERROR(FIND("PUL",M269,1),0)&gt;1,"pulido","no")</f>
        <v>no</v>
      </c>
      <c r="AA269" s="2" t="str">
        <f>IF(IFERROR(FIND("BIOC",M269,1),0)&gt;1,"BIOCITY","no")</f>
        <v>no</v>
      </c>
      <c r="AB269" s="2">
        <f>IFERROR(SEARCH("INT",F269,1),0)+IFERROR(SEARCH("DEV",F269,1),0)+IFERROR(SEARCH("FC",F269,1),0)+IFERROR(SEARCH("USD",F269,1),0)</f>
        <v>0</v>
      </c>
    </row>
    <row r="270" spans="1:28" x14ac:dyDescent="0.2">
      <c r="A270" s="1" t="s">
        <v>2058</v>
      </c>
      <c r="B270" s="1" t="s">
        <v>15</v>
      </c>
      <c r="C270" s="10">
        <v>45356</v>
      </c>
      <c r="D270" s="1" t="s">
        <v>1485</v>
      </c>
      <c r="E270" s="1" t="s">
        <v>1484</v>
      </c>
      <c r="F270" s="1" t="s">
        <v>2057</v>
      </c>
      <c r="G270" s="1" t="s">
        <v>12</v>
      </c>
      <c r="H270" s="1" t="s">
        <v>11</v>
      </c>
      <c r="I270" s="1" t="s">
        <v>10</v>
      </c>
      <c r="J270" s="1" t="s">
        <v>9</v>
      </c>
      <c r="K270" s="1" t="s">
        <v>30</v>
      </c>
      <c r="L270" s="1" t="s">
        <v>1084</v>
      </c>
      <c r="M270" s="1" t="s">
        <v>1083</v>
      </c>
      <c r="N270" s="8">
        <v>96.96</v>
      </c>
      <c r="O270" s="1" t="s">
        <v>2</v>
      </c>
      <c r="P270" s="8">
        <v>0</v>
      </c>
      <c r="Q270" s="8">
        <v>96.96</v>
      </c>
      <c r="R270" s="1" t="s">
        <v>46</v>
      </c>
      <c r="S270" s="7">
        <v>3001.7</v>
      </c>
      <c r="T270" s="6">
        <f>+S270*N270</f>
        <v>291044.83199999994</v>
      </c>
      <c r="U270" s="6">
        <f>+S270*Q270</f>
        <v>291044.83199999994</v>
      </c>
      <c r="V270" s="1" t="str">
        <f>IF(AB270=0,IFERROR(VLOOKUP(L270,[1]listaMateriales!A:K,11,0),"-"),"Sin producto")</f>
        <v>38 x 38</v>
      </c>
      <c r="W270" s="6">
        <f>+IF(OR(K270="27",K270="28",K270="29"),VLOOKUP(L270,[1]listaMateriales!A:E,5,0),0)*N270/1000</f>
        <v>0</v>
      </c>
      <c r="X270" s="6">
        <f>+IF(W270=0,0,T270/W270)</f>
        <v>0</v>
      </c>
      <c r="Y270" s="1" t="str">
        <f>MID(L270,14,1)</f>
        <v>2</v>
      </c>
      <c r="Z270" s="2" t="str">
        <f>IF(IFERROR(FIND("PUL",M270,1),0)&gt;1,"pulido","no")</f>
        <v>no</v>
      </c>
      <c r="AA270" s="2" t="str">
        <f>IF(IFERROR(FIND("BIOC",M270,1),0)&gt;1,"BIOCITY","no")</f>
        <v>no</v>
      </c>
      <c r="AB270" s="2">
        <f>IFERROR(SEARCH("INT",F270,1),0)+IFERROR(SEARCH("DEV",F270,1),0)+IFERROR(SEARCH("FC",F270,1),0)+IFERROR(SEARCH("USD",F270,1),0)</f>
        <v>0</v>
      </c>
    </row>
    <row r="271" spans="1:28" x14ac:dyDescent="0.2">
      <c r="A271" s="1" t="s">
        <v>2058</v>
      </c>
      <c r="B271" s="1" t="s">
        <v>15</v>
      </c>
      <c r="C271" s="10">
        <v>45356</v>
      </c>
      <c r="D271" s="1" t="s">
        <v>1485</v>
      </c>
      <c r="E271" s="1" t="s">
        <v>1484</v>
      </c>
      <c r="F271" s="1" t="s">
        <v>2057</v>
      </c>
      <c r="G271" s="1" t="s">
        <v>12</v>
      </c>
      <c r="H271" s="1" t="s">
        <v>11</v>
      </c>
      <c r="I271" s="1" t="s">
        <v>10</v>
      </c>
      <c r="J271" s="1" t="s">
        <v>9</v>
      </c>
      <c r="K271" s="1" t="s">
        <v>8</v>
      </c>
      <c r="L271" s="1" t="s">
        <v>515</v>
      </c>
      <c r="M271" s="1" t="s">
        <v>514</v>
      </c>
      <c r="N271" s="8">
        <v>98.4</v>
      </c>
      <c r="O271" s="1" t="s">
        <v>2</v>
      </c>
      <c r="P271" s="8">
        <v>0</v>
      </c>
      <c r="Q271" s="8">
        <v>98.4</v>
      </c>
      <c r="R271" s="1" t="s">
        <v>46</v>
      </c>
      <c r="S271" s="7">
        <v>3442.45</v>
      </c>
      <c r="T271" s="6">
        <f>+S271*N271</f>
        <v>338737.08</v>
      </c>
      <c r="U271" s="6">
        <f>+S271*Q271</f>
        <v>338737.08</v>
      </c>
      <c r="V271" s="1" t="str">
        <f>IF(AB271=0,IFERROR(VLOOKUP(L271,[1]listaMateriales!A:K,11,0),"-"),"Sin producto")</f>
        <v xml:space="preserve">29 x 59 Cba </v>
      </c>
      <c r="W271" s="6">
        <f>+IF(OR(K271="27",K271="28",K271="29"),VLOOKUP(L271,[1]listaMateriales!A:E,5,0),0)*N271/1000</f>
        <v>0</v>
      </c>
      <c r="X271" s="6">
        <f>+IF(W271=0,0,T271/W271)</f>
        <v>0</v>
      </c>
      <c r="Y271" s="1" t="str">
        <f>MID(L271,14,1)</f>
        <v>2</v>
      </c>
      <c r="Z271" s="2" t="str">
        <f>IF(IFERROR(FIND("PUL",M271,1),0)&gt;1,"pulido","no")</f>
        <v>no</v>
      </c>
      <c r="AA271" s="2" t="str">
        <f>IF(IFERROR(FIND("BIOC",M271,1),0)&gt;1,"BIOCITY","no")</f>
        <v>no</v>
      </c>
      <c r="AB271" s="2">
        <f>IFERROR(SEARCH("INT",F271,1),0)+IFERROR(SEARCH("DEV",F271,1),0)+IFERROR(SEARCH("FC",F271,1),0)+IFERROR(SEARCH("USD",F271,1),0)</f>
        <v>0</v>
      </c>
    </row>
    <row r="272" spans="1:28" x14ac:dyDescent="0.2">
      <c r="A272" s="1" t="s">
        <v>2056</v>
      </c>
      <c r="B272" s="1" t="s">
        <v>42</v>
      </c>
      <c r="C272" s="10">
        <v>45356</v>
      </c>
      <c r="D272" s="1" t="s">
        <v>2055</v>
      </c>
      <c r="E272" s="1" t="s">
        <v>2054</v>
      </c>
      <c r="F272" s="1" t="s">
        <v>2053</v>
      </c>
      <c r="G272" s="1" t="s">
        <v>12</v>
      </c>
      <c r="H272" s="1" t="s">
        <v>11</v>
      </c>
      <c r="I272" s="1" t="s">
        <v>0</v>
      </c>
      <c r="J272" s="1" t="s">
        <v>17</v>
      </c>
      <c r="K272" s="1" t="s">
        <v>16</v>
      </c>
      <c r="L272" s="1" t="s">
        <v>185</v>
      </c>
      <c r="M272" s="1" t="s">
        <v>184</v>
      </c>
      <c r="N272" s="8">
        <v>205.2</v>
      </c>
      <c r="O272" s="1" t="s">
        <v>2</v>
      </c>
      <c r="P272" s="8">
        <v>205.2</v>
      </c>
      <c r="Q272" s="8">
        <v>0</v>
      </c>
      <c r="R272" s="1" t="s">
        <v>195</v>
      </c>
      <c r="S272" s="7">
        <v>16721.82</v>
      </c>
      <c r="T272" s="6">
        <f>+S272*N272</f>
        <v>3431317.4639999997</v>
      </c>
      <c r="U272" s="6">
        <f>+S272*Q272</f>
        <v>0</v>
      </c>
      <c r="V272" s="1" t="str">
        <f>IF(AB272=0,IFERROR(VLOOKUP(L272,[1]listaMateriales!A:K,11,0),"-"),"Sin producto")</f>
        <v>21 x 122</v>
      </c>
      <c r="W272" s="6">
        <f>+IF(OR(K272="27",K272="28",K272="29"),VLOOKUP(L272,[1]listaMateriales!A:E,5,0),0)*N272/1000</f>
        <v>0</v>
      </c>
      <c r="X272" s="6">
        <f>+IF(W272=0,0,T272/W272)</f>
        <v>0</v>
      </c>
      <c r="Y272" s="1" t="str">
        <f>MID(L272,14,1)</f>
        <v>1</v>
      </c>
      <c r="Z272" s="2" t="str">
        <f>IF(IFERROR(FIND("PUL",M272,1),0)&gt;1,"pulido","no")</f>
        <v>no</v>
      </c>
      <c r="AA272" s="2" t="str">
        <f>IF(IFERROR(FIND("BIOC",M272,1),0)&gt;1,"BIOCITY","no")</f>
        <v>no</v>
      </c>
      <c r="AB272" s="2">
        <f>IFERROR(SEARCH("INT",F272,1),0)+IFERROR(SEARCH("DEV",F272,1),0)+IFERROR(SEARCH("FC",F272,1),0)+IFERROR(SEARCH("USD",F272,1),0)</f>
        <v>0</v>
      </c>
    </row>
    <row r="273" spans="1:28" x14ac:dyDescent="0.2">
      <c r="A273" s="1" t="s">
        <v>2052</v>
      </c>
      <c r="B273" s="1" t="s">
        <v>15</v>
      </c>
      <c r="C273" s="10">
        <v>45356</v>
      </c>
      <c r="D273" s="1" t="s">
        <v>2051</v>
      </c>
      <c r="E273" s="1" t="s">
        <v>2050</v>
      </c>
      <c r="F273" s="1" t="s">
        <v>2049</v>
      </c>
      <c r="G273" s="1" t="s">
        <v>39</v>
      </c>
      <c r="H273" s="1" t="s">
        <v>38</v>
      </c>
      <c r="I273" s="1" t="s">
        <v>50</v>
      </c>
      <c r="J273" s="1" t="s">
        <v>9</v>
      </c>
      <c r="K273" s="1" t="s">
        <v>30</v>
      </c>
      <c r="L273" s="1" t="s">
        <v>67</v>
      </c>
      <c r="M273" s="1" t="s">
        <v>66</v>
      </c>
      <c r="N273" s="8">
        <v>96.96</v>
      </c>
      <c r="O273" s="1" t="s">
        <v>2</v>
      </c>
      <c r="P273" s="8">
        <v>96.96</v>
      </c>
      <c r="Q273" s="8">
        <v>0</v>
      </c>
      <c r="R273" s="1" t="s">
        <v>43</v>
      </c>
      <c r="S273" s="7">
        <v>2987.85</v>
      </c>
      <c r="T273" s="6">
        <f>+S273*N273</f>
        <v>289701.93599999999</v>
      </c>
      <c r="U273" s="6">
        <f>+S273*Q273</f>
        <v>0</v>
      </c>
      <c r="V273" s="1" t="str">
        <f>IF(AB273=0,IFERROR(VLOOKUP(L273,[1]listaMateriales!A:K,11,0),"-"),"Sin producto")</f>
        <v>38 x 38</v>
      </c>
      <c r="W273" s="6">
        <f>+IF(OR(K273="27",K273="28",K273="29"),VLOOKUP(L273,[1]listaMateriales!A:E,5,0),0)*N273/1000</f>
        <v>0</v>
      </c>
      <c r="X273" s="6">
        <f>+IF(W273=0,0,T273/W273)</f>
        <v>0</v>
      </c>
      <c r="Y273" s="1" t="str">
        <f>MID(L273,14,1)</f>
        <v>1</v>
      </c>
      <c r="Z273" s="2" t="str">
        <f>IF(IFERROR(FIND("PUL",M273,1),0)&gt;1,"pulido","no")</f>
        <v>no</v>
      </c>
      <c r="AA273" s="2" t="str">
        <f>IF(IFERROR(FIND("BIOC",M273,1),0)&gt;1,"BIOCITY","no")</f>
        <v>no</v>
      </c>
      <c r="AB273" s="2">
        <f>IFERROR(SEARCH("INT",F273,1),0)+IFERROR(SEARCH("DEV",F273,1),0)+IFERROR(SEARCH("FC",F273,1),0)+IFERROR(SEARCH("USD",F273,1),0)</f>
        <v>0</v>
      </c>
    </row>
    <row r="274" spans="1:28" x14ac:dyDescent="0.2">
      <c r="A274" s="1" t="s">
        <v>2052</v>
      </c>
      <c r="B274" s="1" t="s">
        <v>15</v>
      </c>
      <c r="C274" s="10">
        <v>45356</v>
      </c>
      <c r="D274" s="1" t="s">
        <v>2051</v>
      </c>
      <c r="E274" s="1" t="s">
        <v>2050</v>
      </c>
      <c r="F274" s="1" t="s">
        <v>2049</v>
      </c>
      <c r="G274" s="1" t="s">
        <v>39</v>
      </c>
      <c r="H274" s="1" t="s">
        <v>38</v>
      </c>
      <c r="I274" s="1" t="s">
        <v>50</v>
      </c>
      <c r="J274" s="1" t="s">
        <v>9</v>
      </c>
      <c r="K274" s="1" t="s">
        <v>30</v>
      </c>
      <c r="L274" s="1" t="s">
        <v>619</v>
      </c>
      <c r="M274" s="1" t="s">
        <v>618</v>
      </c>
      <c r="N274" s="8">
        <v>193.92</v>
      </c>
      <c r="O274" s="1" t="s">
        <v>2</v>
      </c>
      <c r="P274" s="8">
        <v>193.92</v>
      </c>
      <c r="Q274" s="8">
        <v>0</v>
      </c>
      <c r="R274" s="1" t="s">
        <v>43</v>
      </c>
      <c r="S274" s="7">
        <v>2987.85</v>
      </c>
      <c r="T274" s="6">
        <f>+S274*N274</f>
        <v>579403.87199999997</v>
      </c>
      <c r="U274" s="6">
        <f>+S274*Q274</f>
        <v>0</v>
      </c>
      <c r="V274" s="1" t="str">
        <f>IF(AB274=0,IFERROR(VLOOKUP(L274,[1]listaMateriales!A:K,11,0),"-"),"Sin producto")</f>
        <v>38 x 38</v>
      </c>
      <c r="W274" s="6">
        <f>+IF(OR(K274="27",K274="28",K274="29"),VLOOKUP(L274,[1]listaMateriales!A:E,5,0),0)*N274/1000</f>
        <v>0</v>
      </c>
      <c r="X274" s="6">
        <f>+IF(W274=0,0,T274/W274)</f>
        <v>0</v>
      </c>
      <c r="Y274" s="1" t="str">
        <f>MID(L274,14,1)</f>
        <v>1</v>
      </c>
      <c r="Z274" s="2" t="str">
        <f>IF(IFERROR(FIND("PUL",M274,1),0)&gt;1,"pulido","no")</f>
        <v>no</v>
      </c>
      <c r="AA274" s="2" t="str">
        <f>IF(IFERROR(FIND("BIOC",M274,1),0)&gt;1,"BIOCITY","no")</f>
        <v>no</v>
      </c>
      <c r="AB274" s="2">
        <f>IFERROR(SEARCH("INT",F274,1),0)+IFERROR(SEARCH("DEV",F274,1),0)+IFERROR(SEARCH("FC",F274,1),0)+IFERROR(SEARCH("USD",F274,1),0)</f>
        <v>0</v>
      </c>
    </row>
    <row r="275" spans="1:28" x14ac:dyDescent="0.2">
      <c r="A275" s="1" t="s">
        <v>2052</v>
      </c>
      <c r="B275" s="1" t="s">
        <v>15</v>
      </c>
      <c r="C275" s="10">
        <v>45356</v>
      </c>
      <c r="D275" s="1" t="s">
        <v>2051</v>
      </c>
      <c r="E275" s="1" t="s">
        <v>2050</v>
      </c>
      <c r="F275" s="1" t="s">
        <v>2049</v>
      </c>
      <c r="G275" s="1" t="s">
        <v>39</v>
      </c>
      <c r="H275" s="1" t="s">
        <v>38</v>
      </c>
      <c r="I275" s="1" t="s">
        <v>50</v>
      </c>
      <c r="J275" s="1" t="s">
        <v>9</v>
      </c>
      <c r="K275" s="1" t="s">
        <v>30</v>
      </c>
      <c r="L275" s="1" t="s">
        <v>300</v>
      </c>
      <c r="M275" s="1" t="s">
        <v>299</v>
      </c>
      <c r="N275" s="8">
        <v>193.92</v>
      </c>
      <c r="O275" s="1" t="s">
        <v>2</v>
      </c>
      <c r="P275" s="8">
        <v>193.92</v>
      </c>
      <c r="Q275" s="8">
        <v>0</v>
      </c>
      <c r="R275" s="1" t="s">
        <v>43</v>
      </c>
      <c r="S275" s="7">
        <v>2987.85</v>
      </c>
      <c r="T275" s="6">
        <f>+S275*N275</f>
        <v>579403.87199999997</v>
      </c>
      <c r="U275" s="6">
        <f>+S275*Q275</f>
        <v>0</v>
      </c>
      <c r="V275" s="1" t="str">
        <f>IF(AB275=0,IFERROR(VLOOKUP(L275,[1]listaMateriales!A:K,11,0),"-"),"Sin producto")</f>
        <v>38 x 38</v>
      </c>
      <c r="W275" s="6">
        <f>+IF(OR(K275="27",K275="28",K275="29"),VLOOKUP(L275,[1]listaMateriales!A:E,5,0),0)*N275/1000</f>
        <v>0</v>
      </c>
      <c r="X275" s="6">
        <f>+IF(W275=0,0,T275/W275)</f>
        <v>0</v>
      </c>
      <c r="Y275" s="1" t="str">
        <f>MID(L275,14,1)</f>
        <v>1</v>
      </c>
      <c r="Z275" s="2" t="str">
        <f>IF(IFERROR(FIND("PUL",M275,1),0)&gt;1,"pulido","no")</f>
        <v>no</v>
      </c>
      <c r="AA275" s="2" t="str">
        <f>IF(IFERROR(FIND("BIOC",M275,1),0)&gt;1,"BIOCITY","no")</f>
        <v>no</v>
      </c>
      <c r="AB275" s="2">
        <f>IFERROR(SEARCH("INT",F275,1),0)+IFERROR(SEARCH("DEV",F275,1),0)+IFERROR(SEARCH("FC",F275,1),0)+IFERROR(SEARCH("USD",F275,1),0)</f>
        <v>0</v>
      </c>
    </row>
    <row r="276" spans="1:28" x14ac:dyDescent="0.2">
      <c r="A276" s="1" t="s">
        <v>2052</v>
      </c>
      <c r="B276" s="1" t="s">
        <v>15</v>
      </c>
      <c r="C276" s="10">
        <v>45356</v>
      </c>
      <c r="D276" s="1" t="s">
        <v>2051</v>
      </c>
      <c r="E276" s="1" t="s">
        <v>2050</v>
      </c>
      <c r="F276" s="1" t="s">
        <v>2049</v>
      </c>
      <c r="G276" s="1" t="s">
        <v>39</v>
      </c>
      <c r="H276" s="1" t="s">
        <v>38</v>
      </c>
      <c r="I276" s="1" t="s">
        <v>50</v>
      </c>
      <c r="J276" s="1" t="s">
        <v>9</v>
      </c>
      <c r="K276" s="1" t="s">
        <v>30</v>
      </c>
      <c r="L276" s="1" t="s">
        <v>112</v>
      </c>
      <c r="M276" s="1" t="s">
        <v>111</v>
      </c>
      <c r="N276" s="8">
        <v>193.92</v>
      </c>
      <c r="O276" s="1" t="s">
        <v>2</v>
      </c>
      <c r="P276" s="8">
        <v>193.92</v>
      </c>
      <c r="Q276" s="8">
        <v>0</v>
      </c>
      <c r="R276" s="1" t="s">
        <v>43</v>
      </c>
      <c r="S276" s="7">
        <v>2987.85</v>
      </c>
      <c r="T276" s="6">
        <f>+S276*N276</f>
        <v>579403.87199999997</v>
      </c>
      <c r="U276" s="6">
        <f>+S276*Q276</f>
        <v>0</v>
      </c>
      <c r="V276" s="1" t="str">
        <f>IF(AB276=0,IFERROR(VLOOKUP(L276,[1]listaMateriales!A:K,11,0),"-"),"Sin producto")</f>
        <v>38 x 38</v>
      </c>
      <c r="W276" s="6">
        <f>+IF(OR(K276="27",K276="28",K276="29"),VLOOKUP(L276,[1]listaMateriales!A:E,5,0),0)*N276/1000</f>
        <v>0</v>
      </c>
      <c r="X276" s="6">
        <f>+IF(W276=0,0,T276/W276)</f>
        <v>0</v>
      </c>
      <c r="Y276" s="1" t="str">
        <f>MID(L276,14,1)</f>
        <v>1</v>
      </c>
      <c r="Z276" s="2" t="str">
        <f>IF(IFERROR(FIND("PUL",M276,1),0)&gt;1,"pulido","no")</f>
        <v>no</v>
      </c>
      <c r="AA276" s="2" t="str">
        <f>IF(IFERROR(FIND("BIOC",M276,1),0)&gt;1,"BIOCITY","no")</f>
        <v>no</v>
      </c>
      <c r="AB276" s="2">
        <f>IFERROR(SEARCH("INT",F276,1),0)+IFERROR(SEARCH("DEV",F276,1),0)+IFERROR(SEARCH("FC",F276,1),0)+IFERROR(SEARCH("USD",F276,1),0)</f>
        <v>0</v>
      </c>
    </row>
    <row r="277" spans="1:28" x14ac:dyDescent="0.2">
      <c r="A277" s="1" t="s">
        <v>2052</v>
      </c>
      <c r="B277" s="1" t="s">
        <v>15</v>
      </c>
      <c r="C277" s="10">
        <v>45356</v>
      </c>
      <c r="D277" s="1" t="s">
        <v>2051</v>
      </c>
      <c r="E277" s="1" t="s">
        <v>2050</v>
      </c>
      <c r="F277" s="1" t="s">
        <v>2049</v>
      </c>
      <c r="G277" s="1" t="s">
        <v>39</v>
      </c>
      <c r="H277" s="1" t="s">
        <v>38</v>
      </c>
      <c r="I277" s="1" t="s">
        <v>50</v>
      </c>
      <c r="J277" s="1" t="s">
        <v>9</v>
      </c>
      <c r="K277" s="1" t="s">
        <v>30</v>
      </c>
      <c r="L277" s="1" t="s">
        <v>847</v>
      </c>
      <c r="M277" s="1" t="s">
        <v>846</v>
      </c>
      <c r="N277" s="8">
        <v>193.92</v>
      </c>
      <c r="O277" s="1" t="s">
        <v>2</v>
      </c>
      <c r="P277" s="8">
        <v>0</v>
      </c>
      <c r="Q277" s="8">
        <v>193.92</v>
      </c>
      <c r="R277" s="1" t="s">
        <v>43</v>
      </c>
      <c r="S277" s="7">
        <v>2987.85</v>
      </c>
      <c r="T277" s="6">
        <f>+S277*N277</f>
        <v>579403.87199999997</v>
      </c>
      <c r="U277" s="6">
        <f>+S277*Q277</f>
        <v>579403.87199999997</v>
      </c>
      <c r="V277" s="1" t="str">
        <f>IF(AB277=0,IFERROR(VLOOKUP(L277,[1]listaMateriales!A:K,11,0),"-"),"Sin producto")</f>
        <v>38 x 38</v>
      </c>
      <c r="W277" s="6">
        <f>+IF(OR(K277="27",K277="28",K277="29"),VLOOKUP(L277,[1]listaMateriales!A:E,5,0),0)*N277/1000</f>
        <v>0</v>
      </c>
      <c r="X277" s="6">
        <f>+IF(W277=0,0,T277/W277)</f>
        <v>0</v>
      </c>
      <c r="Y277" s="1" t="str">
        <f>MID(L277,14,1)</f>
        <v>1</v>
      </c>
      <c r="Z277" s="2" t="str">
        <f>IF(IFERROR(FIND("PUL",M277,1),0)&gt;1,"pulido","no")</f>
        <v>no</v>
      </c>
      <c r="AA277" s="2" t="str">
        <f>IF(IFERROR(FIND("BIOC",M277,1),0)&gt;1,"BIOCITY","no")</f>
        <v>no</v>
      </c>
      <c r="AB277" s="2">
        <f>IFERROR(SEARCH("INT",F277,1),0)+IFERROR(SEARCH("DEV",F277,1),0)+IFERROR(SEARCH("FC",F277,1),0)+IFERROR(SEARCH("USD",F277,1),0)</f>
        <v>0</v>
      </c>
    </row>
    <row r="278" spans="1:28" x14ac:dyDescent="0.2">
      <c r="A278" s="1" t="s">
        <v>2052</v>
      </c>
      <c r="B278" s="1" t="s">
        <v>15</v>
      </c>
      <c r="C278" s="10">
        <v>45356</v>
      </c>
      <c r="D278" s="1" t="s">
        <v>2051</v>
      </c>
      <c r="E278" s="1" t="s">
        <v>2050</v>
      </c>
      <c r="F278" s="1" t="s">
        <v>2049</v>
      </c>
      <c r="G278" s="1" t="s">
        <v>39</v>
      </c>
      <c r="H278" s="1" t="s">
        <v>38</v>
      </c>
      <c r="I278" s="1" t="s">
        <v>50</v>
      </c>
      <c r="J278" s="1" t="s">
        <v>9</v>
      </c>
      <c r="K278" s="1" t="s">
        <v>30</v>
      </c>
      <c r="L278" s="1" t="s">
        <v>804</v>
      </c>
      <c r="M278" s="1" t="s">
        <v>803</v>
      </c>
      <c r="N278" s="8">
        <v>290.88</v>
      </c>
      <c r="O278" s="1" t="s">
        <v>2</v>
      </c>
      <c r="P278" s="8">
        <v>0</v>
      </c>
      <c r="Q278" s="8">
        <v>290.88</v>
      </c>
      <c r="R278" s="1" t="s">
        <v>43</v>
      </c>
      <c r="S278" s="7">
        <v>2987.85</v>
      </c>
      <c r="T278" s="6">
        <f>+S278*N278</f>
        <v>869105.80799999996</v>
      </c>
      <c r="U278" s="6">
        <f>+S278*Q278</f>
        <v>869105.80799999996</v>
      </c>
      <c r="V278" s="1" t="str">
        <f>IF(AB278=0,IFERROR(VLOOKUP(L278,[1]listaMateriales!A:K,11,0),"-"),"Sin producto")</f>
        <v>38 x 38</v>
      </c>
      <c r="W278" s="6">
        <f>+IF(OR(K278="27",K278="28",K278="29"),VLOOKUP(L278,[1]listaMateriales!A:E,5,0),0)*N278/1000</f>
        <v>0</v>
      </c>
      <c r="X278" s="6">
        <f>+IF(W278=0,0,T278/W278)</f>
        <v>0</v>
      </c>
      <c r="Y278" s="1" t="str">
        <f>MID(L278,14,1)</f>
        <v>1</v>
      </c>
      <c r="Z278" s="2" t="str">
        <f>IF(IFERROR(FIND("PUL",M278,1),0)&gt;1,"pulido","no")</f>
        <v>no</v>
      </c>
      <c r="AA278" s="2" t="str">
        <f>IF(IFERROR(FIND("BIOC",M278,1),0)&gt;1,"BIOCITY","no")</f>
        <v>no</v>
      </c>
      <c r="AB278" s="2">
        <f>IFERROR(SEARCH("INT",F278,1),0)+IFERROR(SEARCH("DEV",F278,1),0)+IFERROR(SEARCH("FC",F278,1),0)+IFERROR(SEARCH("USD",F278,1),0)</f>
        <v>0</v>
      </c>
    </row>
    <row r="279" spans="1:28" x14ac:dyDescent="0.2">
      <c r="A279" s="1" t="s">
        <v>2048</v>
      </c>
      <c r="B279" s="1" t="s">
        <v>42</v>
      </c>
      <c r="C279" s="10">
        <v>45356</v>
      </c>
      <c r="D279" s="1" t="s">
        <v>192</v>
      </c>
      <c r="E279" s="1" t="s">
        <v>191</v>
      </c>
      <c r="F279" s="1" t="s">
        <v>2011</v>
      </c>
      <c r="G279" s="1" t="s">
        <v>39</v>
      </c>
      <c r="H279" s="1" t="s">
        <v>38</v>
      </c>
      <c r="I279" s="1" t="s">
        <v>50</v>
      </c>
      <c r="J279" s="1" t="s">
        <v>37</v>
      </c>
      <c r="K279" s="1" t="s">
        <v>36</v>
      </c>
      <c r="L279" s="1" t="s">
        <v>86</v>
      </c>
      <c r="M279" s="1" t="s">
        <v>85</v>
      </c>
      <c r="N279" s="8">
        <v>142</v>
      </c>
      <c r="O279" s="1" t="s">
        <v>4</v>
      </c>
      <c r="P279" s="8">
        <v>142</v>
      </c>
      <c r="Q279" s="8">
        <v>0</v>
      </c>
      <c r="R279" s="1" t="s">
        <v>144</v>
      </c>
      <c r="S279" s="7">
        <v>149.13</v>
      </c>
      <c r="T279" s="6">
        <f>+S279*N279</f>
        <v>21176.46</v>
      </c>
      <c r="U279" s="6">
        <f>+S279*Q279</f>
        <v>0</v>
      </c>
      <c r="V279" s="1" t="str">
        <f>IF(AB279=0,IFERROR(VLOOKUP(L279,[1]listaMateriales!A:K,11,0),"-"),"Sin producto")</f>
        <v>Ladrillos (Campana)</v>
      </c>
      <c r="W279" s="6">
        <f>+IF(OR(K279="27",K279="28",K279="29"),VLOOKUP(L279,[1]listaMateriales!A:E,5,0),0)*N279/1000</f>
        <v>0.52539999999999998</v>
      </c>
      <c r="X279" s="6">
        <f>+IF(W279=0,0,T279/W279)</f>
        <v>40305.405405405407</v>
      </c>
      <c r="Y279" s="1" t="str">
        <f>MID(L279,14,1)</f>
        <v/>
      </c>
      <c r="Z279" s="2" t="str">
        <f>IF(IFERROR(FIND("PUL",M279,1),0)&gt;1,"pulido","no")</f>
        <v>no</v>
      </c>
      <c r="AA279" s="2" t="str">
        <f>IF(IFERROR(FIND("BIOC",M279,1),0)&gt;1,"BIOCITY","no")</f>
        <v>no</v>
      </c>
      <c r="AB279" s="2">
        <f>IFERROR(SEARCH("INT",F279,1),0)+IFERROR(SEARCH("DEV",F279,1),0)+IFERROR(SEARCH("FC",F279,1),0)+IFERROR(SEARCH("USD",F279,1),0)</f>
        <v>0</v>
      </c>
    </row>
    <row r="280" spans="1:28" x14ac:dyDescent="0.2">
      <c r="A280" s="1" t="s">
        <v>2048</v>
      </c>
      <c r="B280" s="1" t="s">
        <v>42</v>
      </c>
      <c r="C280" s="10">
        <v>45356</v>
      </c>
      <c r="D280" s="1" t="s">
        <v>192</v>
      </c>
      <c r="E280" s="1" t="s">
        <v>191</v>
      </c>
      <c r="F280" s="1" t="s">
        <v>2011</v>
      </c>
      <c r="G280" s="1" t="s">
        <v>39</v>
      </c>
      <c r="H280" s="1" t="s">
        <v>38</v>
      </c>
      <c r="I280" s="1" t="s">
        <v>50</v>
      </c>
      <c r="J280" s="1" t="s">
        <v>37</v>
      </c>
      <c r="K280" s="1" t="s">
        <v>36</v>
      </c>
      <c r="L280" s="1" t="s">
        <v>86</v>
      </c>
      <c r="M280" s="1" t="s">
        <v>85</v>
      </c>
      <c r="N280" s="8">
        <v>198</v>
      </c>
      <c r="O280" s="1" t="s">
        <v>4</v>
      </c>
      <c r="P280" s="8">
        <v>198</v>
      </c>
      <c r="Q280" s="8">
        <v>0</v>
      </c>
      <c r="R280" s="1" t="s">
        <v>144</v>
      </c>
      <c r="S280" s="7">
        <v>149.13</v>
      </c>
      <c r="T280" s="6">
        <f>+S280*N280</f>
        <v>29527.739999999998</v>
      </c>
      <c r="U280" s="6">
        <f>+S280*Q280</f>
        <v>0</v>
      </c>
      <c r="V280" s="1" t="str">
        <f>IF(AB280=0,IFERROR(VLOOKUP(L280,[1]listaMateriales!A:K,11,0),"-"),"Sin producto")</f>
        <v>Ladrillos (Campana)</v>
      </c>
      <c r="W280" s="6">
        <f>+IF(OR(K280="27",K280="28",K280="29"),VLOOKUP(L280,[1]listaMateriales!A:E,5,0),0)*N280/1000</f>
        <v>0.73260000000000003</v>
      </c>
      <c r="X280" s="6">
        <f>+IF(W280=0,0,T280/W280)</f>
        <v>40305.4054054054</v>
      </c>
      <c r="Y280" s="1" t="str">
        <f>MID(L280,14,1)</f>
        <v/>
      </c>
      <c r="Z280" s="2" t="str">
        <f>IF(IFERROR(FIND("PUL",M280,1),0)&gt;1,"pulido","no")</f>
        <v>no</v>
      </c>
      <c r="AA280" s="2" t="str">
        <f>IF(IFERROR(FIND("BIOC",M280,1),0)&gt;1,"BIOCITY","no")</f>
        <v>no</v>
      </c>
      <c r="AB280" s="2">
        <f>IFERROR(SEARCH("INT",F280,1),0)+IFERROR(SEARCH("DEV",F280,1),0)+IFERROR(SEARCH("FC",F280,1),0)+IFERROR(SEARCH("USD",F280,1),0)</f>
        <v>0</v>
      </c>
    </row>
    <row r="281" spans="1:28" x14ac:dyDescent="0.2">
      <c r="A281" s="1" t="s">
        <v>2047</v>
      </c>
      <c r="B281" s="1" t="s">
        <v>42</v>
      </c>
      <c r="C281" s="10">
        <v>45356</v>
      </c>
      <c r="D281" s="1" t="s">
        <v>192</v>
      </c>
      <c r="E281" s="1" t="s">
        <v>191</v>
      </c>
      <c r="F281" s="1" t="s">
        <v>2011</v>
      </c>
      <c r="G281" s="1" t="s">
        <v>39</v>
      </c>
      <c r="H281" s="1" t="s">
        <v>38</v>
      </c>
      <c r="I281" s="1" t="s">
        <v>50</v>
      </c>
      <c r="J281" s="1" t="s">
        <v>37</v>
      </c>
      <c r="K281" s="1" t="s">
        <v>36</v>
      </c>
      <c r="L281" s="1" t="s">
        <v>86</v>
      </c>
      <c r="M281" s="1" t="s">
        <v>85</v>
      </c>
      <c r="N281" s="9">
        <v>56</v>
      </c>
      <c r="O281" s="1" t="s">
        <v>4</v>
      </c>
      <c r="P281" s="8">
        <v>56</v>
      </c>
      <c r="Q281" s="8">
        <v>0</v>
      </c>
      <c r="R281" s="1" t="s">
        <v>144</v>
      </c>
      <c r="S281" s="7">
        <v>208.79</v>
      </c>
      <c r="T281" s="6">
        <f>+S281*N281</f>
        <v>11692.24</v>
      </c>
      <c r="U281" s="6">
        <f>+S281*Q281</f>
        <v>0</v>
      </c>
      <c r="V281" s="1" t="str">
        <f>IF(AB281=0,IFERROR(VLOOKUP(L281,[1]listaMateriales!A:K,11,0),"-"),"Sin producto")</f>
        <v>Ladrillos (Campana)</v>
      </c>
      <c r="W281" s="6">
        <f>+IF(OR(K281="27",K281="28",K281="29"),VLOOKUP(L281,[1]listaMateriales!A:E,5,0),0)*N281/1000</f>
        <v>0.20720000000000002</v>
      </c>
      <c r="X281" s="6">
        <f>+IF(W281=0,0,T281/W281)</f>
        <v>56429.729729729719</v>
      </c>
      <c r="Y281" s="1" t="str">
        <f>MID(L281,14,1)</f>
        <v/>
      </c>
      <c r="Z281" s="2" t="str">
        <f>IF(IFERROR(FIND("PUL",M281,1),0)&gt;1,"pulido","no")</f>
        <v>no</v>
      </c>
      <c r="AA281" s="2" t="str">
        <f>IF(IFERROR(FIND("BIOC",M281,1),0)&gt;1,"BIOCITY","no")</f>
        <v>no</v>
      </c>
      <c r="AB281" s="2">
        <f>IFERROR(SEARCH("INT",F281,1),0)+IFERROR(SEARCH("DEV",F281,1),0)+IFERROR(SEARCH("FC",F281,1),0)+IFERROR(SEARCH("USD",F281,1),0)</f>
        <v>0</v>
      </c>
    </row>
    <row r="282" spans="1:28" x14ac:dyDescent="0.2">
      <c r="A282" s="1" t="s">
        <v>2047</v>
      </c>
      <c r="B282" s="1" t="s">
        <v>42</v>
      </c>
      <c r="C282" s="10">
        <v>45356</v>
      </c>
      <c r="D282" s="1" t="s">
        <v>192</v>
      </c>
      <c r="E282" s="1" t="s">
        <v>191</v>
      </c>
      <c r="F282" s="1" t="s">
        <v>2011</v>
      </c>
      <c r="G282" s="1" t="s">
        <v>39</v>
      </c>
      <c r="H282" s="1" t="s">
        <v>38</v>
      </c>
      <c r="I282" s="1" t="s">
        <v>50</v>
      </c>
      <c r="J282" s="1" t="s">
        <v>37</v>
      </c>
      <c r="K282" s="1" t="s">
        <v>36</v>
      </c>
      <c r="L282" s="1" t="s">
        <v>86</v>
      </c>
      <c r="M282" s="1" t="s">
        <v>85</v>
      </c>
      <c r="N282" s="9">
        <v>7524</v>
      </c>
      <c r="O282" s="1" t="s">
        <v>4</v>
      </c>
      <c r="P282" s="8">
        <v>7524</v>
      </c>
      <c r="Q282" s="8">
        <v>0</v>
      </c>
      <c r="R282" s="1" t="s">
        <v>144</v>
      </c>
      <c r="S282" s="7">
        <v>208.79</v>
      </c>
      <c r="T282" s="6">
        <f>+S282*N282</f>
        <v>1570935.96</v>
      </c>
      <c r="U282" s="6">
        <f>+S282*Q282</f>
        <v>0</v>
      </c>
      <c r="V282" s="1" t="str">
        <f>IF(AB282=0,IFERROR(VLOOKUP(L282,[1]listaMateriales!A:K,11,0),"-"),"Sin producto")</f>
        <v>Ladrillos (Campana)</v>
      </c>
      <c r="W282" s="6">
        <f>+IF(OR(K282="27",K282="28",K282="29"),VLOOKUP(L282,[1]listaMateriales!A:E,5,0),0)*N282/1000</f>
        <v>27.838800000000003</v>
      </c>
      <c r="X282" s="6">
        <f>+IF(W282=0,0,T282/W282)</f>
        <v>56429.729729729726</v>
      </c>
      <c r="Y282" s="1" t="str">
        <f>MID(L282,14,1)</f>
        <v/>
      </c>
      <c r="Z282" s="2" t="str">
        <f>IF(IFERROR(FIND("PUL",M282,1),0)&gt;1,"pulido","no")</f>
        <v>no</v>
      </c>
      <c r="AA282" s="2" t="str">
        <f>IF(IFERROR(FIND("BIOC",M282,1),0)&gt;1,"BIOCITY","no")</f>
        <v>no</v>
      </c>
      <c r="AB282" s="2">
        <f>IFERROR(SEARCH("INT",F282,1),0)+IFERROR(SEARCH("DEV",F282,1),0)+IFERROR(SEARCH("FC",F282,1),0)+IFERROR(SEARCH("USD",F282,1),0)</f>
        <v>0</v>
      </c>
    </row>
    <row r="283" spans="1:28" x14ac:dyDescent="0.2">
      <c r="A283" s="1" t="s">
        <v>2046</v>
      </c>
      <c r="B283" s="1" t="s">
        <v>42</v>
      </c>
      <c r="C283" s="10">
        <v>45356</v>
      </c>
      <c r="D283" s="1" t="s">
        <v>192</v>
      </c>
      <c r="E283" s="1" t="s">
        <v>191</v>
      </c>
      <c r="F283" s="1" t="s">
        <v>2011</v>
      </c>
      <c r="G283" s="1" t="s">
        <v>39</v>
      </c>
      <c r="H283" s="1" t="s">
        <v>38</v>
      </c>
      <c r="I283" s="1" t="s">
        <v>50</v>
      </c>
      <c r="J283" s="1" t="s">
        <v>37</v>
      </c>
      <c r="K283" s="1" t="s">
        <v>36</v>
      </c>
      <c r="L283" s="1" t="s">
        <v>88</v>
      </c>
      <c r="M283" s="1" t="s">
        <v>87</v>
      </c>
      <c r="N283" s="9">
        <v>6336</v>
      </c>
      <c r="O283" s="1" t="s">
        <v>4</v>
      </c>
      <c r="P283" s="8">
        <v>6336</v>
      </c>
      <c r="Q283" s="8">
        <v>0</v>
      </c>
      <c r="R283" s="1" t="s">
        <v>144</v>
      </c>
      <c r="S283" s="7">
        <v>245.88</v>
      </c>
      <c r="T283" s="6">
        <f>+S283*N283</f>
        <v>1557895.68</v>
      </c>
      <c r="U283" s="6">
        <f>+S283*Q283</f>
        <v>0</v>
      </c>
      <c r="V283" s="1" t="str">
        <f>IF(AB283=0,IFERROR(VLOOKUP(L283,[1]listaMateriales!A:K,11,0),"-"),"Sin producto")</f>
        <v>Ladrillos (Campana)</v>
      </c>
      <c r="W283" s="6">
        <f>+IF(OR(K283="27",K283="28",K283="29"),VLOOKUP(L283,[1]listaMateriales!A:E,5,0),0)*N283/1000</f>
        <v>29.145599999999998</v>
      </c>
      <c r="X283" s="6">
        <f>+IF(W283=0,0,T283/W283)</f>
        <v>53452.17391304348</v>
      </c>
      <c r="Y283" s="1" t="str">
        <f>MID(L283,14,1)</f>
        <v/>
      </c>
      <c r="Z283" s="2" t="str">
        <f>IF(IFERROR(FIND("PUL",M283,1),0)&gt;1,"pulido","no")</f>
        <v>no</v>
      </c>
      <c r="AA283" s="2" t="str">
        <f>IF(IFERROR(FIND("BIOC",M283,1),0)&gt;1,"BIOCITY","no")</f>
        <v>no</v>
      </c>
      <c r="AB283" s="2">
        <f>IFERROR(SEARCH("INT",F283,1),0)+IFERROR(SEARCH("DEV",F283,1),0)+IFERROR(SEARCH("FC",F283,1),0)+IFERROR(SEARCH("USD",F283,1),0)</f>
        <v>0</v>
      </c>
    </row>
    <row r="284" spans="1:28" x14ac:dyDescent="0.2">
      <c r="A284" s="1" t="s">
        <v>2045</v>
      </c>
      <c r="B284" s="1" t="s">
        <v>42</v>
      </c>
      <c r="C284" s="10">
        <v>45356</v>
      </c>
      <c r="D284" s="1" t="s">
        <v>192</v>
      </c>
      <c r="E284" s="1" t="s">
        <v>191</v>
      </c>
      <c r="F284" s="1" t="s">
        <v>2011</v>
      </c>
      <c r="G284" s="1" t="s">
        <v>39</v>
      </c>
      <c r="H284" s="1" t="s">
        <v>38</v>
      </c>
      <c r="I284" s="1" t="s">
        <v>50</v>
      </c>
      <c r="J284" s="1" t="s">
        <v>37</v>
      </c>
      <c r="K284" s="1" t="s">
        <v>36</v>
      </c>
      <c r="L284" s="1" t="s">
        <v>35</v>
      </c>
      <c r="M284" s="1" t="s">
        <v>34</v>
      </c>
      <c r="N284" s="9">
        <v>6336</v>
      </c>
      <c r="O284" s="1" t="s">
        <v>4</v>
      </c>
      <c r="P284" s="8">
        <v>6336</v>
      </c>
      <c r="Q284" s="8">
        <v>0</v>
      </c>
      <c r="R284" s="1" t="s">
        <v>144</v>
      </c>
      <c r="S284" s="7">
        <v>228.07</v>
      </c>
      <c r="T284" s="6">
        <f>+S284*N284</f>
        <v>1445051.52</v>
      </c>
      <c r="U284" s="6">
        <f>+S284*Q284</f>
        <v>0</v>
      </c>
      <c r="V284" s="1" t="str">
        <f>IF(AB284=0,IFERROR(VLOOKUP(L284,[1]listaMateriales!A:K,11,0),"-"),"Sin producto")</f>
        <v>Ladrillos (Campana)</v>
      </c>
      <c r="W284" s="6">
        <f>+IF(OR(K284="27",K284="28",K284="29"),VLOOKUP(L284,[1]listaMateriales!A:E,5,0),0)*N284/1000</f>
        <v>30.412800000000001</v>
      </c>
      <c r="X284" s="6">
        <f>+IF(W284=0,0,T284/W284)</f>
        <v>47514.583333333336</v>
      </c>
      <c r="Y284" s="1" t="str">
        <f>MID(L284,14,1)</f>
        <v/>
      </c>
      <c r="Z284" s="2" t="str">
        <f>IF(IFERROR(FIND("PUL",M284,1),0)&gt;1,"pulido","no")</f>
        <v>no</v>
      </c>
      <c r="AA284" s="2" t="str">
        <f>IF(IFERROR(FIND("BIOC",M284,1),0)&gt;1,"BIOCITY","no")</f>
        <v>no</v>
      </c>
      <c r="AB284" s="2">
        <f>IFERROR(SEARCH("INT",F284,1),0)+IFERROR(SEARCH("DEV",F284,1),0)+IFERROR(SEARCH("FC",F284,1),0)+IFERROR(SEARCH("USD",F284,1),0)</f>
        <v>0</v>
      </c>
    </row>
    <row r="285" spans="1:28" x14ac:dyDescent="0.2">
      <c r="A285" s="1" t="s">
        <v>2044</v>
      </c>
      <c r="B285" s="1" t="s">
        <v>42</v>
      </c>
      <c r="C285" s="10">
        <v>45356</v>
      </c>
      <c r="D285" s="1" t="s">
        <v>205</v>
      </c>
      <c r="E285" s="1" t="s">
        <v>204</v>
      </c>
      <c r="F285" s="1" t="s">
        <v>2042</v>
      </c>
      <c r="G285" s="1" t="s">
        <v>39</v>
      </c>
      <c r="H285" s="1" t="s">
        <v>38</v>
      </c>
      <c r="I285" s="1" t="s">
        <v>50</v>
      </c>
      <c r="J285" s="1" t="s">
        <v>37</v>
      </c>
      <c r="K285" s="1" t="s">
        <v>36</v>
      </c>
      <c r="L285" s="1" t="s">
        <v>86</v>
      </c>
      <c r="M285" s="1" t="s">
        <v>85</v>
      </c>
      <c r="N285" s="9">
        <v>86</v>
      </c>
      <c r="O285" s="1" t="s">
        <v>4</v>
      </c>
      <c r="P285" s="8">
        <v>86</v>
      </c>
      <c r="Q285" s="8">
        <v>0</v>
      </c>
      <c r="R285" s="1" t="s">
        <v>144</v>
      </c>
      <c r="S285" s="7">
        <v>132.47</v>
      </c>
      <c r="T285" s="6">
        <f>+S285*N285</f>
        <v>11392.42</v>
      </c>
      <c r="U285" s="6">
        <f>+S285*Q285</f>
        <v>0</v>
      </c>
      <c r="V285" s="1" t="str">
        <f>IF(AB285=0,IFERROR(VLOOKUP(L285,[1]listaMateriales!A:K,11,0),"-"),"Sin producto")</f>
        <v>Ladrillos (Campana)</v>
      </c>
      <c r="W285" s="6">
        <f>+IF(OR(K285="27",K285="28",K285="29"),VLOOKUP(L285,[1]listaMateriales!A:E,5,0),0)*N285/1000</f>
        <v>0.31819999999999998</v>
      </c>
      <c r="X285" s="6">
        <f>+IF(W285=0,0,T285/W285)</f>
        <v>35802.702702702707</v>
      </c>
      <c r="Y285" s="1" t="str">
        <f>MID(L285,14,1)</f>
        <v/>
      </c>
      <c r="Z285" s="2" t="str">
        <f>IF(IFERROR(FIND("PUL",M285,1),0)&gt;1,"pulido","no")</f>
        <v>no</v>
      </c>
      <c r="AA285" s="2" t="str">
        <f>IF(IFERROR(FIND("BIOC",M285,1),0)&gt;1,"BIOCITY","no")</f>
        <v>no</v>
      </c>
      <c r="AB285" s="2">
        <f>IFERROR(SEARCH("INT",F285,1),0)+IFERROR(SEARCH("DEV",F285,1),0)+IFERROR(SEARCH("FC",F285,1),0)+IFERROR(SEARCH("USD",F285,1),0)</f>
        <v>0</v>
      </c>
    </row>
    <row r="286" spans="1:28" x14ac:dyDescent="0.2">
      <c r="A286" s="1" t="s">
        <v>2044</v>
      </c>
      <c r="B286" s="1" t="s">
        <v>42</v>
      </c>
      <c r="C286" s="10">
        <v>45356</v>
      </c>
      <c r="D286" s="1" t="s">
        <v>205</v>
      </c>
      <c r="E286" s="1" t="s">
        <v>204</v>
      </c>
      <c r="F286" s="1" t="s">
        <v>2042</v>
      </c>
      <c r="G286" s="1" t="s">
        <v>39</v>
      </c>
      <c r="H286" s="1" t="s">
        <v>38</v>
      </c>
      <c r="I286" s="1" t="s">
        <v>50</v>
      </c>
      <c r="J286" s="1" t="s">
        <v>37</v>
      </c>
      <c r="K286" s="1" t="s">
        <v>36</v>
      </c>
      <c r="L286" s="1" t="s">
        <v>86</v>
      </c>
      <c r="M286" s="1" t="s">
        <v>85</v>
      </c>
      <c r="N286" s="9">
        <v>792</v>
      </c>
      <c r="O286" s="1" t="s">
        <v>4</v>
      </c>
      <c r="P286" s="8">
        <v>792</v>
      </c>
      <c r="Q286" s="8">
        <v>0</v>
      </c>
      <c r="R286" s="1" t="s">
        <v>144</v>
      </c>
      <c r="S286" s="7">
        <v>132.47</v>
      </c>
      <c r="T286" s="6">
        <f>+S286*N286</f>
        <v>104916.24</v>
      </c>
      <c r="U286" s="6">
        <f>+S286*Q286</f>
        <v>0</v>
      </c>
      <c r="V286" s="1" t="str">
        <f>IF(AB286=0,IFERROR(VLOOKUP(L286,[1]listaMateriales!A:K,11,0),"-"),"Sin producto")</f>
        <v>Ladrillos (Campana)</v>
      </c>
      <c r="W286" s="6">
        <f>+IF(OR(K286="27",K286="28",K286="29"),VLOOKUP(L286,[1]listaMateriales!A:E,5,0),0)*N286/1000</f>
        <v>2.9304000000000001</v>
      </c>
      <c r="X286" s="6">
        <f>+IF(W286=0,0,T286/W286)</f>
        <v>35802.7027027027</v>
      </c>
      <c r="Y286" s="1" t="str">
        <f>MID(L286,14,1)</f>
        <v/>
      </c>
      <c r="Z286" s="2" t="str">
        <f>IF(IFERROR(FIND("PUL",M286,1),0)&gt;1,"pulido","no")</f>
        <v>no</v>
      </c>
      <c r="AA286" s="2" t="str">
        <f>IF(IFERROR(FIND("BIOC",M286,1),0)&gt;1,"BIOCITY","no")</f>
        <v>no</v>
      </c>
      <c r="AB286" s="2">
        <f>IFERROR(SEARCH("INT",F286,1),0)+IFERROR(SEARCH("DEV",F286,1),0)+IFERROR(SEARCH("FC",F286,1),0)+IFERROR(SEARCH("USD",F286,1),0)</f>
        <v>0</v>
      </c>
    </row>
    <row r="287" spans="1:28" x14ac:dyDescent="0.2">
      <c r="A287" s="1" t="s">
        <v>2043</v>
      </c>
      <c r="B287" s="1" t="s">
        <v>42</v>
      </c>
      <c r="C287" s="10">
        <v>45356</v>
      </c>
      <c r="D287" s="1" t="s">
        <v>205</v>
      </c>
      <c r="E287" s="1" t="s">
        <v>204</v>
      </c>
      <c r="F287" s="1" t="s">
        <v>2042</v>
      </c>
      <c r="G287" s="1" t="s">
        <v>39</v>
      </c>
      <c r="H287" s="1" t="s">
        <v>38</v>
      </c>
      <c r="I287" s="1" t="s">
        <v>50</v>
      </c>
      <c r="J287" s="1" t="s">
        <v>37</v>
      </c>
      <c r="K287" s="1" t="s">
        <v>36</v>
      </c>
      <c r="L287" s="1" t="s">
        <v>86</v>
      </c>
      <c r="M287" s="1" t="s">
        <v>85</v>
      </c>
      <c r="N287" s="9">
        <v>112</v>
      </c>
      <c r="O287" s="1" t="s">
        <v>4</v>
      </c>
      <c r="P287" s="8">
        <v>112</v>
      </c>
      <c r="Q287" s="8">
        <v>0</v>
      </c>
      <c r="R287" s="1" t="s">
        <v>144</v>
      </c>
      <c r="S287" s="7">
        <v>132.47</v>
      </c>
      <c r="T287" s="6">
        <f>+S287*N287</f>
        <v>14836.64</v>
      </c>
      <c r="U287" s="6">
        <f>+S287*Q287</f>
        <v>0</v>
      </c>
      <c r="V287" s="1" t="str">
        <f>IF(AB287=0,IFERROR(VLOOKUP(L287,[1]listaMateriales!A:K,11,0),"-"),"Sin producto")</f>
        <v>Ladrillos (Campana)</v>
      </c>
      <c r="W287" s="6">
        <f>+IF(OR(K287="27",K287="28",K287="29"),VLOOKUP(L287,[1]listaMateriales!A:E,5,0),0)*N287/1000</f>
        <v>0.41440000000000005</v>
      </c>
      <c r="X287" s="6">
        <f>+IF(W287=0,0,T287/W287)</f>
        <v>35802.7027027027</v>
      </c>
      <c r="Y287" s="1" t="str">
        <f>MID(L287,14,1)</f>
        <v/>
      </c>
      <c r="Z287" s="2" t="str">
        <f>IF(IFERROR(FIND("PUL",M287,1),0)&gt;1,"pulido","no")</f>
        <v>no</v>
      </c>
      <c r="AA287" s="2" t="str">
        <f>IF(IFERROR(FIND("BIOC",M287,1),0)&gt;1,"BIOCITY","no")</f>
        <v>no</v>
      </c>
      <c r="AB287" s="2">
        <f>IFERROR(SEARCH("INT",F287,1),0)+IFERROR(SEARCH("DEV",F287,1),0)+IFERROR(SEARCH("FC",F287,1),0)+IFERROR(SEARCH("USD",F287,1),0)</f>
        <v>0</v>
      </c>
    </row>
    <row r="288" spans="1:28" x14ac:dyDescent="0.2">
      <c r="A288" s="1" t="s">
        <v>2043</v>
      </c>
      <c r="B288" s="1" t="s">
        <v>42</v>
      </c>
      <c r="C288" s="10">
        <v>45356</v>
      </c>
      <c r="D288" s="1" t="s">
        <v>205</v>
      </c>
      <c r="E288" s="1" t="s">
        <v>204</v>
      </c>
      <c r="F288" s="1" t="s">
        <v>2042</v>
      </c>
      <c r="G288" s="1" t="s">
        <v>39</v>
      </c>
      <c r="H288" s="1" t="s">
        <v>38</v>
      </c>
      <c r="I288" s="1" t="s">
        <v>50</v>
      </c>
      <c r="J288" s="1" t="s">
        <v>37</v>
      </c>
      <c r="K288" s="1" t="s">
        <v>36</v>
      </c>
      <c r="L288" s="1" t="s">
        <v>86</v>
      </c>
      <c r="M288" s="1" t="s">
        <v>85</v>
      </c>
      <c r="N288" s="9">
        <v>2970</v>
      </c>
      <c r="O288" s="1" t="s">
        <v>4</v>
      </c>
      <c r="P288" s="8">
        <v>2970</v>
      </c>
      <c r="Q288" s="8">
        <v>0</v>
      </c>
      <c r="R288" s="1" t="s">
        <v>144</v>
      </c>
      <c r="S288" s="7">
        <v>132.47</v>
      </c>
      <c r="T288" s="6">
        <f>+S288*N288</f>
        <v>393435.9</v>
      </c>
      <c r="U288" s="6">
        <f>+S288*Q288</f>
        <v>0</v>
      </c>
      <c r="V288" s="1" t="str">
        <f>IF(AB288=0,IFERROR(VLOOKUP(L288,[1]listaMateriales!A:K,11,0),"-"),"Sin producto")</f>
        <v>Ladrillos (Campana)</v>
      </c>
      <c r="W288" s="6">
        <f>+IF(OR(K288="27",K288="28",K288="29"),VLOOKUP(L288,[1]listaMateriales!A:E,5,0),0)*N288/1000</f>
        <v>10.989000000000001</v>
      </c>
      <c r="X288" s="6">
        <f>+IF(W288=0,0,T288/W288)</f>
        <v>35802.7027027027</v>
      </c>
      <c r="Y288" s="1" t="str">
        <f>MID(L288,14,1)</f>
        <v/>
      </c>
      <c r="Z288" s="2" t="str">
        <f>IF(IFERROR(FIND("PUL",M288,1),0)&gt;1,"pulido","no")</f>
        <v>no</v>
      </c>
      <c r="AA288" s="2" t="str">
        <f>IF(IFERROR(FIND("BIOC",M288,1),0)&gt;1,"BIOCITY","no")</f>
        <v>no</v>
      </c>
      <c r="AB288" s="2">
        <f>IFERROR(SEARCH("INT",F288,1),0)+IFERROR(SEARCH("DEV",F288,1),0)+IFERROR(SEARCH("FC",F288,1),0)+IFERROR(SEARCH("USD",F288,1),0)</f>
        <v>0</v>
      </c>
    </row>
    <row r="289" spans="1:28" x14ac:dyDescent="0.2">
      <c r="A289" s="1" t="s">
        <v>2043</v>
      </c>
      <c r="B289" s="1" t="s">
        <v>42</v>
      </c>
      <c r="C289" s="10">
        <v>45356</v>
      </c>
      <c r="D289" s="1" t="s">
        <v>205</v>
      </c>
      <c r="E289" s="1" t="s">
        <v>204</v>
      </c>
      <c r="F289" s="1" t="s">
        <v>2042</v>
      </c>
      <c r="G289" s="1" t="s">
        <v>39</v>
      </c>
      <c r="H289" s="1" t="s">
        <v>38</v>
      </c>
      <c r="I289" s="1" t="s">
        <v>50</v>
      </c>
      <c r="J289" s="1" t="s">
        <v>37</v>
      </c>
      <c r="K289" s="1" t="s">
        <v>36</v>
      </c>
      <c r="L289" s="1" t="s">
        <v>35</v>
      </c>
      <c r="M289" s="1" t="s">
        <v>34</v>
      </c>
      <c r="N289" s="9">
        <v>1728</v>
      </c>
      <c r="O289" s="1" t="s">
        <v>4</v>
      </c>
      <c r="P289" s="8">
        <v>1728</v>
      </c>
      <c r="Q289" s="8">
        <v>0</v>
      </c>
      <c r="R289" s="1" t="s">
        <v>144</v>
      </c>
      <c r="S289" s="7">
        <v>158.32</v>
      </c>
      <c r="T289" s="6">
        <f>+S289*N289</f>
        <v>273576.95999999996</v>
      </c>
      <c r="U289" s="6">
        <f>+S289*Q289</f>
        <v>0</v>
      </c>
      <c r="V289" s="1" t="str">
        <f>IF(AB289=0,IFERROR(VLOOKUP(L289,[1]listaMateriales!A:K,11,0),"-"),"Sin producto")</f>
        <v>Ladrillos (Campana)</v>
      </c>
      <c r="W289" s="6">
        <f>+IF(OR(K289="27",K289="28",K289="29"),VLOOKUP(L289,[1]listaMateriales!A:E,5,0),0)*N289/1000</f>
        <v>8.2943999999999996</v>
      </c>
      <c r="X289" s="6">
        <f>+IF(W289=0,0,T289/W289)</f>
        <v>32983.333333333328</v>
      </c>
      <c r="Y289" s="1" t="str">
        <f>MID(L289,14,1)</f>
        <v/>
      </c>
      <c r="Z289" s="2" t="str">
        <f>IF(IFERROR(FIND("PUL",M289,1),0)&gt;1,"pulido","no")</f>
        <v>no</v>
      </c>
      <c r="AA289" s="2" t="str">
        <f>IF(IFERROR(FIND("BIOC",M289,1),0)&gt;1,"BIOCITY","no")</f>
        <v>no</v>
      </c>
      <c r="AB289" s="2">
        <f>IFERROR(SEARCH("INT",F289,1),0)+IFERROR(SEARCH("DEV",F289,1),0)+IFERROR(SEARCH("FC",F289,1),0)+IFERROR(SEARCH("USD",F289,1),0)</f>
        <v>0</v>
      </c>
    </row>
    <row r="290" spans="1:28" x14ac:dyDescent="0.2">
      <c r="A290" s="1" t="s">
        <v>2043</v>
      </c>
      <c r="B290" s="1" t="s">
        <v>42</v>
      </c>
      <c r="C290" s="10">
        <v>45356</v>
      </c>
      <c r="D290" s="1" t="s">
        <v>205</v>
      </c>
      <c r="E290" s="1" t="s">
        <v>204</v>
      </c>
      <c r="F290" s="1" t="s">
        <v>2042</v>
      </c>
      <c r="G290" s="1" t="s">
        <v>39</v>
      </c>
      <c r="H290" s="1" t="s">
        <v>38</v>
      </c>
      <c r="I290" s="1" t="s">
        <v>50</v>
      </c>
      <c r="J290" s="1" t="s">
        <v>37</v>
      </c>
      <c r="K290" s="1" t="s">
        <v>36</v>
      </c>
      <c r="L290" s="1" t="s">
        <v>207</v>
      </c>
      <c r="M290" s="1" t="s">
        <v>206</v>
      </c>
      <c r="N290" s="9">
        <v>360</v>
      </c>
      <c r="O290" s="1" t="s">
        <v>4</v>
      </c>
      <c r="P290" s="8">
        <v>360</v>
      </c>
      <c r="Q290" s="8">
        <v>0</v>
      </c>
      <c r="R290" s="1" t="s">
        <v>144</v>
      </c>
      <c r="S290" s="7">
        <v>241.57</v>
      </c>
      <c r="T290" s="6">
        <f>+S290*N290</f>
        <v>86965.2</v>
      </c>
      <c r="U290" s="6">
        <f>+S290*Q290</f>
        <v>0</v>
      </c>
      <c r="V290" s="1" t="str">
        <f>IF(AB290=0,IFERROR(VLOOKUP(L290,[1]listaMateriales!A:K,11,0),"-"),"Sin producto")</f>
        <v>Ladrillos (Campana)</v>
      </c>
      <c r="W290" s="6">
        <f>+IF(OR(K290="27",K290="28",K290="29"),VLOOKUP(L290,[1]listaMateriales!A:E,5,0),0)*N290/1000</f>
        <v>2.52</v>
      </c>
      <c r="X290" s="6">
        <f>+IF(W290=0,0,T290/W290)</f>
        <v>34510</v>
      </c>
      <c r="Y290" s="1" t="str">
        <f>MID(L290,14,1)</f>
        <v/>
      </c>
      <c r="Z290" s="2" t="str">
        <f>IF(IFERROR(FIND("PUL",M290,1),0)&gt;1,"pulido","no")</f>
        <v>no</v>
      </c>
      <c r="AA290" s="2" t="str">
        <f>IF(IFERROR(FIND("BIOC",M290,1),0)&gt;1,"BIOCITY","no")</f>
        <v>no</v>
      </c>
      <c r="AB290" s="2">
        <f>IFERROR(SEARCH("INT",F290,1),0)+IFERROR(SEARCH("DEV",F290,1),0)+IFERROR(SEARCH("FC",F290,1),0)+IFERROR(SEARCH("USD",F290,1),0)</f>
        <v>0</v>
      </c>
    </row>
    <row r="291" spans="1:28" x14ac:dyDescent="0.2">
      <c r="A291" s="1" t="s">
        <v>2043</v>
      </c>
      <c r="B291" s="1" t="s">
        <v>42</v>
      </c>
      <c r="C291" s="10">
        <v>45356</v>
      </c>
      <c r="D291" s="1" t="s">
        <v>205</v>
      </c>
      <c r="E291" s="1" t="s">
        <v>204</v>
      </c>
      <c r="F291" s="1" t="s">
        <v>2042</v>
      </c>
      <c r="G291" s="1" t="s">
        <v>39</v>
      </c>
      <c r="H291" s="1" t="s">
        <v>38</v>
      </c>
      <c r="I291" s="1" t="s">
        <v>50</v>
      </c>
      <c r="J291" s="1" t="s">
        <v>37</v>
      </c>
      <c r="K291" s="1" t="s">
        <v>36</v>
      </c>
      <c r="L291" s="1" t="s">
        <v>77</v>
      </c>
      <c r="M291" s="1" t="s">
        <v>76</v>
      </c>
      <c r="N291" s="8">
        <v>504</v>
      </c>
      <c r="O291" s="1" t="s">
        <v>4</v>
      </c>
      <c r="P291" s="8">
        <v>504</v>
      </c>
      <c r="Q291" s="8">
        <v>0</v>
      </c>
      <c r="R291" s="1" t="s">
        <v>144</v>
      </c>
      <c r="S291" s="7">
        <v>249.98</v>
      </c>
      <c r="T291" s="6">
        <f>+S291*N291</f>
        <v>125989.92</v>
      </c>
      <c r="U291" s="6">
        <f>+S291*Q291</f>
        <v>0</v>
      </c>
      <c r="V291" s="1" t="str">
        <f>IF(AB291=0,IFERROR(VLOOKUP(L291,[1]listaMateriales!A:K,11,0),"-"),"Sin producto")</f>
        <v>Ladrillos (Campana)</v>
      </c>
      <c r="W291" s="6">
        <f>+IF(OR(K291="27",K291="28",K291="29"),VLOOKUP(L291,[1]listaMateriales!A:E,5,0),0)*N291/1000</f>
        <v>3.024</v>
      </c>
      <c r="X291" s="6">
        <f>+IF(W291=0,0,T291/W291)</f>
        <v>41663.333333333336</v>
      </c>
      <c r="Y291" s="1" t="str">
        <f>MID(L291,14,1)</f>
        <v/>
      </c>
      <c r="Z291" s="2" t="str">
        <f>IF(IFERROR(FIND("PUL",M291,1),0)&gt;1,"pulido","no")</f>
        <v>no</v>
      </c>
      <c r="AA291" s="2" t="str">
        <f>IF(IFERROR(FIND("BIOC",M291,1),0)&gt;1,"BIOCITY","no")</f>
        <v>no</v>
      </c>
      <c r="AB291" s="2">
        <f>IFERROR(SEARCH("INT",F291,1),0)+IFERROR(SEARCH("DEV",F291,1),0)+IFERROR(SEARCH("FC",F291,1),0)+IFERROR(SEARCH("USD",F291,1),0)</f>
        <v>0</v>
      </c>
    </row>
    <row r="292" spans="1:28" x14ac:dyDescent="0.2">
      <c r="A292" s="1" t="s">
        <v>2041</v>
      </c>
      <c r="B292" s="1" t="s">
        <v>42</v>
      </c>
      <c r="C292" s="10">
        <v>45356</v>
      </c>
      <c r="D292" s="1" t="s">
        <v>252</v>
      </c>
      <c r="E292" s="1" t="s">
        <v>251</v>
      </c>
      <c r="F292" s="1" t="s">
        <v>1990</v>
      </c>
      <c r="G292" s="1" t="s">
        <v>12</v>
      </c>
      <c r="H292" s="1" t="s">
        <v>11</v>
      </c>
      <c r="I292" s="1" t="s">
        <v>0</v>
      </c>
      <c r="J292" s="1" t="s">
        <v>17</v>
      </c>
      <c r="K292" s="1" t="s">
        <v>16</v>
      </c>
      <c r="L292" s="1" t="s">
        <v>905</v>
      </c>
      <c r="M292" s="1" t="s">
        <v>904</v>
      </c>
      <c r="N292" s="8">
        <v>194.4</v>
      </c>
      <c r="O292" s="1" t="s">
        <v>2</v>
      </c>
      <c r="P292" s="8">
        <v>0</v>
      </c>
      <c r="Q292" s="8">
        <v>194.4</v>
      </c>
      <c r="R292" s="1" t="s">
        <v>43</v>
      </c>
      <c r="S292" s="7">
        <v>16617.689999999999</v>
      </c>
      <c r="T292" s="6">
        <f>+S292*N292</f>
        <v>3230478.9359999998</v>
      </c>
      <c r="U292" s="6">
        <f>+S292*Q292</f>
        <v>3230478.9359999998</v>
      </c>
      <c r="V292" s="1" t="str">
        <f>IF(AB292=0,IFERROR(VLOOKUP(L292,[1]listaMateriales!A:K,11,0),"-"),"Sin producto")</f>
        <v>60x120 y 58x117 Rect.</v>
      </c>
      <c r="W292" s="6">
        <f>+IF(OR(K292="27",K292="28",K292="29"),VLOOKUP(L292,[1]listaMateriales!A:E,5,0),0)*N292/1000</f>
        <v>0</v>
      </c>
      <c r="X292" s="6">
        <f>+IF(W292=0,0,T292/W292)</f>
        <v>0</v>
      </c>
      <c r="Y292" s="1" t="str">
        <f>MID(L292,14,1)</f>
        <v>1</v>
      </c>
      <c r="Z292" s="2" t="str">
        <f>IF(IFERROR(FIND("PUL",M292,1),0)&gt;1,"pulido","no")</f>
        <v>no</v>
      </c>
      <c r="AA292" s="2" t="str">
        <f>IF(IFERROR(FIND("BIOC",M292,1),0)&gt;1,"BIOCITY","no")</f>
        <v>no</v>
      </c>
      <c r="AB292" s="2">
        <f>IFERROR(SEARCH("INT",F292,1),0)+IFERROR(SEARCH("DEV",F292,1),0)+IFERROR(SEARCH("FC",F292,1),0)+IFERROR(SEARCH("USD",F292,1),0)</f>
        <v>0</v>
      </c>
    </row>
    <row r="293" spans="1:28" x14ac:dyDescent="0.2">
      <c r="A293" s="1" t="s">
        <v>2041</v>
      </c>
      <c r="B293" s="1" t="s">
        <v>42</v>
      </c>
      <c r="C293" s="10">
        <v>45356</v>
      </c>
      <c r="D293" s="1" t="s">
        <v>252</v>
      </c>
      <c r="E293" s="1" t="s">
        <v>251</v>
      </c>
      <c r="F293" s="1" t="s">
        <v>1990</v>
      </c>
      <c r="G293" s="1" t="s">
        <v>12</v>
      </c>
      <c r="H293" s="1" t="s">
        <v>11</v>
      </c>
      <c r="I293" s="1" t="s">
        <v>0</v>
      </c>
      <c r="J293" s="1" t="s">
        <v>17</v>
      </c>
      <c r="K293" s="1" t="s">
        <v>16</v>
      </c>
      <c r="L293" s="1" t="s">
        <v>571</v>
      </c>
      <c r="M293" s="1" t="s">
        <v>570</v>
      </c>
      <c r="N293" s="8">
        <v>194.4</v>
      </c>
      <c r="O293" s="1" t="s">
        <v>2</v>
      </c>
      <c r="P293" s="8">
        <v>0</v>
      </c>
      <c r="Q293" s="8">
        <v>194.4</v>
      </c>
      <c r="R293" s="1" t="s">
        <v>43</v>
      </c>
      <c r="S293" s="7">
        <v>16617.689999999999</v>
      </c>
      <c r="T293" s="6">
        <f>+S293*N293</f>
        <v>3230478.9359999998</v>
      </c>
      <c r="U293" s="6">
        <f>+S293*Q293</f>
        <v>3230478.9359999998</v>
      </c>
      <c r="V293" s="1" t="str">
        <f>IF(AB293=0,IFERROR(VLOOKUP(L293,[1]listaMateriales!A:K,11,0),"-"),"Sin producto")</f>
        <v>60x120 y 58x117 Rect.</v>
      </c>
      <c r="W293" s="6">
        <f>+IF(OR(K293="27",K293="28",K293="29"),VLOOKUP(L293,[1]listaMateriales!A:E,5,0),0)*N293/1000</f>
        <v>0</v>
      </c>
      <c r="X293" s="6">
        <f>+IF(W293=0,0,T293/W293)</f>
        <v>0</v>
      </c>
      <c r="Y293" s="1" t="str">
        <f>MID(L293,14,1)</f>
        <v>1</v>
      </c>
      <c r="Z293" s="2" t="str">
        <f>IF(IFERROR(FIND("PUL",M293,1),0)&gt;1,"pulido","no")</f>
        <v>no</v>
      </c>
      <c r="AA293" s="2" t="str">
        <f>IF(IFERROR(FIND("BIOC",M293,1),0)&gt;1,"BIOCITY","no")</f>
        <v>no</v>
      </c>
      <c r="AB293" s="2">
        <f>IFERROR(SEARCH("INT",F293,1),0)+IFERROR(SEARCH("DEV",F293,1),0)+IFERROR(SEARCH("FC",F293,1),0)+IFERROR(SEARCH("USD",F293,1),0)</f>
        <v>0</v>
      </c>
    </row>
    <row r="294" spans="1:28" x14ac:dyDescent="0.2">
      <c r="A294" s="1" t="s">
        <v>2040</v>
      </c>
      <c r="B294" s="1" t="s">
        <v>42</v>
      </c>
      <c r="C294" s="10">
        <v>45356</v>
      </c>
      <c r="D294" s="1" t="s">
        <v>2039</v>
      </c>
      <c r="E294" s="1" t="s">
        <v>2038</v>
      </c>
      <c r="F294" s="1" t="s">
        <v>2011</v>
      </c>
      <c r="G294" s="1" t="s">
        <v>39</v>
      </c>
      <c r="H294" s="1" t="s">
        <v>38</v>
      </c>
      <c r="I294" s="1" t="s">
        <v>50</v>
      </c>
      <c r="J294" s="1" t="s">
        <v>37</v>
      </c>
      <c r="K294" s="1" t="s">
        <v>36</v>
      </c>
      <c r="L294" s="1" t="s">
        <v>35</v>
      </c>
      <c r="M294" s="1" t="s">
        <v>34</v>
      </c>
      <c r="N294" s="8">
        <v>6336</v>
      </c>
      <c r="O294" s="1" t="s">
        <v>4</v>
      </c>
      <c r="P294" s="8">
        <v>6336</v>
      </c>
      <c r="Q294" s="8">
        <v>0</v>
      </c>
      <c r="R294" s="1" t="s">
        <v>33</v>
      </c>
      <c r="S294" s="7">
        <v>119.3</v>
      </c>
      <c r="T294" s="6">
        <f>+S294*N294</f>
        <v>755884.79999999993</v>
      </c>
      <c r="U294" s="6">
        <f>+S294*Q294</f>
        <v>0</v>
      </c>
      <c r="V294" s="1" t="str">
        <f>IF(AB294=0,IFERROR(VLOOKUP(L294,[1]listaMateriales!A:K,11,0),"-"),"Sin producto")</f>
        <v>Ladrillos (Campana)</v>
      </c>
      <c r="W294" s="6">
        <f>+IF(OR(K294="27",K294="28",K294="29"),VLOOKUP(L294,[1]listaMateriales!A:E,5,0),0)*N294/1000</f>
        <v>30.412800000000001</v>
      </c>
      <c r="X294" s="6">
        <f>+IF(W294=0,0,T294/W294)</f>
        <v>24854.166666666664</v>
      </c>
      <c r="Y294" s="1" t="str">
        <f>MID(L294,14,1)</f>
        <v/>
      </c>
      <c r="Z294" s="2" t="str">
        <f>IF(IFERROR(FIND("PUL",M294,1),0)&gt;1,"pulido","no")</f>
        <v>no</v>
      </c>
      <c r="AA294" s="2" t="str">
        <f>IF(IFERROR(FIND("BIOC",M294,1),0)&gt;1,"BIOCITY","no")</f>
        <v>no</v>
      </c>
      <c r="AB294" s="2">
        <f>IFERROR(SEARCH("INT",F294,1),0)+IFERROR(SEARCH("DEV",F294,1),0)+IFERROR(SEARCH("FC",F294,1),0)+IFERROR(SEARCH("USD",F294,1),0)</f>
        <v>0</v>
      </c>
    </row>
    <row r="295" spans="1:28" x14ac:dyDescent="0.2">
      <c r="A295" s="1" t="s">
        <v>2037</v>
      </c>
      <c r="B295" s="1" t="s">
        <v>42</v>
      </c>
      <c r="C295" s="10">
        <v>45356</v>
      </c>
      <c r="D295" s="1" t="s">
        <v>252</v>
      </c>
      <c r="E295" s="1" t="s">
        <v>251</v>
      </c>
      <c r="F295" s="1" t="s">
        <v>1990</v>
      </c>
      <c r="G295" s="1" t="s">
        <v>12</v>
      </c>
      <c r="H295" s="1" t="s">
        <v>11</v>
      </c>
      <c r="I295" s="1" t="s">
        <v>0</v>
      </c>
      <c r="J295" s="1" t="s">
        <v>9</v>
      </c>
      <c r="K295" s="1" t="s">
        <v>30</v>
      </c>
      <c r="L295" s="1" t="s">
        <v>812</v>
      </c>
      <c r="M295" s="1" t="s">
        <v>811</v>
      </c>
      <c r="N295" s="9">
        <v>96.96</v>
      </c>
      <c r="O295" s="1" t="s">
        <v>2</v>
      </c>
      <c r="P295" s="8">
        <v>96.96</v>
      </c>
      <c r="Q295" s="8">
        <v>0</v>
      </c>
      <c r="R295" s="1" t="s">
        <v>43</v>
      </c>
      <c r="S295" s="7">
        <v>2774.94</v>
      </c>
      <c r="T295" s="6">
        <f>+S295*N295</f>
        <v>269058.18239999999</v>
      </c>
      <c r="U295" s="6">
        <f>+S295*Q295</f>
        <v>0</v>
      </c>
      <c r="V295" s="1" t="str">
        <f>IF(AB295=0,IFERROR(VLOOKUP(L295,[1]listaMateriales!A:K,11,0),"-"),"Sin producto")</f>
        <v>38 x 38</v>
      </c>
      <c r="W295" s="6">
        <f>+IF(OR(K295="27",K295="28",K295="29"),VLOOKUP(L295,[1]listaMateriales!A:E,5,0),0)*N295/1000</f>
        <v>0</v>
      </c>
      <c r="X295" s="6">
        <f>+IF(W295=0,0,T295/W295)</f>
        <v>0</v>
      </c>
      <c r="Y295" s="1" t="str">
        <f>MID(L295,14,1)</f>
        <v>1</v>
      </c>
      <c r="Z295" s="2" t="str">
        <f>IF(IFERROR(FIND("PUL",M295,1),0)&gt;1,"pulido","no")</f>
        <v>no</v>
      </c>
      <c r="AA295" s="2" t="str">
        <f>IF(IFERROR(FIND("BIOC",M295,1),0)&gt;1,"BIOCITY","no")</f>
        <v>no</v>
      </c>
      <c r="AB295" s="2">
        <f>IFERROR(SEARCH("INT",F295,1),0)+IFERROR(SEARCH("DEV",F295,1),0)+IFERROR(SEARCH("FC",F295,1),0)+IFERROR(SEARCH("USD",F295,1),0)</f>
        <v>0</v>
      </c>
    </row>
    <row r="296" spans="1:28" x14ac:dyDescent="0.2">
      <c r="A296" s="1" t="s">
        <v>2037</v>
      </c>
      <c r="B296" s="1" t="s">
        <v>42</v>
      </c>
      <c r="C296" s="10">
        <v>45356</v>
      </c>
      <c r="D296" s="1" t="s">
        <v>252</v>
      </c>
      <c r="E296" s="1" t="s">
        <v>251</v>
      </c>
      <c r="F296" s="1" t="s">
        <v>1990</v>
      </c>
      <c r="G296" s="1" t="s">
        <v>12</v>
      </c>
      <c r="H296" s="1" t="s">
        <v>11</v>
      </c>
      <c r="I296" s="1" t="s">
        <v>0</v>
      </c>
      <c r="J296" s="1" t="s">
        <v>9</v>
      </c>
      <c r="K296" s="1" t="s">
        <v>30</v>
      </c>
      <c r="L296" s="1" t="s">
        <v>59</v>
      </c>
      <c r="M296" s="1" t="s">
        <v>58</v>
      </c>
      <c r="N296" s="9">
        <v>193.92</v>
      </c>
      <c r="O296" s="1" t="s">
        <v>2</v>
      </c>
      <c r="P296" s="8">
        <v>193.92</v>
      </c>
      <c r="Q296" s="8">
        <v>0</v>
      </c>
      <c r="R296" s="1" t="s">
        <v>43</v>
      </c>
      <c r="S296" s="7">
        <v>2774.94</v>
      </c>
      <c r="T296" s="6">
        <f>+S296*N296</f>
        <v>538116.36479999998</v>
      </c>
      <c r="U296" s="6">
        <f>+S296*Q296</f>
        <v>0</v>
      </c>
      <c r="V296" s="1" t="str">
        <f>IF(AB296=0,IFERROR(VLOOKUP(L296,[1]listaMateriales!A:K,11,0),"-"),"Sin producto")</f>
        <v>38 x 38</v>
      </c>
      <c r="W296" s="6">
        <f>+IF(OR(K296="27",K296="28",K296="29"),VLOOKUP(L296,[1]listaMateriales!A:E,5,0),0)*N296/1000</f>
        <v>0</v>
      </c>
      <c r="X296" s="6">
        <f>+IF(W296=0,0,T296/W296)</f>
        <v>0</v>
      </c>
      <c r="Y296" s="1" t="str">
        <f>MID(L296,14,1)</f>
        <v>1</v>
      </c>
      <c r="Z296" s="2" t="str">
        <f>IF(IFERROR(FIND("PUL",M296,1),0)&gt;1,"pulido","no")</f>
        <v>no</v>
      </c>
      <c r="AA296" s="2" t="str">
        <f>IF(IFERROR(FIND("BIOC",M296,1),0)&gt;1,"BIOCITY","no")</f>
        <v>no</v>
      </c>
      <c r="AB296" s="2">
        <f>IFERROR(SEARCH("INT",F296,1),0)+IFERROR(SEARCH("DEV",F296,1),0)+IFERROR(SEARCH("FC",F296,1),0)+IFERROR(SEARCH("USD",F296,1),0)</f>
        <v>0</v>
      </c>
    </row>
    <row r="297" spans="1:28" x14ac:dyDescent="0.2">
      <c r="A297" s="1" t="s">
        <v>2036</v>
      </c>
      <c r="B297" s="1" t="s">
        <v>42</v>
      </c>
      <c r="C297" s="10">
        <v>45356</v>
      </c>
      <c r="D297" s="1" t="s">
        <v>255</v>
      </c>
      <c r="E297" s="1" t="s">
        <v>254</v>
      </c>
      <c r="F297" s="1" t="s">
        <v>2021</v>
      </c>
      <c r="G297" s="1" t="s">
        <v>39</v>
      </c>
      <c r="H297" s="1" t="s">
        <v>38</v>
      </c>
      <c r="I297" s="1" t="s">
        <v>0</v>
      </c>
      <c r="J297" s="1" t="s">
        <v>17</v>
      </c>
      <c r="K297" s="1" t="s">
        <v>49</v>
      </c>
      <c r="L297" s="1" t="s">
        <v>48</v>
      </c>
      <c r="M297" s="1" t="s">
        <v>47</v>
      </c>
      <c r="N297" s="9">
        <v>4320</v>
      </c>
      <c r="O297" s="1" t="s">
        <v>4</v>
      </c>
      <c r="P297" s="8">
        <v>4320</v>
      </c>
      <c r="Q297" s="8">
        <v>0</v>
      </c>
      <c r="R297" s="1" t="s">
        <v>93</v>
      </c>
      <c r="S297" s="7">
        <v>111.22</v>
      </c>
      <c r="T297" s="6">
        <f>+S297*N297</f>
        <v>480470.4</v>
      </c>
      <c r="U297" s="6">
        <f>+S297*Q297</f>
        <v>0</v>
      </c>
      <c r="V297" s="1" t="str">
        <f>IF(AB297=0,IFERROR(VLOOKUP(L297,[1]listaMateriales!A:K,11,0),"-"),"Sin producto")</f>
        <v xml:space="preserve">Ladrillos (Olavarria)    </v>
      </c>
      <c r="W297" s="6">
        <f>+IF(OR(K297="27",K297="28",K297="29"),VLOOKUP(L297,[1]listaMateriales!A:E,5,0),0)*N297/1000</f>
        <v>23.064480000000003</v>
      </c>
      <c r="X297" s="6">
        <f>+IF(W297=0,0,T297/W297)</f>
        <v>20831.616407566959</v>
      </c>
      <c r="Y297" s="1" t="str">
        <f>MID(L297,14,1)</f>
        <v>1</v>
      </c>
      <c r="Z297" s="2" t="str">
        <f>IF(IFERROR(FIND("PUL",M297,1),0)&gt;1,"pulido","no")</f>
        <v>no</v>
      </c>
      <c r="AA297" s="2" t="str">
        <f>IF(IFERROR(FIND("BIOC",M297,1),0)&gt;1,"BIOCITY","no")</f>
        <v>no</v>
      </c>
      <c r="AB297" s="2">
        <f>IFERROR(SEARCH("INT",F297,1),0)+IFERROR(SEARCH("DEV",F297,1),0)+IFERROR(SEARCH("FC",F297,1),0)+IFERROR(SEARCH("USD",F297,1),0)</f>
        <v>0</v>
      </c>
    </row>
    <row r="298" spans="1:28" x14ac:dyDescent="0.2">
      <c r="A298" s="1" t="s">
        <v>2035</v>
      </c>
      <c r="B298" s="1" t="s">
        <v>15</v>
      </c>
      <c r="C298" s="10">
        <v>45356</v>
      </c>
      <c r="D298" s="1" t="s">
        <v>127</v>
      </c>
      <c r="E298" s="1" t="s">
        <v>126</v>
      </c>
      <c r="F298" s="1" t="s">
        <v>2011</v>
      </c>
      <c r="G298" s="1" t="s">
        <v>39</v>
      </c>
      <c r="H298" s="1" t="s">
        <v>38</v>
      </c>
      <c r="I298" s="1" t="s">
        <v>50</v>
      </c>
      <c r="J298" s="1" t="s">
        <v>37</v>
      </c>
      <c r="K298" s="1" t="s">
        <v>36</v>
      </c>
      <c r="L298" s="1" t="s">
        <v>88</v>
      </c>
      <c r="M298" s="1" t="s">
        <v>87</v>
      </c>
      <c r="N298" s="9">
        <v>6336</v>
      </c>
      <c r="O298" s="1" t="s">
        <v>4</v>
      </c>
      <c r="P298" s="8">
        <v>6336</v>
      </c>
      <c r="Q298" s="8">
        <v>0</v>
      </c>
      <c r="R298" s="1" t="s">
        <v>125</v>
      </c>
      <c r="S298" s="7">
        <v>263.33</v>
      </c>
      <c r="T298" s="6">
        <f>+S298*N298</f>
        <v>1668458.88</v>
      </c>
      <c r="U298" s="6">
        <f>+S298*Q298</f>
        <v>0</v>
      </c>
      <c r="V298" s="1" t="str">
        <f>IF(AB298=0,IFERROR(VLOOKUP(L298,[1]listaMateriales!A:K,11,0),"-"),"Sin producto")</f>
        <v>Ladrillos (Campana)</v>
      </c>
      <c r="W298" s="6">
        <f>+IF(OR(K298="27",K298="28",K298="29"),VLOOKUP(L298,[1]listaMateriales!A:E,5,0),0)*N298/1000</f>
        <v>29.145599999999998</v>
      </c>
      <c r="X298" s="6">
        <f>+IF(W298=0,0,T298/W298)</f>
        <v>57245.65217391304</v>
      </c>
      <c r="Y298" s="1" t="str">
        <f>MID(L298,14,1)</f>
        <v/>
      </c>
      <c r="Z298" s="2" t="str">
        <f>IF(IFERROR(FIND("PUL",M298,1),0)&gt;1,"pulido","no")</f>
        <v>no</v>
      </c>
      <c r="AA298" s="2" t="str">
        <f>IF(IFERROR(FIND("BIOC",M298,1),0)&gt;1,"BIOCITY","no")</f>
        <v>no</v>
      </c>
      <c r="AB298" s="2">
        <f>IFERROR(SEARCH("INT",F298,1),0)+IFERROR(SEARCH("DEV",F298,1),0)+IFERROR(SEARCH("FC",F298,1),0)+IFERROR(SEARCH("USD",F298,1),0)</f>
        <v>0</v>
      </c>
    </row>
    <row r="299" spans="1:28" x14ac:dyDescent="0.2">
      <c r="A299" s="1" t="s">
        <v>2034</v>
      </c>
      <c r="B299" s="1" t="s">
        <v>15</v>
      </c>
      <c r="C299" s="10">
        <v>45356</v>
      </c>
      <c r="D299" s="1" t="s">
        <v>234</v>
      </c>
      <c r="E299" s="1" t="s">
        <v>233</v>
      </c>
      <c r="F299" s="1" t="s">
        <v>2033</v>
      </c>
      <c r="G299" s="1" t="s">
        <v>39</v>
      </c>
      <c r="H299" s="1" t="s">
        <v>38</v>
      </c>
      <c r="I299" s="1" t="s">
        <v>50</v>
      </c>
      <c r="J299" s="1" t="s">
        <v>17</v>
      </c>
      <c r="K299" s="1" t="s">
        <v>16</v>
      </c>
      <c r="L299" s="1" t="s">
        <v>903</v>
      </c>
      <c r="M299" s="1" t="s">
        <v>902</v>
      </c>
      <c r="N299" s="8">
        <v>100.8</v>
      </c>
      <c r="O299" s="1" t="s">
        <v>2</v>
      </c>
      <c r="P299" s="8">
        <v>0</v>
      </c>
      <c r="Q299" s="8">
        <v>100.8</v>
      </c>
      <c r="R299" s="1" t="s">
        <v>46</v>
      </c>
      <c r="S299" s="7">
        <v>15604.77</v>
      </c>
      <c r="T299" s="6">
        <f>+S299*N299</f>
        <v>1572960.8160000001</v>
      </c>
      <c r="U299" s="6">
        <f>+S299*Q299</f>
        <v>1572960.8160000001</v>
      </c>
      <c r="V299" s="1" t="str">
        <f>IF(AB299=0,IFERROR(VLOOKUP(L299,[1]listaMateriales!A:K,11,0),"-"),"Sin producto")</f>
        <v>58x58 Polished</v>
      </c>
      <c r="W299" s="6">
        <f>+IF(OR(K299="27",K299="28",K299="29"),VLOOKUP(L299,[1]listaMateriales!A:E,5,0),0)*N299/1000</f>
        <v>0</v>
      </c>
      <c r="X299" s="6">
        <f>+IF(W299=0,0,T299/W299)</f>
        <v>0</v>
      </c>
      <c r="Y299" s="1" t="str">
        <f>MID(L299,14,1)</f>
        <v>1</v>
      </c>
      <c r="Z299" s="2" t="str">
        <f>IF(IFERROR(FIND("PUL",M299,1),0)&gt;1,"pulido","no")</f>
        <v>pulido</v>
      </c>
      <c r="AA299" s="2" t="str">
        <f>IF(IFERROR(FIND("BIOC",M299,1),0)&gt;1,"BIOCITY","no")</f>
        <v>no</v>
      </c>
      <c r="AB299" s="2">
        <f>IFERROR(SEARCH("INT",F299,1),0)+IFERROR(SEARCH("DEV",F299,1),0)+IFERROR(SEARCH("FC",F299,1),0)+IFERROR(SEARCH("USD",F299,1),0)</f>
        <v>0</v>
      </c>
    </row>
    <row r="300" spans="1:28" x14ac:dyDescent="0.2">
      <c r="A300" s="1" t="s">
        <v>2032</v>
      </c>
      <c r="B300" s="1" t="s">
        <v>42</v>
      </c>
      <c r="C300" s="10">
        <v>45356</v>
      </c>
      <c r="D300" s="1" t="s">
        <v>95</v>
      </c>
      <c r="E300" s="1" t="s">
        <v>94</v>
      </c>
      <c r="F300" s="1" t="s">
        <v>2021</v>
      </c>
      <c r="G300" s="1" t="s">
        <v>39</v>
      </c>
      <c r="H300" s="1" t="s">
        <v>38</v>
      </c>
      <c r="I300" s="1" t="s">
        <v>0</v>
      </c>
      <c r="J300" s="1" t="s">
        <v>17</v>
      </c>
      <c r="K300" s="1" t="s">
        <v>49</v>
      </c>
      <c r="L300" s="1" t="s">
        <v>57</v>
      </c>
      <c r="M300" s="1" t="s">
        <v>56</v>
      </c>
      <c r="N300" s="9">
        <v>2700</v>
      </c>
      <c r="O300" s="1" t="s">
        <v>4</v>
      </c>
      <c r="P300" s="8">
        <v>2700</v>
      </c>
      <c r="Q300" s="8">
        <v>0</v>
      </c>
      <c r="R300" s="1" t="s">
        <v>93</v>
      </c>
      <c r="S300" s="7">
        <v>228.46</v>
      </c>
      <c r="T300" s="6">
        <f>+S300*N300</f>
        <v>616842</v>
      </c>
      <c r="U300" s="6">
        <f>+S300*Q300</f>
        <v>0</v>
      </c>
      <c r="V300" s="1" t="str">
        <f>IF(AB300=0,IFERROR(VLOOKUP(L300,[1]listaMateriales!A:K,11,0),"-"),"Sin producto")</f>
        <v xml:space="preserve">Ladrillos (Olavarria)    </v>
      </c>
      <c r="W300" s="6">
        <f>+IF(OR(K300="27",K300="28",K300="29"),VLOOKUP(L300,[1]listaMateriales!A:E,5,0),0)*N300/1000</f>
        <v>18.689399999999999</v>
      </c>
      <c r="X300" s="6">
        <f>+IF(W300=0,0,T300/W300)</f>
        <v>33004.911875180587</v>
      </c>
      <c r="Y300" s="1" t="str">
        <f>MID(L300,14,1)</f>
        <v>1</v>
      </c>
      <c r="Z300" s="2" t="str">
        <f>IF(IFERROR(FIND("PUL",M300,1),0)&gt;1,"pulido","no")</f>
        <v>no</v>
      </c>
      <c r="AA300" s="2" t="str">
        <f>IF(IFERROR(FIND("BIOC",M300,1),0)&gt;1,"BIOCITY","no")</f>
        <v>no</v>
      </c>
      <c r="AB300" s="2">
        <f>IFERROR(SEARCH("INT",F300,1),0)+IFERROR(SEARCH("DEV",F300,1),0)+IFERROR(SEARCH("FC",F300,1),0)+IFERROR(SEARCH("USD",F300,1),0)</f>
        <v>0</v>
      </c>
    </row>
    <row r="301" spans="1:28" x14ac:dyDescent="0.2">
      <c r="A301" s="1" t="s">
        <v>2031</v>
      </c>
      <c r="B301" s="1" t="s">
        <v>42</v>
      </c>
      <c r="C301" s="10">
        <v>45356</v>
      </c>
      <c r="D301" s="1" t="s">
        <v>255</v>
      </c>
      <c r="E301" s="1" t="s">
        <v>254</v>
      </c>
      <c r="F301" s="1" t="s">
        <v>2021</v>
      </c>
      <c r="G301" s="1" t="s">
        <v>39</v>
      </c>
      <c r="H301" s="1" t="s">
        <v>38</v>
      </c>
      <c r="I301" s="1" t="s">
        <v>0</v>
      </c>
      <c r="J301" s="1" t="s">
        <v>17</v>
      </c>
      <c r="K301" s="1" t="s">
        <v>49</v>
      </c>
      <c r="L301" s="1" t="s">
        <v>48</v>
      </c>
      <c r="M301" s="1" t="s">
        <v>47</v>
      </c>
      <c r="N301" s="8">
        <v>3456</v>
      </c>
      <c r="O301" s="1" t="s">
        <v>4</v>
      </c>
      <c r="P301" s="8">
        <v>3456</v>
      </c>
      <c r="Q301" s="8">
        <v>0</v>
      </c>
      <c r="R301" s="1" t="s">
        <v>93</v>
      </c>
      <c r="S301" s="7">
        <v>135.5</v>
      </c>
      <c r="T301" s="6">
        <f>+S301*N301</f>
        <v>468288</v>
      </c>
      <c r="U301" s="6">
        <f>+S301*Q301</f>
        <v>0</v>
      </c>
      <c r="V301" s="1" t="str">
        <f>IF(AB301=0,IFERROR(VLOOKUP(L301,[1]listaMateriales!A:K,11,0),"-"),"Sin producto")</f>
        <v xml:space="preserve">Ladrillos (Olavarria)    </v>
      </c>
      <c r="W301" s="6">
        <f>+IF(OR(K301="27",K301="28",K301="29"),VLOOKUP(L301,[1]listaMateriales!A:E,5,0),0)*N301/1000</f>
        <v>18.451584000000004</v>
      </c>
      <c r="X301" s="6">
        <f>+IF(W301=0,0,T301/W301)</f>
        <v>25379.284510207897</v>
      </c>
      <c r="Y301" s="1" t="str">
        <f>MID(L301,14,1)</f>
        <v>1</v>
      </c>
      <c r="Z301" s="2" t="str">
        <f>IF(IFERROR(FIND("PUL",M301,1),0)&gt;1,"pulido","no")</f>
        <v>no</v>
      </c>
      <c r="AA301" s="2" t="str">
        <f>IF(IFERROR(FIND("BIOC",M301,1),0)&gt;1,"BIOCITY","no")</f>
        <v>no</v>
      </c>
      <c r="AB301" s="2">
        <f>IFERROR(SEARCH("INT",F301,1),0)+IFERROR(SEARCH("DEV",F301,1),0)+IFERROR(SEARCH("FC",F301,1),0)+IFERROR(SEARCH("USD",F301,1),0)</f>
        <v>0</v>
      </c>
    </row>
    <row r="302" spans="1:28" x14ac:dyDescent="0.2">
      <c r="A302" s="1" t="s">
        <v>2030</v>
      </c>
      <c r="B302" s="1" t="s">
        <v>42</v>
      </c>
      <c r="C302" s="10">
        <v>45356</v>
      </c>
      <c r="D302" s="1" t="s">
        <v>536</v>
      </c>
      <c r="E302" s="1" t="s">
        <v>535</v>
      </c>
      <c r="F302" s="1" t="s">
        <v>2021</v>
      </c>
      <c r="G302" s="1" t="s">
        <v>39</v>
      </c>
      <c r="H302" s="1" t="s">
        <v>38</v>
      </c>
      <c r="I302" s="1" t="s">
        <v>0</v>
      </c>
      <c r="J302" s="1" t="s">
        <v>17</v>
      </c>
      <c r="K302" s="1" t="s">
        <v>49</v>
      </c>
      <c r="L302" s="1" t="s">
        <v>55</v>
      </c>
      <c r="M302" s="1" t="s">
        <v>54</v>
      </c>
      <c r="N302" s="8">
        <v>4356</v>
      </c>
      <c r="O302" s="1" t="s">
        <v>4</v>
      </c>
      <c r="P302" s="8">
        <v>4356</v>
      </c>
      <c r="Q302" s="8">
        <v>0</v>
      </c>
      <c r="R302" s="1" t="s">
        <v>93</v>
      </c>
      <c r="S302" s="7">
        <v>213.51</v>
      </c>
      <c r="T302" s="6">
        <f>+S302*N302</f>
        <v>930049.55999999994</v>
      </c>
      <c r="U302" s="6">
        <f>+S302*Q302</f>
        <v>0</v>
      </c>
      <c r="V302" s="1" t="str">
        <f>IF(AB302=0,IFERROR(VLOOKUP(L302,[1]listaMateriales!A:K,11,0),"-"),"Sin producto")</f>
        <v xml:space="preserve">Ladrillos (Olavarria)    </v>
      </c>
      <c r="W302" s="6">
        <f>+IF(OR(K302="27",K302="28",K302="29"),VLOOKUP(L302,[1]listaMateriales!A:E,5,0),0)*N302/1000</f>
        <v>15.903756</v>
      </c>
      <c r="X302" s="6">
        <f>+IF(W302=0,0,T302/W302)</f>
        <v>58479.868529170089</v>
      </c>
      <c r="Y302" s="1" t="str">
        <f>MID(L302,14,1)</f>
        <v>1</v>
      </c>
      <c r="Z302" s="2" t="str">
        <f>IF(IFERROR(FIND("PUL",M302,1),0)&gt;1,"pulido","no")</f>
        <v>no</v>
      </c>
      <c r="AA302" s="2" t="str">
        <f>IF(IFERROR(FIND("BIOC",M302,1),0)&gt;1,"BIOCITY","no")</f>
        <v>no</v>
      </c>
      <c r="AB302" s="2">
        <f>IFERROR(SEARCH("INT",F302,1),0)+IFERROR(SEARCH("DEV",F302,1),0)+IFERROR(SEARCH("FC",F302,1),0)+IFERROR(SEARCH("USD",F302,1),0)</f>
        <v>0</v>
      </c>
    </row>
    <row r="303" spans="1:28" x14ac:dyDescent="0.2">
      <c r="A303" s="1" t="s">
        <v>2029</v>
      </c>
      <c r="B303" s="1" t="s">
        <v>15</v>
      </c>
      <c r="C303" s="10">
        <v>45356</v>
      </c>
      <c r="D303" s="1" t="s">
        <v>536</v>
      </c>
      <c r="E303" s="1" t="s">
        <v>535</v>
      </c>
      <c r="F303" s="1" t="s">
        <v>2021</v>
      </c>
      <c r="G303" s="1" t="s">
        <v>39</v>
      </c>
      <c r="H303" s="1" t="s">
        <v>38</v>
      </c>
      <c r="I303" s="1" t="s">
        <v>50</v>
      </c>
      <c r="J303" s="1" t="s">
        <v>17</v>
      </c>
      <c r="K303" s="1" t="s">
        <v>49</v>
      </c>
      <c r="L303" s="1" t="s">
        <v>55</v>
      </c>
      <c r="M303" s="1" t="s">
        <v>54</v>
      </c>
      <c r="N303" s="8">
        <v>396</v>
      </c>
      <c r="O303" s="1" t="s">
        <v>4</v>
      </c>
      <c r="P303" s="8">
        <v>396</v>
      </c>
      <c r="Q303" s="8">
        <v>0</v>
      </c>
      <c r="R303" s="1" t="s">
        <v>93</v>
      </c>
      <c r="S303" s="7">
        <v>213.51</v>
      </c>
      <c r="T303" s="6">
        <f>+S303*N303</f>
        <v>84549.959999999992</v>
      </c>
      <c r="U303" s="6">
        <f>+S303*Q303</f>
        <v>0</v>
      </c>
      <c r="V303" s="1" t="str">
        <f>IF(AB303=0,IFERROR(VLOOKUP(L303,[1]listaMateriales!A:K,11,0),"-"),"Sin producto")</f>
        <v xml:space="preserve">Ladrillos (Olavarria)    </v>
      </c>
      <c r="W303" s="6">
        <f>+IF(OR(K303="27",K303="28",K303="29"),VLOOKUP(L303,[1]listaMateriales!A:E,5,0),0)*N303/1000</f>
        <v>1.4457959999999999</v>
      </c>
      <c r="X303" s="6">
        <f>+IF(W303=0,0,T303/W303)</f>
        <v>58479.868529170089</v>
      </c>
      <c r="Y303" s="1" t="str">
        <f>MID(L303,14,1)</f>
        <v>1</v>
      </c>
      <c r="Z303" s="2" t="str">
        <f>IF(IFERROR(FIND("PUL",M303,1),0)&gt;1,"pulido","no")</f>
        <v>no</v>
      </c>
      <c r="AA303" s="2" t="str">
        <f>IF(IFERROR(FIND("BIOC",M303,1),0)&gt;1,"BIOCITY","no")</f>
        <v>no</v>
      </c>
      <c r="AB303" s="2">
        <f>IFERROR(SEARCH("INT",F303,1),0)+IFERROR(SEARCH("DEV",F303,1),0)+IFERROR(SEARCH("FC",F303,1),0)+IFERROR(SEARCH("USD",F303,1),0)</f>
        <v>0</v>
      </c>
    </row>
    <row r="304" spans="1:28" x14ac:dyDescent="0.2">
      <c r="A304" s="1" t="s">
        <v>2029</v>
      </c>
      <c r="B304" s="1" t="s">
        <v>15</v>
      </c>
      <c r="C304" s="10">
        <v>45356</v>
      </c>
      <c r="D304" s="1" t="s">
        <v>536</v>
      </c>
      <c r="E304" s="1" t="s">
        <v>535</v>
      </c>
      <c r="F304" s="1" t="s">
        <v>2021</v>
      </c>
      <c r="G304" s="1" t="s">
        <v>39</v>
      </c>
      <c r="H304" s="1" t="s">
        <v>38</v>
      </c>
      <c r="I304" s="1" t="s">
        <v>50</v>
      </c>
      <c r="J304" s="1" t="s">
        <v>17</v>
      </c>
      <c r="K304" s="1" t="s">
        <v>49</v>
      </c>
      <c r="L304" s="1" t="s">
        <v>454</v>
      </c>
      <c r="M304" s="1" t="s">
        <v>453</v>
      </c>
      <c r="N304" s="9">
        <v>2160</v>
      </c>
      <c r="O304" s="1" t="s">
        <v>4</v>
      </c>
      <c r="P304" s="8">
        <v>2160</v>
      </c>
      <c r="Q304" s="8">
        <v>0</v>
      </c>
      <c r="R304" s="1" t="s">
        <v>93</v>
      </c>
      <c r="S304" s="7">
        <v>721.81</v>
      </c>
      <c r="T304" s="6">
        <f>+S304*N304</f>
        <v>1559109.5999999999</v>
      </c>
      <c r="U304" s="6">
        <f>+S304*Q304</f>
        <v>0</v>
      </c>
      <c r="V304" s="1" t="str">
        <f>IF(AB304=0,IFERROR(VLOOKUP(L304,[1]listaMateriales!A:K,11,0),"-"),"Sin producto")</f>
        <v xml:space="preserve">Ladrillos (Olavarria)    </v>
      </c>
      <c r="W304" s="6">
        <f>+IF(OR(K304="27",K304="28",K304="29"),VLOOKUP(L304,[1]listaMateriales!A:E,5,0),0)*N304/1000</f>
        <v>13.43952</v>
      </c>
      <c r="X304" s="6">
        <f>+IF(W304=0,0,T304/W304)</f>
        <v>116009.32176149148</v>
      </c>
      <c r="Y304" s="1" t="str">
        <f>MID(L304,14,1)</f>
        <v>1</v>
      </c>
      <c r="Z304" s="2" t="str">
        <f>IF(IFERROR(FIND("PUL",M304,1),0)&gt;1,"pulido","no")</f>
        <v>no</v>
      </c>
      <c r="AA304" s="2" t="str">
        <f>IF(IFERROR(FIND("BIOC",M304,1),0)&gt;1,"BIOCITY","no")</f>
        <v>no</v>
      </c>
      <c r="AB304" s="2">
        <f>IFERROR(SEARCH("INT",F304,1),0)+IFERROR(SEARCH("DEV",F304,1),0)+IFERROR(SEARCH("FC",F304,1),0)+IFERROR(SEARCH("USD",F304,1),0)</f>
        <v>0</v>
      </c>
    </row>
    <row r="305" spans="1:28" x14ac:dyDescent="0.2">
      <c r="A305" s="1" t="s">
        <v>2028</v>
      </c>
      <c r="B305" s="1" t="s">
        <v>15</v>
      </c>
      <c r="C305" s="10">
        <v>45356</v>
      </c>
      <c r="D305" s="1" t="s">
        <v>92</v>
      </c>
      <c r="E305" s="1" t="s">
        <v>91</v>
      </c>
      <c r="F305" s="1" t="s">
        <v>2011</v>
      </c>
      <c r="G305" s="1" t="s">
        <v>39</v>
      </c>
      <c r="H305" s="1" t="s">
        <v>38</v>
      </c>
      <c r="I305" s="1" t="s">
        <v>50</v>
      </c>
      <c r="J305" s="1" t="s">
        <v>17</v>
      </c>
      <c r="K305" s="1" t="s">
        <v>49</v>
      </c>
      <c r="L305" s="1" t="s">
        <v>57</v>
      </c>
      <c r="M305" s="1" t="s">
        <v>56</v>
      </c>
      <c r="N305" s="9">
        <v>3240</v>
      </c>
      <c r="O305" s="1" t="s">
        <v>4</v>
      </c>
      <c r="P305" s="8">
        <v>3240</v>
      </c>
      <c r="Q305" s="8">
        <v>0</v>
      </c>
      <c r="R305" s="1" t="s">
        <v>46</v>
      </c>
      <c r="S305" s="7">
        <v>327.45</v>
      </c>
      <c r="T305" s="6">
        <f>+S305*N305</f>
        <v>1060938</v>
      </c>
      <c r="U305" s="6">
        <f>+S305*Q305</f>
        <v>0</v>
      </c>
      <c r="V305" s="1" t="str">
        <f>IF(AB305=0,IFERROR(VLOOKUP(L305,[1]listaMateriales!A:K,11,0),"-"),"Sin producto")</f>
        <v xml:space="preserve">Ladrillos (Olavarria)    </v>
      </c>
      <c r="W305" s="6">
        <f>+IF(OR(K305="27",K305="28",K305="29"),VLOOKUP(L305,[1]listaMateriales!A:E,5,0),0)*N305/1000</f>
        <v>22.42728</v>
      </c>
      <c r="X305" s="6">
        <f>+IF(W305=0,0,T305/W305)</f>
        <v>47305.691996532798</v>
      </c>
      <c r="Y305" s="1" t="str">
        <f>MID(L305,14,1)</f>
        <v>1</v>
      </c>
      <c r="Z305" s="2" t="str">
        <f>IF(IFERROR(FIND("PUL",M305,1),0)&gt;1,"pulido","no")</f>
        <v>no</v>
      </c>
      <c r="AA305" s="2" t="str">
        <f>IF(IFERROR(FIND("BIOC",M305,1),0)&gt;1,"BIOCITY","no")</f>
        <v>no</v>
      </c>
      <c r="AB305" s="2">
        <f>IFERROR(SEARCH("INT",F305,1),0)+IFERROR(SEARCH("DEV",F305,1),0)+IFERROR(SEARCH("FC",F305,1),0)+IFERROR(SEARCH("USD",F305,1),0)</f>
        <v>0</v>
      </c>
    </row>
    <row r="306" spans="1:28" x14ac:dyDescent="0.2">
      <c r="A306" s="1" t="s">
        <v>2028</v>
      </c>
      <c r="B306" s="1" t="s">
        <v>15</v>
      </c>
      <c r="C306" s="10">
        <v>45356</v>
      </c>
      <c r="D306" s="1" t="s">
        <v>92</v>
      </c>
      <c r="E306" s="1" t="s">
        <v>91</v>
      </c>
      <c r="F306" s="1" t="s">
        <v>2011</v>
      </c>
      <c r="G306" s="1" t="s">
        <v>39</v>
      </c>
      <c r="H306" s="1" t="s">
        <v>38</v>
      </c>
      <c r="I306" s="1" t="s">
        <v>50</v>
      </c>
      <c r="J306" s="1" t="s">
        <v>17</v>
      </c>
      <c r="K306" s="1" t="s">
        <v>49</v>
      </c>
      <c r="L306" s="1" t="s">
        <v>133</v>
      </c>
      <c r="M306" s="1" t="s">
        <v>132</v>
      </c>
      <c r="N306" s="9">
        <v>576</v>
      </c>
      <c r="O306" s="1" t="s">
        <v>4</v>
      </c>
      <c r="P306" s="8">
        <v>576</v>
      </c>
      <c r="Q306" s="8">
        <v>0</v>
      </c>
      <c r="R306" s="1" t="s">
        <v>46</v>
      </c>
      <c r="S306" s="7">
        <v>213.97</v>
      </c>
      <c r="T306" s="6">
        <f>+S306*N306</f>
        <v>123246.72</v>
      </c>
      <c r="U306" s="6">
        <f>+S306*Q306</f>
        <v>0</v>
      </c>
      <c r="V306" s="1" t="str">
        <f>IF(AB306=0,IFERROR(VLOOKUP(L306,[1]listaMateriales!A:K,11,0),"-"),"Sin producto")</f>
        <v xml:space="preserve">Ladrillos (Olavarria)    </v>
      </c>
      <c r="W306" s="6">
        <f>+IF(OR(K306="27",K306="28",K306="29"),VLOOKUP(L306,[1]listaMateriales!A:E,5,0),0)*N306/1000</f>
        <v>2.556864</v>
      </c>
      <c r="X306" s="6">
        <f>+IF(W306=0,0,T306/W306)</f>
        <v>48202.297814823156</v>
      </c>
      <c r="Y306" s="1" t="str">
        <f>MID(L306,14,1)</f>
        <v>1</v>
      </c>
      <c r="Z306" s="2" t="str">
        <f>IF(IFERROR(FIND("PUL",M306,1),0)&gt;1,"pulido","no")</f>
        <v>no</v>
      </c>
      <c r="AA306" s="2" t="str">
        <f>IF(IFERROR(FIND("BIOC",M306,1),0)&gt;1,"BIOCITY","no")</f>
        <v>no</v>
      </c>
      <c r="AB306" s="2">
        <f>IFERROR(SEARCH("INT",F306,1),0)+IFERROR(SEARCH("DEV",F306,1),0)+IFERROR(SEARCH("FC",F306,1),0)+IFERROR(SEARCH("USD",F306,1),0)</f>
        <v>0</v>
      </c>
    </row>
    <row r="307" spans="1:28" x14ac:dyDescent="0.2">
      <c r="A307" s="1" t="s">
        <v>2027</v>
      </c>
      <c r="B307" s="1" t="s">
        <v>15</v>
      </c>
      <c r="C307" s="10">
        <v>45356</v>
      </c>
      <c r="D307" s="1" t="s">
        <v>92</v>
      </c>
      <c r="E307" s="1" t="s">
        <v>91</v>
      </c>
      <c r="F307" s="1" t="s">
        <v>2011</v>
      </c>
      <c r="G307" s="1" t="s">
        <v>39</v>
      </c>
      <c r="H307" s="1" t="s">
        <v>38</v>
      </c>
      <c r="I307" s="1" t="s">
        <v>50</v>
      </c>
      <c r="J307" s="1" t="s">
        <v>17</v>
      </c>
      <c r="K307" s="1" t="s">
        <v>49</v>
      </c>
      <c r="L307" s="1" t="s">
        <v>55</v>
      </c>
      <c r="M307" s="1" t="s">
        <v>54</v>
      </c>
      <c r="N307" s="9">
        <v>8712</v>
      </c>
      <c r="O307" s="1" t="s">
        <v>4</v>
      </c>
      <c r="P307" s="8">
        <v>8712</v>
      </c>
      <c r="Q307" s="8">
        <v>0</v>
      </c>
      <c r="R307" s="1" t="s">
        <v>46</v>
      </c>
      <c r="S307" s="7">
        <v>189.61</v>
      </c>
      <c r="T307" s="6">
        <f>+S307*N307</f>
        <v>1651882.32</v>
      </c>
      <c r="U307" s="6">
        <f>+S307*Q307</f>
        <v>0</v>
      </c>
      <c r="V307" s="1" t="str">
        <f>IF(AB307=0,IFERROR(VLOOKUP(L307,[1]listaMateriales!A:K,11,0),"-"),"Sin producto")</f>
        <v xml:space="preserve">Ladrillos (Olavarria)    </v>
      </c>
      <c r="W307" s="6">
        <f>+IF(OR(K307="27",K307="28",K307="29"),VLOOKUP(L307,[1]listaMateriales!A:E,5,0),0)*N307/1000</f>
        <v>31.807511999999999</v>
      </c>
      <c r="X307" s="6">
        <f>+IF(W307=0,0,T307/W307)</f>
        <v>51933.716789920574</v>
      </c>
      <c r="Y307" s="1" t="str">
        <f>MID(L307,14,1)</f>
        <v>1</v>
      </c>
      <c r="Z307" s="2" t="str">
        <f>IF(IFERROR(FIND("PUL",M307,1),0)&gt;1,"pulido","no")</f>
        <v>no</v>
      </c>
      <c r="AA307" s="2" t="str">
        <f>IF(IFERROR(FIND("BIOC",M307,1),0)&gt;1,"BIOCITY","no")</f>
        <v>no</v>
      </c>
      <c r="AB307" s="2">
        <f>IFERROR(SEARCH("INT",F307,1),0)+IFERROR(SEARCH("DEV",F307,1),0)+IFERROR(SEARCH("FC",F307,1),0)+IFERROR(SEARCH("USD",F307,1),0)</f>
        <v>0</v>
      </c>
    </row>
    <row r="308" spans="1:28" x14ac:dyDescent="0.2">
      <c r="A308" s="1" t="s">
        <v>2027</v>
      </c>
      <c r="B308" s="1" t="s">
        <v>15</v>
      </c>
      <c r="C308" s="10">
        <v>45356</v>
      </c>
      <c r="D308" s="1" t="s">
        <v>92</v>
      </c>
      <c r="E308" s="1" t="s">
        <v>91</v>
      </c>
      <c r="F308" s="1" t="s">
        <v>2011</v>
      </c>
      <c r="G308" s="1" t="s">
        <v>39</v>
      </c>
      <c r="H308" s="1" t="s">
        <v>38</v>
      </c>
      <c r="I308" s="1" t="s">
        <v>50</v>
      </c>
      <c r="J308" s="1" t="s">
        <v>17</v>
      </c>
      <c r="K308" s="1" t="s">
        <v>49</v>
      </c>
      <c r="L308" s="1" t="s">
        <v>133</v>
      </c>
      <c r="M308" s="1" t="s">
        <v>132</v>
      </c>
      <c r="N308" s="9">
        <v>2304</v>
      </c>
      <c r="O308" s="1" t="s">
        <v>4</v>
      </c>
      <c r="P308" s="8">
        <v>2304</v>
      </c>
      <c r="Q308" s="8">
        <v>0</v>
      </c>
      <c r="R308" s="1" t="s">
        <v>46</v>
      </c>
      <c r="S308" s="7">
        <v>213.97</v>
      </c>
      <c r="T308" s="6">
        <f>+S308*N308</f>
        <v>492986.88</v>
      </c>
      <c r="U308" s="6">
        <f>+S308*Q308</f>
        <v>0</v>
      </c>
      <c r="V308" s="1" t="str">
        <f>IF(AB308=0,IFERROR(VLOOKUP(L308,[1]listaMateriales!A:K,11,0),"-"),"Sin producto")</f>
        <v xml:space="preserve">Ladrillos (Olavarria)    </v>
      </c>
      <c r="W308" s="6">
        <f>+IF(OR(K308="27",K308="28",K308="29"),VLOOKUP(L308,[1]listaMateriales!A:E,5,0),0)*N308/1000</f>
        <v>10.227456</v>
      </c>
      <c r="X308" s="6">
        <f>+IF(W308=0,0,T308/W308)</f>
        <v>48202.297814823156</v>
      </c>
      <c r="Y308" s="1" t="str">
        <f>MID(L308,14,1)</f>
        <v>1</v>
      </c>
      <c r="Z308" s="2" t="str">
        <f>IF(IFERROR(FIND("PUL",M308,1),0)&gt;1,"pulido","no")</f>
        <v>no</v>
      </c>
      <c r="AA308" s="2" t="str">
        <f>IF(IFERROR(FIND("BIOC",M308,1),0)&gt;1,"BIOCITY","no")</f>
        <v>no</v>
      </c>
      <c r="AB308" s="2">
        <f>IFERROR(SEARCH("INT",F308,1),0)+IFERROR(SEARCH("DEV",F308,1),0)+IFERROR(SEARCH("FC",F308,1),0)+IFERROR(SEARCH("USD",F308,1),0)</f>
        <v>0</v>
      </c>
    </row>
    <row r="309" spans="1:28" x14ac:dyDescent="0.2">
      <c r="A309" s="1" t="s">
        <v>2026</v>
      </c>
      <c r="B309" s="1" t="s">
        <v>15</v>
      </c>
      <c r="C309" s="10">
        <v>45356</v>
      </c>
      <c r="D309" s="1" t="s">
        <v>2025</v>
      </c>
      <c r="E309" s="1" t="s">
        <v>2024</v>
      </c>
      <c r="F309" s="1" t="s">
        <v>2021</v>
      </c>
      <c r="G309" s="1" t="s">
        <v>39</v>
      </c>
      <c r="H309" s="1" t="s">
        <v>38</v>
      </c>
      <c r="I309" s="1" t="s">
        <v>50</v>
      </c>
      <c r="J309" s="1" t="s">
        <v>17</v>
      </c>
      <c r="K309" s="1" t="s">
        <v>49</v>
      </c>
      <c r="L309" s="1" t="s">
        <v>57</v>
      </c>
      <c r="M309" s="1" t="s">
        <v>56</v>
      </c>
      <c r="N309" s="9">
        <v>2160</v>
      </c>
      <c r="O309" s="1" t="s">
        <v>4</v>
      </c>
      <c r="P309" s="8">
        <v>2160</v>
      </c>
      <c r="Q309" s="8">
        <v>0</v>
      </c>
      <c r="R309" s="1" t="s">
        <v>93</v>
      </c>
      <c r="S309" s="7">
        <v>457.54</v>
      </c>
      <c r="T309" s="6">
        <f>+S309*N309</f>
        <v>988286.4</v>
      </c>
      <c r="U309" s="6">
        <f>+S309*Q309</f>
        <v>0</v>
      </c>
      <c r="V309" s="1" t="str">
        <f>IF(AB309=0,IFERROR(VLOOKUP(L309,[1]listaMateriales!A:K,11,0),"-"),"Sin producto")</f>
        <v xml:space="preserve">Ladrillos (Olavarria)    </v>
      </c>
      <c r="W309" s="6">
        <f>+IF(OR(K309="27",K309="28",K309="29"),VLOOKUP(L309,[1]listaMateriales!A:E,5,0),0)*N309/1000</f>
        <v>14.951519999999999</v>
      </c>
      <c r="X309" s="6">
        <f>+IF(W309=0,0,T309/W309)</f>
        <v>66099.393238948294</v>
      </c>
      <c r="Y309" s="1" t="str">
        <f>MID(L309,14,1)</f>
        <v>1</v>
      </c>
      <c r="Z309" s="2" t="str">
        <f>IF(IFERROR(FIND("PUL",M309,1),0)&gt;1,"pulido","no")</f>
        <v>no</v>
      </c>
      <c r="AA309" s="2" t="str">
        <f>IF(IFERROR(FIND("BIOC",M309,1),0)&gt;1,"BIOCITY","no")</f>
        <v>no</v>
      </c>
      <c r="AB309" s="2">
        <f>IFERROR(SEARCH("INT",F309,1),0)+IFERROR(SEARCH("DEV",F309,1),0)+IFERROR(SEARCH("FC",F309,1),0)+IFERROR(SEARCH("USD",F309,1),0)</f>
        <v>0</v>
      </c>
    </row>
    <row r="310" spans="1:28" x14ac:dyDescent="0.2">
      <c r="A310" s="1" t="s">
        <v>2026</v>
      </c>
      <c r="B310" s="1" t="s">
        <v>15</v>
      </c>
      <c r="C310" s="10">
        <v>45356</v>
      </c>
      <c r="D310" s="1" t="s">
        <v>2025</v>
      </c>
      <c r="E310" s="1" t="s">
        <v>2024</v>
      </c>
      <c r="F310" s="1" t="s">
        <v>2021</v>
      </c>
      <c r="G310" s="1" t="s">
        <v>39</v>
      </c>
      <c r="H310" s="1" t="s">
        <v>38</v>
      </c>
      <c r="I310" s="1" t="s">
        <v>50</v>
      </c>
      <c r="J310" s="1" t="s">
        <v>17</v>
      </c>
      <c r="K310" s="1" t="s">
        <v>49</v>
      </c>
      <c r="L310" s="1" t="s">
        <v>454</v>
      </c>
      <c r="M310" s="1" t="s">
        <v>453</v>
      </c>
      <c r="N310" s="9">
        <v>1800</v>
      </c>
      <c r="O310" s="1" t="s">
        <v>4</v>
      </c>
      <c r="P310" s="8">
        <v>1800</v>
      </c>
      <c r="Q310" s="8">
        <v>0</v>
      </c>
      <c r="R310" s="1" t="s">
        <v>93</v>
      </c>
      <c r="S310" s="7">
        <v>895.67</v>
      </c>
      <c r="T310" s="6">
        <f>+S310*N310</f>
        <v>1612206</v>
      </c>
      <c r="U310" s="6">
        <f>+S310*Q310</f>
        <v>0</v>
      </c>
      <c r="V310" s="1" t="str">
        <f>IF(AB310=0,IFERROR(VLOOKUP(L310,[1]listaMateriales!A:K,11,0),"-"),"Sin producto")</f>
        <v xml:space="preserve">Ladrillos (Olavarria)    </v>
      </c>
      <c r="W310" s="6">
        <f>+IF(OR(K310="27",K310="28",K310="29"),VLOOKUP(L310,[1]listaMateriales!A:E,5,0),0)*N310/1000</f>
        <v>11.1996</v>
      </c>
      <c r="X310" s="6">
        <f>+IF(W310=0,0,T310/W310)</f>
        <v>143952.10543233686</v>
      </c>
      <c r="Y310" s="1" t="str">
        <f>MID(L310,14,1)</f>
        <v>1</v>
      </c>
      <c r="Z310" s="2" t="str">
        <f>IF(IFERROR(FIND("PUL",M310,1),0)&gt;1,"pulido","no")</f>
        <v>no</v>
      </c>
      <c r="AA310" s="2" t="str">
        <f>IF(IFERROR(FIND("BIOC",M310,1),0)&gt;1,"BIOCITY","no")</f>
        <v>no</v>
      </c>
      <c r="AB310" s="2">
        <f>IFERROR(SEARCH("INT",F310,1),0)+IFERROR(SEARCH("DEV",F310,1),0)+IFERROR(SEARCH("FC",F310,1),0)+IFERROR(SEARCH("USD",F310,1),0)</f>
        <v>0</v>
      </c>
    </row>
    <row r="311" spans="1:28" x14ac:dyDescent="0.2">
      <c r="A311" s="1" t="s">
        <v>2023</v>
      </c>
      <c r="B311" s="1" t="s">
        <v>15</v>
      </c>
      <c r="C311" s="10">
        <v>45356</v>
      </c>
      <c r="D311" s="1" t="s">
        <v>97</v>
      </c>
      <c r="E311" s="1" t="s">
        <v>96</v>
      </c>
      <c r="F311" s="1" t="s">
        <v>2021</v>
      </c>
      <c r="G311" s="1" t="s">
        <v>39</v>
      </c>
      <c r="H311" s="1" t="s">
        <v>38</v>
      </c>
      <c r="I311" s="1" t="s">
        <v>50</v>
      </c>
      <c r="J311" s="1" t="s">
        <v>17</v>
      </c>
      <c r="K311" s="1" t="s">
        <v>49</v>
      </c>
      <c r="L311" s="1" t="s">
        <v>48</v>
      </c>
      <c r="M311" s="1" t="s">
        <v>47</v>
      </c>
      <c r="N311" s="9">
        <v>2304</v>
      </c>
      <c r="O311" s="1" t="s">
        <v>4</v>
      </c>
      <c r="P311" s="8">
        <v>2304</v>
      </c>
      <c r="Q311" s="8">
        <v>0</v>
      </c>
      <c r="R311" s="1" t="s">
        <v>93</v>
      </c>
      <c r="S311" s="7">
        <v>337.82</v>
      </c>
      <c r="T311" s="6">
        <f>+S311*N311</f>
        <v>778337.28000000003</v>
      </c>
      <c r="U311" s="6">
        <f>+S311*Q311</f>
        <v>0</v>
      </c>
      <c r="V311" s="1" t="str">
        <f>IF(AB311=0,IFERROR(VLOOKUP(L311,[1]listaMateriales!A:K,11,0),"-"),"Sin producto")</f>
        <v xml:space="preserve">Ladrillos (Olavarria)    </v>
      </c>
      <c r="W311" s="6">
        <f>+IF(OR(K311="27",K311="28",K311="29"),VLOOKUP(L311,[1]listaMateriales!A:E,5,0),0)*N311/1000</f>
        <v>12.301056000000001</v>
      </c>
      <c r="X311" s="6">
        <f>+IF(W311=0,0,T311/W311)</f>
        <v>63274.021352313168</v>
      </c>
      <c r="Y311" s="1" t="str">
        <f>MID(L311,14,1)</f>
        <v>1</v>
      </c>
      <c r="Z311" s="2" t="str">
        <f>IF(IFERROR(FIND("PUL",M311,1),0)&gt;1,"pulido","no")</f>
        <v>no</v>
      </c>
      <c r="AA311" s="2" t="str">
        <f>IF(IFERROR(FIND("BIOC",M311,1),0)&gt;1,"BIOCITY","no")</f>
        <v>no</v>
      </c>
      <c r="AB311" s="2">
        <f>IFERROR(SEARCH("INT",F311,1),0)+IFERROR(SEARCH("DEV",F311,1),0)+IFERROR(SEARCH("FC",F311,1),0)+IFERROR(SEARCH("USD",F311,1),0)</f>
        <v>0</v>
      </c>
    </row>
    <row r="312" spans="1:28" x14ac:dyDescent="0.2">
      <c r="A312" s="1" t="s">
        <v>2023</v>
      </c>
      <c r="B312" s="1" t="s">
        <v>15</v>
      </c>
      <c r="C312" s="10">
        <v>45356</v>
      </c>
      <c r="D312" s="1" t="s">
        <v>97</v>
      </c>
      <c r="E312" s="1" t="s">
        <v>96</v>
      </c>
      <c r="F312" s="1" t="s">
        <v>2021</v>
      </c>
      <c r="G312" s="1" t="s">
        <v>39</v>
      </c>
      <c r="H312" s="1" t="s">
        <v>38</v>
      </c>
      <c r="I312" s="1" t="s">
        <v>50</v>
      </c>
      <c r="J312" s="1" t="s">
        <v>17</v>
      </c>
      <c r="K312" s="1" t="s">
        <v>49</v>
      </c>
      <c r="L312" s="1" t="s">
        <v>57</v>
      </c>
      <c r="M312" s="1" t="s">
        <v>56</v>
      </c>
      <c r="N312" s="9">
        <v>2700</v>
      </c>
      <c r="O312" s="1" t="s">
        <v>4</v>
      </c>
      <c r="P312" s="8">
        <v>2700</v>
      </c>
      <c r="Q312" s="8">
        <v>0</v>
      </c>
      <c r="R312" s="1" t="s">
        <v>93</v>
      </c>
      <c r="S312" s="7">
        <v>457.54</v>
      </c>
      <c r="T312" s="6">
        <f>+S312*N312</f>
        <v>1235358</v>
      </c>
      <c r="U312" s="6">
        <f>+S312*Q312</f>
        <v>0</v>
      </c>
      <c r="V312" s="1" t="str">
        <f>IF(AB312=0,IFERROR(VLOOKUP(L312,[1]listaMateriales!A:K,11,0),"-"),"Sin producto")</f>
        <v xml:space="preserve">Ladrillos (Olavarria)    </v>
      </c>
      <c r="W312" s="6">
        <f>+IF(OR(K312="27",K312="28",K312="29"),VLOOKUP(L312,[1]listaMateriales!A:E,5,0),0)*N312/1000</f>
        <v>18.689399999999999</v>
      </c>
      <c r="X312" s="6">
        <f>+IF(W312=0,0,T312/W312)</f>
        <v>66099.39323894828</v>
      </c>
      <c r="Y312" s="1" t="str">
        <f>MID(L312,14,1)</f>
        <v>1</v>
      </c>
      <c r="Z312" s="2" t="str">
        <f>IF(IFERROR(FIND("PUL",M312,1),0)&gt;1,"pulido","no")</f>
        <v>no</v>
      </c>
      <c r="AA312" s="2" t="str">
        <f>IF(IFERROR(FIND("BIOC",M312,1),0)&gt;1,"BIOCITY","no")</f>
        <v>no</v>
      </c>
      <c r="AB312" s="2">
        <f>IFERROR(SEARCH("INT",F312,1),0)+IFERROR(SEARCH("DEV",F312,1),0)+IFERROR(SEARCH("FC",F312,1),0)+IFERROR(SEARCH("USD",F312,1),0)</f>
        <v>0</v>
      </c>
    </row>
    <row r="313" spans="1:28" x14ac:dyDescent="0.2">
      <c r="A313" s="1" t="s">
        <v>2022</v>
      </c>
      <c r="B313" s="1" t="s">
        <v>42</v>
      </c>
      <c r="C313" s="10">
        <v>45356</v>
      </c>
      <c r="D313" s="1" t="s">
        <v>1478</v>
      </c>
      <c r="E313" s="1" t="s">
        <v>1477</v>
      </c>
      <c r="F313" s="1" t="s">
        <v>2021</v>
      </c>
      <c r="G313" s="1" t="s">
        <v>39</v>
      </c>
      <c r="H313" s="1" t="s">
        <v>38</v>
      </c>
      <c r="I313" s="1" t="s">
        <v>0</v>
      </c>
      <c r="J313" s="1" t="s">
        <v>17</v>
      </c>
      <c r="K313" s="1" t="s">
        <v>49</v>
      </c>
      <c r="L313" s="1" t="s">
        <v>57</v>
      </c>
      <c r="M313" s="1" t="s">
        <v>56</v>
      </c>
      <c r="N313" s="9">
        <v>3960</v>
      </c>
      <c r="O313" s="1" t="s">
        <v>4</v>
      </c>
      <c r="P313" s="8">
        <v>3960</v>
      </c>
      <c r="Q313" s="8">
        <v>0</v>
      </c>
      <c r="R313" s="1" t="s">
        <v>93</v>
      </c>
      <c r="S313" s="7">
        <v>114.55</v>
      </c>
      <c r="T313" s="6">
        <f>+S313*N313</f>
        <v>453618</v>
      </c>
      <c r="U313" s="6">
        <f>+S313*Q313</f>
        <v>0</v>
      </c>
      <c r="V313" s="1" t="str">
        <f>IF(AB313=0,IFERROR(VLOOKUP(L313,[1]listaMateriales!A:K,11,0),"-"),"Sin producto")</f>
        <v xml:space="preserve">Ladrillos (Olavarria)    </v>
      </c>
      <c r="W313" s="6">
        <f>+IF(OR(K313="27",K313="28",K313="29"),VLOOKUP(L313,[1]listaMateriales!A:E,5,0),0)*N313/1000</f>
        <v>27.41112</v>
      </c>
      <c r="X313" s="6">
        <f>+IF(W313=0,0,T313/W313)</f>
        <v>16548.68535105461</v>
      </c>
      <c r="Y313" s="1" t="str">
        <f>MID(L313,14,1)</f>
        <v>1</v>
      </c>
      <c r="Z313" s="2" t="str">
        <f>IF(IFERROR(FIND("PUL",M313,1),0)&gt;1,"pulido","no")</f>
        <v>no</v>
      </c>
      <c r="AA313" s="2" t="str">
        <f>IF(IFERROR(FIND("BIOC",M313,1),0)&gt;1,"BIOCITY","no")</f>
        <v>no</v>
      </c>
      <c r="AB313" s="2">
        <f>IFERROR(SEARCH("INT",F313,1),0)+IFERROR(SEARCH("DEV",F313,1),0)+IFERROR(SEARCH("FC",F313,1),0)+IFERROR(SEARCH("USD",F313,1),0)</f>
        <v>0</v>
      </c>
    </row>
    <row r="314" spans="1:28" x14ac:dyDescent="0.2">
      <c r="A314" s="1" t="s">
        <v>2020</v>
      </c>
      <c r="B314" s="1" t="s">
        <v>15</v>
      </c>
      <c r="C314" s="10">
        <v>45356</v>
      </c>
      <c r="D314" s="1" t="s">
        <v>110</v>
      </c>
      <c r="E314" s="1" t="s">
        <v>109</v>
      </c>
      <c r="F314" s="1" t="s">
        <v>2019</v>
      </c>
      <c r="G314" s="1" t="s">
        <v>12</v>
      </c>
      <c r="H314" s="1" t="s">
        <v>11</v>
      </c>
      <c r="I314" s="1" t="s">
        <v>50</v>
      </c>
      <c r="J314" s="1" t="s">
        <v>17</v>
      </c>
      <c r="K314" s="1" t="s">
        <v>16</v>
      </c>
      <c r="L314" s="1" t="s">
        <v>21</v>
      </c>
      <c r="M314" s="1" t="s">
        <v>20</v>
      </c>
      <c r="N314" s="9">
        <v>205.2</v>
      </c>
      <c r="O314" s="1" t="s">
        <v>2</v>
      </c>
      <c r="P314" s="8">
        <v>205.2</v>
      </c>
      <c r="Q314" s="8">
        <v>0</v>
      </c>
      <c r="R314" s="1" t="s">
        <v>33</v>
      </c>
      <c r="S314" s="7">
        <v>18301.02</v>
      </c>
      <c r="T314" s="6">
        <f>+S314*N314</f>
        <v>3755369.304</v>
      </c>
      <c r="U314" s="6">
        <f>+S314*Q314</f>
        <v>0</v>
      </c>
      <c r="V314" s="1" t="str">
        <f>IF(AB314=0,IFERROR(VLOOKUP(L314,[1]listaMateriales!A:K,11,0),"-"),"Sin producto")</f>
        <v>21 x 122</v>
      </c>
      <c r="W314" s="6">
        <f>+IF(OR(K314="27",K314="28",K314="29"),VLOOKUP(L314,[1]listaMateriales!A:E,5,0),0)*N314/1000</f>
        <v>0</v>
      </c>
      <c r="X314" s="6">
        <f>+IF(W314=0,0,T314/W314)</f>
        <v>0</v>
      </c>
      <c r="Y314" s="1" t="str">
        <f>MID(L314,14,1)</f>
        <v>1</v>
      </c>
      <c r="Z314" s="2" t="str">
        <f>IF(IFERROR(FIND("PUL",M314,1),0)&gt;1,"pulido","no")</f>
        <v>no</v>
      </c>
      <c r="AA314" s="2" t="str">
        <f>IF(IFERROR(FIND("BIOC",M314,1),0)&gt;1,"BIOCITY","no")</f>
        <v>no</v>
      </c>
      <c r="AB314" s="2">
        <f>IFERROR(SEARCH("INT",F314,1),0)+IFERROR(SEARCH("DEV",F314,1),0)+IFERROR(SEARCH("FC",F314,1),0)+IFERROR(SEARCH("USD",F314,1),0)</f>
        <v>0</v>
      </c>
    </row>
    <row r="315" spans="1:28" x14ac:dyDescent="0.2">
      <c r="A315" s="1" t="s">
        <v>2016</v>
      </c>
      <c r="B315" s="1" t="s">
        <v>42</v>
      </c>
      <c r="C315" s="10">
        <v>45356</v>
      </c>
      <c r="D315" s="1" t="s">
        <v>2015</v>
      </c>
      <c r="E315" s="1" t="s">
        <v>2014</v>
      </c>
      <c r="F315" s="1" t="s">
        <v>2013</v>
      </c>
      <c r="G315" s="1" t="s">
        <v>12</v>
      </c>
      <c r="H315" s="1" t="s">
        <v>11</v>
      </c>
      <c r="I315" s="1" t="s">
        <v>0</v>
      </c>
      <c r="J315" s="1" t="s">
        <v>17</v>
      </c>
      <c r="K315" s="1" t="s">
        <v>16</v>
      </c>
      <c r="L315" s="1" t="s">
        <v>219</v>
      </c>
      <c r="M315" s="1" t="s">
        <v>218</v>
      </c>
      <c r="N315" s="9">
        <v>324</v>
      </c>
      <c r="O315" s="1" t="s">
        <v>2</v>
      </c>
      <c r="P315" s="8">
        <v>324</v>
      </c>
      <c r="Q315" s="8">
        <v>0</v>
      </c>
      <c r="R315" s="1" t="s">
        <v>43</v>
      </c>
      <c r="S315" s="7">
        <v>7125.29</v>
      </c>
      <c r="T315" s="6">
        <f>+S315*N315</f>
        <v>2308593.96</v>
      </c>
      <c r="U315" s="6">
        <f>+S315*Q315</f>
        <v>0</v>
      </c>
      <c r="V315" s="1" t="str">
        <f>IF(AB315=0,IFERROR(VLOOKUP(L315,[1]listaMateriales!A:K,11,0),"-"),"Sin producto")</f>
        <v>60x60-61x61-61,5x61,5</v>
      </c>
      <c r="W315" s="6">
        <f>+IF(OR(K315="27",K315="28",K315="29"),VLOOKUP(L315,[1]listaMateriales!A:E,5,0),0)*N315/1000</f>
        <v>0</v>
      </c>
      <c r="X315" s="6">
        <f>+IF(W315=0,0,T315/W315)</f>
        <v>0</v>
      </c>
      <c r="Y315" s="1" t="str">
        <f>MID(L315,14,1)</f>
        <v>1</v>
      </c>
      <c r="Z315" s="2" t="str">
        <f>IF(IFERROR(FIND("PUL",M315,1),0)&gt;1,"pulido","no")</f>
        <v>no</v>
      </c>
      <c r="AA315" s="2" t="str">
        <f>IF(IFERROR(FIND("BIOC",M315,1),0)&gt;1,"BIOCITY","no")</f>
        <v>no</v>
      </c>
      <c r="AB315" s="2">
        <f>IFERROR(SEARCH("INT",F315,1),0)+IFERROR(SEARCH("DEV",F315,1),0)+IFERROR(SEARCH("FC",F315,1),0)+IFERROR(SEARCH("USD",F315,1),0)</f>
        <v>0</v>
      </c>
    </row>
    <row r="316" spans="1:28" x14ac:dyDescent="0.2">
      <c r="A316" s="1" t="s">
        <v>2016</v>
      </c>
      <c r="B316" s="1" t="s">
        <v>42</v>
      </c>
      <c r="C316" s="10">
        <v>45356</v>
      </c>
      <c r="D316" s="1" t="s">
        <v>2015</v>
      </c>
      <c r="E316" s="1" t="s">
        <v>2014</v>
      </c>
      <c r="F316" s="1" t="s">
        <v>2013</v>
      </c>
      <c r="G316" s="1" t="s">
        <v>12</v>
      </c>
      <c r="H316" s="1" t="s">
        <v>11</v>
      </c>
      <c r="I316" s="1" t="s">
        <v>0</v>
      </c>
      <c r="J316" s="1" t="s">
        <v>17</v>
      </c>
      <c r="K316" s="1" t="s">
        <v>16</v>
      </c>
      <c r="L316" s="1" t="s">
        <v>600</v>
      </c>
      <c r="M316" s="1" t="s">
        <v>599</v>
      </c>
      <c r="N316" s="9">
        <v>540</v>
      </c>
      <c r="O316" s="1" t="s">
        <v>2</v>
      </c>
      <c r="P316" s="8">
        <v>540</v>
      </c>
      <c r="Q316" s="8">
        <v>0</v>
      </c>
      <c r="R316" s="1" t="s">
        <v>43</v>
      </c>
      <c r="S316" s="7">
        <v>7125.29</v>
      </c>
      <c r="T316" s="6">
        <f>+S316*N316</f>
        <v>3847656.6</v>
      </c>
      <c r="U316" s="6">
        <f>+S316*Q316</f>
        <v>0</v>
      </c>
      <c r="V316" s="1" t="str">
        <f>IF(AB316=0,IFERROR(VLOOKUP(L316,[1]listaMateriales!A:K,11,0),"-"),"Sin producto")</f>
        <v>60x60-61x61-61,5x61,5</v>
      </c>
      <c r="W316" s="6">
        <f>+IF(OR(K316="27",K316="28",K316="29"),VLOOKUP(L316,[1]listaMateriales!A:E,5,0),0)*N316/1000</f>
        <v>0</v>
      </c>
      <c r="X316" s="6">
        <f>+IF(W316=0,0,T316/W316)</f>
        <v>0</v>
      </c>
      <c r="Y316" s="1" t="str">
        <f>MID(L316,14,1)</f>
        <v>1</v>
      </c>
      <c r="Z316" s="2" t="str">
        <f>IF(IFERROR(FIND("PUL",M316,1),0)&gt;1,"pulido","no")</f>
        <v>no</v>
      </c>
      <c r="AA316" s="2" t="str">
        <f>IF(IFERROR(FIND("BIOC",M316,1),0)&gt;1,"BIOCITY","no")</f>
        <v>no</v>
      </c>
      <c r="AB316" s="2">
        <f>IFERROR(SEARCH("INT",F316,1),0)+IFERROR(SEARCH("DEV",F316,1),0)+IFERROR(SEARCH("FC",F316,1),0)+IFERROR(SEARCH("USD",F316,1),0)</f>
        <v>0</v>
      </c>
    </row>
    <row r="317" spans="1:28" x14ac:dyDescent="0.2">
      <c r="A317" s="1" t="s">
        <v>2016</v>
      </c>
      <c r="B317" s="1" t="s">
        <v>42</v>
      </c>
      <c r="C317" s="10">
        <v>45356</v>
      </c>
      <c r="D317" s="1" t="s">
        <v>2015</v>
      </c>
      <c r="E317" s="1" t="s">
        <v>2014</v>
      </c>
      <c r="F317" s="1" t="s">
        <v>2013</v>
      </c>
      <c r="G317" s="1" t="s">
        <v>12</v>
      </c>
      <c r="H317" s="1" t="s">
        <v>11</v>
      </c>
      <c r="I317" s="1" t="s">
        <v>0</v>
      </c>
      <c r="J317" s="1" t="s">
        <v>17</v>
      </c>
      <c r="K317" s="1" t="s">
        <v>16</v>
      </c>
      <c r="L317" s="1" t="s">
        <v>1424</v>
      </c>
      <c r="M317" s="1" t="s">
        <v>1423</v>
      </c>
      <c r="N317" s="9">
        <v>313.2</v>
      </c>
      <c r="O317" s="1" t="s">
        <v>2</v>
      </c>
      <c r="P317" s="8">
        <v>0</v>
      </c>
      <c r="Q317" s="8">
        <v>313.2</v>
      </c>
      <c r="R317" s="1" t="s">
        <v>43</v>
      </c>
      <c r="S317" s="7">
        <v>10039.280000000001</v>
      </c>
      <c r="T317" s="6">
        <f>+S317*N317</f>
        <v>3144302.4960000003</v>
      </c>
      <c r="U317" s="6">
        <f>+S317*Q317</f>
        <v>3144302.4960000003</v>
      </c>
      <c r="V317" s="1" t="str">
        <f>IF(AB317=0,IFERROR(VLOOKUP(L317,[1]listaMateriales!A:K,11,0),"-"),"Sin producto")</f>
        <v xml:space="preserve">59 x 59 </v>
      </c>
      <c r="W317" s="6">
        <f>+IF(OR(K317="27",K317="28",K317="29"),VLOOKUP(L317,[1]listaMateriales!A:E,5,0),0)*N317/1000</f>
        <v>0</v>
      </c>
      <c r="X317" s="6">
        <f>+IF(W317=0,0,T317/W317)</f>
        <v>0</v>
      </c>
      <c r="Y317" s="1" t="str">
        <f>MID(L317,14,1)</f>
        <v>1</v>
      </c>
      <c r="Z317" s="2" t="str">
        <f>IF(IFERROR(FIND("PUL",M317,1),0)&gt;1,"pulido","no")</f>
        <v>no</v>
      </c>
      <c r="AA317" s="2" t="str">
        <f>IF(IFERROR(FIND("BIOC",M317,1),0)&gt;1,"BIOCITY","no")</f>
        <v>no</v>
      </c>
      <c r="AB317" s="2">
        <f>IFERROR(SEARCH("INT",F317,1),0)+IFERROR(SEARCH("DEV",F317,1),0)+IFERROR(SEARCH("FC",F317,1),0)+IFERROR(SEARCH("USD",F317,1),0)</f>
        <v>0</v>
      </c>
    </row>
    <row r="318" spans="1:28" x14ac:dyDescent="0.2">
      <c r="A318" s="1" t="s">
        <v>2016</v>
      </c>
      <c r="B318" s="1" t="s">
        <v>42</v>
      </c>
      <c r="C318" s="10">
        <v>45356</v>
      </c>
      <c r="D318" s="1" t="s">
        <v>2015</v>
      </c>
      <c r="E318" s="1" t="s">
        <v>2014</v>
      </c>
      <c r="F318" s="1" t="s">
        <v>2013</v>
      </c>
      <c r="G318" s="1" t="s">
        <v>12</v>
      </c>
      <c r="H318" s="1" t="s">
        <v>11</v>
      </c>
      <c r="I318" s="1" t="s">
        <v>0</v>
      </c>
      <c r="J318" s="1" t="s">
        <v>17</v>
      </c>
      <c r="K318" s="1" t="s">
        <v>16</v>
      </c>
      <c r="L318" s="1" t="s">
        <v>897</v>
      </c>
      <c r="M318" s="1" t="s">
        <v>896</v>
      </c>
      <c r="N318" s="9">
        <v>208.8</v>
      </c>
      <c r="O318" s="1" t="s">
        <v>2</v>
      </c>
      <c r="P318" s="8">
        <v>0</v>
      </c>
      <c r="Q318" s="8">
        <v>208.8</v>
      </c>
      <c r="R318" s="1" t="s">
        <v>43</v>
      </c>
      <c r="S318" s="7">
        <v>10039.280000000001</v>
      </c>
      <c r="T318" s="6">
        <f>+S318*N318</f>
        <v>2096201.6640000003</v>
      </c>
      <c r="U318" s="6">
        <f>+S318*Q318</f>
        <v>2096201.6640000003</v>
      </c>
      <c r="V318" s="1" t="str">
        <f>IF(AB318=0,IFERROR(VLOOKUP(L318,[1]listaMateriales!A:K,11,0),"-"),"Sin producto")</f>
        <v xml:space="preserve">59 x 59 </v>
      </c>
      <c r="W318" s="6">
        <f>+IF(OR(K318="27",K318="28",K318="29"),VLOOKUP(L318,[1]listaMateriales!A:E,5,0),0)*N318/1000</f>
        <v>0</v>
      </c>
      <c r="X318" s="6">
        <f>+IF(W318=0,0,T318/W318)</f>
        <v>0</v>
      </c>
      <c r="Y318" s="1" t="str">
        <f>MID(L318,14,1)</f>
        <v>1</v>
      </c>
      <c r="Z318" s="2" t="str">
        <f>IF(IFERROR(FIND("PUL",M318,1),0)&gt;1,"pulido","no")</f>
        <v>no</v>
      </c>
      <c r="AA318" s="2" t="str">
        <f>IF(IFERROR(FIND("BIOC",M318,1),0)&gt;1,"BIOCITY","no")</f>
        <v>no</v>
      </c>
      <c r="AB318" s="2">
        <f>IFERROR(SEARCH("INT",F318,1),0)+IFERROR(SEARCH("DEV",F318,1),0)+IFERROR(SEARCH("FC",F318,1),0)+IFERROR(SEARCH("USD",F318,1),0)</f>
        <v>0</v>
      </c>
    </row>
    <row r="319" spans="1:28" x14ac:dyDescent="0.2">
      <c r="A319" s="1" t="s">
        <v>2016</v>
      </c>
      <c r="B319" s="1" t="s">
        <v>42</v>
      </c>
      <c r="C319" s="10">
        <v>45356</v>
      </c>
      <c r="D319" s="1" t="s">
        <v>2015</v>
      </c>
      <c r="E319" s="1" t="s">
        <v>2014</v>
      </c>
      <c r="F319" s="1" t="s">
        <v>2013</v>
      </c>
      <c r="G319" s="1" t="s">
        <v>12</v>
      </c>
      <c r="H319" s="1" t="s">
        <v>11</v>
      </c>
      <c r="I319" s="1" t="s">
        <v>0</v>
      </c>
      <c r="J319" s="1" t="s">
        <v>17</v>
      </c>
      <c r="K319" s="1" t="s">
        <v>16</v>
      </c>
      <c r="L319" s="1" t="s">
        <v>2018</v>
      </c>
      <c r="M319" s="1" t="s">
        <v>2017</v>
      </c>
      <c r="N319" s="9">
        <v>403.2</v>
      </c>
      <c r="O319" s="1" t="s">
        <v>2</v>
      </c>
      <c r="P319" s="8">
        <v>0</v>
      </c>
      <c r="Q319" s="8">
        <v>403.2</v>
      </c>
      <c r="R319" s="1" t="s">
        <v>43</v>
      </c>
      <c r="S319" s="7">
        <v>13490.44</v>
      </c>
      <c r="T319" s="6">
        <f>+S319*N319</f>
        <v>5439345.4079999998</v>
      </c>
      <c r="U319" s="6">
        <f>+S319*Q319</f>
        <v>5439345.4079999998</v>
      </c>
      <c r="V319" s="1" t="str">
        <f>IF(AB319=0,IFERROR(VLOOKUP(L319,[1]listaMateriales!A:K,11,0),"-"),"Sin producto")</f>
        <v>58x58 Polished</v>
      </c>
      <c r="W319" s="6">
        <f>+IF(OR(K319="27",K319="28",K319="29"),VLOOKUP(L319,[1]listaMateriales!A:E,5,0),0)*N319/1000</f>
        <v>0</v>
      </c>
      <c r="X319" s="6">
        <f>+IF(W319=0,0,T319/W319)</f>
        <v>0</v>
      </c>
      <c r="Y319" s="1" t="str">
        <f>MID(L319,14,1)</f>
        <v>1</v>
      </c>
      <c r="Z319" s="2" t="str">
        <f>IF(IFERROR(FIND("PUL",M319,1),0)&gt;1,"pulido","no")</f>
        <v>pulido</v>
      </c>
      <c r="AA319" s="2" t="str">
        <f>IF(IFERROR(FIND("BIOC",M319,1),0)&gt;1,"BIOCITY","no")</f>
        <v>no</v>
      </c>
      <c r="AB319" s="2">
        <f>IFERROR(SEARCH("INT",F319,1),0)+IFERROR(SEARCH("DEV",F319,1),0)+IFERROR(SEARCH("FC",F319,1),0)+IFERROR(SEARCH("USD",F319,1),0)</f>
        <v>0</v>
      </c>
    </row>
    <row r="320" spans="1:28" x14ac:dyDescent="0.2">
      <c r="A320" s="1" t="s">
        <v>2016</v>
      </c>
      <c r="B320" s="1" t="s">
        <v>42</v>
      </c>
      <c r="C320" s="10">
        <v>45356</v>
      </c>
      <c r="D320" s="1" t="s">
        <v>2015</v>
      </c>
      <c r="E320" s="1" t="s">
        <v>2014</v>
      </c>
      <c r="F320" s="1" t="s">
        <v>2013</v>
      </c>
      <c r="G320" s="1" t="s">
        <v>12</v>
      </c>
      <c r="H320" s="1" t="s">
        <v>11</v>
      </c>
      <c r="I320" s="1" t="s">
        <v>0</v>
      </c>
      <c r="J320" s="1" t="s">
        <v>17</v>
      </c>
      <c r="K320" s="1" t="s">
        <v>16</v>
      </c>
      <c r="L320" s="1" t="s">
        <v>763</v>
      </c>
      <c r="M320" s="1" t="s">
        <v>762</v>
      </c>
      <c r="N320" s="9">
        <v>201.6</v>
      </c>
      <c r="O320" s="1" t="s">
        <v>2</v>
      </c>
      <c r="P320" s="8">
        <v>201.6</v>
      </c>
      <c r="Q320" s="8">
        <v>0</v>
      </c>
      <c r="R320" s="1" t="s">
        <v>43</v>
      </c>
      <c r="S320" s="7">
        <v>13490.44</v>
      </c>
      <c r="T320" s="6">
        <f>+S320*N320</f>
        <v>2719672.7039999999</v>
      </c>
      <c r="U320" s="6">
        <f>+S320*Q320</f>
        <v>0</v>
      </c>
      <c r="V320" s="1" t="str">
        <f>IF(AB320=0,IFERROR(VLOOKUP(L320,[1]listaMateriales!A:K,11,0),"-"),"Sin producto")</f>
        <v>58x58 Polished</v>
      </c>
      <c r="W320" s="6">
        <f>+IF(OR(K320="27",K320="28",K320="29"),VLOOKUP(L320,[1]listaMateriales!A:E,5,0),0)*N320/1000</f>
        <v>0</v>
      </c>
      <c r="X320" s="6">
        <f>+IF(W320=0,0,T320/W320)</f>
        <v>0</v>
      </c>
      <c r="Y320" s="1" t="str">
        <f>MID(L320,14,1)</f>
        <v>1</v>
      </c>
      <c r="Z320" s="2" t="str">
        <f>IF(IFERROR(FIND("PUL",M320,1),0)&gt;1,"pulido","no")</f>
        <v>pulido</v>
      </c>
      <c r="AA320" s="2" t="str">
        <f>IF(IFERROR(FIND("BIOC",M320,1),0)&gt;1,"BIOCITY","no")</f>
        <v>no</v>
      </c>
      <c r="AB320" s="2">
        <f>IFERROR(SEARCH("INT",F320,1),0)+IFERROR(SEARCH("DEV",F320,1),0)+IFERROR(SEARCH("FC",F320,1),0)+IFERROR(SEARCH("USD",F320,1),0)</f>
        <v>0</v>
      </c>
    </row>
    <row r="321" spans="1:28" x14ac:dyDescent="0.2">
      <c r="A321" s="1" t="s">
        <v>2016</v>
      </c>
      <c r="B321" s="1" t="s">
        <v>42</v>
      </c>
      <c r="C321" s="10">
        <v>45356</v>
      </c>
      <c r="D321" s="1" t="s">
        <v>2015</v>
      </c>
      <c r="E321" s="1" t="s">
        <v>2014</v>
      </c>
      <c r="F321" s="1" t="s">
        <v>2013</v>
      </c>
      <c r="G321" s="1" t="s">
        <v>12</v>
      </c>
      <c r="H321" s="1" t="s">
        <v>11</v>
      </c>
      <c r="I321" s="1" t="s">
        <v>0</v>
      </c>
      <c r="J321" s="1" t="s">
        <v>17</v>
      </c>
      <c r="K321" s="1" t="s">
        <v>16</v>
      </c>
      <c r="L321" s="1" t="s">
        <v>558</v>
      </c>
      <c r="M321" s="1" t="s">
        <v>557</v>
      </c>
      <c r="N321" s="9">
        <v>302.39999999999998</v>
      </c>
      <c r="O321" s="1" t="s">
        <v>2</v>
      </c>
      <c r="P321" s="8">
        <v>0</v>
      </c>
      <c r="Q321" s="8">
        <v>302.39999999999998</v>
      </c>
      <c r="R321" s="1" t="s">
        <v>43</v>
      </c>
      <c r="S321" s="7">
        <v>13490.44</v>
      </c>
      <c r="T321" s="6">
        <f>+S321*N321</f>
        <v>4079509.0559999999</v>
      </c>
      <c r="U321" s="6">
        <f>+S321*Q321</f>
        <v>4079509.0559999999</v>
      </c>
      <c r="V321" s="1" t="str">
        <f>IF(AB321=0,IFERROR(VLOOKUP(L321,[1]listaMateriales!A:K,11,0),"-"),"Sin producto")</f>
        <v>58x58 Polished</v>
      </c>
      <c r="W321" s="6">
        <f>+IF(OR(K321="27",K321="28",K321="29"),VLOOKUP(L321,[1]listaMateriales!A:E,5,0),0)*N321/1000</f>
        <v>0</v>
      </c>
      <c r="X321" s="6">
        <f>+IF(W321=0,0,T321/W321)</f>
        <v>0</v>
      </c>
      <c r="Y321" s="1" t="str">
        <f>MID(L321,14,1)</f>
        <v>1</v>
      </c>
      <c r="Z321" s="2" t="str">
        <f>IF(IFERROR(FIND("PUL",M321,1),0)&gt;1,"pulido","no")</f>
        <v>pulido</v>
      </c>
      <c r="AA321" s="2" t="str">
        <f>IF(IFERROR(FIND("BIOC",M321,1),0)&gt;1,"BIOCITY","no")</f>
        <v>no</v>
      </c>
      <c r="AB321" s="2">
        <f>IFERROR(SEARCH("INT",F321,1),0)+IFERROR(SEARCH("DEV",F321,1),0)+IFERROR(SEARCH("FC",F321,1),0)+IFERROR(SEARCH("USD",F321,1),0)</f>
        <v>0</v>
      </c>
    </row>
    <row r="322" spans="1:28" x14ac:dyDescent="0.2">
      <c r="A322" s="1" t="s">
        <v>2016</v>
      </c>
      <c r="B322" s="1" t="s">
        <v>42</v>
      </c>
      <c r="C322" s="10">
        <v>45356</v>
      </c>
      <c r="D322" s="1" t="s">
        <v>2015</v>
      </c>
      <c r="E322" s="1" t="s">
        <v>2014</v>
      </c>
      <c r="F322" s="1" t="s">
        <v>2013</v>
      </c>
      <c r="G322" s="1" t="s">
        <v>12</v>
      </c>
      <c r="H322" s="1" t="s">
        <v>11</v>
      </c>
      <c r="I322" s="1" t="s">
        <v>0</v>
      </c>
      <c r="J322" s="1" t="s">
        <v>17</v>
      </c>
      <c r="K322" s="1" t="s">
        <v>16</v>
      </c>
      <c r="L322" s="1" t="s">
        <v>887</v>
      </c>
      <c r="M322" s="1" t="s">
        <v>886</v>
      </c>
      <c r="N322" s="9">
        <v>403.2</v>
      </c>
      <c r="O322" s="1" t="s">
        <v>2</v>
      </c>
      <c r="P322" s="8">
        <v>403.2</v>
      </c>
      <c r="Q322" s="8">
        <v>0</v>
      </c>
      <c r="R322" s="1" t="s">
        <v>43</v>
      </c>
      <c r="S322" s="7">
        <v>13490.44</v>
      </c>
      <c r="T322" s="6">
        <f>+S322*N322</f>
        <v>5439345.4079999998</v>
      </c>
      <c r="U322" s="6">
        <f>+S322*Q322</f>
        <v>0</v>
      </c>
      <c r="V322" s="1" t="str">
        <f>IF(AB322=0,IFERROR(VLOOKUP(L322,[1]listaMateriales!A:K,11,0),"-"),"Sin producto")</f>
        <v>58x58 Polished</v>
      </c>
      <c r="W322" s="6">
        <f>+IF(OR(K322="27",K322="28",K322="29"),VLOOKUP(L322,[1]listaMateriales!A:E,5,0),0)*N322/1000</f>
        <v>0</v>
      </c>
      <c r="X322" s="6">
        <f>+IF(W322=0,0,T322/W322)</f>
        <v>0</v>
      </c>
      <c r="Y322" s="1" t="str">
        <f>MID(L322,14,1)</f>
        <v>1</v>
      </c>
      <c r="Z322" s="2" t="str">
        <f>IF(IFERROR(FIND("PUL",M322,1),0)&gt;1,"pulido","no")</f>
        <v>pulido</v>
      </c>
      <c r="AA322" s="2" t="str">
        <f>IF(IFERROR(FIND("BIOC",M322,1),0)&gt;1,"BIOCITY","no")</f>
        <v>no</v>
      </c>
      <c r="AB322" s="2">
        <f>IFERROR(SEARCH("INT",F322,1),0)+IFERROR(SEARCH("DEV",F322,1),0)+IFERROR(SEARCH("FC",F322,1),0)+IFERROR(SEARCH("USD",F322,1),0)</f>
        <v>0</v>
      </c>
    </row>
    <row r="323" spans="1:28" x14ac:dyDescent="0.2">
      <c r="A323" s="1" t="s">
        <v>2012</v>
      </c>
      <c r="B323" s="1" t="s">
        <v>15</v>
      </c>
      <c r="C323" s="10">
        <v>45356</v>
      </c>
      <c r="D323" s="1" t="s">
        <v>941</v>
      </c>
      <c r="E323" s="1" t="s">
        <v>940</v>
      </c>
      <c r="F323" s="1" t="s">
        <v>2011</v>
      </c>
      <c r="G323" s="1" t="s">
        <v>39</v>
      </c>
      <c r="H323" s="1" t="s">
        <v>38</v>
      </c>
      <c r="I323" s="1" t="s">
        <v>50</v>
      </c>
      <c r="J323" s="1" t="s">
        <v>37</v>
      </c>
      <c r="K323" s="1" t="s">
        <v>36</v>
      </c>
      <c r="L323" s="1" t="s">
        <v>86</v>
      </c>
      <c r="M323" s="1" t="s">
        <v>85</v>
      </c>
      <c r="N323" s="9">
        <v>3564</v>
      </c>
      <c r="O323" s="1" t="s">
        <v>4</v>
      </c>
      <c r="P323" s="8">
        <v>3564</v>
      </c>
      <c r="Q323" s="8">
        <v>0</v>
      </c>
      <c r="R323" s="1" t="s">
        <v>144</v>
      </c>
      <c r="S323" s="7">
        <v>288.24</v>
      </c>
      <c r="T323" s="6">
        <f>+S323*N323</f>
        <v>1027287.36</v>
      </c>
      <c r="U323" s="6">
        <f>+S323*Q323</f>
        <v>0</v>
      </c>
      <c r="V323" s="1" t="str">
        <f>IF(AB323=0,IFERROR(VLOOKUP(L323,[1]listaMateriales!A:K,11,0),"-"),"Sin producto")</f>
        <v>Ladrillos (Campana)</v>
      </c>
      <c r="W323" s="6">
        <f>+IF(OR(K323="27",K323="28",K323="29"),VLOOKUP(L323,[1]listaMateriales!A:E,5,0),0)*N323/1000</f>
        <v>13.186800000000002</v>
      </c>
      <c r="X323" s="6">
        <f>+IF(W323=0,0,T323/W323)</f>
        <v>77902.702702702692</v>
      </c>
      <c r="Y323" s="1" t="str">
        <f>MID(L323,14,1)</f>
        <v/>
      </c>
      <c r="Z323" s="2" t="str">
        <f>IF(IFERROR(FIND("PUL",M323,1),0)&gt;1,"pulido","no")</f>
        <v>no</v>
      </c>
      <c r="AA323" s="2" t="str">
        <f>IF(IFERROR(FIND("BIOC",M323,1),0)&gt;1,"BIOCITY","no")</f>
        <v>no</v>
      </c>
      <c r="AB323" s="2">
        <f>IFERROR(SEARCH("INT",F323,1),0)+IFERROR(SEARCH("DEV",F323,1),0)+IFERROR(SEARCH("FC",F323,1),0)+IFERROR(SEARCH("USD",F323,1),0)</f>
        <v>0</v>
      </c>
    </row>
    <row r="324" spans="1:28" x14ac:dyDescent="0.2">
      <c r="A324" s="1" t="s">
        <v>2012</v>
      </c>
      <c r="B324" s="1" t="s">
        <v>15</v>
      </c>
      <c r="C324" s="10">
        <v>45356</v>
      </c>
      <c r="D324" s="1" t="s">
        <v>941</v>
      </c>
      <c r="E324" s="1" t="s">
        <v>940</v>
      </c>
      <c r="F324" s="1" t="s">
        <v>2011</v>
      </c>
      <c r="G324" s="1" t="s">
        <v>39</v>
      </c>
      <c r="H324" s="1" t="s">
        <v>38</v>
      </c>
      <c r="I324" s="1" t="s">
        <v>50</v>
      </c>
      <c r="J324" s="1" t="s">
        <v>37</v>
      </c>
      <c r="K324" s="1" t="s">
        <v>36</v>
      </c>
      <c r="L324" s="1" t="s">
        <v>35</v>
      </c>
      <c r="M324" s="1" t="s">
        <v>34</v>
      </c>
      <c r="N324" s="9">
        <v>2304</v>
      </c>
      <c r="O324" s="1" t="s">
        <v>4</v>
      </c>
      <c r="P324" s="8">
        <v>2304</v>
      </c>
      <c r="Q324" s="8">
        <v>0</v>
      </c>
      <c r="R324" s="1" t="s">
        <v>144</v>
      </c>
      <c r="S324" s="7">
        <v>344.51</v>
      </c>
      <c r="T324" s="6">
        <f>+S324*N324</f>
        <v>793751.04000000004</v>
      </c>
      <c r="U324" s="6">
        <f>+S324*Q324</f>
        <v>0</v>
      </c>
      <c r="V324" s="1" t="str">
        <f>IF(AB324=0,IFERROR(VLOOKUP(L324,[1]listaMateriales!A:K,11,0),"-"),"Sin producto")</f>
        <v>Ladrillos (Campana)</v>
      </c>
      <c r="W324" s="6">
        <f>+IF(OR(K324="27",K324="28",K324="29"),VLOOKUP(L324,[1]listaMateriales!A:E,5,0),0)*N324/1000</f>
        <v>11.059199999999999</v>
      </c>
      <c r="X324" s="6">
        <f>+IF(W324=0,0,T324/W324)</f>
        <v>71772.916666666672</v>
      </c>
      <c r="Y324" s="1" t="str">
        <f>MID(L324,14,1)</f>
        <v/>
      </c>
      <c r="Z324" s="2" t="str">
        <f>IF(IFERROR(FIND("PUL",M324,1),0)&gt;1,"pulido","no")</f>
        <v>no</v>
      </c>
      <c r="AA324" s="2" t="str">
        <f>IF(IFERROR(FIND("BIOC",M324,1),0)&gt;1,"BIOCITY","no")</f>
        <v>no</v>
      </c>
      <c r="AB324" s="2">
        <f>IFERROR(SEARCH("INT",F324,1),0)+IFERROR(SEARCH("DEV",F324,1),0)+IFERROR(SEARCH("FC",F324,1),0)+IFERROR(SEARCH("USD",F324,1),0)</f>
        <v>0</v>
      </c>
    </row>
    <row r="325" spans="1:28" x14ac:dyDescent="0.2">
      <c r="A325" s="1" t="s">
        <v>2012</v>
      </c>
      <c r="B325" s="1" t="s">
        <v>15</v>
      </c>
      <c r="C325" s="10">
        <v>45356</v>
      </c>
      <c r="D325" s="1" t="s">
        <v>941</v>
      </c>
      <c r="E325" s="1" t="s">
        <v>940</v>
      </c>
      <c r="F325" s="1" t="s">
        <v>2011</v>
      </c>
      <c r="G325" s="1" t="s">
        <v>39</v>
      </c>
      <c r="H325" s="1" t="s">
        <v>38</v>
      </c>
      <c r="I325" s="1" t="s">
        <v>50</v>
      </c>
      <c r="J325" s="1" t="s">
        <v>37</v>
      </c>
      <c r="K325" s="1" t="s">
        <v>36</v>
      </c>
      <c r="L325" s="1" t="s">
        <v>77</v>
      </c>
      <c r="M325" s="1" t="s">
        <v>76</v>
      </c>
      <c r="N325" s="9">
        <v>1764</v>
      </c>
      <c r="O325" s="1" t="s">
        <v>4</v>
      </c>
      <c r="P325" s="8">
        <v>1764</v>
      </c>
      <c r="Q325" s="8">
        <v>0</v>
      </c>
      <c r="R325" s="1" t="s">
        <v>144</v>
      </c>
      <c r="S325" s="7">
        <v>544.01</v>
      </c>
      <c r="T325" s="6">
        <f>+S325*N325</f>
        <v>959633.64</v>
      </c>
      <c r="U325" s="6">
        <f>+S325*Q325</f>
        <v>0</v>
      </c>
      <c r="V325" s="1" t="str">
        <f>IF(AB325=0,IFERROR(VLOOKUP(L325,[1]listaMateriales!A:K,11,0),"-"),"Sin producto")</f>
        <v>Ladrillos (Campana)</v>
      </c>
      <c r="W325" s="6">
        <f>+IF(OR(K325="27",K325="28",K325="29"),VLOOKUP(L325,[1]listaMateriales!A:E,5,0),0)*N325/1000</f>
        <v>10.584</v>
      </c>
      <c r="X325" s="6">
        <f>+IF(W325=0,0,T325/W325)</f>
        <v>90668.333333333343</v>
      </c>
      <c r="Y325" s="1" t="str">
        <f>MID(L325,14,1)</f>
        <v/>
      </c>
      <c r="Z325" s="2" t="str">
        <f>IF(IFERROR(FIND("PUL",M325,1),0)&gt;1,"pulido","no")</f>
        <v>no</v>
      </c>
      <c r="AA325" s="2" t="str">
        <f>IF(IFERROR(FIND("BIOC",M325,1),0)&gt;1,"BIOCITY","no")</f>
        <v>no</v>
      </c>
      <c r="AB325" s="2">
        <f>IFERROR(SEARCH("INT",F325,1),0)+IFERROR(SEARCH("DEV",F325,1),0)+IFERROR(SEARCH("FC",F325,1),0)+IFERROR(SEARCH("USD",F325,1),0)</f>
        <v>0</v>
      </c>
    </row>
    <row r="326" spans="1:28" x14ac:dyDescent="0.2">
      <c r="A326" s="1" t="s">
        <v>2010</v>
      </c>
      <c r="B326" s="1" t="s">
        <v>15</v>
      </c>
      <c r="C326" s="10">
        <v>45356</v>
      </c>
      <c r="D326" s="1" t="s">
        <v>1852</v>
      </c>
      <c r="E326" s="1" t="s">
        <v>1851</v>
      </c>
      <c r="F326" s="1" t="s">
        <v>2009</v>
      </c>
      <c r="G326" s="1" t="s">
        <v>12</v>
      </c>
      <c r="H326" s="1" t="s">
        <v>11</v>
      </c>
      <c r="I326" s="1" t="s">
        <v>50</v>
      </c>
      <c r="J326" s="1" t="s">
        <v>17</v>
      </c>
      <c r="K326" s="1" t="s">
        <v>16</v>
      </c>
      <c r="L326" s="1" t="s">
        <v>108</v>
      </c>
      <c r="M326" s="1" t="s">
        <v>107</v>
      </c>
      <c r="N326" s="9">
        <v>340.2</v>
      </c>
      <c r="O326" s="1" t="s">
        <v>2</v>
      </c>
      <c r="P326" s="8">
        <v>340.2</v>
      </c>
      <c r="Q326" s="8">
        <v>0</v>
      </c>
      <c r="R326" s="1" t="s">
        <v>144</v>
      </c>
      <c r="S326" s="7">
        <v>14418.36</v>
      </c>
      <c r="T326" s="6">
        <f>+S326*N326</f>
        <v>4905126.0719999997</v>
      </c>
      <c r="U326" s="6">
        <f>+S326*Q326</f>
        <v>0</v>
      </c>
      <c r="V326" s="1" t="str">
        <f>IF(AB326=0,IFERROR(VLOOKUP(L326,[1]listaMateriales!A:K,11,0),"-"),"Sin producto")</f>
        <v>58 x 117 Polished</v>
      </c>
      <c r="W326" s="6">
        <f>+IF(OR(K326="27",K326="28",K326="29"),VLOOKUP(L326,[1]listaMateriales!A:E,5,0),0)*N326/1000</f>
        <v>0</v>
      </c>
      <c r="X326" s="6">
        <f>+IF(W326=0,0,T326/W326)</f>
        <v>0</v>
      </c>
      <c r="Y326" s="1" t="str">
        <f>MID(L326,14,1)</f>
        <v>2</v>
      </c>
      <c r="Z326" s="2" t="str">
        <f>IF(IFERROR(FIND("PUL",M326,1),0)&gt;1,"pulido","no")</f>
        <v>pulido</v>
      </c>
      <c r="AA326" s="2" t="str">
        <f>IF(IFERROR(FIND("BIOC",M326,1),0)&gt;1,"BIOCITY","no")</f>
        <v>no</v>
      </c>
      <c r="AB326" s="2">
        <f>IFERROR(SEARCH("INT",F326,1),0)+IFERROR(SEARCH("DEV",F326,1),0)+IFERROR(SEARCH("FC",F326,1),0)+IFERROR(SEARCH("USD",F326,1),0)</f>
        <v>0</v>
      </c>
    </row>
    <row r="327" spans="1:28" x14ac:dyDescent="0.2">
      <c r="A327" s="1" t="s">
        <v>2010</v>
      </c>
      <c r="B327" s="1" t="s">
        <v>15</v>
      </c>
      <c r="C327" s="10">
        <v>45356</v>
      </c>
      <c r="D327" s="1" t="s">
        <v>1852</v>
      </c>
      <c r="E327" s="1" t="s">
        <v>1851</v>
      </c>
      <c r="F327" s="1" t="s">
        <v>2009</v>
      </c>
      <c r="G327" s="1" t="s">
        <v>12</v>
      </c>
      <c r="H327" s="1" t="s">
        <v>11</v>
      </c>
      <c r="I327" s="1" t="s">
        <v>50</v>
      </c>
      <c r="J327" s="1" t="s">
        <v>17</v>
      </c>
      <c r="K327" s="1" t="s">
        <v>16</v>
      </c>
      <c r="L327" s="1" t="s">
        <v>742</v>
      </c>
      <c r="M327" s="1" t="s">
        <v>741</v>
      </c>
      <c r="N327" s="9">
        <v>574.20000000000005</v>
      </c>
      <c r="O327" s="1" t="s">
        <v>2</v>
      </c>
      <c r="P327" s="8">
        <v>417.6</v>
      </c>
      <c r="Q327" s="8">
        <v>156.6</v>
      </c>
      <c r="R327" s="1" t="s">
        <v>144</v>
      </c>
      <c r="S327" s="7">
        <v>7209.03</v>
      </c>
      <c r="T327" s="6">
        <f>+S327*N327</f>
        <v>4139425.0260000001</v>
      </c>
      <c r="U327" s="6">
        <f>+S327*Q327</f>
        <v>1128934.098</v>
      </c>
      <c r="V327" s="1" t="str">
        <f>IF(AB327=0,IFERROR(VLOOKUP(L327,[1]listaMateriales!A:K,11,0),"-"),"Sin producto")</f>
        <v xml:space="preserve">59 x 59 </v>
      </c>
      <c r="W327" s="6">
        <f>+IF(OR(K327="27",K327="28",K327="29"),VLOOKUP(L327,[1]listaMateriales!A:E,5,0),0)*N327/1000</f>
        <v>0</v>
      </c>
      <c r="X327" s="6">
        <f>+IF(W327=0,0,T327/W327)</f>
        <v>0</v>
      </c>
      <c r="Y327" s="1" t="str">
        <f>MID(L327,14,1)</f>
        <v>2</v>
      </c>
      <c r="Z327" s="2" t="str">
        <f>IF(IFERROR(FIND("PUL",M327,1),0)&gt;1,"pulido","no")</f>
        <v>no</v>
      </c>
      <c r="AA327" s="2" t="str">
        <f>IF(IFERROR(FIND("BIOC",M327,1),0)&gt;1,"BIOCITY","no")</f>
        <v>no</v>
      </c>
      <c r="AB327" s="2">
        <f>IFERROR(SEARCH("INT",F327,1),0)+IFERROR(SEARCH("DEV",F327,1),0)+IFERROR(SEARCH("FC",F327,1),0)+IFERROR(SEARCH("USD",F327,1),0)</f>
        <v>0</v>
      </c>
    </row>
    <row r="328" spans="1:28" x14ac:dyDescent="0.2">
      <c r="A328" s="1" t="s">
        <v>2008</v>
      </c>
      <c r="B328" s="1" t="s">
        <v>42</v>
      </c>
      <c r="C328" s="10">
        <v>45356</v>
      </c>
      <c r="D328" s="1" t="s">
        <v>41</v>
      </c>
      <c r="E328" s="1" t="s">
        <v>40</v>
      </c>
      <c r="F328" s="1" t="s">
        <v>2007</v>
      </c>
      <c r="G328" s="1" t="s">
        <v>39</v>
      </c>
      <c r="H328" s="1" t="s">
        <v>38</v>
      </c>
      <c r="I328" s="1" t="s">
        <v>50</v>
      </c>
      <c r="J328" s="1" t="s">
        <v>37</v>
      </c>
      <c r="K328" s="1" t="s">
        <v>36</v>
      </c>
      <c r="L328" s="1" t="s">
        <v>35</v>
      </c>
      <c r="M328" s="1" t="s">
        <v>34</v>
      </c>
      <c r="N328" s="9">
        <v>6336</v>
      </c>
      <c r="O328" s="1" t="s">
        <v>4</v>
      </c>
      <c r="P328" s="8">
        <v>6336</v>
      </c>
      <c r="Q328" s="8">
        <v>0</v>
      </c>
      <c r="R328" s="1" t="s">
        <v>33</v>
      </c>
      <c r="S328" s="7">
        <v>116.04</v>
      </c>
      <c r="T328" s="6">
        <f>+S328*N328</f>
        <v>735229.44000000006</v>
      </c>
      <c r="U328" s="6">
        <f>+S328*Q328</f>
        <v>0</v>
      </c>
      <c r="V328" s="1" t="str">
        <f>IF(AB328=0,IFERROR(VLOOKUP(L328,[1]listaMateriales!A:K,11,0),"-"),"Sin producto")</f>
        <v>Ladrillos (Campana)</v>
      </c>
      <c r="W328" s="6">
        <f>+IF(OR(K328="27",K328="28",K328="29"),VLOOKUP(L328,[1]listaMateriales!A:E,5,0),0)*N328/1000</f>
        <v>30.412800000000001</v>
      </c>
      <c r="X328" s="6">
        <f>+IF(W328=0,0,T328/W328)</f>
        <v>24175</v>
      </c>
      <c r="Y328" s="1" t="str">
        <f>MID(L328,14,1)</f>
        <v/>
      </c>
      <c r="Z328" s="2" t="str">
        <f>IF(IFERROR(FIND("PUL",M328,1),0)&gt;1,"pulido","no")</f>
        <v>no</v>
      </c>
      <c r="AA328" s="2" t="str">
        <f>IF(IFERROR(FIND("BIOC",M328,1),0)&gt;1,"BIOCITY","no")</f>
        <v>no</v>
      </c>
      <c r="AB328" s="2">
        <f>IFERROR(SEARCH("INT",F328,1),0)+IFERROR(SEARCH("DEV",F328,1),0)+IFERROR(SEARCH("FC",F328,1),0)+IFERROR(SEARCH("USD",F328,1),0)</f>
        <v>0</v>
      </c>
    </row>
    <row r="329" spans="1:28" x14ac:dyDescent="0.2">
      <c r="A329" s="1" t="s">
        <v>2006</v>
      </c>
      <c r="B329" s="1" t="s">
        <v>42</v>
      </c>
      <c r="C329" s="10">
        <v>45356</v>
      </c>
      <c r="D329" s="1" t="s">
        <v>41</v>
      </c>
      <c r="E329" s="1" t="s">
        <v>40</v>
      </c>
      <c r="F329" s="1" t="s">
        <v>2005</v>
      </c>
      <c r="G329" s="1" t="s">
        <v>39</v>
      </c>
      <c r="H329" s="1" t="s">
        <v>38</v>
      </c>
      <c r="I329" s="1" t="s">
        <v>50</v>
      </c>
      <c r="J329" s="1" t="s">
        <v>37</v>
      </c>
      <c r="K329" s="1" t="s">
        <v>36</v>
      </c>
      <c r="L329" s="1" t="s">
        <v>86</v>
      </c>
      <c r="M329" s="1" t="s">
        <v>85</v>
      </c>
      <c r="N329" s="9">
        <v>3960</v>
      </c>
      <c r="O329" s="1" t="s">
        <v>4</v>
      </c>
      <c r="P329" s="8">
        <v>3960</v>
      </c>
      <c r="Q329" s="8">
        <v>0</v>
      </c>
      <c r="R329" s="1" t="s">
        <v>33</v>
      </c>
      <c r="S329" s="7">
        <v>97.09</v>
      </c>
      <c r="T329" s="6">
        <f>+S329*N329</f>
        <v>384476.4</v>
      </c>
      <c r="U329" s="6">
        <f>+S329*Q329</f>
        <v>0</v>
      </c>
      <c r="V329" s="1" t="str">
        <f>IF(AB329=0,IFERROR(VLOOKUP(L329,[1]listaMateriales!A:K,11,0),"-"),"Sin producto")</f>
        <v>Ladrillos (Campana)</v>
      </c>
      <c r="W329" s="6">
        <f>+IF(OR(K329="27",K329="28",K329="29"),VLOOKUP(L329,[1]listaMateriales!A:E,5,0),0)*N329/1000</f>
        <v>14.651999999999999</v>
      </c>
      <c r="X329" s="6">
        <f>+IF(W329=0,0,T329/W329)</f>
        <v>26240.540540540544</v>
      </c>
      <c r="Y329" s="1" t="str">
        <f>MID(L329,14,1)</f>
        <v/>
      </c>
      <c r="Z329" s="2" t="str">
        <f>IF(IFERROR(FIND("PUL",M329,1),0)&gt;1,"pulido","no")</f>
        <v>no</v>
      </c>
      <c r="AA329" s="2" t="str">
        <f>IF(IFERROR(FIND("BIOC",M329,1),0)&gt;1,"BIOCITY","no")</f>
        <v>no</v>
      </c>
      <c r="AB329" s="2">
        <f>IFERROR(SEARCH("INT",F329,1),0)+IFERROR(SEARCH("DEV",F329,1),0)+IFERROR(SEARCH("FC",F329,1),0)+IFERROR(SEARCH("USD",F329,1),0)</f>
        <v>0</v>
      </c>
    </row>
    <row r="330" spans="1:28" x14ac:dyDescent="0.2">
      <c r="A330" s="1" t="s">
        <v>2006</v>
      </c>
      <c r="B330" s="1" t="s">
        <v>42</v>
      </c>
      <c r="C330" s="10">
        <v>45356</v>
      </c>
      <c r="D330" s="1" t="s">
        <v>41</v>
      </c>
      <c r="E330" s="1" t="s">
        <v>40</v>
      </c>
      <c r="F330" s="1" t="s">
        <v>2005</v>
      </c>
      <c r="G330" s="1" t="s">
        <v>39</v>
      </c>
      <c r="H330" s="1" t="s">
        <v>38</v>
      </c>
      <c r="I330" s="1" t="s">
        <v>50</v>
      </c>
      <c r="J330" s="1" t="s">
        <v>37</v>
      </c>
      <c r="K330" s="1" t="s">
        <v>36</v>
      </c>
      <c r="L330" s="1" t="s">
        <v>35</v>
      </c>
      <c r="M330" s="1" t="s">
        <v>34</v>
      </c>
      <c r="N330" s="9">
        <v>3456</v>
      </c>
      <c r="O330" s="1" t="s">
        <v>4</v>
      </c>
      <c r="P330" s="8">
        <v>3456</v>
      </c>
      <c r="Q330" s="8">
        <v>0</v>
      </c>
      <c r="R330" s="1" t="s">
        <v>33</v>
      </c>
      <c r="S330" s="7">
        <v>116.04</v>
      </c>
      <c r="T330" s="6">
        <f>+S330*N330</f>
        <v>401034.24000000005</v>
      </c>
      <c r="U330" s="6">
        <f>+S330*Q330</f>
        <v>0</v>
      </c>
      <c r="V330" s="1" t="str">
        <f>IF(AB330=0,IFERROR(VLOOKUP(L330,[1]listaMateriales!A:K,11,0),"-"),"Sin producto")</f>
        <v>Ladrillos (Campana)</v>
      </c>
      <c r="W330" s="6">
        <f>+IF(OR(K330="27",K330="28",K330="29"),VLOOKUP(L330,[1]listaMateriales!A:E,5,0),0)*N330/1000</f>
        <v>16.588799999999999</v>
      </c>
      <c r="X330" s="6">
        <f>+IF(W330=0,0,T330/W330)</f>
        <v>24175.000000000004</v>
      </c>
      <c r="Y330" s="1" t="str">
        <f>MID(L330,14,1)</f>
        <v/>
      </c>
      <c r="Z330" s="2" t="str">
        <f>IF(IFERROR(FIND("PUL",M330,1),0)&gt;1,"pulido","no")</f>
        <v>no</v>
      </c>
      <c r="AA330" s="2" t="str">
        <f>IF(IFERROR(FIND("BIOC",M330,1),0)&gt;1,"BIOCITY","no")</f>
        <v>no</v>
      </c>
      <c r="AB330" s="2">
        <f>IFERROR(SEARCH("INT",F330,1),0)+IFERROR(SEARCH("DEV",F330,1),0)+IFERROR(SEARCH("FC",F330,1),0)+IFERROR(SEARCH("USD",F330,1),0)</f>
        <v>0</v>
      </c>
    </row>
    <row r="331" spans="1:28" x14ac:dyDescent="0.2">
      <c r="A331" s="1" t="s">
        <v>2004</v>
      </c>
      <c r="B331" s="1" t="s">
        <v>42</v>
      </c>
      <c r="C331" s="10">
        <v>45356</v>
      </c>
      <c r="D331" s="1" t="s">
        <v>41</v>
      </c>
      <c r="E331" s="1" t="s">
        <v>40</v>
      </c>
      <c r="F331" s="1" t="s">
        <v>2003</v>
      </c>
      <c r="G331" s="1" t="s">
        <v>39</v>
      </c>
      <c r="H331" s="1" t="s">
        <v>38</v>
      </c>
      <c r="I331" s="1" t="s">
        <v>50</v>
      </c>
      <c r="J331" s="1" t="s">
        <v>37</v>
      </c>
      <c r="K331" s="1" t="s">
        <v>36</v>
      </c>
      <c r="L331" s="1" t="s">
        <v>35</v>
      </c>
      <c r="M331" s="1" t="s">
        <v>34</v>
      </c>
      <c r="N331" s="9">
        <v>6336</v>
      </c>
      <c r="O331" s="1" t="s">
        <v>4</v>
      </c>
      <c r="P331" s="8">
        <v>6336</v>
      </c>
      <c r="Q331" s="8">
        <v>0</v>
      </c>
      <c r="R331" s="1" t="s">
        <v>33</v>
      </c>
      <c r="S331" s="7">
        <v>116.04</v>
      </c>
      <c r="T331" s="6">
        <f>+S331*N331</f>
        <v>735229.44000000006</v>
      </c>
      <c r="U331" s="6">
        <f>+S331*Q331</f>
        <v>0</v>
      </c>
      <c r="V331" s="1" t="str">
        <f>IF(AB331=0,IFERROR(VLOOKUP(L331,[1]listaMateriales!A:K,11,0),"-"),"Sin producto")</f>
        <v>Ladrillos (Campana)</v>
      </c>
      <c r="W331" s="6">
        <f>+IF(OR(K331="27",K331="28",K331="29"),VLOOKUP(L331,[1]listaMateriales!A:E,5,0),0)*N331/1000</f>
        <v>30.412800000000001</v>
      </c>
      <c r="X331" s="6">
        <f>+IF(W331=0,0,T331/W331)</f>
        <v>24175</v>
      </c>
      <c r="Y331" s="1" t="str">
        <f>MID(L331,14,1)</f>
        <v/>
      </c>
      <c r="Z331" s="2" t="str">
        <f>IF(IFERROR(FIND("PUL",M331,1),0)&gt;1,"pulido","no")</f>
        <v>no</v>
      </c>
      <c r="AA331" s="2" t="str">
        <f>IF(IFERROR(FIND("BIOC",M331,1),0)&gt;1,"BIOCITY","no")</f>
        <v>no</v>
      </c>
      <c r="AB331" s="2">
        <f>IFERROR(SEARCH("INT",F331,1),0)+IFERROR(SEARCH("DEV",F331,1),0)+IFERROR(SEARCH("FC",F331,1),0)+IFERROR(SEARCH("USD",F331,1),0)</f>
        <v>0</v>
      </c>
    </row>
    <row r="332" spans="1:28" x14ac:dyDescent="0.2">
      <c r="A332" s="1" t="s">
        <v>2002</v>
      </c>
      <c r="B332" s="1" t="s">
        <v>15</v>
      </c>
      <c r="C332" s="10">
        <v>45356</v>
      </c>
      <c r="D332" s="1" t="s">
        <v>1992</v>
      </c>
      <c r="E332" s="1" t="s">
        <v>1991</v>
      </c>
      <c r="F332" s="1" t="s">
        <v>1990</v>
      </c>
      <c r="G332" s="1" t="s">
        <v>12</v>
      </c>
      <c r="H332" s="1" t="s">
        <v>11</v>
      </c>
      <c r="I332" s="1" t="s">
        <v>50</v>
      </c>
      <c r="J332" s="1" t="s">
        <v>9</v>
      </c>
      <c r="K332" s="1" t="s">
        <v>30</v>
      </c>
      <c r="L332" s="1" t="s">
        <v>719</v>
      </c>
      <c r="M332" s="1" t="s">
        <v>718</v>
      </c>
      <c r="N332" s="9">
        <v>299.52</v>
      </c>
      <c r="O332" s="1" t="s">
        <v>2</v>
      </c>
      <c r="P332" s="8">
        <v>0</v>
      </c>
      <c r="Q332" s="8">
        <v>299.52</v>
      </c>
      <c r="R332" s="1" t="s">
        <v>43</v>
      </c>
      <c r="S332" s="7">
        <v>4631.09</v>
      </c>
      <c r="T332" s="6">
        <f>+S332*N332</f>
        <v>1387104.0767999999</v>
      </c>
      <c r="U332" s="6">
        <f>+S332*Q332</f>
        <v>1387104.0767999999</v>
      </c>
      <c r="V332" s="1" t="str">
        <f>IF(AB332=0,IFERROR(VLOOKUP(L332,[1]listaMateriales!A:K,11,0),"-"),"Sin producto")</f>
        <v>51 x 51</v>
      </c>
      <c r="W332" s="6">
        <f>+IF(OR(K332="27",K332="28",K332="29"),VLOOKUP(L332,[1]listaMateriales!A:E,5,0),0)*N332/1000</f>
        <v>0</v>
      </c>
      <c r="X332" s="6">
        <f>+IF(W332=0,0,T332/W332)</f>
        <v>0</v>
      </c>
      <c r="Y332" s="1" t="str">
        <f>MID(L332,14,1)</f>
        <v>1</v>
      </c>
      <c r="Z332" s="2" t="str">
        <f>IF(IFERROR(FIND("PUL",M332,1),0)&gt;1,"pulido","no")</f>
        <v>no</v>
      </c>
      <c r="AA332" s="2" t="str">
        <f>IF(IFERROR(FIND("BIOC",M332,1),0)&gt;1,"BIOCITY","no")</f>
        <v>no</v>
      </c>
      <c r="AB332" s="2">
        <f>IFERROR(SEARCH("INT",F332,1),0)+IFERROR(SEARCH("DEV",F332,1),0)+IFERROR(SEARCH("FC",F332,1),0)+IFERROR(SEARCH("USD",F332,1),0)</f>
        <v>0</v>
      </c>
    </row>
    <row r="333" spans="1:28" x14ac:dyDescent="0.2">
      <c r="A333" s="1" t="s">
        <v>2002</v>
      </c>
      <c r="B333" s="1" t="s">
        <v>15</v>
      </c>
      <c r="C333" s="10">
        <v>45356</v>
      </c>
      <c r="D333" s="1" t="s">
        <v>1992</v>
      </c>
      <c r="E333" s="1" t="s">
        <v>1991</v>
      </c>
      <c r="F333" s="1" t="s">
        <v>1990</v>
      </c>
      <c r="G333" s="1" t="s">
        <v>12</v>
      </c>
      <c r="H333" s="1" t="s">
        <v>11</v>
      </c>
      <c r="I333" s="1" t="s">
        <v>50</v>
      </c>
      <c r="J333" s="1" t="s">
        <v>9</v>
      </c>
      <c r="K333" s="1" t="s">
        <v>30</v>
      </c>
      <c r="L333" s="1" t="s">
        <v>69</v>
      </c>
      <c r="M333" s="1" t="s">
        <v>68</v>
      </c>
      <c r="N333" s="9">
        <v>193.92</v>
      </c>
      <c r="O333" s="1" t="s">
        <v>2</v>
      </c>
      <c r="P333" s="8">
        <v>193.92</v>
      </c>
      <c r="Q333" s="8">
        <v>0</v>
      </c>
      <c r="R333" s="1" t="s">
        <v>43</v>
      </c>
      <c r="S333" s="7">
        <v>3673.71</v>
      </c>
      <c r="T333" s="6">
        <f>+S333*N333</f>
        <v>712405.8432</v>
      </c>
      <c r="U333" s="6">
        <f>+S333*Q333</f>
        <v>0</v>
      </c>
      <c r="V333" s="1" t="str">
        <f>IF(AB333=0,IFERROR(VLOOKUP(L333,[1]listaMateriales!A:K,11,0),"-"),"Sin producto")</f>
        <v>38 x 38</v>
      </c>
      <c r="W333" s="6">
        <f>+IF(OR(K333="27",K333="28",K333="29"),VLOOKUP(L333,[1]listaMateriales!A:E,5,0),0)*N333/1000</f>
        <v>0</v>
      </c>
      <c r="X333" s="6">
        <f>+IF(W333=0,0,T333/W333)</f>
        <v>0</v>
      </c>
      <c r="Y333" s="1" t="str">
        <f>MID(L333,14,1)</f>
        <v>1</v>
      </c>
      <c r="Z333" s="2" t="str">
        <f>IF(IFERROR(FIND("PUL",M333,1),0)&gt;1,"pulido","no")</f>
        <v>no</v>
      </c>
      <c r="AA333" s="2" t="str">
        <f>IF(IFERROR(FIND("BIOC",M333,1),0)&gt;1,"BIOCITY","no")</f>
        <v>no</v>
      </c>
      <c r="AB333" s="2">
        <f>IFERROR(SEARCH("INT",F333,1),0)+IFERROR(SEARCH("DEV",F333,1),0)+IFERROR(SEARCH("FC",F333,1),0)+IFERROR(SEARCH("USD",F333,1),0)</f>
        <v>0</v>
      </c>
    </row>
    <row r="334" spans="1:28" x14ac:dyDescent="0.2">
      <c r="A334" s="1" t="s">
        <v>2002</v>
      </c>
      <c r="B334" s="1" t="s">
        <v>15</v>
      </c>
      <c r="C334" s="10">
        <v>45356</v>
      </c>
      <c r="D334" s="1" t="s">
        <v>1992</v>
      </c>
      <c r="E334" s="1" t="s">
        <v>1991</v>
      </c>
      <c r="F334" s="1" t="s">
        <v>1990</v>
      </c>
      <c r="G334" s="1" t="s">
        <v>12</v>
      </c>
      <c r="H334" s="1" t="s">
        <v>11</v>
      </c>
      <c r="I334" s="1" t="s">
        <v>50</v>
      </c>
      <c r="J334" s="1" t="s">
        <v>9</v>
      </c>
      <c r="K334" s="1" t="s">
        <v>30</v>
      </c>
      <c r="L334" s="1" t="s">
        <v>199</v>
      </c>
      <c r="M334" s="1" t="s">
        <v>198</v>
      </c>
      <c r="N334" s="9">
        <v>193.92</v>
      </c>
      <c r="O334" s="1" t="s">
        <v>2</v>
      </c>
      <c r="P334" s="8">
        <v>0</v>
      </c>
      <c r="Q334" s="8">
        <v>193.92</v>
      </c>
      <c r="R334" s="1" t="s">
        <v>43</v>
      </c>
      <c r="S334" s="7">
        <v>3367.18</v>
      </c>
      <c r="T334" s="6">
        <f>+S334*N334</f>
        <v>652963.54559999995</v>
      </c>
      <c r="U334" s="6">
        <f>+S334*Q334</f>
        <v>652963.54559999995</v>
      </c>
      <c r="V334" s="1" t="str">
        <f>IF(AB334=0,IFERROR(VLOOKUP(L334,[1]listaMateriales!A:K,11,0),"-"),"Sin producto")</f>
        <v>38 x 38</v>
      </c>
      <c r="W334" s="6">
        <f>+IF(OR(K334="27",K334="28",K334="29"),VLOOKUP(L334,[1]listaMateriales!A:E,5,0),0)*N334/1000</f>
        <v>0</v>
      </c>
      <c r="X334" s="6">
        <f>+IF(W334=0,0,T334/W334)</f>
        <v>0</v>
      </c>
      <c r="Y334" s="1" t="str">
        <f>MID(L334,14,1)</f>
        <v>1</v>
      </c>
      <c r="Z334" s="2" t="str">
        <f>IF(IFERROR(FIND("PUL",M334,1),0)&gt;1,"pulido","no")</f>
        <v>no</v>
      </c>
      <c r="AA334" s="2" t="str">
        <f>IF(IFERROR(FIND("BIOC",M334,1),0)&gt;1,"BIOCITY","no")</f>
        <v>no</v>
      </c>
      <c r="AB334" s="2">
        <f>IFERROR(SEARCH("INT",F334,1),0)+IFERROR(SEARCH("DEV",F334,1),0)+IFERROR(SEARCH("FC",F334,1),0)+IFERROR(SEARCH("USD",F334,1),0)</f>
        <v>0</v>
      </c>
    </row>
    <row r="335" spans="1:28" x14ac:dyDescent="0.2">
      <c r="A335" s="1" t="s">
        <v>2002</v>
      </c>
      <c r="B335" s="1" t="s">
        <v>15</v>
      </c>
      <c r="C335" s="10">
        <v>45356</v>
      </c>
      <c r="D335" s="1" t="s">
        <v>1992</v>
      </c>
      <c r="E335" s="1" t="s">
        <v>1991</v>
      </c>
      <c r="F335" s="1" t="s">
        <v>1990</v>
      </c>
      <c r="G335" s="1" t="s">
        <v>12</v>
      </c>
      <c r="H335" s="1" t="s">
        <v>11</v>
      </c>
      <c r="I335" s="1" t="s">
        <v>50</v>
      </c>
      <c r="J335" s="1" t="s">
        <v>9</v>
      </c>
      <c r="K335" s="1" t="s">
        <v>30</v>
      </c>
      <c r="L335" s="1" t="s">
        <v>154</v>
      </c>
      <c r="M335" s="1" t="s">
        <v>153</v>
      </c>
      <c r="N335" s="9">
        <v>193.92</v>
      </c>
      <c r="O335" s="1" t="s">
        <v>2</v>
      </c>
      <c r="P335" s="8">
        <v>0</v>
      </c>
      <c r="Q335" s="8">
        <v>193.92</v>
      </c>
      <c r="R335" s="1" t="s">
        <v>43</v>
      </c>
      <c r="S335" s="7">
        <v>3367.18</v>
      </c>
      <c r="T335" s="6">
        <f>+S335*N335</f>
        <v>652963.54559999995</v>
      </c>
      <c r="U335" s="6">
        <f>+S335*Q335</f>
        <v>652963.54559999995</v>
      </c>
      <c r="V335" s="1" t="str">
        <f>IF(AB335=0,IFERROR(VLOOKUP(L335,[1]listaMateriales!A:K,11,0),"-"),"Sin producto")</f>
        <v>38 x 38</v>
      </c>
      <c r="W335" s="6">
        <f>+IF(OR(K335="27",K335="28",K335="29"),VLOOKUP(L335,[1]listaMateriales!A:E,5,0),0)*N335/1000</f>
        <v>0</v>
      </c>
      <c r="X335" s="6">
        <f>+IF(W335=0,0,T335/W335)</f>
        <v>0</v>
      </c>
      <c r="Y335" s="1" t="str">
        <f>MID(L335,14,1)</f>
        <v>1</v>
      </c>
      <c r="Z335" s="2" t="str">
        <f>IF(IFERROR(FIND("PUL",M335,1),0)&gt;1,"pulido","no")</f>
        <v>no</v>
      </c>
      <c r="AA335" s="2" t="str">
        <f>IF(IFERROR(FIND("BIOC",M335,1),0)&gt;1,"BIOCITY","no")</f>
        <v>no</v>
      </c>
      <c r="AB335" s="2">
        <f>IFERROR(SEARCH("INT",F335,1),0)+IFERROR(SEARCH("DEV",F335,1),0)+IFERROR(SEARCH("FC",F335,1),0)+IFERROR(SEARCH("USD",F335,1),0)</f>
        <v>0</v>
      </c>
    </row>
    <row r="336" spans="1:28" x14ac:dyDescent="0.2">
      <c r="A336" s="1" t="s">
        <v>2002</v>
      </c>
      <c r="B336" s="1" t="s">
        <v>15</v>
      </c>
      <c r="C336" s="10">
        <v>45356</v>
      </c>
      <c r="D336" s="1" t="s">
        <v>1992</v>
      </c>
      <c r="E336" s="1" t="s">
        <v>1991</v>
      </c>
      <c r="F336" s="1" t="s">
        <v>1990</v>
      </c>
      <c r="G336" s="1" t="s">
        <v>12</v>
      </c>
      <c r="H336" s="1" t="s">
        <v>11</v>
      </c>
      <c r="I336" s="1" t="s">
        <v>50</v>
      </c>
      <c r="J336" s="1" t="s">
        <v>9</v>
      </c>
      <c r="K336" s="1" t="s">
        <v>30</v>
      </c>
      <c r="L336" s="1" t="s">
        <v>621</v>
      </c>
      <c r="M336" s="1" t="s">
        <v>620</v>
      </c>
      <c r="N336" s="9">
        <v>193.92</v>
      </c>
      <c r="O336" s="1" t="s">
        <v>2</v>
      </c>
      <c r="P336" s="8">
        <v>193.92</v>
      </c>
      <c r="Q336" s="8">
        <v>0</v>
      </c>
      <c r="R336" s="1" t="s">
        <v>43</v>
      </c>
      <c r="S336" s="7">
        <v>3367.18</v>
      </c>
      <c r="T336" s="6">
        <f>+S336*N336</f>
        <v>652963.54559999995</v>
      </c>
      <c r="U336" s="6">
        <f>+S336*Q336</f>
        <v>0</v>
      </c>
      <c r="V336" s="1" t="str">
        <f>IF(AB336=0,IFERROR(VLOOKUP(L336,[1]listaMateriales!A:K,11,0),"-"),"Sin producto")</f>
        <v>38 x 38</v>
      </c>
      <c r="W336" s="6">
        <f>+IF(OR(K336="27",K336="28",K336="29"),VLOOKUP(L336,[1]listaMateriales!A:E,5,0),0)*N336/1000</f>
        <v>0</v>
      </c>
      <c r="X336" s="6">
        <f>+IF(W336=0,0,T336/W336)</f>
        <v>0</v>
      </c>
      <c r="Y336" s="1" t="str">
        <f>MID(L336,14,1)</f>
        <v>1</v>
      </c>
      <c r="Z336" s="2" t="str">
        <f>IF(IFERROR(FIND("PUL",M336,1),0)&gt;1,"pulido","no")</f>
        <v>no</v>
      </c>
      <c r="AA336" s="2" t="str">
        <f>IF(IFERROR(FIND("BIOC",M336,1),0)&gt;1,"BIOCITY","no")</f>
        <v>no</v>
      </c>
      <c r="AB336" s="2">
        <f>IFERROR(SEARCH("INT",F336,1),0)+IFERROR(SEARCH("DEV",F336,1),0)+IFERROR(SEARCH("FC",F336,1),0)+IFERROR(SEARCH("USD",F336,1),0)</f>
        <v>0</v>
      </c>
    </row>
    <row r="337" spans="1:28" x14ac:dyDescent="0.2">
      <c r="A337" s="1" t="s">
        <v>2002</v>
      </c>
      <c r="B337" s="1" t="s">
        <v>15</v>
      </c>
      <c r="C337" s="10">
        <v>45356</v>
      </c>
      <c r="D337" s="1" t="s">
        <v>1992</v>
      </c>
      <c r="E337" s="1" t="s">
        <v>1991</v>
      </c>
      <c r="F337" s="1" t="s">
        <v>1990</v>
      </c>
      <c r="G337" s="1" t="s">
        <v>12</v>
      </c>
      <c r="H337" s="1" t="s">
        <v>11</v>
      </c>
      <c r="I337" s="1" t="s">
        <v>50</v>
      </c>
      <c r="J337" s="1" t="s">
        <v>9</v>
      </c>
      <c r="K337" s="1" t="s">
        <v>30</v>
      </c>
      <c r="L337" s="1" t="s">
        <v>71</v>
      </c>
      <c r="M337" s="1" t="s">
        <v>70</v>
      </c>
      <c r="N337" s="9">
        <v>290.88</v>
      </c>
      <c r="O337" s="1" t="s">
        <v>2</v>
      </c>
      <c r="P337" s="8">
        <v>290.88</v>
      </c>
      <c r="Q337" s="8">
        <v>0</v>
      </c>
      <c r="R337" s="1" t="s">
        <v>43</v>
      </c>
      <c r="S337" s="7">
        <v>3367.18</v>
      </c>
      <c r="T337" s="6">
        <f>+S337*N337</f>
        <v>979445.31839999999</v>
      </c>
      <c r="U337" s="6">
        <f>+S337*Q337</f>
        <v>0</v>
      </c>
      <c r="V337" s="1" t="str">
        <f>IF(AB337=0,IFERROR(VLOOKUP(L337,[1]listaMateriales!A:K,11,0),"-"),"Sin producto")</f>
        <v>38 x 38</v>
      </c>
      <c r="W337" s="6">
        <f>+IF(OR(K337="27",K337="28",K337="29"),VLOOKUP(L337,[1]listaMateriales!A:E,5,0),0)*N337/1000</f>
        <v>0</v>
      </c>
      <c r="X337" s="6">
        <f>+IF(W337=0,0,T337/W337)</f>
        <v>0</v>
      </c>
      <c r="Y337" s="1" t="str">
        <f>MID(L337,14,1)</f>
        <v>1</v>
      </c>
      <c r="Z337" s="2" t="str">
        <f>IF(IFERROR(FIND("PUL",M337,1),0)&gt;1,"pulido","no")</f>
        <v>no</v>
      </c>
      <c r="AA337" s="2" t="str">
        <f>IF(IFERROR(FIND("BIOC",M337,1),0)&gt;1,"BIOCITY","no")</f>
        <v>no</v>
      </c>
      <c r="AB337" s="2">
        <f>IFERROR(SEARCH("INT",F337,1),0)+IFERROR(SEARCH("DEV",F337,1),0)+IFERROR(SEARCH("FC",F337,1),0)+IFERROR(SEARCH("USD",F337,1),0)</f>
        <v>0</v>
      </c>
    </row>
    <row r="338" spans="1:28" x14ac:dyDescent="0.2">
      <c r="A338" s="1" t="s">
        <v>2002</v>
      </c>
      <c r="B338" s="1" t="s">
        <v>15</v>
      </c>
      <c r="C338" s="10">
        <v>45356</v>
      </c>
      <c r="D338" s="1" t="s">
        <v>1992</v>
      </c>
      <c r="E338" s="1" t="s">
        <v>1991</v>
      </c>
      <c r="F338" s="1" t="s">
        <v>1990</v>
      </c>
      <c r="G338" s="1" t="s">
        <v>12</v>
      </c>
      <c r="H338" s="1" t="s">
        <v>11</v>
      </c>
      <c r="I338" s="1" t="s">
        <v>50</v>
      </c>
      <c r="J338" s="1" t="s">
        <v>9</v>
      </c>
      <c r="K338" s="1" t="s">
        <v>30</v>
      </c>
      <c r="L338" s="1" t="s">
        <v>623</v>
      </c>
      <c r="M338" s="1" t="s">
        <v>622</v>
      </c>
      <c r="N338" s="9">
        <v>96.96</v>
      </c>
      <c r="O338" s="1" t="s">
        <v>2</v>
      </c>
      <c r="P338" s="8">
        <v>96.96</v>
      </c>
      <c r="Q338" s="8">
        <v>0</v>
      </c>
      <c r="R338" s="1" t="s">
        <v>43</v>
      </c>
      <c r="S338" s="7">
        <v>3367.18</v>
      </c>
      <c r="T338" s="6">
        <f>+S338*N338</f>
        <v>326481.77279999998</v>
      </c>
      <c r="U338" s="6">
        <f>+S338*Q338</f>
        <v>0</v>
      </c>
      <c r="V338" s="1" t="str">
        <f>IF(AB338=0,IFERROR(VLOOKUP(L338,[1]listaMateriales!A:K,11,0),"-"),"Sin producto")</f>
        <v>38 x 38</v>
      </c>
      <c r="W338" s="6">
        <f>+IF(OR(K338="27",K338="28",K338="29"),VLOOKUP(L338,[1]listaMateriales!A:E,5,0),0)*N338/1000</f>
        <v>0</v>
      </c>
      <c r="X338" s="6">
        <f>+IF(W338=0,0,T338/W338)</f>
        <v>0</v>
      </c>
      <c r="Y338" s="1" t="str">
        <f>MID(L338,14,1)</f>
        <v>1</v>
      </c>
      <c r="Z338" s="2" t="str">
        <f>IF(IFERROR(FIND("PUL",M338,1),0)&gt;1,"pulido","no")</f>
        <v>no</v>
      </c>
      <c r="AA338" s="2" t="str">
        <f>IF(IFERROR(FIND("BIOC",M338,1),0)&gt;1,"BIOCITY","no")</f>
        <v>no</v>
      </c>
      <c r="AB338" s="2">
        <f>IFERROR(SEARCH("INT",F338,1),0)+IFERROR(SEARCH("DEV",F338,1),0)+IFERROR(SEARCH("FC",F338,1),0)+IFERROR(SEARCH("USD",F338,1),0)</f>
        <v>0</v>
      </c>
    </row>
    <row r="339" spans="1:28" x14ac:dyDescent="0.2">
      <c r="A339" s="1" t="s">
        <v>2002</v>
      </c>
      <c r="B339" s="1" t="s">
        <v>15</v>
      </c>
      <c r="C339" s="10">
        <v>45356</v>
      </c>
      <c r="D339" s="1" t="s">
        <v>1992</v>
      </c>
      <c r="E339" s="1" t="s">
        <v>1991</v>
      </c>
      <c r="F339" s="1" t="s">
        <v>1990</v>
      </c>
      <c r="G339" s="1" t="s">
        <v>12</v>
      </c>
      <c r="H339" s="1" t="s">
        <v>11</v>
      </c>
      <c r="I339" s="1" t="s">
        <v>50</v>
      </c>
      <c r="J339" s="1" t="s">
        <v>9</v>
      </c>
      <c r="K339" s="1" t="s">
        <v>30</v>
      </c>
      <c r="L339" s="1" t="s">
        <v>118</v>
      </c>
      <c r="M339" s="1" t="s">
        <v>117</v>
      </c>
      <c r="N339" s="9">
        <v>387.84</v>
      </c>
      <c r="O339" s="1" t="s">
        <v>2</v>
      </c>
      <c r="P339" s="8">
        <v>387.84</v>
      </c>
      <c r="Q339" s="8">
        <v>0</v>
      </c>
      <c r="R339" s="1" t="s">
        <v>43</v>
      </c>
      <c r="S339" s="7">
        <v>3367.18</v>
      </c>
      <c r="T339" s="6">
        <f>+S339*N339</f>
        <v>1305927.0911999999</v>
      </c>
      <c r="U339" s="6">
        <f>+S339*Q339</f>
        <v>0</v>
      </c>
      <c r="V339" s="1" t="str">
        <f>IF(AB339=0,IFERROR(VLOOKUP(L339,[1]listaMateriales!A:K,11,0),"-"),"Sin producto")</f>
        <v>38 x 38</v>
      </c>
      <c r="W339" s="6">
        <f>+IF(OR(K339="27",K339="28",K339="29"),VLOOKUP(L339,[1]listaMateriales!A:E,5,0),0)*N339/1000</f>
        <v>0</v>
      </c>
      <c r="X339" s="6">
        <f>+IF(W339=0,0,T339/W339)</f>
        <v>0</v>
      </c>
      <c r="Y339" s="1" t="str">
        <f>MID(L339,14,1)</f>
        <v>1</v>
      </c>
      <c r="Z339" s="2" t="str">
        <f>IF(IFERROR(FIND("PUL",M339,1),0)&gt;1,"pulido","no")</f>
        <v>no</v>
      </c>
      <c r="AA339" s="2" t="str">
        <f>IF(IFERROR(FIND("BIOC",M339,1),0)&gt;1,"BIOCITY","no")</f>
        <v>no</v>
      </c>
      <c r="AB339" s="2">
        <f>IFERROR(SEARCH("INT",F339,1),0)+IFERROR(SEARCH("DEV",F339,1),0)+IFERROR(SEARCH("FC",F339,1),0)+IFERROR(SEARCH("USD",F339,1),0)</f>
        <v>0</v>
      </c>
    </row>
    <row r="340" spans="1:28" x14ac:dyDescent="0.2">
      <c r="A340" s="1" t="s">
        <v>2002</v>
      </c>
      <c r="B340" s="1" t="s">
        <v>15</v>
      </c>
      <c r="C340" s="10">
        <v>45356</v>
      </c>
      <c r="D340" s="1" t="s">
        <v>1992</v>
      </c>
      <c r="E340" s="1" t="s">
        <v>1991</v>
      </c>
      <c r="F340" s="1" t="s">
        <v>1990</v>
      </c>
      <c r="G340" s="1" t="s">
        <v>12</v>
      </c>
      <c r="H340" s="1" t="s">
        <v>11</v>
      </c>
      <c r="I340" s="1" t="s">
        <v>50</v>
      </c>
      <c r="J340" s="1" t="s">
        <v>9</v>
      </c>
      <c r="K340" s="1" t="s">
        <v>30</v>
      </c>
      <c r="L340" s="1" t="s">
        <v>201</v>
      </c>
      <c r="M340" s="1" t="s">
        <v>200</v>
      </c>
      <c r="N340" s="9">
        <v>193.92</v>
      </c>
      <c r="O340" s="1" t="s">
        <v>2</v>
      </c>
      <c r="P340" s="8">
        <v>193.92</v>
      </c>
      <c r="Q340" s="8">
        <v>0</v>
      </c>
      <c r="R340" s="1" t="s">
        <v>43</v>
      </c>
      <c r="S340" s="7">
        <v>3367.18</v>
      </c>
      <c r="T340" s="6">
        <f>+S340*N340</f>
        <v>652963.54559999995</v>
      </c>
      <c r="U340" s="6">
        <f>+S340*Q340</f>
        <v>0</v>
      </c>
      <c r="V340" s="1" t="str">
        <f>IF(AB340=0,IFERROR(VLOOKUP(L340,[1]listaMateriales!A:K,11,0),"-"),"Sin producto")</f>
        <v>38 x 38</v>
      </c>
      <c r="W340" s="6">
        <f>+IF(OR(K340="27",K340="28",K340="29"),VLOOKUP(L340,[1]listaMateriales!A:E,5,0),0)*N340/1000</f>
        <v>0</v>
      </c>
      <c r="X340" s="6">
        <f>+IF(W340=0,0,T340/W340)</f>
        <v>0</v>
      </c>
      <c r="Y340" s="1" t="str">
        <f>MID(L340,14,1)</f>
        <v>1</v>
      </c>
      <c r="Z340" s="2" t="str">
        <f>IF(IFERROR(FIND("PUL",M340,1),0)&gt;1,"pulido","no")</f>
        <v>no</v>
      </c>
      <c r="AA340" s="2" t="str">
        <f>IF(IFERROR(FIND("BIOC",M340,1),0)&gt;1,"BIOCITY","no")</f>
        <v>no</v>
      </c>
      <c r="AB340" s="2">
        <f>IFERROR(SEARCH("INT",F340,1),0)+IFERROR(SEARCH("DEV",F340,1),0)+IFERROR(SEARCH("FC",F340,1),0)+IFERROR(SEARCH("USD",F340,1),0)</f>
        <v>0</v>
      </c>
    </row>
    <row r="341" spans="1:28" x14ac:dyDescent="0.2">
      <c r="A341" s="1" t="s">
        <v>2002</v>
      </c>
      <c r="B341" s="1" t="s">
        <v>15</v>
      </c>
      <c r="C341" s="10">
        <v>45356</v>
      </c>
      <c r="D341" s="1" t="s">
        <v>1992</v>
      </c>
      <c r="E341" s="1" t="s">
        <v>1991</v>
      </c>
      <c r="F341" s="1" t="s">
        <v>1990</v>
      </c>
      <c r="G341" s="1" t="s">
        <v>12</v>
      </c>
      <c r="H341" s="1" t="s">
        <v>11</v>
      </c>
      <c r="I341" s="1" t="s">
        <v>50</v>
      </c>
      <c r="J341" s="1" t="s">
        <v>9</v>
      </c>
      <c r="K341" s="1" t="s">
        <v>30</v>
      </c>
      <c r="L341" s="1" t="s">
        <v>723</v>
      </c>
      <c r="M341" s="1" t="s">
        <v>722</v>
      </c>
      <c r="N341" s="8">
        <v>199.68</v>
      </c>
      <c r="O341" s="1" t="s">
        <v>2</v>
      </c>
      <c r="P341" s="8">
        <v>0</v>
      </c>
      <c r="Q341" s="8">
        <v>199.68</v>
      </c>
      <c r="R341" s="1" t="s">
        <v>43</v>
      </c>
      <c r="S341" s="7">
        <v>4631.09</v>
      </c>
      <c r="T341" s="6">
        <f>+S341*N341</f>
        <v>924736.0512000001</v>
      </c>
      <c r="U341" s="6">
        <f>+S341*Q341</f>
        <v>924736.0512000001</v>
      </c>
      <c r="V341" s="1" t="str">
        <f>IF(AB341=0,IFERROR(VLOOKUP(L341,[1]listaMateriales!A:K,11,0),"-"),"Sin producto")</f>
        <v>51 x 51</v>
      </c>
      <c r="W341" s="6">
        <f>+IF(OR(K341="27",K341="28",K341="29"),VLOOKUP(L341,[1]listaMateriales!A:E,5,0),0)*N341/1000</f>
        <v>0</v>
      </c>
      <c r="X341" s="6">
        <f>+IF(W341=0,0,T341/W341)</f>
        <v>0</v>
      </c>
      <c r="Y341" s="1" t="str">
        <f>MID(L341,14,1)</f>
        <v>1</v>
      </c>
      <c r="Z341" s="2" t="str">
        <f>IF(IFERROR(FIND("PUL",M341,1),0)&gt;1,"pulido","no")</f>
        <v>no</v>
      </c>
      <c r="AA341" s="2" t="str">
        <f>IF(IFERROR(FIND("BIOC",M341,1),0)&gt;1,"BIOCITY","no")</f>
        <v>no</v>
      </c>
      <c r="AB341" s="2">
        <f>IFERROR(SEARCH("INT",F341,1),0)+IFERROR(SEARCH("DEV",F341,1),0)+IFERROR(SEARCH("FC",F341,1),0)+IFERROR(SEARCH("USD",F341,1),0)</f>
        <v>0</v>
      </c>
    </row>
    <row r="342" spans="1:28" x14ac:dyDescent="0.2">
      <c r="A342" s="1" t="s">
        <v>2002</v>
      </c>
      <c r="B342" s="1" t="s">
        <v>15</v>
      </c>
      <c r="C342" s="10">
        <v>45356</v>
      </c>
      <c r="D342" s="1" t="s">
        <v>1992</v>
      </c>
      <c r="E342" s="1" t="s">
        <v>1991</v>
      </c>
      <c r="F342" s="1" t="s">
        <v>1990</v>
      </c>
      <c r="G342" s="1" t="s">
        <v>12</v>
      </c>
      <c r="H342" s="1" t="s">
        <v>11</v>
      </c>
      <c r="I342" s="1" t="s">
        <v>50</v>
      </c>
      <c r="J342" s="1" t="s">
        <v>9</v>
      </c>
      <c r="K342" s="1" t="s">
        <v>30</v>
      </c>
      <c r="L342" s="1" t="s">
        <v>120</v>
      </c>
      <c r="M342" s="1" t="s">
        <v>119</v>
      </c>
      <c r="N342" s="8">
        <v>96.96</v>
      </c>
      <c r="O342" s="1" t="s">
        <v>2</v>
      </c>
      <c r="P342" s="8">
        <v>0</v>
      </c>
      <c r="Q342" s="8">
        <v>96.96</v>
      </c>
      <c r="R342" s="1" t="s">
        <v>43</v>
      </c>
      <c r="S342" s="7">
        <v>3367.18</v>
      </c>
      <c r="T342" s="6">
        <f>+S342*N342</f>
        <v>326481.77279999998</v>
      </c>
      <c r="U342" s="6">
        <f>+S342*Q342</f>
        <v>326481.77279999998</v>
      </c>
      <c r="V342" s="1" t="str">
        <f>IF(AB342=0,IFERROR(VLOOKUP(L342,[1]listaMateriales!A:K,11,0),"-"),"Sin producto")</f>
        <v>38 x 38</v>
      </c>
      <c r="W342" s="6">
        <f>+IF(OR(K342="27",K342="28",K342="29"),VLOOKUP(L342,[1]listaMateriales!A:E,5,0),0)*N342/1000</f>
        <v>0</v>
      </c>
      <c r="X342" s="6">
        <f>+IF(W342=0,0,T342/W342)</f>
        <v>0</v>
      </c>
      <c r="Y342" s="1" t="str">
        <f>MID(L342,14,1)</f>
        <v>1</v>
      </c>
      <c r="Z342" s="2" t="str">
        <f>IF(IFERROR(FIND("PUL",M342,1),0)&gt;1,"pulido","no")</f>
        <v>no</v>
      </c>
      <c r="AA342" s="2" t="str">
        <f>IF(IFERROR(FIND("BIOC",M342,1),0)&gt;1,"BIOCITY","no")</f>
        <v>no</v>
      </c>
      <c r="AB342" s="2">
        <f>IFERROR(SEARCH("INT",F342,1),0)+IFERROR(SEARCH("DEV",F342,1),0)+IFERROR(SEARCH("FC",F342,1),0)+IFERROR(SEARCH("USD",F342,1),0)</f>
        <v>0</v>
      </c>
    </row>
    <row r="343" spans="1:28" x14ac:dyDescent="0.2">
      <c r="A343" s="1" t="s">
        <v>2002</v>
      </c>
      <c r="B343" s="1" t="s">
        <v>15</v>
      </c>
      <c r="C343" s="10">
        <v>45356</v>
      </c>
      <c r="D343" s="1" t="s">
        <v>1992</v>
      </c>
      <c r="E343" s="1" t="s">
        <v>1991</v>
      </c>
      <c r="F343" s="1" t="s">
        <v>1990</v>
      </c>
      <c r="G343" s="1" t="s">
        <v>12</v>
      </c>
      <c r="H343" s="1" t="s">
        <v>11</v>
      </c>
      <c r="I343" s="1" t="s">
        <v>50</v>
      </c>
      <c r="J343" s="1" t="s">
        <v>9</v>
      </c>
      <c r="K343" s="1" t="s">
        <v>30</v>
      </c>
      <c r="L343" s="1" t="s">
        <v>810</v>
      </c>
      <c r="M343" s="1" t="s">
        <v>809</v>
      </c>
      <c r="N343" s="8">
        <v>193.92</v>
      </c>
      <c r="O343" s="1" t="s">
        <v>2</v>
      </c>
      <c r="P343" s="8">
        <v>0</v>
      </c>
      <c r="Q343" s="8">
        <v>193.92</v>
      </c>
      <c r="R343" s="1" t="s">
        <v>43</v>
      </c>
      <c r="S343" s="7">
        <v>3367.18</v>
      </c>
      <c r="T343" s="6">
        <f>+S343*N343</f>
        <v>652963.54559999995</v>
      </c>
      <c r="U343" s="6">
        <f>+S343*Q343</f>
        <v>652963.54559999995</v>
      </c>
      <c r="V343" s="1" t="str">
        <f>IF(AB343=0,IFERROR(VLOOKUP(L343,[1]listaMateriales!A:K,11,0),"-"),"Sin producto")</f>
        <v>38 x 38</v>
      </c>
      <c r="W343" s="6">
        <f>+IF(OR(K343="27",K343="28",K343="29"),VLOOKUP(L343,[1]listaMateriales!A:E,5,0),0)*N343/1000</f>
        <v>0</v>
      </c>
      <c r="X343" s="6">
        <f>+IF(W343=0,0,T343/W343)</f>
        <v>0</v>
      </c>
      <c r="Y343" s="1" t="str">
        <f>MID(L343,14,1)</f>
        <v>1</v>
      </c>
      <c r="Z343" s="2" t="str">
        <f>IF(IFERROR(FIND("PUL",M343,1),0)&gt;1,"pulido","no")</f>
        <v>no</v>
      </c>
      <c r="AA343" s="2" t="str">
        <f>IF(IFERROR(FIND("BIOC",M343,1),0)&gt;1,"BIOCITY","no")</f>
        <v>no</v>
      </c>
      <c r="AB343" s="2">
        <f>IFERROR(SEARCH("INT",F343,1),0)+IFERROR(SEARCH("DEV",F343,1),0)+IFERROR(SEARCH("FC",F343,1),0)+IFERROR(SEARCH("USD",F343,1),0)</f>
        <v>0</v>
      </c>
    </row>
    <row r="344" spans="1:28" x14ac:dyDescent="0.2">
      <c r="A344" s="1" t="s">
        <v>2002</v>
      </c>
      <c r="B344" s="1" t="s">
        <v>15</v>
      </c>
      <c r="C344" s="10">
        <v>45356</v>
      </c>
      <c r="D344" s="1" t="s">
        <v>1992</v>
      </c>
      <c r="E344" s="1" t="s">
        <v>1991</v>
      </c>
      <c r="F344" s="1" t="s">
        <v>1990</v>
      </c>
      <c r="G344" s="1" t="s">
        <v>12</v>
      </c>
      <c r="H344" s="1" t="s">
        <v>11</v>
      </c>
      <c r="I344" s="1" t="s">
        <v>50</v>
      </c>
      <c r="J344" s="1" t="s">
        <v>9</v>
      </c>
      <c r="K344" s="1" t="s">
        <v>30</v>
      </c>
      <c r="L344" s="1" t="s">
        <v>1233</v>
      </c>
      <c r="M344" s="1" t="s">
        <v>1232</v>
      </c>
      <c r="N344" s="8">
        <v>96.96</v>
      </c>
      <c r="O344" s="1" t="s">
        <v>2</v>
      </c>
      <c r="P344" s="8">
        <v>0</v>
      </c>
      <c r="Q344" s="8">
        <v>96.96</v>
      </c>
      <c r="R344" s="1" t="s">
        <v>43</v>
      </c>
      <c r="S344" s="7">
        <v>3367.18</v>
      </c>
      <c r="T344" s="6">
        <f>+S344*N344</f>
        <v>326481.77279999998</v>
      </c>
      <c r="U344" s="6">
        <f>+S344*Q344</f>
        <v>326481.77279999998</v>
      </c>
      <c r="V344" s="1" t="str">
        <f>IF(AB344=0,IFERROR(VLOOKUP(L344,[1]listaMateriales!A:K,11,0),"-"),"Sin producto")</f>
        <v>38 x 38</v>
      </c>
      <c r="W344" s="6">
        <f>+IF(OR(K344="27",K344="28",K344="29"),VLOOKUP(L344,[1]listaMateriales!A:E,5,0),0)*N344/1000</f>
        <v>0</v>
      </c>
      <c r="X344" s="6">
        <f>+IF(W344=0,0,T344/W344)</f>
        <v>0</v>
      </c>
      <c r="Y344" s="1" t="str">
        <f>MID(L344,14,1)</f>
        <v>1</v>
      </c>
      <c r="Z344" s="2" t="str">
        <f>IF(IFERROR(FIND("PUL",M344,1),0)&gt;1,"pulido","no")</f>
        <v>no</v>
      </c>
      <c r="AA344" s="2" t="str">
        <f>IF(IFERROR(FIND("BIOC",M344,1),0)&gt;1,"BIOCITY","no")</f>
        <v>no</v>
      </c>
      <c r="AB344" s="2">
        <f>IFERROR(SEARCH("INT",F344,1),0)+IFERROR(SEARCH("DEV",F344,1),0)+IFERROR(SEARCH("FC",F344,1),0)+IFERROR(SEARCH("USD",F344,1),0)</f>
        <v>0</v>
      </c>
    </row>
    <row r="345" spans="1:28" x14ac:dyDescent="0.2">
      <c r="A345" s="1" t="s">
        <v>2001</v>
      </c>
      <c r="B345" s="1" t="s">
        <v>42</v>
      </c>
      <c r="C345" s="10">
        <v>45356</v>
      </c>
      <c r="D345" s="1" t="s">
        <v>41</v>
      </c>
      <c r="E345" s="1" t="s">
        <v>40</v>
      </c>
      <c r="F345" s="1" t="s">
        <v>2000</v>
      </c>
      <c r="G345" s="1" t="s">
        <v>39</v>
      </c>
      <c r="H345" s="1" t="s">
        <v>38</v>
      </c>
      <c r="I345" s="1" t="s">
        <v>50</v>
      </c>
      <c r="J345" s="1" t="s">
        <v>37</v>
      </c>
      <c r="K345" s="1" t="s">
        <v>36</v>
      </c>
      <c r="L345" s="1" t="s">
        <v>86</v>
      </c>
      <c r="M345" s="1" t="s">
        <v>85</v>
      </c>
      <c r="N345" s="9">
        <v>3960</v>
      </c>
      <c r="O345" s="1" t="s">
        <v>4</v>
      </c>
      <c r="P345" s="8">
        <v>3960</v>
      </c>
      <c r="Q345" s="8">
        <v>0</v>
      </c>
      <c r="R345" s="1" t="s">
        <v>33</v>
      </c>
      <c r="S345" s="7">
        <v>97.09</v>
      </c>
      <c r="T345" s="6">
        <f>+S345*N345</f>
        <v>384476.4</v>
      </c>
      <c r="U345" s="6">
        <f>+S345*Q345</f>
        <v>0</v>
      </c>
      <c r="V345" s="1" t="str">
        <f>IF(AB345=0,IFERROR(VLOOKUP(L345,[1]listaMateriales!A:K,11,0),"-"),"Sin producto")</f>
        <v>Ladrillos (Campana)</v>
      </c>
      <c r="W345" s="6">
        <f>+IF(OR(K345="27",K345="28",K345="29"),VLOOKUP(L345,[1]listaMateriales!A:E,5,0),0)*N345/1000</f>
        <v>14.651999999999999</v>
      </c>
      <c r="X345" s="6">
        <f>+IF(W345=0,0,T345/W345)</f>
        <v>26240.540540540544</v>
      </c>
      <c r="Y345" s="1" t="str">
        <f>MID(L345,14,1)</f>
        <v/>
      </c>
      <c r="Z345" s="2" t="str">
        <f>IF(IFERROR(FIND("PUL",M345,1),0)&gt;1,"pulido","no")</f>
        <v>no</v>
      </c>
      <c r="AA345" s="2" t="str">
        <f>IF(IFERROR(FIND("BIOC",M345,1),0)&gt;1,"BIOCITY","no")</f>
        <v>no</v>
      </c>
      <c r="AB345" s="2">
        <f>IFERROR(SEARCH("INT",F345,1),0)+IFERROR(SEARCH("DEV",F345,1),0)+IFERROR(SEARCH("FC",F345,1),0)+IFERROR(SEARCH("USD",F345,1),0)</f>
        <v>0</v>
      </c>
    </row>
    <row r="346" spans="1:28" x14ac:dyDescent="0.2">
      <c r="A346" s="1" t="s">
        <v>2001</v>
      </c>
      <c r="B346" s="1" t="s">
        <v>42</v>
      </c>
      <c r="C346" s="10">
        <v>45356</v>
      </c>
      <c r="D346" s="1" t="s">
        <v>41</v>
      </c>
      <c r="E346" s="1" t="s">
        <v>40</v>
      </c>
      <c r="F346" s="1" t="s">
        <v>2000</v>
      </c>
      <c r="G346" s="1" t="s">
        <v>39</v>
      </c>
      <c r="H346" s="1" t="s">
        <v>38</v>
      </c>
      <c r="I346" s="1" t="s">
        <v>50</v>
      </c>
      <c r="J346" s="1" t="s">
        <v>37</v>
      </c>
      <c r="K346" s="1" t="s">
        <v>36</v>
      </c>
      <c r="L346" s="1" t="s">
        <v>35</v>
      </c>
      <c r="M346" s="1" t="s">
        <v>34</v>
      </c>
      <c r="N346" s="8">
        <v>2880</v>
      </c>
      <c r="O346" s="1" t="s">
        <v>4</v>
      </c>
      <c r="P346" s="8">
        <v>2880</v>
      </c>
      <c r="Q346" s="8">
        <v>0</v>
      </c>
      <c r="R346" s="1" t="s">
        <v>33</v>
      </c>
      <c r="S346" s="7">
        <v>116.04</v>
      </c>
      <c r="T346" s="6">
        <f>+S346*N346</f>
        <v>334195.20000000001</v>
      </c>
      <c r="U346" s="6">
        <f>+S346*Q346</f>
        <v>0</v>
      </c>
      <c r="V346" s="1" t="str">
        <f>IF(AB346=0,IFERROR(VLOOKUP(L346,[1]listaMateriales!A:K,11,0),"-"),"Sin producto")</f>
        <v>Ladrillos (Campana)</v>
      </c>
      <c r="W346" s="6">
        <f>+IF(OR(K346="27",K346="28",K346="29"),VLOOKUP(L346,[1]listaMateriales!A:E,5,0),0)*N346/1000</f>
        <v>13.824</v>
      </c>
      <c r="X346" s="6">
        <f>+IF(W346=0,0,T346/W346)</f>
        <v>24175</v>
      </c>
      <c r="Y346" s="1" t="str">
        <f>MID(L346,14,1)</f>
        <v/>
      </c>
      <c r="Z346" s="2" t="str">
        <f>IF(IFERROR(FIND("PUL",M346,1),0)&gt;1,"pulido","no")</f>
        <v>no</v>
      </c>
      <c r="AA346" s="2" t="str">
        <f>IF(IFERROR(FIND("BIOC",M346,1),0)&gt;1,"BIOCITY","no")</f>
        <v>no</v>
      </c>
      <c r="AB346" s="2">
        <f>IFERROR(SEARCH("INT",F346,1),0)+IFERROR(SEARCH("DEV",F346,1),0)+IFERROR(SEARCH("FC",F346,1),0)+IFERROR(SEARCH("USD",F346,1),0)</f>
        <v>0</v>
      </c>
    </row>
    <row r="347" spans="1:28" x14ac:dyDescent="0.2">
      <c r="A347" s="1" t="s">
        <v>1999</v>
      </c>
      <c r="B347" s="1" t="s">
        <v>42</v>
      </c>
      <c r="C347" s="10">
        <v>45356</v>
      </c>
      <c r="D347" s="1" t="s">
        <v>41</v>
      </c>
      <c r="E347" s="1" t="s">
        <v>40</v>
      </c>
      <c r="F347" s="1" t="s">
        <v>1998</v>
      </c>
      <c r="G347" s="1" t="s">
        <v>39</v>
      </c>
      <c r="H347" s="1" t="s">
        <v>38</v>
      </c>
      <c r="I347" s="1" t="s">
        <v>50</v>
      </c>
      <c r="J347" s="1" t="s">
        <v>37</v>
      </c>
      <c r="K347" s="1" t="s">
        <v>36</v>
      </c>
      <c r="L347" s="1" t="s">
        <v>207</v>
      </c>
      <c r="M347" s="1" t="s">
        <v>206</v>
      </c>
      <c r="N347" s="8">
        <v>5040</v>
      </c>
      <c r="O347" s="1" t="s">
        <v>4</v>
      </c>
      <c r="P347" s="8">
        <v>5040</v>
      </c>
      <c r="Q347" s="8">
        <v>0</v>
      </c>
      <c r="R347" s="1" t="s">
        <v>33</v>
      </c>
      <c r="S347" s="7">
        <v>177.05</v>
      </c>
      <c r="T347" s="6">
        <f>+S347*N347</f>
        <v>892332</v>
      </c>
      <c r="U347" s="6">
        <f>+S347*Q347</f>
        <v>0</v>
      </c>
      <c r="V347" s="1" t="str">
        <f>IF(AB347=0,IFERROR(VLOOKUP(L347,[1]listaMateriales!A:K,11,0),"-"),"Sin producto")</f>
        <v>Ladrillos (Campana)</v>
      </c>
      <c r="W347" s="6">
        <f>+IF(OR(K347="27",K347="28",K347="29"),VLOOKUP(L347,[1]listaMateriales!A:E,5,0),0)*N347/1000</f>
        <v>35.28</v>
      </c>
      <c r="X347" s="6">
        <f>+IF(W347=0,0,T347/W347)</f>
        <v>25292.857142857141</v>
      </c>
      <c r="Y347" s="1" t="str">
        <f>MID(L347,14,1)</f>
        <v/>
      </c>
      <c r="Z347" s="2" t="str">
        <f>IF(IFERROR(FIND("PUL",M347,1),0)&gt;1,"pulido","no")</f>
        <v>no</v>
      </c>
      <c r="AA347" s="2" t="str">
        <f>IF(IFERROR(FIND("BIOC",M347,1),0)&gt;1,"BIOCITY","no")</f>
        <v>no</v>
      </c>
      <c r="AB347" s="2">
        <f>IFERROR(SEARCH("INT",F347,1),0)+IFERROR(SEARCH("DEV",F347,1),0)+IFERROR(SEARCH("FC",F347,1),0)+IFERROR(SEARCH("USD",F347,1),0)</f>
        <v>0</v>
      </c>
    </row>
    <row r="348" spans="1:28" x14ac:dyDescent="0.2">
      <c r="A348" s="1" t="s">
        <v>1997</v>
      </c>
      <c r="B348" s="1" t="s">
        <v>42</v>
      </c>
      <c r="C348" s="10">
        <v>45356</v>
      </c>
      <c r="D348" s="1" t="s">
        <v>41</v>
      </c>
      <c r="E348" s="1" t="s">
        <v>40</v>
      </c>
      <c r="F348" s="1" t="s">
        <v>1996</v>
      </c>
      <c r="G348" s="1" t="s">
        <v>39</v>
      </c>
      <c r="H348" s="1" t="s">
        <v>38</v>
      </c>
      <c r="I348" s="1" t="s">
        <v>50</v>
      </c>
      <c r="J348" s="1" t="s">
        <v>37</v>
      </c>
      <c r="K348" s="1" t="s">
        <v>36</v>
      </c>
      <c r="L348" s="1" t="s">
        <v>35</v>
      </c>
      <c r="M348" s="1" t="s">
        <v>34</v>
      </c>
      <c r="N348" s="9">
        <v>1440</v>
      </c>
      <c r="O348" s="1" t="s">
        <v>4</v>
      </c>
      <c r="P348" s="8">
        <v>1440</v>
      </c>
      <c r="Q348" s="8">
        <v>0</v>
      </c>
      <c r="R348" s="1" t="s">
        <v>33</v>
      </c>
      <c r="S348" s="7">
        <v>116.04</v>
      </c>
      <c r="T348" s="6">
        <f>+S348*N348</f>
        <v>167097.60000000001</v>
      </c>
      <c r="U348" s="6">
        <f>+S348*Q348</f>
        <v>0</v>
      </c>
      <c r="V348" s="1" t="str">
        <f>IF(AB348=0,IFERROR(VLOOKUP(L348,[1]listaMateriales!A:K,11,0),"-"),"Sin producto")</f>
        <v>Ladrillos (Campana)</v>
      </c>
      <c r="W348" s="6">
        <f>+IF(OR(K348="27",K348="28",K348="29"),VLOOKUP(L348,[1]listaMateriales!A:E,5,0),0)*N348/1000</f>
        <v>6.9119999999999999</v>
      </c>
      <c r="X348" s="6">
        <f>+IF(W348=0,0,T348/W348)</f>
        <v>24175</v>
      </c>
      <c r="Y348" s="1" t="str">
        <f>MID(L348,14,1)</f>
        <v/>
      </c>
      <c r="Z348" s="2" t="str">
        <f>IF(IFERROR(FIND("PUL",M348,1),0)&gt;1,"pulido","no")</f>
        <v>no</v>
      </c>
      <c r="AA348" s="2" t="str">
        <f>IF(IFERROR(FIND("BIOC",M348,1),0)&gt;1,"BIOCITY","no")</f>
        <v>no</v>
      </c>
      <c r="AB348" s="2">
        <f>IFERROR(SEARCH("INT",F348,1),0)+IFERROR(SEARCH("DEV",F348,1),0)+IFERROR(SEARCH("FC",F348,1),0)+IFERROR(SEARCH("USD",F348,1),0)</f>
        <v>0</v>
      </c>
    </row>
    <row r="349" spans="1:28" x14ac:dyDescent="0.2">
      <c r="A349" s="1" t="s">
        <v>1997</v>
      </c>
      <c r="B349" s="1" t="s">
        <v>42</v>
      </c>
      <c r="C349" s="10">
        <v>45356</v>
      </c>
      <c r="D349" s="1" t="s">
        <v>41</v>
      </c>
      <c r="E349" s="1" t="s">
        <v>40</v>
      </c>
      <c r="F349" s="1" t="s">
        <v>1996</v>
      </c>
      <c r="G349" s="1" t="s">
        <v>39</v>
      </c>
      <c r="H349" s="1" t="s">
        <v>38</v>
      </c>
      <c r="I349" s="1" t="s">
        <v>50</v>
      </c>
      <c r="J349" s="1" t="s">
        <v>37</v>
      </c>
      <c r="K349" s="1" t="s">
        <v>36</v>
      </c>
      <c r="L349" s="1" t="s">
        <v>77</v>
      </c>
      <c r="M349" s="1" t="s">
        <v>76</v>
      </c>
      <c r="N349" s="9">
        <v>4284</v>
      </c>
      <c r="O349" s="1" t="s">
        <v>4</v>
      </c>
      <c r="P349" s="8">
        <v>4284</v>
      </c>
      <c r="Q349" s="8">
        <v>0</v>
      </c>
      <c r="R349" s="1" t="s">
        <v>33</v>
      </c>
      <c r="S349" s="7">
        <v>183.22</v>
      </c>
      <c r="T349" s="6">
        <f>+S349*N349</f>
        <v>784914.48</v>
      </c>
      <c r="U349" s="6">
        <f>+S349*Q349</f>
        <v>0</v>
      </c>
      <c r="V349" s="1" t="str">
        <f>IF(AB349=0,IFERROR(VLOOKUP(L349,[1]listaMateriales!A:K,11,0),"-"),"Sin producto")</f>
        <v>Ladrillos (Campana)</v>
      </c>
      <c r="W349" s="6">
        <f>+IF(OR(K349="27",K349="28",K349="29"),VLOOKUP(L349,[1]listaMateriales!A:E,5,0),0)*N349/1000</f>
        <v>25.704000000000001</v>
      </c>
      <c r="X349" s="6">
        <f>+IF(W349=0,0,T349/W349)</f>
        <v>30536.666666666664</v>
      </c>
      <c r="Y349" s="1" t="str">
        <f>MID(L349,14,1)</f>
        <v/>
      </c>
      <c r="Z349" s="2" t="str">
        <f>IF(IFERROR(FIND("PUL",M349,1),0)&gt;1,"pulido","no")</f>
        <v>no</v>
      </c>
      <c r="AA349" s="2" t="str">
        <f>IF(IFERROR(FIND("BIOC",M349,1),0)&gt;1,"BIOCITY","no")</f>
        <v>no</v>
      </c>
      <c r="AB349" s="2">
        <f>IFERROR(SEARCH("INT",F349,1),0)+IFERROR(SEARCH("DEV",F349,1),0)+IFERROR(SEARCH("FC",F349,1),0)+IFERROR(SEARCH("USD",F349,1),0)</f>
        <v>0</v>
      </c>
    </row>
    <row r="350" spans="1:28" x14ac:dyDescent="0.2">
      <c r="A350" s="1" t="s">
        <v>1995</v>
      </c>
      <c r="B350" s="1" t="s">
        <v>42</v>
      </c>
      <c r="C350" s="10">
        <v>45356</v>
      </c>
      <c r="D350" s="1" t="s">
        <v>41</v>
      </c>
      <c r="E350" s="1" t="s">
        <v>40</v>
      </c>
      <c r="F350" s="1" t="s">
        <v>1994</v>
      </c>
      <c r="G350" s="1" t="s">
        <v>39</v>
      </c>
      <c r="H350" s="1" t="s">
        <v>38</v>
      </c>
      <c r="I350" s="1" t="s">
        <v>50</v>
      </c>
      <c r="J350" s="1" t="s">
        <v>37</v>
      </c>
      <c r="K350" s="1" t="s">
        <v>36</v>
      </c>
      <c r="L350" s="1" t="s">
        <v>35</v>
      </c>
      <c r="M350" s="1" t="s">
        <v>34</v>
      </c>
      <c r="N350" s="9">
        <v>6336</v>
      </c>
      <c r="O350" s="1" t="s">
        <v>4</v>
      </c>
      <c r="P350" s="8">
        <v>6336</v>
      </c>
      <c r="Q350" s="8">
        <v>0</v>
      </c>
      <c r="R350" s="1" t="s">
        <v>33</v>
      </c>
      <c r="S350" s="7">
        <v>116.04</v>
      </c>
      <c r="T350" s="6">
        <f>+S350*N350</f>
        <v>735229.44000000006</v>
      </c>
      <c r="U350" s="6">
        <f>+S350*Q350</f>
        <v>0</v>
      </c>
      <c r="V350" s="1" t="str">
        <f>IF(AB350=0,IFERROR(VLOOKUP(L350,[1]listaMateriales!A:K,11,0),"-"),"Sin producto")</f>
        <v>Ladrillos (Campana)</v>
      </c>
      <c r="W350" s="6">
        <f>+IF(OR(K350="27",K350="28",K350="29"),VLOOKUP(L350,[1]listaMateriales!A:E,5,0),0)*N350/1000</f>
        <v>30.412800000000001</v>
      </c>
      <c r="X350" s="6">
        <f>+IF(W350=0,0,T350/W350)</f>
        <v>24175</v>
      </c>
      <c r="Y350" s="1" t="str">
        <f>MID(L350,14,1)</f>
        <v/>
      </c>
      <c r="Z350" s="2" t="str">
        <f>IF(IFERROR(FIND("PUL",M350,1),0)&gt;1,"pulido","no")</f>
        <v>no</v>
      </c>
      <c r="AA350" s="2" t="str">
        <f>IF(IFERROR(FIND("BIOC",M350,1),0)&gt;1,"BIOCITY","no")</f>
        <v>no</v>
      </c>
      <c r="AB350" s="2">
        <f>IFERROR(SEARCH("INT",F350,1),0)+IFERROR(SEARCH("DEV",F350,1),0)+IFERROR(SEARCH("FC",F350,1),0)+IFERROR(SEARCH("USD",F350,1),0)</f>
        <v>0</v>
      </c>
    </row>
    <row r="351" spans="1:28" x14ac:dyDescent="0.2">
      <c r="A351" s="1" t="s">
        <v>1993</v>
      </c>
      <c r="B351" s="1" t="s">
        <v>15</v>
      </c>
      <c r="C351" s="10">
        <v>45356</v>
      </c>
      <c r="D351" s="1" t="s">
        <v>1992</v>
      </c>
      <c r="E351" s="1" t="s">
        <v>1991</v>
      </c>
      <c r="F351" s="1" t="s">
        <v>1990</v>
      </c>
      <c r="G351" s="1" t="s">
        <v>12</v>
      </c>
      <c r="H351" s="1" t="s">
        <v>11</v>
      </c>
      <c r="I351" s="1" t="s">
        <v>50</v>
      </c>
      <c r="J351" s="1" t="s">
        <v>17</v>
      </c>
      <c r="K351" s="1" t="s">
        <v>16</v>
      </c>
      <c r="L351" s="1" t="s">
        <v>899</v>
      </c>
      <c r="M351" s="1" t="s">
        <v>898</v>
      </c>
      <c r="N351" s="8">
        <v>100.8</v>
      </c>
      <c r="O351" s="1" t="s">
        <v>2</v>
      </c>
      <c r="P351" s="8">
        <v>0</v>
      </c>
      <c r="Q351" s="8">
        <v>100.8</v>
      </c>
      <c r="R351" s="1" t="s">
        <v>43</v>
      </c>
      <c r="S351" s="7">
        <v>16668.38</v>
      </c>
      <c r="T351" s="6">
        <f>+S351*N351</f>
        <v>1680172.7040000001</v>
      </c>
      <c r="U351" s="6">
        <f>+S351*Q351</f>
        <v>1680172.7040000001</v>
      </c>
      <c r="V351" s="1" t="str">
        <f>IF(AB351=0,IFERROR(VLOOKUP(L351,[1]listaMateriales!A:K,11,0),"-"),"Sin producto")</f>
        <v>58x58 Polished</v>
      </c>
      <c r="W351" s="6">
        <f>+IF(OR(K351="27",K351="28",K351="29"),VLOOKUP(L351,[1]listaMateriales!A:E,5,0),0)*N351/1000</f>
        <v>0</v>
      </c>
      <c r="X351" s="6">
        <f>+IF(W351=0,0,T351/W351)</f>
        <v>0</v>
      </c>
      <c r="Y351" s="1" t="str">
        <f>MID(L351,14,1)</f>
        <v>1</v>
      </c>
      <c r="Z351" s="2" t="str">
        <f>IF(IFERROR(FIND("PUL",M351,1),0)&gt;1,"pulido","no")</f>
        <v>pulido</v>
      </c>
      <c r="AA351" s="2" t="str">
        <f>IF(IFERROR(FIND("BIOC",M351,1),0)&gt;1,"BIOCITY","no")</f>
        <v>no</v>
      </c>
      <c r="AB351" s="2">
        <f>IFERROR(SEARCH("INT",F351,1),0)+IFERROR(SEARCH("DEV",F351,1),0)+IFERROR(SEARCH("FC",F351,1),0)+IFERROR(SEARCH("USD",F351,1),0)</f>
        <v>0</v>
      </c>
    </row>
    <row r="352" spans="1:28" x14ac:dyDescent="0.2">
      <c r="A352" s="1" t="s">
        <v>1993</v>
      </c>
      <c r="B352" s="1" t="s">
        <v>15</v>
      </c>
      <c r="C352" s="10">
        <v>45356</v>
      </c>
      <c r="D352" s="1" t="s">
        <v>1992</v>
      </c>
      <c r="E352" s="1" t="s">
        <v>1991</v>
      </c>
      <c r="F352" s="1" t="s">
        <v>1990</v>
      </c>
      <c r="G352" s="1" t="s">
        <v>12</v>
      </c>
      <c r="H352" s="1" t="s">
        <v>11</v>
      </c>
      <c r="I352" s="1" t="s">
        <v>50</v>
      </c>
      <c r="J352" s="1" t="s">
        <v>17</v>
      </c>
      <c r="K352" s="1" t="s">
        <v>16</v>
      </c>
      <c r="L352" s="1" t="s">
        <v>763</v>
      </c>
      <c r="M352" s="1" t="s">
        <v>762</v>
      </c>
      <c r="N352" s="8">
        <v>100.8</v>
      </c>
      <c r="O352" s="1" t="s">
        <v>2</v>
      </c>
      <c r="P352" s="8">
        <v>0</v>
      </c>
      <c r="Q352" s="8">
        <v>100.8</v>
      </c>
      <c r="R352" s="1" t="s">
        <v>43</v>
      </c>
      <c r="S352" s="7">
        <v>16668.38</v>
      </c>
      <c r="T352" s="6">
        <f>+S352*N352</f>
        <v>1680172.7040000001</v>
      </c>
      <c r="U352" s="6">
        <f>+S352*Q352</f>
        <v>1680172.7040000001</v>
      </c>
      <c r="V352" s="1" t="str">
        <f>IF(AB352=0,IFERROR(VLOOKUP(L352,[1]listaMateriales!A:K,11,0),"-"),"Sin producto")</f>
        <v>58x58 Polished</v>
      </c>
      <c r="W352" s="6">
        <f>+IF(OR(K352="27",K352="28",K352="29"),VLOOKUP(L352,[1]listaMateriales!A:E,5,0),0)*N352/1000</f>
        <v>0</v>
      </c>
      <c r="X352" s="6">
        <f>+IF(W352=0,0,T352/W352)</f>
        <v>0</v>
      </c>
      <c r="Y352" s="1" t="str">
        <f>MID(L352,14,1)</f>
        <v>1</v>
      </c>
      <c r="Z352" s="2" t="str">
        <f>IF(IFERROR(FIND("PUL",M352,1),0)&gt;1,"pulido","no")</f>
        <v>pulido</v>
      </c>
      <c r="AA352" s="2" t="str">
        <f>IF(IFERROR(FIND("BIOC",M352,1),0)&gt;1,"BIOCITY","no")</f>
        <v>no</v>
      </c>
      <c r="AB352" s="2">
        <f>IFERROR(SEARCH("INT",F352,1),0)+IFERROR(SEARCH("DEV",F352,1),0)+IFERROR(SEARCH("FC",F352,1),0)+IFERROR(SEARCH("USD",F352,1),0)</f>
        <v>0</v>
      </c>
    </row>
    <row r="353" spans="1:28" x14ac:dyDescent="0.2">
      <c r="A353" s="1" t="s">
        <v>1993</v>
      </c>
      <c r="B353" s="1" t="s">
        <v>15</v>
      </c>
      <c r="C353" s="10">
        <v>45356</v>
      </c>
      <c r="D353" s="1" t="s">
        <v>1992</v>
      </c>
      <c r="E353" s="1" t="s">
        <v>1991</v>
      </c>
      <c r="F353" s="1" t="s">
        <v>1990</v>
      </c>
      <c r="G353" s="1" t="s">
        <v>12</v>
      </c>
      <c r="H353" s="1" t="s">
        <v>11</v>
      </c>
      <c r="I353" s="1" t="s">
        <v>50</v>
      </c>
      <c r="J353" s="1" t="s">
        <v>17</v>
      </c>
      <c r="K353" s="1" t="s">
        <v>16</v>
      </c>
      <c r="L353" s="1" t="s">
        <v>1463</v>
      </c>
      <c r="M353" s="1" t="s">
        <v>1462</v>
      </c>
      <c r="N353" s="8">
        <v>100.8</v>
      </c>
      <c r="O353" s="1" t="s">
        <v>2</v>
      </c>
      <c r="P353" s="8">
        <v>0</v>
      </c>
      <c r="Q353" s="8">
        <v>100.8</v>
      </c>
      <c r="R353" s="1" t="s">
        <v>43</v>
      </c>
      <c r="S353" s="7">
        <v>16668.38</v>
      </c>
      <c r="T353" s="6">
        <f>+S353*N353</f>
        <v>1680172.7040000001</v>
      </c>
      <c r="U353" s="6">
        <f>+S353*Q353</f>
        <v>1680172.7040000001</v>
      </c>
      <c r="V353" s="1" t="str">
        <f>IF(AB353=0,IFERROR(VLOOKUP(L353,[1]listaMateriales!A:K,11,0),"-"),"Sin producto")</f>
        <v>58x58 Polished</v>
      </c>
      <c r="W353" s="6">
        <f>+IF(OR(K353="27",K353="28",K353="29"),VLOOKUP(L353,[1]listaMateriales!A:E,5,0),0)*N353/1000</f>
        <v>0</v>
      </c>
      <c r="X353" s="6">
        <f>+IF(W353=0,0,T353/W353)</f>
        <v>0</v>
      </c>
      <c r="Y353" s="1" t="str">
        <f>MID(L353,14,1)</f>
        <v>1</v>
      </c>
      <c r="Z353" s="2" t="str">
        <f>IF(IFERROR(FIND("PUL",M353,1),0)&gt;1,"pulido","no")</f>
        <v>pulido</v>
      </c>
      <c r="AA353" s="2" t="str">
        <f>IF(IFERROR(FIND("BIOC",M353,1),0)&gt;1,"BIOCITY","no")</f>
        <v>no</v>
      </c>
      <c r="AB353" s="2">
        <f>IFERROR(SEARCH("INT",F353,1),0)+IFERROR(SEARCH("DEV",F353,1),0)+IFERROR(SEARCH("FC",F353,1),0)+IFERROR(SEARCH("USD",F353,1),0)</f>
        <v>0</v>
      </c>
    </row>
    <row r="354" spans="1:28" x14ac:dyDescent="0.2">
      <c r="A354" s="1" t="s">
        <v>1989</v>
      </c>
      <c r="B354" s="1" t="s">
        <v>15</v>
      </c>
      <c r="C354" s="10">
        <v>45356</v>
      </c>
      <c r="D354" s="1" t="s">
        <v>213</v>
      </c>
      <c r="E354" s="1" t="s">
        <v>212</v>
      </c>
      <c r="F354" s="1" t="s">
        <v>1987</v>
      </c>
      <c r="G354" s="1" t="s">
        <v>12</v>
      </c>
      <c r="H354" s="1" t="s">
        <v>11</v>
      </c>
      <c r="I354" s="1" t="s">
        <v>50</v>
      </c>
      <c r="J354" s="1" t="s">
        <v>9</v>
      </c>
      <c r="K354" s="1" t="s">
        <v>30</v>
      </c>
      <c r="L354" s="1" t="s">
        <v>114</v>
      </c>
      <c r="M354" s="1" t="s">
        <v>113</v>
      </c>
      <c r="N354" s="9">
        <v>387.84</v>
      </c>
      <c r="O354" s="1" t="s">
        <v>2</v>
      </c>
      <c r="P354" s="8">
        <v>387.84</v>
      </c>
      <c r="Q354" s="8">
        <v>0</v>
      </c>
      <c r="R354" s="1" t="s">
        <v>144</v>
      </c>
      <c r="S354" s="7">
        <v>3455.22</v>
      </c>
      <c r="T354" s="6">
        <f>+S354*N354</f>
        <v>1340072.5247999998</v>
      </c>
      <c r="U354" s="6">
        <f>+S354*Q354</f>
        <v>0</v>
      </c>
      <c r="V354" s="1" t="str">
        <f>IF(AB354=0,IFERROR(VLOOKUP(L354,[1]listaMateriales!A:K,11,0),"-"),"Sin producto")</f>
        <v>38 x 38</v>
      </c>
      <c r="W354" s="6">
        <f>+IF(OR(K354="27",K354="28",K354="29"),VLOOKUP(L354,[1]listaMateriales!A:E,5,0),0)*N354/1000</f>
        <v>0</v>
      </c>
      <c r="X354" s="6">
        <f>+IF(W354=0,0,T354/W354)</f>
        <v>0</v>
      </c>
      <c r="Y354" s="1" t="str">
        <f>MID(L354,14,1)</f>
        <v>1</v>
      </c>
      <c r="Z354" s="2" t="str">
        <f>IF(IFERROR(FIND("PUL",M354,1),0)&gt;1,"pulido","no")</f>
        <v>no</v>
      </c>
      <c r="AA354" s="2" t="str">
        <f>IF(IFERROR(FIND("BIOC",M354,1),0)&gt;1,"BIOCITY","no")</f>
        <v>no</v>
      </c>
      <c r="AB354" s="2">
        <f>IFERROR(SEARCH("INT",F354,1),0)+IFERROR(SEARCH("DEV",F354,1),0)+IFERROR(SEARCH("FC",F354,1),0)+IFERROR(SEARCH("USD",F354,1),0)</f>
        <v>0</v>
      </c>
    </row>
    <row r="355" spans="1:28" x14ac:dyDescent="0.2">
      <c r="A355" s="1" t="s">
        <v>1988</v>
      </c>
      <c r="B355" s="1" t="s">
        <v>15</v>
      </c>
      <c r="C355" s="10">
        <v>45356</v>
      </c>
      <c r="D355" s="1" t="s">
        <v>213</v>
      </c>
      <c r="E355" s="1" t="s">
        <v>212</v>
      </c>
      <c r="F355" s="1" t="s">
        <v>1987</v>
      </c>
      <c r="G355" s="1" t="s">
        <v>12</v>
      </c>
      <c r="H355" s="1" t="s">
        <v>11</v>
      </c>
      <c r="I355" s="1" t="s">
        <v>50</v>
      </c>
      <c r="J355" s="1" t="s">
        <v>9</v>
      </c>
      <c r="K355" s="1" t="s">
        <v>30</v>
      </c>
      <c r="L355" s="1" t="s">
        <v>511</v>
      </c>
      <c r="M355" s="1" t="s">
        <v>510</v>
      </c>
      <c r="N355" s="9">
        <v>387.84</v>
      </c>
      <c r="O355" s="1" t="s">
        <v>2</v>
      </c>
      <c r="P355" s="8">
        <v>387.84</v>
      </c>
      <c r="Q355" s="8">
        <v>0</v>
      </c>
      <c r="R355" s="1" t="s">
        <v>144</v>
      </c>
      <c r="S355" s="7">
        <v>3012.66</v>
      </c>
      <c r="T355" s="6">
        <f>+S355*N355</f>
        <v>1168430.0543999998</v>
      </c>
      <c r="U355" s="6">
        <f>+S355*Q355</f>
        <v>0</v>
      </c>
      <c r="V355" s="1" t="str">
        <f>IF(AB355=0,IFERROR(VLOOKUP(L355,[1]listaMateriales!A:K,11,0),"-"),"Sin producto")</f>
        <v>38 x 38</v>
      </c>
      <c r="W355" s="6">
        <f>+IF(OR(K355="27",K355="28",K355="29"),VLOOKUP(L355,[1]listaMateriales!A:E,5,0),0)*N355/1000</f>
        <v>0</v>
      </c>
      <c r="X355" s="6">
        <f>+IF(W355=0,0,T355/W355)</f>
        <v>0</v>
      </c>
      <c r="Y355" s="1" t="str">
        <f>MID(L355,14,1)</f>
        <v>2</v>
      </c>
      <c r="Z355" s="2" t="str">
        <f>IF(IFERROR(FIND("PUL",M355,1),0)&gt;1,"pulido","no")</f>
        <v>no</v>
      </c>
      <c r="AA355" s="2" t="str">
        <f>IF(IFERROR(FIND("BIOC",M355,1),0)&gt;1,"BIOCITY","no")</f>
        <v>no</v>
      </c>
      <c r="AB355" s="2">
        <f>IFERROR(SEARCH("INT",F355,1),0)+IFERROR(SEARCH("DEV",F355,1),0)+IFERROR(SEARCH("FC",F355,1),0)+IFERROR(SEARCH("USD",F355,1),0)</f>
        <v>0</v>
      </c>
    </row>
    <row r="356" spans="1:28" x14ac:dyDescent="0.2">
      <c r="A356" s="1" t="s">
        <v>1986</v>
      </c>
      <c r="B356" s="1" t="s">
        <v>42</v>
      </c>
      <c r="C356" s="10">
        <v>45356</v>
      </c>
      <c r="D356" s="1" t="s">
        <v>41</v>
      </c>
      <c r="E356" s="1" t="s">
        <v>40</v>
      </c>
      <c r="F356" s="1" t="s">
        <v>1985</v>
      </c>
      <c r="G356" s="1" t="s">
        <v>39</v>
      </c>
      <c r="H356" s="1" t="s">
        <v>38</v>
      </c>
      <c r="I356" s="1" t="s">
        <v>50</v>
      </c>
      <c r="J356" s="1" t="s">
        <v>37</v>
      </c>
      <c r="K356" s="1" t="s">
        <v>36</v>
      </c>
      <c r="L356" s="1" t="s">
        <v>35</v>
      </c>
      <c r="M356" s="1" t="s">
        <v>34</v>
      </c>
      <c r="N356" s="9">
        <v>6336</v>
      </c>
      <c r="O356" s="1" t="s">
        <v>4</v>
      </c>
      <c r="P356" s="8">
        <v>6336</v>
      </c>
      <c r="Q356" s="8">
        <v>0</v>
      </c>
      <c r="R356" s="1" t="s">
        <v>33</v>
      </c>
      <c r="S356" s="7">
        <v>116.04</v>
      </c>
      <c r="T356" s="6">
        <f>+S356*N356</f>
        <v>735229.44000000006</v>
      </c>
      <c r="U356" s="6">
        <f>+S356*Q356</f>
        <v>0</v>
      </c>
      <c r="V356" s="1" t="str">
        <f>IF(AB356=0,IFERROR(VLOOKUP(L356,[1]listaMateriales!A:K,11,0),"-"),"Sin producto")</f>
        <v>Ladrillos (Campana)</v>
      </c>
      <c r="W356" s="6">
        <f>+IF(OR(K356="27",K356="28",K356="29"),VLOOKUP(L356,[1]listaMateriales!A:E,5,0),0)*N356/1000</f>
        <v>30.412800000000001</v>
      </c>
      <c r="X356" s="6">
        <f>+IF(W356=0,0,T356/W356)</f>
        <v>24175</v>
      </c>
      <c r="Y356" s="1" t="str">
        <f>MID(L356,14,1)</f>
        <v/>
      </c>
      <c r="Z356" s="2" t="str">
        <f>IF(IFERROR(FIND("PUL",M356,1),0)&gt;1,"pulido","no")</f>
        <v>no</v>
      </c>
      <c r="AA356" s="2" t="str">
        <f>IF(IFERROR(FIND("BIOC",M356,1),0)&gt;1,"BIOCITY","no")</f>
        <v>no</v>
      </c>
      <c r="AB356" s="2">
        <f>IFERROR(SEARCH("INT",F356,1),0)+IFERROR(SEARCH("DEV",F356,1),0)+IFERROR(SEARCH("FC",F356,1),0)+IFERROR(SEARCH("USD",F356,1),0)</f>
        <v>0</v>
      </c>
    </row>
    <row r="357" spans="1:28" x14ac:dyDescent="0.2">
      <c r="A357" s="1" t="s">
        <v>1984</v>
      </c>
      <c r="B357" s="1" t="s">
        <v>42</v>
      </c>
      <c r="C357" s="10">
        <v>45357</v>
      </c>
      <c r="D357" s="1" t="s">
        <v>41</v>
      </c>
      <c r="E357" s="1" t="s">
        <v>40</v>
      </c>
      <c r="F357" s="1" t="s">
        <v>1983</v>
      </c>
      <c r="G357" s="1" t="s">
        <v>39</v>
      </c>
      <c r="H357" s="1" t="s">
        <v>38</v>
      </c>
      <c r="I357" s="1" t="s">
        <v>50</v>
      </c>
      <c r="J357" s="1" t="s">
        <v>37</v>
      </c>
      <c r="K357" s="1" t="s">
        <v>36</v>
      </c>
      <c r="L357" s="1" t="s">
        <v>35</v>
      </c>
      <c r="M357" s="1" t="s">
        <v>34</v>
      </c>
      <c r="N357" s="8">
        <v>6336</v>
      </c>
      <c r="O357" s="1" t="s">
        <v>4</v>
      </c>
      <c r="P357" s="8">
        <v>6336</v>
      </c>
      <c r="Q357" s="8">
        <v>0</v>
      </c>
      <c r="R357" s="1" t="s">
        <v>33</v>
      </c>
      <c r="S357" s="7">
        <v>116.04</v>
      </c>
      <c r="T357" s="6">
        <f>+S357*N357</f>
        <v>735229.44000000006</v>
      </c>
      <c r="U357" s="6">
        <f>+S357*Q357</f>
        <v>0</v>
      </c>
      <c r="V357" s="1" t="str">
        <f>IF(AB357=0,IFERROR(VLOOKUP(L357,[1]listaMateriales!A:K,11,0),"-"),"Sin producto")</f>
        <v>Ladrillos (Campana)</v>
      </c>
      <c r="W357" s="6">
        <f>+IF(OR(K357="27",K357="28",K357="29"),VLOOKUP(L357,[1]listaMateriales!A:E,5,0),0)*N357/1000</f>
        <v>30.412800000000001</v>
      </c>
      <c r="X357" s="6">
        <f>+IF(W357=0,0,T357/W357)</f>
        <v>24175</v>
      </c>
      <c r="Y357" s="1" t="str">
        <f>MID(L357,14,1)</f>
        <v/>
      </c>
      <c r="Z357" s="2" t="str">
        <f>IF(IFERROR(FIND("PUL",M357,1),0)&gt;1,"pulido","no")</f>
        <v>no</v>
      </c>
      <c r="AA357" s="2" t="str">
        <f>IF(IFERROR(FIND("BIOC",M357,1),0)&gt;1,"BIOCITY","no")</f>
        <v>no</v>
      </c>
      <c r="AB357" s="2">
        <f>IFERROR(SEARCH("INT",F357,1),0)+IFERROR(SEARCH("DEV",F357,1),0)+IFERROR(SEARCH("FC",F357,1),0)+IFERROR(SEARCH("USD",F357,1),0)</f>
        <v>0</v>
      </c>
    </row>
    <row r="358" spans="1:28" x14ac:dyDescent="0.2">
      <c r="A358" s="1" t="s">
        <v>1982</v>
      </c>
      <c r="B358" s="1" t="s">
        <v>15</v>
      </c>
      <c r="C358" s="10">
        <v>45357</v>
      </c>
      <c r="D358" s="1" t="s">
        <v>197</v>
      </c>
      <c r="E358" s="1" t="s">
        <v>196</v>
      </c>
      <c r="F358" s="1" t="s">
        <v>1981</v>
      </c>
      <c r="G358" s="1" t="s">
        <v>12</v>
      </c>
      <c r="H358" s="1" t="s">
        <v>11</v>
      </c>
      <c r="I358" s="1" t="s">
        <v>50</v>
      </c>
      <c r="J358" s="1" t="s">
        <v>17</v>
      </c>
      <c r="K358" s="1" t="s">
        <v>16</v>
      </c>
      <c r="L358" s="1" t="s">
        <v>903</v>
      </c>
      <c r="M358" s="1" t="s">
        <v>902</v>
      </c>
      <c r="N358" s="9">
        <v>201.6</v>
      </c>
      <c r="O358" s="1" t="s">
        <v>2</v>
      </c>
      <c r="P358" s="8">
        <v>0</v>
      </c>
      <c r="Q358" s="8">
        <v>201.6</v>
      </c>
      <c r="R358" s="1" t="s">
        <v>195</v>
      </c>
      <c r="S358" s="7">
        <v>14915.38</v>
      </c>
      <c r="T358" s="6">
        <f>+S358*N358</f>
        <v>3006940.6079999995</v>
      </c>
      <c r="U358" s="6">
        <f>+S358*Q358</f>
        <v>3006940.6079999995</v>
      </c>
      <c r="V358" s="1" t="str">
        <f>IF(AB358=0,IFERROR(VLOOKUP(L358,[1]listaMateriales!A:K,11,0),"-"),"Sin producto")</f>
        <v>58x58 Polished</v>
      </c>
      <c r="W358" s="6">
        <f>+IF(OR(K358="27",K358="28",K358="29"),VLOOKUP(L358,[1]listaMateriales!A:E,5,0),0)*N358/1000</f>
        <v>0</v>
      </c>
      <c r="X358" s="6">
        <f>+IF(W358=0,0,T358/W358)</f>
        <v>0</v>
      </c>
      <c r="Y358" s="1" t="str">
        <f>MID(L358,14,1)</f>
        <v>1</v>
      </c>
      <c r="Z358" s="2" t="str">
        <f>IF(IFERROR(FIND("PUL",M358,1),0)&gt;1,"pulido","no")</f>
        <v>pulido</v>
      </c>
      <c r="AA358" s="2" t="str">
        <f>IF(IFERROR(FIND("BIOC",M358,1),0)&gt;1,"BIOCITY","no")</f>
        <v>no</v>
      </c>
      <c r="AB358" s="2">
        <f>IFERROR(SEARCH("INT",F358,1),0)+IFERROR(SEARCH("DEV",F358,1),0)+IFERROR(SEARCH("FC",F358,1),0)+IFERROR(SEARCH("USD",F358,1),0)</f>
        <v>0</v>
      </c>
    </row>
    <row r="359" spans="1:28" x14ac:dyDescent="0.2">
      <c r="A359" s="1" t="s">
        <v>1980</v>
      </c>
      <c r="B359" s="1" t="s">
        <v>15</v>
      </c>
      <c r="C359" s="10">
        <v>45357</v>
      </c>
      <c r="D359" s="1" t="s">
        <v>110</v>
      </c>
      <c r="E359" s="1" t="s">
        <v>109</v>
      </c>
      <c r="F359" s="1" t="s">
        <v>1959</v>
      </c>
      <c r="G359" s="1" t="s">
        <v>12</v>
      </c>
      <c r="H359" s="1" t="s">
        <v>11</v>
      </c>
      <c r="I359" s="1" t="s">
        <v>50</v>
      </c>
      <c r="J359" s="1" t="s">
        <v>17</v>
      </c>
      <c r="K359" s="1" t="s">
        <v>16</v>
      </c>
      <c r="L359" s="1" t="s">
        <v>177</v>
      </c>
      <c r="M359" s="1" t="s">
        <v>176</v>
      </c>
      <c r="N359" s="8">
        <v>112.32</v>
      </c>
      <c r="O359" s="1" t="s">
        <v>2</v>
      </c>
      <c r="P359" s="8">
        <v>112.32</v>
      </c>
      <c r="Q359" s="8">
        <v>0</v>
      </c>
      <c r="R359" s="1" t="s">
        <v>33</v>
      </c>
      <c r="S359" s="7">
        <v>16570.400000000001</v>
      </c>
      <c r="T359" s="6">
        <f>+S359*N359</f>
        <v>1861187.328</v>
      </c>
      <c r="U359" s="6">
        <f>+S359*Q359</f>
        <v>0</v>
      </c>
      <c r="V359" s="1" t="str">
        <f>IF(AB359=0,IFERROR(VLOOKUP(L359,[1]listaMateriales!A:K,11,0),"-"),"Sin producto")</f>
        <v xml:space="preserve">64 x 122 </v>
      </c>
      <c r="W359" s="6">
        <f>+IF(OR(K359="27",K359="28",K359="29"),VLOOKUP(L359,[1]listaMateriales!A:E,5,0),0)*N359/1000</f>
        <v>0</v>
      </c>
      <c r="X359" s="6">
        <f>+IF(W359=0,0,T359/W359)</f>
        <v>0</v>
      </c>
      <c r="Y359" s="1" t="str">
        <f>MID(L359,14,1)</f>
        <v>1</v>
      </c>
      <c r="Z359" s="2" t="str">
        <f>IF(IFERROR(FIND("PUL",M359,1),0)&gt;1,"pulido","no")</f>
        <v>no</v>
      </c>
      <c r="AA359" s="2" t="str">
        <f>IF(IFERROR(FIND("BIOC",M359,1),0)&gt;1,"BIOCITY","no")</f>
        <v>no</v>
      </c>
      <c r="AB359" s="2">
        <f>IFERROR(SEARCH("INT",F359,1),0)+IFERROR(SEARCH("DEV",F359,1),0)+IFERROR(SEARCH("FC",F359,1),0)+IFERROR(SEARCH("USD",F359,1),0)</f>
        <v>0</v>
      </c>
    </row>
    <row r="360" spans="1:28" x14ac:dyDescent="0.2">
      <c r="A360" s="1" t="s">
        <v>1979</v>
      </c>
      <c r="B360" s="1" t="s">
        <v>15</v>
      </c>
      <c r="C360" s="10">
        <v>45357</v>
      </c>
      <c r="D360" s="1" t="s">
        <v>1852</v>
      </c>
      <c r="E360" s="1" t="s">
        <v>1851</v>
      </c>
      <c r="F360" s="1" t="s">
        <v>1726</v>
      </c>
      <c r="G360" s="1" t="s">
        <v>39</v>
      </c>
      <c r="H360" s="1" t="s">
        <v>38</v>
      </c>
      <c r="I360" s="1" t="s">
        <v>50</v>
      </c>
      <c r="J360" s="1" t="s">
        <v>37</v>
      </c>
      <c r="K360" s="1" t="s">
        <v>36</v>
      </c>
      <c r="L360" s="1" t="s">
        <v>207</v>
      </c>
      <c r="M360" s="1" t="s">
        <v>206</v>
      </c>
      <c r="N360" s="9">
        <v>3633</v>
      </c>
      <c r="O360" s="1" t="s">
        <v>4</v>
      </c>
      <c r="P360" s="8">
        <v>3633</v>
      </c>
      <c r="Q360" s="8">
        <v>0</v>
      </c>
      <c r="R360" s="1" t="s">
        <v>144</v>
      </c>
      <c r="S360" s="7">
        <v>525.66999999999996</v>
      </c>
      <c r="T360" s="6">
        <f>+S360*N360</f>
        <v>1909759.1099999999</v>
      </c>
      <c r="U360" s="6">
        <f>+S360*Q360</f>
        <v>0</v>
      </c>
      <c r="V360" s="1" t="str">
        <f>IF(AB360=0,IFERROR(VLOOKUP(L360,[1]listaMateriales!A:K,11,0),"-"),"Sin producto")</f>
        <v>Ladrillos (Campana)</v>
      </c>
      <c r="W360" s="6">
        <f>+IF(OR(K360="27",K360="28",K360="29"),VLOOKUP(L360,[1]listaMateriales!A:E,5,0),0)*N360/1000</f>
        <v>25.431000000000001</v>
      </c>
      <c r="X360" s="6">
        <f>+IF(W360=0,0,T360/W360)</f>
        <v>75095.714285714275</v>
      </c>
      <c r="Y360" s="1" t="str">
        <f>MID(L360,14,1)</f>
        <v/>
      </c>
      <c r="Z360" s="2" t="str">
        <f>IF(IFERROR(FIND("PUL",M360,1),0)&gt;1,"pulido","no")</f>
        <v>no</v>
      </c>
      <c r="AA360" s="2" t="str">
        <f>IF(IFERROR(FIND("BIOC",M360,1),0)&gt;1,"BIOCITY","no")</f>
        <v>no</v>
      </c>
      <c r="AB360" s="2">
        <f>IFERROR(SEARCH("INT",F360,1),0)+IFERROR(SEARCH("DEV",F360,1),0)+IFERROR(SEARCH("FC",F360,1),0)+IFERROR(SEARCH("USD",F360,1),0)</f>
        <v>0</v>
      </c>
    </row>
    <row r="361" spans="1:28" x14ac:dyDescent="0.2">
      <c r="A361" s="1" t="s">
        <v>1978</v>
      </c>
      <c r="B361" s="1" t="s">
        <v>15</v>
      </c>
      <c r="C361" s="10">
        <v>45357</v>
      </c>
      <c r="D361" s="1" t="s">
        <v>106</v>
      </c>
      <c r="E361" s="1" t="s">
        <v>105</v>
      </c>
      <c r="F361" s="1" t="s">
        <v>1967</v>
      </c>
      <c r="G361" s="1" t="s">
        <v>39</v>
      </c>
      <c r="H361" s="1" t="s">
        <v>38</v>
      </c>
      <c r="I361" s="1" t="s">
        <v>50</v>
      </c>
      <c r="J361" s="1" t="s">
        <v>9</v>
      </c>
      <c r="K361" s="1" t="s">
        <v>30</v>
      </c>
      <c r="L361" s="1" t="s">
        <v>201</v>
      </c>
      <c r="M361" s="1" t="s">
        <v>200</v>
      </c>
      <c r="N361" s="9">
        <v>290.88</v>
      </c>
      <c r="O361" s="1" t="s">
        <v>2</v>
      </c>
      <c r="P361" s="8">
        <v>0</v>
      </c>
      <c r="Q361" s="8">
        <v>290.88</v>
      </c>
      <c r="R361" s="1" t="s">
        <v>43</v>
      </c>
      <c r="S361" s="7">
        <v>2987.85</v>
      </c>
      <c r="T361" s="6">
        <f>+S361*N361</f>
        <v>869105.80799999996</v>
      </c>
      <c r="U361" s="6">
        <f>+S361*Q361</f>
        <v>869105.80799999996</v>
      </c>
      <c r="V361" s="1" t="str">
        <f>IF(AB361=0,IFERROR(VLOOKUP(L361,[1]listaMateriales!A:K,11,0),"-"),"Sin producto")</f>
        <v>38 x 38</v>
      </c>
      <c r="W361" s="6">
        <f>+IF(OR(K361="27",K361="28",K361="29"),VLOOKUP(L361,[1]listaMateriales!A:E,5,0),0)*N361/1000</f>
        <v>0</v>
      </c>
      <c r="X361" s="6">
        <f>+IF(W361=0,0,T361/W361)</f>
        <v>0</v>
      </c>
      <c r="Y361" s="1" t="str">
        <f>MID(L361,14,1)</f>
        <v>1</v>
      </c>
      <c r="Z361" s="2" t="str">
        <f>IF(IFERROR(FIND("PUL",M361,1),0)&gt;1,"pulido","no")</f>
        <v>no</v>
      </c>
      <c r="AA361" s="2" t="str">
        <f>IF(IFERROR(FIND("BIOC",M361,1),0)&gt;1,"BIOCITY","no")</f>
        <v>no</v>
      </c>
      <c r="AB361" s="2">
        <f>IFERROR(SEARCH("INT",F361,1),0)+IFERROR(SEARCH("DEV",F361,1),0)+IFERROR(SEARCH("FC",F361,1),0)+IFERROR(SEARCH("USD",F361,1),0)</f>
        <v>0</v>
      </c>
    </row>
    <row r="362" spans="1:28" x14ac:dyDescent="0.2">
      <c r="A362" s="1" t="s">
        <v>1978</v>
      </c>
      <c r="B362" s="1" t="s">
        <v>15</v>
      </c>
      <c r="C362" s="10">
        <v>45357</v>
      </c>
      <c r="D362" s="1" t="s">
        <v>106</v>
      </c>
      <c r="E362" s="1" t="s">
        <v>105</v>
      </c>
      <c r="F362" s="1" t="s">
        <v>1967</v>
      </c>
      <c r="G362" s="1" t="s">
        <v>39</v>
      </c>
      <c r="H362" s="1" t="s">
        <v>38</v>
      </c>
      <c r="I362" s="1" t="s">
        <v>50</v>
      </c>
      <c r="J362" s="1" t="s">
        <v>9</v>
      </c>
      <c r="K362" s="1" t="s">
        <v>30</v>
      </c>
      <c r="L362" s="1" t="s">
        <v>203</v>
      </c>
      <c r="M362" s="1" t="s">
        <v>202</v>
      </c>
      <c r="N362" s="9">
        <v>290.88</v>
      </c>
      <c r="O362" s="1" t="s">
        <v>2</v>
      </c>
      <c r="P362" s="8">
        <v>0</v>
      </c>
      <c r="Q362" s="8">
        <v>290.88</v>
      </c>
      <c r="R362" s="1" t="s">
        <v>43</v>
      </c>
      <c r="S362" s="7">
        <v>2987.85</v>
      </c>
      <c r="T362" s="6">
        <f>+S362*N362</f>
        <v>869105.80799999996</v>
      </c>
      <c r="U362" s="6">
        <f>+S362*Q362</f>
        <v>869105.80799999996</v>
      </c>
      <c r="V362" s="1" t="str">
        <f>IF(AB362=0,IFERROR(VLOOKUP(L362,[1]listaMateriales!A:K,11,0),"-"),"Sin producto")</f>
        <v>38 x 38</v>
      </c>
      <c r="W362" s="6">
        <f>+IF(OR(K362="27",K362="28",K362="29"),VLOOKUP(L362,[1]listaMateriales!A:E,5,0),0)*N362/1000</f>
        <v>0</v>
      </c>
      <c r="X362" s="6">
        <f>+IF(W362=0,0,T362/W362)</f>
        <v>0</v>
      </c>
      <c r="Y362" s="1" t="str">
        <f>MID(L362,14,1)</f>
        <v>1</v>
      </c>
      <c r="Z362" s="2" t="str">
        <f>IF(IFERROR(FIND("PUL",M362,1),0)&gt;1,"pulido","no")</f>
        <v>no</v>
      </c>
      <c r="AA362" s="2" t="str">
        <f>IF(IFERROR(FIND("BIOC",M362,1),0)&gt;1,"BIOCITY","no")</f>
        <v>no</v>
      </c>
      <c r="AB362" s="2">
        <f>IFERROR(SEARCH("INT",F362,1),0)+IFERROR(SEARCH("DEV",F362,1),0)+IFERROR(SEARCH("FC",F362,1),0)+IFERROR(SEARCH("USD",F362,1),0)</f>
        <v>0</v>
      </c>
    </row>
    <row r="363" spans="1:28" x14ac:dyDescent="0.2">
      <c r="A363" s="1" t="s">
        <v>1978</v>
      </c>
      <c r="B363" s="1" t="s">
        <v>15</v>
      </c>
      <c r="C363" s="10">
        <v>45357</v>
      </c>
      <c r="D363" s="1" t="s">
        <v>106</v>
      </c>
      <c r="E363" s="1" t="s">
        <v>105</v>
      </c>
      <c r="F363" s="1" t="s">
        <v>1967</v>
      </c>
      <c r="G363" s="1" t="s">
        <v>39</v>
      </c>
      <c r="H363" s="1" t="s">
        <v>38</v>
      </c>
      <c r="I363" s="1" t="s">
        <v>50</v>
      </c>
      <c r="J363" s="1" t="s">
        <v>9</v>
      </c>
      <c r="K363" s="1" t="s">
        <v>30</v>
      </c>
      <c r="L363" s="1" t="s">
        <v>114</v>
      </c>
      <c r="M363" s="1" t="s">
        <v>113</v>
      </c>
      <c r="N363" s="9">
        <v>290.88</v>
      </c>
      <c r="O363" s="1" t="s">
        <v>2</v>
      </c>
      <c r="P363" s="8">
        <v>0</v>
      </c>
      <c r="Q363" s="8">
        <v>290.88</v>
      </c>
      <c r="R363" s="1" t="s">
        <v>43</v>
      </c>
      <c r="S363" s="7">
        <v>2987.85</v>
      </c>
      <c r="T363" s="6">
        <f>+S363*N363</f>
        <v>869105.80799999996</v>
      </c>
      <c r="U363" s="6">
        <f>+S363*Q363</f>
        <v>869105.80799999996</v>
      </c>
      <c r="V363" s="1" t="str">
        <f>IF(AB363=0,IFERROR(VLOOKUP(L363,[1]listaMateriales!A:K,11,0),"-"),"Sin producto")</f>
        <v>38 x 38</v>
      </c>
      <c r="W363" s="6">
        <f>+IF(OR(K363="27",K363="28",K363="29"),VLOOKUP(L363,[1]listaMateriales!A:E,5,0),0)*N363/1000</f>
        <v>0</v>
      </c>
      <c r="X363" s="6">
        <f>+IF(W363=0,0,T363/W363)</f>
        <v>0</v>
      </c>
      <c r="Y363" s="1" t="str">
        <f>MID(L363,14,1)</f>
        <v>1</v>
      </c>
      <c r="Z363" s="2" t="str">
        <f>IF(IFERROR(FIND("PUL",M363,1),0)&gt;1,"pulido","no")</f>
        <v>no</v>
      </c>
      <c r="AA363" s="2" t="str">
        <f>IF(IFERROR(FIND("BIOC",M363,1),0)&gt;1,"BIOCITY","no")</f>
        <v>no</v>
      </c>
      <c r="AB363" s="2">
        <f>IFERROR(SEARCH("INT",F363,1),0)+IFERROR(SEARCH("DEV",F363,1),0)+IFERROR(SEARCH("FC",F363,1),0)+IFERROR(SEARCH("USD",F363,1),0)</f>
        <v>0</v>
      </c>
    </row>
    <row r="364" spans="1:28" x14ac:dyDescent="0.2">
      <c r="A364" s="1" t="s">
        <v>1978</v>
      </c>
      <c r="B364" s="1" t="s">
        <v>15</v>
      </c>
      <c r="C364" s="10">
        <v>45357</v>
      </c>
      <c r="D364" s="1" t="s">
        <v>106</v>
      </c>
      <c r="E364" s="1" t="s">
        <v>105</v>
      </c>
      <c r="F364" s="1" t="s">
        <v>1967</v>
      </c>
      <c r="G364" s="1" t="s">
        <v>39</v>
      </c>
      <c r="H364" s="1" t="s">
        <v>38</v>
      </c>
      <c r="I364" s="1" t="s">
        <v>50</v>
      </c>
      <c r="J364" s="1" t="s">
        <v>9</v>
      </c>
      <c r="K364" s="1" t="s">
        <v>30</v>
      </c>
      <c r="L364" s="1" t="s">
        <v>812</v>
      </c>
      <c r="M364" s="1" t="s">
        <v>811</v>
      </c>
      <c r="N364" s="8">
        <v>290.88</v>
      </c>
      <c r="O364" s="1" t="s">
        <v>2</v>
      </c>
      <c r="P364" s="8">
        <v>0</v>
      </c>
      <c r="Q364" s="8">
        <v>290.88</v>
      </c>
      <c r="R364" s="1" t="s">
        <v>43</v>
      </c>
      <c r="S364" s="7">
        <v>2702.65</v>
      </c>
      <c r="T364" s="6">
        <f>+S364*N364</f>
        <v>786146.83200000005</v>
      </c>
      <c r="U364" s="6">
        <f>+S364*Q364</f>
        <v>786146.83200000005</v>
      </c>
      <c r="V364" s="1" t="str">
        <f>IF(AB364=0,IFERROR(VLOOKUP(L364,[1]listaMateriales!A:K,11,0),"-"),"Sin producto")</f>
        <v>38 x 38</v>
      </c>
      <c r="W364" s="6">
        <f>+IF(OR(K364="27",K364="28",K364="29"),VLOOKUP(L364,[1]listaMateriales!A:E,5,0),0)*N364/1000</f>
        <v>0</v>
      </c>
      <c r="X364" s="6">
        <f>+IF(W364=0,0,T364/W364)</f>
        <v>0</v>
      </c>
      <c r="Y364" s="1" t="str">
        <f>MID(L364,14,1)</f>
        <v>1</v>
      </c>
      <c r="Z364" s="2" t="str">
        <f>IF(IFERROR(FIND("PUL",M364,1),0)&gt;1,"pulido","no")</f>
        <v>no</v>
      </c>
      <c r="AA364" s="2" t="str">
        <f>IF(IFERROR(FIND("BIOC",M364,1),0)&gt;1,"BIOCITY","no")</f>
        <v>no</v>
      </c>
      <c r="AB364" s="2">
        <f>IFERROR(SEARCH("INT",F364,1),0)+IFERROR(SEARCH("DEV",F364,1),0)+IFERROR(SEARCH("FC",F364,1),0)+IFERROR(SEARCH("USD",F364,1),0)</f>
        <v>0</v>
      </c>
    </row>
    <row r="365" spans="1:28" x14ac:dyDescent="0.2">
      <c r="A365" s="1" t="s">
        <v>1978</v>
      </c>
      <c r="B365" s="1" t="s">
        <v>15</v>
      </c>
      <c r="C365" s="10">
        <v>45357</v>
      </c>
      <c r="D365" s="1" t="s">
        <v>106</v>
      </c>
      <c r="E365" s="1" t="s">
        <v>105</v>
      </c>
      <c r="F365" s="1" t="s">
        <v>1967</v>
      </c>
      <c r="G365" s="1" t="s">
        <v>39</v>
      </c>
      <c r="H365" s="1" t="s">
        <v>38</v>
      </c>
      <c r="I365" s="1" t="s">
        <v>50</v>
      </c>
      <c r="J365" s="1" t="s">
        <v>9</v>
      </c>
      <c r="K365" s="1" t="s">
        <v>30</v>
      </c>
      <c r="L365" s="1" t="s">
        <v>69</v>
      </c>
      <c r="M365" s="1" t="s">
        <v>68</v>
      </c>
      <c r="N365" s="8">
        <v>387.84</v>
      </c>
      <c r="O365" s="1" t="s">
        <v>2</v>
      </c>
      <c r="P365" s="8">
        <v>387.84</v>
      </c>
      <c r="Q365" s="8">
        <v>0</v>
      </c>
      <c r="R365" s="1" t="s">
        <v>43</v>
      </c>
      <c r="S365" s="7">
        <v>3261.14</v>
      </c>
      <c r="T365" s="6">
        <f>+S365*N365</f>
        <v>1264800.5375999999</v>
      </c>
      <c r="U365" s="6">
        <f>+S365*Q365</f>
        <v>0</v>
      </c>
      <c r="V365" s="1" t="str">
        <f>IF(AB365=0,IFERROR(VLOOKUP(L365,[1]listaMateriales!A:K,11,0),"-"),"Sin producto")</f>
        <v>38 x 38</v>
      </c>
      <c r="W365" s="6">
        <f>+IF(OR(K365="27",K365="28",K365="29"),VLOOKUP(L365,[1]listaMateriales!A:E,5,0),0)*N365/1000</f>
        <v>0</v>
      </c>
      <c r="X365" s="6">
        <f>+IF(W365=0,0,T365/W365)</f>
        <v>0</v>
      </c>
      <c r="Y365" s="1" t="str">
        <f>MID(L365,14,1)</f>
        <v>1</v>
      </c>
      <c r="Z365" s="2" t="str">
        <f>IF(IFERROR(FIND("PUL",M365,1),0)&gt;1,"pulido","no")</f>
        <v>no</v>
      </c>
      <c r="AA365" s="2" t="str">
        <f>IF(IFERROR(FIND("BIOC",M365,1),0)&gt;1,"BIOCITY","no")</f>
        <v>no</v>
      </c>
      <c r="AB365" s="2">
        <f>IFERROR(SEARCH("INT",F365,1),0)+IFERROR(SEARCH("DEV",F365,1),0)+IFERROR(SEARCH("FC",F365,1),0)+IFERROR(SEARCH("USD",F365,1),0)</f>
        <v>0</v>
      </c>
    </row>
    <row r="366" spans="1:28" x14ac:dyDescent="0.2">
      <c r="A366" s="1" t="s">
        <v>1978</v>
      </c>
      <c r="B366" s="1" t="s">
        <v>15</v>
      </c>
      <c r="C366" s="10">
        <v>45357</v>
      </c>
      <c r="D366" s="1" t="s">
        <v>106</v>
      </c>
      <c r="E366" s="1" t="s">
        <v>105</v>
      </c>
      <c r="F366" s="1" t="s">
        <v>1967</v>
      </c>
      <c r="G366" s="1" t="s">
        <v>39</v>
      </c>
      <c r="H366" s="1" t="s">
        <v>38</v>
      </c>
      <c r="I366" s="1" t="s">
        <v>50</v>
      </c>
      <c r="J366" s="1" t="s">
        <v>9</v>
      </c>
      <c r="K366" s="1" t="s">
        <v>30</v>
      </c>
      <c r="L366" s="1" t="s">
        <v>623</v>
      </c>
      <c r="M366" s="1" t="s">
        <v>622</v>
      </c>
      <c r="N366" s="9">
        <v>290.88</v>
      </c>
      <c r="O366" s="1" t="s">
        <v>2</v>
      </c>
      <c r="P366" s="8">
        <v>290.88</v>
      </c>
      <c r="Q366" s="8">
        <v>0</v>
      </c>
      <c r="R366" s="1" t="s">
        <v>43</v>
      </c>
      <c r="S366" s="7">
        <v>2987.85</v>
      </c>
      <c r="T366" s="6">
        <f>+S366*N366</f>
        <v>869105.80799999996</v>
      </c>
      <c r="U366" s="6">
        <f>+S366*Q366</f>
        <v>0</v>
      </c>
      <c r="V366" s="1" t="str">
        <f>IF(AB366=0,IFERROR(VLOOKUP(L366,[1]listaMateriales!A:K,11,0),"-"),"Sin producto")</f>
        <v>38 x 38</v>
      </c>
      <c r="W366" s="6">
        <f>+IF(OR(K366="27",K366="28",K366="29"),VLOOKUP(L366,[1]listaMateriales!A:E,5,0),0)*N366/1000</f>
        <v>0</v>
      </c>
      <c r="X366" s="6">
        <f>+IF(W366=0,0,T366/W366)</f>
        <v>0</v>
      </c>
      <c r="Y366" s="1" t="str">
        <f>MID(L366,14,1)</f>
        <v>1</v>
      </c>
      <c r="Z366" s="2" t="str">
        <f>IF(IFERROR(FIND("PUL",M366,1),0)&gt;1,"pulido","no")</f>
        <v>no</v>
      </c>
      <c r="AA366" s="2" t="str">
        <f>IF(IFERROR(FIND("BIOC",M366,1),0)&gt;1,"BIOCITY","no")</f>
        <v>no</v>
      </c>
      <c r="AB366" s="2">
        <f>IFERROR(SEARCH("INT",F366,1),0)+IFERROR(SEARCH("DEV",F366,1),0)+IFERROR(SEARCH("FC",F366,1),0)+IFERROR(SEARCH("USD",F366,1),0)</f>
        <v>0</v>
      </c>
    </row>
    <row r="367" spans="1:28" x14ac:dyDescent="0.2">
      <c r="A367" s="1" t="s">
        <v>1978</v>
      </c>
      <c r="B367" s="1" t="s">
        <v>15</v>
      </c>
      <c r="C367" s="10">
        <v>45357</v>
      </c>
      <c r="D367" s="1" t="s">
        <v>106</v>
      </c>
      <c r="E367" s="1" t="s">
        <v>105</v>
      </c>
      <c r="F367" s="1" t="s">
        <v>1967</v>
      </c>
      <c r="G367" s="1" t="s">
        <v>39</v>
      </c>
      <c r="H367" s="1" t="s">
        <v>38</v>
      </c>
      <c r="I367" s="1" t="s">
        <v>50</v>
      </c>
      <c r="J367" s="1" t="s">
        <v>9</v>
      </c>
      <c r="K367" s="1" t="s">
        <v>30</v>
      </c>
      <c r="L367" s="1" t="s">
        <v>625</v>
      </c>
      <c r="M367" s="1" t="s">
        <v>624</v>
      </c>
      <c r="N367" s="9">
        <v>290.88</v>
      </c>
      <c r="O367" s="1" t="s">
        <v>2</v>
      </c>
      <c r="P367" s="8">
        <v>290.88</v>
      </c>
      <c r="Q367" s="8">
        <v>0</v>
      </c>
      <c r="R367" s="1" t="s">
        <v>43</v>
      </c>
      <c r="S367" s="7">
        <v>2987.85</v>
      </c>
      <c r="T367" s="6">
        <f>+S367*N367</f>
        <v>869105.80799999996</v>
      </c>
      <c r="U367" s="6">
        <f>+S367*Q367</f>
        <v>0</v>
      </c>
      <c r="V367" s="1" t="str">
        <f>IF(AB367=0,IFERROR(VLOOKUP(L367,[1]listaMateriales!A:K,11,0),"-"),"Sin producto")</f>
        <v>38 x 38</v>
      </c>
      <c r="W367" s="6">
        <f>+IF(OR(K367="27",K367="28",K367="29"),VLOOKUP(L367,[1]listaMateriales!A:E,5,0),0)*N367/1000</f>
        <v>0</v>
      </c>
      <c r="X367" s="6">
        <f>+IF(W367=0,0,T367/W367)</f>
        <v>0</v>
      </c>
      <c r="Y367" s="1" t="str">
        <f>MID(L367,14,1)</f>
        <v>1</v>
      </c>
      <c r="Z367" s="2" t="str">
        <f>IF(IFERROR(FIND("PUL",M367,1),0)&gt;1,"pulido","no")</f>
        <v>no</v>
      </c>
      <c r="AA367" s="2" t="str">
        <f>IF(IFERROR(FIND("BIOC",M367,1),0)&gt;1,"BIOCITY","no")</f>
        <v>no</v>
      </c>
      <c r="AB367" s="2">
        <f>IFERROR(SEARCH("INT",F367,1),0)+IFERROR(SEARCH("DEV",F367,1),0)+IFERROR(SEARCH("FC",F367,1),0)+IFERROR(SEARCH("USD",F367,1),0)</f>
        <v>0</v>
      </c>
    </row>
    <row r="368" spans="1:28" x14ac:dyDescent="0.2">
      <c r="A368" s="1" t="s">
        <v>1977</v>
      </c>
      <c r="B368" s="1" t="s">
        <v>42</v>
      </c>
      <c r="C368" s="10">
        <v>45357</v>
      </c>
      <c r="D368" s="1" t="s">
        <v>213</v>
      </c>
      <c r="E368" s="1" t="s">
        <v>212</v>
      </c>
      <c r="F368" s="1" t="s">
        <v>1865</v>
      </c>
      <c r="G368" s="1" t="s">
        <v>39</v>
      </c>
      <c r="H368" s="1" t="s">
        <v>38</v>
      </c>
      <c r="I368" s="1" t="s">
        <v>0</v>
      </c>
      <c r="J368" s="1" t="s">
        <v>37</v>
      </c>
      <c r="K368" s="1" t="s">
        <v>36</v>
      </c>
      <c r="L368" s="1" t="s">
        <v>35</v>
      </c>
      <c r="M368" s="1" t="s">
        <v>34</v>
      </c>
      <c r="N368" s="9">
        <v>117</v>
      </c>
      <c r="O368" s="1" t="s">
        <v>4</v>
      </c>
      <c r="P368" s="8">
        <v>117</v>
      </c>
      <c r="Q368" s="8">
        <v>0</v>
      </c>
      <c r="R368" s="1" t="s">
        <v>144</v>
      </c>
      <c r="S368" s="7">
        <v>205.07</v>
      </c>
      <c r="T368" s="6">
        <f>+S368*N368</f>
        <v>23993.19</v>
      </c>
      <c r="U368" s="6">
        <f>+S368*Q368</f>
        <v>0</v>
      </c>
      <c r="V368" s="1" t="str">
        <f>IF(AB368=0,IFERROR(VLOOKUP(L368,[1]listaMateriales!A:K,11,0),"-"),"Sin producto")</f>
        <v>Ladrillos (Campana)</v>
      </c>
      <c r="W368" s="6">
        <f>+IF(OR(K368="27",K368="28",K368="29"),VLOOKUP(L368,[1]listaMateriales!A:E,5,0),0)*N368/1000</f>
        <v>0.56159999999999999</v>
      </c>
      <c r="X368" s="6">
        <f>+IF(W368=0,0,T368/W368)</f>
        <v>42722.916666666664</v>
      </c>
      <c r="Y368" s="1" t="str">
        <f>MID(L368,14,1)</f>
        <v/>
      </c>
      <c r="Z368" s="2" t="str">
        <f>IF(IFERROR(FIND("PUL",M368,1),0)&gt;1,"pulido","no")</f>
        <v>no</v>
      </c>
      <c r="AA368" s="2" t="str">
        <f>IF(IFERROR(FIND("BIOC",M368,1),0)&gt;1,"BIOCITY","no")</f>
        <v>no</v>
      </c>
      <c r="AB368" s="2">
        <f>IFERROR(SEARCH("INT",F368,1),0)+IFERROR(SEARCH("DEV",F368,1),0)+IFERROR(SEARCH("FC",F368,1),0)+IFERROR(SEARCH("USD",F368,1),0)</f>
        <v>0</v>
      </c>
    </row>
    <row r="369" spans="1:28" x14ac:dyDescent="0.2">
      <c r="A369" s="1" t="s">
        <v>1976</v>
      </c>
      <c r="B369" s="1" t="s">
        <v>42</v>
      </c>
      <c r="C369" s="10">
        <v>45357</v>
      </c>
      <c r="D369" s="1" t="s">
        <v>213</v>
      </c>
      <c r="E369" s="1" t="s">
        <v>212</v>
      </c>
      <c r="F369" s="1" t="s">
        <v>1865</v>
      </c>
      <c r="G369" s="1" t="s">
        <v>39</v>
      </c>
      <c r="H369" s="1" t="s">
        <v>38</v>
      </c>
      <c r="I369" s="1" t="s">
        <v>50</v>
      </c>
      <c r="J369" s="1" t="s">
        <v>37</v>
      </c>
      <c r="K369" s="1" t="s">
        <v>36</v>
      </c>
      <c r="L369" s="1" t="s">
        <v>35</v>
      </c>
      <c r="M369" s="1" t="s">
        <v>34</v>
      </c>
      <c r="N369" s="9">
        <v>27</v>
      </c>
      <c r="O369" s="1" t="s">
        <v>4</v>
      </c>
      <c r="P369" s="8">
        <v>27</v>
      </c>
      <c r="Q369" s="8">
        <v>0</v>
      </c>
      <c r="R369" s="1" t="s">
        <v>144</v>
      </c>
      <c r="S369" s="7">
        <v>287.10000000000002</v>
      </c>
      <c r="T369" s="6">
        <f>+S369*N369</f>
        <v>7751.7000000000007</v>
      </c>
      <c r="U369" s="6">
        <f>+S369*Q369</f>
        <v>0</v>
      </c>
      <c r="V369" s="1" t="str">
        <f>IF(AB369=0,IFERROR(VLOOKUP(L369,[1]listaMateriales!A:K,11,0),"-"),"Sin producto")</f>
        <v>Ladrillos (Campana)</v>
      </c>
      <c r="W369" s="6">
        <f>+IF(OR(K369="27",K369="28",K369="29"),VLOOKUP(L369,[1]listaMateriales!A:E,5,0),0)*N369/1000</f>
        <v>0.12959999999999999</v>
      </c>
      <c r="X369" s="6">
        <f>+IF(W369=0,0,T369/W369)</f>
        <v>59812.500000000007</v>
      </c>
      <c r="Y369" s="1" t="str">
        <f>MID(L369,14,1)</f>
        <v/>
      </c>
      <c r="Z369" s="2" t="str">
        <f>IF(IFERROR(FIND("PUL",M369,1),0)&gt;1,"pulido","no")</f>
        <v>no</v>
      </c>
      <c r="AA369" s="2" t="str">
        <f>IF(IFERROR(FIND("BIOC",M369,1),0)&gt;1,"BIOCITY","no")</f>
        <v>no</v>
      </c>
      <c r="AB369" s="2">
        <f>IFERROR(SEARCH("INT",F369,1),0)+IFERROR(SEARCH("DEV",F369,1),0)+IFERROR(SEARCH("FC",F369,1),0)+IFERROR(SEARCH("USD",F369,1),0)</f>
        <v>0</v>
      </c>
    </row>
    <row r="370" spans="1:28" x14ac:dyDescent="0.2">
      <c r="A370" s="1" t="s">
        <v>1976</v>
      </c>
      <c r="B370" s="1" t="s">
        <v>42</v>
      </c>
      <c r="C370" s="10">
        <v>45357</v>
      </c>
      <c r="D370" s="1" t="s">
        <v>213</v>
      </c>
      <c r="E370" s="1" t="s">
        <v>212</v>
      </c>
      <c r="F370" s="1" t="s">
        <v>1865</v>
      </c>
      <c r="G370" s="1" t="s">
        <v>39</v>
      </c>
      <c r="H370" s="1" t="s">
        <v>38</v>
      </c>
      <c r="I370" s="1" t="s">
        <v>50</v>
      </c>
      <c r="J370" s="1" t="s">
        <v>37</v>
      </c>
      <c r="K370" s="1" t="s">
        <v>36</v>
      </c>
      <c r="L370" s="1" t="s">
        <v>35</v>
      </c>
      <c r="M370" s="1" t="s">
        <v>34</v>
      </c>
      <c r="N370" s="9">
        <v>6192</v>
      </c>
      <c r="O370" s="1" t="s">
        <v>4</v>
      </c>
      <c r="P370" s="8">
        <v>6192</v>
      </c>
      <c r="Q370" s="8">
        <v>0</v>
      </c>
      <c r="R370" s="1" t="s">
        <v>144</v>
      </c>
      <c r="S370" s="7">
        <v>287.10000000000002</v>
      </c>
      <c r="T370" s="6">
        <f>+S370*N370</f>
        <v>1777723.2000000002</v>
      </c>
      <c r="U370" s="6">
        <f>+S370*Q370</f>
        <v>0</v>
      </c>
      <c r="V370" s="1" t="str">
        <f>IF(AB370=0,IFERROR(VLOOKUP(L370,[1]listaMateriales!A:K,11,0),"-"),"Sin producto")</f>
        <v>Ladrillos (Campana)</v>
      </c>
      <c r="W370" s="6">
        <f>+IF(OR(K370="27",K370="28",K370="29"),VLOOKUP(L370,[1]listaMateriales!A:E,5,0),0)*N370/1000</f>
        <v>29.721599999999999</v>
      </c>
      <c r="X370" s="6">
        <f>+IF(W370=0,0,T370/W370)</f>
        <v>59812.500000000007</v>
      </c>
      <c r="Y370" s="1" t="str">
        <f>MID(L370,14,1)</f>
        <v/>
      </c>
      <c r="Z370" s="2" t="str">
        <f>IF(IFERROR(FIND("PUL",M370,1),0)&gt;1,"pulido","no")</f>
        <v>no</v>
      </c>
      <c r="AA370" s="2" t="str">
        <f>IF(IFERROR(FIND("BIOC",M370,1),0)&gt;1,"BIOCITY","no")</f>
        <v>no</v>
      </c>
      <c r="AB370" s="2">
        <f>IFERROR(SEARCH("INT",F370,1),0)+IFERROR(SEARCH("DEV",F370,1),0)+IFERROR(SEARCH("FC",F370,1),0)+IFERROR(SEARCH("USD",F370,1),0)</f>
        <v>0</v>
      </c>
    </row>
    <row r="371" spans="1:28" x14ac:dyDescent="0.2">
      <c r="A371" s="1" t="s">
        <v>1975</v>
      </c>
      <c r="B371" s="1" t="s">
        <v>42</v>
      </c>
      <c r="C371" s="10">
        <v>45357</v>
      </c>
      <c r="D371" s="1" t="s">
        <v>190</v>
      </c>
      <c r="E371" s="1" t="s">
        <v>189</v>
      </c>
      <c r="F371" s="1" t="s">
        <v>1815</v>
      </c>
      <c r="G371" s="1" t="s">
        <v>39</v>
      </c>
      <c r="H371" s="1" t="s">
        <v>38</v>
      </c>
      <c r="I371" s="1" t="s">
        <v>0</v>
      </c>
      <c r="J371" s="1" t="s">
        <v>37</v>
      </c>
      <c r="K371" s="1" t="s">
        <v>36</v>
      </c>
      <c r="L371" s="1" t="s">
        <v>88</v>
      </c>
      <c r="M371" s="1" t="s">
        <v>87</v>
      </c>
      <c r="N371" s="8">
        <v>6336</v>
      </c>
      <c r="O371" s="1" t="s">
        <v>4</v>
      </c>
      <c r="P371" s="8">
        <v>6336</v>
      </c>
      <c r="Q371" s="8">
        <v>0</v>
      </c>
      <c r="R371" s="1" t="s">
        <v>125</v>
      </c>
      <c r="S371" s="7">
        <v>235.3</v>
      </c>
      <c r="T371" s="6">
        <f>+S371*N371</f>
        <v>1490860.8</v>
      </c>
      <c r="U371" s="6">
        <f>+S371*Q371</f>
        <v>0</v>
      </c>
      <c r="V371" s="1" t="str">
        <f>IF(AB371=0,IFERROR(VLOOKUP(L371,[1]listaMateriales!A:K,11,0),"-"),"Sin producto")</f>
        <v>Ladrillos (Campana)</v>
      </c>
      <c r="W371" s="6">
        <f>+IF(OR(K371="27",K371="28",K371="29"),VLOOKUP(L371,[1]listaMateriales!A:E,5,0),0)*N371/1000</f>
        <v>29.145599999999998</v>
      </c>
      <c r="X371" s="6">
        <f>+IF(W371=0,0,T371/W371)</f>
        <v>51152.17391304348</v>
      </c>
      <c r="Y371" s="1" t="str">
        <f>MID(L371,14,1)</f>
        <v/>
      </c>
      <c r="Z371" s="2" t="str">
        <f>IF(IFERROR(FIND("PUL",M371,1),0)&gt;1,"pulido","no")</f>
        <v>no</v>
      </c>
      <c r="AA371" s="2" t="str">
        <f>IF(IFERROR(FIND("BIOC",M371,1),0)&gt;1,"BIOCITY","no")</f>
        <v>no</v>
      </c>
      <c r="AB371" s="2">
        <f>IFERROR(SEARCH("INT",F371,1),0)+IFERROR(SEARCH("DEV",F371,1),0)+IFERROR(SEARCH("FC",F371,1),0)+IFERROR(SEARCH("USD",F371,1),0)</f>
        <v>0</v>
      </c>
    </row>
    <row r="372" spans="1:28" x14ac:dyDescent="0.2">
      <c r="A372" s="1" t="s">
        <v>1974</v>
      </c>
      <c r="B372" s="1" t="s">
        <v>42</v>
      </c>
      <c r="C372" s="10">
        <v>45357</v>
      </c>
      <c r="D372" s="1" t="s">
        <v>1678</v>
      </c>
      <c r="E372" s="1" t="s">
        <v>1677</v>
      </c>
      <c r="F372" s="1" t="s">
        <v>1815</v>
      </c>
      <c r="G372" s="1" t="s">
        <v>39</v>
      </c>
      <c r="H372" s="1" t="s">
        <v>38</v>
      </c>
      <c r="I372" s="1" t="s">
        <v>50</v>
      </c>
      <c r="J372" s="1" t="s">
        <v>37</v>
      </c>
      <c r="K372" s="1" t="s">
        <v>36</v>
      </c>
      <c r="L372" s="1" t="s">
        <v>77</v>
      </c>
      <c r="M372" s="1" t="s">
        <v>76</v>
      </c>
      <c r="N372" s="9">
        <v>2646</v>
      </c>
      <c r="O372" s="1" t="s">
        <v>4</v>
      </c>
      <c r="P372" s="8">
        <v>2646</v>
      </c>
      <c r="Q372" s="8">
        <v>0</v>
      </c>
      <c r="R372" s="1" t="s">
        <v>33</v>
      </c>
      <c r="S372" s="7">
        <v>436.36</v>
      </c>
      <c r="T372" s="6">
        <f>+S372*N372</f>
        <v>1154608.56</v>
      </c>
      <c r="U372" s="6">
        <f>+S372*Q372</f>
        <v>0</v>
      </c>
      <c r="V372" s="1" t="str">
        <f>IF(AB372=0,IFERROR(VLOOKUP(L372,[1]listaMateriales!A:K,11,0),"-"),"Sin producto")</f>
        <v>Ladrillos (Campana)</v>
      </c>
      <c r="W372" s="6">
        <f>+IF(OR(K372="27",K372="28",K372="29"),VLOOKUP(L372,[1]listaMateriales!A:E,5,0),0)*N372/1000</f>
        <v>15.875999999999999</v>
      </c>
      <c r="X372" s="6">
        <f>+IF(W372=0,0,T372/W372)</f>
        <v>72726.666666666672</v>
      </c>
      <c r="Y372" s="1" t="str">
        <f>MID(L372,14,1)</f>
        <v/>
      </c>
      <c r="Z372" s="2" t="str">
        <f>IF(IFERROR(FIND("PUL",M372,1),0)&gt;1,"pulido","no")</f>
        <v>no</v>
      </c>
      <c r="AA372" s="2" t="str">
        <f>IF(IFERROR(FIND("BIOC",M372,1),0)&gt;1,"BIOCITY","no")</f>
        <v>no</v>
      </c>
      <c r="AB372" s="2">
        <f>IFERROR(SEARCH("INT",F372,1),0)+IFERROR(SEARCH("DEV",F372,1),0)+IFERROR(SEARCH("FC",F372,1),0)+IFERROR(SEARCH("USD",F372,1),0)</f>
        <v>0</v>
      </c>
    </row>
    <row r="373" spans="1:28" x14ac:dyDescent="0.2">
      <c r="A373" s="1" t="s">
        <v>1974</v>
      </c>
      <c r="B373" s="1" t="s">
        <v>42</v>
      </c>
      <c r="C373" s="10">
        <v>45357</v>
      </c>
      <c r="D373" s="1" t="s">
        <v>1678</v>
      </c>
      <c r="E373" s="1" t="s">
        <v>1677</v>
      </c>
      <c r="F373" s="1" t="s">
        <v>1815</v>
      </c>
      <c r="G373" s="1" t="s">
        <v>39</v>
      </c>
      <c r="H373" s="1" t="s">
        <v>38</v>
      </c>
      <c r="I373" s="1" t="s">
        <v>50</v>
      </c>
      <c r="J373" s="1" t="s">
        <v>37</v>
      </c>
      <c r="K373" s="1" t="s">
        <v>36</v>
      </c>
      <c r="L373" s="1" t="s">
        <v>35</v>
      </c>
      <c r="M373" s="1" t="s">
        <v>34</v>
      </c>
      <c r="N373" s="9">
        <v>3024</v>
      </c>
      <c r="O373" s="1" t="s">
        <v>4</v>
      </c>
      <c r="P373" s="8">
        <v>3024</v>
      </c>
      <c r="Q373" s="8">
        <v>0</v>
      </c>
      <c r="R373" s="1" t="s">
        <v>33</v>
      </c>
      <c r="S373" s="7">
        <v>276.36</v>
      </c>
      <c r="T373" s="6">
        <f>+S373*N373</f>
        <v>835712.64</v>
      </c>
      <c r="U373" s="6">
        <f>+S373*Q373</f>
        <v>0</v>
      </c>
      <c r="V373" s="1" t="str">
        <f>IF(AB373=0,IFERROR(VLOOKUP(L373,[1]listaMateriales!A:K,11,0),"-"),"Sin producto")</f>
        <v>Ladrillos (Campana)</v>
      </c>
      <c r="W373" s="6">
        <f>+IF(OR(K373="27",K373="28",K373="29"),VLOOKUP(L373,[1]listaMateriales!A:E,5,0),0)*N373/1000</f>
        <v>14.515199999999998</v>
      </c>
      <c r="X373" s="6">
        <f>+IF(W373=0,0,T373/W373)</f>
        <v>57575.000000000007</v>
      </c>
      <c r="Y373" s="1" t="str">
        <f>MID(L373,14,1)</f>
        <v/>
      </c>
      <c r="Z373" s="2" t="str">
        <f>IF(IFERROR(FIND("PUL",M373,1),0)&gt;1,"pulido","no")</f>
        <v>no</v>
      </c>
      <c r="AA373" s="2" t="str">
        <f>IF(IFERROR(FIND("BIOC",M373,1),0)&gt;1,"BIOCITY","no")</f>
        <v>no</v>
      </c>
      <c r="AB373" s="2">
        <f>IFERROR(SEARCH("INT",F373,1),0)+IFERROR(SEARCH("DEV",F373,1),0)+IFERROR(SEARCH("FC",F373,1),0)+IFERROR(SEARCH("USD",F373,1),0)</f>
        <v>0</v>
      </c>
    </row>
    <row r="374" spans="1:28" x14ac:dyDescent="0.2">
      <c r="A374" s="1" t="s">
        <v>1973</v>
      </c>
      <c r="B374" s="1" t="s">
        <v>42</v>
      </c>
      <c r="C374" s="10">
        <v>45357</v>
      </c>
      <c r="D374" s="1" t="s">
        <v>637</v>
      </c>
      <c r="E374" s="1" t="s">
        <v>636</v>
      </c>
      <c r="F374" s="1" t="s">
        <v>1865</v>
      </c>
      <c r="G374" s="1" t="s">
        <v>39</v>
      </c>
      <c r="H374" s="1" t="s">
        <v>38</v>
      </c>
      <c r="I374" s="1" t="s">
        <v>0</v>
      </c>
      <c r="J374" s="1" t="s">
        <v>37</v>
      </c>
      <c r="K374" s="1" t="s">
        <v>36</v>
      </c>
      <c r="L374" s="1" t="s">
        <v>86</v>
      </c>
      <c r="M374" s="1" t="s">
        <v>85</v>
      </c>
      <c r="N374" s="8">
        <v>7524</v>
      </c>
      <c r="O374" s="1" t="s">
        <v>4</v>
      </c>
      <c r="P374" s="8">
        <v>7524</v>
      </c>
      <c r="Q374" s="8">
        <v>0</v>
      </c>
      <c r="R374" s="1" t="s">
        <v>125</v>
      </c>
      <c r="S374" s="7">
        <v>231.24</v>
      </c>
      <c r="T374" s="6">
        <f>+S374*N374</f>
        <v>1739849.76</v>
      </c>
      <c r="U374" s="6">
        <f>+S374*Q374</f>
        <v>0</v>
      </c>
      <c r="V374" s="1" t="str">
        <f>IF(AB374=0,IFERROR(VLOOKUP(L374,[1]listaMateriales!A:K,11,0),"-"),"Sin producto")</f>
        <v>Ladrillos (Campana)</v>
      </c>
      <c r="W374" s="6">
        <f>+IF(OR(K374="27",K374="28",K374="29"),VLOOKUP(L374,[1]listaMateriales!A:E,5,0),0)*N374/1000</f>
        <v>27.838800000000003</v>
      </c>
      <c r="X374" s="6">
        <f>+IF(W374=0,0,T374/W374)</f>
        <v>62497.297297297293</v>
      </c>
      <c r="Y374" s="1" t="str">
        <f>MID(L374,14,1)</f>
        <v/>
      </c>
      <c r="Z374" s="2" t="str">
        <f>IF(IFERROR(FIND("PUL",M374,1),0)&gt;1,"pulido","no")</f>
        <v>no</v>
      </c>
      <c r="AA374" s="2" t="str">
        <f>IF(IFERROR(FIND("BIOC",M374,1),0)&gt;1,"BIOCITY","no")</f>
        <v>no</v>
      </c>
      <c r="AB374" s="2">
        <f>IFERROR(SEARCH("INT",F374,1),0)+IFERROR(SEARCH("DEV",F374,1),0)+IFERROR(SEARCH("FC",F374,1),0)+IFERROR(SEARCH("USD",F374,1),0)</f>
        <v>0</v>
      </c>
    </row>
    <row r="375" spans="1:28" x14ac:dyDescent="0.2">
      <c r="A375" s="1" t="s">
        <v>1972</v>
      </c>
      <c r="B375" s="1" t="s">
        <v>42</v>
      </c>
      <c r="C375" s="10">
        <v>45357</v>
      </c>
      <c r="D375" s="1" t="s">
        <v>540</v>
      </c>
      <c r="E375" s="1" t="s">
        <v>539</v>
      </c>
      <c r="F375" s="1" t="s">
        <v>1865</v>
      </c>
      <c r="G375" s="1" t="s">
        <v>39</v>
      </c>
      <c r="H375" s="1" t="s">
        <v>38</v>
      </c>
      <c r="I375" s="1" t="s">
        <v>0</v>
      </c>
      <c r="J375" s="1" t="s">
        <v>37</v>
      </c>
      <c r="K375" s="1" t="s">
        <v>36</v>
      </c>
      <c r="L375" s="1" t="s">
        <v>207</v>
      </c>
      <c r="M375" s="1" t="s">
        <v>206</v>
      </c>
      <c r="N375" s="8">
        <v>3960</v>
      </c>
      <c r="O375" s="1" t="s">
        <v>4</v>
      </c>
      <c r="P375" s="8">
        <v>3960</v>
      </c>
      <c r="Q375" s="8">
        <v>0</v>
      </c>
      <c r="R375" s="1" t="s">
        <v>125</v>
      </c>
      <c r="S375" s="7">
        <v>339.8</v>
      </c>
      <c r="T375" s="6">
        <f>+S375*N375</f>
        <v>1345608</v>
      </c>
      <c r="U375" s="6">
        <f>+S375*Q375</f>
        <v>0</v>
      </c>
      <c r="V375" s="1" t="str">
        <f>IF(AB375=0,IFERROR(VLOOKUP(L375,[1]listaMateriales!A:K,11,0),"-"),"Sin producto")</f>
        <v>Ladrillos (Campana)</v>
      </c>
      <c r="W375" s="6">
        <f>+IF(OR(K375="27",K375="28",K375="29"),VLOOKUP(L375,[1]listaMateriales!A:E,5,0),0)*N375/1000</f>
        <v>27.72</v>
      </c>
      <c r="X375" s="6">
        <f>+IF(W375=0,0,T375/W375)</f>
        <v>48542.857142857145</v>
      </c>
      <c r="Y375" s="1" t="str">
        <f>MID(L375,14,1)</f>
        <v/>
      </c>
      <c r="Z375" s="2" t="str">
        <f>IF(IFERROR(FIND("PUL",M375,1),0)&gt;1,"pulido","no")</f>
        <v>no</v>
      </c>
      <c r="AA375" s="2" t="str">
        <f>IF(IFERROR(FIND("BIOC",M375,1),0)&gt;1,"BIOCITY","no")</f>
        <v>no</v>
      </c>
      <c r="AB375" s="2">
        <f>IFERROR(SEARCH("INT",F375,1),0)+IFERROR(SEARCH("DEV",F375,1),0)+IFERROR(SEARCH("FC",F375,1),0)+IFERROR(SEARCH("USD",F375,1),0)</f>
        <v>0</v>
      </c>
    </row>
    <row r="376" spans="1:28" x14ac:dyDescent="0.2">
      <c r="A376" s="1" t="s">
        <v>1971</v>
      </c>
      <c r="B376" s="1" t="s">
        <v>15</v>
      </c>
      <c r="C376" s="10">
        <v>45357</v>
      </c>
      <c r="D376" s="1" t="s">
        <v>1970</v>
      </c>
      <c r="E376" s="1" t="s">
        <v>1969</v>
      </c>
      <c r="F376" s="1" t="s">
        <v>1959</v>
      </c>
      <c r="G376" s="1" t="s">
        <v>12</v>
      </c>
      <c r="H376" s="1" t="s">
        <v>11</v>
      </c>
      <c r="I376" s="1" t="s">
        <v>50</v>
      </c>
      <c r="J376" s="1" t="s">
        <v>17</v>
      </c>
      <c r="K376" s="1" t="s">
        <v>16</v>
      </c>
      <c r="L376" s="1" t="s">
        <v>893</v>
      </c>
      <c r="M376" s="1" t="s">
        <v>892</v>
      </c>
      <c r="N376" s="8">
        <v>261</v>
      </c>
      <c r="O376" s="1" t="s">
        <v>2</v>
      </c>
      <c r="P376" s="8">
        <v>0</v>
      </c>
      <c r="Q376" s="8">
        <v>261</v>
      </c>
      <c r="R376" s="1" t="s">
        <v>33</v>
      </c>
      <c r="S376" s="7">
        <v>12410.27</v>
      </c>
      <c r="T376" s="6">
        <f>+S376*N376</f>
        <v>3239080.47</v>
      </c>
      <c r="U376" s="6">
        <f>+S376*Q376</f>
        <v>3239080.47</v>
      </c>
      <c r="V376" s="1" t="str">
        <f>IF(AB376=0,IFERROR(VLOOKUP(L376,[1]listaMateriales!A:K,11,0),"-"),"Sin producto")</f>
        <v xml:space="preserve">59 x 59 </v>
      </c>
      <c r="W376" s="6">
        <f>+IF(OR(K376="27",K376="28",K376="29"),VLOOKUP(L376,[1]listaMateriales!A:E,5,0),0)*N376/1000</f>
        <v>0</v>
      </c>
      <c r="X376" s="6">
        <f>+IF(W376=0,0,T376/W376)</f>
        <v>0</v>
      </c>
      <c r="Y376" s="1" t="str">
        <f>MID(L376,14,1)</f>
        <v>1</v>
      </c>
      <c r="Z376" s="2" t="str">
        <f>IF(IFERROR(FIND("PUL",M376,1),0)&gt;1,"pulido","no")</f>
        <v>no</v>
      </c>
      <c r="AA376" s="2" t="str">
        <f>IF(IFERROR(FIND("BIOC",M376,1),0)&gt;1,"BIOCITY","no")</f>
        <v>no</v>
      </c>
      <c r="AB376" s="2">
        <f>IFERROR(SEARCH("INT",F376,1),0)+IFERROR(SEARCH("DEV",F376,1),0)+IFERROR(SEARCH("FC",F376,1),0)+IFERROR(SEARCH("USD",F376,1),0)</f>
        <v>0</v>
      </c>
    </row>
    <row r="377" spans="1:28" x14ac:dyDescent="0.2">
      <c r="A377" s="1" t="s">
        <v>1968</v>
      </c>
      <c r="B377" s="1" t="s">
        <v>15</v>
      </c>
      <c r="C377" s="10">
        <v>45357</v>
      </c>
      <c r="D377" s="1" t="s">
        <v>646</v>
      </c>
      <c r="E377" s="1" t="s">
        <v>645</v>
      </c>
      <c r="F377" s="1" t="s">
        <v>1967</v>
      </c>
      <c r="G377" s="1" t="s">
        <v>12</v>
      </c>
      <c r="H377" s="1" t="s">
        <v>11</v>
      </c>
      <c r="I377" s="1" t="s">
        <v>50</v>
      </c>
      <c r="J377" s="1" t="s">
        <v>17</v>
      </c>
      <c r="K377" s="1" t="s">
        <v>16</v>
      </c>
      <c r="L377" s="1" t="s">
        <v>21</v>
      </c>
      <c r="M377" s="1" t="s">
        <v>20</v>
      </c>
      <c r="N377" s="8">
        <v>957.6</v>
      </c>
      <c r="O377" s="1" t="s">
        <v>2</v>
      </c>
      <c r="P377" s="8">
        <v>957.6</v>
      </c>
      <c r="Q377" s="8">
        <v>0</v>
      </c>
      <c r="R377" s="1" t="s">
        <v>46</v>
      </c>
      <c r="S377" s="7">
        <v>19237.599999999999</v>
      </c>
      <c r="T377" s="6">
        <f>+S377*N377</f>
        <v>18421925.759999998</v>
      </c>
      <c r="U377" s="6">
        <f>+S377*Q377</f>
        <v>0</v>
      </c>
      <c r="V377" s="1" t="str">
        <f>IF(AB377=0,IFERROR(VLOOKUP(L377,[1]listaMateriales!A:K,11,0),"-"),"Sin producto")</f>
        <v>21 x 122</v>
      </c>
      <c r="W377" s="6">
        <f>+IF(OR(K377="27",K377="28",K377="29"),VLOOKUP(L377,[1]listaMateriales!A:E,5,0),0)*N377/1000</f>
        <v>0</v>
      </c>
      <c r="X377" s="6">
        <f>+IF(W377=0,0,T377/W377)</f>
        <v>0</v>
      </c>
      <c r="Y377" s="1" t="str">
        <f>MID(L377,14,1)</f>
        <v>1</v>
      </c>
      <c r="Z377" s="2" t="str">
        <f>IF(IFERROR(FIND("PUL",M377,1),0)&gt;1,"pulido","no")</f>
        <v>no</v>
      </c>
      <c r="AA377" s="2" t="str">
        <f>IF(IFERROR(FIND("BIOC",M377,1),0)&gt;1,"BIOCITY","no")</f>
        <v>no</v>
      </c>
      <c r="AB377" s="2">
        <f>IFERROR(SEARCH("INT",F377,1),0)+IFERROR(SEARCH("DEV",F377,1),0)+IFERROR(SEARCH("FC",F377,1),0)+IFERROR(SEARCH("USD",F377,1),0)</f>
        <v>0</v>
      </c>
    </row>
    <row r="378" spans="1:28" x14ac:dyDescent="0.2">
      <c r="A378" s="1" t="s">
        <v>1966</v>
      </c>
      <c r="B378" s="1" t="s">
        <v>15</v>
      </c>
      <c r="C378" s="10">
        <v>45357</v>
      </c>
      <c r="D378" s="1" t="s">
        <v>1403</v>
      </c>
      <c r="E378" s="1" t="s">
        <v>1402</v>
      </c>
      <c r="F378" s="1" t="s">
        <v>1965</v>
      </c>
      <c r="G378" s="1" t="s">
        <v>12</v>
      </c>
      <c r="H378" s="1" t="s">
        <v>11</v>
      </c>
      <c r="I378" s="1" t="s">
        <v>10</v>
      </c>
      <c r="J378" s="1" t="s">
        <v>17</v>
      </c>
      <c r="K378" s="1" t="s">
        <v>16</v>
      </c>
      <c r="L378" s="1" t="s">
        <v>897</v>
      </c>
      <c r="M378" s="1" t="s">
        <v>896</v>
      </c>
      <c r="N378" s="8">
        <v>208.8</v>
      </c>
      <c r="O378" s="1" t="s">
        <v>2</v>
      </c>
      <c r="P378" s="8">
        <v>0</v>
      </c>
      <c r="Q378" s="8">
        <v>208.8</v>
      </c>
      <c r="R378" s="1" t="s">
        <v>80</v>
      </c>
      <c r="S378" s="7">
        <v>12410.27</v>
      </c>
      <c r="T378" s="6">
        <f>+S378*N378</f>
        <v>2591264.3760000002</v>
      </c>
      <c r="U378" s="6">
        <f>+S378*Q378</f>
        <v>2591264.3760000002</v>
      </c>
      <c r="V378" s="1" t="str">
        <f>IF(AB378=0,IFERROR(VLOOKUP(L378,[1]listaMateriales!A:K,11,0),"-"),"Sin producto")</f>
        <v xml:space="preserve">59 x 59 </v>
      </c>
      <c r="W378" s="6">
        <f>+IF(OR(K378="27",K378="28",K378="29"),VLOOKUP(L378,[1]listaMateriales!A:E,5,0),0)*N378/1000</f>
        <v>0</v>
      </c>
      <c r="X378" s="6">
        <f>+IF(W378=0,0,T378/W378)</f>
        <v>0</v>
      </c>
      <c r="Y378" s="1" t="str">
        <f>MID(L378,14,1)</f>
        <v>1</v>
      </c>
      <c r="Z378" s="2" t="str">
        <f>IF(IFERROR(FIND("PUL",M378,1),0)&gt;1,"pulido","no")</f>
        <v>no</v>
      </c>
      <c r="AA378" s="2" t="str">
        <f>IF(IFERROR(FIND("BIOC",M378,1),0)&gt;1,"BIOCITY","no")</f>
        <v>no</v>
      </c>
      <c r="AB378" s="2">
        <f>IFERROR(SEARCH("INT",F378,1),0)+IFERROR(SEARCH("DEV",F378,1),0)+IFERROR(SEARCH("FC",F378,1),0)+IFERROR(SEARCH("USD",F378,1),0)</f>
        <v>0</v>
      </c>
    </row>
    <row r="379" spans="1:28" x14ac:dyDescent="0.2">
      <c r="A379" s="1" t="s">
        <v>1966</v>
      </c>
      <c r="B379" s="1" t="s">
        <v>15</v>
      </c>
      <c r="C379" s="10">
        <v>45357</v>
      </c>
      <c r="D379" s="1" t="s">
        <v>1403</v>
      </c>
      <c r="E379" s="1" t="s">
        <v>1402</v>
      </c>
      <c r="F379" s="1" t="s">
        <v>1965</v>
      </c>
      <c r="G379" s="1" t="s">
        <v>12</v>
      </c>
      <c r="H379" s="1" t="s">
        <v>11</v>
      </c>
      <c r="I379" s="1" t="s">
        <v>10</v>
      </c>
      <c r="J379" s="1" t="s">
        <v>17</v>
      </c>
      <c r="K379" s="1" t="s">
        <v>16</v>
      </c>
      <c r="L379" s="1" t="s">
        <v>209</v>
      </c>
      <c r="M379" s="1" t="s">
        <v>208</v>
      </c>
      <c r="N379" s="8">
        <v>324</v>
      </c>
      <c r="O379" s="1" t="s">
        <v>2</v>
      </c>
      <c r="P379" s="8">
        <v>0</v>
      </c>
      <c r="Q379" s="8">
        <v>324</v>
      </c>
      <c r="R379" s="1" t="s">
        <v>80</v>
      </c>
      <c r="S379" s="7">
        <v>8814.92</v>
      </c>
      <c r="T379" s="6">
        <f>+S379*N379</f>
        <v>2856034.08</v>
      </c>
      <c r="U379" s="6">
        <f>+S379*Q379</f>
        <v>2856034.08</v>
      </c>
      <c r="V379" s="1" t="str">
        <f>IF(AB379=0,IFERROR(VLOOKUP(L379,[1]listaMateriales!A:K,11,0),"-"),"Sin producto")</f>
        <v>60x60-61x61-61,5x61,5</v>
      </c>
      <c r="W379" s="6">
        <f>+IF(OR(K379="27",K379="28",K379="29"),VLOOKUP(L379,[1]listaMateriales!A:E,5,0),0)*N379/1000</f>
        <v>0</v>
      </c>
      <c r="X379" s="6">
        <f>+IF(W379=0,0,T379/W379)</f>
        <v>0</v>
      </c>
      <c r="Y379" s="1" t="str">
        <f>MID(L379,14,1)</f>
        <v>1</v>
      </c>
      <c r="Z379" s="2" t="str">
        <f>IF(IFERROR(FIND("PUL",M379,1),0)&gt;1,"pulido","no")</f>
        <v>no</v>
      </c>
      <c r="AA379" s="2" t="str">
        <f>IF(IFERROR(FIND("BIOC",M379,1),0)&gt;1,"BIOCITY","no")</f>
        <v>no</v>
      </c>
      <c r="AB379" s="2">
        <f>IFERROR(SEARCH("INT",F379,1),0)+IFERROR(SEARCH("DEV",F379,1),0)+IFERROR(SEARCH("FC",F379,1),0)+IFERROR(SEARCH("USD",F379,1),0)</f>
        <v>0</v>
      </c>
    </row>
    <row r="380" spans="1:28" x14ac:dyDescent="0.2">
      <c r="A380" s="1" t="s">
        <v>1966</v>
      </c>
      <c r="B380" s="1" t="s">
        <v>15</v>
      </c>
      <c r="C380" s="10">
        <v>45357</v>
      </c>
      <c r="D380" s="1" t="s">
        <v>1403</v>
      </c>
      <c r="E380" s="1" t="s">
        <v>1402</v>
      </c>
      <c r="F380" s="1" t="s">
        <v>1965</v>
      </c>
      <c r="G380" s="1" t="s">
        <v>12</v>
      </c>
      <c r="H380" s="1" t="s">
        <v>11</v>
      </c>
      <c r="I380" s="1" t="s">
        <v>10</v>
      </c>
      <c r="J380" s="1" t="s">
        <v>17</v>
      </c>
      <c r="K380" s="1" t="s">
        <v>16</v>
      </c>
      <c r="L380" s="1" t="s">
        <v>219</v>
      </c>
      <c r="M380" s="1" t="s">
        <v>218</v>
      </c>
      <c r="N380" s="8">
        <v>216</v>
      </c>
      <c r="O380" s="1" t="s">
        <v>2</v>
      </c>
      <c r="P380" s="8">
        <v>0</v>
      </c>
      <c r="Q380" s="8">
        <v>216</v>
      </c>
      <c r="R380" s="1" t="s">
        <v>80</v>
      </c>
      <c r="S380" s="7">
        <v>8814.92</v>
      </c>
      <c r="T380" s="6">
        <f>+S380*N380</f>
        <v>1904022.72</v>
      </c>
      <c r="U380" s="6">
        <f>+S380*Q380</f>
        <v>1904022.72</v>
      </c>
      <c r="V380" s="1" t="str">
        <f>IF(AB380=0,IFERROR(VLOOKUP(L380,[1]listaMateriales!A:K,11,0),"-"),"Sin producto")</f>
        <v>60x60-61x61-61,5x61,5</v>
      </c>
      <c r="W380" s="6">
        <f>+IF(OR(K380="27",K380="28",K380="29"),VLOOKUP(L380,[1]listaMateriales!A:E,5,0),0)*N380/1000</f>
        <v>0</v>
      </c>
      <c r="X380" s="6">
        <f>+IF(W380=0,0,T380/W380)</f>
        <v>0</v>
      </c>
      <c r="Y380" s="1" t="str">
        <f>MID(L380,14,1)</f>
        <v>1</v>
      </c>
      <c r="Z380" s="2" t="str">
        <f>IF(IFERROR(FIND("PUL",M380,1),0)&gt;1,"pulido","no")</f>
        <v>no</v>
      </c>
      <c r="AA380" s="2" t="str">
        <f>IF(IFERROR(FIND("BIOC",M380,1),0)&gt;1,"BIOCITY","no")</f>
        <v>no</v>
      </c>
      <c r="AB380" s="2">
        <f>IFERROR(SEARCH("INT",F380,1),0)+IFERROR(SEARCH("DEV",F380,1),0)+IFERROR(SEARCH("FC",F380,1),0)+IFERROR(SEARCH("USD",F380,1),0)</f>
        <v>0</v>
      </c>
    </row>
    <row r="381" spans="1:28" x14ac:dyDescent="0.2">
      <c r="A381" s="1" t="s">
        <v>1966</v>
      </c>
      <c r="B381" s="1" t="s">
        <v>15</v>
      </c>
      <c r="C381" s="10">
        <v>45357</v>
      </c>
      <c r="D381" s="1" t="s">
        <v>1403</v>
      </c>
      <c r="E381" s="1" t="s">
        <v>1402</v>
      </c>
      <c r="F381" s="1" t="s">
        <v>1965</v>
      </c>
      <c r="G381" s="1" t="s">
        <v>12</v>
      </c>
      <c r="H381" s="1" t="s">
        <v>11</v>
      </c>
      <c r="I381" s="1" t="s">
        <v>10</v>
      </c>
      <c r="J381" s="1" t="s">
        <v>17</v>
      </c>
      <c r="K381" s="1" t="s">
        <v>16</v>
      </c>
      <c r="L381" s="1" t="s">
        <v>600</v>
      </c>
      <c r="M381" s="1" t="s">
        <v>599</v>
      </c>
      <c r="N381" s="8">
        <v>216</v>
      </c>
      <c r="O381" s="1" t="s">
        <v>2</v>
      </c>
      <c r="P381" s="8">
        <v>0</v>
      </c>
      <c r="Q381" s="8">
        <v>216</v>
      </c>
      <c r="R381" s="1" t="s">
        <v>80</v>
      </c>
      <c r="S381" s="7">
        <v>8814.92</v>
      </c>
      <c r="T381" s="6">
        <f>+S381*N381</f>
        <v>1904022.72</v>
      </c>
      <c r="U381" s="6">
        <f>+S381*Q381</f>
        <v>1904022.72</v>
      </c>
      <c r="V381" s="1" t="str">
        <f>IF(AB381=0,IFERROR(VLOOKUP(L381,[1]listaMateriales!A:K,11,0),"-"),"Sin producto")</f>
        <v>60x60-61x61-61,5x61,5</v>
      </c>
      <c r="W381" s="6">
        <f>+IF(OR(K381="27",K381="28",K381="29"),VLOOKUP(L381,[1]listaMateriales!A:E,5,0),0)*N381/1000</f>
        <v>0</v>
      </c>
      <c r="X381" s="6">
        <f>+IF(W381=0,0,T381/W381)</f>
        <v>0</v>
      </c>
      <c r="Y381" s="1" t="str">
        <f>MID(L381,14,1)</f>
        <v>1</v>
      </c>
      <c r="Z381" s="2" t="str">
        <f>IF(IFERROR(FIND("PUL",M381,1),0)&gt;1,"pulido","no")</f>
        <v>no</v>
      </c>
      <c r="AA381" s="2" t="str">
        <f>IF(IFERROR(FIND("BIOC",M381,1),0)&gt;1,"BIOCITY","no")</f>
        <v>no</v>
      </c>
      <c r="AB381" s="2">
        <f>IFERROR(SEARCH("INT",F381,1),0)+IFERROR(SEARCH("DEV",F381,1),0)+IFERROR(SEARCH("FC",F381,1),0)+IFERROR(SEARCH("USD",F381,1),0)</f>
        <v>0</v>
      </c>
    </row>
    <row r="382" spans="1:28" x14ac:dyDescent="0.2">
      <c r="A382" s="1" t="s">
        <v>1964</v>
      </c>
      <c r="B382" s="1" t="s">
        <v>15</v>
      </c>
      <c r="C382" s="10">
        <v>45357</v>
      </c>
      <c r="D382" s="1" t="s">
        <v>1339</v>
      </c>
      <c r="E382" s="1" t="s">
        <v>1338</v>
      </c>
      <c r="F382" s="1" t="s">
        <v>1963</v>
      </c>
      <c r="G382" s="1" t="s">
        <v>12</v>
      </c>
      <c r="H382" s="1" t="s">
        <v>11</v>
      </c>
      <c r="I382" s="1" t="s">
        <v>50</v>
      </c>
      <c r="J382" s="1" t="s">
        <v>17</v>
      </c>
      <c r="K382" s="1" t="s">
        <v>16</v>
      </c>
      <c r="L382" s="1" t="s">
        <v>1406</v>
      </c>
      <c r="M382" s="1" t="s">
        <v>1405</v>
      </c>
      <c r="N382" s="8">
        <v>324</v>
      </c>
      <c r="O382" s="1" t="s">
        <v>2</v>
      </c>
      <c r="P382" s="8">
        <v>0</v>
      </c>
      <c r="Q382" s="8">
        <v>324</v>
      </c>
      <c r="R382" s="1" t="s">
        <v>80</v>
      </c>
      <c r="S382" s="7">
        <v>8641.42</v>
      </c>
      <c r="T382" s="6">
        <f>+S382*N382</f>
        <v>2799820.08</v>
      </c>
      <c r="U382" s="6">
        <f>+S382*Q382</f>
        <v>2799820.08</v>
      </c>
      <c r="V382" s="1" t="str">
        <f>IF(AB382=0,IFERROR(VLOOKUP(L382,[1]listaMateriales!A:K,11,0),"-"),"Sin producto")</f>
        <v>60x60-61x61-61,5x61,5</v>
      </c>
      <c r="W382" s="6">
        <f>+IF(OR(K382="27",K382="28",K382="29"),VLOOKUP(L382,[1]listaMateriales!A:E,5,0),0)*N382/1000</f>
        <v>0</v>
      </c>
      <c r="X382" s="6">
        <f>+IF(W382=0,0,T382/W382)</f>
        <v>0</v>
      </c>
      <c r="Y382" s="1" t="str">
        <f>MID(L382,14,1)</f>
        <v>1</v>
      </c>
      <c r="Z382" s="2" t="str">
        <f>IF(IFERROR(FIND("PUL",M382,1),0)&gt;1,"pulido","no")</f>
        <v>no</v>
      </c>
      <c r="AA382" s="2" t="str">
        <f>IF(IFERROR(FIND("BIOC",M382,1),0)&gt;1,"BIOCITY","no")</f>
        <v>no</v>
      </c>
      <c r="AB382" s="2">
        <f>IFERROR(SEARCH("INT",F382,1),0)+IFERROR(SEARCH("DEV",F382,1),0)+IFERROR(SEARCH("FC",F382,1),0)+IFERROR(SEARCH("USD",F382,1),0)</f>
        <v>0</v>
      </c>
    </row>
    <row r="383" spans="1:28" x14ac:dyDescent="0.2">
      <c r="A383" s="1" t="s">
        <v>1962</v>
      </c>
      <c r="B383" s="1" t="s">
        <v>15</v>
      </c>
      <c r="C383" s="10">
        <v>45357</v>
      </c>
      <c r="D383" s="1" t="s">
        <v>708</v>
      </c>
      <c r="E383" s="1" t="s">
        <v>707</v>
      </c>
      <c r="F383" s="1" t="s">
        <v>1961</v>
      </c>
      <c r="G383" s="1" t="s">
        <v>12</v>
      </c>
      <c r="H383" s="1" t="s">
        <v>11</v>
      </c>
      <c r="I383" s="1" t="s">
        <v>50</v>
      </c>
      <c r="J383" s="1" t="s">
        <v>17</v>
      </c>
      <c r="K383" s="1" t="s">
        <v>507</v>
      </c>
      <c r="L383" s="1" t="s">
        <v>506</v>
      </c>
      <c r="M383" s="1" t="s">
        <v>505</v>
      </c>
      <c r="N383" s="8">
        <v>1</v>
      </c>
      <c r="O383" s="1" t="s">
        <v>4</v>
      </c>
      <c r="P383" s="8">
        <v>0</v>
      </c>
      <c r="Q383" s="8">
        <v>1</v>
      </c>
      <c r="R383" s="1" t="s">
        <v>43</v>
      </c>
      <c r="S383" s="7">
        <v>0</v>
      </c>
      <c r="T383" s="6">
        <f>+S383*N383</f>
        <v>0</v>
      </c>
      <c r="U383" s="6">
        <f>+S383*Q383</f>
        <v>0</v>
      </c>
      <c r="V383" s="1" t="str">
        <f>IF(AB383=0,IFERROR(VLOOKUP(L383,[1]listaMateriales!A:K,11,0),"-"),"Sin producto")</f>
        <v>14-15 Tejas (Discont.)</v>
      </c>
      <c r="W383" s="6">
        <f>+IF(OR(K383="27",K383="28",K383="29"),VLOOKUP(L383,[1]listaMateriales!A:E,5,0),0)*N383/1000</f>
        <v>0</v>
      </c>
      <c r="X383" s="6">
        <f>+IF(W383=0,0,T383/W383)</f>
        <v>0</v>
      </c>
      <c r="Y383" s="1" t="str">
        <f>MID(L383,14,1)</f>
        <v>1</v>
      </c>
      <c r="Z383" s="2" t="str">
        <f>IF(IFERROR(FIND("PUL",M383,1),0)&gt;1,"pulido","no")</f>
        <v>no</v>
      </c>
      <c r="AA383" s="2" t="str">
        <f>IF(IFERROR(FIND("BIOC",M383,1),0)&gt;1,"BIOCITY","no")</f>
        <v>no</v>
      </c>
      <c r="AB383" s="2">
        <f>IFERROR(SEARCH("INT",F383,1),0)+IFERROR(SEARCH("DEV",F383,1),0)+IFERROR(SEARCH("FC",F383,1),0)+IFERROR(SEARCH("USD",F383,1),0)</f>
        <v>0</v>
      </c>
    </row>
    <row r="384" spans="1:28" x14ac:dyDescent="0.2">
      <c r="A384" s="1" t="s">
        <v>1962</v>
      </c>
      <c r="B384" s="1" t="s">
        <v>15</v>
      </c>
      <c r="C384" s="10">
        <v>45357</v>
      </c>
      <c r="D384" s="1" t="s">
        <v>708</v>
      </c>
      <c r="E384" s="1" t="s">
        <v>707</v>
      </c>
      <c r="F384" s="1" t="s">
        <v>1961</v>
      </c>
      <c r="G384" s="1" t="s">
        <v>12</v>
      </c>
      <c r="H384" s="1" t="s">
        <v>11</v>
      </c>
      <c r="I384" s="1" t="s">
        <v>50</v>
      </c>
      <c r="J384" s="1" t="s">
        <v>17</v>
      </c>
      <c r="K384" s="1" t="s">
        <v>16</v>
      </c>
      <c r="L384" s="1" t="s">
        <v>166</v>
      </c>
      <c r="M384" s="1" t="s">
        <v>165</v>
      </c>
      <c r="N384" s="9">
        <v>1.56</v>
      </c>
      <c r="O384" s="1" t="s">
        <v>2</v>
      </c>
      <c r="P384" s="8">
        <v>0</v>
      </c>
      <c r="Q384" s="8">
        <v>1.56</v>
      </c>
      <c r="R384" s="1" t="s">
        <v>43</v>
      </c>
      <c r="S384" s="7">
        <v>0.19</v>
      </c>
      <c r="T384" s="6">
        <f>+S384*N384</f>
        <v>0.2964</v>
      </c>
      <c r="U384" s="6">
        <f>+S384*Q384</f>
        <v>0.2964</v>
      </c>
      <c r="V384" s="1" t="str">
        <f>IF(AB384=0,IFERROR(VLOOKUP(L384,[1]listaMateriales!A:K,11,0),"-"),"Sin producto")</f>
        <v xml:space="preserve">64 x 122 </v>
      </c>
      <c r="W384" s="6">
        <f>+IF(OR(K384="27",K384="28",K384="29"),VLOOKUP(L384,[1]listaMateriales!A:E,5,0),0)*N384/1000</f>
        <v>0</v>
      </c>
      <c r="X384" s="6">
        <f>+IF(W384=0,0,T384/W384)</f>
        <v>0</v>
      </c>
      <c r="Y384" s="1" t="str">
        <f>MID(L384,14,1)</f>
        <v>1</v>
      </c>
      <c r="Z384" s="2" t="str">
        <f>IF(IFERROR(FIND("PUL",M384,1),0)&gt;1,"pulido","no")</f>
        <v>no</v>
      </c>
      <c r="AA384" s="2" t="str">
        <f>IF(IFERROR(FIND("BIOC",M384,1),0)&gt;1,"BIOCITY","no")</f>
        <v>no</v>
      </c>
      <c r="AB384" s="2">
        <f>IFERROR(SEARCH("INT",F384,1),0)+IFERROR(SEARCH("DEV",F384,1),0)+IFERROR(SEARCH("FC",F384,1),0)+IFERROR(SEARCH("USD",F384,1),0)</f>
        <v>0</v>
      </c>
    </row>
    <row r="385" spans="1:28" x14ac:dyDescent="0.2">
      <c r="A385" s="1" t="s">
        <v>1962</v>
      </c>
      <c r="B385" s="1" t="s">
        <v>15</v>
      </c>
      <c r="C385" s="10">
        <v>45357</v>
      </c>
      <c r="D385" s="1" t="s">
        <v>708</v>
      </c>
      <c r="E385" s="1" t="s">
        <v>707</v>
      </c>
      <c r="F385" s="1" t="s">
        <v>1961</v>
      </c>
      <c r="G385" s="1" t="s">
        <v>12</v>
      </c>
      <c r="H385" s="1" t="s">
        <v>11</v>
      </c>
      <c r="I385" s="1" t="s">
        <v>50</v>
      </c>
      <c r="J385" s="1" t="s">
        <v>17</v>
      </c>
      <c r="K385" s="1" t="s">
        <v>16</v>
      </c>
      <c r="L385" s="1" t="s">
        <v>729</v>
      </c>
      <c r="M385" s="1" t="s">
        <v>728</v>
      </c>
      <c r="N385" s="9">
        <v>1.35</v>
      </c>
      <c r="O385" s="1" t="s">
        <v>2</v>
      </c>
      <c r="P385" s="8">
        <v>1.35</v>
      </c>
      <c r="Q385" s="8">
        <v>0</v>
      </c>
      <c r="R385" s="1" t="s">
        <v>43</v>
      </c>
      <c r="S385" s="7">
        <v>0.18</v>
      </c>
      <c r="T385" s="6">
        <f>+S385*N385</f>
        <v>0.24299999999999999</v>
      </c>
      <c r="U385" s="6">
        <f>+S385*Q385</f>
        <v>0</v>
      </c>
      <c r="V385" s="1" t="str">
        <f>IF(AB385=0,IFERROR(VLOOKUP(L385,[1]listaMateriales!A:K,11,0),"-"),"Sin producto")</f>
        <v>60x120 y 58x117 Rect.</v>
      </c>
      <c r="W385" s="6">
        <f>+IF(OR(K385="27",K385="28",K385="29"),VLOOKUP(L385,[1]listaMateriales!A:E,5,0),0)*N385/1000</f>
        <v>0</v>
      </c>
      <c r="X385" s="6">
        <f>+IF(W385=0,0,T385/W385)</f>
        <v>0</v>
      </c>
      <c r="Y385" s="1" t="str">
        <f>MID(L385,14,1)</f>
        <v>1</v>
      </c>
      <c r="Z385" s="2" t="str">
        <f>IF(IFERROR(FIND("PUL",M385,1),0)&gt;1,"pulido","no")</f>
        <v>no</v>
      </c>
      <c r="AA385" s="2" t="str">
        <f>IF(IFERROR(FIND("BIOC",M385,1),0)&gt;1,"BIOCITY","no")</f>
        <v>no</v>
      </c>
      <c r="AB385" s="2">
        <f>IFERROR(SEARCH("INT",F385,1),0)+IFERROR(SEARCH("DEV",F385,1),0)+IFERROR(SEARCH("FC",F385,1),0)+IFERROR(SEARCH("USD",F385,1),0)</f>
        <v>0</v>
      </c>
    </row>
    <row r="386" spans="1:28" x14ac:dyDescent="0.2">
      <c r="A386" s="1" t="s">
        <v>1962</v>
      </c>
      <c r="B386" s="1" t="s">
        <v>15</v>
      </c>
      <c r="C386" s="10">
        <v>45357</v>
      </c>
      <c r="D386" s="1" t="s">
        <v>708</v>
      </c>
      <c r="E386" s="1" t="s">
        <v>707</v>
      </c>
      <c r="F386" s="1" t="s">
        <v>1961</v>
      </c>
      <c r="G386" s="1" t="s">
        <v>12</v>
      </c>
      <c r="H386" s="1" t="s">
        <v>11</v>
      </c>
      <c r="I386" s="1" t="s">
        <v>50</v>
      </c>
      <c r="J386" s="1" t="s">
        <v>17</v>
      </c>
      <c r="K386" s="1" t="s">
        <v>16</v>
      </c>
      <c r="L386" s="1" t="s">
        <v>141</v>
      </c>
      <c r="M386" s="1" t="s">
        <v>140</v>
      </c>
      <c r="N386" s="8">
        <v>1.35</v>
      </c>
      <c r="O386" s="1" t="s">
        <v>2</v>
      </c>
      <c r="P386" s="8">
        <v>1.35</v>
      </c>
      <c r="Q386" s="8">
        <v>0</v>
      </c>
      <c r="R386" s="1" t="s">
        <v>43</v>
      </c>
      <c r="S386" s="7">
        <v>0.21</v>
      </c>
      <c r="T386" s="6">
        <f>+S386*N386</f>
        <v>0.28350000000000003</v>
      </c>
      <c r="U386" s="6">
        <f>+S386*Q386</f>
        <v>0</v>
      </c>
      <c r="V386" s="1" t="str">
        <f>IF(AB386=0,IFERROR(VLOOKUP(L386,[1]listaMateriales!A:K,11,0),"-"),"Sin producto")</f>
        <v>58 x 117 Polished</v>
      </c>
      <c r="W386" s="6">
        <f>+IF(OR(K386="27",K386="28",K386="29"),VLOOKUP(L386,[1]listaMateriales!A:E,5,0),0)*N386/1000</f>
        <v>0</v>
      </c>
      <c r="X386" s="6">
        <f>+IF(W386=0,0,T386/W386)</f>
        <v>0</v>
      </c>
      <c r="Y386" s="1" t="str">
        <f>MID(L386,14,1)</f>
        <v>1</v>
      </c>
      <c r="Z386" s="2" t="str">
        <f>IF(IFERROR(FIND("PUL",M386,1),0)&gt;1,"pulido","no")</f>
        <v>pulido</v>
      </c>
      <c r="AA386" s="2" t="str">
        <f>IF(IFERROR(FIND("BIOC",M386,1),0)&gt;1,"BIOCITY","no")</f>
        <v>no</v>
      </c>
      <c r="AB386" s="2">
        <f>IFERROR(SEARCH("INT",F386,1),0)+IFERROR(SEARCH("DEV",F386,1),0)+IFERROR(SEARCH("FC",F386,1),0)+IFERROR(SEARCH("USD",F386,1),0)</f>
        <v>0</v>
      </c>
    </row>
    <row r="387" spans="1:28" x14ac:dyDescent="0.2">
      <c r="A387" s="1" t="s">
        <v>1962</v>
      </c>
      <c r="B387" s="1" t="s">
        <v>15</v>
      </c>
      <c r="C387" s="10">
        <v>45357</v>
      </c>
      <c r="D387" s="1" t="s">
        <v>708</v>
      </c>
      <c r="E387" s="1" t="s">
        <v>707</v>
      </c>
      <c r="F387" s="1" t="s">
        <v>1961</v>
      </c>
      <c r="G387" s="1" t="s">
        <v>12</v>
      </c>
      <c r="H387" s="1" t="s">
        <v>11</v>
      </c>
      <c r="I387" s="1" t="s">
        <v>50</v>
      </c>
      <c r="J387" s="1" t="s">
        <v>17</v>
      </c>
      <c r="K387" s="1" t="s">
        <v>16</v>
      </c>
      <c r="L387" s="1" t="s">
        <v>175</v>
      </c>
      <c r="M387" s="1" t="s">
        <v>174</v>
      </c>
      <c r="N387" s="8">
        <v>1.56</v>
      </c>
      <c r="O387" s="1" t="s">
        <v>2</v>
      </c>
      <c r="P387" s="8">
        <v>1.56</v>
      </c>
      <c r="Q387" s="8">
        <v>0</v>
      </c>
      <c r="R387" s="1" t="s">
        <v>43</v>
      </c>
      <c r="S387" s="7">
        <v>0.18</v>
      </c>
      <c r="T387" s="6">
        <f>+S387*N387</f>
        <v>0.28079999999999999</v>
      </c>
      <c r="U387" s="6">
        <f>+S387*Q387</f>
        <v>0</v>
      </c>
      <c r="V387" s="1" t="str">
        <f>IF(AB387=0,IFERROR(VLOOKUP(L387,[1]listaMateriales!A:K,11,0),"-"),"Sin producto")</f>
        <v xml:space="preserve">64 x 122 </v>
      </c>
      <c r="W387" s="6">
        <f>+IF(OR(K387="27",K387="28",K387="29"),VLOOKUP(L387,[1]listaMateriales!A:E,5,0),0)*N387/1000</f>
        <v>0</v>
      </c>
      <c r="X387" s="6">
        <f>+IF(W387=0,0,T387/W387)</f>
        <v>0</v>
      </c>
      <c r="Y387" s="1" t="str">
        <f>MID(L387,14,1)</f>
        <v>1</v>
      </c>
      <c r="Z387" s="2" t="str">
        <f>IF(IFERROR(FIND("PUL",M387,1),0)&gt;1,"pulido","no")</f>
        <v>no</v>
      </c>
      <c r="AA387" s="2" t="str">
        <f>IF(IFERROR(FIND("BIOC",M387,1),0)&gt;1,"BIOCITY","no")</f>
        <v>no</v>
      </c>
      <c r="AB387" s="2">
        <f>IFERROR(SEARCH("INT",F387,1),0)+IFERROR(SEARCH("DEV",F387,1),0)+IFERROR(SEARCH("FC",F387,1),0)+IFERROR(SEARCH("USD",F387,1),0)</f>
        <v>0</v>
      </c>
    </row>
    <row r="388" spans="1:28" x14ac:dyDescent="0.2">
      <c r="A388" s="1" t="s">
        <v>1962</v>
      </c>
      <c r="B388" s="1" t="s">
        <v>15</v>
      </c>
      <c r="C388" s="10">
        <v>45357</v>
      </c>
      <c r="D388" s="1" t="s">
        <v>708</v>
      </c>
      <c r="E388" s="1" t="s">
        <v>707</v>
      </c>
      <c r="F388" s="1" t="s">
        <v>1961</v>
      </c>
      <c r="G388" s="1" t="s">
        <v>12</v>
      </c>
      <c r="H388" s="1" t="s">
        <v>11</v>
      </c>
      <c r="I388" s="1" t="s">
        <v>50</v>
      </c>
      <c r="J388" s="1" t="s">
        <v>17</v>
      </c>
      <c r="K388" s="1" t="s">
        <v>16</v>
      </c>
      <c r="L388" s="1" t="s">
        <v>173</v>
      </c>
      <c r="M388" s="1" t="s">
        <v>172</v>
      </c>
      <c r="N388" s="8">
        <v>1.56</v>
      </c>
      <c r="O388" s="1" t="s">
        <v>2</v>
      </c>
      <c r="P388" s="8">
        <v>1.56</v>
      </c>
      <c r="Q388" s="8">
        <v>0</v>
      </c>
      <c r="R388" s="1" t="s">
        <v>43</v>
      </c>
      <c r="S388" s="7">
        <v>0.18</v>
      </c>
      <c r="T388" s="6">
        <f>+S388*N388</f>
        <v>0.28079999999999999</v>
      </c>
      <c r="U388" s="6">
        <f>+S388*Q388</f>
        <v>0</v>
      </c>
      <c r="V388" s="1" t="str">
        <f>IF(AB388=0,IFERROR(VLOOKUP(L388,[1]listaMateriales!A:K,11,0),"-"),"Sin producto")</f>
        <v xml:space="preserve">64 x 122 </v>
      </c>
      <c r="W388" s="6">
        <f>+IF(OR(K388="27",K388="28",K388="29"),VLOOKUP(L388,[1]listaMateriales!A:E,5,0),0)*N388/1000</f>
        <v>0</v>
      </c>
      <c r="X388" s="6">
        <f>+IF(W388=0,0,T388/W388)</f>
        <v>0</v>
      </c>
      <c r="Y388" s="1" t="str">
        <f>MID(L388,14,1)</f>
        <v>1</v>
      </c>
      <c r="Z388" s="2" t="str">
        <f>IF(IFERROR(FIND("PUL",M388,1),0)&gt;1,"pulido","no")</f>
        <v>no</v>
      </c>
      <c r="AA388" s="2" t="str">
        <f>IF(IFERROR(FIND("BIOC",M388,1),0)&gt;1,"BIOCITY","no")</f>
        <v>no</v>
      </c>
      <c r="AB388" s="2">
        <f>IFERROR(SEARCH("INT",F388,1),0)+IFERROR(SEARCH("DEV",F388,1),0)+IFERROR(SEARCH("FC",F388,1),0)+IFERROR(SEARCH("USD",F388,1),0)</f>
        <v>0</v>
      </c>
    </row>
    <row r="389" spans="1:28" x14ac:dyDescent="0.2">
      <c r="A389" s="1" t="s">
        <v>1962</v>
      </c>
      <c r="B389" s="1" t="s">
        <v>15</v>
      </c>
      <c r="C389" s="10">
        <v>45357</v>
      </c>
      <c r="D389" s="1" t="s">
        <v>708</v>
      </c>
      <c r="E389" s="1" t="s">
        <v>707</v>
      </c>
      <c r="F389" s="1" t="s">
        <v>1961</v>
      </c>
      <c r="G389" s="1" t="s">
        <v>12</v>
      </c>
      <c r="H389" s="1" t="s">
        <v>11</v>
      </c>
      <c r="I389" s="1" t="s">
        <v>50</v>
      </c>
      <c r="J389" s="1" t="s">
        <v>17</v>
      </c>
      <c r="K389" s="1" t="s">
        <v>16</v>
      </c>
      <c r="L389" s="1" t="s">
        <v>179</v>
      </c>
      <c r="M389" s="1" t="s">
        <v>178</v>
      </c>
      <c r="N389" s="8">
        <v>1.56</v>
      </c>
      <c r="O389" s="1" t="s">
        <v>2</v>
      </c>
      <c r="P389" s="8">
        <v>1.56</v>
      </c>
      <c r="Q389" s="8">
        <v>0</v>
      </c>
      <c r="R389" s="1" t="s">
        <v>43</v>
      </c>
      <c r="S389" s="7">
        <v>0.18</v>
      </c>
      <c r="T389" s="6">
        <f>+S389*N389</f>
        <v>0.28079999999999999</v>
      </c>
      <c r="U389" s="6">
        <f>+S389*Q389</f>
        <v>0</v>
      </c>
      <c r="V389" s="1" t="str">
        <f>IF(AB389=0,IFERROR(VLOOKUP(L389,[1]listaMateriales!A:K,11,0),"-"),"Sin producto")</f>
        <v xml:space="preserve">64 x 122 </v>
      </c>
      <c r="W389" s="6">
        <f>+IF(OR(K389="27",K389="28",K389="29"),VLOOKUP(L389,[1]listaMateriales!A:E,5,0),0)*N389/1000</f>
        <v>0</v>
      </c>
      <c r="X389" s="6">
        <f>+IF(W389=0,0,T389/W389)</f>
        <v>0</v>
      </c>
      <c r="Y389" s="1" t="str">
        <f>MID(L389,14,1)</f>
        <v>1</v>
      </c>
      <c r="Z389" s="2" t="str">
        <f>IF(IFERROR(FIND("PUL",M389,1),0)&gt;1,"pulido","no")</f>
        <v>no</v>
      </c>
      <c r="AA389" s="2" t="str">
        <f>IF(IFERROR(FIND("BIOC",M389,1),0)&gt;1,"BIOCITY","no")</f>
        <v>no</v>
      </c>
      <c r="AB389" s="2">
        <f>IFERROR(SEARCH("INT",F389,1),0)+IFERROR(SEARCH("DEV",F389,1),0)+IFERROR(SEARCH("FC",F389,1),0)+IFERROR(SEARCH("USD",F389,1),0)</f>
        <v>0</v>
      </c>
    </row>
    <row r="390" spans="1:28" x14ac:dyDescent="0.2">
      <c r="A390" s="1" t="s">
        <v>1962</v>
      </c>
      <c r="B390" s="1" t="s">
        <v>15</v>
      </c>
      <c r="C390" s="10">
        <v>45357</v>
      </c>
      <c r="D390" s="1" t="s">
        <v>708</v>
      </c>
      <c r="E390" s="1" t="s">
        <v>707</v>
      </c>
      <c r="F390" s="1" t="s">
        <v>1961</v>
      </c>
      <c r="G390" s="1" t="s">
        <v>12</v>
      </c>
      <c r="H390" s="1" t="s">
        <v>11</v>
      </c>
      <c r="I390" s="1" t="s">
        <v>50</v>
      </c>
      <c r="J390" s="1" t="s">
        <v>17</v>
      </c>
      <c r="K390" s="1" t="s">
        <v>16</v>
      </c>
      <c r="L390" s="1" t="s">
        <v>183</v>
      </c>
      <c r="M390" s="1" t="s">
        <v>182</v>
      </c>
      <c r="N390" s="8">
        <v>1.56</v>
      </c>
      <c r="O390" s="1" t="s">
        <v>2</v>
      </c>
      <c r="P390" s="8">
        <v>1.56</v>
      </c>
      <c r="Q390" s="8">
        <v>0</v>
      </c>
      <c r="R390" s="1" t="s">
        <v>43</v>
      </c>
      <c r="S390" s="7">
        <v>0.18</v>
      </c>
      <c r="T390" s="6">
        <f>+S390*N390</f>
        <v>0.28079999999999999</v>
      </c>
      <c r="U390" s="6">
        <f>+S390*Q390</f>
        <v>0</v>
      </c>
      <c r="V390" s="1" t="str">
        <f>IF(AB390=0,IFERROR(VLOOKUP(L390,[1]listaMateriales!A:K,11,0),"-"),"Sin producto")</f>
        <v xml:space="preserve">64 x 122 </v>
      </c>
      <c r="W390" s="6">
        <f>+IF(OR(K390="27",K390="28",K390="29"),VLOOKUP(L390,[1]listaMateriales!A:E,5,0),0)*N390/1000</f>
        <v>0</v>
      </c>
      <c r="X390" s="6">
        <f>+IF(W390=0,0,T390/W390)</f>
        <v>0</v>
      </c>
      <c r="Y390" s="1" t="str">
        <f>MID(L390,14,1)</f>
        <v>1</v>
      </c>
      <c r="Z390" s="2" t="str">
        <f>IF(IFERROR(FIND("PUL",M390,1),0)&gt;1,"pulido","no")</f>
        <v>no</v>
      </c>
      <c r="AA390" s="2" t="str">
        <f>IF(IFERROR(FIND("BIOC",M390,1),0)&gt;1,"BIOCITY","no")</f>
        <v>no</v>
      </c>
      <c r="AB390" s="2">
        <f>IFERROR(SEARCH("INT",F390,1),0)+IFERROR(SEARCH("DEV",F390,1),0)+IFERROR(SEARCH("FC",F390,1),0)+IFERROR(SEARCH("USD",F390,1),0)</f>
        <v>0</v>
      </c>
    </row>
    <row r="391" spans="1:28" x14ac:dyDescent="0.2">
      <c r="A391" s="1" t="s">
        <v>1962</v>
      </c>
      <c r="B391" s="1" t="s">
        <v>15</v>
      </c>
      <c r="C391" s="10">
        <v>45357</v>
      </c>
      <c r="D391" s="1" t="s">
        <v>708</v>
      </c>
      <c r="E391" s="1" t="s">
        <v>707</v>
      </c>
      <c r="F391" s="1" t="s">
        <v>1961</v>
      </c>
      <c r="G391" s="1" t="s">
        <v>12</v>
      </c>
      <c r="H391" s="1" t="s">
        <v>11</v>
      </c>
      <c r="I391" s="1" t="s">
        <v>50</v>
      </c>
      <c r="J391" s="1" t="s">
        <v>17</v>
      </c>
      <c r="K391" s="1" t="s">
        <v>16</v>
      </c>
      <c r="L391" s="1" t="s">
        <v>169</v>
      </c>
      <c r="M391" s="1" t="s">
        <v>168</v>
      </c>
      <c r="N391" s="8">
        <v>1.56</v>
      </c>
      <c r="O391" s="1" t="s">
        <v>2</v>
      </c>
      <c r="P391" s="8">
        <v>1.56</v>
      </c>
      <c r="Q391" s="8">
        <v>0</v>
      </c>
      <c r="R391" s="1" t="s">
        <v>43</v>
      </c>
      <c r="S391" s="7">
        <v>0.18</v>
      </c>
      <c r="T391" s="6">
        <f>+S391*N391</f>
        <v>0.28079999999999999</v>
      </c>
      <c r="U391" s="6">
        <f>+S391*Q391</f>
        <v>0</v>
      </c>
      <c r="V391" s="1" t="str">
        <f>IF(AB391=0,IFERROR(VLOOKUP(L391,[1]listaMateriales!A:K,11,0),"-"),"Sin producto")</f>
        <v xml:space="preserve">64 x 122 </v>
      </c>
      <c r="W391" s="6">
        <f>+IF(OR(K391="27",K391="28",K391="29"),VLOOKUP(L391,[1]listaMateriales!A:E,5,0),0)*N391/1000</f>
        <v>0</v>
      </c>
      <c r="X391" s="6">
        <f>+IF(W391=0,0,T391/W391)</f>
        <v>0</v>
      </c>
      <c r="Y391" s="1" t="str">
        <f>MID(L391,14,1)</f>
        <v>1</v>
      </c>
      <c r="Z391" s="2" t="str">
        <f>IF(IFERROR(FIND("PUL",M391,1),0)&gt;1,"pulido","no")</f>
        <v>no</v>
      </c>
      <c r="AA391" s="2" t="str">
        <f>IF(IFERROR(FIND("BIOC",M391,1),0)&gt;1,"BIOCITY","no")</f>
        <v>no</v>
      </c>
      <c r="AB391" s="2">
        <f>IFERROR(SEARCH("INT",F391,1),0)+IFERROR(SEARCH("DEV",F391,1),0)+IFERROR(SEARCH("FC",F391,1),0)+IFERROR(SEARCH("USD",F391,1),0)</f>
        <v>0</v>
      </c>
    </row>
    <row r="392" spans="1:28" x14ac:dyDescent="0.2">
      <c r="A392" s="1" t="s">
        <v>1962</v>
      </c>
      <c r="B392" s="1" t="s">
        <v>15</v>
      </c>
      <c r="C392" s="10">
        <v>45357</v>
      </c>
      <c r="D392" s="1" t="s">
        <v>708</v>
      </c>
      <c r="E392" s="1" t="s">
        <v>707</v>
      </c>
      <c r="F392" s="1" t="s">
        <v>1961</v>
      </c>
      <c r="G392" s="1" t="s">
        <v>12</v>
      </c>
      <c r="H392" s="1" t="s">
        <v>11</v>
      </c>
      <c r="I392" s="1" t="s">
        <v>50</v>
      </c>
      <c r="J392" s="1" t="s">
        <v>17</v>
      </c>
      <c r="K392" s="1" t="s">
        <v>16</v>
      </c>
      <c r="L392" s="1" t="s">
        <v>171</v>
      </c>
      <c r="M392" s="1" t="s">
        <v>170</v>
      </c>
      <c r="N392" s="8">
        <v>1.56</v>
      </c>
      <c r="O392" s="1" t="s">
        <v>2</v>
      </c>
      <c r="P392" s="8">
        <v>1.56</v>
      </c>
      <c r="Q392" s="8">
        <v>0</v>
      </c>
      <c r="R392" s="1" t="s">
        <v>43</v>
      </c>
      <c r="S392" s="7">
        <v>0.18</v>
      </c>
      <c r="T392" s="6">
        <f>+S392*N392</f>
        <v>0.28079999999999999</v>
      </c>
      <c r="U392" s="6">
        <f>+S392*Q392</f>
        <v>0</v>
      </c>
      <c r="V392" s="1" t="str">
        <f>IF(AB392=0,IFERROR(VLOOKUP(L392,[1]listaMateriales!A:K,11,0),"-"),"Sin producto")</f>
        <v xml:space="preserve">64 x 122 </v>
      </c>
      <c r="W392" s="6">
        <f>+IF(OR(K392="27",K392="28",K392="29"),VLOOKUP(L392,[1]listaMateriales!A:E,5,0),0)*N392/1000</f>
        <v>0</v>
      </c>
      <c r="X392" s="6">
        <f>+IF(W392=0,0,T392/W392)</f>
        <v>0</v>
      </c>
      <c r="Y392" s="1" t="str">
        <f>MID(L392,14,1)</f>
        <v>1</v>
      </c>
      <c r="Z392" s="2" t="str">
        <f>IF(IFERROR(FIND("PUL",M392,1),0)&gt;1,"pulido","no")</f>
        <v>no</v>
      </c>
      <c r="AA392" s="2" t="str">
        <f>IF(IFERROR(FIND("BIOC",M392,1),0)&gt;1,"BIOCITY","no")</f>
        <v>no</v>
      </c>
      <c r="AB392" s="2">
        <f>IFERROR(SEARCH("INT",F392,1),0)+IFERROR(SEARCH("DEV",F392,1),0)+IFERROR(SEARCH("FC",F392,1),0)+IFERROR(SEARCH("USD",F392,1),0)</f>
        <v>0</v>
      </c>
    </row>
    <row r="393" spans="1:28" x14ac:dyDescent="0.2">
      <c r="A393" s="1" t="s">
        <v>1962</v>
      </c>
      <c r="B393" s="1" t="s">
        <v>15</v>
      </c>
      <c r="C393" s="10">
        <v>45357</v>
      </c>
      <c r="D393" s="1" t="s">
        <v>708</v>
      </c>
      <c r="E393" s="1" t="s">
        <v>707</v>
      </c>
      <c r="F393" s="1" t="s">
        <v>1961</v>
      </c>
      <c r="G393" s="1" t="s">
        <v>12</v>
      </c>
      <c r="H393" s="1" t="s">
        <v>11</v>
      </c>
      <c r="I393" s="1" t="s">
        <v>50</v>
      </c>
      <c r="J393" s="1" t="s">
        <v>17</v>
      </c>
      <c r="K393" s="1" t="s">
        <v>16</v>
      </c>
      <c r="L393" s="1" t="s">
        <v>181</v>
      </c>
      <c r="M393" s="1" t="s">
        <v>180</v>
      </c>
      <c r="N393" s="8">
        <v>1.56</v>
      </c>
      <c r="O393" s="1" t="s">
        <v>2</v>
      </c>
      <c r="P393" s="8">
        <v>1.56</v>
      </c>
      <c r="Q393" s="8">
        <v>0</v>
      </c>
      <c r="R393" s="1" t="s">
        <v>43</v>
      </c>
      <c r="S393" s="7">
        <v>0.18</v>
      </c>
      <c r="T393" s="6">
        <f>+S393*N393</f>
        <v>0.28079999999999999</v>
      </c>
      <c r="U393" s="6">
        <f>+S393*Q393</f>
        <v>0</v>
      </c>
      <c r="V393" s="1" t="str">
        <f>IF(AB393=0,IFERROR(VLOOKUP(L393,[1]listaMateriales!A:K,11,0),"-"),"Sin producto")</f>
        <v xml:space="preserve">64 x 122 </v>
      </c>
      <c r="W393" s="6">
        <f>+IF(OR(K393="27",K393="28",K393="29"),VLOOKUP(L393,[1]listaMateriales!A:E,5,0),0)*N393/1000</f>
        <v>0</v>
      </c>
      <c r="X393" s="6">
        <f>+IF(W393=0,0,T393/W393)</f>
        <v>0</v>
      </c>
      <c r="Y393" s="1" t="str">
        <f>MID(L393,14,1)</f>
        <v>1</v>
      </c>
      <c r="Z393" s="2" t="str">
        <f>IF(IFERROR(FIND("PUL",M393,1),0)&gt;1,"pulido","no")</f>
        <v>no</v>
      </c>
      <c r="AA393" s="2" t="str">
        <f>IF(IFERROR(FIND("BIOC",M393,1),0)&gt;1,"BIOCITY","no")</f>
        <v>no</v>
      </c>
      <c r="AB393" s="2">
        <f>IFERROR(SEARCH("INT",F393,1),0)+IFERROR(SEARCH("DEV",F393,1),0)+IFERROR(SEARCH("FC",F393,1),0)+IFERROR(SEARCH("USD",F393,1),0)</f>
        <v>0</v>
      </c>
    </row>
    <row r="394" spans="1:28" x14ac:dyDescent="0.2">
      <c r="A394" s="1" t="s">
        <v>1962</v>
      </c>
      <c r="B394" s="1" t="s">
        <v>15</v>
      </c>
      <c r="C394" s="10">
        <v>45357</v>
      </c>
      <c r="D394" s="1" t="s">
        <v>708</v>
      </c>
      <c r="E394" s="1" t="s">
        <v>707</v>
      </c>
      <c r="F394" s="1" t="s">
        <v>1961</v>
      </c>
      <c r="G394" s="1" t="s">
        <v>12</v>
      </c>
      <c r="H394" s="1" t="s">
        <v>11</v>
      </c>
      <c r="I394" s="1" t="s">
        <v>50</v>
      </c>
      <c r="J394" s="1" t="s">
        <v>17</v>
      </c>
      <c r="K394" s="1" t="s">
        <v>16</v>
      </c>
      <c r="L394" s="1" t="s">
        <v>177</v>
      </c>
      <c r="M394" s="1" t="s">
        <v>176</v>
      </c>
      <c r="N394" s="8">
        <v>1.56</v>
      </c>
      <c r="O394" s="1" t="s">
        <v>2</v>
      </c>
      <c r="P394" s="8">
        <v>1.56</v>
      </c>
      <c r="Q394" s="8">
        <v>0</v>
      </c>
      <c r="R394" s="1" t="s">
        <v>43</v>
      </c>
      <c r="S394" s="7">
        <v>0.18</v>
      </c>
      <c r="T394" s="6">
        <f>+S394*N394</f>
        <v>0.28079999999999999</v>
      </c>
      <c r="U394" s="6">
        <f>+S394*Q394</f>
        <v>0</v>
      </c>
      <c r="V394" s="1" t="str">
        <f>IF(AB394=0,IFERROR(VLOOKUP(L394,[1]listaMateriales!A:K,11,0),"-"),"Sin producto")</f>
        <v xml:space="preserve">64 x 122 </v>
      </c>
      <c r="W394" s="6">
        <f>+IF(OR(K394="27",K394="28",K394="29"),VLOOKUP(L394,[1]listaMateriales!A:E,5,0),0)*N394/1000</f>
        <v>0</v>
      </c>
      <c r="X394" s="6">
        <f>+IF(W394=0,0,T394/W394)</f>
        <v>0</v>
      </c>
      <c r="Y394" s="1" t="str">
        <f>MID(L394,14,1)</f>
        <v>1</v>
      </c>
      <c r="Z394" s="2" t="str">
        <f>IF(IFERROR(FIND("PUL",M394,1),0)&gt;1,"pulido","no")</f>
        <v>no</v>
      </c>
      <c r="AA394" s="2" t="str">
        <f>IF(IFERROR(FIND("BIOC",M394,1),0)&gt;1,"BIOCITY","no")</f>
        <v>no</v>
      </c>
      <c r="AB394" s="2">
        <f>IFERROR(SEARCH("INT",F394,1),0)+IFERROR(SEARCH("DEV",F394,1),0)+IFERROR(SEARCH("FC",F394,1),0)+IFERROR(SEARCH("USD",F394,1),0)</f>
        <v>0</v>
      </c>
    </row>
    <row r="395" spans="1:28" x14ac:dyDescent="0.2">
      <c r="A395" s="1" t="s">
        <v>1960</v>
      </c>
      <c r="B395" s="1" t="s">
        <v>42</v>
      </c>
      <c r="C395" s="10">
        <v>45357</v>
      </c>
      <c r="D395" s="1" t="s">
        <v>777</v>
      </c>
      <c r="E395" s="1" t="s">
        <v>776</v>
      </c>
      <c r="F395" s="1" t="s">
        <v>1959</v>
      </c>
      <c r="G395" s="1" t="s">
        <v>12</v>
      </c>
      <c r="H395" s="1" t="s">
        <v>11</v>
      </c>
      <c r="I395" s="1" t="s">
        <v>50</v>
      </c>
      <c r="J395" s="1" t="s">
        <v>17</v>
      </c>
      <c r="K395" s="1" t="s">
        <v>16</v>
      </c>
      <c r="L395" s="1" t="s">
        <v>544</v>
      </c>
      <c r="M395" s="1" t="s">
        <v>543</v>
      </c>
      <c r="N395" s="8">
        <v>522</v>
      </c>
      <c r="O395" s="1" t="s">
        <v>2</v>
      </c>
      <c r="P395" s="8">
        <v>0</v>
      </c>
      <c r="Q395" s="8">
        <v>522</v>
      </c>
      <c r="R395" s="1" t="s">
        <v>33</v>
      </c>
      <c r="S395" s="7">
        <v>9836.16</v>
      </c>
      <c r="T395" s="6">
        <f>+S395*N395</f>
        <v>5134475.5199999996</v>
      </c>
      <c r="U395" s="6">
        <f>+S395*Q395</f>
        <v>5134475.5199999996</v>
      </c>
      <c r="V395" s="1" t="str">
        <f>IF(AB395=0,IFERROR(VLOOKUP(L395,[1]listaMateriales!A:K,11,0),"-"),"Sin producto")</f>
        <v xml:space="preserve">59 x 59 </v>
      </c>
      <c r="W395" s="6">
        <f>+IF(OR(K395="27",K395="28",K395="29"),VLOOKUP(L395,[1]listaMateriales!A:E,5,0),0)*N395/1000</f>
        <v>0</v>
      </c>
      <c r="X395" s="6">
        <f>+IF(W395=0,0,T395/W395)</f>
        <v>0</v>
      </c>
      <c r="Y395" s="1" t="str">
        <f>MID(L395,14,1)</f>
        <v>1</v>
      </c>
      <c r="Z395" s="2" t="str">
        <f>IF(IFERROR(FIND("PUL",M395,1),0)&gt;1,"pulido","no")</f>
        <v>no</v>
      </c>
      <c r="AA395" s="2" t="str">
        <f>IF(IFERROR(FIND("BIOC",M395,1),0)&gt;1,"BIOCITY","no")</f>
        <v>no</v>
      </c>
      <c r="AB395" s="2">
        <f>IFERROR(SEARCH("INT",F395,1),0)+IFERROR(SEARCH("DEV",F395,1),0)+IFERROR(SEARCH("FC",F395,1),0)+IFERROR(SEARCH("USD",F395,1),0)</f>
        <v>0</v>
      </c>
    </row>
    <row r="396" spans="1:28" x14ac:dyDescent="0.2">
      <c r="A396" s="1" t="s">
        <v>1960</v>
      </c>
      <c r="B396" s="1" t="s">
        <v>42</v>
      </c>
      <c r="C396" s="10">
        <v>45357</v>
      </c>
      <c r="D396" s="1" t="s">
        <v>777</v>
      </c>
      <c r="E396" s="1" t="s">
        <v>776</v>
      </c>
      <c r="F396" s="1" t="s">
        <v>1959</v>
      </c>
      <c r="G396" s="1" t="s">
        <v>12</v>
      </c>
      <c r="H396" s="1" t="s">
        <v>11</v>
      </c>
      <c r="I396" s="1" t="s">
        <v>50</v>
      </c>
      <c r="J396" s="1" t="s">
        <v>17</v>
      </c>
      <c r="K396" s="1" t="s">
        <v>16</v>
      </c>
      <c r="L396" s="1" t="s">
        <v>1958</v>
      </c>
      <c r="M396" s="1" t="s">
        <v>1957</v>
      </c>
      <c r="N396" s="8">
        <v>540</v>
      </c>
      <c r="O396" s="1" t="s">
        <v>2</v>
      </c>
      <c r="P396" s="8">
        <v>540</v>
      </c>
      <c r="Q396" s="8">
        <v>0</v>
      </c>
      <c r="R396" s="1" t="s">
        <v>33</v>
      </c>
      <c r="S396" s="7">
        <v>8017.21</v>
      </c>
      <c r="T396" s="6">
        <f>+S396*N396</f>
        <v>4329293.4000000004</v>
      </c>
      <c r="U396" s="6">
        <f>+S396*Q396</f>
        <v>0</v>
      </c>
      <c r="V396" s="1" t="str">
        <f>IF(AB396=0,IFERROR(VLOOKUP(L396,[1]listaMateriales!A:K,11,0),"-"),"Sin producto")</f>
        <v>60x60-61x61-61,5x61,5</v>
      </c>
      <c r="W396" s="6">
        <f>+IF(OR(K396="27",K396="28",K396="29"),VLOOKUP(L396,[1]listaMateriales!A:E,5,0),0)*N396/1000</f>
        <v>0</v>
      </c>
      <c r="X396" s="6">
        <f>+IF(W396=0,0,T396/W396)</f>
        <v>0</v>
      </c>
      <c r="Y396" s="1" t="str">
        <f>MID(L396,14,1)</f>
        <v>1</v>
      </c>
      <c r="Z396" s="2" t="str">
        <f>IF(IFERROR(FIND("PUL",M396,1),0)&gt;1,"pulido","no")</f>
        <v>no</v>
      </c>
      <c r="AA396" s="2" t="str">
        <f>IF(IFERROR(FIND("BIOC",M396,1),0)&gt;1,"BIOCITY","no")</f>
        <v>no</v>
      </c>
      <c r="AB396" s="2">
        <f>IFERROR(SEARCH("INT",F396,1),0)+IFERROR(SEARCH("DEV",F396,1),0)+IFERROR(SEARCH("FC",F396,1),0)+IFERROR(SEARCH("USD",F396,1),0)</f>
        <v>0</v>
      </c>
    </row>
    <row r="397" spans="1:28" x14ac:dyDescent="0.2">
      <c r="A397" s="1" t="s">
        <v>1956</v>
      </c>
      <c r="B397" s="1" t="s">
        <v>15</v>
      </c>
      <c r="C397" s="10">
        <v>45357</v>
      </c>
      <c r="D397" s="1" t="s">
        <v>79</v>
      </c>
      <c r="E397" s="1" t="s">
        <v>78</v>
      </c>
      <c r="F397" s="1" t="s">
        <v>1928</v>
      </c>
      <c r="G397" s="1" t="s">
        <v>39</v>
      </c>
      <c r="H397" s="1" t="s">
        <v>38</v>
      </c>
      <c r="I397" s="1" t="s">
        <v>50</v>
      </c>
      <c r="J397" s="1" t="s">
        <v>17</v>
      </c>
      <c r="K397" s="1" t="s">
        <v>49</v>
      </c>
      <c r="L397" s="1" t="s">
        <v>48</v>
      </c>
      <c r="M397" s="1" t="s">
        <v>47</v>
      </c>
      <c r="N397" s="8">
        <v>6048</v>
      </c>
      <c r="O397" s="1" t="s">
        <v>4</v>
      </c>
      <c r="P397" s="8">
        <v>6048</v>
      </c>
      <c r="Q397" s="8">
        <v>0</v>
      </c>
      <c r="R397" s="1" t="s">
        <v>46</v>
      </c>
      <c r="S397" s="7">
        <v>341.13</v>
      </c>
      <c r="T397" s="6">
        <f>+S397*N397</f>
        <v>2063154.24</v>
      </c>
      <c r="U397" s="6">
        <f>+S397*Q397</f>
        <v>0</v>
      </c>
      <c r="V397" s="1" t="str">
        <f>IF(AB397=0,IFERROR(VLOOKUP(L397,[1]listaMateriales!A:K,11,0),"-"),"Sin producto")</f>
        <v xml:space="preserve">Ladrillos (Olavarria)    </v>
      </c>
      <c r="W397" s="6">
        <f>+IF(OR(K397="27",K397="28",K397="29"),VLOOKUP(L397,[1]listaMateriales!A:E,5,0),0)*N397/1000</f>
        <v>32.290272000000002</v>
      </c>
      <c r="X397" s="6">
        <f>+IF(W397=0,0,T397/W397)</f>
        <v>63893.98763813448</v>
      </c>
      <c r="Y397" s="1" t="str">
        <f>MID(L397,14,1)</f>
        <v>1</v>
      </c>
      <c r="Z397" s="2" t="str">
        <f>IF(IFERROR(FIND("PUL",M397,1),0)&gt;1,"pulido","no")</f>
        <v>no</v>
      </c>
      <c r="AA397" s="2" t="str">
        <f>IF(IFERROR(FIND("BIOC",M397,1),0)&gt;1,"BIOCITY","no")</f>
        <v>no</v>
      </c>
      <c r="AB397" s="2">
        <f>IFERROR(SEARCH("INT",F397,1),0)+IFERROR(SEARCH("DEV",F397,1),0)+IFERROR(SEARCH("FC",F397,1),0)+IFERROR(SEARCH("USD",F397,1),0)</f>
        <v>0</v>
      </c>
    </row>
    <row r="398" spans="1:28" x14ac:dyDescent="0.2">
      <c r="A398" s="1" t="s">
        <v>1955</v>
      </c>
      <c r="B398" s="1" t="s">
        <v>15</v>
      </c>
      <c r="C398" s="10">
        <v>45357</v>
      </c>
      <c r="D398" s="1" t="s">
        <v>366</v>
      </c>
      <c r="E398" s="1" t="s">
        <v>365</v>
      </c>
      <c r="F398" s="1" t="s">
        <v>1954</v>
      </c>
      <c r="G398" s="1" t="s">
        <v>12</v>
      </c>
      <c r="H398" s="1" t="s">
        <v>11</v>
      </c>
      <c r="I398" s="1" t="s">
        <v>50</v>
      </c>
      <c r="J398" s="1" t="s">
        <v>424</v>
      </c>
      <c r="K398" s="1" t="s">
        <v>0</v>
      </c>
      <c r="L398" s="1" t="s">
        <v>423</v>
      </c>
      <c r="M398" s="1" t="s">
        <v>1953</v>
      </c>
      <c r="N398" s="8">
        <v>4</v>
      </c>
      <c r="O398" s="1" t="s">
        <v>4</v>
      </c>
      <c r="P398" s="8">
        <v>0</v>
      </c>
      <c r="Q398" s="8">
        <v>4</v>
      </c>
      <c r="R398" s="1" t="s">
        <v>102</v>
      </c>
      <c r="S398" s="7">
        <v>2538</v>
      </c>
      <c r="T398" s="6">
        <f>+S398*N398</f>
        <v>10152</v>
      </c>
      <c r="U398" s="6">
        <f>+S398*Q398</f>
        <v>10152</v>
      </c>
      <c r="V398" s="1" t="str">
        <f>IF(AB398=0,IFERROR(VLOOKUP(L398,[1]listaMateriales!A:K,11,0),"-"),"Sin producto")</f>
        <v>Sin Producto</v>
      </c>
      <c r="W398" s="6">
        <f>+IF(OR(K398="27",K398="28",K398="29"),VLOOKUP(L398,[1]listaMateriales!A:E,5,0),0)*N398/1000</f>
        <v>0</v>
      </c>
      <c r="X398" s="6">
        <f>+IF(W398=0,0,T398/W398)</f>
        <v>0</v>
      </c>
      <c r="Y398" s="1" t="str">
        <f>MID(L398,14,1)</f>
        <v/>
      </c>
      <c r="Z398" s="2" t="str">
        <f>IF(IFERROR(FIND("PUL",M398,1),0)&gt;1,"pulido","no")</f>
        <v>pulido</v>
      </c>
      <c r="AA398" s="2" t="str">
        <f>IF(IFERROR(FIND("BIOC",M398,1),0)&gt;1,"BIOCITY","no")</f>
        <v>no</v>
      </c>
      <c r="AB398" s="2">
        <f>IFERROR(SEARCH("INT",F398,1),0)+IFERROR(SEARCH("DEV",F398,1),0)+IFERROR(SEARCH("FC",F398,1),0)+IFERROR(SEARCH("USD",F398,1),0)</f>
        <v>0</v>
      </c>
    </row>
    <row r="399" spans="1:28" x14ac:dyDescent="0.2">
      <c r="A399" s="1" t="s">
        <v>1952</v>
      </c>
      <c r="B399" s="1" t="s">
        <v>15</v>
      </c>
      <c r="C399" s="10">
        <v>45357</v>
      </c>
      <c r="D399" s="1" t="s">
        <v>53</v>
      </c>
      <c r="E399" s="1" t="s">
        <v>52</v>
      </c>
      <c r="F399" s="1" t="s">
        <v>1928</v>
      </c>
      <c r="G399" s="1" t="s">
        <v>39</v>
      </c>
      <c r="H399" s="1" t="s">
        <v>38</v>
      </c>
      <c r="I399" s="1" t="s">
        <v>50</v>
      </c>
      <c r="J399" s="1" t="s">
        <v>17</v>
      </c>
      <c r="K399" s="1" t="s">
        <v>49</v>
      </c>
      <c r="L399" s="1" t="s">
        <v>55</v>
      </c>
      <c r="M399" s="1" t="s">
        <v>54</v>
      </c>
      <c r="N399" s="8">
        <v>1980</v>
      </c>
      <c r="O399" s="1" t="s">
        <v>4</v>
      </c>
      <c r="P399" s="8">
        <v>1980</v>
      </c>
      <c r="Q399" s="8">
        <v>0</v>
      </c>
      <c r="R399" s="1" t="s">
        <v>46</v>
      </c>
      <c r="S399" s="7">
        <v>267.54000000000002</v>
      </c>
      <c r="T399" s="6">
        <f>+S399*N399</f>
        <v>529729.20000000007</v>
      </c>
      <c r="U399" s="6">
        <f>+S399*Q399</f>
        <v>0</v>
      </c>
      <c r="V399" s="1" t="str">
        <f>IF(AB399=0,IFERROR(VLOOKUP(L399,[1]listaMateriales!A:K,11,0),"-"),"Sin producto")</f>
        <v xml:space="preserve">Ladrillos (Olavarria)    </v>
      </c>
      <c r="W399" s="6">
        <f>+IF(OR(K399="27",K399="28",K399="29"),VLOOKUP(L399,[1]listaMateriales!A:E,5,0),0)*N399/1000</f>
        <v>7.22898</v>
      </c>
      <c r="X399" s="6">
        <f>+IF(W399=0,0,T399/W399)</f>
        <v>73278.553820871006</v>
      </c>
      <c r="Y399" s="1" t="str">
        <f>MID(L399,14,1)</f>
        <v>1</v>
      </c>
      <c r="Z399" s="2" t="str">
        <f>IF(IFERROR(FIND("PUL",M399,1),0)&gt;1,"pulido","no")</f>
        <v>no</v>
      </c>
      <c r="AA399" s="2" t="str">
        <f>IF(IFERROR(FIND("BIOC",M399,1),0)&gt;1,"BIOCITY","no")</f>
        <v>no</v>
      </c>
      <c r="AB399" s="2">
        <f>IFERROR(SEARCH("INT",F399,1),0)+IFERROR(SEARCH("DEV",F399,1),0)+IFERROR(SEARCH("FC",F399,1),0)+IFERROR(SEARCH("USD",F399,1),0)</f>
        <v>0</v>
      </c>
    </row>
    <row r="400" spans="1:28" x14ac:dyDescent="0.2">
      <c r="A400" s="1" t="s">
        <v>1952</v>
      </c>
      <c r="B400" s="1" t="s">
        <v>15</v>
      </c>
      <c r="C400" s="10">
        <v>45357</v>
      </c>
      <c r="D400" s="1" t="s">
        <v>53</v>
      </c>
      <c r="E400" s="1" t="s">
        <v>52</v>
      </c>
      <c r="F400" s="1" t="s">
        <v>1928</v>
      </c>
      <c r="G400" s="1" t="s">
        <v>39</v>
      </c>
      <c r="H400" s="1" t="s">
        <v>38</v>
      </c>
      <c r="I400" s="1" t="s">
        <v>50</v>
      </c>
      <c r="J400" s="1" t="s">
        <v>17</v>
      </c>
      <c r="K400" s="1" t="s">
        <v>49</v>
      </c>
      <c r="L400" s="1" t="s">
        <v>57</v>
      </c>
      <c r="M400" s="1" t="s">
        <v>56</v>
      </c>
      <c r="N400" s="8">
        <v>3240</v>
      </c>
      <c r="O400" s="1" t="s">
        <v>4</v>
      </c>
      <c r="P400" s="8">
        <v>3240</v>
      </c>
      <c r="Q400" s="8">
        <v>0</v>
      </c>
      <c r="R400" s="1" t="s">
        <v>46</v>
      </c>
      <c r="S400" s="7">
        <v>462.02</v>
      </c>
      <c r="T400" s="6">
        <f>+S400*N400</f>
        <v>1496944.8</v>
      </c>
      <c r="U400" s="6">
        <f>+S400*Q400</f>
        <v>0</v>
      </c>
      <c r="V400" s="1" t="str">
        <f>IF(AB400=0,IFERROR(VLOOKUP(L400,[1]listaMateriales!A:K,11,0),"-"),"Sin producto")</f>
        <v xml:space="preserve">Ladrillos (Olavarria)    </v>
      </c>
      <c r="W400" s="6">
        <f>+IF(OR(K400="27",K400="28",K400="29"),VLOOKUP(L400,[1]listaMateriales!A:E,5,0),0)*N400/1000</f>
        <v>22.42728</v>
      </c>
      <c r="X400" s="6">
        <f>+IF(W400=0,0,T400/W400)</f>
        <v>66746.605027448721</v>
      </c>
      <c r="Y400" s="1" t="str">
        <f>MID(L400,14,1)</f>
        <v>1</v>
      </c>
      <c r="Z400" s="2" t="str">
        <f>IF(IFERROR(FIND("PUL",M400,1),0)&gt;1,"pulido","no")</f>
        <v>no</v>
      </c>
      <c r="AA400" s="2" t="str">
        <f>IF(IFERROR(FIND("BIOC",M400,1),0)&gt;1,"BIOCITY","no")</f>
        <v>no</v>
      </c>
      <c r="AB400" s="2">
        <f>IFERROR(SEARCH("INT",F400,1),0)+IFERROR(SEARCH("DEV",F400,1),0)+IFERROR(SEARCH("FC",F400,1),0)+IFERROR(SEARCH("USD",F400,1),0)</f>
        <v>0</v>
      </c>
    </row>
    <row r="401" spans="1:28" x14ac:dyDescent="0.2">
      <c r="A401" s="1" t="s">
        <v>1951</v>
      </c>
      <c r="B401" s="1" t="s">
        <v>15</v>
      </c>
      <c r="C401" s="10">
        <v>45357</v>
      </c>
      <c r="D401" s="1" t="s">
        <v>1471</v>
      </c>
      <c r="E401" s="1" t="s">
        <v>1470</v>
      </c>
      <c r="F401" s="1" t="s">
        <v>1928</v>
      </c>
      <c r="G401" s="1" t="s">
        <v>39</v>
      </c>
      <c r="H401" s="1" t="s">
        <v>38</v>
      </c>
      <c r="I401" s="1" t="s">
        <v>50</v>
      </c>
      <c r="J401" s="1" t="s">
        <v>17</v>
      </c>
      <c r="K401" s="1" t="s">
        <v>49</v>
      </c>
      <c r="L401" s="1" t="s">
        <v>57</v>
      </c>
      <c r="M401" s="1" t="s">
        <v>56</v>
      </c>
      <c r="N401" s="8">
        <v>3600</v>
      </c>
      <c r="O401" s="1" t="s">
        <v>4</v>
      </c>
      <c r="P401" s="8">
        <v>3600</v>
      </c>
      <c r="Q401" s="8">
        <v>0</v>
      </c>
      <c r="R401" s="1" t="s">
        <v>46</v>
      </c>
      <c r="S401" s="7">
        <v>506.88</v>
      </c>
      <c r="T401" s="6">
        <f>+S401*N401</f>
        <v>1824768</v>
      </c>
      <c r="U401" s="6">
        <f>+S401*Q401</f>
        <v>0</v>
      </c>
      <c r="V401" s="1" t="str">
        <f>IF(AB401=0,IFERROR(VLOOKUP(L401,[1]listaMateriales!A:K,11,0),"-"),"Sin producto")</f>
        <v xml:space="preserve">Ladrillos (Olavarria)    </v>
      </c>
      <c r="W401" s="6">
        <f>+IF(OR(K401="27",K401="28",K401="29"),VLOOKUP(L401,[1]listaMateriales!A:E,5,0),0)*N401/1000</f>
        <v>24.9192</v>
      </c>
      <c r="X401" s="6">
        <f>+IF(W401=0,0,T401/W401)</f>
        <v>73227.390927477609</v>
      </c>
      <c r="Y401" s="1" t="str">
        <f>MID(L401,14,1)</f>
        <v>1</v>
      </c>
      <c r="Z401" s="2" t="str">
        <f>IF(IFERROR(FIND("PUL",M401,1),0)&gt;1,"pulido","no")</f>
        <v>no</v>
      </c>
      <c r="AA401" s="2" t="str">
        <f>IF(IFERROR(FIND("BIOC",M401,1),0)&gt;1,"BIOCITY","no")</f>
        <v>no</v>
      </c>
      <c r="AB401" s="2">
        <f>IFERROR(SEARCH("INT",F401,1),0)+IFERROR(SEARCH("DEV",F401,1),0)+IFERROR(SEARCH("FC",F401,1),0)+IFERROR(SEARCH("USD",F401,1),0)</f>
        <v>0</v>
      </c>
    </row>
    <row r="402" spans="1:28" x14ac:dyDescent="0.2">
      <c r="A402" s="1" t="s">
        <v>1950</v>
      </c>
      <c r="B402" s="1" t="s">
        <v>15</v>
      </c>
      <c r="C402" s="10">
        <v>45357</v>
      </c>
      <c r="D402" s="1" t="s">
        <v>92</v>
      </c>
      <c r="E402" s="1" t="s">
        <v>91</v>
      </c>
      <c r="F402" s="1" t="s">
        <v>1928</v>
      </c>
      <c r="G402" s="1" t="s">
        <v>39</v>
      </c>
      <c r="H402" s="1" t="s">
        <v>38</v>
      </c>
      <c r="I402" s="1" t="s">
        <v>50</v>
      </c>
      <c r="J402" s="1" t="s">
        <v>17</v>
      </c>
      <c r="K402" s="1" t="s">
        <v>49</v>
      </c>
      <c r="L402" s="1" t="s">
        <v>55</v>
      </c>
      <c r="M402" s="1" t="s">
        <v>54</v>
      </c>
      <c r="N402" s="8">
        <v>396</v>
      </c>
      <c r="O402" s="1" t="s">
        <v>4</v>
      </c>
      <c r="P402" s="8">
        <v>396</v>
      </c>
      <c r="Q402" s="8">
        <v>0</v>
      </c>
      <c r="R402" s="1" t="s">
        <v>46</v>
      </c>
      <c r="S402" s="7">
        <v>189.61</v>
      </c>
      <c r="T402" s="6">
        <f>+S402*N402</f>
        <v>75085.560000000012</v>
      </c>
      <c r="U402" s="6">
        <f>+S402*Q402</f>
        <v>0</v>
      </c>
      <c r="V402" s="1" t="str">
        <f>IF(AB402=0,IFERROR(VLOOKUP(L402,[1]listaMateriales!A:K,11,0),"-"),"Sin producto")</f>
        <v xml:space="preserve">Ladrillos (Olavarria)    </v>
      </c>
      <c r="W402" s="6">
        <f>+IF(OR(K402="27",K402="28",K402="29"),VLOOKUP(L402,[1]listaMateriales!A:E,5,0),0)*N402/1000</f>
        <v>1.4457959999999999</v>
      </c>
      <c r="X402" s="6">
        <f>+IF(W402=0,0,T402/W402)</f>
        <v>51933.716789920582</v>
      </c>
      <c r="Y402" s="1" t="str">
        <f>MID(L402,14,1)</f>
        <v>1</v>
      </c>
      <c r="Z402" s="2" t="str">
        <f>IF(IFERROR(FIND("PUL",M402,1),0)&gt;1,"pulido","no")</f>
        <v>no</v>
      </c>
      <c r="AA402" s="2" t="str">
        <f>IF(IFERROR(FIND("BIOC",M402,1),0)&gt;1,"BIOCITY","no")</f>
        <v>no</v>
      </c>
      <c r="AB402" s="2">
        <f>IFERROR(SEARCH("INT",F402,1),0)+IFERROR(SEARCH("DEV",F402,1),0)+IFERROR(SEARCH("FC",F402,1),0)+IFERROR(SEARCH("USD",F402,1),0)</f>
        <v>0</v>
      </c>
    </row>
    <row r="403" spans="1:28" x14ac:dyDescent="0.2">
      <c r="A403" s="1" t="s">
        <v>1950</v>
      </c>
      <c r="B403" s="1" t="s">
        <v>15</v>
      </c>
      <c r="C403" s="10">
        <v>45357</v>
      </c>
      <c r="D403" s="1" t="s">
        <v>92</v>
      </c>
      <c r="E403" s="1" t="s">
        <v>91</v>
      </c>
      <c r="F403" s="1" t="s">
        <v>1928</v>
      </c>
      <c r="G403" s="1" t="s">
        <v>39</v>
      </c>
      <c r="H403" s="1" t="s">
        <v>38</v>
      </c>
      <c r="I403" s="1" t="s">
        <v>50</v>
      </c>
      <c r="J403" s="1" t="s">
        <v>17</v>
      </c>
      <c r="K403" s="1" t="s">
        <v>49</v>
      </c>
      <c r="L403" s="1" t="s">
        <v>48</v>
      </c>
      <c r="M403" s="1" t="s">
        <v>47</v>
      </c>
      <c r="N403" s="8">
        <v>1440</v>
      </c>
      <c r="O403" s="1" t="s">
        <v>4</v>
      </c>
      <c r="P403" s="8">
        <v>1440</v>
      </c>
      <c r="Q403" s="8">
        <v>0</v>
      </c>
      <c r="R403" s="1" t="s">
        <v>46</v>
      </c>
      <c r="S403" s="7">
        <v>241.77</v>
      </c>
      <c r="T403" s="6">
        <f>+S403*N403</f>
        <v>348148.8</v>
      </c>
      <c r="U403" s="6">
        <f>+S403*Q403</f>
        <v>0</v>
      </c>
      <c r="V403" s="1" t="str">
        <f>IF(AB403=0,IFERROR(VLOOKUP(L403,[1]listaMateriales!A:K,11,0),"-"),"Sin producto")</f>
        <v xml:space="preserve">Ladrillos (Olavarria)    </v>
      </c>
      <c r="W403" s="6">
        <f>+IF(OR(K403="27",K403="28",K403="29"),VLOOKUP(L403,[1]listaMateriales!A:E,5,0),0)*N403/1000</f>
        <v>7.6881600000000008</v>
      </c>
      <c r="X403" s="6">
        <f>+IF(W403=0,0,T403/W403)</f>
        <v>45283.761003933316</v>
      </c>
      <c r="Y403" s="1" t="str">
        <f>MID(L403,14,1)</f>
        <v>1</v>
      </c>
      <c r="Z403" s="2" t="str">
        <f>IF(IFERROR(FIND("PUL",M403,1),0)&gt;1,"pulido","no")</f>
        <v>no</v>
      </c>
      <c r="AA403" s="2" t="str">
        <f>IF(IFERROR(FIND("BIOC",M403,1),0)&gt;1,"BIOCITY","no")</f>
        <v>no</v>
      </c>
      <c r="AB403" s="2">
        <f>IFERROR(SEARCH("INT",F403,1),0)+IFERROR(SEARCH("DEV",F403,1),0)+IFERROR(SEARCH("FC",F403,1),0)+IFERROR(SEARCH("USD",F403,1),0)</f>
        <v>0</v>
      </c>
    </row>
    <row r="404" spans="1:28" x14ac:dyDescent="0.2">
      <c r="A404" s="1" t="s">
        <v>1950</v>
      </c>
      <c r="B404" s="1" t="s">
        <v>15</v>
      </c>
      <c r="C404" s="10">
        <v>45357</v>
      </c>
      <c r="D404" s="1" t="s">
        <v>92</v>
      </c>
      <c r="E404" s="1" t="s">
        <v>91</v>
      </c>
      <c r="F404" s="1" t="s">
        <v>1928</v>
      </c>
      <c r="G404" s="1" t="s">
        <v>39</v>
      </c>
      <c r="H404" s="1" t="s">
        <v>38</v>
      </c>
      <c r="I404" s="1" t="s">
        <v>50</v>
      </c>
      <c r="J404" s="1" t="s">
        <v>17</v>
      </c>
      <c r="K404" s="1" t="s">
        <v>49</v>
      </c>
      <c r="L404" s="1" t="s">
        <v>57</v>
      </c>
      <c r="M404" s="1" t="s">
        <v>56</v>
      </c>
      <c r="N404" s="8">
        <v>3420</v>
      </c>
      <c r="O404" s="1" t="s">
        <v>4</v>
      </c>
      <c r="P404" s="8">
        <v>3420</v>
      </c>
      <c r="Q404" s="8">
        <v>0</v>
      </c>
      <c r="R404" s="1" t="s">
        <v>46</v>
      </c>
      <c r="S404" s="7">
        <v>327.45</v>
      </c>
      <c r="T404" s="6">
        <f>+S404*N404</f>
        <v>1119879</v>
      </c>
      <c r="U404" s="6">
        <f>+S404*Q404</f>
        <v>0</v>
      </c>
      <c r="V404" s="1" t="str">
        <f>IF(AB404=0,IFERROR(VLOOKUP(L404,[1]listaMateriales!A:K,11,0),"-"),"Sin producto")</f>
        <v xml:space="preserve">Ladrillos (Olavarria)    </v>
      </c>
      <c r="W404" s="6">
        <f>+IF(OR(K404="27",K404="28",K404="29"),VLOOKUP(L404,[1]listaMateriales!A:E,5,0),0)*N404/1000</f>
        <v>23.673239999999996</v>
      </c>
      <c r="X404" s="6">
        <f>+IF(W404=0,0,T404/W404)</f>
        <v>47305.691996532798</v>
      </c>
      <c r="Y404" s="1" t="str">
        <f>MID(L404,14,1)</f>
        <v>1</v>
      </c>
      <c r="Z404" s="2" t="str">
        <f>IF(IFERROR(FIND("PUL",M404,1),0)&gt;1,"pulido","no")</f>
        <v>no</v>
      </c>
      <c r="AA404" s="2" t="str">
        <f>IF(IFERROR(FIND("BIOC",M404,1),0)&gt;1,"BIOCITY","no")</f>
        <v>no</v>
      </c>
      <c r="AB404" s="2">
        <f>IFERROR(SEARCH("INT",F404,1),0)+IFERROR(SEARCH("DEV",F404,1),0)+IFERROR(SEARCH("FC",F404,1),0)+IFERROR(SEARCH("USD",F404,1),0)</f>
        <v>0</v>
      </c>
    </row>
    <row r="405" spans="1:28" x14ac:dyDescent="0.2">
      <c r="A405" s="1" t="s">
        <v>1949</v>
      </c>
      <c r="B405" s="1" t="s">
        <v>15</v>
      </c>
      <c r="C405" s="10">
        <v>45357</v>
      </c>
      <c r="D405" s="1" t="s">
        <v>92</v>
      </c>
      <c r="E405" s="1" t="s">
        <v>91</v>
      </c>
      <c r="F405" s="1" t="s">
        <v>1928</v>
      </c>
      <c r="G405" s="1" t="s">
        <v>39</v>
      </c>
      <c r="H405" s="1" t="s">
        <v>38</v>
      </c>
      <c r="I405" s="1" t="s">
        <v>50</v>
      </c>
      <c r="J405" s="1" t="s">
        <v>17</v>
      </c>
      <c r="K405" s="1" t="s">
        <v>49</v>
      </c>
      <c r="L405" s="1" t="s">
        <v>48</v>
      </c>
      <c r="M405" s="1" t="s">
        <v>47</v>
      </c>
      <c r="N405" s="8">
        <v>3168</v>
      </c>
      <c r="O405" s="1" t="s">
        <v>4</v>
      </c>
      <c r="P405" s="8">
        <v>3168</v>
      </c>
      <c r="Q405" s="8">
        <v>0</v>
      </c>
      <c r="R405" s="1" t="s">
        <v>46</v>
      </c>
      <c r="S405" s="7">
        <v>241.77</v>
      </c>
      <c r="T405" s="6">
        <f>+S405*N405</f>
        <v>765927.36</v>
      </c>
      <c r="U405" s="6">
        <f>+S405*Q405</f>
        <v>0</v>
      </c>
      <c r="V405" s="1" t="str">
        <f>IF(AB405=0,IFERROR(VLOOKUP(L405,[1]listaMateriales!A:K,11,0),"-"),"Sin producto")</f>
        <v xml:space="preserve">Ladrillos (Olavarria)    </v>
      </c>
      <c r="W405" s="6">
        <f>+IF(OR(K405="27",K405="28",K405="29"),VLOOKUP(L405,[1]listaMateriales!A:E,5,0),0)*N405/1000</f>
        <v>16.913952000000002</v>
      </c>
      <c r="X405" s="6">
        <f>+IF(W405=0,0,T405/W405)</f>
        <v>45283.761003933316</v>
      </c>
      <c r="Y405" s="1" t="str">
        <f>MID(L405,14,1)</f>
        <v>1</v>
      </c>
      <c r="Z405" s="2" t="str">
        <f>IF(IFERROR(FIND("PUL",M405,1),0)&gt;1,"pulido","no")</f>
        <v>no</v>
      </c>
      <c r="AA405" s="2" t="str">
        <f>IF(IFERROR(FIND("BIOC",M405,1),0)&gt;1,"BIOCITY","no")</f>
        <v>no</v>
      </c>
      <c r="AB405" s="2">
        <f>IFERROR(SEARCH("INT",F405,1),0)+IFERROR(SEARCH("DEV",F405,1),0)+IFERROR(SEARCH("FC",F405,1),0)+IFERROR(SEARCH("USD",F405,1),0)</f>
        <v>0</v>
      </c>
    </row>
    <row r="406" spans="1:28" x14ac:dyDescent="0.2">
      <c r="A406" s="1" t="s">
        <v>1949</v>
      </c>
      <c r="B406" s="1" t="s">
        <v>15</v>
      </c>
      <c r="C406" s="10">
        <v>45357</v>
      </c>
      <c r="D406" s="1" t="s">
        <v>92</v>
      </c>
      <c r="E406" s="1" t="s">
        <v>91</v>
      </c>
      <c r="F406" s="1" t="s">
        <v>1928</v>
      </c>
      <c r="G406" s="1" t="s">
        <v>39</v>
      </c>
      <c r="H406" s="1" t="s">
        <v>38</v>
      </c>
      <c r="I406" s="1" t="s">
        <v>50</v>
      </c>
      <c r="J406" s="1" t="s">
        <v>17</v>
      </c>
      <c r="K406" s="1" t="s">
        <v>49</v>
      </c>
      <c r="L406" s="1" t="s">
        <v>57</v>
      </c>
      <c r="M406" s="1" t="s">
        <v>56</v>
      </c>
      <c r="N406" s="8">
        <v>1980</v>
      </c>
      <c r="O406" s="1" t="s">
        <v>4</v>
      </c>
      <c r="P406" s="8">
        <v>1980</v>
      </c>
      <c r="Q406" s="8">
        <v>0</v>
      </c>
      <c r="R406" s="1" t="s">
        <v>46</v>
      </c>
      <c r="S406" s="7">
        <v>327.45</v>
      </c>
      <c r="T406" s="6">
        <f>+S406*N406</f>
        <v>648351</v>
      </c>
      <c r="U406" s="6">
        <f>+S406*Q406</f>
        <v>0</v>
      </c>
      <c r="V406" s="1" t="str">
        <f>IF(AB406=0,IFERROR(VLOOKUP(L406,[1]listaMateriales!A:K,11,0),"-"),"Sin producto")</f>
        <v xml:space="preserve">Ladrillos (Olavarria)    </v>
      </c>
      <c r="W406" s="6">
        <f>+IF(OR(K406="27",K406="28",K406="29"),VLOOKUP(L406,[1]listaMateriales!A:E,5,0),0)*N406/1000</f>
        <v>13.70556</v>
      </c>
      <c r="X406" s="6">
        <f>+IF(W406=0,0,T406/W406)</f>
        <v>47305.691996532791</v>
      </c>
      <c r="Y406" s="1" t="str">
        <f>MID(L406,14,1)</f>
        <v>1</v>
      </c>
      <c r="Z406" s="2" t="str">
        <f>IF(IFERROR(FIND("PUL",M406,1),0)&gt;1,"pulido","no")</f>
        <v>no</v>
      </c>
      <c r="AA406" s="2" t="str">
        <f>IF(IFERROR(FIND("BIOC",M406,1),0)&gt;1,"BIOCITY","no")</f>
        <v>no</v>
      </c>
      <c r="AB406" s="2">
        <f>IFERROR(SEARCH("INT",F406,1),0)+IFERROR(SEARCH("DEV",F406,1),0)+IFERROR(SEARCH("FC",F406,1),0)+IFERROR(SEARCH("USD",F406,1),0)</f>
        <v>0</v>
      </c>
    </row>
    <row r="407" spans="1:28" x14ac:dyDescent="0.2">
      <c r="A407" s="1" t="s">
        <v>1948</v>
      </c>
      <c r="B407" s="1" t="s">
        <v>15</v>
      </c>
      <c r="C407" s="10">
        <v>45357</v>
      </c>
      <c r="D407" s="1" t="s">
        <v>1947</v>
      </c>
      <c r="E407" s="1" t="s">
        <v>1946</v>
      </c>
      <c r="F407" s="1" t="s">
        <v>1945</v>
      </c>
      <c r="G407" s="1" t="s">
        <v>12</v>
      </c>
      <c r="H407" s="1" t="s">
        <v>11</v>
      </c>
      <c r="I407" s="1" t="s">
        <v>50</v>
      </c>
      <c r="J407" s="1" t="s">
        <v>17</v>
      </c>
      <c r="K407" s="1" t="s">
        <v>16</v>
      </c>
      <c r="L407" s="1" t="s">
        <v>677</v>
      </c>
      <c r="M407" s="1" t="s">
        <v>676</v>
      </c>
      <c r="N407" s="8">
        <v>1200.5999999999999</v>
      </c>
      <c r="O407" s="1" t="s">
        <v>2</v>
      </c>
      <c r="P407" s="8">
        <v>1200.5999999999999</v>
      </c>
      <c r="Q407" s="8">
        <v>0</v>
      </c>
      <c r="R407" s="1" t="s">
        <v>144</v>
      </c>
      <c r="S407" s="7">
        <v>11677.7</v>
      </c>
      <c r="T407" s="6">
        <f>+S407*N407</f>
        <v>14020246.619999999</v>
      </c>
      <c r="U407" s="6">
        <f>+S407*Q407</f>
        <v>0</v>
      </c>
      <c r="V407" s="1" t="str">
        <f>IF(AB407=0,IFERROR(VLOOKUP(L407,[1]listaMateriales!A:K,11,0),"-"),"Sin producto")</f>
        <v xml:space="preserve">59 x 59 </v>
      </c>
      <c r="W407" s="6">
        <f>+IF(OR(K407="27",K407="28",K407="29"),VLOOKUP(L407,[1]listaMateriales!A:E,5,0),0)*N407/1000</f>
        <v>0</v>
      </c>
      <c r="X407" s="6">
        <f>+IF(W407=0,0,T407/W407)</f>
        <v>0</v>
      </c>
      <c r="Y407" s="1" t="str">
        <f>MID(L407,14,1)</f>
        <v>1</v>
      </c>
      <c r="Z407" s="2" t="str">
        <f>IF(IFERROR(FIND("PUL",M407,1),0)&gt;1,"pulido","no")</f>
        <v>no</v>
      </c>
      <c r="AA407" s="2" t="str">
        <f>IF(IFERROR(FIND("BIOC",M407,1),0)&gt;1,"BIOCITY","no")</f>
        <v>no</v>
      </c>
      <c r="AB407" s="2">
        <f>IFERROR(SEARCH("INT",F407,1),0)+IFERROR(SEARCH("DEV",F407,1),0)+IFERROR(SEARCH("FC",F407,1),0)+IFERROR(SEARCH("USD",F407,1),0)</f>
        <v>0</v>
      </c>
    </row>
    <row r="408" spans="1:28" x14ac:dyDescent="0.2">
      <c r="A408" s="1" t="s">
        <v>1944</v>
      </c>
      <c r="B408" s="1" t="s">
        <v>15</v>
      </c>
      <c r="C408" s="10">
        <v>45357</v>
      </c>
      <c r="D408" s="1" t="s">
        <v>1943</v>
      </c>
      <c r="E408" s="1" t="s">
        <v>1942</v>
      </c>
      <c r="F408" s="1" t="s">
        <v>1941</v>
      </c>
      <c r="G408" s="1" t="s">
        <v>12</v>
      </c>
      <c r="H408" s="1" t="s">
        <v>11</v>
      </c>
      <c r="I408" s="1" t="s">
        <v>50</v>
      </c>
      <c r="J408" s="1" t="s">
        <v>9</v>
      </c>
      <c r="K408" s="1" t="s">
        <v>30</v>
      </c>
      <c r="L408" s="1" t="s">
        <v>1098</v>
      </c>
      <c r="M408" s="1" t="s">
        <v>1097</v>
      </c>
      <c r="N408" s="9">
        <v>499.2</v>
      </c>
      <c r="O408" s="1" t="s">
        <v>2</v>
      </c>
      <c r="P408" s="8">
        <v>0</v>
      </c>
      <c r="Q408" s="8">
        <v>499.2</v>
      </c>
      <c r="R408" s="1" t="s">
        <v>195</v>
      </c>
      <c r="S408" s="7">
        <v>4417.8599999999997</v>
      </c>
      <c r="T408" s="6">
        <f>+S408*N408</f>
        <v>2205395.7119999998</v>
      </c>
      <c r="U408" s="6">
        <f>+S408*Q408</f>
        <v>2205395.7119999998</v>
      </c>
      <c r="V408" s="1" t="str">
        <f>IF(AB408=0,IFERROR(VLOOKUP(L408,[1]listaMateriales!A:K,11,0),"-"),"Sin producto")</f>
        <v>51 x 51</v>
      </c>
      <c r="W408" s="6">
        <f>+IF(OR(K408="27",K408="28",K408="29"),VLOOKUP(L408,[1]listaMateriales!A:E,5,0),0)*N408/1000</f>
        <v>0</v>
      </c>
      <c r="X408" s="6">
        <f>+IF(W408=0,0,T408/W408)</f>
        <v>0</v>
      </c>
      <c r="Y408" s="1" t="str">
        <f>MID(L408,14,1)</f>
        <v>1</v>
      </c>
      <c r="Z408" s="2" t="str">
        <f>IF(IFERROR(FIND("PUL",M408,1),0)&gt;1,"pulido","no")</f>
        <v>no</v>
      </c>
      <c r="AA408" s="2" t="str">
        <f>IF(IFERROR(FIND("BIOC",M408,1),0)&gt;1,"BIOCITY","no")</f>
        <v>no</v>
      </c>
      <c r="AB408" s="2">
        <f>IFERROR(SEARCH("INT",F408,1),0)+IFERROR(SEARCH("DEV",F408,1),0)+IFERROR(SEARCH("FC",F408,1),0)+IFERROR(SEARCH("USD",F408,1),0)</f>
        <v>0</v>
      </c>
    </row>
    <row r="409" spans="1:28" x14ac:dyDescent="0.2">
      <c r="A409" s="1" t="s">
        <v>1944</v>
      </c>
      <c r="B409" s="1" t="s">
        <v>15</v>
      </c>
      <c r="C409" s="10">
        <v>45357</v>
      </c>
      <c r="D409" s="1" t="s">
        <v>1943</v>
      </c>
      <c r="E409" s="1" t="s">
        <v>1942</v>
      </c>
      <c r="F409" s="1" t="s">
        <v>1941</v>
      </c>
      <c r="G409" s="1" t="s">
        <v>12</v>
      </c>
      <c r="H409" s="1" t="s">
        <v>11</v>
      </c>
      <c r="I409" s="1" t="s">
        <v>50</v>
      </c>
      <c r="J409" s="1" t="s">
        <v>9</v>
      </c>
      <c r="K409" s="1" t="s">
        <v>30</v>
      </c>
      <c r="L409" s="1" t="s">
        <v>814</v>
      </c>
      <c r="M409" s="1" t="s">
        <v>813</v>
      </c>
      <c r="N409" s="9">
        <v>499.2</v>
      </c>
      <c r="O409" s="1" t="s">
        <v>2</v>
      </c>
      <c r="P409" s="8">
        <v>0</v>
      </c>
      <c r="Q409" s="8">
        <v>499.2</v>
      </c>
      <c r="R409" s="1" t="s">
        <v>195</v>
      </c>
      <c r="S409" s="7">
        <v>4417.8599999999997</v>
      </c>
      <c r="T409" s="6">
        <f>+S409*N409</f>
        <v>2205395.7119999998</v>
      </c>
      <c r="U409" s="6">
        <f>+S409*Q409</f>
        <v>2205395.7119999998</v>
      </c>
      <c r="V409" s="1" t="str">
        <f>IF(AB409=0,IFERROR(VLOOKUP(L409,[1]listaMateriales!A:K,11,0),"-"),"Sin producto")</f>
        <v>51 x 51</v>
      </c>
      <c r="W409" s="6">
        <f>+IF(OR(K409="27",K409="28",K409="29"),VLOOKUP(L409,[1]listaMateriales!A:E,5,0),0)*N409/1000</f>
        <v>0</v>
      </c>
      <c r="X409" s="6">
        <f>+IF(W409=0,0,T409/W409)</f>
        <v>0</v>
      </c>
      <c r="Y409" s="1" t="str">
        <f>MID(L409,14,1)</f>
        <v>1</v>
      </c>
      <c r="Z409" s="2" t="str">
        <f>IF(IFERROR(FIND("PUL",M409,1),0)&gt;1,"pulido","no")</f>
        <v>no</v>
      </c>
      <c r="AA409" s="2" t="str">
        <f>IF(IFERROR(FIND("BIOC",M409,1),0)&gt;1,"BIOCITY","no")</f>
        <v>no</v>
      </c>
      <c r="AB409" s="2">
        <f>IFERROR(SEARCH("INT",F409,1),0)+IFERROR(SEARCH("DEV",F409,1),0)+IFERROR(SEARCH("FC",F409,1),0)+IFERROR(SEARCH("USD",F409,1),0)</f>
        <v>0</v>
      </c>
    </row>
    <row r="410" spans="1:28" x14ac:dyDescent="0.2">
      <c r="A410" s="1" t="s">
        <v>1940</v>
      </c>
      <c r="B410" s="1" t="s">
        <v>15</v>
      </c>
      <c r="C410" s="10">
        <v>45357</v>
      </c>
      <c r="D410" s="1" t="s">
        <v>1939</v>
      </c>
      <c r="E410" s="1" t="s">
        <v>1938</v>
      </c>
      <c r="F410" s="1" t="s">
        <v>1937</v>
      </c>
      <c r="G410" s="1" t="s">
        <v>12</v>
      </c>
      <c r="H410" s="1" t="s">
        <v>11</v>
      </c>
      <c r="I410" s="1" t="s">
        <v>10</v>
      </c>
      <c r="J410" s="1" t="s">
        <v>17</v>
      </c>
      <c r="K410" s="1" t="s">
        <v>16</v>
      </c>
      <c r="L410" s="1" t="s">
        <v>1041</v>
      </c>
      <c r="M410" s="1" t="s">
        <v>1040</v>
      </c>
      <c r="N410" s="8">
        <v>486</v>
      </c>
      <c r="O410" s="1" t="s">
        <v>2</v>
      </c>
      <c r="P410" s="8">
        <v>0</v>
      </c>
      <c r="Q410" s="8">
        <v>486</v>
      </c>
      <c r="R410" s="1" t="s">
        <v>195</v>
      </c>
      <c r="S410" s="7">
        <v>16570.419999999998</v>
      </c>
      <c r="T410" s="6">
        <f>+S410*N410</f>
        <v>8053224.1199999992</v>
      </c>
      <c r="U410" s="6">
        <f>+S410*Q410</f>
        <v>8053224.1199999992</v>
      </c>
      <c r="V410" s="1" t="str">
        <f>IF(AB410=0,IFERROR(VLOOKUP(L410,[1]listaMateriales!A:K,11,0),"-"),"Sin producto")</f>
        <v>60x120 y 58x117 Rect.</v>
      </c>
      <c r="W410" s="6">
        <f>+IF(OR(K410="27",K410="28",K410="29"),VLOOKUP(L410,[1]listaMateriales!A:E,5,0),0)*N410/1000</f>
        <v>0</v>
      </c>
      <c r="X410" s="6">
        <f>+IF(W410=0,0,T410/W410)</f>
        <v>0</v>
      </c>
      <c r="Y410" s="1" t="str">
        <f>MID(L410,14,1)</f>
        <v>1</v>
      </c>
      <c r="Z410" s="2" t="str">
        <f>IF(IFERROR(FIND("PUL",M410,1),0)&gt;1,"pulido","no")</f>
        <v>no</v>
      </c>
      <c r="AA410" s="2" t="str">
        <f>IF(IFERROR(FIND("BIOC",M410,1),0)&gt;1,"BIOCITY","no")</f>
        <v>no</v>
      </c>
      <c r="AB410" s="2">
        <f>IFERROR(SEARCH("INT",F410,1),0)+IFERROR(SEARCH("DEV",F410,1),0)+IFERROR(SEARCH("FC",F410,1),0)+IFERROR(SEARCH("USD",F410,1),0)</f>
        <v>0</v>
      </c>
    </row>
    <row r="411" spans="1:28" x14ac:dyDescent="0.2">
      <c r="A411" s="1" t="s">
        <v>1936</v>
      </c>
      <c r="B411" s="1" t="s">
        <v>15</v>
      </c>
      <c r="C411" s="10">
        <v>45357</v>
      </c>
      <c r="D411" s="1" t="s">
        <v>197</v>
      </c>
      <c r="E411" s="1" t="s">
        <v>196</v>
      </c>
      <c r="F411" s="1" t="s">
        <v>1935</v>
      </c>
      <c r="G411" s="1" t="s">
        <v>12</v>
      </c>
      <c r="H411" s="1" t="s">
        <v>11</v>
      </c>
      <c r="I411" s="1" t="s">
        <v>50</v>
      </c>
      <c r="J411" s="1" t="s">
        <v>17</v>
      </c>
      <c r="K411" s="1" t="s">
        <v>16</v>
      </c>
      <c r="L411" s="1" t="s">
        <v>1674</v>
      </c>
      <c r="M411" s="1" t="s">
        <v>1673</v>
      </c>
      <c r="N411" s="8">
        <v>48.6</v>
      </c>
      <c r="O411" s="1" t="s">
        <v>2</v>
      </c>
      <c r="P411" s="8">
        <v>48.6</v>
      </c>
      <c r="Q411" s="8">
        <v>0</v>
      </c>
      <c r="R411" s="1" t="s">
        <v>195</v>
      </c>
      <c r="S411" s="7">
        <v>19415.11</v>
      </c>
      <c r="T411" s="6">
        <f>+S411*N411</f>
        <v>943574.34600000002</v>
      </c>
      <c r="U411" s="6">
        <f>+S411*Q411</f>
        <v>0</v>
      </c>
      <c r="V411" s="1" t="str">
        <f>IF(AB411=0,IFERROR(VLOOKUP(L411,[1]listaMateriales!A:K,11,0),"-"),"Sin producto")</f>
        <v>58 x 117 Polished</v>
      </c>
      <c r="W411" s="6">
        <f>+IF(OR(K411="27",K411="28",K411="29"),VLOOKUP(L411,[1]listaMateriales!A:E,5,0),0)*N411/1000</f>
        <v>0</v>
      </c>
      <c r="X411" s="6">
        <f>+IF(W411=0,0,T411/W411)</f>
        <v>0</v>
      </c>
      <c r="Y411" s="1" t="str">
        <f>MID(L411,14,1)</f>
        <v>1</v>
      </c>
      <c r="Z411" s="2" t="str">
        <f>IF(IFERROR(FIND("PUL",M411,1),0)&gt;1,"pulido","no")</f>
        <v>pulido</v>
      </c>
      <c r="AA411" s="2" t="str">
        <f>IF(IFERROR(FIND("BIOC",M411,1),0)&gt;1,"BIOCITY","no")</f>
        <v>no</v>
      </c>
      <c r="AB411" s="2">
        <f>IFERROR(SEARCH("INT",F411,1),0)+IFERROR(SEARCH("DEV",F411,1),0)+IFERROR(SEARCH("FC",F411,1),0)+IFERROR(SEARCH("USD",F411,1),0)</f>
        <v>0</v>
      </c>
    </row>
    <row r="412" spans="1:28" x14ac:dyDescent="0.2">
      <c r="A412" s="1" t="s">
        <v>1934</v>
      </c>
      <c r="B412" s="1" t="s">
        <v>15</v>
      </c>
      <c r="C412" s="10">
        <v>45357</v>
      </c>
      <c r="D412" s="1" t="s">
        <v>1933</v>
      </c>
      <c r="E412" s="1" t="s">
        <v>1932</v>
      </c>
      <c r="F412" s="1" t="s">
        <v>1931</v>
      </c>
      <c r="G412" s="1" t="s">
        <v>12</v>
      </c>
      <c r="H412" s="1" t="s">
        <v>11</v>
      </c>
      <c r="I412" s="1" t="s">
        <v>50</v>
      </c>
      <c r="J412" s="1" t="s">
        <v>17</v>
      </c>
      <c r="K412" s="1" t="s">
        <v>16</v>
      </c>
      <c r="L412" s="1" t="s">
        <v>312</v>
      </c>
      <c r="M412" s="1" t="s">
        <v>311</v>
      </c>
      <c r="N412" s="8">
        <v>273.60000000000002</v>
      </c>
      <c r="O412" s="1" t="s">
        <v>2</v>
      </c>
      <c r="P412" s="8">
        <v>0</v>
      </c>
      <c r="Q412" s="8">
        <v>273.60000000000002</v>
      </c>
      <c r="R412" s="1" t="s">
        <v>93</v>
      </c>
      <c r="S412" s="7">
        <v>19145.55</v>
      </c>
      <c r="T412" s="6">
        <f>+S412*N412</f>
        <v>5238222.4800000004</v>
      </c>
      <c r="U412" s="6">
        <f>+S412*Q412</f>
        <v>5238222.4800000004</v>
      </c>
      <c r="V412" s="1" t="str">
        <f>IF(AB412=0,IFERROR(VLOOKUP(L412,[1]listaMateriales!A:K,11,0),"-"),"Sin producto")</f>
        <v>21 x 122</v>
      </c>
      <c r="W412" s="6">
        <f>+IF(OR(K412="27",K412="28",K412="29"),VLOOKUP(L412,[1]listaMateriales!A:E,5,0),0)*N412/1000</f>
        <v>0</v>
      </c>
      <c r="X412" s="6">
        <f>+IF(W412=0,0,T412/W412)</f>
        <v>0</v>
      </c>
      <c r="Y412" s="1" t="str">
        <f>MID(L412,14,1)</f>
        <v>1</v>
      </c>
      <c r="Z412" s="2" t="str">
        <f>IF(IFERROR(FIND("PUL",M412,1),0)&gt;1,"pulido","no")</f>
        <v>no</v>
      </c>
      <c r="AA412" s="2" t="str">
        <f>IF(IFERROR(FIND("BIOC",M412,1),0)&gt;1,"BIOCITY","no")</f>
        <v>no</v>
      </c>
      <c r="AB412" s="2">
        <f>IFERROR(SEARCH("INT",F412,1),0)+IFERROR(SEARCH("DEV",F412,1),0)+IFERROR(SEARCH("FC",F412,1),0)+IFERROR(SEARCH("USD",F412,1),0)</f>
        <v>0</v>
      </c>
    </row>
    <row r="413" spans="1:28" x14ac:dyDescent="0.2">
      <c r="A413" s="1" t="s">
        <v>1930</v>
      </c>
      <c r="B413" s="1" t="s">
        <v>42</v>
      </c>
      <c r="C413" s="10">
        <v>45357</v>
      </c>
      <c r="D413" s="1" t="s">
        <v>1621</v>
      </c>
      <c r="E413" s="1" t="s">
        <v>1620</v>
      </c>
      <c r="F413" s="1" t="s">
        <v>1928</v>
      </c>
      <c r="G413" s="1" t="s">
        <v>39</v>
      </c>
      <c r="H413" s="1" t="s">
        <v>38</v>
      </c>
      <c r="I413" s="1" t="s">
        <v>0</v>
      </c>
      <c r="J413" s="1" t="s">
        <v>17</v>
      </c>
      <c r="K413" s="1" t="s">
        <v>49</v>
      </c>
      <c r="L413" s="1" t="s">
        <v>90</v>
      </c>
      <c r="M413" s="1" t="s">
        <v>89</v>
      </c>
      <c r="N413" s="9">
        <v>3600</v>
      </c>
      <c r="O413" s="1" t="s">
        <v>4</v>
      </c>
      <c r="P413" s="8">
        <v>3600</v>
      </c>
      <c r="Q413" s="8">
        <v>0</v>
      </c>
      <c r="R413" s="1" t="s">
        <v>93</v>
      </c>
      <c r="S413" s="7">
        <v>469.65</v>
      </c>
      <c r="T413" s="6">
        <f>+S413*N413</f>
        <v>1690740</v>
      </c>
      <c r="U413" s="6">
        <f>+S413*Q413</f>
        <v>0</v>
      </c>
      <c r="V413" s="1" t="str">
        <f>IF(AB413=0,IFERROR(VLOOKUP(L413,[1]listaMateriales!A:K,11,0),"-"),"Sin producto")</f>
        <v xml:space="preserve">Ladrillos (Olavarria)    </v>
      </c>
      <c r="W413" s="6">
        <f>+IF(OR(K413="27",K413="28",K413="29"),VLOOKUP(L413,[1]listaMateriales!A:E,5,0),0)*N413/1000</f>
        <v>31.399199999999997</v>
      </c>
      <c r="X413" s="6">
        <f>+IF(W413=0,0,T413/W413)</f>
        <v>53846.594817702367</v>
      </c>
      <c r="Y413" s="1" t="str">
        <f>MID(L413,14,1)</f>
        <v>1</v>
      </c>
      <c r="Z413" s="2" t="str">
        <f>IF(IFERROR(FIND("PUL",M413,1),0)&gt;1,"pulido","no")</f>
        <v>no</v>
      </c>
      <c r="AA413" s="2" t="str">
        <f>IF(IFERROR(FIND("BIOC",M413,1),0)&gt;1,"BIOCITY","no")</f>
        <v>no</v>
      </c>
      <c r="AB413" s="2">
        <f>IFERROR(SEARCH("INT",F413,1),0)+IFERROR(SEARCH("DEV",F413,1),0)+IFERROR(SEARCH("FC",F413,1),0)+IFERROR(SEARCH("USD",F413,1),0)</f>
        <v>0</v>
      </c>
    </row>
    <row r="414" spans="1:28" x14ac:dyDescent="0.2">
      <c r="A414" s="1" t="s">
        <v>1929</v>
      </c>
      <c r="B414" s="1" t="s">
        <v>42</v>
      </c>
      <c r="C414" s="10">
        <v>45357</v>
      </c>
      <c r="D414" s="1" t="s">
        <v>101</v>
      </c>
      <c r="E414" s="1" t="s">
        <v>100</v>
      </c>
      <c r="F414" s="1" t="s">
        <v>1928</v>
      </c>
      <c r="G414" s="1" t="s">
        <v>39</v>
      </c>
      <c r="H414" s="1" t="s">
        <v>38</v>
      </c>
      <c r="I414" s="1" t="s">
        <v>0</v>
      </c>
      <c r="J414" s="1" t="s">
        <v>17</v>
      </c>
      <c r="K414" s="1" t="s">
        <v>49</v>
      </c>
      <c r="L414" s="1" t="s">
        <v>57</v>
      </c>
      <c r="M414" s="1" t="s">
        <v>56</v>
      </c>
      <c r="N414" s="9">
        <v>3960</v>
      </c>
      <c r="O414" s="1" t="s">
        <v>4</v>
      </c>
      <c r="P414" s="8">
        <v>3960</v>
      </c>
      <c r="Q414" s="8">
        <v>0</v>
      </c>
      <c r="R414" s="1" t="s">
        <v>93</v>
      </c>
      <c r="S414" s="7">
        <v>432.87</v>
      </c>
      <c r="T414" s="6">
        <f>+S414*N414</f>
        <v>1714165.2</v>
      </c>
      <c r="U414" s="6">
        <f>+S414*Q414</f>
        <v>0</v>
      </c>
      <c r="V414" s="1" t="str">
        <f>IF(AB414=0,IFERROR(VLOOKUP(L414,[1]listaMateriales!A:K,11,0),"-"),"Sin producto")</f>
        <v xml:space="preserve">Ladrillos (Olavarria)    </v>
      </c>
      <c r="W414" s="6">
        <f>+IF(OR(K414="27",K414="28",K414="29"),VLOOKUP(L414,[1]listaMateriales!A:E,5,0),0)*N414/1000</f>
        <v>27.41112</v>
      </c>
      <c r="X414" s="6">
        <f>+IF(W414=0,0,T414/W414)</f>
        <v>62535.394394683615</v>
      </c>
      <c r="Y414" s="1" t="str">
        <f>MID(L414,14,1)</f>
        <v>1</v>
      </c>
      <c r="Z414" s="2" t="str">
        <f>IF(IFERROR(FIND("PUL",M414,1),0)&gt;1,"pulido","no")</f>
        <v>no</v>
      </c>
      <c r="AA414" s="2" t="str">
        <f>IF(IFERROR(FIND("BIOC",M414,1),0)&gt;1,"BIOCITY","no")</f>
        <v>no</v>
      </c>
      <c r="AB414" s="2">
        <f>IFERROR(SEARCH("INT",F414,1),0)+IFERROR(SEARCH("DEV",F414,1),0)+IFERROR(SEARCH("FC",F414,1),0)+IFERROR(SEARCH("USD",F414,1),0)</f>
        <v>0</v>
      </c>
    </row>
    <row r="415" spans="1:28" x14ac:dyDescent="0.2">
      <c r="A415" s="1" t="s">
        <v>1927</v>
      </c>
      <c r="B415" s="1" t="s">
        <v>42</v>
      </c>
      <c r="C415" s="10">
        <v>45357</v>
      </c>
      <c r="D415" s="1" t="s">
        <v>205</v>
      </c>
      <c r="E415" s="1" t="s">
        <v>204</v>
      </c>
      <c r="F415" s="1" t="s">
        <v>1926</v>
      </c>
      <c r="G415" s="1" t="s">
        <v>39</v>
      </c>
      <c r="H415" s="1" t="s">
        <v>38</v>
      </c>
      <c r="I415" s="1" t="s">
        <v>50</v>
      </c>
      <c r="J415" s="1" t="s">
        <v>37</v>
      </c>
      <c r="K415" s="1" t="s">
        <v>36</v>
      </c>
      <c r="L415" s="1" t="s">
        <v>207</v>
      </c>
      <c r="M415" s="1" t="s">
        <v>206</v>
      </c>
      <c r="N415" s="9">
        <v>2520</v>
      </c>
      <c r="O415" s="1" t="s">
        <v>4</v>
      </c>
      <c r="P415" s="8">
        <v>2520</v>
      </c>
      <c r="Q415" s="8">
        <v>0</v>
      </c>
      <c r="R415" s="1" t="s">
        <v>144</v>
      </c>
      <c r="S415" s="7">
        <v>241.57</v>
      </c>
      <c r="T415" s="6">
        <f>+S415*N415</f>
        <v>608756.4</v>
      </c>
      <c r="U415" s="6">
        <f>+S415*Q415</f>
        <v>0</v>
      </c>
      <c r="V415" s="1" t="str">
        <f>IF(AB415=0,IFERROR(VLOOKUP(L415,[1]listaMateriales!A:K,11,0),"-"),"Sin producto")</f>
        <v>Ladrillos (Campana)</v>
      </c>
      <c r="W415" s="6">
        <f>+IF(OR(K415="27",K415="28",K415="29"),VLOOKUP(L415,[1]listaMateriales!A:E,5,0),0)*N415/1000</f>
        <v>17.64</v>
      </c>
      <c r="X415" s="6">
        <f>+IF(W415=0,0,T415/W415)</f>
        <v>34510</v>
      </c>
      <c r="Y415" s="1" t="str">
        <f>MID(L415,14,1)</f>
        <v/>
      </c>
      <c r="Z415" s="2" t="str">
        <f>IF(IFERROR(FIND("PUL",M415,1),0)&gt;1,"pulido","no")</f>
        <v>no</v>
      </c>
      <c r="AA415" s="2" t="str">
        <f>IF(IFERROR(FIND("BIOC",M415,1),0)&gt;1,"BIOCITY","no")</f>
        <v>no</v>
      </c>
      <c r="AB415" s="2">
        <f>IFERROR(SEARCH("INT",F415,1),0)+IFERROR(SEARCH("DEV",F415,1),0)+IFERROR(SEARCH("FC",F415,1),0)+IFERROR(SEARCH("USD",F415,1),0)</f>
        <v>0</v>
      </c>
    </row>
    <row r="416" spans="1:28" x14ac:dyDescent="0.2">
      <c r="A416" s="1" t="s">
        <v>1927</v>
      </c>
      <c r="B416" s="1" t="s">
        <v>42</v>
      </c>
      <c r="C416" s="10">
        <v>45357</v>
      </c>
      <c r="D416" s="1" t="s">
        <v>205</v>
      </c>
      <c r="E416" s="1" t="s">
        <v>204</v>
      </c>
      <c r="F416" s="1" t="s">
        <v>1926</v>
      </c>
      <c r="G416" s="1" t="s">
        <v>39</v>
      </c>
      <c r="H416" s="1" t="s">
        <v>38</v>
      </c>
      <c r="I416" s="1" t="s">
        <v>50</v>
      </c>
      <c r="J416" s="1" t="s">
        <v>37</v>
      </c>
      <c r="K416" s="1" t="s">
        <v>36</v>
      </c>
      <c r="L416" s="1" t="s">
        <v>86</v>
      </c>
      <c r="M416" s="1" t="s">
        <v>85</v>
      </c>
      <c r="N416" s="8">
        <v>1188</v>
      </c>
      <c r="O416" s="1" t="s">
        <v>4</v>
      </c>
      <c r="P416" s="8">
        <v>1188</v>
      </c>
      <c r="Q416" s="8">
        <v>0</v>
      </c>
      <c r="R416" s="1" t="s">
        <v>144</v>
      </c>
      <c r="S416" s="7">
        <v>132.47</v>
      </c>
      <c r="T416" s="6">
        <f>+S416*N416</f>
        <v>157374.35999999999</v>
      </c>
      <c r="U416" s="6">
        <f>+S416*Q416</f>
        <v>0</v>
      </c>
      <c r="V416" s="1" t="str">
        <f>IF(AB416=0,IFERROR(VLOOKUP(L416,[1]listaMateriales!A:K,11,0),"-"),"Sin producto")</f>
        <v>Ladrillos (Campana)</v>
      </c>
      <c r="W416" s="6">
        <f>+IF(OR(K416="27",K416="28",K416="29"),VLOOKUP(L416,[1]listaMateriales!A:E,5,0),0)*N416/1000</f>
        <v>4.3956</v>
      </c>
      <c r="X416" s="6">
        <f>+IF(W416=0,0,T416/W416)</f>
        <v>35802.7027027027</v>
      </c>
      <c r="Y416" s="1" t="str">
        <f>MID(L416,14,1)</f>
        <v/>
      </c>
      <c r="Z416" s="2" t="str">
        <f>IF(IFERROR(FIND("PUL",M416,1),0)&gt;1,"pulido","no")</f>
        <v>no</v>
      </c>
      <c r="AA416" s="2" t="str">
        <f>IF(IFERROR(FIND("BIOC",M416,1),0)&gt;1,"BIOCITY","no")</f>
        <v>no</v>
      </c>
      <c r="AB416" s="2">
        <f>IFERROR(SEARCH("INT",F416,1),0)+IFERROR(SEARCH("DEV",F416,1),0)+IFERROR(SEARCH("FC",F416,1),0)+IFERROR(SEARCH("USD",F416,1),0)</f>
        <v>0</v>
      </c>
    </row>
    <row r="417" spans="1:28" x14ac:dyDescent="0.2">
      <c r="A417" s="1" t="s">
        <v>1927</v>
      </c>
      <c r="B417" s="1" t="s">
        <v>42</v>
      </c>
      <c r="C417" s="10">
        <v>45357</v>
      </c>
      <c r="D417" s="1" t="s">
        <v>205</v>
      </c>
      <c r="E417" s="1" t="s">
        <v>204</v>
      </c>
      <c r="F417" s="1" t="s">
        <v>1926</v>
      </c>
      <c r="G417" s="1" t="s">
        <v>39</v>
      </c>
      <c r="H417" s="1" t="s">
        <v>38</v>
      </c>
      <c r="I417" s="1" t="s">
        <v>50</v>
      </c>
      <c r="J417" s="1" t="s">
        <v>37</v>
      </c>
      <c r="K417" s="1" t="s">
        <v>36</v>
      </c>
      <c r="L417" s="1" t="s">
        <v>77</v>
      </c>
      <c r="M417" s="1" t="s">
        <v>76</v>
      </c>
      <c r="N417" s="8">
        <v>756</v>
      </c>
      <c r="O417" s="1" t="s">
        <v>4</v>
      </c>
      <c r="P417" s="8">
        <v>756</v>
      </c>
      <c r="Q417" s="8">
        <v>0</v>
      </c>
      <c r="R417" s="1" t="s">
        <v>144</v>
      </c>
      <c r="S417" s="7">
        <v>249.98</v>
      </c>
      <c r="T417" s="6">
        <f>+S417*N417</f>
        <v>188984.88</v>
      </c>
      <c r="U417" s="6">
        <f>+S417*Q417</f>
        <v>0</v>
      </c>
      <c r="V417" s="1" t="str">
        <f>IF(AB417=0,IFERROR(VLOOKUP(L417,[1]listaMateriales!A:K,11,0),"-"),"Sin producto")</f>
        <v>Ladrillos (Campana)</v>
      </c>
      <c r="W417" s="6">
        <f>+IF(OR(K417="27",K417="28",K417="29"),VLOOKUP(L417,[1]listaMateriales!A:E,5,0),0)*N417/1000</f>
        <v>4.5359999999999996</v>
      </c>
      <c r="X417" s="6">
        <f>+IF(W417=0,0,T417/W417)</f>
        <v>41663.333333333336</v>
      </c>
      <c r="Y417" s="1" t="str">
        <f>MID(L417,14,1)</f>
        <v/>
      </c>
      <c r="Z417" s="2" t="str">
        <f>IF(IFERROR(FIND("PUL",M417,1),0)&gt;1,"pulido","no")</f>
        <v>no</v>
      </c>
      <c r="AA417" s="2" t="str">
        <f>IF(IFERROR(FIND("BIOC",M417,1),0)&gt;1,"BIOCITY","no")</f>
        <v>no</v>
      </c>
      <c r="AB417" s="2">
        <f>IFERROR(SEARCH("INT",F417,1),0)+IFERROR(SEARCH("DEV",F417,1),0)+IFERROR(SEARCH("FC",F417,1),0)+IFERROR(SEARCH("USD",F417,1),0)</f>
        <v>0</v>
      </c>
    </row>
    <row r="418" spans="1:28" x14ac:dyDescent="0.2">
      <c r="A418" s="1" t="s">
        <v>1925</v>
      </c>
      <c r="B418" s="1" t="s">
        <v>42</v>
      </c>
      <c r="C418" s="10">
        <v>45357</v>
      </c>
      <c r="D418" s="1" t="s">
        <v>197</v>
      </c>
      <c r="E418" s="1" t="s">
        <v>196</v>
      </c>
      <c r="F418" s="1" t="s">
        <v>1924</v>
      </c>
      <c r="G418" s="1" t="s">
        <v>39</v>
      </c>
      <c r="H418" s="1" t="s">
        <v>38</v>
      </c>
      <c r="I418" s="1" t="s">
        <v>0</v>
      </c>
      <c r="J418" s="1" t="s">
        <v>17</v>
      </c>
      <c r="K418" s="1" t="s">
        <v>49</v>
      </c>
      <c r="L418" s="1" t="s">
        <v>57</v>
      </c>
      <c r="M418" s="1" t="s">
        <v>56</v>
      </c>
      <c r="N418" s="8">
        <v>7920</v>
      </c>
      <c r="O418" s="1" t="s">
        <v>4</v>
      </c>
      <c r="P418" s="8">
        <v>7740</v>
      </c>
      <c r="Q418" s="8">
        <v>180</v>
      </c>
      <c r="R418" s="1" t="s">
        <v>93</v>
      </c>
      <c r="S418" s="7">
        <v>408.19</v>
      </c>
      <c r="T418" s="6">
        <f>+S418*N418</f>
        <v>3232864.8</v>
      </c>
      <c r="U418" s="6">
        <f>+S418*Q418</f>
        <v>73474.2</v>
      </c>
      <c r="V418" s="1" t="str">
        <f>IF(AB418=0,IFERROR(VLOOKUP(L418,[1]listaMateriales!A:K,11,0),"-"),"Sin producto")</f>
        <v xml:space="preserve">Ladrillos (Olavarria)    </v>
      </c>
      <c r="W418" s="6">
        <f>+IF(OR(K418="27",K418="28",K418="29"),VLOOKUP(L418,[1]listaMateriales!A:E,5,0),0)*N418/1000</f>
        <v>54.822240000000001</v>
      </c>
      <c r="X418" s="6">
        <f>+IF(W418=0,0,T418/W418)</f>
        <v>58969.950881248187</v>
      </c>
      <c r="Y418" s="1" t="str">
        <f>MID(L418,14,1)</f>
        <v>1</v>
      </c>
      <c r="Z418" s="2" t="str">
        <f>IF(IFERROR(FIND("PUL",M418,1),0)&gt;1,"pulido","no")</f>
        <v>no</v>
      </c>
      <c r="AA418" s="2" t="str">
        <f>IF(IFERROR(FIND("BIOC",M418,1),0)&gt;1,"BIOCITY","no")</f>
        <v>no</v>
      </c>
      <c r="AB418" s="2">
        <f>IFERROR(SEARCH("INT",F418,1),0)+IFERROR(SEARCH("DEV",F418,1),0)+IFERROR(SEARCH("FC",F418,1),0)+IFERROR(SEARCH("USD",F418,1),0)</f>
        <v>0</v>
      </c>
    </row>
    <row r="419" spans="1:28" x14ac:dyDescent="0.2">
      <c r="A419" s="1" t="s">
        <v>1925</v>
      </c>
      <c r="B419" s="1" t="s">
        <v>42</v>
      </c>
      <c r="C419" s="10">
        <v>45357</v>
      </c>
      <c r="D419" s="1" t="s">
        <v>197</v>
      </c>
      <c r="E419" s="1" t="s">
        <v>196</v>
      </c>
      <c r="F419" s="1" t="s">
        <v>1924</v>
      </c>
      <c r="G419" s="1" t="s">
        <v>39</v>
      </c>
      <c r="H419" s="1" t="s">
        <v>38</v>
      </c>
      <c r="I419" s="1" t="s">
        <v>0</v>
      </c>
      <c r="J419" s="1" t="s">
        <v>17</v>
      </c>
      <c r="K419" s="1" t="s">
        <v>49</v>
      </c>
      <c r="L419" s="1" t="s">
        <v>48</v>
      </c>
      <c r="M419" s="1" t="s">
        <v>47</v>
      </c>
      <c r="N419" s="8">
        <v>12672</v>
      </c>
      <c r="O419" s="1" t="s">
        <v>4</v>
      </c>
      <c r="P419" s="8">
        <v>0</v>
      </c>
      <c r="Q419" s="8">
        <v>12672</v>
      </c>
      <c r="R419" s="1" t="s">
        <v>93</v>
      </c>
      <c r="S419" s="7">
        <v>301.39</v>
      </c>
      <c r="T419" s="6">
        <f>+S419*N419</f>
        <v>3819214.0799999996</v>
      </c>
      <c r="U419" s="6">
        <f>+S419*Q419</f>
        <v>3819214.0799999996</v>
      </c>
      <c r="V419" s="1" t="str">
        <f>IF(AB419=0,IFERROR(VLOOKUP(L419,[1]listaMateriales!A:K,11,0),"-"),"Sin producto")</f>
        <v xml:space="preserve">Ladrillos (Olavarria)    </v>
      </c>
      <c r="W419" s="6">
        <f>+IF(OR(K419="27",K419="28",K419="29"),VLOOKUP(L419,[1]listaMateriales!A:E,5,0),0)*N419/1000</f>
        <v>67.655808000000007</v>
      </c>
      <c r="X419" s="6">
        <f>+IF(W419=0,0,T419/W419)</f>
        <v>56450.646188424784</v>
      </c>
      <c r="Y419" s="1" t="str">
        <f>MID(L419,14,1)</f>
        <v>1</v>
      </c>
      <c r="Z419" s="2" t="str">
        <f>IF(IFERROR(FIND("PUL",M419,1),0)&gt;1,"pulido","no")</f>
        <v>no</v>
      </c>
      <c r="AA419" s="2" t="str">
        <f>IF(IFERROR(FIND("BIOC",M419,1),0)&gt;1,"BIOCITY","no")</f>
        <v>no</v>
      </c>
      <c r="AB419" s="2">
        <f>IFERROR(SEARCH("INT",F419,1),0)+IFERROR(SEARCH("DEV",F419,1),0)+IFERROR(SEARCH("FC",F419,1),0)+IFERROR(SEARCH("USD",F419,1),0)</f>
        <v>0</v>
      </c>
    </row>
    <row r="420" spans="1:28" x14ac:dyDescent="0.2">
      <c r="A420" s="1" t="s">
        <v>1923</v>
      </c>
      <c r="B420" s="1" t="s">
        <v>42</v>
      </c>
      <c r="C420" s="10">
        <v>45357</v>
      </c>
      <c r="D420" s="1" t="s">
        <v>197</v>
      </c>
      <c r="E420" s="1" t="s">
        <v>196</v>
      </c>
      <c r="F420" s="1" t="s">
        <v>1922</v>
      </c>
      <c r="G420" s="1" t="s">
        <v>39</v>
      </c>
      <c r="H420" s="1" t="s">
        <v>38</v>
      </c>
      <c r="I420" s="1" t="s">
        <v>0</v>
      </c>
      <c r="J420" s="1" t="s">
        <v>17</v>
      </c>
      <c r="K420" s="1" t="s">
        <v>49</v>
      </c>
      <c r="L420" s="1" t="s">
        <v>57</v>
      </c>
      <c r="M420" s="1" t="s">
        <v>56</v>
      </c>
      <c r="N420" s="8">
        <v>1530</v>
      </c>
      <c r="O420" s="1" t="s">
        <v>4</v>
      </c>
      <c r="P420" s="8">
        <v>1530</v>
      </c>
      <c r="Q420" s="8">
        <v>0</v>
      </c>
      <c r="R420" s="1" t="s">
        <v>46</v>
      </c>
      <c r="S420" s="7">
        <v>408.19</v>
      </c>
      <c r="T420" s="6">
        <f>+S420*N420</f>
        <v>624530.69999999995</v>
      </c>
      <c r="U420" s="6">
        <f>+S420*Q420</f>
        <v>0</v>
      </c>
      <c r="V420" s="1" t="str">
        <f>IF(AB420=0,IFERROR(VLOOKUP(L420,[1]listaMateriales!A:K,11,0),"-"),"Sin producto")</f>
        <v xml:space="preserve">Ladrillos (Olavarria)    </v>
      </c>
      <c r="W420" s="6">
        <f>+IF(OR(K420="27",K420="28",K420="29"),VLOOKUP(L420,[1]listaMateriales!A:E,5,0),0)*N420/1000</f>
        <v>10.59066</v>
      </c>
      <c r="X420" s="6">
        <f>+IF(W420=0,0,T420/W420)</f>
        <v>58969.950881248194</v>
      </c>
      <c r="Y420" s="1" t="str">
        <f>MID(L420,14,1)</f>
        <v>1</v>
      </c>
      <c r="Z420" s="2" t="str">
        <f>IF(IFERROR(FIND("PUL",M420,1),0)&gt;1,"pulido","no")</f>
        <v>no</v>
      </c>
      <c r="AA420" s="2" t="str">
        <f>IF(IFERROR(FIND("BIOC",M420,1),0)&gt;1,"BIOCITY","no")</f>
        <v>no</v>
      </c>
      <c r="AB420" s="2">
        <f>IFERROR(SEARCH("INT",F420,1),0)+IFERROR(SEARCH("DEV",F420,1),0)+IFERROR(SEARCH("FC",F420,1),0)+IFERROR(SEARCH("USD",F420,1),0)</f>
        <v>0</v>
      </c>
    </row>
    <row r="421" spans="1:28" x14ac:dyDescent="0.2">
      <c r="A421" s="1" t="s">
        <v>1923</v>
      </c>
      <c r="B421" s="1" t="s">
        <v>42</v>
      </c>
      <c r="C421" s="10">
        <v>45357</v>
      </c>
      <c r="D421" s="1" t="s">
        <v>197</v>
      </c>
      <c r="E421" s="1" t="s">
        <v>196</v>
      </c>
      <c r="F421" s="1" t="s">
        <v>1922</v>
      </c>
      <c r="G421" s="1" t="s">
        <v>39</v>
      </c>
      <c r="H421" s="1" t="s">
        <v>38</v>
      </c>
      <c r="I421" s="1" t="s">
        <v>0</v>
      </c>
      <c r="J421" s="1" t="s">
        <v>17</v>
      </c>
      <c r="K421" s="1" t="s">
        <v>49</v>
      </c>
      <c r="L421" s="1" t="s">
        <v>133</v>
      </c>
      <c r="M421" s="1" t="s">
        <v>132</v>
      </c>
      <c r="N421" s="8">
        <v>4320</v>
      </c>
      <c r="O421" s="1" t="s">
        <v>4</v>
      </c>
      <c r="P421" s="8">
        <v>4320</v>
      </c>
      <c r="Q421" s="8">
        <v>0</v>
      </c>
      <c r="R421" s="1" t="s">
        <v>46</v>
      </c>
      <c r="S421" s="7">
        <v>266.73</v>
      </c>
      <c r="T421" s="6">
        <f>+S421*N421</f>
        <v>1152273.6000000001</v>
      </c>
      <c r="U421" s="6">
        <f>+S421*Q421</f>
        <v>0</v>
      </c>
      <c r="V421" s="1" t="str">
        <f>IF(AB421=0,IFERROR(VLOOKUP(L421,[1]listaMateriales!A:K,11,0),"-"),"Sin producto")</f>
        <v xml:space="preserve">Ladrillos (Olavarria)    </v>
      </c>
      <c r="W421" s="6">
        <f>+IF(OR(K421="27",K421="28",K421="29"),VLOOKUP(L421,[1]listaMateriales!A:E,5,0),0)*N421/1000</f>
        <v>19.176479999999998</v>
      </c>
      <c r="X421" s="6">
        <f>+IF(W421=0,0,T421/W421)</f>
        <v>60087.857625591358</v>
      </c>
      <c r="Y421" s="1" t="str">
        <f>MID(L421,14,1)</f>
        <v>1</v>
      </c>
      <c r="Z421" s="2" t="str">
        <f>IF(IFERROR(FIND("PUL",M421,1),0)&gt;1,"pulido","no")</f>
        <v>no</v>
      </c>
      <c r="AA421" s="2" t="str">
        <f>IF(IFERROR(FIND("BIOC",M421,1),0)&gt;1,"BIOCITY","no")</f>
        <v>no</v>
      </c>
      <c r="AB421" s="2">
        <f>IFERROR(SEARCH("INT",F421,1),0)+IFERROR(SEARCH("DEV",F421,1),0)+IFERROR(SEARCH("FC",F421,1),0)+IFERROR(SEARCH("USD",F421,1),0)</f>
        <v>0</v>
      </c>
    </row>
    <row r="422" spans="1:28" x14ac:dyDescent="0.2">
      <c r="A422" s="1" t="s">
        <v>1921</v>
      </c>
      <c r="B422" s="1" t="s">
        <v>42</v>
      </c>
      <c r="C422" s="10">
        <v>45357</v>
      </c>
      <c r="D422" s="1" t="s">
        <v>197</v>
      </c>
      <c r="E422" s="1" t="s">
        <v>196</v>
      </c>
      <c r="F422" s="1" t="s">
        <v>1920</v>
      </c>
      <c r="G422" s="1" t="s">
        <v>39</v>
      </c>
      <c r="H422" s="1" t="s">
        <v>38</v>
      </c>
      <c r="I422" s="1" t="s">
        <v>0</v>
      </c>
      <c r="J422" s="1" t="s">
        <v>17</v>
      </c>
      <c r="K422" s="1" t="s">
        <v>49</v>
      </c>
      <c r="L422" s="1" t="s">
        <v>48</v>
      </c>
      <c r="M422" s="1" t="s">
        <v>47</v>
      </c>
      <c r="N422" s="8">
        <v>9216</v>
      </c>
      <c r="O422" s="1" t="s">
        <v>4</v>
      </c>
      <c r="P422" s="8">
        <v>0</v>
      </c>
      <c r="Q422" s="8">
        <v>9216</v>
      </c>
      <c r="R422" s="1" t="s">
        <v>46</v>
      </c>
      <c r="S422" s="7">
        <v>301.39</v>
      </c>
      <c r="T422" s="6">
        <f>+S422*N422</f>
        <v>2777610.2399999998</v>
      </c>
      <c r="U422" s="6">
        <f>+S422*Q422</f>
        <v>2777610.2399999998</v>
      </c>
      <c r="V422" s="1" t="str">
        <f>IF(AB422=0,IFERROR(VLOOKUP(L422,[1]listaMateriales!A:K,11,0),"-"),"Sin producto")</f>
        <v xml:space="preserve">Ladrillos (Olavarria)    </v>
      </c>
      <c r="W422" s="6">
        <f>+IF(OR(K422="27",K422="28",K422="29"),VLOOKUP(L422,[1]listaMateriales!A:E,5,0),0)*N422/1000</f>
        <v>49.204224000000004</v>
      </c>
      <c r="X422" s="6">
        <f>+IF(W422=0,0,T422/W422)</f>
        <v>56450.646188424791</v>
      </c>
      <c r="Y422" s="1" t="str">
        <f>MID(L422,14,1)</f>
        <v>1</v>
      </c>
      <c r="Z422" s="2" t="str">
        <f>IF(IFERROR(FIND("PUL",M422,1),0)&gt;1,"pulido","no")</f>
        <v>no</v>
      </c>
      <c r="AA422" s="2" t="str">
        <f>IF(IFERROR(FIND("BIOC",M422,1),0)&gt;1,"BIOCITY","no")</f>
        <v>no</v>
      </c>
      <c r="AB422" s="2">
        <f>IFERROR(SEARCH("INT",F422,1),0)+IFERROR(SEARCH("DEV",F422,1),0)+IFERROR(SEARCH("FC",F422,1),0)+IFERROR(SEARCH("USD",F422,1),0)</f>
        <v>0</v>
      </c>
    </row>
    <row r="423" spans="1:28" x14ac:dyDescent="0.2">
      <c r="A423" s="1" t="s">
        <v>1919</v>
      </c>
      <c r="B423" s="1" t="s">
        <v>42</v>
      </c>
      <c r="C423" s="10">
        <v>45357</v>
      </c>
      <c r="D423" s="1" t="s">
        <v>197</v>
      </c>
      <c r="E423" s="1" t="s">
        <v>196</v>
      </c>
      <c r="F423" s="1" t="s">
        <v>1918</v>
      </c>
      <c r="G423" s="1" t="s">
        <v>39</v>
      </c>
      <c r="H423" s="1" t="s">
        <v>38</v>
      </c>
      <c r="I423" s="1" t="s">
        <v>0</v>
      </c>
      <c r="J423" s="1" t="s">
        <v>17</v>
      </c>
      <c r="K423" s="1" t="s">
        <v>49</v>
      </c>
      <c r="L423" s="1" t="s">
        <v>55</v>
      </c>
      <c r="M423" s="1" t="s">
        <v>54</v>
      </c>
      <c r="N423" s="8">
        <v>5544</v>
      </c>
      <c r="O423" s="1" t="s">
        <v>4</v>
      </c>
      <c r="P423" s="8">
        <v>0</v>
      </c>
      <c r="Q423" s="8">
        <v>5544</v>
      </c>
      <c r="R423" s="1" t="s">
        <v>46</v>
      </c>
      <c r="S423" s="7">
        <v>236.39</v>
      </c>
      <c r="T423" s="6">
        <f>+S423*N423</f>
        <v>1310546.1599999999</v>
      </c>
      <c r="U423" s="6">
        <f>+S423*Q423</f>
        <v>1310546.1599999999</v>
      </c>
      <c r="V423" s="1" t="str">
        <f>IF(AB423=0,IFERROR(VLOOKUP(L423,[1]listaMateriales!A:K,11,0),"-"),"Sin producto")</f>
        <v xml:space="preserve">Ladrillos (Olavarria)    </v>
      </c>
      <c r="W423" s="6">
        <f>+IF(OR(K423="27",K423="28",K423="29"),VLOOKUP(L423,[1]listaMateriales!A:E,5,0),0)*N423/1000</f>
        <v>20.241143999999998</v>
      </c>
      <c r="X423" s="6">
        <f>+IF(W423=0,0,T423/W423)</f>
        <v>64746.644754861685</v>
      </c>
      <c r="Y423" s="1" t="str">
        <f>MID(L423,14,1)</f>
        <v>1</v>
      </c>
      <c r="Z423" s="2" t="str">
        <f>IF(IFERROR(FIND("PUL",M423,1),0)&gt;1,"pulido","no")</f>
        <v>no</v>
      </c>
      <c r="AA423" s="2" t="str">
        <f>IF(IFERROR(FIND("BIOC",M423,1),0)&gt;1,"BIOCITY","no")</f>
        <v>no</v>
      </c>
      <c r="AB423" s="2">
        <f>IFERROR(SEARCH("INT",F423,1),0)+IFERROR(SEARCH("DEV",F423,1),0)+IFERROR(SEARCH("FC",F423,1),0)+IFERROR(SEARCH("USD",F423,1),0)</f>
        <v>0</v>
      </c>
    </row>
    <row r="424" spans="1:28" x14ac:dyDescent="0.2">
      <c r="A424" s="1" t="s">
        <v>1919</v>
      </c>
      <c r="B424" s="1" t="s">
        <v>42</v>
      </c>
      <c r="C424" s="10">
        <v>45357</v>
      </c>
      <c r="D424" s="1" t="s">
        <v>197</v>
      </c>
      <c r="E424" s="1" t="s">
        <v>196</v>
      </c>
      <c r="F424" s="1" t="s">
        <v>1918</v>
      </c>
      <c r="G424" s="1" t="s">
        <v>39</v>
      </c>
      <c r="H424" s="1" t="s">
        <v>38</v>
      </c>
      <c r="I424" s="1" t="s">
        <v>0</v>
      </c>
      <c r="J424" s="1" t="s">
        <v>17</v>
      </c>
      <c r="K424" s="1" t="s">
        <v>49</v>
      </c>
      <c r="L424" s="1" t="s">
        <v>57</v>
      </c>
      <c r="M424" s="1" t="s">
        <v>56</v>
      </c>
      <c r="N424" s="8">
        <v>41400</v>
      </c>
      <c r="O424" s="1" t="s">
        <v>4</v>
      </c>
      <c r="P424" s="8">
        <v>37260</v>
      </c>
      <c r="Q424" s="8">
        <v>4140</v>
      </c>
      <c r="R424" s="1" t="s">
        <v>46</v>
      </c>
      <c r="S424" s="7">
        <v>408.19</v>
      </c>
      <c r="T424" s="6">
        <f>+S424*N424</f>
        <v>16899066</v>
      </c>
      <c r="U424" s="6">
        <f>+S424*Q424</f>
        <v>1689906.6</v>
      </c>
      <c r="V424" s="1" t="str">
        <f>IF(AB424=0,IFERROR(VLOOKUP(L424,[1]listaMateriales!A:K,11,0),"-"),"Sin producto")</f>
        <v xml:space="preserve">Ladrillos (Olavarria)    </v>
      </c>
      <c r="W424" s="6">
        <f>+IF(OR(K424="27",K424="28",K424="29"),VLOOKUP(L424,[1]listaMateriales!A:E,5,0),0)*N424/1000</f>
        <v>286.57079999999996</v>
      </c>
      <c r="X424" s="6">
        <f>+IF(W424=0,0,T424/W424)</f>
        <v>58969.950881248202</v>
      </c>
      <c r="Y424" s="1" t="str">
        <f>MID(L424,14,1)</f>
        <v>1</v>
      </c>
      <c r="Z424" s="2" t="str">
        <f>IF(IFERROR(FIND("PUL",M424,1),0)&gt;1,"pulido","no")</f>
        <v>no</v>
      </c>
      <c r="AA424" s="2" t="str">
        <f>IF(IFERROR(FIND("BIOC",M424,1),0)&gt;1,"BIOCITY","no")</f>
        <v>no</v>
      </c>
      <c r="AB424" s="2">
        <f>IFERROR(SEARCH("INT",F424,1),0)+IFERROR(SEARCH("DEV",F424,1),0)+IFERROR(SEARCH("FC",F424,1),0)+IFERROR(SEARCH("USD",F424,1),0)</f>
        <v>0</v>
      </c>
    </row>
    <row r="425" spans="1:28" x14ac:dyDescent="0.2">
      <c r="A425" s="1" t="s">
        <v>1917</v>
      </c>
      <c r="B425" s="1" t="s">
        <v>42</v>
      </c>
      <c r="C425" s="10">
        <v>45357</v>
      </c>
      <c r="D425" s="1" t="s">
        <v>197</v>
      </c>
      <c r="E425" s="1" t="s">
        <v>196</v>
      </c>
      <c r="F425" s="1" t="s">
        <v>1916</v>
      </c>
      <c r="G425" s="1" t="s">
        <v>39</v>
      </c>
      <c r="H425" s="1" t="s">
        <v>38</v>
      </c>
      <c r="I425" s="1" t="s">
        <v>0</v>
      </c>
      <c r="J425" s="1" t="s">
        <v>17</v>
      </c>
      <c r="K425" s="1" t="s">
        <v>49</v>
      </c>
      <c r="L425" s="1" t="s">
        <v>57</v>
      </c>
      <c r="M425" s="1" t="s">
        <v>56</v>
      </c>
      <c r="N425" s="8">
        <v>9360</v>
      </c>
      <c r="O425" s="1" t="s">
        <v>4</v>
      </c>
      <c r="P425" s="8">
        <v>9360</v>
      </c>
      <c r="Q425" s="8">
        <v>0</v>
      </c>
      <c r="R425" s="1" t="s">
        <v>46</v>
      </c>
      <c r="S425" s="7">
        <v>408.19</v>
      </c>
      <c r="T425" s="6">
        <f>+S425*N425</f>
        <v>3820658.4</v>
      </c>
      <c r="U425" s="6">
        <f>+S425*Q425</f>
        <v>0</v>
      </c>
      <c r="V425" s="1" t="str">
        <f>IF(AB425=0,IFERROR(VLOOKUP(L425,[1]listaMateriales!A:K,11,0),"-"),"Sin producto")</f>
        <v xml:space="preserve">Ladrillos (Olavarria)    </v>
      </c>
      <c r="W425" s="6">
        <f>+IF(OR(K425="27",K425="28",K425="29"),VLOOKUP(L425,[1]listaMateriales!A:E,5,0),0)*N425/1000</f>
        <v>64.789919999999995</v>
      </c>
      <c r="X425" s="6">
        <f>+IF(W425=0,0,T425/W425)</f>
        <v>58969.950881248194</v>
      </c>
      <c r="Y425" s="1" t="str">
        <f>MID(L425,14,1)</f>
        <v>1</v>
      </c>
      <c r="Z425" s="2" t="str">
        <f>IF(IFERROR(FIND("PUL",M425,1),0)&gt;1,"pulido","no")</f>
        <v>no</v>
      </c>
      <c r="AA425" s="2" t="str">
        <f>IF(IFERROR(FIND("BIOC",M425,1),0)&gt;1,"BIOCITY","no")</f>
        <v>no</v>
      </c>
      <c r="AB425" s="2">
        <f>IFERROR(SEARCH("INT",F425,1),0)+IFERROR(SEARCH("DEV",F425,1),0)+IFERROR(SEARCH("FC",F425,1),0)+IFERROR(SEARCH("USD",F425,1),0)</f>
        <v>0</v>
      </c>
    </row>
    <row r="426" spans="1:28" x14ac:dyDescent="0.2">
      <c r="A426" s="1" t="s">
        <v>1915</v>
      </c>
      <c r="B426" s="1" t="s">
        <v>42</v>
      </c>
      <c r="C426" s="10">
        <v>45357</v>
      </c>
      <c r="D426" s="1" t="s">
        <v>197</v>
      </c>
      <c r="E426" s="1" t="s">
        <v>196</v>
      </c>
      <c r="F426" s="1" t="s">
        <v>1914</v>
      </c>
      <c r="G426" s="1" t="s">
        <v>39</v>
      </c>
      <c r="H426" s="1" t="s">
        <v>38</v>
      </c>
      <c r="I426" s="1" t="s">
        <v>0</v>
      </c>
      <c r="J426" s="1" t="s">
        <v>17</v>
      </c>
      <c r="K426" s="1" t="s">
        <v>49</v>
      </c>
      <c r="L426" s="1" t="s">
        <v>55</v>
      </c>
      <c r="M426" s="1" t="s">
        <v>54</v>
      </c>
      <c r="N426" s="8">
        <v>5544</v>
      </c>
      <c r="O426" s="1" t="s">
        <v>4</v>
      </c>
      <c r="P426" s="8">
        <v>3168</v>
      </c>
      <c r="Q426" s="8">
        <v>2376</v>
      </c>
      <c r="R426" s="1" t="s">
        <v>93</v>
      </c>
      <c r="S426" s="7">
        <v>236.39</v>
      </c>
      <c r="T426" s="6">
        <f>+S426*N426</f>
        <v>1310546.1599999999</v>
      </c>
      <c r="U426" s="6">
        <f>+S426*Q426</f>
        <v>561662.64</v>
      </c>
      <c r="V426" s="1" t="str">
        <f>IF(AB426=0,IFERROR(VLOOKUP(L426,[1]listaMateriales!A:K,11,0),"-"),"Sin producto")</f>
        <v xml:space="preserve">Ladrillos (Olavarria)    </v>
      </c>
      <c r="W426" s="6">
        <f>+IF(OR(K426="27",K426="28",K426="29"),VLOOKUP(L426,[1]listaMateriales!A:E,5,0),0)*N426/1000</f>
        <v>20.241143999999998</v>
      </c>
      <c r="X426" s="6">
        <f>+IF(W426=0,0,T426/W426)</f>
        <v>64746.644754861685</v>
      </c>
      <c r="Y426" s="1" t="str">
        <f>MID(L426,14,1)</f>
        <v>1</v>
      </c>
      <c r="Z426" s="2" t="str">
        <f>IF(IFERROR(FIND("PUL",M426,1),0)&gt;1,"pulido","no")</f>
        <v>no</v>
      </c>
      <c r="AA426" s="2" t="str">
        <f>IF(IFERROR(FIND("BIOC",M426,1),0)&gt;1,"BIOCITY","no")</f>
        <v>no</v>
      </c>
      <c r="AB426" s="2">
        <f>IFERROR(SEARCH("INT",F426,1),0)+IFERROR(SEARCH("DEV",F426,1),0)+IFERROR(SEARCH("FC",F426,1),0)+IFERROR(SEARCH("USD",F426,1),0)</f>
        <v>0</v>
      </c>
    </row>
    <row r="427" spans="1:28" x14ac:dyDescent="0.2">
      <c r="A427" s="1" t="s">
        <v>1915</v>
      </c>
      <c r="B427" s="1" t="s">
        <v>42</v>
      </c>
      <c r="C427" s="10">
        <v>45357</v>
      </c>
      <c r="D427" s="1" t="s">
        <v>197</v>
      </c>
      <c r="E427" s="1" t="s">
        <v>196</v>
      </c>
      <c r="F427" s="1" t="s">
        <v>1914</v>
      </c>
      <c r="G427" s="1" t="s">
        <v>39</v>
      </c>
      <c r="H427" s="1" t="s">
        <v>38</v>
      </c>
      <c r="I427" s="1" t="s">
        <v>0</v>
      </c>
      <c r="J427" s="1" t="s">
        <v>17</v>
      </c>
      <c r="K427" s="1" t="s">
        <v>49</v>
      </c>
      <c r="L427" s="1" t="s">
        <v>48</v>
      </c>
      <c r="M427" s="1" t="s">
        <v>47</v>
      </c>
      <c r="N427" s="8">
        <v>8064</v>
      </c>
      <c r="O427" s="1" t="s">
        <v>4</v>
      </c>
      <c r="P427" s="8">
        <v>8064</v>
      </c>
      <c r="Q427" s="8">
        <v>0</v>
      </c>
      <c r="R427" s="1" t="s">
        <v>93</v>
      </c>
      <c r="S427" s="7">
        <v>301.39</v>
      </c>
      <c r="T427" s="6">
        <f>+S427*N427</f>
        <v>2430408.96</v>
      </c>
      <c r="U427" s="6">
        <f>+S427*Q427</f>
        <v>0</v>
      </c>
      <c r="V427" s="1" t="str">
        <f>IF(AB427=0,IFERROR(VLOOKUP(L427,[1]listaMateriales!A:K,11,0),"-"),"Sin producto")</f>
        <v xml:space="preserve">Ladrillos (Olavarria)    </v>
      </c>
      <c r="W427" s="6">
        <f>+IF(OR(K427="27",K427="28",K427="29"),VLOOKUP(L427,[1]listaMateriales!A:E,5,0),0)*N427/1000</f>
        <v>43.053696000000002</v>
      </c>
      <c r="X427" s="6">
        <f>+IF(W427=0,0,T427/W427)</f>
        <v>56450.646188424798</v>
      </c>
      <c r="Y427" s="1" t="str">
        <f>MID(L427,14,1)</f>
        <v>1</v>
      </c>
      <c r="Z427" s="2" t="str">
        <f>IF(IFERROR(FIND("PUL",M427,1),0)&gt;1,"pulido","no")</f>
        <v>no</v>
      </c>
      <c r="AA427" s="2" t="str">
        <f>IF(IFERROR(FIND("BIOC",M427,1),0)&gt;1,"BIOCITY","no")</f>
        <v>no</v>
      </c>
      <c r="AB427" s="2">
        <f>IFERROR(SEARCH("INT",F427,1),0)+IFERROR(SEARCH("DEV",F427,1),0)+IFERROR(SEARCH("FC",F427,1),0)+IFERROR(SEARCH("USD",F427,1),0)</f>
        <v>0</v>
      </c>
    </row>
    <row r="428" spans="1:28" x14ac:dyDescent="0.2">
      <c r="A428" s="1" t="s">
        <v>1915</v>
      </c>
      <c r="B428" s="1" t="s">
        <v>42</v>
      </c>
      <c r="C428" s="10">
        <v>45357</v>
      </c>
      <c r="D428" s="1" t="s">
        <v>197</v>
      </c>
      <c r="E428" s="1" t="s">
        <v>196</v>
      </c>
      <c r="F428" s="1" t="s">
        <v>1914</v>
      </c>
      <c r="G428" s="1" t="s">
        <v>39</v>
      </c>
      <c r="H428" s="1" t="s">
        <v>38</v>
      </c>
      <c r="I428" s="1" t="s">
        <v>0</v>
      </c>
      <c r="J428" s="1" t="s">
        <v>17</v>
      </c>
      <c r="K428" s="1" t="s">
        <v>49</v>
      </c>
      <c r="L428" s="1" t="s">
        <v>57</v>
      </c>
      <c r="M428" s="1" t="s">
        <v>56</v>
      </c>
      <c r="N428" s="8">
        <v>20160</v>
      </c>
      <c r="O428" s="1" t="s">
        <v>4</v>
      </c>
      <c r="P428" s="8">
        <v>15120</v>
      </c>
      <c r="Q428" s="8">
        <v>5040</v>
      </c>
      <c r="R428" s="1" t="s">
        <v>93</v>
      </c>
      <c r="S428" s="7">
        <v>408.19</v>
      </c>
      <c r="T428" s="6">
        <f>+S428*N428</f>
        <v>8229110.4000000004</v>
      </c>
      <c r="U428" s="6">
        <f>+S428*Q428</f>
        <v>2057277.6</v>
      </c>
      <c r="V428" s="1" t="str">
        <f>IF(AB428=0,IFERROR(VLOOKUP(L428,[1]listaMateriales!A:K,11,0),"-"),"Sin producto")</f>
        <v xml:space="preserve">Ladrillos (Olavarria)    </v>
      </c>
      <c r="W428" s="6">
        <f>+IF(OR(K428="27",K428="28",K428="29"),VLOOKUP(L428,[1]listaMateriales!A:E,5,0),0)*N428/1000</f>
        <v>139.54751999999999</v>
      </c>
      <c r="X428" s="6">
        <f>+IF(W428=0,0,T428/W428)</f>
        <v>58969.950881248202</v>
      </c>
      <c r="Y428" s="1" t="str">
        <f>MID(L428,14,1)</f>
        <v>1</v>
      </c>
      <c r="Z428" s="2" t="str">
        <f>IF(IFERROR(FIND("PUL",M428,1),0)&gt;1,"pulido","no")</f>
        <v>no</v>
      </c>
      <c r="AA428" s="2" t="str">
        <f>IF(IFERROR(FIND("BIOC",M428,1),0)&gt;1,"BIOCITY","no")</f>
        <v>no</v>
      </c>
      <c r="AB428" s="2">
        <f>IFERROR(SEARCH("INT",F428,1),0)+IFERROR(SEARCH("DEV",F428,1),0)+IFERROR(SEARCH("FC",F428,1),0)+IFERROR(SEARCH("USD",F428,1),0)</f>
        <v>0</v>
      </c>
    </row>
    <row r="429" spans="1:28" x14ac:dyDescent="0.2">
      <c r="A429" s="1" t="s">
        <v>1915</v>
      </c>
      <c r="B429" s="1" t="s">
        <v>42</v>
      </c>
      <c r="C429" s="10">
        <v>45357</v>
      </c>
      <c r="D429" s="1" t="s">
        <v>197</v>
      </c>
      <c r="E429" s="1" t="s">
        <v>196</v>
      </c>
      <c r="F429" s="1" t="s">
        <v>1914</v>
      </c>
      <c r="G429" s="1" t="s">
        <v>39</v>
      </c>
      <c r="H429" s="1" t="s">
        <v>38</v>
      </c>
      <c r="I429" s="1" t="s">
        <v>0</v>
      </c>
      <c r="J429" s="1" t="s">
        <v>17</v>
      </c>
      <c r="K429" s="1" t="s">
        <v>49</v>
      </c>
      <c r="L429" s="1" t="s">
        <v>454</v>
      </c>
      <c r="M429" s="1" t="s">
        <v>453</v>
      </c>
      <c r="N429" s="9">
        <v>2520</v>
      </c>
      <c r="O429" s="1" t="s">
        <v>4</v>
      </c>
      <c r="P429" s="8">
        <v>0</v>
      </c>
      <c r="Q429" s="8">
        <v>2520</v>
      </c>
      <c r="R429" s="1" t="s">
        <v>93</v>
      </c>
      <c r="S429" s="7">
        <v>799.08</v>
      </c>
      <c r="T429" s="6">
        <f>+S429*N429</f>
        <v>2013681.6</v>
      </c>
      <c r="U429" s="6">
        <f>+S429*Q429</f>
        <v>2013681.6</v>
      </c>
      <c r="V429" s="1" t="str">
        <f>IF(AB429=0,IFERROR(VLOOKUP(L429,[1]listaMateriales!A:K,11,0),"-"),"Sin producto")</f>
        <v xml:space="preserve">Ladrillos (Olavarria)    </v>
      </c>
      <c r="W429" s="6">
        <f>+IF(OR(K429="27",K429="28",K429="29"),VLOOKUP(L429,[1]listaMateriales!A:E,5,0),0)*N429/1000</f>
        <v>15.679440000000001</v>
      </c>
      <c r="X429" s="6">
        <f>+IF(W429=0,0,T429/W429)</f>
        <v>128428.1581485053</v>
      </c>
      <c r="Y429" s="1" t="str">
        <f>MID(L429,14,1)</f>
        <v>1</v>
      </c>
      <c r="Z429" s="2" t="str">
        <f>IF(IFERROR(FIND("PUL",M429,1),0)&gt;1,"pulido","no")</f>
        <v>no</v>
      </c>
      <c r="AA429" s="2" t="str">
        <f>IF(IFERROR(FIND("BIOC",M429,1),0)&gt;1,"BIOCITY","no")</f>
        <v>no</v>
      </c>
      <c r="AB429" s="2">
        <f>IFERROR(SEARCH("INT",F429,1),0)+IFERROR(SEARCH("DEV",F429,1),0)+IFERROR(SEARCH("FC",F429,1),0)+IFERROR(SEARCH("USD",F429,1),0)</f>
        <v>0</v>
      </c>
    </row>
    <row r="430" spans="1:28" x14ac:dyDescent="0.2">
      <c r="A430" s="1" t="s">
        <v>1913</v>
      </c>
      <c r="B430" s="1" t="s">
        <v>42</v>
      </c>
      <c r="C430" s="10">
        <v>45357</v>
      </c>
      <c r="D430" s="1" t="s">
        <v>197</v>
      </c>
      <c r="E430" s="1" t="s">
        <v>196</v>
      </c>
      <c r="F430" s="1" t="s">
        <v>1912</v>
      </c>
      <c r="G430" s="1" t="s">
        <v>39</v>
      </c>
      <c r="H430" s="1" t="s">
        <v>38</v>
      </c>
      <c r="I430" s="1" t="s">
        <v>0</v>
      </c>
      <c r="J430" s="1" t="s">
        <v>17</v>
      </c>
      <c r="K430" s="1" t="s">
        <v>49</v>
      </c>
      <c r="L430" s="1" t="s">
        <v>57</v>
      </c>
      <c r="M430" s="1" t="s">
        <v>56</v>
      </c>
      <c r="N430" s="8">
        <v>12960</v>
      </c>
      <c r="O430" s="1" t="s">
        <v>4</v>
      </c>
      <c r="P430" s="8">
        <v>8640</v>
      </c>
      <c r="Q430" s="8">
        <v>4320</v>
      </c>
      <c r="R430" s="1" t="s">
        <v>46</v>
      </c>
      <c r="S430" s="7">
        <v>408.19</v>
      </c>
      <c r="T430" s="6">
        <f>+S430*N430</f>
        <v>5290142.4000000004</v>
      </c>
      <c r="U430" s="6">
        <f>+S430*Q430</f>
        <v>1763380.8</v>
      </c>
      <c r="V430" s="1" t="str">
        <f>IF(AB430=0,IFERROR(VLOOKUP(L430,[1]listaMateriales!A:K,11,0),"-"),"Sin producto")</f>
        <v xml:space="preserve">Ladrillos (Olavarria)    </v>
      </c>
      <c r="W430" s="6">
        <f>+IF(OR(K430="27",K430="28",K430="29"),VLOOKUP(L430,[1]listaMateriales!A:E,5,0),0)*N430/1000</f>
        <v>89.709119999999999</v>
      </c>
      <c r="X430" s="6">
        <f>+IF(W430=0,0,T430/W430)</f>
        <v>58969.950881248202</v>
      </c>
      <c r="Y430" s="1" t="str">
        <f>MID(L430,14,1)</f>
        <v>1</v>
      </c>
      <c r="Z430" s="2" t="str">
        <f>IF(IFERROR(FIND("PUL",M430,1),0)&gt;1,"pulido","no")</f>
        <v>no</v>
      </c>
      <c r="AA430" s="2" t="str">
        <f>IF(IFERROR(FIND("BIOC",M430,1),0)&gt;1,"BIOCITY","no")</f>
        <v>no</v>
      </c>
      <c r="AB430" s="2">
        <f>IFERROR(SEARCH("INT",F430,1),0)+IFERROR(SEARCH("DEV",F430,1),0)+IFERROR(SEARCH("FC",F430,1),0)+IFERROR(SEARCH("USD",F430,1),0)</f>
        <v>0</v>
      </c>
    </row>
    <row r="431" spans="1:28" x14ac:dyDescent="0.2">
      <c r="A431" s="1" t="s">
        <v>1911</v>
      </c>
      <c r="B431" s="1" t="s">
        <v>42</v>
      </c>
      <c r="C431" s="10">
        <v>45357</v>
      </c>
      <c r="D431" s="1" t="s">
        <v>197</v>
      </c>
      <c r="E431" s="1" t="s">
        <v>196</v>
      </c>
      <c r="F431" s="1" t="s">
        <v>1910</v>
      </c>
      <c r="G431" s="1" t="s">
        <v>39</v>
      </c>
      <c r="H431" s="1" t="s">
        <v>38</v>
      </c>
      <c r="I431" s="1" t="s">
        <v>0</v>
      </c>
      <c r="J431" s="1" t="s">
        <v>17</v>
      </c>
      <c r="K431" s="1" t="s">
        <v>49</v>
      </c>
      <c r="L431" s="1" t="s">
        <v>48</v>
      </c>
      <c r="M431" s="1" t="s">
        <v>47</v>
      </c>
      <c r="N431" s="8">
        <v>12672</v>
      </c>
      <c r="O431" s="1" t="s">
        <v>4</v>
      </c>
      <c r="P431" s="8">
        <v>11232</v>
      </c>
      <c r="Q431" s="8">
        <v>1440</v>
      </c>
      <c r="R431" s="1" t="s">
        <v>93</v>
      </c>
      <c r="S431" s="7">
        <v>301.39</v>
      </c>
      <c r="T431" s="6">
        <f>+S431*N431</f>
        <v>3819214.0799999996</v>
      </c>
      <c r="U431" s="6">
        <f>+S431*Q431</f>
        <v>434001.6</v>
      </c>
      <c r="V431" s="1" t="str">
        <f>IF(AB431=0,IFERROR(VLOOKUP(L431,[1]listaMateriales!A:K,11,0),"-"),"Sin producto")</f>
        <v xml:space="preserve">Ladrillos (Olavarria)    </v>
      </c>
      <c r="W431" s="6">
        <f>+IF(OR(K431="27",K431="28",K431="29"),VLOOKUP(L431,[1]listaMateriales!A:E,5,0),0)*N431/1000</f>
        <v>67.655808000000007</v>
      </c>
      <c r="X431" s="6">
        <f>+IF(W431=0,0,T431/W431)</f>
        <v>56450.646188424784</v>
      </c>
      <c r="Y431" s="1" t="str">
        <f>MID(L431,14,1)</f>
        <v>1</v>
      </c>
      <c r="Z431" s="2" t="str">
        <f>IF(IFERROR(FIND("PUL",M431,1),0)&gt;1,"pulido","no")</f>
        <v>no</v>
      </c>
      <c r="AA431" s="2" t="str">
        <f>IF(IFERROR(FIND("BIOC",M431,1),0)&gt;1,"BIOCITY","no")</f>
        <v>no</v>
      </c>
      <c r="AB431" s="2">
        <f>IFERROR(SEARCH("INT",F431,1),0)+IFERROR(SEARCH("DEV",F431,1),0)+IFERROR(SEARCH("FC",F431,1),0)+IFERROR(SEARCH("USD",F431,1),0)</f>
        <v>0</v>
      </c>
    </row>
    <row r="432" spans="1:28" x14ac:dyDescent="0.2">
      <c r="A432" s="1" t="s">
        <v>1911</v>
      </c>
      <c r="B432" s="1" t="s">
        <v>42</v>
      </c>
      <c r="C432" s="10">
        <v>45357</v>
      </c>
      <c r="D432" s="1" t="s">
        <v>197</v>
      </c>
      <c r="E432" s="1" t="s">
        <v>196</v>
      </c>
      <c r="F432" s="1" t="s">
        <v>1910</v>
      </c>
      <c r="G432" s="1" t="s">
        <v>39</v>
      </c>
      <c r="H432" s="1" t="s">
        <v>38</v>
      </c>
      <c r="I432" s="1" t="s">
        <v>0</v>
      </c>
      <c r="J432" s="1" t="s">
        <v>17</v>
      </c>
      <c r="K432" s="1" t="s">
        <v>49</v>
      </c>
      <c r="L432" s="1" t="s">
        <v>57</v>
      </c>
      <c r="M432" s="1" t="s">
        <v>56</v>
      </c>
      <c r="N432" s="9">
        <v>4320</v>
      </c>
      <c r="O432" s="1" t="s">
        <v>4</v>
      </c>
      <c r="P432" s="8">
        <v>4320</v>
      </c>
      <c r="Q432" s="8">
        <v>0</v>
      </c>
      <c r="R432" s="1" t="s">
        <v>93</v>
      </c>
      <c r="S432" s="7">
        <v>408.19</v>
      </c>
      <c r="T432" s="6">
        <f>+S432*N432</f>
        <v>1763380.8</v>
      </c>
      <c r="U432" s="6">
        <f>+S432*Q432</f>
        <v>0</v>
      </c>
      <c r="V432" s="1" t="str">
        <f>IF(AB432=0,IFERROR(VLOOKUP(L432,[1]listaMateriales!A:K,11,0),"-"),"Sin producto")</f>
        <v xml:space="preserve">Ladrillos (Olavarria)    </v>
      </c>
      <c r="W432" s="6">
        <f>+IF(OR(K432="27",K432="28",K432="29"),VLOOKUP(L432,[1]listaMateriales!A:E,5,0),0)*N432/1000</f>
        <v>29.903039999999997</v>
      </c>
      <c r="X432" s="6">
        <f>+IF(W432=0,0,T432/W432)</f>
        <v>58969.950881248202</v>
      </c>
      <c r="Y432" s="1" t="str">
        <f>MID(L432,14,1)</f>
        <v>1</v>
      </c>
      <c r="Z432" s="2" t="str">
        <f>IF(IFERROR(FIND("PUL",M432,1),0)&gt;1,"pulido","no")</f>
        <v>no</v>
      </c>
      <c r="AA432" s="2" t="str">
        <f>IF(IFERROR(FIND("BIOC",M432,1),0)&gt;1,"BIOCITY","no")</f>
        <v>no</v>
      </c>
      <c r="AB432" s="2">
        <f>IFERROR(SEARCH("INT",F432,1),0)+IFERROR(SEARCH("DEV",F432,1),0)+IFERROR(SEARCH("FC",F432,1),0)+IFERROR(SEARCH("USD",F432,1),0)</f>
        <v>0</v>
      </c>
    </row>
    <row r="433" spans="1:28" x14ac:dyDescent="0.2">
      <c r="A433" s="1" t="s">
        <v>1909</v>
      </c>
      <c r="B433" s="1" t="s">
        <v>42</v>
      </c>
      <c r="C433" s="10">
        <v>45357</v>
      </c>
      <c r="D433" s="1" t="s">
        <v>197</v>
      </c>
      <c r="E433" s="1" t="s">
        <v>196</v>
      </c>
      <c r="F433" s="1" t="s">
        <v>1908</v>
      </c>
      <c r="G433" s="1" t="s">
        <v>39</v>
      </c>
      <c r="H433" s="1" t="s">
        <v>38</v>
      </c>
      <c r="I433" s="1" t="s">
        <v>0</v>
      </c>
      <c r="J433" s="1" t="s">
        <v>17</v>
      </c>
      <c r="K433" s="1" t="s">
        <v>49</v>
      </c>
      <c r="L433" s="1" t="s">
        <v>48</v>
      </c>
      <c r="M433" s="1" t="s">
        <v>47</v>
      </c>
      <c r="N433" s="8">
        <v>6336</v>
      </c>
      <c r="O433" s="1" t="s">
        <v>4</v>
      </c>
      <c r="P433" s="8">
        <v>6048</v>
      </c>
      <c r="Q433" s="8">
        <v>288</v>
      </c>
      <c r="R433" s="1" t="s">
        <v>93</v>
      </c>
      <c r="S433" s="7">
        <v>301.39</v>
      </c>
      <c r="T433" s="6">
        <f>+S433*N433</f>
        <v>1909607.0399999998</v>
      </c>
      <c r="U433" s="6">
        <f>+S433*Q433</f>
        <v>86800.319999999992</v>
      </c>
      <c r="V433" s="1" t="str">
        <f>IF(AB433=0,IFERROR(VLOOKUP(L433,[1]listaMateriales!A:K,11,0),"-"),"Sin producto")</f>
        <v xml:space="preserve">Ladrillos (Olavarria)    </v>
      </c>
      <c r="W433" s="6">
        <f>+IF(OR(K433="27",K433="28",K433="29"),VLOOKUP(L433,[1]listaMateriales!A:E,5,0),0)*N433/1000</f>
        <v>33.827904000000004</v>
      </c>
      <c r="X433" s="6">
        <f>+IF(W433=0,0,T433/W433)</f>
        <v>56450.646188424784</v>
      </c>
      <c r="Y433" s="1" t="str">
        <f>MID(L433,14,1)</f>
        <v>1</v>
      </c>
      <c r="Z433" s="2" t="str">
        <f>IF(IFERROR(FIND("PUL",M433,1),0)&gt;1,"pulido","no")</f>
        <v>no</v>
      </c>
      <c r="AA433" s="2" t="str">
        <f>IF(IFERROR(FIND("BIOC",M433,1),0)&gt;1,"BIOCITY","no")</f>
        <v>no</v>
      </c>
      <c r="AB433" s="2">
        <f>IFERROR(SEARCH("INT",F433,1),0)+IFERROR(SEARCH("DEV",F433,1),0)+IFERROR(SEARCH("FC",F433,1),0)+IFERROR(SEARCH("USD",F433,1),0)</f>
        <v>0</v>
      </c>
    </row>
    <row r="434" spans="1:28" x14ac:dyDescent="0.2">
      <c r="A434" s="1" t="s">
        <v>1909</v>
      </c>
      <c r="B434" s="1" t="s">
        <v>42</v>
      </c>
      <c r="C434" s="10">
        <v>45357</v>
      </c>
      <c r="D434" s="1" t="s">
        <v>197</v>
      </c>
      <c r="E434" s="1" t="s">
        <v>196</v>
      </c>
      <c r="F434" s="1" t="s">
        <v>1908</v>
      </c>
      <c r="G434" s="1" t="s">
        <v>39</v>
      </c>
      <c r="H434" s="1" t="s">
        <v>38</v>
      </c>
      <c r="I434" s="1" t="s">
        <v>0</v>
      </c>
      <c r="J434" s="1" t="s">
        <v>17</v>
      </c>
      <c r="K434" s="1" t="s">
        <v>49</v>
      </c>
      <c r="L434" s="1" t="s">
        <v>57</v>
      </c>
      <c r="M434" s="1" t="s">
        <v>56</v>
      </c>
      <c r="N434" s="8">
        <v>3960</v>
      </c>
      <c r="O434" s="1" t="s">
        <v>4</v>
      </c>
      <c r="P434" s="8">
        <v>3960</v>
      </c>
      <c r="Q434" s="8">
        <v>0</v>
      </c>
      <c r="R434" s="1" t="s">
        <v>93</v>
      </c>
      <c r="S434" s="7">
        <v>408.19</v>
      </c>
      <c r="T434" s="6">
        <f>+S434*N434</f>
        <v>1616432.4</v>
      </c>
      <c r="U434" s="6">
        <f>+S434*Q434</f>
        <v>0</v>
      </c>
      <c r="V434" s="1" t="str">
        <f>IF(AB434=0,IFERROR(VLOOKUP(L434,[1]listaMateriales!A:K,11,0),"-"),"Sin producto")</f>
        <v xml:space="preserve">Ladrillos (Olavarria)    </v>
      </c>
      <c r="W434" s="6">
        <f>+IF(OR(K434="27",K434="28",K434="29"),VLOOKUP(L434,[1]listaMateriales!A:E,5,0),0)*N434/1000</f>
        <v>27.41112</v>
      </c>
      <c r="X434" s="6">
        <f>+IF(W434=0,0,T434/W434)</f>
        <v>58969.950881248187</v>
      </c>
      <c r="Y434" s="1" t="str">
        <f>MID(L434,14,1)</f>
        <v>1</v>
      </c>
      <c r="Z434" s="2" t="str">
        <f>IF(IFERROR(FIND("PUL",M434,1),0)&gt;1,"pulido","no")</f>
        <v>no</v>
      </c>
      <c r="AA434" s="2" t="str">
        <f>IF(IFERROR(FIND("BIOC",M434,1),0)&gt;1,"BIOCITY","no")</f>
        <v>no</v>
      </c>
      <c r="AB434" s="2">
        <f>IFERROR(SEARCH("INT",F434,1),0)+IFERROR(SEARCH("DEV",F434,1),0)+IFERROR(SEARCH("FC",F434,1),0)+IFERROR(SEARCH("USD",F434,1),0)</f>
        <v>0</v>
      </c>
    </row>
    <row r="435" spans="1:28" x14ac:dyDescent="0.2">
      <c r="A435" s="1" t="s">
        <v>1907</v>
      </c>
      <c r="B435" s="1" t="s">
        <v>15</v>
      </c>
      <c r="C435" s="10">
        <v>45357</v>
      </c>
      <c r="D435" s="1" t="s">
        <v>1418</v>
      </c>
      <c r="E435" s="1" t="s">
        <v>1417</v>
      </c>
      <c r="F435" s="1" t="s">
        <v>1436</v>
      </c>
      <c r="G435" s="1" t="s">
        <v>39</v>
      </c>
      <c r="H435" s="1" t="s">
        <v>38</v>
      </c>
      <c r="I435" s="1" t="s">
        <v>50</v>
      </c>
      <c r="J435" s="1" t="s">
        <v>17</v>
      </c>
      <c r="K435" s="1" t="s">
        <v>498</v>
      </c>
      <c r="L435" s="1" t="s">
        <v>1416</v>
      </c>
      <c r="M435" s="1" t="s">
        <v>1415</v>
      </c>
      <c r="N435" s="9">
        <v>3.02</v>
      </c>
      <c r="O435" s="1" t="s">
        <v>2</v>
      </c>
      <c r="P435" s="8">
        <v>3.02</v>
      </c>
      <c r="Q435" s="8">
        <v>0</v>
      </c>
      <c r="R435" s="1" t="s">
        <v>102</v>
      </c>
      <c r="S435" s="7">
        <v>16688.79</v>
      </c>
      <c r="T435" s="6">
        <f>+S435*N435</f>
        <v>50400.145800000006</v>
      </c>
      <c r="U435" s="6">
        <f>+S435*Q435</f>
        <v>0</v>
      </c>
      <c r="V435" s="1" t="str">
        <f>IF(AB435=0,IFERROR(VLOOKUP(L435,[1]listaMateriales!A:K,11,0),"-"),"Sin producto")</f>
        <v>Tablas (19x120-21x120)</v>
      </c>
      <c r="W435" s="6">
        <f>+IF(OR(K435="27",K435="28",K435="29"),VLOOKUP(L435,[1]listaMateriales!A:E,5,0),0)*N435/1000</f>
        <v>0</v>
      </c>
      <c r="X435" s="6">
        <f>+IF(W435=0,0,T435/W435)</f>
        <v>0</v>
      </c>
      <c r="Y435" s="1" t="str">
        <f>MID(L435,14,1)</f>
        <v>1</v>
      </c>
      <c r="Z435" s="2" t="str">
        <f>IF(IFERROR(FIND("PUL",M435,1),0)&gt;1,"pulido","no")</f>
        <v>no</v>
      </c>
      <c r="AA435" s="2" t="str">
        <f>IF(IFERROR(FIND("BIOC",M435,1),0)&gt;1,"BIOCITY","no")</f>
        <v>no</v>
      </c>
      <c r="AB435" s="2">
        <f>IFERROR(SEARCH("INT",F435,1),0)+IFERROR(SEARCH("DEV",F435,1),0)+IFERROR(SEARCH("FC",F435,1),0)+IFERROR(SEARCH("USD",F435,1),0)</f>
        <v>0</v>
      </c>
    </row>
    <row r="436" spans="1:28" x14ac:dyDescent="0.2">
      <c r="A436" s="1" t="s">
        <v>1906</v>
      </c>
      <c r="B436" s="1" t="s">
        <v>42</v>
      </c>
      <c r="C436" s="10">
        <v>45357</v>
      </c>
      <c r="D436" s="1" t="s">
        <v>197</v>
      </c>
      <c r="E436" s="1" t="s">
        <v>196</v>
      </c>
      <c r="F436" s="1" t="s">
        <v>1905</v>
      </c>
      <c r="G436" s="1" t="s">
        <v>39</v>
      </c>
      <c r="H436" s="1" t="s">
        <v>38</v>
      </c>
      <c r="I436" s="1" t="s">
        <v>0</v>
      </c>
      <c r="J436" s="1" t="s">
        <v>17</v>
      </c>
      <c r="K436" s="1" t="s">
        <v>49</v>
      </c>
      <c r="L436" s="1" t="s">
        <v>55</v>
      </c>
      <c r="M436" s="1" t="s">
        <v>54</v>
      </c>
      <c r="N436" s="9">
        <v>10692</v>
      </c>
      <c r="O436" s="1" t="s">
        <v>4</v>
      </c>
      <c r="P436" s="8">
        <v>10692</v>
      </c>
      <c r="Q436" s="8">
        <v>0</v>
      </c>
      <c r="R436" s="1" t="s">
        <v>93</v>
      </c>
      <c r="S436" s="7">
        <v>236.38</v>
      </c>
      <c r="T436" s="6">
        <f>+S436*N436</f>
        <v>2527374.96</v>
      </c>
      <c r="U436" s="6">
        <f>+S436*Q436</f>
        <v>0</v>
      </c>
      <c r="V436" s="1" t="str">
        <f>IF(AB436=0,IFERROR(VLOOKUP(L436,[1]listaMateriales!A:K,11,0),"-"),"Sin producto")</f>
        <v xml:space="preserve">Ladrillos (Olavarria)    </v>
      </c>
      <c r="W436" s="6">
        <f>+IF(OR(K436="27",K436="28",K436="29"),VLOOKUP(L436,[1]listaMateriales!A:E,5,0),0)*N436/1000</f>
        <v>39.036491999999996</v>
      </c>
      <c r="X436" s="6">
        <f>+IF(W436=0,0,T436/W436)</f>
        <v>64743.905779238572</v>
      </c>
      <c r="Y436" s="1" t="str">
        <f>MID(L436,14,1)</f>
        <v>1</v>
      </c>
      <c r="Z436" s="2" t="str">
        <f>IF(IFERROR(FIND("PUL",M436,1),0)&gt;1,"pulido","no")</f>
        <v>no</v>
      </c>
      <c r="AA436" s="2" t="str">
        <f>IF(IFERROR(FIND("BIOC",M436,1),0)&gt;1,"BIOCITY","no")</f>
        <v>no</v>
      </c>
      <c r="AB436" s="2">
        <f>IFERROR(SEARCH("INT",F436,1),0)+IFERROR(SEARCH("DEV",F436,1),0)+IFERROR(SEARCH("FC",F436,1),0)+IFERROR(SEARCH("USD",F436,1),0)</f>
        <v>0</v>
      </c>
    </row>
    <row r="437" spans="1:28" x14ac:dyDescent="0.2">
      <c r="A437" s="1" t="s">
        <v>1906</v>
      </c>
      <c r="B437" s="1" t="s">
        <v>42</v>
      </c>
      <c r="C437" s="10">
        <v>45357</v>
      </c>
      <c r="D437" s="1" t="s">
        <v>197</v>
      </c>
      <c r="E437" s="1" t="s">
        <v>196</v>
      </c>
      <c r="F437" s="1" t="s">
        <v>1905</v>
      </c>
      <c r="G437" s="1" t="s">
        <v>39</v>
      </c>
      <c r="H437" s="1" t="s">
        <v>38</v>
      </c>
      <c r="I437" s="1" t="s">
        <v>0</v>
      </c>
      <c r="J437" s="1" t="s">
        <v>17</v>
      </c>
      <c r="K437" s="1" t="s">
        <v>49</v>
      </c>
      <c r="L437" s="1" t="s">
        <v>48</v>
      </c>
      <c r="M437" s="1" t="s">
        <v>47</v>
      </c>
      <c r="N437" s="9">
        <v>23328</v>
      </c>
      <c r="O437" s="1" t="s">
        <v>4</v>
      </c>
      <c r="P437" s="8">
        <v>21888</v>
      </c>
      <c r="Q437" s="8">
        <v>1440</v>
      </c>
      <c r="R437" s="1" t="s">
        <v>93</v>
      </c>
      <c r="S437" s="7">
        <v>301.39</v>
      </c>
      <c r="T437" s="6">
        <f>+S437*N437</f>
        <v>7030825.9199999999</v>
      </c>
      <c r="U437" s="6">
        <f>+S437*Q437</f>
        <v>434001.6</v>
      </c>
      <c r="V437" s="1" t="str">
        <f>IF(AB437=0,IFERROR(VLOOKUP(L437,[1]listaMateriales!A:K,11,0),"-"),"Sin producto")</f>
        <v xml:space="preserve">Ladrillos (Olavarria)    </v>
      </c>
      <c r="W437" s="6">
        <f>+IF(OR(K437="27",K437="28",K437="29"),VLOOKUP(L437,[1]listaMateriales!A:E,5,0),0)*N437/1000</f>
        <v>124.54819200000001</v>
      </c>
      <c r="X437" s="6">
        <f>+IF(W437=0,0,T437/W437)</f>
        <v>56450.646188424791</v>
      </c>
      <c r="Y437" s="1" t="str">
        <f>MID(L437,14,1)</f>
        <v>1</v>
      </c>
      <c r="Z437" s="2" t="str">
        <f>IF(IFERROR(FIND("PUL",M437,1),0)&gt;1,"pulido","no")</f>
        <v>no</v>
      </c>
      <c r="AA437" s="2" t="str">
        <f>IF(IFERROR(FIND("BIOC",M437,1),0)&gt;1,"BIOCITY","no")</f>
        <v>no</v>
      </c>
      <c r="AB437" s="2">
        <f>IFERROR(SEARCH("INT",F437,1),0)+IFERROR(SEARCH("DEV",F437,1),0)+IFERROR(SEARCH("FC",F437,1),0)+IFERROR(SEARCH("USD",F437,1),0)</f>
        <v>0</v>
      </c>
    </row>
    <row r="438" spans="1:28" x14ac:dyDescent="0.2">
      <c r="A438" s="1" t="s">
        <v>1906</v>
      </c>
      <c r="B438" s="1" t="s">
        <v>42</v>
      </c>
      <c r="C438" s="10">
        <v>45357</v>
      </c>
      <c r="D438" s="1" t="s">
        <v>197</v>
      </c>
      <c r="E438" s="1" t="s">
        <v>196</v>
      </c>
      <c r="F438" s="1" t="s">
        <v>1905</v>
      </c>
      <c r="G438" s="1" t="s">
        <v>39</v>
      </c>
      <c r="H438" s="1" t="s">
        <v>38</v>
      </c>
      <c r="I438" s="1" t="s">
        <v>0</v>
      </c>
      <c r="J438" s="1" t="s">
        <v>17</v>
      </c>
      <c r="K438" s="1" t="s">
        <v>49</v>
      </c>
      <c r="L438" s="1" t="s">
        <v>57</v>
      </c>
      <c r="M438" s="1" t="s">
        <v>56</v>
      </c>
      <c r="N438" s="9">
        <v>19440</v>
      </c>
      <c r="O438" s="1" t="s">
        <v>4</v>
      </c>
      <c r="P438" s="8">
        <v>16560</v>
      </c>
      <c r="Q438" s="8">
        <v>2880</v>
      </c>
      <c r="R438" s="1" t="s">
        <v>93</v>
      </c>
      <c r="S438" s="7">
        <v>408.19</v>
      </c>
      <c r="T438" s="6">
        <f>+S438*N438</f>
        <v>7935213.5999999996</v>
      </c>
      <c r="U438" s="6">
        <f>+S438*Q438</f>
        <v>1175587.2</v>
      </c>
      <c r="V438" s="1" t="str">
        <f>IF(AB438=0,IFERROR(VLOOKUP(L438,[1]listaMateriales!A:K,11,0),"-"),"Sin producto")</f>
        <v xml:space="preserve">Ladrillos (Olavarria)    </v>
      </c>
      <c r="W438" s="6">
        <f>+IF(OR(K438="27",K438="28",K438="29"),VLOOKUP(L438,[1]listaMateriales!A:E,5,0),0)*N438/1000</f>
        <v>134.56368000000001</v>
      </c>
      <c r="X438" s="6">
        <f>+IF(W438=0,0,T438/W438)</f>
        <v>58969.950881248187</v>
      </c>
      <c r="Y438" s="1" t="str">
        <f>MID(L438,14,1)</f>
        <v>1</v>
      </c>
      <c r="Z438" s="2" t="str">
        <f>IF(IFERROR(FIND("PUL",M438,1),0)&gt;1,"pulido","no")</f>
        <v>no</v>
      </c>
      <c r="AA438" s="2" t="str">
        <f>IF(IFERROR(FIND("BIOC",M438,1),0)&gt;1,"BIOCITY","no")</f>
        <v>no</v>
      </c>
      <c r="AB438" s="2">
        <f>IFERROR(SEARCH("INT",F438,1),0)+IFERROR(SEARCH("DEV",F438,1),0)+IFERROR(SEARCH("FC",F438,1),0)+IFERROR(SEARCH("USD",F438,1),0)</f>
        <v>0</v>
      </c>
    </row>
    <row r="439" spans="1:28" x14ac:dyDescent="0.2">
      <c r="A439" s="1" t="s">
        <v>1904</v>
      </c>
      <c r="B439" s="1" t="s">
        <v>42</v>
      </c>
      <c r="C439" s="10">
        <v>45357</v>
      </c>
      <c r="D439" s="1" t="s">
        <v>41</v>
      </c>
      <c r="E439" s="1" t="s">
        <v>40</v>
      </c>
      <c r="F439" s="1" t="s">
        <v>1903</v>
      </c>
      <c r="G439" s="1" t="s">
        <v>39</v>
      </c>
      <c r="H439" s="1" t="s">
        <v>38</v>
      </c>
      <c r="I439" s="1" t="s">
        <v>50</v>
      </c>
      <c r="J439" s="1" t="s">
        <v>37</v>
      </c>
      <c r="K439" s="1" t="s">
        <v>36</v>
      </c>
      <c r="L439" s="1" t="s">
        <v>75</v>
      </c>
      <c r="M439" s="1" t="s">
        <v>74</v>
      </c>
      <c r="N439" s="8">
        <v>2160</v>
      </c>
      <c r="O439" s="1" t="s">
        <v>4</v>
      </c>
      <c r="P439" s="8">
        <v>2160</v>
      </c>
      <c r="Q439" s="8">
        <v>0</v>
      </c>
      <c r="R439" s="1" t="s">
        <v>33</v>
      </c>
      <c r="S439" s="7">
        <v>224.01</v>
      </c>
      <c r="T439" s="6">
        <f>+S439*N439</f>
        <v>483861.6</v>
      </c>
      <c r="U439" s="6">
        <f>+S439*Q439</f>
        <v>0</v>
      </c>
      <c r="V439" s="1" t="str">
        <f>IF(AB439=0,IFERROR(VLOOKUP(L439,[1]listaMateriales!A:K,11,0),"-"),"Sin producto")</f>
        <v>Ladrillos (Campana)</v>
      </c>
      <c r="W439" s="6">
        <f>+IF(OR(K439="27",K439="28",K439="29"),VLOOKUP(L439,[1]listaMateriales!A:E,5,0),0)*N439/1000</f>
        <v>16.847999999999999</v>
      </c>
      <c r="X439" s="6">
        <f>+IF(W439=0,0,T439/W439)</f>
        <v>28719.23076923077</v>
      </c>
      <c r="Y439" s="1" t="str">
        <f>MID(L439,14,1)</f>
        <v/>
      </c>
      <c r="Z439" s="2" t="str">
        <f>IF(IFERROR(FIND("PUL",M439,1),0)&gt;1,"pulido","no")</f>
        <v>no</v>
      </c>
      <c r="AA439" s="2" t="str">
        <f>IF(IFERROR(FIND("BIOC",M439,1),0)&gt;1,"BIOCITY","no")</f>
        <v>no</v>
      </c>
      <c r="AB439" s="2">
        <f>IFERROR(SEARCH("INT",F439,1),0)+IFERROR(SEARCH("DEV",F439,1),0)+IFERROR(SEARCH("FC",F439,1),0)+IFERROR(SEARCH("USD",F439,1),0)</f>
        <v>0</v>
      </c>
    </row>
    <row r="440" spans="1:28" x14ac:dyDescent="0.2">
      <c r="A440" s="1" t="s">
        <v>1904</v>
      </c>
      <c r="B440" s="1" t="s">
        <v>42</v>
      </c>
      <c r="C440" s="10">
        <v>45357</v>
      </c>
      <c r="D440" s="1" t="s">
        <v>41</v>
      </c>
      <c r="E440" s="1" t="s">
        <v>40</v>
      </c>
      <c r="F440" s="1" t="s">
        <v>1903</v>
      </c>
      <c r="G440" s="1" t="s">
        <v>39</v>
      </c>
      <c r="H440" s="1" t="s">
        <v>38</v>
      </c>
      <c r="I440" s="1" t="s">
        <v>50</v>
      </c>
      <c r="J440" s="1" t="s">
        <v>37</v>
      </c>
      <c r="K440" s="1" t="s">
        <v>36</v>
      </c>
      <c r="L440" s="1" t="s">
        <v>77</v>
      </c>
      <c r="M440" s="1" t="s">
        <v>76</v>
      </c>
      <c r="N440" s="8">
        <v>2520</v>
      </c>
      <c r="O440" s="1" t="s">
        <v>4</v>
      </c>
      <c r="P440" s="8">
        <v>2520</v>
      </c>
      <c r="Q440" s="8">
        <v>0</v>
      </c>
      <c r="R440" s="1" t="s">
        <v>33</v>
      </c>
      <c r="S440" s="7">
        <v>183.22</v>
      </c>
      <c r="T440" s="6">
        <f>+S440*N440</f>
        <v>461714.4</v>
      </c>
      <c r="U440" s="6">
        <f>+S440*Q440</f>
        <v>0</v>
      </c>
      <c r="V440" s="1" t="str">
        <f>IF(AB440=0,IFERROR(VLOOKUP(L440,[1]listaMateriales!A:K,11,0),"-"),"Sin producto")</f>
        <v>Ladrillos (Campana)</v>
      </c>
      <c r="W440" s="6">
        <f>+IF(OR(K440="27",K440="28",K440="29"),VLOOKUP(L440,[1]listaMateriales!A:E,5,0),0)*N440/1000</f>
        <v>15.12</v>
      </c>
      <c r="X440" s="6">
        <f>+IF(W440=0,0,T440/W440)</f>
        <v>30536.666666666672</v>
      </c>
      <c r="Y440" s="1" t="str">
        <f>MID(L440,14,1)</f>
        <v/>
      </c>
      <c r="Z440" s="2" t="str">
        <f>IF(IFERROR(FIND("PUL",M440,1),0)&gt;1,"pulido","no")</f>
        <v>no</v>
      </c>
      <c r="AA440" s="2" t="str">
        <f>IF(IFERROR(FIND("BIOC",M440,1),0)&gt;1,"BIOCITY","no")</f>
        <v>no</v>
      </c>
      <c r="AB440" s="2">
        <f>IFERROR(SEARCH("INT",F440,1),0)+IFERROR(SEARCH("DEV",F440,1),0)+IFERROR(SEARCH("FC",F440,1),0)+IFERROR(SEARCH("USD",F440,1),0)</f>
        <v>0</v>
      </c>
    </row>
    <row r="441" spans="1:28" x14ac:dyDescent="0.2">
      <c r="A441" s="1" t="s">
        <v>1902</v>
      </c>
      <c r="B441" s="1" t="s">
        <v>42</v>
      </c>
      <c r="C441" s="10">
        <v>45357</v>
      </c>
      <c r="D441" s="1" t="s">
        <v>41</v>
      </c>
      <c r="E441" s="1" t="s">
        <v>40</v>
      </c>
      <c r="F441" s="1" t="s">
        <v>1901</v>
      </c>
      <c r="G441" s="1" t="s">
        <v>39</v>
      </c>
      <c r="H441" s="1" t="s">
        <v>38</v>
      </c>
      <c r="I441" s="1" t="s">
        <v>50</v>
      </c>
      <c r="J441" s="1" t="s">
        <v>37</v>
      </c>
      <c r="K441" s="1" t="s">
        <v>36</v>
      </c>
      <c r="L441" s="1" t="s">
        <v>88</v>
      </c>
      <c r="M441" s="1" t="s">
        <v>87</v>
      </c>
      <c r="N441" s="8">
        <v>3168</v>
      </c>
      <c r="O441" s="1" t="s">
        <v>4</v>
      </c>
      <c r="P441" s="8">
        <v>3168</v>
      </c>
      <c r="Q441" s="8">
        <v>0</v>
      </c>
      <c r="R441" s="1" t="s">
        <v>33</v>
      </c>
      <c r="S441" s="7">
        <v>114.34</v>
      </c>
      <c r="T441" s="6">
        <f>+S441*N441</f>
        <v>362229.12</v>
      </c>
      <c r="U441" s="6">
        <f>+S441*Q441</f>
        <v>0</v>
      </c>
      <c r="V441" s="1" t="str">
        <f>IF(AB441=0,IFERROR(VLOOKUP(L441,[1]listaMateriales!A:K,11,0),"-"),"Sin producto")</f>
        <v>Ladrillos (Campana)</v>
      </c>
      <c r="W441" s="6">
        <f>+IF(OR(K441="27",K441="28",K441="29"),VLOOKUP(L441,[1]listaMateriales!A:E,5,0),0)*N441/1000</f>
        <v>14.572799999999999</v>
      </c>
      <c r="X441" s="6">
        <f>+IF(W441=0,0,T441/W441)</f>
        <v>24856.521739130436</v>
      </c>
      <c r="Y441" s="1" t="str">
        <f>MID(L441,14,1)</f>
        <v/>
      </c>
      <c r="Z441" s="2" t="str">
        <f>IF(IFERROR(FIND("PUL",M441,1),0)&gt;1,"pulido","no")</f>
        <v>no</v>
      </c>
      <c r="AA441" s="2" t="str">
        <f>IF(IFERROR(FIND("BIOC",M441,1),0)&gt;1,"BIOCITY","no")</f>
        <v>no</v>
      </c>
      <c r="AB441" s="2">
        <f>IFERROR(SEARCH("INT",F441,1),0)+IFERROR(SEARCH("DEV",F441,1),0)+IFERROR(SEARCH("FC",F441,1),0)+IFERROR(SEARCH("USD",F441,1),0)</f>
        <v>0</v>
      </c>
    </row>
    <row r="442" spans="1:28" x14ac:dyDescent="0.2">
      <c r="A442" s="1" t="s">
        <v>1902</v>
      </c>
      <c r="B442" s="1" t="s">
        <v>42</v>
      </c>
      <c r="C442" s="10">
        <v>45357</v>
      </c>
      <c r="D442" s="1" t="s">
        <v>41</v>
      </c>
      <c r="E442" s="1" t="s">
        <v>40</v>
      </c>
      <c r="F442" s="1" t="s">
        <v>1901</v>
      </c>
      <c r="G442" s="1" t="s">
        <v>39</v>
      </c>
      <c r="H442" s="1" t="s">
        <v>38</v>
      </c>
      <c r="I442" s="1" t="s">
        <v>50</v>
      </c>
      <c r="J442" s="1" t="s">
        <v>37</v>
      </c>
      <c r="K442" s="1" t="s">
        <v>36</v>
      </c>
      <c r="L442" s="1" t="s">
        <v>207</v>
      </c>
      <c r="M442" s="1" t="s">
        <v>206</v>
      </c>
      <c r="N442" s="8">
        <v>1980</v>
      </c>
      <c r="O442" s="1" t="s">
        <v>4</v>
      </c>
      <c r="P442" s="8">
        <v>1980</v>
      </c>
      <c r="Q442" s="8">
        <v>0</v>
      </c>
      <c r="R442" s="1" t="s">
        <v>33</v>
      </c>
      <c r="S442" s="7">
        <v>177.05</v>
      </c>
      <c r="T442" s="6">
        <f>+S442*N442</f>
        <v>350559</v>
      </c>
      <c r="U442" s="6">
        <f>+S442*Q442</f>
        <v>0</v>
      </c>
      <c r="V442" s="1" t="str">
        <f>IF(AB442=0,IFERROR(VLOOKUP(L442,[1]listaMateriales!A:K,11,0),"-"),"Sin producto")</f>
        <v>Ladrillos (Campana)</v>
      </c>
      <c r="W442" s="6">
        <f>+IF(OR(K442="27",K442="28",K442="29"),VLOOKUP(L442,[1]listaMateriales!A:E,5,0),0)*N442/1000</f>
        <v>13.86</v>
      </c>
      <c r="X442" s="6">
        <f>+IF(W442=0,0,T442/W442)</f>
        <v>25292.857142857145</v>
      </c>
      <c r="Y442" s="1" t="str">
        <f>MID(L442,14,1)</f>
        <v/>
      </c>
      <c r="Z442" s="2" t="str">
        <f>IF(IFERROR(FIND("PUL",M442,1),0)&gt;1,"pulido","no")</f>
        <v>no</v>
      </c>
      <c r="AA442" s="2" t="str">
        <f>IF(IFERROR(FIND("BIOC",M442,1),0)&gt;1,"BIOCITY","no")</f>
        <v>no</v>
      </c>
      <c r="AB442" s="2">
        <f>IFERROR(SEARCH("INT",F442,1),0)+IFERROR(SEARCH("DEV",F442,1),0)+IFERROR(SEARCH("FC",F442,1),0)+IFERROR(SEARCH("USD",F442,1),0)</f>
        <v>0</v>
      </c>
    </row>
    <row r="443" spans="1:28" x14ac:dyDescent="0.2">
      <c r="A443" s="1" t="s">
        <v>1900</v>
      </c>
      <c r="B443" s="1" t="s">
        <v>42</v>
      </c>
      <c r="C443" s="10">
        <v>45357</v>
      </c>
      <c r="D443" s="1" t="s">
        <v>41</v>
      </c>
      <c r="E443" s="1" t="s">
        <v>40</v>
      </c>
      <c r="F443" s="1" t="s">
        <v>1899</v>
      </c>
      <c r="G443" s="1" t="s">
        <v>39</v>
      </c>
      <c r="H443" s="1" t="s">
        <v>38</v>
      </c>
      <c r="I443" s="1" t="s">
        <v>50</v>
      </c>
      <c r="J443" s="1" t="s">
        <v>37</v>
      </c>
      <c r="K443" s="1" t="s">
        <v>36</v>
      </c>
      <c r="L443" s="1" t="s">
        <v>35</v>
      </c>
      <c r="M443" s="1" t="s">
        <v>34</v>
      </c>
      <c r="N443" s="8">
        <v>6624</v>
      </c>
      <c r="O443" s="1" t="s">
        <v>4</v>
      </c>
      <c r="P443" s="8">
        <v>6624</v>
      </c>
      <c r="Q443" s="8">
        <v>0</v>
      </c>
      <c r="R443" s="1" t="s">
        <v>33</v>
      </c>
      <c r="S443" s="7">
        <v>116.04</v>
      </c>
      <c r="T443" s="6">
        <f>+S443*N443</f>
        <v>768648.96000000008</v>
      </c>
      <c r="U443" s="6">
        <f>+S443*Q443</f>
        <v>0</v>
      </c>
      <c r="V443" s="1" t="str">
        <f>IF(AB443=0,IFERROR(VLOOKUP(L443,[1]listaMateriales!A:K,11,0),"-"),"Sin producto")</f>
        <v>Ladrillos (Campana)</v>
      </c>
      <c r="W443" s="6">
        <f>+IF(OR(K443="27",K443="28",K443="29"),VLOOKUP(L443,[1]listaMateriales!A:E,5,0),0)*N443/1000</f>
        <v>31.795199999999998</v>
      </c>
      <c r="X443" s="6">
        <f>+IF(W443=0,0,T443/W443)</f>
        <v>24175.000000000004</v>
      </c>
      <c r="Y443" s="1" t="str">
        <f>MID(L443,14,1)</f>
        <v/>
      </c>
      <c r="Z443" s="2" t="str">
        <f>IF(IFERROR(FIND("PUL",M443,1),0)&gt;1,"pulido","no")</f>
        <v>no</v>
      </c>
      <c r="AA443" s="2" t="str">
        <f>IF(IFERROR(FIND("BIOC",M443,1),0)&gt;1,"BIOCITY","no")</f>
        <v>no</v>
      </c>
      <c r="AB443" s="2">
        <f>IFERROR(SEARCH("INT",F443,1),0)+IFERROR(SEARCH("DEV",F443,1),0)+IFERROR(SEARCH("FC",F443,1),0)+IFERROR(SEARCH("USD",F443,1),0)</f>
        <v>0</v>
      </c>
    </row>
    <row r="444" spans="1:28" x14ac:dyDescent="0.2">
      <c r="A444" s="1" t="s">
        <v>1898</v>
      </c>
      <c r="B444" s="1" t="s">
        <v>42</v>
      </c>
      <c r="C444" s="10">
        <v>45357</v>
      </c>
      <c r="D444" s="1" t="s">
        <v>41</v>
      </c>
      <c r="E444" s="1" t="s">
        <v>40</v>
      </c>
      <c r="F444" s="1" t="s">
        <v>1897</v>
      </c>
      <c r="G444" s="1" t="s">
        <v>39</v>
      </c>
      <c r="H444" s="1" t="s">
        <v>38</v>
      </c>
      <c r="I444" s="1" t="s">
        <v>50</v>
      </c>
      <c r="J444" s="1" t="s">
        <v>37</v>
      </c>
      <c r="K444" s="1" t="s">
        <v>36</v>
      </c>
      <c r="L444" s="1" t="s">
        <v>35</v>
      </c>
      <c r="M444" s="1" t="s">
        <v>34</v>
      </c>
      <c r="N444" s="8">
        <v>8064</v>
      </c>
      <c r="O444" s="1" t="s">
        <v>4</v>
      </c>
      <c r="P444" s="8">
        <v>8064</v>
      </c>
      <c r="Q444" s="8">
        <v>0</v>
      </c>
      <c r="R444" s="1" t="s">
        <v>33</v>
      </c>
      <c r="S444" s="7">
        <v>116.04</v>
      </c>
      <c r="T444" s="6">
        <f>+S444*N444</f>
        <v>935746.56000000006</v>
      </c>
      <c r="U444" s="6">
        <f>+S444*Q444</f>
        <v>0</v>
      </c>
      <c r="V444" s="1" t="str">
        <f>IF(AB444=0,IFERROR(VLOOKUP(L444,[1]listaMateriales!A:K,11,0),"-"),"Sin producto")</f>
        <v>Ladrillos (Campana)</v>
      </c>
      <c r="W444" s="6">
        <f>+IF(OR(K444="27",K444="28",K444="29"),VLOOKUP(L444,[1]listaMateriales!A:E,5,0),0)*N444/1000</f>
        <v>38.7072</v>
      </c>
      <c r="X444" s="6">
        <f>+IF(W444=0,0,T444/W444)</f>
        <v>24175</v>
      </c>
      <c r="Y444" s="1" t="str">
        <f>MID(L444,14,1)</f>
        <v/>
      </c>
      <c r="Z444" s="2" t="str">
        <f>IF(IFERROR(FIND("PUL",M444,1),0)&gt;1,"pulido","no")</f>
        <v>no</v>
      </c>
      <c r="AA444" s="2" t="str">
        <f>IF(IFERROR(FIND("BIOC",M444,1),0)&gt;1,"BIOCITY","no")</f>
        <v>no</v>
      </c>
      <c r="AB444" s="2">
        <f>IFERROR(SEARCH("INT",F444,1),0)+IFERROR(SEARCH("DEV",F444,1),0)+IFERROR(SEARCH("FC",F444,1),0)+IFERROR(SEARCH("USD",F444,1),0)</f>
        <v>0</v>
      </c>
    </row>
    <row r="445" spans="1:28" x14ac:dyDescent="0.2">
      <c r="A445" s="1" t="s">
        <v>1896</v>
      </c>
      <c r="B445" s="1" t="s">
        <v>42</v>
      </c>
      <c r="C445" s="10">
        <v>45357</v>
      </c>
      <c r="D445" s="1" t="s">
        <v>41</v>
      </c>
      <c r="E445" s="1" t="s">
        <v>40</v>
      </c>
      <c r="F445" s="1" t="s">
        <v>1895</v>
      </c>
      <c r="G445" s="1" t="s">
        <v>39</v>
      </c>
      <c r="H445" s="1" t="s">
        <v>38</v>
      </c>
      <c r="I445" s="1" t="s">
        <v>50</v>
      </c>
      <c r="J445" s="1" t="s">
        <v>37</v>
      </c>
      <c r="K445" s="1" t="s">
        <v>36</v>
      </c>
      <c r="L445" s="1" t="s">
        <v>35</v>
      </c>
      <c r="M445" s="1" t="s">
        <v>34</v>
      </c>
      <c r="N445" s="8">
        <v>6336</v>
      </c>
      <c r="O445" s="1" t="s">
        <v>4</v>
      </c>
      <c r="P445" s="8">
        <v>6336</v>
      </c>
      <c r="Q445" s="8">
        <v>0</v>
      </c>
      <c r="R445" s="1" t="s">
        <v>33</v>
      </c>
      <c r="S445" s="7">
        <v>116.04</v>
      </c>
      <c r="T445" s="6">
        <f>+S445*N445</f>
        <v>735229.44000000006</v>
      </c>
      <c r="U445" s="6">
        <f>+S445*Q445</f>
        <v>0</v>
      </c>
      <c r="V445" s="1" t="str">
        <f>IF(AB445=0,IFERROR(VLOOKUP(L445,[1]listaMateriales!A:K,11,0),"-"),"Sin producto")</f>
        <v>Ladrillos (Campana)</v>
      </c>
      <c r="W445" s="6">
        <f>+IF(OR(K445="27",K445="28",K445="29"),VLOOKUP(L445,[1]listaMateriales!A:E,5,0),0)*N445/1000</f>
        <v>30.412800000000001</v>
      </c>
      <c r="X445" s="6">
        <f>+IF(W445=0,0,T445/W445)</f>
        <v>24175</v>
      </c>
      <c r="Y445" s="1" t="str">
        <f>MID(L445,14,1)</f>
        <v/>
      </c>
      <c r="Z445" s="2" t="str">
        <f>IF(IFERROR(FIND("PUL",M445,1),0)&gt;1,"pulido","no")</f>
        <v>no</v>
      </c>
      <c r="AA445" s="2" t="str">
        <f>IF(IFERROR(FIND("BIOC",M445,1),0)&gt;1,"BIOCITY","no")</f>
        <v>no</v>
      </c>
      <c r="AB445" s="2">
        <f>IFERROR(SEARCH("INT",F445,1),0)+IFERROR(SEARCH("DEV",F445,1),0)+IFERROR(SEARCH("FC",F445,1),0)+IFERROR(SEARCH("USD",F445,1),0)</f>
        <v>0</v>
      </c>
    </row>
    <row r="446" spans="1:28" x14ac:dyDescent="0.2">
      <c r="A446" s="1" t="s">
        <v>1894</v>
      </c>
      <c r="B446" s="1" t="s">
        <v>42</v>
      </c>
      <c r="C446" s="10">
        <v>45357</v>
      </c>
      <c r="D446" s="1" t="s">
        <v>1203</v>
      </c>
      <c r="E446" s="1" t="s">
        <v>1202</v>
      </c>
      <c r="F446" s="1" t="s">
        <v>1865</v>
      </c>
      <c r="G446" s="1" t="s">
        <v>39</v>
      </c>
      <c r="H446" s="1" t="s">
        <v>38</v>
      </c>
      <c r="I446" s="1" t="s">
        <v>50</v>
      </c>
      <c r="J446" s="1" t="s">
        <v>37</v>
      </c>
      <c r="K446" s="1" t="s">
        <v>36</v>
      </c>
      <c r="L446" s="1" t="s">
        <v>86</v>
      </c>
      <c r="M446" s="1" t="s">
        <v>85</v>
      </c>
      <c r="N446" s="8">
        <v>1980</v>
      </c>
      <c r="O446" s="1" t="s">
        <v>4</v>
      </c>
      <c r="P446" s="8">
        <v>1980</v>
      </c>
      <c r="Q446" s="8">
        <v>0</v>
      </c>
      <c r="R446" s="1" t="s">
        <v>33</v>
      </c>
      <c r="S446" s="7">
        <v>134.33000000000001</v>
      </c>
      <c r="T446" s="6">
        <f>+S446*N446</f>
        <v>265973.40000000002</v>
      </c>
      <c r="U446" s="6">
        <f>+S446*Q446</f>
        <v>0</v>
      </c>
      <c r="V446" s="1" t="str">
        <f>IF(AB446=0,IFERROR(VLOOKUP(L446,[1]listaMateriales!A:K,11,0),"-"),"Sin producto")</f>
        <v>Ladrillos (Campana)</v>
      </c>
      <c r="W446" s="6">
        <f>+IF(OR(K446="27",K446="28",K446="29"),VLOOKUP(L446,[1]listaMateriales!A:E,5,0),0)*N446/1000</f>
        <v>7.3259999999999996</v>
      </c>
      <c r="X446" s="6">
        <f>+IF(W446=0,0,T446/W446)</f>
        <v>36305.405405405414</v>
      </c>
      <c r="Y446" s="1" t="str">
        <f>MID(L446,14,1)</f>
        <v/>
      </c>
      <c r="Z446" s="2" t="str">
        <f>IF(IFERROR(FIND("PUL",M446,1),0)&gt;1,"pulido","no")</f>
        <v>no</v>
      </c>
      <c r="AA446" s="2" t="str">
        <f>IF(IFERROR(FIND("BIOC",M446,1),0)&gt;1,"BIOCITY","no")</f>
        <v>no</v>
      </c>
      <c r="AB446" s="2">
        <f>IFERROR(SEARCH("INT",F446,1),0)+IFERROR(SEARCH("DEV",F446,1),0)+IFERROR(SEARCH("FC",F446,1),0)+IFERROR(SEARCH("USD",F446,1),0)</f>
        <v>0</v>
      </c>
    </row>
    <row r="447" spans="1:28" x14ac:dyDescent="0.2">
      <c r="A447" s="1" t="s">
        <v>1894</v>
      </c>
      <c r="B447" s="1" t="s">
        <v>42</v>
      </c>
      <c r="C447" s="10">
        <v>45357</v>
      </c>
      <c r="D447" s="1" t="s">
        <v>1203</v>
      </c>
      <c r="E447" s="1" t="s">
        <v>1202</v>
      </c>
      <c r="F447" s="1" t="s">
        <v>1865</v>
      </c>
      <c r="G447" s="1" t="s">
        <v>39</v>
      </c>
      <c r="H447" s="1" t="s">
        <v>38</v>
      </c>
      <c r="I447" s="1" t="s">
        <v>50</v>
      </c>
      <c r="J447" s="1" t="s">
        <v>37</v>
      </c>
      <c r="K447" s="1" t="s">
        <v>36</v>
      </c>
      <c r="L447" s="1" t="s">
        <v>35</v>
      </c>
      <c r="M447" s="1" t="s">
        <v>34</v>
      </c>
      <c r="N447" s="8">
        <v>2016</v>
      </c>
      <c r="O447" s="1" t="s">
        <v>4</v>
      </c>
      <c r="P447" s="8">
        <v>2016</v>
      </c>
      <c r="Q447" s="8">
        <v>0</v>
      </c>
      <c r="R447" s="1" t="s">
        <v>33</v>
      </c>
      <c r="S447" s="7">
        <v>160.54</v>
      </c>
      <c r="T447" s="6">
        <f>+S447*N447</f>
        <v>323648.63999999996</v>
      </c>
      <c r="U447" s="6">
        <f>+S447*Q447</f>
        <v>0</v>
      </c>
      <c r="V447" s="1" t="str">
        <f>IF(AB447=0,IFERROR(VLOOKUP(L447,[1]listaMateriales!A:K,11,0),"-"),"Sin producto")</f>
        <v>Ladrillos (Campana)</v>
      </c>
      <c r="W447" s="6">
        <f>+IF(OR(K447="27",K447="28",K447="29"),VLOOKUP(L447,[1]listaMateriales!A:E,5,0),0)*N447/1000</f>
        <v>9.6768000000000001</v>
      </c>
      <c r="X447" s="6">
        <f>+IF(W447=0,0,T447/W447)</f>
        <v>33445.833333333328</v>
      </c>
      <c r="Y447" s="1" t="str">
        <f>MID(L447,14,1)</f>
        <v/>
      </c>
      <c r="Z447" s="2" t="str">
        <f>IF(IFERROR(FIND("PUL",M447,1),0)&gt;1,"pulido","no")</f>
        <v>no</v>
      </c>
      <c r="AA447" s="2" t="str">
        <f>IF(IFERROR(FIND("BIOC",M447,1),0)&gt;1,"BIOCITY","no")</f>
        <v>no</v>
      </c>
      <c r="AB447" s="2">
        <f>IFERROR(SEARCH("INT",F447,1),0)+IFERROR(SEARCH("DEV",F447,1),0)+IFERROR(SEARCH("FC",F447,1),0)+IFERROR(SEARCH("USD",F447,1),0)</f>
        <v>0</v>
      </c>
    </row>
    <row r="448" spans="1:28" x14ac:dyDescent="0.2">
      <c r="A448" s="1" t="s">
        <v>1894</v>
      </c>
      <c r="B448" s="1" t="s">
        <v>42</v>
      </c>
      <c r="C448" s="10">
        <v>45357</v>
      </c>
      <c r="D448" s="1" t="s">
        <v>1203</v>
      </c>
      <c r="E448" s="1" t="s">
        <v>1202</v>
      </c>
      <c r="F448" s="1" t="s">
        <v>1865</v>
      </c>
      <c r="G448" s="1" t="s">
        <v>39</v>
      </c>
      <c r="H448" s="1" t="s">
        <v>38</v>
      </c>
      <c r="I448" s="1" t="s">
        <v>50</v>
      </c>
      <c r="J448" s="1" t="s">
        <v>37</v>
      </c>
      <c r="K448" s="1" t="s">
        <v>36</v>
      </c>
      <c r="L448" s="1" t="s">
        <v>35</v>
      </c>
      <c r="M448" s="1" t="s">
        <v>34</v>
      </c>
      <c r="N448" s="8">
        <v>73</v>
      </c>
      <c r="O448" s="1" t="s">
        <v>4</v>
      </c>
      <c r="P448" s="8">
        <v>73</v>
      </c>
      <c r="Q448" s="8">
        <v>0</v>
      </c>
      <c r="R448" s="1" t="s">
        <v>33</v>
      </c>
      <c r="S448" s="7">
        <v>160.54</v>
      </c>
      <c r="T448" s="6">
        <f>+S448*N448</f>
        <v>11719.42</v>
      </c>
      <c r="U448" s="6">
        <f>+S448*Q448</f>
        <v>0</v>
      </c>
      <c r="V448" s="1" t="str">
        <f>IF(AB448=0,IFERROR(VLOOKUP(L448,[1]listaMateriales!A:K,11,0),"-"),"Sin producto")</f>
        <v>Ladrillos (Campana)</v>
      </c>
      <c r="W448" s="6">
        <f>+IF(OR(K448="27",K448="28",K448="29"),VLOOKUP(L448,[1]listaMateriales!A:E,5,0),0)*N448/1000</f>
        <v>0.35039999999999999</v>
      </c>
      <c r="X448" s="6">
        <f>+IF(W448=0,0,T448/W448)</f>
        <v>33445.833333333336</v>
      </c>
      <c r="Y448" s="1" t="str">
        <f>MID(L448,14,1)</f>
        <v/>
      </c>
      <c r="Z448" s="2" t="str">
        <f>IF(IFERROR(FIND("PUL",M448,1),0)&gt;1,"pulido","no")</f>
        <v>no</v>
      </c>
      <c r="AA448" s="2" t="str">
        <f>IF(IFERROR(FIND("BIOC",M448,1),0)&gt;1,"BIOCITY","no")</f>
        <v>no</v>
      </c>
      <c r="AB448" s="2">
        <f>IFERROR(SEARCH("INT",F448,1),0)+IFERROR(SEARCH("DEV",F448,1),0)+IFERROR(SEARCH("FC",F448,1),0)+IFERROR(SEARCH("USD",F448,1),0)</f>
        <v>0</v>
      </c>
    </row>
    <row r="449" spans="1:28" x14ac:dyDescent="0.2">
      <c r="A449" s="1" t="s">
        <v>1893</v>
      </c>
      <c r="B449" s="1" t="s">
        <v>42</v>
      </c>
      <c r="C449" s="10">
        <v>45357</v>
      </c>
      <c r="D449" s="1" t="s">
        <v>1203</v>
      </c>
      <c r="E449" s="1" t="s">
        <v>1202</v>
      </c>
      <c r="F449" s="1" t="s">
        <v>1865</v>
      </c>
      <c r="G449" s="1" t="s">
        <v>39</v>
      </c>
      <c r="H449" s="1" t="s">
        <v>38</v>
      </c>
      <c r="I449" s="1" t="s">
        <v>50</v>
      </c>
      <c r="J449" s="1" t="s">
        <v>37</v>
      </c>
      <c r="K449" s="1" t="s">
        <v>36</v>
      </c>
      <c r="L449" s="1" t="s">
        <v>77</v>
      </c>
      <c r="M449" s="1" t="s">
        <v>76</v>
      </c>
      <c r="N449" s="8">
        <v>1890</v>
      </c>
      <c r="O449" s="1" t="s">
        <v>4</v>
      </c>
      <c r="P449" s="8">
        <v>1890</v>
      </c>
      <c r="Q449" s="8">
        <v>0</v>
      </c>
      <c r="R449" s="1" t="s">
        <v>33</v>
      </c>
      <c r="S449" s="7">
        <v>323.79000000000002</v>
      </c>
      <c r="T449" s="6">
        <f>+S449*N449</f>
        <v>611963.10000000009</v>
      </c>
      <c r="U449" s="6">
        <f>+S449*Q449</f>
        <v>0</v>
      </c>
      <c r="V449" s="1" t="str">
        <f>IF(AB449=0,IFERROR(VLOOKUP(L449,[1]listaMateriales!A:K,11,0),"-"),"Sin producto")</f>
        <v>Ladrillos (Campana)</v>
      </c>
      <c r="W449" s="6">
        <f>+IF(OR(K449="27",K449="28",K449="29"),VLOOKUP(L449,[1]listaMateriales!A:E,5,0),0)*N449/1000</f>
        <v>11.34</v>
      </c>
      <c r="X449" s="6">
        <f>+IF(W449=0,0,T449/W449)</f>
        <v>53965.000000000007</v>
      </c>
      <c r="Y449" s="1" t="str">
        <f>MID(L449,14,1)</f>
        <v/>
      </c>
      <c r="Z449" s="2" t="str">
        <f>IF(IFERROR(FIND("PUL",M449,1),0)&gt;1,"pulido","no")</f>
        <v>no</v>
      </c>
      <c r="AA449" s="2" t="str">
        <f>IF(IFERROR(FIND("BIOC",M449,1),0)&gt;1,"BIOCITY","no")</f>
        <v>no</v>
      </c>
      <c r="AB449" s="2">
        <f>IFERROR(SEARCH("INT",F449,1),0)+IFERROR(SEARCH("DEV",F449,1),0)+IFERROR(SEARCH("FC",F449,1),0)+IFERROR(SEARCH("USD",F449,1),0)</f>
        <v>0</v>
      </c>
    </row>
    <row r="450" spans="1:28" x14ac:dyDescent="0.2">
      <c r="A450" s="1" t="s">
        <v>1893</v>
      </c>
      <c r="B450" s="1" t="s">
        <v>42</v>
      </c>
      <c r="C450" s="10">
        <v>45357</v>
      </c>
      <c r="D450" s="1" t="s">
        <v>1203</v>
      </c>
      <c r="E450" s="1" t="s">
        <v>1202</v>
      </c>
      <c r="F450" s="1" t="s">
        <v>1865</v>
      </c>
      <c r="G450" s="1" t="s">
        <v>39</v>
      </c>
      <c r="H450" s="1" t="s">
        <v>38</v>
      </c>
      <c r="I450" s="1" t="s">
        <v>50</v>
      </c>
      <c r="J450" s="1" t="s">
        <v>37</v>
      </c>
      <c r="K450" s="1" t="s">
        <v>36</v>
      </c>
      <c r="L450" s="1" t="s">
        <v>35</v>
      </c>
      <c r="M450" s="1" t="s">
        <v>34</v>
      </c>
      <c r="N450" s="8">
        <v>71</v>
      </c>
      <c r="O450" s="1" t="s">
        <v>4</v>
      </c>
      <c r="P450" s="8">
        <v>71</v>
      </c>
      <c r="Q450" s="8">
        <v>0</v>
      </c>
      <c r="R450" s="1" t="s">
        <v>33</v>
      </c>
      <c r="S450" s="7">
        <v>205.07</v>
      </c>
      <c r="T450" s="6">
        <f>+S450*N450</f>
        <v>14559.97</v>
      </c>
      <c r="U450" s="6">
        <f>+S450*Q450</f>
        <v>0</v>
      </c>
      <c r="V450" s="1" t="str">
        <f>IF(AB450=0,IFERROR(VLOOKUP(L450,[1]listaMateriales!A:K,11,0),"-"),"Sin producto")</f>
        <v>Ladrillos (Campana)</v>
      </c>
      <c r="W450" s="6">
        <f>+IF(OR(K450="27",K450="28",K450="29"),VLOOKUP(L450,[1]listaMateriales!A:E,5,0),0)*N450/1000</f>
        <v>0.34079999999999999</v>
      </c>
      <c r="X450" s="6">
        <f>+IF(W450=0,0,T450/W450)</f>
        <v>42722.916666666664</v>
      </c>
      <c r="Y450" s="1" t="str">
        <f>MID(L450,14,1)</f>
        <v/>
      </c>
      <c r="Z450" s="2" t="str">
        <f>IF(IFERROR(FIND("PUL",M450,1),0)&gt;1,"pulido","no")</f>
        <v>no</v>
      </c>
      <c r="AA450" s="2" t="str">
        <f>IF(IFERROR(FIND("BIOC",M450,1),0)&gt;1,"BIOCITY","no")</f>
        <v>no</v>
      </c>
      <c r="AB450" s="2">
        <f>IFERROR(SEARCH("INT",F450,1),0)+IFERROR(SEARCH("DEV",F450,1),0)+IFERROR(SEARCH("FC",F450,1),0)+IFERROR(SEARCH("USD",F450,1),0)</f>
        <v>0</v>
      </c>
    </row>
    <row r="451" spans="1:28" x14ac:dyDescent="0.2">
      <c r="A451" s="1" t="s">
        <v>1892</v>
      </c>
      <c r="B451" s="1" t="s">
        <v>42</v>
      </c>
      <c r="C451" s="10">
        <v>45357</v>
      </c>
      <c r="D451" s="1" t="s">
        <v>192</v>
      </c>
      <c r="E451" s="1" t="s">
        <v>191</v>
      </c>
      <c r="F451" s="1" t="s">
        <v>1891</v>
      </c>
      <c r="G451" s="1" t="s">
        <v>39</v>
      </c>
      <c r="H451" s="1" t="s">
        <v>38</v>
      </c>
      <c r="I451" s="1" t="s">
        <v>50</v>
      </c>
      <c r="J451" s="1" t="s">
        <v>37</v>
      </c>
      <c r="K451" s="1" t="s">
        <v>36</v>
      </c>
      <c r="L451" s="1" t="s">
        <v>207</v>
      </c>
      <c r="M451" s="1" t="s">
        <v>206</v>
      </c>
      <c r="N451" s="8">
        <v>7920</v>
      </c>
      <c r="O451" s="1" t="s">
        <v>4</v>
      </c>
      <c r="P451" s="8">
        <v>7920</v>
      </c>
      <c r="Q451" s="8">
        <v>0</v>
      </c>
      <c r="R451" s="1" t="s">
        <v>144</v>
      </c>
      <c r="S451" s="7">
        <v>347.99</v>
      </c>
      <c r="T451" s="6">
        <f>+S451*N451</f>
        <v>2756080.8000000003</v>
      </c>
      <c r="U451" s="6">
        <f>+S451*Q451</f>
        <v>0</v>
      </c>
      <c r="V451" s="1" t="str">
        <f>IF(AB451=0,IFERROR(VLOOKUP(L451,[1]listaMateriales!A:K,11,0),"-"),"Sin producto")</f>
        <v>Ladrillos (Campana)</v>
      </c>
      <c r="W451" s="6">
        <f>+IF(OR(K451="27",K451="28",K451="29"),VLOOKUP(L451,[1]listaMateriales!A:E,5,0),0)*N451/1000</f>
        <v>55.44</v>
      </c>
      <c r="X451" s="6">
        <f>+IF(W451=0,0,T451/W451)</f>
        <v>49712.857142857152</v>
      </c>
      <c r="Y451" s="1" t="str">
        <f>MID(L451,14,1)</f>
        <v/>
      </c>
      <c r="Z451" s="2" t="str">
        <f>IF(IFERROR(FIND("PUL",M451,1),0)&gt;1,"pulido","no")</f>
        <v>no</v>
      </c>
      <c r="AA451" s="2" t="str">
        <f>IF(IFERROR(FIND("BIOC",M451,1),0)&gt;1,"BIOCITY","no")</f>
        <v>no</v>
      </c>
      <c r="AB451" s="2">
        <f>IFERROR(SEARCH("INT",F451,1),0)+IFERROR(SEARCH("DEV",F451,1),0)+IFERROR(SEARCH("FC",F451,1),0)+IFERROR(SEARCH("USD",F451,1),0)</f>
        <v>0</v>
      </c>
    </row>
    <row r="452" spans="1:28" x14ac:dyDescent="0.2">
      <c r="A452" s="1" t="s">
        <v>1890</v>
      </c>
      <c r="B452" s="1" t="s">
        <v>15</v>
      </c>
      <c r="C452" s="10">
        <v>45358</v>
      </c>
      <c r="D452" s="1" t="s">
        <v>1889</v>
      </c>
      <c r="E452" s="1" t="s">
        <v>1888</v>
      </c>
      <c r="F452" s="1" t="s">
        <v>1887</v>
      </c>
      <c r="G452" s="1" t="s">
        <v>12</v>
      </c>
      <c r="H452" s="1" t="s">
        <v>11</v>
      </c>
      <c r="I452" s="1" t="s">
        <v>50</v>
      </c>
      <c r="J452" s="1" t="s">
        <v>17</v>
      </c>
      <c r="K452" s="1" t="s">
        <v>16</v>
      </c>
      <c r="L452" s="1" t="s">
        <v>877</v>
      </c>
      <c r="M452" s="1" t="s">
        <v>876</v>
      </c>
      <c r="N452" s="8">
        <v>48.6</v>
      </c>
      <c r="O452" s="1" t="s">
        <v>2</v>
      </c>
      <c r="P452" s="8">
        <v>0</v>
      </c>
      <c r="Q452" s="8">
        <v>48.6</v>
      </c>
      <c r="R452" s="1" t="s">
        <v>33</v>
      </c>
      <c r="S452" s="7">
        <v>22533.919999999998</v>
      </c>
      <c r="T452" s="6">
        <f>+S452*N452</f>
        <v>1095148.5119999999</v>
      </c>
      <c r="U452" s="6">
        <f>+S452*Q452</f>
        <v>1095148.5119999999</v>
      </c>
      <c r="V452" s="1" t="str">
        <f>IF(AB452=0,IFERROR(VLOOKUP(L452,[1]listaMateriales!A:K,11,0),"-"),"Sin producto")</f>
        <v>58 x 117 Polished</v>
      </c>
      <c r="W452" s="6">
        <f>+IF(OR(K452="27",K452="28",K452="29"),VLOOKUP(L452,[1]listaMateriales!A:E,5,0),0)*N452/1000</f>
        <v>0</v>
      </c>
      <c r="X452" s="6">
        <f>+IF(W452=0,0,T452/W452)</f>
        <v>0</v>
      </c>
      <c r="Y452" s="1" t="str">
        <f>MID(L452,14,1)</f>
        <v>1</v>
      </c>
      <c r="Z452" s="2" t="str">
        <f>IF(IFERROR(FIND("PUL",M452,1),0)&gt;1,"pulido","no")</f>
        <v>pulido</v>
      </c>
      <c r="AA452" s="2" t="str">
        <f>IF(IFERROR(FIND("BIOC",M452,1),0)&gt;1,"BIOCITY","no")</f>
        <v>no</v>
      </c>
      <c r="AB452" s="2">
        <f>IFERROR(SEARCH("INT",F452,1),0)+IFERROR(SEARCH("DEV",F452,1),0)+IFERROR(SEARCH("FC",F452,1),0)+IFERROR(SEARCH("USD",F452,1),0)</f>
        <v>0</v>
      </c>
    </row>
    <row r="453" spans="1:28" x14ac:dyDescent="0.2">
      <c r="A453" s="1" t="s">
        <v>1886</v>
      </c>
      <c r="B453" s="1" t="s">
        <v>15</v>
      </c>
      <c r="C453" s="10">
        <v>45358</v>
      </c>
      <c r="D453" s="1" t="s">
        <v>324</v>
      </c>
      <c r="E453" s="1" t="s">
        <v>323</v>
      </c>
      <c r="F453" s="1" t="s">
        <v>1885</v>
      </c>
      <c r="G453" s="1" t="s">
        <v>12</v>
      </c>
      <c r="H453" s="1" t="s">
        <v>11</v>
      </c>
      <c r="I453" s="1" t="s">
        <v>50</v>
      </c>
      <c r="J453" s="1" t="s">
        <v>17</v>
      </c>
      <c r="K453" s="1" t="s">
        <v>16</v>
      </c>
      <c r="L453" s="1" t="s">
        <v>1694</v>
      </c>
      <c r="M453" s="1" t="s">
        <v>1693</v>
      </c>
      <c r="N453" s="8">
        <v>270</v>
      </c>
      <c r="O453" s="1" t="s">
        <v>2</v>
      </c>
      <c r="P453" s="8">
        <v>270</v>
      </c>
      <c r="Q453" s="8">
        <v>0</v>
      </c>
      <c r="R453" s="1" t="s">
        <v>195</v>
      </c>
      <c r="S453" s="7">
        <v>5527.61</v>
      </c>
      <c r="T453" s="6">
        <f>+S453*N453</f>
        <v>1492454.7</v>
      </c>
      <c r="U453" s="6">
        <f>+S453*Q453</f>
        <v>0</v>
      </c>
      <c r="V453" s="1" t="str">
        <f>IF(AB453=0,IFERROR(VLOOKUP(L453,[1]listaMateriales!A:K,11,0),"-"),"Sin producto")</f>
        <v>60x60-61x61-61,5x61,5</v>
      </c>
      <c r="W453" s="6">
        <f>+IF(OR(K453="27",K453="28",K453="29"),VLOOKUP(L453,[1]listaMateriales!A:E,5,0),0)*N453/1000</f>
        <v>0</v>
      </c>
      <c r="X453" s="6">
        <f>+IF(W453=0,0,T453/W453)</f>
        <v>0</v>
      </c>
      <c r="Y453" s="1" t="str">
        <f>MID(L453,14,1)</f>
        <v>2</v>
      </c>
      <c r="Z453" s="2" t="str">
        <f>IF(IFERROR(FIND("PUL",M453,1),0)&gt;1,"pulido","no")</f>
        <v>no</v>
      </c>
      <c r="AA453" s="2" t="str">
        <f>IF(IFERROR(FIND("BIOC",M453,1),0)&gt;1,"BIOCITY","no")</f>
        <v>no</v>
      </c>
      <c r="AB453" s="2">
        <f>IFERROR(SEARCH("INT",F453,1),0)+IFERROR(SEARCH("DEV",F453,1),0)+IFERROR(SEARCH("FC",F453,1),0)+IFERROR(SEARCH("USD",F453,1),0)</f>
        <v>0</v>
      </c>
    </row>
    <row r="454" spans="1:28" x14ac:dyDescent="0.2">
      <c r="A454" s="1" t="s">
        <v>1886</v>
      </c>
      <c r="B454" s="1" t="s">
        <v>15</v>
      </c>
      <c r="C454" s="10">
        <v>45358</v>
      </c>
      <c r="D454" s="1" t="s">
        <v>324</v>
      </c>
      <c r="E454" s="1" t="s">
        <v>323</v>
      </c>
      <c r="F454" s="1" t="s">
        <v>1885</v>
      </c>
      <c r="G454" s="1" t="s">
        <v>12</v>
      </c>
      <c r="H454" s="1" t="s">
        <v>11</v>
      </c>
      <c r="I454" s="1" t="s">
        <v>50</v>
      </c>
      <c r="J454" s="1" t="s">
        <v>17</v>
      </c>
      <c r="K454" s="1" t="s">
        <v>16</v>
      </c>
      <c r="L454" s="1" t="s">
        <v>1377</v>
      </c>
      <c r="M454" s="1" t="s">
        <v>1376</v>
      </c>
      <c r="N454" s="8">
        <v>432</v>
      </c>
      <c r="O454" s="1" t="s">
        <v>2</v>
      </c>
      <c r="P454" s="8">
        <v>432</v>
      </c>
      <c r="Q454" s="8">
        <v>0</v>
      </c>
      <c r="R454" s="1" t="s">
        <v>195</v>
      </c>
      <c r="S454" s="7">
        <v>6133.39</v>
      </c>
      <c r="T454" s="6">
        <f>+S454*N454</f>
        <v>2649624.48</v>
      </c>
      <c r="U454" s="6">
        <f>+S454*Q454</f>
        <v>0</v>
      </c>
      <c r="V454" s="1" t="str">
        <f>IF(AB454=0,IFERROR(VLOOKUP(L454,[1]listaMateriales!A:K,11,0),"-"),"Sin producto")</f>
        <v>60x60-61x61-61,5x61,5</v>
      </c>
      <c r="W454" s="6">
        <f>+IF(OR(K454="27",K454="28",K454="29"),VLOOKUP(L454,[1]listaMateriales!A:E,5,0),0)*N454/1000</f>
        <v>0</v>
      </c>
      <c r="X454" s="6">
        <f>+IF(W454=0,0,T454/W454)</f>
        <v>0</v>
      </c>
      <c r="Y454" s="1" t="str">
        <f>MID(L454,14,1)</f>
        <v>2</v>
      </c>
      <c r="Z454" s="2" t="str">
        <f>IF(IFERROR(FIND("PUL",M454,1),0)&gt;1,"pulido","no")</f>
        <v>no</v>
      </c>
      <c r="AA454" s="2" t="str">
        <f>IF(IFERROR(FIND("BIOC",M454,1),0)&gt;1,"BIOCITY","no")</f>
        <v>no</v>
      </c>
      <c r="AB454" s="2">
        <f>IFERROR(SEARCH("INT",F454,1),0)+IFERROR(SEARCH("DEV",F454,1),0)+IFERROR(SEARCH("FC",F454,1),0)+IFERROR(SEARCH("USD",F454,1),0)</f>
        <v>0</v>
      </c>
    </row>
    <row r="455" spans="1:28" x14ac:dyDescent="0.2">
      <c r="A455" s="1" t="s">
        <v>1886</v>
      </c>
      <c r="B455" s="1" t="s">
        <v>15</v>
      </c>
      <c r="C455" s="10">
        <v>45358</v>
      </c>
      <c r="D455" s="1" t="s">
        <v>324</v>
      </c>
      <c r="E455" s="1" t="s">
        <v>323</v>
      </c>
      <c r="F455" s="1" t="s">
        <v>1885</v>
      </c>
      <c r="G455" s="1" t="s">
        <v>12</v>
      </c>
      <c r="H455" s="1" t="s">
        <v>11</v>
      </c>
      <c r="I455" s="1" t="s">
        <v>50</v>
      </c>
      <c r="J455" s="1" t="s">
        <v>17</v>
      </c>
      <c r="K455" s="1" t="s">
        <v>16</v>
      </c>
      <c r="L455" s="1" t="s">
        <v>327</v>
      </c>
      <c r="M455" s="1" t="s">
        <v>326</v>
      </c>
      <c r="N455" s="9">
        <v>216</v>
      </c>
      <c r="O455" s="1" t="s">
        <v>2</v>
      </c>
      <c r="P455" s="8">
        <v>216</v>
      </c>
      <c r="Q455" s="8">
        <v>0</v>
      </c>
      <c r="R455" s="1" t="s">
        <v>195</v>
      </c>
      <c r="S455" s="7">
        <v>6133.39</v>
      </c>
      <c r="T455" s="6">
        <f>+S455*N455</f>
        <v>1324812.24</v>
      </c>
      <c r="U455" s="6">
        <f>+S455*Q455</f>
        <v>0</v>
      </c>
      <c r="V455" s="1" t="str">
        <f>IF(AB455=0,IFERROR(VLOOKUP(L455,[1]listaMateriales!A:K,11,0),"-"),"Sin producto")</f>
        <v>60x60-61x61-61,5x61,5</v>
      </c>
      <c r="W455" s="6">
        <f>+IF(OR(K455="27",K455="28",K455="29"),VLOOKUP(L455,[1]listaMateriales!A:E,5,0),0)*N455/1000</f>
        <v>0</v>
      </c>
      <c r="X455" s="6">
        <f>+IF(W455=0,0,T455/W455)</f>
        <v>0</v>
      </c>
      <c r="Y455" s="1" t="str">
        <f>MID(L455,14,1)</f>
        <v>2</v>
      </c>
      <c r="Z455" s="2" t="str">
        <f>IF(IFERROR(FIND("PUL",M455,1),0)&gt;1,"pulido","no")</f>
        <v>no</v>
      </c>
      <c r="AA455" s="2" t="str">
        <f>IF(IFERROR(FIND("BIOC",M455,1),0)&gt;1,"BIOCITY","no")</f>
        <v>no</v>
      </c>
      <c r="AB455" s="2">
        <f>IFERROR(SEARCH("INT",F455,1),0)+IFERROR(SEARCH("DEV",F455,1),0)+IFERROR(SEARCH("FC",F455,1),0)+IFERROR(SEARCH("USD",F455,1),0)</f>
        <v>0</v>
      </c>
    </row>
    <row r="456" spans="1:28" x14ac:dyDescent="0.2">
      <c r="A456" s="1" t="s">
        <v>1884</v>
      </c>
      <c r="B456" s="1" t="s">
        <v>15</v>
      </c>
      <c r="C456" s="10">
        <v>45358</v>
      </c>
      <c r="D456" s="1" t="s">
        <v>1701</v>
      </c>
      <c r="E456" s="1" t="s">
        <v>1700</v>
      </c>
      <c r="F456" s="1" t="s">
        <v>1883</v>
      </c>
      <c r="G456" s="1" t="s">
        <v>12</v>
      </c>
      <c r="H456" s="1" t="s">
        <v>11</v>
      </c>
      <c r="I456" s="1" t="s">
        <v>50</v>
      </c>
      <c r="J456" s="1" t="s">
        <v>17</v>
      </c>
      <c r="K456" s="1" t="s">
        <v>16</v>
      </c>
      <c r="L456" s="1" t="s">
        <v>677</v>
      </c>
      <c r="M456" s="1" t="s">
        <v>676</v>
      </c>
      <c r="N456" s="9">
        <v>313.2</v>
      </c>
      <c r="O456" s="1" t="s">
        <v>2</v>
      </c>
      <c r="P456" s="8">
        <v>313.2</v>
      </c>
      <c r="Q456" s="8">
        <v>0</v>
      </c>
      <c r="R456" s="1" t="s">
        <v>195</v>
      </c>
      <c r="S456" s="7">
        <v>11119.11</v>
      </c>
      <c r="T456" s="6">
        <f>+S456*N456</f>
        <v>3482505.2519999999</v>
      </c>
      <c r="U456" s="6">
        <f>+S456*Q456</f>
        <v>0</v>
      </c>
      <c r="V456" s="1" t="str">
        <f>IF(AB456=0,IFERROR(VLOOKUP(L456,[1]listaMateriales!A:K,11,0),"-"),"Sin producto")</f>
        <v xml:space="preserve">59 x 59 </v>
      </c>
      <c r="W456" s="6">
        <f>+IF(OR(K456="27",K456="28",K456="29"),VLOOKUP(L456,[1]listaMateriales!A:E,5,0),0)*N456/1000</f>
        <v>0</v>
      </c>
      <c r="X456" s="6">
        <f>+IF(W456=0,0,T456/W456)</f>
        <v>0</v>
      </c>
      <c r="Y456" s="1" t="str">
        <f>MID(L456,14,1)</f>
        <v>1</v>
      </c>
      <c r="Z456" s="2" t="str">
        <f>IF(IFERROR(FIND("PUL",M456,1),0)&gt;1,"pulido","no")</f>
        <v>no</v>
      </c>
      <c r="AA456" s="2" t="str">
        <f>IF(IFERROR(FIND("BIOC",M456,1),0)&gt;1,"BIOCITY","no")</f>
        <v>no</v>
      </c>
      <c r="AB456" s="2">
        <f>IFERROR(SEARCH("INT",F456,1),0)+IFERROR(SEARCH("DEV",F456,1),0)+IFERROR(SEARCH("FC",F456,1),0)+IFERROR(SEARCH("USD",F456,1),0)</f>
        <v>0</v>
      </c>
    </row>
    <row r="457" spans="1:28" x14ac:dyDescent="0.2">
      <c r="A457" s="1" t="s">
        <v>1884</v>
      </c>
      <c r="B457" s="1" t="s">
        <v>15</v>
      </c>
      <c r="C457" s="10">
        <v>45358</v>
      </c>
      <c r="D457" s="1" t="s">
        <v>1701</v>
      </c>
      <c r="E457" s="1" t="s">
        <v>1700</v>
      </c>
      <c r="F457" s="1" t="s">
        <v>1883</v>
      </c>
      <c r="G457" s="1" t="s">
        <v>12</v>
      </c>
      <c r="H457" s="1" t="s">
        <v>11</v>
      </c>
      <c r="I457" s="1" t="s">
        <v>50</v>
      </c>
      <c r="J457" s="1" t="s">
        <v>17</v>
      </c>
      <c r="K457" s="1" t="s">
        <v>16</v>
      </c>
      <c r="L457" s="1" t="s">
        <v>1033</v>
      </c>
      <c r="M457" s="1" t="s">
        <v>1032</v>
      </c>
      <c r="N457" s="9">
        <v>194.4</v>
      </c>
      <c r="O457" s="1" t="s">
        <v>2</v>
      </c>
      <c r="P457" s="8">
        <v>194.4</v>
      </c>
      <c r="Q457" s="8">
        <v>0</v>
      </c>
      <c r="R457" s="1" t="s">
        <v>195</v>
      </c>
      <c r="S457" s="7">
        <v>22533.919999999998</v>
      </c>
      <c r="T457" s="6">
        <f>+S457*N457</f>
        <v>4380594.0479999995</v>
      </c>
      <c r="U457" s="6">
        <f>+S457*Q457</f>
        <v>0</v>
      </c>
      <c r="V457" s="1" t="str">
        <f>IF(AB457=0,IFERROR(VLOOKUP(L457,[1]listaMateriales!A:K,11,0),"-"),"Sin producto")</f>
        <v>58 x 117 Polished</v>
      </c>
      <c r="W457" s="6">
        <f>+IF(OR(K457="27",K457="28",K457="29"),VLOOKUP(L457,[1]listaMateriales!A:E,5,0),0)*N457/1000</f>
        <v>0</v>
      </c>
      <c r="X457" s="6">
        <f>+IF(W457=0,0,T457/W457)</f>
        <v>0</v>
      </c>
      <c r="Y457" s="1" t="str">
        <f>MID(L457,14,1)</f>
        <v>1</v>
      </c>
      <c r="Z457" s="2" t="str">
        <f>IF(IFERROR(FIND("PUL",M457,1),0)&gt;1,"pulido","no")</f>
        <v>pulido</v>
      </c>
      <c r="AA457" s="2" t="str">
        <f>IF(IFERROR(FIND("BIOC",M457,1),0)&gt;1,"BIOCITY","no")</f>
        <v>no</v>
      </c>
      <c r="AB457" s="2">
        <f>IFERROR(SEARCH("INT",F457,1),0)+IFERROR(SEARCH("DEV",F457,1),0)+IFERROR(SEARCH("FC",F457,1),0)+IFERROR(SEARCH("USD",F457,1),0)</f>
        <v>0</v>
      </c>
    </row>
    <row r="458" spans="1:28" x14ac:dyDescent="0.2">
      <c r="A458" s="1" t="s">
        <v>1882</v>
      </c>
      <c r="B458" s="1" t="s">
        <v>42</v>
      </c>
      <c r="C458" s="10">
        <v>45358</v>
      </c>
      <c r="D458" s="1" t="s">
        <v>135</v>
      </c>
      <c r="E458" s="1" t="s">
        <v>134</v>
      </c>
      <c r="F458" s="1" t="s">
        <v>1881</v>
      </c>
      <c r="G458" s="1" t="s">
        <v>39</v>
      </c>
      <c r="H458" s="1" t="s">
        <v>38</v>
      </c>
      <c r="I458" s="1" t="s">
        <v>50</v>
      </c>
      <c r="J458" s="1" t="s">
        <v>17</v>
      </c>
      <c r="K458" s="1" t="s">
        <v>49</v>
      </c>
      <c r="L458" s="1" t="s">
        <v>48</v>
      </c>
      <c r="M458" s="1" t="s">
        <v>47</v>
      </c>
      <c r="N458" s="9">
        <v>6336</v>
      </c>
      <c r="O458" s="1" t="s">
        <v>4</v>
      </c>
      <c r="P458" s="8">
        <v>6336</v>
      </c>
      <c r="Q458" s="8">
        <v>0</v>
      </c>
      <c r="R458" s="1" t="s">
        <v>33</v>
      </c>
      <c r="S458" s="7">
        <v>234.58</v>
      </c>
      <c r="T458" s="6">
        <f>+S458*N458</f>
        <v>1486298.8800000001</v>
      </c>
      <c r="U458" s="6">
        <f>+S458*Q458</f>
        <v>0</v>
      </c>
      <c r="V458" s="1" t="str">
        <f>IF(AB458=0,IFERROR(VLOOKUP(L458,[1]listaMateriales!A:K,11,0),"-"),"Sin producto")</f>
        <v xml:space="preserve">Ladrillos (Olavarria)    </v>
      </c>
      <c r="W458" s="6">
        <f>+IF(OR(K458="27",K458="28",K458="29"),VLOOKUP(L458,[1]listaMateriales!A:E,5,0),0)*N458/1000</f>
        <v>33.827904000000004</v>
      </c>
      <c r="X458" s="6">
        <f>+IF(W458=0,0,T458/W458)</f>
        <v>43937.066866454392</v>
      </c>
      <c r="Y458" s="1" t="str">
        <f>MID(L458,14,1)</f>
        <v>1</v>
      </c>
      <c r="Z458" s="2" t="str">
        <f>IF(IFERROR(FIND("PUL",M458,1),0)&gt;1,"pulido","no")</f>
        <v>no</v>
      </c>
      <c r="AA458" s="2" t="str">
        <f>IF(IFERROR(FIND("BIOC",M458,1),0)&gt;1,"BIOCITY","no")</f>
        <v>no</v>
      </c>
      <c r="AB458" s="2">
        <f>IFERROR(SEARCH("INT",F458,1),0)+IFERROR(SEARCH("DEV",F458,1),0)+IFERROR(SEARCH("FC",F458,1),0)+IFERROR(SEARCH("USD",F458,1),0)</f>
        <v>0</v>
      </c>
    </row>
    <row r="459" spans="1:28" x14ac:dyDescent="0.2">
      <c r="A459" s="1" t="s">
        <v>1880</v>
      </c>
      <c r="B459" s="1" t="s">
        <v>42</v>
      </c>
      <c r="C459" s="10">
        <v>45358</v>
      </c>
      <c r="D459" s="1" t="s">
        <v>135</v>
      </c>
      <c r="E459" s="1" t="s">
        <v>134</v>
      </c>
      <c r="F459" s="1" t="s">
        <v>1879</v>
      </c>
      <c r="G459" s="1" t="s">
        <v>39</v>
      </c>
      <c r="H459" s="1" t="s">
        <v>38</v>
      </c>
      <c r="I459" s="1" t="s">
        <v>50</v>
      </c>
      <c r="J459" s="1" t="s">
        <v>17</v>
      </c>
      <c r="K459" s="1" t="s">
        <v>49</v>
      </c>
      <c r="L459" s="1" t="s">
        <v>57</v>
      </c>
      <c r="M459" s="1" t="s">
        <v>56</v>
      </c>
      <c r="N459" s="9">
        <v>2700</v>
      </c>
      <c r="O459" s="1" t="s">
        <v>4</v>
      </c>
      <c r="P459" s="8">
        <v>2700</v>
      </c>
      <c r="Q459" s="8">
        <v>0</v>
      </c>
      <c r="R459" s="1" t="s">
        <v>33</v>
      </c>
      <c r="S459" s="7">
        <v>317.73</v>
      </c>
      <c r="T459" s="6">
        <f>+S459*N459</f>
        <v>857871</v>
      </c>
      <c r="U459" s="6">
        <f>+S459*Q459</f>
        <v>0</v>
      </c>
      <c r="V459" s="1" t="str">
        <f>IF(AB459=0,IFERROR(VLOOKUP(L459,[1]listaMateriales!A:K,11,0),"-"),"Sin producto")</f>
        <v xml:space="preserve">Ladrillos (Olavarria)    </v>
      </c>
      <c r="W459" s="6">
        <f>+IF(OR(K459="27",K459="28",K459="29"),VLOOKUP(L459,[1]listaMateriales!A:E,5,0),0)*N459/1000</f>
        <v>18.689399999999999</v>
      </c>
      <c r="X459" s="6">
        <f>+IF(W459=0,0,T459/W459)</f>
        <v>45901.47356255418</v>
      </c>
      <c r="Y459" s="1" t="str">
        <f>MID(L459,14,1)</f>
        <v>1</v>
      </c>
      <c r="Z459" s="2" t="str">
        <f>IF(IFERROR(FIND("PUL",M459,1),0)&gt;1,"pulido","no")</f>
        <v>no</v>
      </c>
      <c r="AA459" s="2" t="str">
        <f>IF(IFERROR(FIND("BIOC",M459,1),0)&gt;1,"BIOCITY","no")</f>
        <v>no</v>
      </c>
      <c r="AB459" s="2">
        <f>IFERROR(SEARCH("INT",F459,1),0)+IFERROR(SEARCH("DEV",F459,1),0)+IFERROR(SEARCH("FC",F459,1),0)+IFERROR(SEARCH("USD",F459,1),0)</f>
        <v>0</v>
      </c>
    </row>
    <row r="460" spans="1:28" x14ac:dyDescent="0.2">
      <c r="A460" s="1" t="s">
        <v>1880</v>
      </c>
      <c r="B460" s="1" t="s">
        <v>42</v>
      </c>
      <c r="C460" s="10">
        <v>45358</v>
      </c>
      <c r="D460" s="1" t="s">
        <v>135</v>
      </c>
      <c r="E460" s="1" t="s">
        <v>134</v>
      </c>
      <c r="F460" s="1" t="s">
        <v>1879</v>
      </c>
      <c r="G460" s="1" t="s">
        <v>39</v>
      </c>
      <c r="H460" s="1" t="s">
        <v>38</v>
      </c>
      <c r="I460" s="1" t="s">
        <v>50</v>
      </c>
      <c r="J460" s="1" t="s">
        <v>17</v>
      </c>
      <c r="K460" s="1" t="s">
        <v>49</v>
      </c>
      <c r="L460" s="1" t="s">
        <v>48</v>
      </c>
      <c r="M460" s="1" t="s">
        <v>47</v>
      </c>
      <c r="N460" s="9">
        <v>2592</v>
      </c>
      <c r="O460" s="1" t="s">
        <v>4</v>
      </c>
      <c r="P460" s="8">
        <v>2592</v>
      </c>
      <c r="Q460" s="8">
        <v>0</v>
      </c>
      <c r="R460" s="1" t="s">
        <v>33</v>
      </c>
      <c r="S460" s="7">
        <v>234.58</v>
      </c>
      <c r="T460" s="6">
        <f>+S460*N460</f>
        <v>608031.36</v>
      </c>
      <c r="U460" s="6">
        <f>+S460*Q460</f>
        <v>0</v>
      </c>
      <c r="V460" s="1" t="str">
        <f>IF(AB460=0,IFERROR(VLOOKUP(L460,[1]listaMateriales!A:K,11,0),"-"),"Sin producto")</f>
        <v xml:space="preserve">Ladrillos (Olavarria)    </v>
      </c>
      <c r="W460" s="6">
        <f>+IF(OR(K460="27",K460="28",K460="29"),VLOOKUP(L460,[1]listaMateriales!A:E,5,0),0)*N460/1000</f>
        <v>13.838688000000001</v>
      </c>
      <c r="X460" s="6">
        <f>+IF(W460=0,0,T460/W460)</f>
        <v>43937.066866454385</v>
      </c>
      <c r="Y460" s="1" t="str">
        <f>MID(L460,14,1)</f>
        <v>1</v>
      </c>
      <c r="Z460" s="2" t="str">
        <f>IF(IFERROR(FIND("PUL",M460,1),0)&gt;1,"pulido","no")</f>
        <v>no</v>
      </c>
      <c r="AA460" s="2" t="str">
        <f>IF(IFERROR(FIND("BIOC",M460,1),0)&gt;1,"BIOCITY","no")</f>
        <v>no</v>
      </c>
      <c r="AB460" s="2">
        <f>IFERROR(SEARCH("INT",F460,1),0)+IFERROR(SEARCH("DEV",F460,1),0)+IFERROR(SEARCH("FC",F460,1),0)+IFERROR(SEARCH("USD",F460,1),0)</f>
        <v>0</v>
      </c>
    </row>
    <row r="461" spans="1:28" x14ac:dyDescent="0.2">
      <c r="A461" s="1" t="s">
        <v>1878</v>
      </c>
      <c r="B461" s="1" t="s">
        <v>15</v>
      </c>
      <c r="C461" s="10">
        <v>45358</v>
      </c>
      <c r="D461" s="1" t="s">
        <v>92</v>
      </c>
      <c r="E461" s="1" t="s">
        <v>91</v>
      </c>
      <c r="F461" s="1" t="s">
        <v>1826</v>
      </c>
      <c r="G461" s="1" t="s">
        <v>39</v>
      </c>
      <c r="H461" s="1" t="s">
        <v>38</v>
      </c>
      <c r="I461" s="1" t="s">
        <v>50</v>
      </c>
      <c r="J461" s="1" t="s">
        <v>17</v>
      </c>
      <c r="K461" s="1" t="s">
        <v>49</v>
      </c>
      <c r="L461" s="1" t="s">
        <v>133</v>
      </c>
      <c r="M461" s="1" t="s">
        <v>132</v>
      </c>
      <c r="N461" s="9">
        <v>4320</v>
      </c>
      <c r="O461" s="1" t="s">
        <v>4</v>
      </c>
      <c r="P461" s="8">
        <v>4320</v>
      </c>
      <c r="Q461" s="8">
        <v>0</v>
      </c>
      <c r="R461" s="1" t="s">
        <v>46</v>
      </c>
      <c r="S461" s="7">
        <v>213.97</v>
      </c>
      <c r="T461" s="6">
        <f>+S461*N461</f>
        <v>924350.4</v>
      </c>
      <c r="U461" s="6">
        <f>+S461*Q461</f>
        <v>0</v>
      </c>
      <c r="V461" s="1" t="str">
        <f>IF(AB461=0,IFERROR(VLOOKUP(L461,[1]listaMateriales!A:K,11,0),"-"),"Sin producto")</f>
        <v xml:space="preserve">Ladrillos (Olavarria)    </v>
      </c>
      <c r="W461" s="6">
        <f>+IF(OR(K461="27",K461="28",K461="29"),VLOOKUP(L461,[1]listaMateriales!A:E,5,0),0)*N461/1000</f>
        <v>19.176479999999998</v>
      </c>
      <c r="X461" s="6">
        <f>+IF(W461=0,0,T461/W461)</f>
        <v>48202.297814823163</v>
      </c>
      <c r="Y461" s="1" t="str">
        <f>MID(L461,14,1)</f>
        <v>1</v>
      </c>
      <c r="Z461" s="2" t="str">
        <f>IF(IFERROR(FIND("PUL",M461,1),0)&gt;1,"pulido","no")</f>
        <v>no</v>
      </c>
      <c r="AA461" s="2" t="str">
        <f>IF(IFERROR(FIND("BIOC",M461,1),0)&gt;1,"BIOCITY","no")</f>
        <v>no</v>
      </c>
      <c r="AB461" s="2">
        <f>IFERROR(SEARCH("INT",F461,1),0)+IFERROR(SEARCH("DEV",F461,1),0)+IFERROR(SEARCH("FC",F461,1),0)+IFERROR(SEARCH("USD",F461,1),0)</f>
        <v>0</v>
      </c>
    </row>
    <row r="462" spans="1:28" x14ac:dyDescent="0.2">
      <c r="A462" s="1" t="s">
        <v>1878</v>
      </c>
      <c r="B462" s="1" t="s">
        <v>15</v>
      </c>
      <c r="C462" s="10">
        <v>45358</v>
      </c>
      <c r="D462" s="1" t="s">
        <v>92</v>
      </c>
      <c r="E462" s="1" t="s">
        <v>91</v>
      </c>
      <c r="F462" s="1" t="s">
        <v>1826</v>
      </c>
      <c r="G462" s="1" t="s">
        <v>39</v>
      </c>
      <c r="H462" s="1" t="s">
        <v>38</v>
      </c>
      <c r="I462" s="1" t="s">
        <v>50</v>
      </c>
      <c r="J462" s="1" t="s">
        <v>17</v>
      </c>
      <c r="K462" s="1" t="s">
        <v>49</v>
      </c>
      <c r="L462" s="1" t="s">
        <v>48</v>
      </c>
      <c r="M462" s="1" t="s">
        <v>47</v>
      </c>
      <c r="N462" s="9">
        <v>4320</v>
      </c>
      <c r="O462" s="1" t="s">
        <v>4</v>
      </c>
      <c r="P462" s="8">
        <v>4320</v>
      </c>
      <c r="Q462" s="8">
        <v>0</v>
      </c>
      <c r="R462" s="1" t="s">
        <v>46</v>
      </c>
      <c r="S462" s="7">
        <v>241.77</v>
      </c>
      <c r="T462" s="6">
        <f>+S462*N462</f>
        <v>1044446.4</v>
      </c>
      <c r="U462" s="6">
        <f>+S462*Q462</f>
        <v>0</v>
      </c>
      <c r="V462" s="1" t="str">
        <f>IF(AB462=0,IFERROR(VLOOKUP(L462,[1]listaMateriales!A:K,11,0),"-"),"Sin producto")</f>
        <v xml:space="preserve">Ladrillos (Olavarria)    </v>
      </c>
      <c r="W462" s="6">
        <f>+IF(OR(K462="27",K462="28",K462="29"),VLOOKUP(L462,[1]listaMateriales!A:E,5,0),0)*N462/1000</f>
        <v>23.064480000000003</v>
      </c>
      <c r="X462" s="6">
        <f>+IF(W462=0,0,T462/W462)</f>
        <v>45283.761003933316</v>
      </c>
      <c r="Y462" s="1" t="str">
        <f>MID(L462,14,1)</f>
        <v>1</v>
      </c>
      <c r="Z462" s="2" t="str">
        <f>IF(IFERROR(FIND("PUL",M462,1),0)&gt;1,"pulido","no")</f>
        <v>no</v>
      </c>
      <c r="AA462" s="2" t="str">
        <f>IF(IFERROR(FIND("BIOC",M462,1),0)&gt;1,"BIOCITY","no")</f>
        <v>no</v>
      </c>
      <c r="AB462" s="2">
        <f>IFERROR(SEARCH("INT",F462,1),0)+IFERROR(SEARCH("DEV",F462,1),0)+IFERROR(SEARCH("FC",F462,1),0)+IFERROR(SEARCH("USD",F462,1),0)</f>
        <v>0</v>
      </c>
    </row>
    <row r="463" spans="1:28" x14ac:dyDescent="0.2">
      <c r="A463" s="1" t="s">
        <v>1877</v>
      </c>
      <c r="B463" s="1" t="s">
        <v>42</v>
      </c>
      <c r="C463" s="10">
        <v>45358</v>
      </c>
      <c r="D463" s="1" t="s">
        <v>135</v>
      </c>
      <c r="E463" s="1" t="s">
        <v>134</v>
      </c>
      <c r="F463" s="1" t="s">
        <v>1876</v>
      </c>
      <c r="G463" s="1" t="s">
        <v>39</v>
      </c>
      <c r="H463" s="1" t="s">
        <v>38</v>
      </c>
      <c r="I463" s="1" t="s">
        <v>50</v>
      </c>
      <c r="J463" s="1" t="s">
        <v>17</v>
      </c>
      <c r="K463" s="1" t="s">
        <v>49</v>
      </c>
      <c r="L463" s="1" t="s">
        <v>48</v>
      </c>
      <c r="M463" s="1" t="s">
        <v>47</v>
      </c>
      <c r="N463" s="9">
        <v>6336</v>
      </c>
      <c r="O463" s="1" t="s">
        <v>4</v>
      </c>
      <c r="P463" s="8">
        <v>6336</v>
      </c>
      <c r="Q463" s="8">
        <v>0</v>
      </c>
      <c r="R463" s="1" t="s">
        <v>33</v>
      </c>
      <c r="S463" s="7">
        <v>234.58</v>
      </c>
      <c r="T463" s="6">
        <f>+S463*N463</f>
        <v>1486298.8800000001</v>
      </c>
      <c r="U463" s="6">
        <f>+S463*Q463</f>
        <v>0</v>
      </c>
      <c r="V463" s="1" t="str">
        <f>IF(AB463=0,IFERROR(VLOOKUP(L463,[1]listaMateriales!A:K,11,0),"-"),"Sin producto")</f>
        <v xml:space="preserve">Ladrillos (Olavarria)    </v>
      </c>
      <c r="W463" s="6">
        <f>+IF(OR(K463="27",K463="28",K463="29"),VLOOKUP(L463,[1]listaMateriales!A:E,5,0),0)*N463/1000</f>
        <v>33.827904000000004</v>
      </c>
      <c r="X463" s="6">
        <f>+IF(W463=0,0,T463/W463)</f>
        <v>43937.066866454392</v>
      </c>
      <c r="Y463" s="1" t="str">
        <f>MID(L463,14,1)</f>
        <v>1</v>
      </c>
      <c r="Z463" s="2" t="str">
        <f>IF(IFERROR(FIND("PUL",M463,1),0)&gt;1,"pulido","no")</f>
        <v>no</v>
      </c>
      <c r="AA463" s="2" t="str">
        <f>IF(IFERROR(FIND("BIOC",M463,1),0)&gt;1,"BIOCITY","no")</f>
        <v>no</v>
      </c>
      <c r="AB463" s="2">
        <f>IFERROR(SEARCH("INT",F463,1),0)+IFERROR(SEARCH("DEV",F463,1),0)+IFERROR(SEARCH("FC",F463,1),0)+IFERROR(SEARCH("USD",F463,1),0)</f>
        <v>0</v>
      </c>
    </row>
    <row r="464" spans="1:28" x14ac:dyDescent="0.2">
      <c r="A464" s="1" t="s">
        <v>1875</v>
      </c>
      <c r="B464" s="1" t="s">
        <v>15</v>
      </c>
      <c r="C464" s="10">
        <v>45358</v>
      </c>
      <c r="D464" s="1" t="s">
        <v>197</v>
      </c>
      <c r="E464" s="1" t="s">
        <v>196</v>
      </c>
      <c r="F464" s="1" t="s">
        <v>1874</v>
      </c>
      <c r="G464" s="1" t="s">
        <v>12</v>
      </c>
      <c r="H464" s="1" t="s">
        <v>11</v>
      </c>
      <c r="I464" s="1" t="s">
        <v>50</v>
      </c>
      <c r="J464" s="1" t="s">
        <v>17</v>
      </c>
      <c r="K464" s="1" t="s">
        <v>16</v>
      </c>
      <c r="L464" s="1" t="s">
        <v>27</v>
      </c>
      <c r="M464" s="1" t="s">
        <v>26</v>
      </c>
      <c r="N464" s="9">
        <v>104.4</v>
      </c>
      <c r="O464" s="1" t="s">
        <v>2</v>
      </c>
      <c r="P464" s="8">
        <v>104.4</v>
      </c>
      <c r="Q464" s="8">
        <v>0</v>
      </c>
      <c r="R464" s="1" t="s">
        <v>195</v>
      </c>
      <c r="S464" s="7">
        <v>10800.72</v>
      </c>
      <c r="T464" s="6">
        <f>+S464*N464</f>
        <v>1127595.1680000001</v>
      </c>
      <c r="U464" s="6">
        <f>+S464*Q464</f>
        <v>0</v>
      </c>
      <c r="V464" s="1" t="str">
        <f>IF(AB464=0,IFERROR(VLOOKUP(L464,[1]listaMateriales!A:K,11,0),"-"),"Sin producto")</f>
        <v xml:space="preserve">59 x 59 </v>
      </c>
      <c r="W464" s="6">
        <f>+IF(OR(K464="27",K464="28",K464="29"),VLOOKUP(L464,[1]listaMateriales!A:E,5,0),0)*N464/1000</f>
        <v>0</v>
      </c>
      <c r="X464" s="6">
        <f>+IF(W464=0,0,T464/W464)</f>
        <v>0</v>
      </c>
      <c r="Y464" s="1" t="str">
        <f>MID(L464,14,1)</f>
        <v>1</v>
      </c>
      <c r="Z464" s="2" t="str">
        <f>IF(IFERROR(FIND("PUL",M464,1),0)&gt;1,"pulido","no")</f>
        <v>no</v>
      </c>
      <c r="AA464" s="2" t="str">
        <f>IF(IFERROR(FIND("BIOC",M464,1),0)&gt;1,"BIOCITY","no")</f>
        <v>no</v>
      </c>
      <c r="AB464" s="2">
        <f>IFERROR(SEARCH("INT",F464,1),0)+IFERROR(SEARCH("DEV",F464,1),0)+IFERROR(SEARCH("FC",F464,1),0)+IFERROR(SEARCH("USD",F464,1),0)</f>
        <v>0</v>
      </c>
    </row>
    <row r="465" spans="1:28" x14ac:dyDescent="0.2">
      <c r="A465" s="1" t="s">
        <v>1873</v>
      </c>
      <c r="B465" s="1" t="s">
        <v>42</v>
      </c>
      <c r="C465" s="10">
        <v>45358</v>
      </c>
      <c r="D465" s="1" t="s">
        <v>41</v>
      </c>
      <c r="E465" s="1" t="s">
        <v>40</v>
      </c>
      <c r="F465" s="1" t="s">
        <v>1872</v>
      </c>
      <c r="G465" s="1" t="s">
        <v>39</v>
      </c>
      <c r="H465" s="1" t="s">
        <v>38</v>
      </c>
      <c r="I465" s="1" t="s">
        <v>50</v>
      </c>
      <c r="J465" s="1" t="s">
        <v>37</v>
      </c>
      <c r="K465" s="1" t="s">
        <v>36</v>
      </c>
      <c r="L465" s="1" t="s">
        <v>35</v>
      </c>
      <c r="M465" s="1" t="s">
        <v>34</v>
      </c>
      <c r="N465" s="9">
        <v>8064</v>
      </c>
      <c r="O465" s="1" t="s">
        <v>4</v>
      </c>
      <c r="P465" s="8">
        <v>8064</v>
      </c>
      <c r="Q465" s="8">
        <v>0</v>
      </c>
      <c r="R465" s="1" t="s">
        <v>33</v>
      </c>
      <c r="S465" s="7">
        <v>116.04</v>
      </c>
      <c r="T465" s="6">
        <f>+S465*N465</f>
        <v>935746.56000000006</v>
      </c>
      <c r="U465" s="6">
        <f>+S465*Q465</f>
        <v>0</v>
      </c>
      <c r="V465" s="1" t="str">
        <f>IF(AB465=0,IFERROR(VLOOKUP(L465,[1]listaMateriales!A:K,11,0),"-"),"Sin producto")</f>
        <v>Ladrillos (Campana)</v>
      </c>
      <c r="W465" s="6">
        <f>+IF(OR(K465="27",K465="28",K465="29"),VLOOKUP(L465,[1]listaMateriales!A:E,5,0),0)*N465/1000</f>
        <v>38.7072</v>
      </c>
      <c r="X465" s="6">
        <f>+IF(W465=0,0,T465/W465)</f>
        <v>24175</v>
      </c>
      <c r="Y465" s="1" t="str">
        <f>MID(L465,14,1)</f>
        <v/>
      </c>
      <c r="Z465" s="2" t="str">
        <f>IF(IFERROR(FIND("PUL",M465,1),0)&gt;1,"pulido","no")</f>
        <v>no</v>
      </c>
      <c r="AA465" s="2" t="str">
        <f>IF(IFERROR(FIND("BIOC",M465,1),0)&gt;1,"BIOCITY","no")</f>
        <v>no</v>
      </c>
      <c r="AB465" s="2">
        <f>IFERROR(SEARCH("INT",F465,1),0)+IFERROR(SEARCH("DEV",F465,1),0)+IFERROR(SEARCH("FC",F465,1),0)+IFERROR(SEARCH("USD",F465,1),0)</f>
        <v>0</v>
      </c>
    </row>
    <row r="466" spans="1:28" x14ac:dyDescent="0.2">
      <c r="A466" s="1" t="s">
        <v>1871</v>
      </c>
      <c r="B466" s="1" t="s">
        <v>42</v>
      </c>
      <c r="C466" s="10">
        <v>45358</v>
      </c>
      <c r="D466" s="1" t="s">
        <v>460</v>
      </c>
      <c r="E466" s="1" t="s">
        <v>459</v>
      </c>
      <c r="F466" s="1" t="s">
        <v>1815</v>
      </c>
      <c r="G466" s="1" t="s">
        <v>39</v>
      </c>
      <c r="H466" s="1" t="s">
        <v>38</v>
      </c>
      <c r="I466" s="1" t="s">
        <v>50</v>
      </c>
      <c r="J466" s="1" t="s">
        <v>37</v>
      </c>
      <c r="K466" s="1" t="s">
        <v>36</v>
      </c>
      <c r="L466" s="1" t="s">
        <v>88</v>
      </c>
      <c r="M466" s="1" t="s">
        <v>87</v>
      </c>
      <c r="N466" s="9">
        <v>6336</v>
      </c>
      <c r="O466" s="1" t="s">
        <v>4</v>
      </c>
      <c r="P466" s="8">
        <v>6336</v>
      </c>
      <c r="Q466" s="8">
        <v>0</v>
      </c>
      <c r="R466" s="1" t="s">
        <v>125</v>
      </c>
      <c r="S466" s="7">
        <v>219.44</v>
      </c>
      <c r="T466" s="6">
        <f>+S466*N466</f>
        <v>1390371.8400000001</v>
      </c>
      <c r="U466" s="6">
        <f>+S466*Q466</f>
        <v>0</v>
      </c>
      <c r="V466" s="1" t="str">
        <f>IF(AB466=0,IFERROR(VLOOKUP(L466,[1]listaMateriales!A:K,11,0),"-"),"Sin producto")</f>
        <v>Ladrillos (Campana)</v>
      </c>
      <c r="W466" s="6">
        <f>+IF(OR(K466="27",K466="28",K466="29"),VLOOKUP(L466,[1]listaMateriales!A:E,5,0),0)*N466/1000</f>
        <v>29.145599999999998</v>
      </c>
      <c r="X466" s="6">
        <f>+IF(W466=0,0,T466/W466)</f>
        <v>47704.34782608696</v>
      </c>
      <c r="Y466" s="1" t="str">
        <f>MID(L466,14,1)</f>
        <v/>
      </c>
      <c r="Z466" s="2" t="str">
        <f>IF(IFERROR(FIND("PUL",M466,1),0)&gt;1,"pulido","no")</f>
        <v>no</v>
      </c>
      <c r="AA466" s="2" t="str">
        <f>IF(IFERROR(FIND("BIOC",M466,1),0)&gt;1,"BIOCITY","no")</f>
        <v>no</v>
      </c>
      <c r="AB466" s="2">
        <f>IFERROR(SEARCH("INT",F466,1),0)+IFERROR(SEARCH("DEV",F466,1),0)+IFERROR(SEARCH("FC",F466,1),0)+IFERROR(SEARCH("USD",F466,1),0)</f>
        <v>0</v>
      </c>
    </row>
    <row r="467" spans="1:28" x14ac:dyDescent="0.2">
      <c r="A467" s="1" t="s">
        <v>1870</v>
      </c>
      <c r="B467" s="1" t="s">
        <v>42</v>
      </c>
      <c r="C467" s="10">
        <v>45358</v>
      </c>
      <c r="D467" s="1" t="s">
        <v>41</v>
      </c>
      <c r="E467" s="1" t="s">
        <v>40</v>
      </c>
      <c r="F467" s="1" t="s">
        <v>1869</v>
      </c>
      <c r="G467" s="1" t="s">
        <v>39</v>
      </c>
      <c r="H467" s="1" t="s">
        <v>38</v>
      </c>
      <c r="I467" s="1" t="s">
        <v>50</v>
      </c>
      <c r="J467" s="1" t="s">
        <v>37</v>
      </c>
      <c r="K467" s="1" t="s">
        <v>36</v>
      </c>
      <c r="L467" s="1" t="s">
        <v>35</v>
      </c>
      <c r="M467" s="1" t="s">
        <v>34</v>
      </c>
      <c r="N467" s="9">
        <v>6336</v>
      </c>
      <c r="O467" s="1" t="s">
        <v>4</v>
      </c>
      <c r="P467" s="8">
        <v>6336</v>
      </c>
      <c r="Q467" s="8">
        <v>0</v>
      </c>
      <c r="R467" s="1" t="s">
        <v>33</v>
      </c>
      <c r="S467" s="7">
        <v>116.04</v>
      </c>
      <c r="T467" s="6">
        <f>+S467*N467</f>
        <v>735229.44000000006</v>
      </c>
      <c r="U467" s="6">
        <f>+S467*Q467</f>
        <v>0</v>
      </c>
      <c r="V467" s="1" t="str">
        <f>IF(AB467=0,IFERROR(VLOOKUP(L467,[1]listaMateriales!A:K,11,0),"-"),"Sin producto")</f>
        <v>Ladrillos (Campana)</v>
      </c>
      <c r="W467" s="6">
        <f>+IF(OR(K467="27",K467="28",K467="29"),VLOOKUP(L467,[1]listaMateriales!A:E,5,0),0)*N467/1000</f>
        <v>30.412800000000001</v>
      </c>
      <c r="X467" s="6">
        <f>+IF(W467=0,0,T467/W467)</f>
        <v>24175</v>
      </c>
      <c r="Y467" s="1" t="str">
        <f>MID(L467,14,1)</f>
        <v/>
      </c>
      <c r="Z467" s="2" t="str">
        <f>IF(IFERROR(FIND("PUL",M467,1),0)&gt;1,"pulido","no")</f>
        <v>no</v>
      </c>
      <c r="AA467" s="2" t="str">
        <f>IF(IFERROR(FIND("BIOC",M467,1),0)&gt;1,"BIOCITY","no")</f>
        <v>no</v>
      </c>
      <c r="AB467" s="2">
        <f>IFERROR(SEARCH("INT",F467,1),0)+IFERROR(SEARCH("DEV",F467,1),0)+IFERROR(SEARCH("FC",F467,1),0)+IFERROR(SEARCH("USD",F467,1),0)</f>
        <v>0</v>
      </c>
    </row>
    <row r="468" spans="1:28" x14ac:dyDescent="0.2">
      <c r="A468" s="1" t="s">
        <v>1868</v>
      </c>
      <c r="B468" s="1" t="s">
        <v>42</v>
      </c>
      <c r="C468" s="10">
        <v>45358</v>
      </c>
      <c r="D468" s="1" t="s">
        <v>41</v>
      </c>
      <c r="E468" s="1" t="s">
        <v>40</v>
      </c>
      <c r="F468" s="1" t="s">
        <v>1867</v>
      </c>
      <c r="G468" s="1" t="s">
        <v>39</v>
      </c>
      <c r="H468" s="1" t="s">
        <v>38</v>
      </c>
      <c r="I468" s="1" t="s">
        <v>50</v>
      </c>
      <c r="J468" s="1" t="s">
        <v>37</v>
      </c>
      <c r="K468" s="1" t="s">
        <v>36</v>
      </c>
      <c r="L468" s="1" t="s">
        <v>207</v>
      </c>
      <c r="M468" s="1" t="s">
        <v>206</v>
      </c>
      <c r="N468" s="9">
        <v>3960</v>
      </c>
      <c r="O468" s="1" t="s">
        <v>4</v>
      </c>
      <c r="P468" s="8">
        <v>3960</v>
      </c>
      <c r="Q468" s="8">
        <v>0</v>
      </c>
      <c r="R468" s="1" t="s">
        <v>33</v>
      </c>
      <c r="S468" s="7">
        <v>177.05</v>
      </c>
      <c r="T468" s="6">
        <f>+S468*N468</f>
        <v>701118</v>
      </c>
      <c r="U468" s="6">
        <f>+S468*Q468</f>
        <v>0</v>
      </c>
      <c r="V468" s="1" t="str">
        <f>IF(AB468=0,IFERROR(VLOOKUP(L468,[1]listaMateriales!A:K,11,0),"-"),"Sin producto")</f>
        <v>Ladrillos (Campana)</v>
      </c>
      <c r="W468" s="6">
        <f>+IF(OR(K468="27",K468="28",K468="29"),VLOOKUP(L468,[1]listaMateriales!A:E,5,0),0)*N468/1000</f>
        <v>27.72</v>
      </c>
      <c r="X468" s="6">
        <f>+IF(W468=0,0,T468/W468)</f>
        <v>25292.857142857145</v>
      </c>
      <c r="Y468" s="1" t="str">
        <f>MID(L468,14,1)</f>
        <v/>
      </c>
      <c r="Z468" s="2" t="str">
        <f>IF(IFERROR(FIND("PUL",M468,1),0)&gt;1,"pulido","no")</f>
        <v>no</v>
      </c>
      <c r="AA468" s="2" t="str">
        <f>IF(IFERROR(FIND("BIOC",M468,1),0)&gt;1,"BIOCITY","no")</f>
        <v>no</v>
      </c>
      <c r="AB468" s="2">
        <f>IFERROR(SEARCH("INT",F468,1),0)+IFERROR(SEARCH("DEV",F468,1),0)+IFERROR(SEARCH("FC",F468,1),0)+IFERROR(SEARCH("USD",F468,1),0)</f>
        <v>0</v>
      </c>
    </row>
    <row r="469" spans="1:28" x14ac:dyDescent="0.2">
      <c r="A469" s="1" t="s">
        <v>1866</v>
      </c>
      <c r="B469" s="1" t="s">
        <v>42</v>
      </c>
      <c r="C469" s="10">
        <v>45358</v>
      </c>
      <c r="D469" s="1" t="s">
        <v>192</v>
      </c>
      <c r="E469" s="1" t="s">
        <v>191</v>
      </c>
      <c r="F469" s="1" t="s">
        <v>1865</v>
      </c>
      <c r="G469" s="1" t="s">
        <v>39</v>
      </c>
      <c r="H469" s="1" t="s">
        <v>38</v>
      </c>
      <c r="I469" s="1" t="s">
        <v>50</v>
      </c>
      <c r="J469" s="1" t="s">
        <v>37</v>
      </c>
      <c r="K469" s="1" t="s">
        <v>36</v>
      </c>
      <c r="L469" s="1" t="s">
        <v>86</v>
      </c>
      <c r="M469" s="1" t="s">
        <v>85</v>
      </c>
      <c r="N469" s="9">
        <v>792</v>
      </c>
      <c r="O469" s="1" t="s">
        <v>4</v>
      </c>
      <c r="P469" s="8">
        <v>792</v>
      </c>
      <c r="Q469" s="8">
        <v>0</v>
      </c>
      <c r="R469" s="1" t="s">
        <v>144</v>
      </c>
      <c r="S469" s="7">
        <v>208.79</v>
      </c>
      <c r="T469" s="6">
        <f>+S469*N469</f>
        <v>165361.68</v>
      </c>
      <c r="U469" s="6">
        <f>+S469*Q469</f>
        <v>0</v>
      </c>
      <c r="V469" s="1" t="str">
        <f>IF(AB469=0,IFERROR(VLOOKUP(L469,[1]listaMateriales!A:K,11,0),"-"),"Sin producto")</f>
        <v>Ladrillos (Campana)</v>
      </c>
      <c r="W469" s="6">
        <f>+IF(OR(K469="27",K469="28",K469="29"),VLOOKUP(L469,[1]listaMateriales!A:E,5,0),0)*N469/1000</f>
        <v>2.9304000000000001</v>
      </c>
      <c r="X469" s="6">
        <f>+IF(W469=0,0,T469/W469)</f>
        <v>56429.729729729726</v>
      </c>
      <c r="Y469" s="1" t="str">
        <f>MID(L469,14,1)</f>
        <v/>
      </c>
      <c r="Z469" s="2" t="str">
        <f>IF(IFERROR(FIND("PUL",M469,1),0)&gt;1,"pulido","no")</f>
        <v>no</v>
      </c>
      <c r="AA469" s="2" t="str">
        <f>IF(IFERROR(FIND("BIOC",M469,1),0)&gt;1,"BIOCITY","no")</f>
        <v>no</v>
      </c>
      <c r="AB469" s="2">
        <f>IFERROR(SEARCH("INT",F469,1),0)+IFERROR(SEARCH("DEV",F469,1),0)+IFERROR(SEARCH("FC",F469,1),0)+IFERROR(SEARCH("USD",F469,1),0)</f>
        <v>0</v>
      </c>
    </row>
    <row r="470" spans="1:28" x14ac:dyDescent="0.2">
      <c r="A470" s="1" t="s">
        <v>1866</v>
      </c>
      <c r="B470" s="1" t="s">
        <v>42</v>
      </c>
      <c r="C470" s="10">
        <v>45358</v>
      </c>
      <c r="D470" s="1" t="s">
        <v>192</v>
      </c>
      <c r="E470" s="1" t="s">
        <v>191</v>
      </c>
      <c r="F470" s="1" t="s">
        <v>1865</v>
      </c>
      <c r="G470" s="1" t="s">
        <v>39</v>
      </c>
      <c r="H470" s="1" t="s">
        <v>38</v>
      </c>
      <c r="I470" s="1" t="s">
        <v>50</v>
      </c>
      <c r="J470" s="1" t="s">
        <v>37</v>
      </c>
      <c r="K470" s="1" t="s">
        <v>36</v>
      </c>
      <c r="L470" s="1" t="s">
        <v>77</v>
      </c>
      <c r="M470" s="1" t="s">
        <v>76</v>
      </c>
      <c r="N470" s="9">
        <v>3528</v>
      </c>
      <c r="O470" s="1" t="s">
        <v>4</v>
      </c>
      <c r="P470" s="8">
        <v>3528</v>
      </c>
      <c r="Q470" s="8">
        <v>0</v>
      </c>
      <c r="R470" s="1" t="s">
        <v>144</v>
      </c>
      <c r="S470" s="7">
        <v>394</v>
      </c>
      <c r="T470" s="6">
        <f>+S470*N470</f>
        <v>1390032</v>
      </c>
      <c r="U470" s="6">
        <f>+S470*Q470</f>
        <v>0</v>
      </c>
      <c r="V470" s="1" t="str">
        <f>IF(AB470=0,IFERROR(VLOOKUP(L470,[1]listaMateriales!A:K,11,0),"-"),"Sin producto")</f>
        <v>Ladrillos (Campana)</v>
      </c>
      <c r="W470" s="6">
        <f>+IF(OR(K470="27",K470="28",K470="29"),VLOOKUP(L470,[1]listaMateriales!A:E,5,0),0)*N470/1000</f>
        <v>21.167999999999999</v>
      </c>
      <c r="X470" s="6">
        <f>+IF(W470=0,0,T470/W470)</f>
        <v>65666.666666666672</v>
      </c>
      <c r="Y470" s="1" t="str">
        <f>MID(L470,14,1)</f>
        <v/>
      </c>
      <c r="Z470" s="2" t="str">
        <f>IF(IFERROR(FIND("PUL",M470,1),0)&gt;1,"pulido","no")</f>
        <v>no</v>
      </c>
      <c r="AA470" s="2" t="str">
        <f>IF(IFERROR(FIND("BIOC",M470,1),0)&gt;1,"BIOCITY","no")</f>
        <v>no</v>
      </c>
      <c r="AB470" s="2">
        <f>IFERROR(SEARCH("INT",F470,1),0)+IFERROR(SEARCH("DEV",F470,1),0)+IFERROR(SEARCH("FC",F470,1),0)+IFERROR(SEARCH("USD",F470,1),0)</f>
        <v>0</v>
      </c>
    </row>
    <row r="471" spans="1:28" x14ac:dyDescent="0.2">
      <c r="A471" s="1" t="s">
        <v>1866</v>
      </c>
      <c r="B471" s="1" t="s">
        <v>42</v>
      </c>
      <c r="C471" s="10">
        <v>45358</v>
      </c>
      <c r="D471" s="1" t="s">
        <v>192</v>
      </c>
      <c r="E471" s="1" t="s">
        <v>191</v>
      </c>
      <c r="F471" s="1" t="s">
        <v>1865</v>
      </c>
      <c r="G471" s="1" t="s">
        <v>39</v>
      </c>
      <c r="H471" s="1" t="s">
        <v>38</v>
      </c>
      <c r="I471" s="1" t="s">
        <v>50</v>
      </c>
      <c r="J471" s="1" t="s">
        <v>37</v>
      </c>
      <c r="K471" s="1" t="s">
        <v>36</v>
      </c>
      <c r="L471" s="1" t="s">
        <v>35</v>
      </c>
      <c r="M471" s="1" t="s">
        <v>34</v>
      </c>
      <c r="N471" s="9">
        <v>1728</v>
      </c>
      <c r="O471" s="1" t="s">
        <v>4</v>
      </c>
      <c r="P471" s="8">
        <v>1728</v>
      </c>
      <c r="Q471" s="8">
        <v>0</v>
      </c>
      <c r="R471" s="1" t="s">
        <v>144</v>
      </c>
      <c r="S471" s="7">
        <v>249.53</v>
      </c>
      <c r="T471" s="6">
        <f>+S471*N471</f>
        <v>431187.84</v>
      </c>
      <c r="U471" s="6">
        <f>+S471*Q471</f>
        <v>0</v>
      </c>
      <c r="V471" s="1" t="str">
        <f>IF(AB471=0,IFERROR(VLOOKUP(L471,[1]listaMateriales!A:K,11,0),"-"),"Sin producto")</f>
        <v>Ladrillos (Campana)</v>
      </c>
      <c r="W471" s="6">
        <f>+IF(OR(K471="27",K471="28",K471="29"),VLOOKUP(L471,[1]listaMateriales!A:E,5,0),0)*N471/1000</f>
        <v>8.2943999999999996</v>
      </c>
      <c r="X471" s="6">
        <f>+IF(W471=0,0,T471/W471)</f>
        <v>51985.416666666672</v>
      </c>
      <c r="Y471" s="1" t="str">
        <f>MID(L471,14,1)</f>
        <v/>
      </c>
      <c r="Z471" s="2" t="str">
        <f>IF(IFERROR(FIND("PUL",M471,1),0)&gt;1,"pulido","no")</f>
        <v>no</v>
      </c>
      <c r="AA471" s="2" t="str">
        <f>IF(IFERROR(FIND("BIOC",M471,1),0)&gt;1,"BIOCITY","no")</f>
        <v>no</v>
      </c>
      <c r="AB471" s="2">
        <f>IFERROR(SEARCH("INT",F471,1),0)+IFERROR(SEARCH("DEV",F471,1),0)+IFERROR(SEARCH("FC",F471,1),0)+IFERROR(SEARCH("USD",F471,1),0)</f>
        <v>0</v>
      </c>
    </row>
    <row r="472" spans="1:28" x14ac:dyDescent="0.2">
      <c r="A472" s="1" t="s">
        <v>1864</v>
      </c>
      <c r="B472" s="1" t="s">
        <v>42</v>
      </c>
      <c r="C472" s="10">
        <v>45358</v>
      </c>
      <c r="D472" s="1" t="s">
        <v>205</v>
      </c>
      <c r="E472" s="1" t="s">
        <v>204</v>
      </c>
      <c r="F472" s="1" t="s">
        <v>1863</v>
      </c>
      <c r="G472" s="1" t="s">
        <v>39</v>
      </c>
      <c r="H472" s="1" t="s">
        <v>38</v>
      </c>
      <c r="I472" s="1" t="s">
        <v>50</v>
      </c>
      <c r="J472" s="1" t="s">
        <v>37</v>
      </c>
      <c r="K472" s="1" t="s">
        <v>36</v>
      </c>
      <c r="L472" s="1" t="s">
        <v>86</v>
      </c>
      <c r="M472" s="1" t="s">
        <v>85</v>
      </c>
      <c r="N472" s="9">
        <v>2970</v>
      </c>
      <c r="O472" s="1" t="s">
        <v>4</v>
      </c>
      <c r="P472" s="8">
        <v>2970</v>
      </c>
      <c r="Q472" s="8">
        <v>0</v>
      </c>
      <c r="R472" s="1" t="s">
        <v>144</v>
      </c>
      <c r="S472" s="7">
        <v>132.47</v>
      </c>
      <c r="T472" s="6">
        <f>+S472*N472</f>
        <v>393435.9</v>
      </c>
      <c r="U472" s="6">
        <f>+S472*Q472</f>
        <v>0</v>
      </c>
      <c r="V472" s="1" t="str">
        <f>IF(AB472=0,IFERROR(VLOOKUP(L472,[1]listaMateriales!A:K,11,0),"-"),"Sin producto")</f>
        <v>Ladrillos (Campana)</v>
      </c>
      <c r="W472" s="6">
        <f>+IF(OR(K472="27",K472="28",K472="29"),VLOOKUP(L472,[1]listaMateriales!A:E,5,0),0)*N472/1000</f>
        <v>10.989000000000001</v>
      </c>
      <c r="X472" s="6">
        <f>+IF(W472=0,0,T472/W472)</f>
        <v>35802.7027027027</v>
      </c>
      <c r="Y472" s="1" t="str">
        <f>MID(L472,14,1)</f>
        <v/>
      </c>
      <c r="Z472" s="2" t="str">
        <f>IF(IFERROR(FIND("PUL",M472,1),0)&gt;1,"pulido","no")</f>
        <v>no</v>
      </c>
      <c r="AA472" s="2" t="str">
        <f>IF(IFERROR(FIND("BIOC",M472,1),0)&gt;1,"BIOCITY","no")</f>
        <v>no</v>
      </c>
      <c r="AB472" s="2">
        <f>IFERROR(SEARCH("INT",F472,1),0)+IFERROR(SEARCH("DEV",F472,1),0)+IFERROR(SEARCH("FC",F472,1),0)+IFERROR(SEARCH("USD",F472,1),0)</f>
        <v>0</v>
      </c>
    </row>
    <row r="473" spans="1:28" x14ac:dyDescent="0.2">
      <c r="A473" s="1" t="s">
        <v>1864</v>
      </c>
      <c r="B473" s="1" t="s">
        <v>42</v>
      </c>
      <c r="C473" s="10">
        <v>45358</v>
      </c>
      <c r="D473" s="1" t="s">
        <v>205</v>
      </c>
      <c r="E473" s="1" t="s">
        <v>204</v>
      </c>
      <c r="F473" s="1" t="s">
        <v>1863</v>
      </c>
      <c r="G473" s="1" t="s">
        <v>39</v>
      </c>
      <c r="H473" s="1" t="s">
        <v>38</v>
      </c>
      <c r="I473" s="1" t="s">
        <v>50</v>
      </c>
      <c r="J473" s="1" t="s">
        <v>37</v>
      </c>
      <c r="K473" s="1" t="s">
        <v>36</v>
      </c>
      <c r="L473" s="1" t="s">
        <v>35</v>
      </c>
      <c r="M473" s="1" t="s">
        <v>34</v>
      </c>
      <c r="N473" s="9">
        <v>2880</v>
      </c>
      <c r="O473" s="1" t="s">
        <v>4</v>
      </c>
      <c r="P473" s="8">
        <v>2880</v>
      </c>
      <c r="Q473" s="8">
        <v>0</v>
      </c>
      <c r="R473" s="1" t="s">
        <v>144</v>
      </c>
      <c r="S473" s="7">
        <v>158.32</v>
      </c>
      <c r="T473" s="6">
        <f>+S473*N473</f>
        <v>455961.59999999998</v>
      </c>
      <c r="U473" s="6">
        <f>+S473*Q473</f>
        <v>0</v>
      </c>
      <c r="V473" s="1" t="str">
        <f>IF(AB473=0,IFERROR(VLOOKUP(L473,[1]listaMateriales!A:K,11,0),"-"),"Sin producto")</f>
        <v>Ladrillos (Campana)</v>
      </c>
      <c r="W473" s="6">
        <f>+IF(OR(K473="27",K473="28",K473="29"),VLOOKUP(L473,[1]listaMateriales!A:E,5,0),0)*N473/1000</f>
        <v>13.824</v>
      </c>
      <c r="X473" s="6">
        <f>+IF(W473=0,0,T473/W473)</f>
        <v>32983.333333333328</v>
      </c>
      <c r="Y473" s="1" t="str">
        <f>MID(L473,14,1)</f>
        <v/>
      </c>
      <c r="Z473" s="2" t="str">
        <f>IF(IFERROR(FIND("PUL",M473,1),0)&gt;1,"pulido","no")</f>
        <v>no</v>
      </c>
      <c r="AA473" s="2" t="str">
        <f>IF(IFERROR(FIND("BIOC",M473,1),0)&gt;1,"BIOCITY","no")</f>
        <v>no</v>
      </c>
      <c r="AB473" s="2">
        <f>IFERROR(SEARCH("INT",F473,1),0)+IFERROR(SEARCH("DEV",F473,1),0)+IFERROR(SEARCH("FC",F473,1),0)+IFERROR(SEARCH("USD",F473,1),0)</f>
        <v>0</v>
      </c>
    </row>
    <row r="474" spans="1:28" x14ac:dyDescent="0.2">
      <c r="A474" s="1" t="s">
        <v>1864</v>
      </c>
      <c r="B474" s="1" t="s">
        <v>42</v>
      </c>
      <c r="C474" s="10">
        <v>45358</v>
      </c>
      <c r="D474" s="1" t="s">
        <v>205</v>
      </c>
      <c r="E474" s="1" t="s">
        <v>204</v>
      </c>
      <c r="F474" s="1" t="s">
        <v>1863</v>
      </c>
      <c r="G474" s="1" t="s">
        <v>39</v>
      </c>
      <c r="H474" s="1" t="s">
        <v>38</v>
      </c>
      <c r="I474" s="1" t="s">
        <v>50</v>
      </c>
      <c r="J474" s="1" t="s">
        <v>37</v>
      </c>
      <c r="K474" s="1" t="s">
        <v>36</v>
      </c>
      <c r="L474" s="1" t="s">
        <v>75</v>
      </c>
      <c r="M474" s="1" t="s">
        <v>74</v>
      </c>
      <c r="N474" s="9">
        <v>450</v>
      </c>
      <c r="O474" s="1" t="s">
        <v>4</v>
      </c>
      <c r="P474" s="8">
        <v>450</v>
      </c>
      <c r="Q474" s="8">
        <v>0</v>
      </c>
      <c r="R474" s="1" t="s">
        <v>144</v>
      </c>
      <c r="S474" s="7">
        <v>305.64</v>
      </c>
      <c r="T474" s="6">
        <f>+S474*N474</f>
        <v>137538</v>
      </c>
      <c r="U474" s="6">
        <f>+S474*Q474</f>
        <v>0</v>
      </c>
      <c r="V474" s="1" t="str">
        <f>IF(AB474=0,IFERROR(VLOOKUP(L474,[1]listaMateriales!A:K,11,0),"-"),"Sin producto")</f>
        <v>Ladrillos (Campana)</v>
      </c>
      <c r="W474" s="6">
        <f>+IF(OR(K474="27",K474="28",K474="29"),VLOOKUP(L474,[1]listaMateriales!A:E,5,0),0)*N474/1000</f>
        <v>3.51</v>
      </c>
      <c r="X474" s="6">
        <f>+IF(W474=0,0,T474/W474)</f>
        <v>39184.61538461539</v>
      </c>
      <c r="Y474" s="1" t="str">
        <f>MID(L474,14,1)</f>
        <v/>
      </c>
      <c r="Z474" s="2" t="str">
        <f>IF(IFERROR(FIND("PUL",M474,1),0)&gt;1,"pulido","no")</f>
        <v>no</v>
      </c>
      <c r="AA474" s="2" t="str">
        <f>IF(IFERROR(FIND("BIOC",M474,1),0)&gt;1,"BIOCITY","no")</f>
        <v>no</v>
      </c>
      <c r="AB474" s="2">
        <f>IFERROR(SEARCH("INT",F474,1),0)+IFERROR(SEARCH("DEV",F474,1),0)+IFERROR(SEARCH("FC",F474,1),0)+IFERROR(SEARCH("USD",F474,1),0)</f>
        <v>0</v>
      </c>
    </row>
    <row r="475" spans="1:28" x14ac:dyDescent="0.2">
      <c r="A475" s="1" t="s">
        <v>1862</v>
      </c>
      <c r="B475" s="1" t="s">
        <v>42</v>
      </c>
      <c r="C475" s="10">
        <v>45358</v>
      </c>
      <c r="D475" s="1" t="s">
        <v>1861</v>
      </c>
      <c r="E475" s="1" t="s">
        <v>1860</v>
      </c>
      <c r="F475" s="1" t="s">
        <v>1815</v>
      </c>
      <c r="G475" s="1" t="s">
        <v>39</v>
      </c>
      <c r="H475" s="1" t="s">
        <v>38</v>
      </c>
      <c r="I475" s="1" t="s">
        <v>0</v>
      </c>
      <c r="J475" s="1" t="s">
        <v>37</v>
      </c>
      <c r="K475" s="1" t="s">
        <v>36</v>
      </c>
      <c r="L475" s="1" t="s">
        <v>35</v>
      </c>
      <c r="M475" s="1" t="s">
        <v>34</v>
      </c>
      <c r="N475" s="9">
        <v>3168</v>
      </c>
      <c r="O475" s="1" t="s">
        <v>4</v>
      </c>
      <c r="P475" s="8">
        <v>3168</v>
      </c>
      <c r="Q475" s="8">
        <v>0</v>
      </c>
      <c r="R475" s="1" t="s">
        <v>125</v>
      </c>
      <c r="S475" s="7">
        <v>222.7</v>
      </c>
      <c r="T475" s="6">
        <f>+S475*N475</f>
        <v>705513.6</v>
      </c>
      <c r="U475" s="6">
        <f>+S475*Q475</f>
        <v>0</v>
      </c>
      <c r="V475" s="1" t="str">
        <f>IF(AB475=0,IFERROR(VLOOKUP(L475,[1]listaMateriales!A:K,11,0),"-"),"Sin producto")</f>
        <v>Ladrillos (Campana)</v>
      </c>
      <c r="W475" s="6">
        <f>+IF(OR(K475="27",K475="28",K475="29"),VLOOKUP(L475,[1]listaMateriales!A:E,5,0),0)*N475/1000</f>
        <v>15.2064</v>
      </c>
      <c r="X475" s="6">
        <f>+IF(W475=0,0,T475/W475)</f>
        <v>46395.833333333328</v>
      </c>
      <c r="Y475" s="1" t="str">
        <f>MID(L475,14,1)</f>
        <v/>
      </c>
      <c r="Z475" s="2" t="str">
        <f>IF(IFERROR(FIND("PUL",M475,1),0)&gt;1,"pulido","no")</f>
        <v>no</v>
      </c>
      <c r="AA475" s="2" t="str">
        <f>IF(IFERROR(FIND("BIOC",M475,1),0)&gt;1,"BIOCITY","no")</f>
        <v>no</v>
      </c>
      <c r="AB475" s="2">
        <f>IFERROR(SEARCH("INT",F475,1),0)+IFERROR(SEARCH("DEV",F475,1),0)+IFERROR(SEARCH("FC",F475,1),0)+IFERROR(SEARCH("USD",F475,1),0)</f>
        <v>0</v>
      </c>
    </row>
    <row r="476" spans="1:28" x14ac:dyDescent="0.2">
      <c r="A476" s="1" t="s">
        <v>1862</v>
      </c>
      <c r="B476" s="1" t="s">
        <v>42</v>
      </c>
      <c r="C476" s="10">
        <v>45358</v>
      </c>
      <c r="D476" s="1" t="s">
        <v>1861</v>
      </c>
      <c r="E476" s="1" t="s">
        <v>1860</v>
      </c>
      <c r="F476" s="1" t="s">
        <v>1815</v>
      </c>
      <c r="G476" s="1" t="s">
        <v>39</v>
      </c>
      <c r="H476" s="1" t="s">
        <v>38</v>
      </c>
      <c r="I476" s="1" t="s">
        <v>0</v>
      </c>
      <c r="J476" s="1" t="s">
        <v>37</v>
      </c>
      <c r="K476" s="1" t="s">
        <v>36</v>
      </c>
      <c r="L476" s="1" t="s">
        <v>207</v>
      </c>
      <c r="M476" s="1" t="s">
        <v>206</v>
      </c>
      <c r="N476" s="9">
        <v>1980</v>
      </c>
      <c r="O476" s="1" t="s">
        <v>4</v>
      </c>
      <c r="P476" s="8">
        <v>1980</v>
      </c>
      <c r="Q476" s="8">
        <v>0</v>
      </c>
      <c r="R476" s="1" t="s">
        <v>125</v>
      </c>
      <c r="S476" s="7">
        <v>339.8</v>
      </c>
      <c r="T476" s="6">
        <f>+S476*N476</f>
        <v>672804</v>
      </c>
      <c r="U476" s="6">
        <f>+S476*Q476</f>
        <v>0</v>
      </c>
      <c r="V476" s="1" t="str">
        <f>IF(AB476=0,IFERROR(VLOOKUP(L476,[1]listaMateriales!A:K,11,0),"-"),"Sin producto")</f>
        <v>Ladrillos (Campana)</v>
      </c>
      <c r="W476" s="6">
        <f>+IF(OR(K476="27",K476="28",K476="29"),VLOOKUP(L476,[1]listaMateriales!A:E,5,0),0)*N476/1000</f>
        <v>13.86</v>
      </c>
      <c r="X476" s="6">
        <f>+IF(W476=0,0,T476/W476)</f>
        <v>48542.857142857145</v>
      </c>
      <c r="Y476" s="1" t="str">
        <f>MID(L476,14,1)</f>
        <v/>
      </c>
      <c r="Z476" s="2" t="str">
        <f>IF(IFERROR(FIND("PUL",M476,1),0)&gt;1,"pulido","no")</f>
        <v>no</v>
      </c>
      <c r="AA476" s="2" t="str">
        <f>IF(IFERROR(FIND("BIOC",M476,1),0)&gt;1,"BIOCITY","no")</f>
        <v>no</v>
      </c>
      <c r="AB476" s="2">
        <f>IFERROR(SEARCH("INT",F476,1),0)+IFERROR(SEARCH("DEV",F476,1),0)+IFERROR(SEARCH("FC",F476,1),0)+IFERROR(SEARCH("USD",F476,1),0)</f>
        <v>0</v>
      </c>
    </row>
    <row r="477" spans="1:28" x14ac:dyDescent="0.2">
      <c r="A477" s="1" t="s">
        <v>1859</v>
      </c>
      <c r="B477" s="1" t="s">
        <v>15</v>
      </c>
      <c r="C477" s="10">
        <v>45358</v>
      </c>
      <c r="D477" s="1" t="s">
        <v>473</v>
      </c>
      <c r="E477" s="1" t="s">
        <v>472</v>
      </c>
      <c r="F477" s="1" t="s">
        <v>1858</v>
      </c>
      <c r="G477" s="1" t="s">
        <v>12</v>
      </c>
      <c r="H477" s="1" t="s">
        <v>11</v>
      </c>
      <c r="I477" s="1" t="s">
        <v>50</v>
      </c>
      <c r="J477" s="1" t="s">
        <v>9</v>
      </c>
      <c r="K477" s="1" t="s">
        <v>8</v>
      </c>
      <c r="L477" s="1" t="s">
        <v>1857</v>
      </c>
      <c r="M477" s="1" t="s">
        <v>1856</v>
      </c>
      <c r="N477" s="9">
        <v>196.8</v>
      </c>
      <c r="O477" s="1" t="s">
        <v>2</v>
      </c>
      <c r="P477" s="8">
        <v>0</v>
      </c>
      <c r="Q477" s="8">
        <v>196.8</v>
      </c>
      <c r="R477" s="1" t="s">
        <v>46</v>
      </c>
      <c r="S477" s="7">
        <v>4152.7</v>
      </c>
      <c r="T477" s="6">
        <f>+S477*N477</f>
        <v>817251.36</v>
      </c>
      <c r="U477" s="6">
        <f>+S477*Q477</f>
        <v>817251.36</v>
      </c>
      <c r="V477" s="1" t="str">
        <f>IF(AB477=0,IFERROR(VLOOKUP(L477,[1]listaMateriales!A:K,11,0),"-"),"Sin producto")</f>
        <v xml:space="preserve">29 x 59 Cba </v>
      </c>
      <c r="W477" s="6">
        <f>+IF(OR(K477="27",K477="28",K477="29"),VLOOKUP(L477,[1]listaMateriales!A:E,5,0),0)*N477/1000</f>
        <v>0</v>
      </c>
      <c r="X477" s="6">
        <f>+IF(W477=0,0,T477/W477)</f>
        <v>0</v>
      </c>
      <c r="Y477" s="1" t="str">
        <f>MID(L477,14,1)</f>
        <v>1</v>
      </c>
      <c r="Z477" s="2" t="str">
        <f>IF(IFERROR(FIND("PUL",M477,1),0)&gt;1,"pulido","no")</f>
        <v>no</v>
      </c>
      <c r="AA477" s="2" t="str">
        <f>IF(IFERROR(FIND("BIOC",M477,1),0)&gt;1,"BIOCITY","no")</f>
        <v>no</v>
      </c>
      <c r="AB477" s="2">
        <f>IFERROR(SEARCH("INT",F477,1),0)+IFERROR(SEARCH("DEV",F477,1),0)+IFERROR(SEARCH("FC",F477,1),0)+IFERROR(SEARCH("USD",F477,1),0)</f>
        <v>0</v>
      </c>
    </row>
    <row r="478" spans="1:28" x14ac:dyDescent="0.2">
      <c r="A478" s="1" t="s">
        <v>1855</v>
      </c>
      <c r="B478" s="1" t="s">
        <v>42</v>
      </c>
      <c r="C478" s="10">
        <v>45358</v>
      </c>
      <c r="D478" s="1" t="s">
        <v>41</v>
      </c>
      <c r="E478" s="1" t="s">
        <v>40</v>
      </c>
      <c r="F478" s="1" t="s">
        <v>1854</v>
      </c>
      <c r="G478" s="1" t="s">
        <v>39</v>
      </c>
      <c r="H478" s="1" t="s">
        <v>38</v>
      </c>
      <c r="I478" s="1" t="s">
        <v>50</v>
      </c>
      <c r="J478" s="1" t="s">
        <v>37</v>
      </c>
      <c r="K478" s="1" t="s">
        <v>36</v>
      </c>
      <c r="L478" s="1" t="s">
        <v>35</v>
      </c>
      <c r="M478" s="1" t="s">
        <v>34</v>
      </c>
      <c r="N478" s="9">
        <v>6336</v>
      </c>
      <c r="O478" s="1" t="s">
        <v>4</v>
      </c>
      <c r="P478" s="8">
        <v>6336</v>
      </c>
      <c r="Q478" s="8">
        <v>0</v>
      </c>
      <c r="R478" s="1" t="s">
        <v>33</v>
      </c>
      <c r="S478" s="7">
        <v>116.04</v>
      </c>
      <c r="T478" s="6">
        <f>+S478*N478</f>
        <v>735229.44000000006</v>
      </c>
      <c r="U478" s="6">
        <f>+S478*Q478</f>
        <v>0</v>
      </c>
      <c r="V478" s="1" t="str">
        <f>IF(AB478=0,IFERROR(VLOOKUP(L478,[1]listaMateriales!A:K,11,0),"-"),"Sin producto")</f>
        <v>Ladrillos (Campana)</v>
      </c>
      <c r="W478" s="6">
        <f>+IF(OR(K478="27",K478="28",K478="29"),VLOOKUP(L478,[1]listaMateriales!A:E,5,0),0)*N478/1000</f>
        <v>30.412800000000001</v>
      </c>
      <c r="X478" s="6">
        <f>+IF(W478=0,0,T478/W478)</f>
        <v>24175</v>
      </c>
      <c r="Y478" s="1" t="str">
        <f>MID(L478,14,1)</f>
        <v/>
      </c>
      <c r="Z478" s="2" t="str">
        <f>IF(IFERROR(FIND("PUL",M478,1),0)&gt;1,"pulido","no")</f>
        <v>no</v>
      </c>
      <c r="AA478" s="2" t="str">
        <f>IF(IFERROR(FIND("BIOC",M478,1),0)&gt;1,"BIOCITY","no")</f>
        <v>no</v>
      </c>
      <c r="AB478" s="2">
        <f>IFERROR(SEARCH("INT",F478,1),0)+IFERROR(SEARCH("DEV",F478,1),0)+IFERROR(SEARCH("FC",F478,1),0)+IFERROR(SEARCH("USD",F478,1),0)</f>
        <v>0</v>
      </c>
    </row>
    <row r="479" spans="1:28" x14ac:dyDescent="0.2">
      <c r="A479" s="1" t="s">
        <v>1853</v>
      </c>
      <c r="B479" s="1" t="s">
        <v>15</v>
      </c>
      <c r="C479" s="10">
        <v>45358</v>
      </c>
      <c r="D479" s="1" t="s">
        <v>1852</v>
      </c>
      <c r="E479" s="1" t="s">
        <v>1851</v>
      </c>
      <c r="F479" s="1" t="s">
        <v>1850</v>
      </c>
      <c r="G479" s="1" t="s">
        <v>12</v>
      </c>
      <c r="H479" s="1" t="s">
        <v>11</v>
      </c>
      <c r="I479" s="1" t="s">
        <v>50</v>
      </c>
      <c r="J479" s="1" t="s">
        <v>9</v>
      </c>
      <c r="K479" s="1" t="s">
        <v>30</v>
      </c>
      <c r="L479" s="1" t="s">
        <v>223</v>
      </c>
      <c r="M479" s="1" t="s">
        <v>222</v>
      </c>
      <c r="N479" s="9">
        <v>4072.32</v>
      </c>
      <c r="O479" s="1" t="s">
        <v>2</v>
      </c>
      <c r="P479" s="8">
        <v>2617.92</v>
      </c>
      <c r="Q479" s="8">
        <v>1454.4</v>
      </c>
      <c r="R479" s="1" t="s">
        <v>144</v>
      </c>
      <c r="S479" s="7">
        <v>3056.85</v>
      </c>
      <c r="T479" s="6">
        <f>+S479*N479</f>
        <v>12448471.392000001</v>
      </c>
      <c r="U479" s="6">
        <f>+S479*Q479</f>
        <v>4445882.6400000006</v>
      </c>
      <c r="V479" s="1" t="str">
        <f>IF(AB479=0,IFERROR(VLOOKUP(L479,[1]listaMateriales!A:K,11,0),"-"),"Sin producto")</f>
        <v>38 x 38</v>
      </c>
      <c r="W479" s="6">
        <f>+IF(OR(K479="27",K479="28",K479="29"),VLOOKUP(L479,[1]listaMateriales!A:E,5,0),0)*N479/1000</f>
        <v>0</v>
      </c>
      <c r="X479" s="6">
        <f>+IF(W479=0,0,T479/W479)</f>
        <v>0</v>
      </c>
      <c r="Y479" s="1" t="str">
        <f>MID(L479,14,1)</f>
        <v>1</v>
      </c>
      <c r="Z479" s="2" t="str">
        <f>IF(IFERROR(FIND("PUL",M479,1),0)&gt;1,"pulido","no")</f>
        <v>no</v>
      </c>
      <c r="AA479" s="2" t="str">
        <f>IF(IFERROR(FIND("BIOC",M479,1),0)&gt;1,"BIOCITY","no")</f>
        <v>no</v>
      </c>
      <c r="AB479" s="2">
        <f>IFERROR(SEARCH("INT",F479,1),0)+IFERROR(SEARCH("DEV",F479,1),0)+IFERROR(SEARCH("FC",F479,1),0)+IFERROR(SEARCH("USD",F479,1),0)</f>
        <v>0</v>
      </c>
    </row>
    <row r="480" spans="1:28" x14ac:dyDescent="0.2">
      <c r="A480" s="1" t="s">
        <v>1849</v>
      </c>
      <c r="B480" s="1" t="s">
        <v>42</v>
      </c>
      <c r="C480" s="10">
        <v>45358</v>
      </c>
      <c r="D480" s="1" t="s">
        <v>194</v>
      </c>
      <c r="E480" s="1" t="s">
        <v>193</v>
      </c>
      <c r="F480" s="1" t="s">
        <v>1815</v>
      </c>
      <c r="G480" s="1" t="s">
        <v>39</v>
      </c>
      <c r="H480" s="1" t="s">
        <v>38</v>
      </c>
      <c r="I480" s="1" t="s">
        <v>0</v>
      </c>
      <c r="J480" s="1" t="s">
        <v>37</v>
      </c>
      <c r="K480" s="1" t="s">
        <v>36</v>
      </c>
      <c r="L480" s="1" t="s">
        <v>207</v>
      </c>
      <c r="M480" s="1" t="s">
        <v>206</v>
      </c>
      <c r="N480" s="9">
        <v>4680</v>
      </c>
      <c r="O480" s="1" t="s">
        <v>4</v>
      </c>
      <c r="P480" s="8">
        <v>4680</v>
      </c>
      <c r="Q480" s="8">
        <v>0</v>
      </c>
      <c r="R480" s="1" t="s">
        <v>125</v>
      </c>
      <c r="S480" s="7">
        <v>380.74</v>
      </c>
      <c r="T480" s="6">
        <f>+S480*N480</f>
        <v>1781863.2</v>
      </c>
      <c r="U480" s="6">
        <f>+S480*Q480</f>
        <v>0</v>
      </c>
      <c r="V480" s="1" t="str">
        <f>IF(AB480=0,IFERROR(VLOOKUP(L480,[1]listaMateriales!A:K,11,0),"-"),"Sin producto")</f>
        <v>Ladrillos (Campana)</v>
      </c>
      <c r="W480" s="6">
        <f>+IF(OR(K480="27",K480="28",K480="29"),VLOOKUP(L480,[1]listaMateriales!A:E,5,0),0)*N480/1000</f>
        <v>32.76</v>
      </c>
      <c r="X480" s="6">
        <f>+IF(W480=0,0,T480/W480)</f>
        <v>54391.428571428572</v>
      </c>
      <c r="Y480" s="1" t="str">
        <f>MID(L480,14,1)</f>
        <v/>
      </c>
      <c r="Z480" s="2" t="str">
        <f>IF(IFERROR(FIND("PUL",M480,1),0)&gt;1,"pulido","no")</f>
        <v>no</v>
      </c>
      <c r="AA480" s="2" t="str">
        <f>IF(IFERROR(FIND("BIOC",M480,1),0)&gt;1,"BIOCITY","no")</f>
        <v>no</v>
      </c>
      <c r="AB480" s="2">
        <f>IFERROR(SEARCH("INT",F480,1),0)+IFERROR(SEARCH("DEV",F480,1),0)+IFERROR(SEARCH("FC",F480,1),0)+IFERROR(SEARCH("USD",F480,1),0)</f>
        <v>0</v>
      </c>
    </row>
    <row r="481" spans="1:28" x14ac:dyDescent="0.2">
      <c r="A481" s="1" t="s">
        <v>1848</v>
      </c>
      <c r="B481" s="1" t="s">
        <v>42</v>
      </c>
      <c r="C481" s="10">
        <v>45358</v>
      </c>
      <c r="D481" s="1" t="s">
        <v>1639</v>
      </c>
      <c r="E481" s="1" t="s">
        <v>1638</v>
      </c>
      <c r="F481" s="1" t="s">
        <v>1847</v>
      </c>
      <c r="G481" s="1" t="s">
        <v>39</v>
      </c>
      <c r="H481" s="1" t="s">
        <v>38</v>
      </c>
      <c r="I481" s="1" t="s">
        <v>0</v>
      </c>
      <c r="J481" s="1" t="s">
        <v>37</v>
      </c>
      <c r="K481" s="1" t="s">
        <v>36</v>
      </c>
      <c r="L481" s="1" t="s">
        <v>207</v>
      </c>
      <c r="M481" s="1" t="s">
        <v>206</v>
      </c>
      <c r="N481" s="9">
        <v>1800</v>
      </c>
      <c r="O481" s="1" t="s">
        <v>4</v>
      </c>
      <c r="P481" s="8">
        <v>1800</v>
      </c>
      <c r="Q481" s="8">
        <v>0</v>
      </c>
      <c r="R481" s="1" t="s">
        <v>144</v>
      </c>
      <c r="S481" s="7">
        <v>222.88</v>
      </c>
      <c r="T481" s="6">
        <f>+S481*N481</f>
        <v>401184</v>
      </c>
      <c r="U481" s="6">
        <f>+S481*Q481</f>
        <v>0</v>
      </c>
      <c r="V481" s="1" t="str">
        <f>IF(AB481=0,IFERROR(VLOOKUP(L481,[1]listaMateriales!A:K,11,0),"-"),"Sin producto")</f>
        <v>Ladrillos (Campana)</v>
      </c>
      <c r="W481" s="6">
        <f>+IF(OR(K481="27",K481="28",K481="29"),VLOOKUP(L481,[1]listaMateriales!A:E,5,0),0)*N481/1000</f>
        <v>12.6</v>
      </c>
      <c r="X481" s="6">
        <f>+IF(W481=0,0,T481/W481)</f>
        <v>31840</v>
      </c>
      <c r="Y481" s="1" t="str">
        <f>MID(L481,14,1)</f>
        <v/>
      </c>
      <c r="Z481" s="2" t="str">
        <f>IF(IFERROR(FIND("PUL",M481,1),0)&gt;1,"pulido","no")</f>
        <v>no</v>
      </c>
      <c r="AA481" s="2" t="str">
        <f>IF(IFERROR(FIND("BIOC",M481,1),0)&gt;1,"BIOCITY","no")</f>
        <v>no</v>
      </c>
      <c r="AB481" s="2">
        <f>IFERROR(SEARCH("INT",F481,1),0)+IFERROR(SEARCH("DEV",F481,1),0)+IFERROR(SEARCH("FC",F481,1),0)+IFERROR(SEARCH("USD",F481,1),0)</f>
        <v>0</v>
      </c>
    </row>
    <row r="482" spans="1:28" x14ac:dyDescent="0.2">
      <c r="A482" s="1" t="s">
        <v>1848</v>
      </c>
      <c r="B482" s="1" t="s">
        <v>42</v>
      </c>
      <c r="C482" s="10">
        <v>45358</v>
      </c>
      <c r="D482" s="1" t="s">
        <v>1639</v>
      </c>
      <c r="E482" s="1" t="s">
        <v>1638</v>
      </c>
      <c r="F482" s="1" t="s">
        <v>1847</v>
      </c>
      <c r="G482" s="1" t="s">
        <v>39</v>
      </c>
      <c r="H482" s="1" t="s">
        <v>38</v>
      </c>
      <c r="I482" s="1" t="s">
        <v>0</v>
      </c>
      <c r="J482" s="1" t="s">
        <v>37</v>
      </c>
      <c r="K482" s="1" t="s">
        <v>36</v>
      </c>
      <c r="L482" s="1" t="s">
        <v>35</v>
      </c>
      <c r="M482" s="1" t="s">
        <v>34</v>
      </c>
      <c r="N482" s="9">
        <v>3168</v>
      </c>
      <c r="O482" s="1" t="s">
        <v>4</v>
      </c>
      <c r="P482" s="8">
        <v>3168</v>
      </c>
      <c r="Q482" s="8">
        <v>0</v>
      </c>
      <c r="R482" s="1" t="s">
        <v>144</v>
      </c>
      <c r="S482" s="7">
        <v>146.07</v>
      </c>
      <c r="T482" s="6">
        <f>+S482*N482</f>
        <v>462749.75999999995</v>
      </c>
      <c r="U482" s="6">
        <f>+S482*Q482</f>
        <v>0</v>
      </c>
      <c r="V482" s="1" t="str">
        <f>IF(AB482=0,IFERROR(VLOOKUP(L482,[1]listaMateriales!A:K,11,0),"-"),"Sin producto")</f>
        <v>Ladrillos (Campana)</v>
      </c>
      <c r="W482" s="6">
        <f>+IF(OR(K482="27",K482="28",K482="29"),VLOOKUP(L482,[1]listaMateriales!A:E,5,0),0)*N482/1000</f>
        <v>15.2064</v>
      </c>
      <c r="X482" s="6">
        <f>+IF(W482=0,0,T482/W482)</f>
        <v>30431.249999999996</v>
      </c>
      <c r="Y482" s="1" t="str">
        <f>MID(L482,14,1)</f>
        <v/>
      </c>
      <c r="Z482" s="2" t="str">
        <f>IF(IFERROR(FIND("PUL",M482,1),0)&gt;1,"pulido","no")</f>
        <v>no</v>
      </c>
      <c r="AA482" s="2" t="str">
        <f>IF(IFERROR(FIND("BIOC",M482,1),0)&gt;1,"BIOCITY","no")</f>
        <v>no</v>
      </c>
      <c r="AB482" s="2">
        <f>IFERROR(SEARCH("INT",F482,1),0)+IFERROR(SEARCH("DEV",F482,1),0)+IFERROR(SEARCH("FC",F482,1),0)+IFERROR(SEARCH("USD",F482,1),0)</f>
        <v>0</v>
      </c>
    </row>
    <row r="483" spans="1:28" x14ac:dyDescent="0.2">
      <c r="A483" s="1" t="s">
        <v>1846</v>
      </c>
      <c r="B483" s="1" t="s">
        <v>15</v>
      </c>
      <c r="C483" s="10">
        <v>45358</v>
      </c>
      <c r="D483" s="1" t="s">
        <v>627</v>
      </c>
      <c r="E483" s="1" t="s">
        <v>626</v>
      </c>
      <c r="F483" s="1" t="s">
        <v>1726</v>
      </c>
      <c r="G483" s="1" t="s">
        <v>39</v>
      </c>
      <c r="H483" s="1" t="s">
        <v>38</v>
      </c>
      <c r="I483" s="1" t="s">
        <v>50</v>
      </c>
      <c r="J483" s="1" t="s">
        <v>37</v>
      </c>
      <c r="K483" s="1" t="s">
        <v>36</v>
      </c>
      <c r="L483" s="1" t="s">
        <v>86</v>
      </c>
      <c r="M483" s="1" t="s">
        <v>85</v>
      </c>
      <c r="N483" s="9">
        <v>792</v>
      </c>
      <c r="O483" s="1" t="s">
        <v>4</v>
      </c>
      <c r="P483" s="8">
        <v>792</v>
      </c>
      <c r="Q483" s="8">
        <v>0</v>
      </c>
      <c r="R483" s="1" t="s">
        <v>43</v>
      </c>
      <c r="S483" s="7">
        <v>246.22</v>
      </c>
      <c r="T483" s="6">
        <f>+S483*N483</f>
        <v>195006.24</v>
      </c>
      <c r="U483" s="6">
        <f>+S483*Q483</f>
        <v>0</v>
      </c>
      <c r="V483" s="1" t="str">
        <f>IF(AB483=0,IFERROR(VLOOKUP(L483,[1]listaMateriales!A:K,11,0),"-"),"Sin producto")</f>
        <v>Ladrillos (Campana)</v>
      </c>
      <c r="W483" s="6">
        <f>+IF(OR(K483="27",K483="28",K483="29"),VLOOKUP(L483,[1]listaMateriales!A:E,5,0),0)*N483/1000</f>
        <v>2.9304000000000001</v>
      </c>
      <c r="X483" s="6">
        <f>+IF(W483=0,0,T483/W483)</f>
        <v>66545.945945945947</v>
      </c>
      <c r="Y483" s="1" t="str">
        <f>MID(L483,14,1)</f>
        <v/>
      </c>
      <c r="Z483" s="2" t="str">
        <f>IF(IFERROR(FIND("PUL",M483,1),0)&gt;1,"pulido","no")</f>
        <v>no</v>
      </c>
      <c r="AA483" s="2" t="str">
        <f>IF(IFERROR(FIND("BIOC",M483,1),0)&gt;1,"BIOCITY","no")</f>
        <v>no</v>
      </c>
      <c r="AB483" s="2">
        <f>IFERROR(SEARCH("INT",F483,1),0)+IFERROR(SEARCH("DEV",F483,1),0)+IFERROR(SEARCH("FC",F483,1),0)+IFERROR(SEARCH("USD",F483,1),0)</f>
        <v>0</v>
      </c>
    </row>
    <row r="484" spans="1:28" x14ac:dyDescent="0.2">
      <c r="A484" s="1" t="s">
        <v>1846</v>
      </c>
      <c r="B484" s="1" t="s">
        <v>15</v>
      </c>
      <c r="C484" s="10">
        <v>45358</v>
      </c>
      <c r="D484" s="1" t="s">
        <v>627</v>
      </c>
      <c r="E484" s="1" t="s">
        <v>626</v>
      </c>
      <c r="F484" s="1" t="s">
        <v>1726</v>
      </c>
      <c r="G484" s="1" t="s">
        <v>39</v>
      </c>
      <c r="H484" s="1" t="s">
        <v>38</v>
      </c>
      <c r="I484" s="1" t="s">
        <v>50</v>
      </c>
      <c r="J484" s="1" t="s">
        <v>37</v>
      </c>
      <c r="K484" s="1" t="s">
        <v>36</v>
      </c>
      <c r="L484" s="1" t="s">
        <v>88</v>
      </c>
      <c r="M484" s="1" t="s">
        <v>87</v>
      </c>
      <c r="N484" s="9">
        <v>2880</v>
      </c>
      <c r="O484" s="1" t="s">
        <v>4</v>
      </c>
      <c r="P484" s="8">
        <v>2880</v>
      </c>
      <c r="Q484" s="8">
        <v>0</v>
      </c>
      <c r="R484" s="1" t="s">
        <v>43</v>
      </c>
      <c r="S484" s="7">
        <v>289.98</v>
      </c>
      <c r="T484" s="6">
        <f>+S484*N484</f>
        <v>835142.4</v>
      </c>
      <c r="U484" s="6">
        <f>+S484*Q484</f>
        <v>0</v>
      </c>
      <c r="V484" s="1" t="str">
        <f>IF(AB484=0,IFERROR(VLOOKUP(L484,[1]listaMateriales!A:K,11,0),"-"),"Sin producto")</f>
        <v>Ladrillos (Campana)</v>
      </c>
      <c r="W484" s="6">
        <f>+IF(OR(K484="27",K484="28",K484="29"),VLOOKUP(L484,[1]listaMateriales!A:E,5,0),0)*N484/1000</f>
        <v>13.247999999999998</v>
      </c>
      <c r="X484" s="6">
        <f>+IF(W484=0,0,T484/W484)</f>
        <v>63039.130434782623</v>
      </c>
      <c r="Y484" s="1" t="str">
        <f>MID(L484,14,1)</f>
        <v/>
      </c>
      <c r="Z484" s="2" t="str">
        <f>IF(IFERROR(FIND("PUL",M484,1),0)&gt;1,"pulido","no")</f>
        <v>no</v>
      </c>
      <c r="AA484" s="2" t="str">
        <f>IF(IFERROR(FIND("BIOC",M484,1),0)&gt;1,"BIOCITY","no")</f>
        <v>no</v>
      </c>
      <c r="AB484" s="2">
        <f>IFERROR(SEARCH("INT",F484,1),0)+IFERROR(SEARCH("DEV",F484,1),0)+IFERROR(SEARCH("FC",F484,1),0)+IFERROR(SEARCH("USD",F484,1),0)</f>
        <v>0</v>
      </c>
    </row>
    <row r="485" spans="1:28" x14ac:dyDescent="0.2">
      <c r="A485" s="1" t="s">
        <v>1846</v>
      </c>
      <c r="B485" s="1" t="s">
        <v>15</v>
      </c>
      <c r="C485" s="10">
        <v>45358</v>
      </c>
      <c r="D485" s="1" t="s">
        <v>627</v>
      </c>
      <c r="E485" s="1" t="s">
        <v>626</v>
      </c>
      <c r="F485" s="1" t="s">
        <v>1726</v>
      </c>
      <c r="G485" s="1" t="s">
        <v>39</v>
      </c>
      <c r="H485" s="1" t="s">
        <v>38</v>
      </c>
      <c r="I485" s="1" t="s">
        <v>50</v>
      </c>
      <c r="J485" s="1" t="s">
        <v>37</v>
      </c>
      <c r="K485" s="1" t="s">
        <v>36</v>
      </c>
      <c r="L485" s="1" t="s">
        <v>207</v>
      </c>
      <c r="M485" s="1" t="s">
        <v>206</v>
      </c>
      <c r="N485" s="8">
        <v>540</v>
      </c>
      <c r="O485" s="1" t="s">
        <v>4</v>
      </c>
      <c r="P485" s="8">
        <v>540</v>
      </c>
      <c r="Q485" s="8">
        <v>0</v>
      </c>
      <c r="R485" s="1" t="s">
        <v>43</v>
      </c>
      <c r="S485" s="7">
        <v>449.03</v>
      </c>
      <c r="T485" s="6">
        <f>+S485*N485</f>
        <v>242476.19999999998</v>
      </c>
      <c r="U485" s="6">
        <f>+S485*Q485</f>
        <v>0</v>
      </c>
      <c r="V485" s="1" t="str">
        <f>IF(AB485=0,IFERROR(VLOOKUP(L485,[1]listaMateriales!A:K,11,0),"-"),"Sin producto")</f>
        <v>Ladrillos (Campana)</v>
      </c>
      <c r="W485" s="6">
        <f>+IF(OR(K485="27",K485="28",K485="29"),VLOOKUP(L485,[1]listaMateriales!A:E,5,0),0)*N485/1000</f>
        <v>3.78</v>
      </c>
      <c r="X485" s="6">
        <f>+IF(W485=0,0,T485/W485)</f>
        <v>64147.142857142855</v>
      </c>
      <c r="Y485" s="1" t="str">
        <f>MID(L485,14,1)</f>
        <v/>
      </c>
      <c r="Z485" s="2" t="str">
        <f>IF(IFERROR(FIND("PUL",M485,1),0)&gt;1,"pulido","no")</f>
        <v>no</v>
      </c>
      <c r="AA485" s="2" t="str">
        <f>IF(IFERROR(FIND("BIOC",M485,1),0)&gt;1,"BIOCITY","no")</f>
        <v>no</v>
      </c>
      <c r="AB485" s="2">
        <f>IFERROR(SEARCH("INT",F485,1),0)+IFERROR(SEARCH("DEV",F485,1),0)+IFERROR(SEARCH("FC",F485,1),0)+IFERROR(SEARCH("USD",F485,1),0)</f>
        <v>0</v>
      </c>
    </row>
    <row r="486" spans="1:28" x14ac:dyDescent="0.2">
      <c r="A486" s="1" t="s">
        <v>1846</v>
      </c>
      <c r="B486" s="1" t="s">
        <v>15</v>
      </c>
      <c r="C486" s="10">
        <v>45358</v>
      </c>
      <c r="D486" s="1" t="s">
        <v>627</v>
      </c>
      <c r="E486" s="1" t="s">
        <v>626</v>
      </c>
      <c r="F486" s="1" t="s">
        <v>1726</v>
      </c>
      <c r="G486" s="1" t="s">
        <v>39</v>
      </c>
      <c r="H486" s="1" t="s">
        <v>38</v>
      </c>
      <c r="I486" s="1" t="s">
        <v>50</v>
      </c>
      <c r="J486" s="1" t="s">
        <v>37</v>
      </c>
      <c r="K486" s="1" t="s">
        <v>36</v>
      </c>
      <c r="L486" s="1" t="s">
        <v>75</v>
      </c>
      <c r="M486" s="1" t="s">
        <v>74</v>
      </c>
      <c r="N486" s="9">
        <v>900</v>
      </c>
      <c r="O486" s="1" t="s">
        <v>4</v>
      </c>
      <c r="P486" s="8">
        <v>900</v>
      </c>
      <c r="Q486" s="8">
        <v>0</v>
      </c>
      <c r="R486" s="1" t="s">
        <v>43</v>
      </c>
      <c r="S486" s="7">
        <v>568.13</v>
      </c>
      <c r="T486" s="6">
        <f>+S486*N486</f>
        <v>511317</v>
      </c>
      <c r="U486" s="6">
        <f>+S486*Q486</f>
        <v>0</v>
      </c>
      <c r="V486" s="1" t="str">
        <f>IF(AB486=0,IFERROR(VLOOKUP(L486,[1]listaMateriales!A:K,11,0),"-"),"Sin producto")</f>
        <v>Ladrillos (Campana)</v>
      </c>
      <c r="W486" s="6">
        <f>+IF(OR(K486="27",K486="28",K486="29"),VLOOKUP(L486,[1]listaMateriales!A:E,5,0),0)*N486/1000</f>
        <v>7.02</v>
      </c>
      <c r="X486" s="6">
        <f>+IF(W486=0,0,T486/W486)</f>
        <v>72837.179487179485</v>
      </c>
      <c r="Y486" s="1" t="str">
        <f>MID(L486,14,1)</f>
        <v/>
      </c>
      <c r="Z486" s="2" t="str">
        <f>IF(IFERROR(FIND("PUL",M486,1),0)&gt;1,"pulido","no")</f>
        <v>no</v>
      </c>
      <c r="AA486" s="2" t="str">
        <f>IF(IFERROR(FIND("BIOC",M486,1),0)&gt;1,"BIOCITY","no")</f>
        <v>no</v>
      </c>
      <c r="AB486" s="2">
        <f>IFERROR(SEARCH("INT",F486,1),0)+IFERROR(SEARCH("DEV",F486,1),0)+IFERROR(SEARCH("FC",F486,1),0)+IFERROR(SEARCH("USD",F486,1),0)</f>
        <v>0</v>
      </c>
    </row>
    <row r="487" spans="1:28" x14ac:dyDescent="0.2">
      <c r="A487" s="1" t="s">
        <v>1845</v>
      </c>
      <c r="B487" s="1" t="s">
        <v>15</v>
      </c>
      <c r="C487" s="10">
        <v>45358</v>
      </c>
      <c r="D487" s="1" t="s">
        <v>1834</v>
      </c>
      <c r="E487" s="1" t="s">
        <v>1833</v>
      </c>
      <c r="F487" s="1" t="s">
        <v>1844</v>
      </c>
      <c r="G487" s="1" t="s">
        <v>12</v>
      </c>
      <c r="H487" s="1" t="s">
        <v>11</v>
      </c>
      <c r="I487" s="1" t="s">
        <v>50</v>
      </c>
      <c r="J487" s="1" t="s">
        <v>17</v>
      </c>
      <c r="K487" s="1" t="s">
        <v>16</v>
      </c>
      <c r="L487" s="1" t="s">
        <v>1843</v>
      </c>
      <c r="M487" s="1" t="s">
        <v>1842</v>
      </c>
      <c r="N487" s="8">
        <v>756</v>
      </c>
      <c r="O487" s="1" t="s">
        <v>2</v>
      </c>
      <c r="P487" s="8">
        <v>0</v>
      </c>
      <c r="Q487" s="8">
        <v>756</v>
      </c>
      <c r="R487" s="1" t="s">
        <v>195</v>
      </c>
      <c r="S487" s="7">
        <v>8807.4500000000007</v>
      </c>
      <c r="T487" s="6">
        <f>+S487*N487</f>
        <v>6658432.2000000002</v>
      </c>
      <c r="U487" s="6">
        <f>+S487*Q487</f>
        <v>6658432.2000000002</v>
      </c>
      <c r="V487" s="1" t="str">
        <f>IF(AB487=0,IFERROR(VLOOKUP(L487,[1]listaMateriales!A:K,11,0),"-"),"Sin producto")</f>
        <v>60x60-61x61-61,5x61,5</v>
      </c>
      <c r="W487" s="6">
        <f>+IF(OR(K487="27",K487="28",K487="29"),VLOOKUP(L487,[1]listaMateriales!A:E,5,0),0)*N487/1000</f>
        <v>0</v>
      </c>
      <c r="X487" s="6">
        <f>+IF(W487=0,0,T487/W487)</f>
        <v>0</v>
      </c>
      <c r="Y487" s="1" t="str">
        <f>MID(L487,14,1)</f>
        <v>1</v>
      </c>
      <c r="Z487" s="2" t="str">
        <f>IF(IFERROR(FIND("PUL",M487,1),0)&gt;1,"pulido","no")</f>
        <v>no</v>
      </c>
      <c r="AA487" s="2" t="str">
        <f>IF(IFERROR(FIND("BIOC",M487,1),0)&gt;1,"BIOCITY","no")</f>
        <v>no</v>
      </c>
      <c r="AB487" s="2">
        <f>IFERROR(SEARCH("INT",F487,1),0)+IFERROR(SEARCH("DEV",F487,1),0)+IFERROR(SEARCH("FC",F487,1),0)+IFERROR(SEARCH("USD",F487,1),0)</f>
        <v>0</v>
      </c>
    </row>
    <row r="488" spans="1:28" x14ac:dyDescent="0.2">
      <c r="A488" s="1" t="s">
        <v>1841</v>
      </c>
      <c r="B488" s="1" t="s">
        <v>15</v>
      </c>
      <c r="C488" s="10">
        <v>45358</v>
      </c>
      <c r="D488" s="1" t="s">
        <v>1840</v>
      </c>
      <c r="E488" s="1" t="s">
        <v>1839</v>
      </c>
      <c r="F488" s="1" t="s">
        <v>1838</v>
      </c>
      <c r="G488" s="1" t="s">
        <v>12</v>
      </c>
      <c r="H488" s="1" t="s">
        <v>11</v>
      </c>
      <c r="I488" s="1" t="s">
        <v>50</v>
      </c>
      <c r="J488" s="1" t="s">
        <v>9</v>
      </c>
      <c r="K488" s="1" t="s">
        <v>8</v>
      </c>
      <c r="L488" s="1" t="s">
        <v>1837</v>
      </c>
      <c r="M488" s="1" t="s">
        <v>1836</v>
      </c>
      <c r="N488" s="9">
        <v>98.4</v>
      </c>
      <c r="O488" s="1" t="s">
        <v>2</v>
      </c>
      <c r="P488" s="8">
        <v>98.4</v>
      </c>
      <c r="Q488" s="8">
        <v>0</v>
      </c>
      <c r="R488" s="1" t="s">
        <v>46</v>
      </c>
      <c r="S488" s="7">
        <v>3457.3</v>
      </c>
      <c r="T488" s="6">
        <f>+S488*N488</f>
        <v>340198.32000000007</v>
      </c>
      <c r="U488" s="6">
        <f>+S488*Q488</f>
        <v>0</v>
      </c>
      <c r="V488" s="1" t="str">
        <f>IF(AB488=0,IFERROR(VLOOKUP(L488,[1]listaMateriales!A:K,11,0),"-"),"Sin producto")</f>
        <v xml:space="preserve">29 x 59 Cba </v>
      </c>
      <c r="W488" s="6">
        <f>+IF(OR(K488="27",K488="28",K488="29"),VLOOKUP(L488,[1]listaMateriales!A:E,5,0),0)*N488/1000</f>
        <v>0</v>
      </c>
      <c r="X488" s="6">
        <f>+IF(W488=0,0,T488/W488)</f>
        <v>0</v>
      </c>
      <c r="Y488" s="1" t="str">
        <f>MID(L488,14,1)</f>
        <v>2</v>
      </c>
      <c r="Z488" s="2" t="str">
        <f>IF(IFERROR(FIND("PUL",M488,1),0)&gt;1,"pulido","no")</f>
        <v>no</v>
      </c>
      <c r="AA488" s="2" t="str">
        <f>IF(IFERROR(FIND("BIOC",M488,1),0)&gt;1,"BIOCITY","no")</f>
        <v>no</v>
      </c>
      <c r="AB488" s="2">
        <f>IFERROR(SEARCH("INT",F488,1),0)+IFERROR(SEARCH("DEV",F488,1),0)+IFERROR(SEARCH("FC",F488,1),0)+IFERROR(SEARCH("USD",F488,1),0)</f>
        <v>0</v>
      </c>
    </row>
    <row r="489" spans="1:28" x14ac:dyDescent="0.2">
      <c r="A489" s="1" t="s">
        <v>1835</v>
      </c>
      <c r="B489" s="1" t="s">
        <v>15</v>
      </c>
      <c r="C489" s="10">
        <v>45358</v>
      </c>
      <c r="D489" s="1" t="s">
        <v>1834</v>
      </c>
      <c r="E489" s="1" t="s">
        <v>1833</v>
      </c>
      <c r="F489" s="1" t="s">
        <v>1832</v>
      </c>
      <c r="G489" s="1" t="s">
        <v>12</v>
      </c>
      <c r="H489" s="1" t="s">
        <v>11</v>
      </c>
      <c r="I489" s="1" t="s">
        <v>50</v>
      </c>
      <c r="J489" s="1" t="s">
        <v>9</v>
      </c>
      <c r="K489" s="1" t="s">
        <v>30</v>
      </c>
      <c r="L489" s="1" t="s">
        <v>725</v>
      </c>
      <c r="M489" s="1" t="s">
        <v>724</v>
      </c>
      <c r="N489" s="9">
        <v>599.04</v>
      </c>
      <c r="O489" s="1" t="s">
        <v>2</v>
      </c>
      <c r="P489" s="8">
        <v>0</v>
      </c>
      <c r="Q489" s="8">
        <v>599.04</v>
      </c>
      <c r="R489" s="1" t="s">
        <v>195</v>
      </c>
      <c r="S489" s="7">
        <v>4067.54</v>
      </c>
      <c r="T489" s="6">
        <f>+S489*N489</f>
        <v>2436619.1615999998</v>
      </c>
      <c r="U489" s="6">
        <f>+S489*Q489</f>
        <v>2436619.1615999998</v>
      </c>
      <c r="V489" s="1" t="str">
        <f>IF(AB489=0,IFERROR(VLOOKUP(L489,[1]listaMateriales!A:K,11,0),"-"),"Sin producto")</f>
        <v>51 x 51</v>
      </c>
      <c r="W489" s="6">
        <f>+IF(OR(K489="27",K489="28",K489="29"),VLOOKUP(L489,[1]listaMateriales!A:E,5,0),0)*N489/1000</f>
        <v>0</v>
      </c>
      <c r="X489" s="6">
        <f>+IF(W489=0,0,T489/W489)</f>
        <v>0</v>
      </c>
      <c r="Y489" s="1" t="str">
        <f>MID(L489,14,1)</f>
        <v>1</v>
      </c>
      <c r="Z489" s="2" t="str">
        <f>IF(IFERROR(FIND("PUL",M489,1),0)&gt;1,"pulido","no")</f>
        <v>no</v>
      </c>
      <c r="AA489" s="2" t="str">
        <f>IF(IFERROR(FIND("BIOC",M489,1),0)&gt;1,"BIOCITY","no")</f>
        <v>no</v>
      </c>
      <c r="AB489" s="2">
        <f>IFERROR(SEARCH("INT",F489,1),0)+IFERROR(SEARCH("DEV",F489,1),0)+IFERROR(SEARCH("FC",F489,1),0)+IFERROR(SEARCH("USD",F489,1),0)</f>
        <v>0</v>
      </c>
    </row>
    <row r="490" spans="1:28" x14ac:dyDescent="0.2">
      <c r="A490" s="1" t="s">
        <v>1831</v>
      </c>
      <c r="B490" s="1" t="s">
        <v>42</v>
      </c>
      <c r="C490" s="10">
        <v>45358</v>
      </c>
      <c r="D490" s="1" t="s">
        <v>684</v>
      </c>
      <c r="E490" s="1" t="s">
        <v>683</v>
      </c>
      <c r="F490" s="1" t="s">
        <v>1826</v>
      </c>
      <c r="G490" s="1" t="s">
        <v>39</v>
      </c>
      <c r="H490" s="1" t="s">
        <v>38</v>
      </c>
      <c r="I490" s="1" t="s">
        <v>0</v>
      </c>
      <c r="J490" s="1" t="s">
        <v>17</v>
      </c>
      <c r="K490" s="1" t="s">
        <v>49</v>
      </c>
      <c r="L490" s="1" t="s">
        <v>57</v>
      </c>
      <c r="M490" s="1" t="s">
        <v>56</v>
      </c>
      <c r="N490" s="9">
        <v>2160</v>
      </c>
      <c r="O490" s="1" t="s">
        <v>4</v>
      </c>
      <c r="P490" s="8">
        <v>2160</v>
      </c>
      <c r="Q490" s="8">
        <v>0</v>
      </c>
      <c r="R490" s="1" t="s">
        <v>46</v>
      </c>
      <c r="S490" s="7">
        <v>275.01</v>
      </c>
      <c r="T490" s="6">
        <f>+S490*N490</f>
        <v>594021.6</v>
      </c>
      <c r="U490" s="6">
        <f>+S490*Q490</f>
        <v>0</v>
      </c>
      <c r="V490" s="1" t="str">
        <f>IF(AB490=0,IFERROR(VLOOKUP(L490,[1]listaMateriales!A:K,11,0),"-"),"Sin producto")</f>
        <v xml:space="preserve">Ladrillos (Olavarria)    </v>
      </c>
      <c r="W490" s="6">
        <f>+IF(OR(K490="27",K490="28",K490="29"),VLOOKUP(L490,[1]listaMateriales!A:E,5,0),0)*N490/1000</f>
        <v>14.951519999999999</v>
      </c>
      <c r="X490" s="6">
        <f>+IF(W490=0,0,T490/W490)</f>
        <v>39729.846865067899</v>
      </c>
      <c r="Y490" s="1" t="str">
        <f>MID(L490,14,1)</f>
        <v>1</v>
      </c>
      <c r="Z490" s="2" t="str">
        <f>IF(IFERROR(FIND("PUL",M490,1),0)&gt;1,"pulido","no")</f>
        <v>no</v>
      </c>
      <c r="AA490" s="2" t="str">
        <f>IF(IFERROR(FIND("BIOC",M490,1),0)&gt;1,"BIOCITY","no")</f>
        <v>no</v>
      </c>
      <c r="AB490" s="2">
        <f>IFERROR(SEARCH("INT",F490,1),0)+IFERROR(SEARCH("DEV",F490,1),0)+IFERROR(SEARCH("FC",F490,1),0)+IFERROR(SEARCH("USD",F490,1),0)</f>
        <v>0</v>
      </c>
    </row>
    <row r="491" spans="1:28" x14ac:dyDescent="0.2">
      <c r="A491" s="1" t="s">
        <v>1830</v>
      </c>
      <c r="B491" s="1" t="s">
        <v>15</v>
      </c>
      <c r="C491" s="10">
        <v>45358</v>
      </c>
      <c r="D491" s="1" t="s">
        <v>1829</v>
      </c>
      <c r="E491" s="1" t="s">
        <v>1828</v>
      </c>
      <c r="F491" s="1" t="s">
        <v>1826</v>
      </c>
      <c r="G491" s="1" t="s">
        <v>39</v>
      </c>
      <c r="H491" s="1" t="s">
        <v>38</v>
      </c>
      <c r="I491" s="1" t="s">
        <v>50</v>
      </c>
      <c r="J491" s="1" t="s">
        <v>17</v>
      </c>
      <c r="K491" s="1" t="s">
        <v>49</v>
      </c>
      <c r="L491" s="1" t="s">
        <v>55</v>
      </c>
      <c r="M491" s="1" t="s">
        <v>54</v>
      </c>
      <c r="N491" s="9">
        <v>1980</v>
      </c>
      <c r="O491" s="1" t="s">
        <v>4</v>
      </c>
      <c r="P491" s="8">
        <v>1980</v>
      </c>
      <c r="Q491" s="8">
        <v>0</v>
      </c>
      <c r="R491" s="1" t="s">
        <v>46</v>
      </c>
      <c r="S491" s="7">
        <v>293.51</v>
      </c>
      <c r="T491" s="6">
        <f>+S491*N491</f>
        <v>581149.79999999993</v>
      </c>
      <c r="U491" s="6">
        <f>+S491*Q491</f>
        <v>0</v>
      </c>
      <c r="V491" s="1" t="str">
        <f>IF(AB491=0,IFERROR(VLOOKUP(L491,[1]listaMateriales!A:K,11,0),"-"),"Sin producto")</f>
        <v xml:space="preserve">Ladrillos (Olavarria)    </v>
      </c>
      <c r="W491" s="6">
        <f>+IF(OR(K491="27",K491="28",K491="29"),VLOOKUP(L491,[1]listaMateriales!A:E,5,0),0)*N491/1000</f>
        <v>7.22898</v>
      </c>
      <c r="X491" s="6">
        <f>+IF(W491=0,0,T491/W491)</f>
        <v>80391.673514105714</v>
      </c>
      <c r="Y491" s="1" t="str">
        <f>MID(L491,14,1)</f>
        <v>1</v>
      </c>
      <c r="Z491" s="2" t="str">
        <f>IF(IFERROR(FIND("PUL",M491,1),0)&gt;1,"pulido","no")</f>
        <v>no</v>
      </c>
      <c r="AA491" s="2" t="str">
        <f>IF(IFERROR(FIND("BIOC",M491,1),0)&gt;1,"BIOCITY","no")</f>
        <v>no</v>
      </c>
      <c r="AB491" s="2">
        <f>IFERROR(SEARCH("INT",F491,1),0)+IFERROR(SEARCH("DEV",F491,1),0)+IFERROR(SEARCH("FC",F491,1),0)+IFERROR(SEARCH("USD",F491,1),0)</f>
        <v>0</v>
      </c>
    </row>
    <row r="492" spans="1:28" x14ac:dyDescent="0.2">
      <c r="A492" s="1" t="s">
        <v>1830</v>
      </c>
      <c r="B492" s="1" t="s">
        <v>15</v>
      </c>
      <c r="C492" s="10">
        <v>45358</v>
      </c>
      <c r="D492" s="1" t="s">
        <v>1829</v>
      </c>
      <c r="E492" s="1" t="s">
        <v>1828</v>
      </c>
      <c r="F492" s="1" t="s">
        <v>1826</v>
      </c>
      <c r="G492" s="1" t="s">
        <v>39</v>
      </c>
      <c r="H492" s="1" t="s">
        <v>38</v>
      </c>
      <c r="I492" s="1" t="s">
        <v>50</v>
      </c>
      <c r="J492" s="1" t="s">
        <v>17</v>
      </c>
      <c r="K492" s="1" t="s">
        <v>49</v>
      </c>
      <c r="L492" s="1" t="s">
        <v>48</v>
      </c>
      <c r="M492" s="1" t="s">
        <v>47</v>
      </c>
      <c r="N492" s="9">
        <v>1728</v>
      </c>
      <c r="O492" s="1" t="s">
        <v>4</v>
      </c>
      <c r="P492" s="8">
        <v>1728</v>
      </c>
      <c r="Q492" s="8">
        <v>0</v>
      </c>
      <c r="R492" s="1" t="s">
        <v>46</v>
      </c>
      <c r="S492" s="7">
        <v>374.25</v>
      </c>
      <c r="T492" s="6">
        <f>+S492*N492</f>
        <v>646704</v>
      </c>
      <c r="U492" s="6">
        <f>+S492*Q492</f>
        <v>0</v>
      </c>
      <c r="V492" s="1" t="str">
        <f>IF(AB492=0,IFERROR(VLOOKUP(L492,[1]listaMateriales!A:K,11,0),"-"),"Sin producto")</f>
        <v xml:space="preserve">Ladrillos (Olavarria)    </v>
      </c>
      <c r="W492" s="6">
        <f>+IF(OR(K492="27",K492="28",K492="29"),VLOOKUP(L492,[1]listaMateriales!A:E,5,0),0)*N492/1000</f>
        <v>9.225792000000002</v>
      </c>
      <c r="X492" s="6">
        <f>+IF(W492=0,0,T492/W492)</f>
        <v>70097.396516201523</v>
      </c>
      <c r="Y492" s="1" t="str">
        <f>MID(L492,14,1)</f>
        <v>1</v>
      </c>
      <c r="Z492" s="2" t="str">
        <f>IF(IFERROR(FIND("PUL",M492,1),0)&gt;1,"pulido","no")</f>
        <v>no</v>
      </c>
      <c r="AA492" s="2" t="str">
        <f>IF(IFERROR(FIND("BIOC",M492,1),0)&gt;1,"BIOCITY","no")</f>
        <v>no</v>
      </c>
      <c r="AB492" s="2">
        <f>IFERROR(SEARCH("INT",F492,1),0)+IFERROR(SEARCH("DEV",F492,1),0)+IFERROR(SEARCH("FC",F492,1),0)+IFERROR(SEARCH("USD",F492,1),0)</f>
        <v>0</v>
      </c>
    </row>
    <row r="493" spans="1:28" x14ac:dyDescent="0.2">
      <c r="A493" s="1" t="s">
        <v>1830</v>
      </c>
      <c r="B493" s="1" t="s">
        <v>15</v>
      </c>
      <c r="C493" s="10">
        <v>45358</v>
      </c>
      <c r="D493" s="1" t="s">
        <v>1829</v>
      </c>
      <c r="E493" s="1" t="s">
        <v>1828</v>
      </c>
      <c r="F493" s="1" t="s">
        <v>1826</v>
      </c>
      <c r="G493" s="1" t="s">
        <v>39</v>
      </c>
      <c r="H493" s="1" t="s">
        <v>38</v>
      </c>
      <c r="I493" s="1" t="s">
        <v>50</v>
      </c>
      <c r="J493" s="1" t="s">
        <v>17</v>
      </c>
      <c r="K493" s="1" t="s">
        <v>49</v>
      </c>
      <c r="L493" s="1" t="s">
        <v>57</v>
      </c>
      <c r="M493" s="1" t="s">
        <v>56</v>
      </c>
      <c r="N493" s="9">
        <v>2700</v>
      </c>
      <c r="O493" s="1" t="s">
        <v>4</v>
      </c>
      <c r="P493" s="8">
        <v>2700</v>
      </c>
      <c r="Q493" s="8">
        <v>0</v>
      </c>
      <c r="R493" s="1" t="s">
        <v>46</v>
      </c>
      <c r="S493" s="7">
        <v>506.88</v>
      </c>
      <c r="T493" s="6">
        <f>+S493*N493</f>
        <v>1368576</v>
      </c>
      <c r="U493" s="6">
        <f>+S493*Q493</f>
        <v>0</v>
      </c>
      <c r="V493" s="1" t="str">
        <f>IF(AB493=0,IFERROR(VLOOKUP(L493,[1]listaMateriales!A:K,11,0),"-"),"Sin producto")</f>
        <v xml:space="preserve">Ladrillos (Olavarria)    </v>
      </c>
      <c r="W493" s="6">
        <f>+IF(OR(K493="27",K493="28",K493="29"),VLOOKUP(L493,[1]listaMateriales!A:E,5,0),0)*N493/1000</f>
        <v>18.689399999999999</v>
      </c>
      <c r="X493" s="6">
        <f>+IF(W493=0,0,T493/W493)</f>
        <v>73227.390927477609</v>
      </c>
      <c r="Y493" s="1" t="str">
        <f>MID(L493,14,1)</f>
        <v>1</v>
      </c>
      <c r="Z493" s="2" t="str">
        <f>IF(IFERROR(FIND("PUL",M493,1),0)&gt;1,"pulido","no")</f>
        <v>no</v>
      </c>
      <c r="AA493" s="2" t="str">
        <f>IF(IFERROR(FIND("BIOC",M493,1),0)&gt;1,"BIOCITY","no")</f>
        <v>no</v>
      </c>
      <c r="AB493" s="2">
        <f>IFERROR(SEARCH("INT",F493,1),0)+IFERROR(SEARCH("DEV",F493,1),0)+IFERROR(SEARCH("FC",F493,1),0)+IFERROR(SEARCH("USD",F493,1),0)</f>
        <v>0</v>
      </c>
    </row>
    <row r="494" spans="1:28" x14ac:dyDescent="0.2">
      <c r="A494" s="1" t="s">
        <v>1827</v>
      </c>
      <c r="B494" s="1" t="s">
        <v>15</v>
      </c>
      <c r="C494" s="10">
        <v>45358</v>
      </c>
      <c r="D494" s="1" t="s">
        <v>407</v>
      </c>
      <c r="E494" s="1" t="s">
        <v>406</v>
      </c>
      <c r="F494" s="1" t="s">
        <v>1826</v>
      </c>
      <c r="G494" s="1" t="s">
        <v>39</v>
      </c>
      <c r="H494" s="1" t="s">
        <v>38</v>
      </c>
      <c r="I494" s="1" t="s">
        <v>50</v>
      </c>
      <c r="J494" s="1" t="s">
        <v>17</v>
      </c>
      <c r="K494" s="1" t="s">
        <v>49</v>
      </c>
      <c r="L494" s="1" t="s">
        <v>48</v>
      </c>
      <c r="M494" s="1" t="s">
        <v>47</v>
      </c>
      <c r="N494" s="8">
        <v>3456</v>
      </c>
      <c r="O494" s="1" t="s">
        <v>4</v>
      </c>
      <c r="P494" s="8">
        <v>3456</v>
      </c>
      <c r="Q494" s="8">
        <v>0</v>
      </c>
      <c r="R494" s="1" t="s">
        <v>144</v>
      </c>
      <c r="S494" s="7">
        <v>374.25</v>
      </c>
      <c r="T494" s="6">
        <f>+S494*N494</f>
        <v>1293408</v>
      </c>
      <c r="U494" s="6">
        <f>+S494*Q494</f>
        <v>0</v>
      </c>
      <c r="V494" s="1" t="str">
        <f>IF(AB494=0,IFERROR(VLOOKUP(L494,[1]listaMateriales!A:K,11,0),"-"),"Sin producto")</f>
        <v xml:space="preserve">Ladrillos (Olavarria)    </v>
      </c>
      <c r="W494" s="6">
        <f>+IF(OR(K494="27",K494="28",K494="29"),VLOOKUP(L494,[1]listaMateriales!A:E,5,0),0)*N494/1000</f>
        <v>18.451584000000004</v>
      </c>
      <c r="X494" s="6">
        <f>+IF(W494=0,0,T494/W494)</f>
        <v>70097.396516201523</v>
      </c>
      <c r="Y494" s="1" t="str">
        <f>MID(L494,14,1)</f>
        <v>1</v>
      </c>
      <c r="Z494" s="2" t="str">
        <f>IF(IFERROR(FIND("PUL",M494,1),0)&gt;1,"pulido","no")</f>
        <v>no</v>
      </c>
      <c r="AA494" s="2" t="str">
        <f>IF(IFERROR(FIND("BIOC",M494,1),0)&gt;1,"BIOCITY","no")</f>
        <v>no</v>
      </c>
      <c r="AB494" s="2">
        <f>IFERROR(SEARCH("INT",F494,1),0)+IFERROR(SEARCH("DEV",F494,1),0)+IFERROR(SEARCH("FC",F494,1),0)+IFERROR(SEARCH("USD",F494,1),0)</f>
        <v>0</v>
      </c>
    </row>
    <row r="495" spans="1:28" x14ac:dyDescent="0.2">
      <c r="A495" s="1" t="s">
        <v>1827</v>
      </c>
      <c r="B495" s="1" t="s">
        <v>15</v>
      </c>
      <c r="C495" s="10">
        <v>45358</v>
      </c>
      <c r="D495" s="1" t="s">
        <v>407</v>
      </c>
      <c r="E495" s="1" t="s">
        <v>406</v>
      </c>
      <c r="F495" s="1" t="s">
        <v>1826</v>
      </c>
      <c r="G495" s="1" t="s">
        <v>39</v>
      </c>
      <c r="H495" s="1" t="s">
        <v>38</v>
      </c>
      <c r="I495" s="1" t="s">
        <v>50</v>
      </c>
      <c r="J495" s="1" t="s">
        <v>17</v>
      </c>
      <c r="K495" s="1" t="s">
        <v>49</v>
      </c>
      <c r="L495" s="1" t="s">
        <v>57</v>
      </c>
      <c r="M495" s="1" t="s">
        <v>56</v>
      </c>
      <c r="N495" s="8">
        <v>2160</v>
      </c>
      <c r="O495" s="1" t="s">
        <v>4</v>
      </c>
      <c r="P495" s="8">
        <v>2160</v>
      </c>
      <c r="Q495" s="8">
        <v>0</v>
      </c>
      <c r="R495" s="1" t="s">
        <v>144</v>
      </c>
      <c r="S495" s="7">
        <v>506.88</v>
      </c>
      <c r="T495" s="6">
        <f>+S495*N495</f>
        <v>1094860.8</v>
      </c>
      <c r="U495" s="6">
        <f>+S495*Q495</f>
        <v>0</v>
      </c>
      <c r="V495" s="1" t="str">
        <f>IF(AB495=0,IFERROR(VLOOKUP(L495,[1]listaMateriales!A:K,11,0),"-"),"Sin producto")</f>
        <v xml:space="preserve">Ladrillos (Olavarria)    </v>
      </c>
      <c r="W495" s="6">
        <f>+IF(OR(K495="27",K495="28",K495="29"),VLOOKUP(L495,[1]listaMateriales!A:E,5,0),0)*N495/1000</f>
        <v>14.951519999999999</v>
      </c>
      <c r="X495" s="6">
        <f>+IF(W495=0,0,T495/W495)</f>
        <v>73227.390927477623</v>
      </c>
      <c r="Y495" s="1" t="str">
        <f>MID(L495,14,1)</f>
        <v>1</v>
      </c>
      <c r="Z495" s="2" t="str">
        <f>IF(IFERROR(FIND("PUL",M495,1),0)&gt;1,"pulido","no")</f>
        <v>no</v>
      </c>
      <c r="AA495" s="2" t="str">
        <f>IF(IFERROR(FIND("BIOC",M495,1),0)&gt;1,"BIOCITY","no")</f>
        <v>no</v>
      </c>
      <c r="AB495" s="2">
        <f>IFERROR(SEARCH("INT",F495,1),0)+IFERROR(SEARCH("DEV",F495,1),0)+IFERROR(SEARCH("FC",F495,1),0)+IFERROR(SEARCH("USD",F495,1),0)</f>
        <v>0</v>
      </c>
    </row>
    <row r="496" spans="1:28" x14ac:dyDescent="0.2">
      <c r="A496" s="1" t="s">
        <v>1825</v>
      </c>
      <c r="B496" s="1" t="s">
        <v>15</v>
      </c>
      <c r="C496" s="10">
        <v>45358</v>
      </c>
      <c r="D496" s="1" t="s">
        <v>127</v>
      </c>
      <c r="E496" s="1" t="s">
        <v>126</v>
      </c>
      <c r="F496" s="1" t="s">
        <v>1815</v>
      </c>
      <c r="G496" s="1" t="s">
        <v>39</v>
      </c>
      <c r="H496" s="1" t="s">
        <v>38</v>
      </c>
      <c r="I496" s="1" t="s">
        <v>50</v>
      </c>
      <c r="J496" s="1" t="s">
        <v>37</v>
      </c>
      <c r="K496" s="1" t="s">
        <v>36</v>
      </c>
      <c r="L496" s="1" t="s">
        <v>88</v>
      </c>
      <c r="M496" s="1" t="s">
        <v>87</v>
      </c>
      <c r="N496" s="8">
        <v>6336</v>
      </c>
      <c r="O496" s="1" t="s">
        <v>4</v>
      </c>
      <c r="P496" s="8">
        <v>6336</v>
      </c>
      <c r="Q496" s="8">
        <v>0</v>
      </c>
      <c r="R496" s="1" t="s">
        <v>125</v>
      </c>
      <c r="S496" s="7">
        <v>263.33</v>
      </c>
      <c r="T496" s="6">
        <f>+S496*N496</f>
        <v>1668458.88</v>
      </c>
      <c r="U496" s="6">
        <f>+S496*Q496</f>
        <v>0</v>
      </c>
      <c r="V496" s="1" t="str">
        <f>IF(AB496=0,IFERROR(VLOOKUP(L496,[1]listaMateriales!A:K,11,0),"-"),"Sin producto")</f>
        <v>Ladrillos (Campana)</v>
      </c>
      <c r="W496" s="6">
        <f>+IF(OR(K496="27",K496="28",K496="29"),VLOOKUP(L496,[1]listaMateriales!A:E,5,0),0)*N496/1000</f>
        <v>29.145599999999998</v>
      </c>
      <c r="X496" s="6">
        <f>+IF(W496=0,0,T496/W496)</f>
        <v>57245.65217391304</v>
      </c>
      <c r="Y496" s="1" t="str">
        <f>MID(L496,14,1)</f>
        <v/>
      </c>
      <c r="Z496" s="2" t="str">
        <f>IF(IFERROR(FIND("PUL",M496,1),0)&gt;1,"pulido","no")</f>
        <v>no</v>
      </c>
      <c r="AA496" s="2" t="str">
        <f>IF(IFERROR(FIND("BIOC",M496,1),0)&gt;1,"BIOCITY","no")</f>
        <v>no</v>
      </c>
      <c r="AB496" s="2">
        <f>IFERROR(SEARCH("INT",F496,1),0)+IFERROR(SEARCH("DEV",F496,1),0)+IFERROR(SEARCH("FC",F496,1),0)+IFERROR(SEARCH("USD",F496,1),0)</f>
        <v>0</v>
      </c>
    </row>
    <row r="497" spans="1:28" x14ac:dyDescent="0.2">
      <c r="A497" s="1" t="s">
        <v>1824</v>
      </c>
      <c r="B497" s="1" t="s">
        <v>42</v>
      </c>
      <c r="C497" s="10">
        <v>45358</v>
      </c>
      <c r="D497" s="1" t="s">
        <v>135</v>
      </c>
      <c r="E497" s="1" t="s">
        <v>134</v>
      </c>
      <c r="F497" s="1" t="s">
        <v>1822</v>
      </c>
      <c r="G497" s="1" t="s">
        <v>39</v>
      </c>
      <c r="H497" s="1" t="s">
        <v>38</v>
      </c>
      <c r="I497" s="1" t="s">
        <v>50</v>
      </c>
      <c r="J497" s="1" t="s">
        <v>17</v>
      </c>
      <c r="K497" s="1" t="s">
        <v>49</v>
      </c>
      <c r="L497" s="1" t="s">
        <v>133</v>
      </c>
      <c r="M497" s="1" t="s">
        <v>132</v>
      </c>
      <c r="N497" s="8">
        <v>2304</v>
      </c>
      <c r="O497" s="1" t="s">
        <v>4</v>
      </c>
      <c r="P497" s="8">
        <v>2304</v>
      </c>
      <c r="Q497" s="8">
        <v>0</v>
      </c>
      <c r="R497" s="1" t="s">
        <v>33</v>
      </c>
      <c r="S497" s="7">
        <v>207.61</v>
      </c>
      <c r="T497" s="6">
        <f>+S497*N497</f>
        <v>478333.44000000006</v>
      </c>
      <c r="U497" s="6">
        <f>+S497*Q497</f>
        <v>0</v>
      </c>
      <c r="V497" s="1" t="str">
        <f>IF(AB497=0,IFERROR(VLOOKUP(L497,[1]listaMateriales!A:K,11,0),"-"),"Sin producto")</f>
        <v xml:space="preserve">Ladrillos (Olavarria)    </v>
      </c>
      <c r="W497" s="6">
        <f>+IF(OR(K497="27",K497="28",K497="29"),VLOOKUP(L497,[1]listaMateriales!A:E,5,0),0)*N497/1000</f>
        <v>10.227456</v>
      </c>
      <c r="X497" s="6">
        <f>+IF(W497=0,0,T497/W497)</f>
        <v>46769.542689795002</v>
      </c>
      <c r="Y497" s="1" t="str">
        <f>MID(L497,14,1)</f>
        <v>1</v>
      </c>
      <c r="Z497" s="2" t="str">
        <f>IF(IFERROR(FIND("PUL",M497,1),0)&gt;1,"pulido","no")</f>
        <v>no</v>
      </c>
      <c r="AA497" s="2" t="str">
        <f>IF(IFERROR(FIND("BIOC",M497,1),0)&gt;1,"BIOCITY","no")</f>
        <v>no</v>
      </c>
      <c r="AB497" s="2">
        <f>IFERROR(SEARCH("INT",F497,1),0)+IFERROR(SEARCH("DEV",F497,1),0)+IFERROR(SEARCH("FC",F497,1),0)+IFERROR(SEARCH("USD",F497,1),0)</f>
        <v>0</v>
      </c>
    </row>
    <row r="498" spans="1:28" x14ac:dyDescent="0.2">
      <c r="A498" s="1" t="s">
        <v>1824</v>
      </c>
      <c r="B498" s="1" t="s">
        <v>42</v>
      </c>
      <c r="C498" s="10">
        <v>45358</v>
      </c>
      <c r="D498" s="1" t="s">
        <v>135</v>
      </c>
      <c r="E498" s="1" t="s">
        <v>134</v>
      </c>
      <c r="F498" s="1" t="s">
        <v>1822</v>
      </c>
      <c r="G498" s="1" t="s">
        <v>39</v>
      </c>
      <c r="H498" s="1" t="s">
        <v>38</v>
      </c>
      <c r="I498" s="1" t="s">
        <v>50</v>
      </c>
      <c r="J498" s="1" t="s">
        <v>17</v>
      </c>
      <c r="K498" s="1" t="s">
        <v>49</v>
      </c>
      <c r="L498" s="1" t="s">
        <v>57</v>
      </c>
      <c r="M498" s="1" t="s">
        <v>56</v>
      </c>
      <c r="N498" s="9">
        <v>1620</v>
      </c>
      <c r="O498" s="1" t="s">
        <v>4</v>
      </c>
      <c r="P498" s="8">
        <v>1620</v>
      </c>
      <c r="Q498" s="8">
        <v>0</v>
      </c>
      <c r="R498" s="1" t="s">
        <v>33</v>
      </c>
      <c r="S498" s="7">
        <v>317.73</v>
      </c>
      <c r="T498" s="6">
        <f>+S498*N498</f>
        <v>514722.60000000003</v>
      </c>
      <c r="U498" s="6">
        <f>+S498*Q498</f>
        <v>0</v>
      </c>
      <c r="V498" s="1" t="str">
        <f>IF(AB498=0,IFERROR(VLOOKUP(L498,[1]listaMateriales!A:K,11,0),"-"),"Sin producto")</f>
        <v xml:space="preserve">Ladrillos (Olavarria)    </v>
      </c>
      <c r="W498" s="6">
        <f>+IF(OR(K498="27",K498="28",K498="29"),VLOOKUP(L498,[1]listaMateriales!A:E,5,0),0)*N498/1000</f>
        <v>11.21364</v>
      </c>
      <c r="X498" s="6">
        <f>+IF(W498=0,0,T498/W498)</f>
        <v>45901.47356255418</v>
      </c>
      <c r="Y498" s="1" t="str">
        <f>MID(L498,14,1)</f>
        <v>1</v>
      </c>
      <c r="Z498" s="2" t="str">
        <f>IF(IFERROR(FIND("PUL",M498,1),0)&gt;1,"pulido","no")</f>
        <v>no</v>
      </c>
      <c r="AA498" s="2" t="str">
        <f>IF(IFERROR(FIND("BIOC",M498,1),0)&gt;1,"BIOCITY","no")</f>
        <v>no</v>
      </c>
      <c r="AB498" s="2">
        <f>IFERROR(SEARCH("INT",F498,1),0)+IFERROR(SEARCH("DEV",F498,1),0)+IFERROR(SEARCH("FC",F498,1),0)+IFERROR(SEARCH("USD",F498,1),0)</f>
        <v>0</v>
      </c>
    </row>
    <row r="499" spans="1:28" x14ac:dyDescent="0.2">
      <c r="A499" s="1" t="s">
        <v>1824</v>
      </c>
      <c r="B499" s="1" t="s">
        <v>42</v>
      </c>
      <c r="C499" s="10">
        <v>45358</v>
      </c>
      <c r="D499" s="1" t="s">
        <v>135</v>
      </c>
      <c r="E499" s="1" t="s">
        <v>134</v>
      </c>
      <c r="F499" s="1" t="s">
        <v>1822</v>
      </c>
      <c r="G499" s="1" t="s">
        <v>39</v>
      </c>
      <c r="H499" s="1" t="s">
        <v>38</v>
      </c>
      <c r="I499" s="1" t="s">
        <v>50</v>
      </c>
      <c r="J499" s="1" t="s">
        <v>17</v>
      </c>
      <c r="K499" s="1" t="s">
        <v>49</v>
      </c>
      <c r="L499" s="1" t="s">
        <v>57</v>
      </c>
      <c r="M499" s="1" t="s">
        <v>56</v>
      </c>
      <c r="N499" s="8">
        <v>75</v>
      </c>
      <c r="O499" s="1" t="s">
        <v>4</v>
      </c>
      <c r="P499" s="8">
        <v>75</v>
      </c>
      <c r="Q499" s="8">
        <v>0</v>
      </c>
      <c r="R499" s="1" t="s">
        <v>33</v>
      </c>
      <c r="S499" s="7">
        <v>317.73</v>
      </c>
      <c r="T499" s="6">
        <f>+S499*N499</f>
        <v>23829.75</v>
      </c>
      <c r="U499" s="6">
        <f>+S499*Q499</f>
        <v>0</v>
      </c>
      <c r="V499" s="1" t="str">
        <f>IF(AB499=0,IFERROR(VLOOKUP(L499,[1]listaMateriales!A:K,11,0),"-"),"Sin producto")</f>
        <v xml:space="preserve">Ladrillos (Olavarria)    </v>
      </c>
      <c r="W499" s="6">
        <f>+IF(OR(K499="27",K499="28",K499="29"),VLOOKUP(L499,[1]listaMateriales!A:E,5,0),0)*N499/1000</f>
        <v>0.51915</v>
      </c>
      <c r="X499" s="6">
        <f>+IF(W499=0,0,T499/W499)</f>
        <v>45901.473562554173</v>
      </c>
      <c r="Y499" s="1" t="str">
        <f>MID(L499,14,1)</f>
        <v>1</v>
      </c>
      <c r="Z499" s="2" t="str">
        <f>IF(IFERROR(FIND("PUL",M499,1),0)&gt;1,"pulido","no")</f>
        <v>no</v>
      </c>
      <c r="AA499" s="2" t="str">
        <f>IF(IFERROR(FIND("BIOC",M499,1),0)&gt;1,"BIOCITY","no")</f>
        <v>no</v>
      </c>
      <c r="AB499" s="2">
        <f>IFERROR(SEARCH("INT",F499,1),0)+IFERROR(SEARCH("DEV",F499,1),0)+IFERROR(SEARCH("FC",F499,1),0)+IFERROR(SEARCH("USD",F499,1),0)</f>
        <v>0</v>
      </c>
    </row>
    <row r="500" spans="1:28" x14ac:dyDescent="0.2">
      <c r="A500" s="1" t="s">
        <v>1823</v>
      </c>
      <c r="B500" s="1" t="s">
        <v>42</v>
      </c>
      <c r="C500" s="10">
        <v>45358</v>
      </c>
      <c r="D500" s="1" t="s">
        <v>135</v>
      </c>
      <c r="E500" s="1" t="s">
        <v>134</v>
      </c>
      <c r="F500" s="1" t="s">
        <v>1822</v>
      </c>
      <c r="G500" s="1" t="s">
        <v>39</v>
      </c>
      <c r="H500" s="1" t="s">
        <v>38</v>
      </c>
      <c r="I500" s="1" t="s">
        <v>50</v>
      </c>
      <c r="J500" s="1" t="s">
        <v>17</v>
      </c>
      <c r="K500" s="1" t="s">
        <v>49</v>
      </c>
      <c r="L500" s="1" t="s">
        <v>57</v>
      </c>
      <c r="M500" s="1" t="s">
        <v>56</v>
      </c>
      <c r="N500" s="9">
        <v>1170</v>
      </c>
      <c r="O500" s="1" t="s">
        <v>4</v>
      </c>
      <c r="P500" s="8">
        <v>1170</v>
      </c>
      <c r="Q500" s="8">
        <v>0</v>
      </c>
      <c r="R500" s="1" t="s">
        <v>33</v>
      </c>
      <c r="S500" s="7">
        <v>226.95</v>
      </c>
      <c r="T500" s="6">
        <f>+S500*N500</f>
        <v>265531.5</v>
      </c>
      <c r="U500" s="6">
        <f>+S500*Q500</f>
        <v>0</v>
      </c>
      <c r="V500" s="1" t="str">
        <f>IF(AB500=0,IFERROR(VLOOKUP(L500,[1]listaMateriales!A:K,11,0),"-"),"Sin producto")</f>
        <v xml:space="preserve">Ladrillos (Olavarria)    </v>
      </c>
      <c r="W500" s="6">
        <f>+IF(OR(K500="27",K500="28",K500="29"),VLOOKUP(L500,[1]listaMateriales!A:E,5,0),0)*N500/1000</f>
        <v>8.0987399999999994</v>
      </c>
      <c r="X500" s="6">
        <f>+IF(W500=0,0,T500/W500)</f>
        <v>32786.766830395842</v>
      </c>
      <c r="Y500" s="1" t="str">
        <f>MID(L500,14,1)</f>
        <v>1</v>
      </c>
      <c r="Z500" s="2" t="str">
        <f>IF(IFERROR(FIND("PUL",M500,1),0)&gt;1,"pulido","no")</f>
        <v>no</v>
      </c>
      <c r="AA500" s="2" t="str">
        <f>IF(IFERROR(FIND("BIOC",M500,1),0)&gt;1,"BIOCITY","no")</f>
        <v>no</v>
      </c>
      <c r="AB500" s="2">
        <f>IFERROR(SEARCH("INT",F500,1),0)+IFERROR(SEARCH("DEV",F500,1),0)+IFERROR(SEARCH("FC",F500,1),0)+IFERROR(SEARCH("USD",F500,1),0)</f>
        <v>0</v>
      </c>
    </row>
    <row r="501" spans="1:28" x14ac:dyDescent="0.2">
      <c r="A501" s="1" t="s">
        <v>1823</v>
      </c>
      <c r="B501" s="1" t="s">
        <v>42</v>
      </c>
      <c r="C501" s="10">
        <v>45358</v>
      </c>
      <c r="D501" s="1" t="s">
        <v>135</v>
      </c>
      <c r="E501" s="1" t="s">
        <v>134</v>
      </c>
      <c r="F501" s="1" t="s">
        <v>1822</v>
      </c>
      <c r="G501" s="1" t="s">
        <v>39</v>
      </c>
      <c r="H501" s="1" t="s">
        <v>38</v>
      </c>
      <c r="I501" s="1" t="s">
        <v>50</v>
      </c>
      <c r="J501" s="1" t="s">
        <v>17</v>
      </c>
      <c r="K501" s="1" t="s">
        <v>49</v>
      </c>
      <c r="L501" s="1" t="s">
        <v>57</v>
      </c>
      <c r="M501" s="1" t="s">
        <v>56</v>
      </c>
      <c r="N501" s="8">
        <v>15</v>
      </c>
      <c r="O501" s="1" t="s">
        <v>4</v>
      </c>
      <c r="P501" s="8">
        <v>15</v>
      </c>
      <c r="Q501" s="8">
        <v>0</v>
      </c>
      <c r="R501" s="1" t="s">
        <v>33</v>
      </c>
      <c r="S501" s="7">
        <v>226.95</v>
      </c>
      <c r="T501" s="6">
        <f>+S501*N501</f>
        <v>3404.25</v>
      </c>
      <c r="U501" s="6">
        <f>+S501*Q501</f>
        <v>0</v>
      </c>
      <c r="V501" s="1" t="str">
        <f>IF(AB501=0,IFERROR(VLOOKUP(L501,[1]listaMateriales!A:K,11,0),"-"),"Sin producto")</f>
        <v xml:space="preserve">Ladrillos (Olavarria)    </v>
      </c>
      <c r="W501" s="6">
        <f>+IF(OR(K501="27",K501="28",K501="29"),VLOOKUP(L501,[1]listaMateriales!A:E,5,0),0)*N501/1000</f>
        <v>0.10382999999999999</v>
      </c>
      <c r="X501" s="6">
        <f>+IF(W501=0,0,T501/W501)</f>
        <v>32786.766830395842</v>
      </c>
      <c r="Y501" s="1" t="str">
        <f>MID(L501,14,1)</f>
        <v>1</v>
      </c>
      <c r="Z501" s="2" t="str">
        <f>IF(IFERROR(FIND("PUL",M501,1),0)&gt;1,"pulido","no")</f>
        <v>no</v>
      </c>
      <c r="AA501" s="2" t="str">
        <f>IF(IFERROR(FIND("BIOC",M501,1),0)&gt;1,"BIOCITY","no")</f>
        <v>no</v>
      </c>
      <c r="AB501" s="2">
        <f>IFERROR(SEARCH("INT",F501,1),0)+IFERROR(SEARCH("DEV",F501,1),0)+IFERROR(SEARCH("FC",F501,1),0)+IFERROR(SEARCH("USD",F501,1),0)</f>
        <v>0</v>
      </c>
    </row>
    <row r="502" spans="1:28" x14ac:dyDescent="0.2">
      <c r="A502" s="1" t="s">
        <v>1821</v>
      </c>
      <c r="B502" s="1" t="s">
        <v>42</v>
      </c>
      <c r="C502" s="10">
        <v>45358</v>
      </c>
      <c r="D502" s="1" t="s">
        <v>530</v>
      </c>
      <c r="E502" s="1" t="s">
        <v>529</v>
      </c>
      <c r="F502" s="1" t="s">
        <v>1815</v>
      </c>
      <c r="G502" s="1" t="s">
        <v>39</v>
      </c>
      <c r="H502" s="1" t="s">
        <v>38</v>
      </c>
      <c r="I502" s="1" t="s">
        <v>50</v>
      </c>
      <c r="J502" s="1" t="s">
        <v>17</v>
      </c>
      <c r="K502" s="1" t="s">
        <v>49</v>
      </c>
      <c r="L502" s="1" t="s">
        <v>57</v>
      </c>
      <c r="M502" s="1" t="s">
        <v>56</v>
      </c>
      <c r="N502" s="9">
        <v>1890</v>
      </c>
      <c r="O502" s="1" t="s">
        <v>4</v>
      </c>
      <c r="P502" s="8">
        <v>1890</v>
      </c>
      <c r="Q502" s="8">
        <v>0</v>
      </c>
      <c r="R502" s="1" t="s">
        <v>93</v>
      </c>
      <c r="S502" s="7">
        <v>401.84</v>
      </c>
      <c r="T502" s="6">
        <f>+S502*N502</f>
        <v>759477.6</v>
      </c>
      <c r="U502" s="6">
        <f>+S502*Q502</f>
        <v>0</v>
      </c>
      <c r="V502" s="1" t="str">
        <f>IF(AB502=0,IFERROR(VLOOKUP(L502,[1]listaMateriales!A:K,11,0),"-"),"Sin producto")</f>
        <v xml:space="preserve">Ladrillos (Olavarria)    </v>
      </c>
      <c r="W502" s="6">
        <f>+IF(OR(K502="27",K502="28",K502="29"),VLOOKUP(L502,[1]listaMateriales!A:E,5,0),0)*N502/1000</f>
        <v>13.08258</v>
      </c>
      <c r="X502" s="6">
        <f>+IF(W502=0,0,T502/W502)</f>
        <v>58052.58595781566</v>
      </c>
      <c r="Y502" s="1" t="str">
        <f>MID(L502,14,1)</f>
        <v>1</v>
      </c>
      <c r="Z502" s="2" t="str">
        <f>IF(IFERROR(FIND("PUL",M502,1),0)&gt;1,"pulido","no")</f>
        <v>no</v>
      </c>
      <c r="AA502" s="2" t="str">
        <f>IF(IFERROR(FIND("BIOC",M502,1),0)&gt;1,"BIOCITY","no")</f>
        <v>no</v>
      </c>
      <c r="AB502" s="2">
        <f>IFERROR(SEARCH("INT",F502,1),0)+IFERROR(SEARCH("DEV",F502,1),0)+IFERROR(SEARCH("FC",F502,1),0)+IFERROR(SEARCH("USD",F502,1),0)</f>
        <v>0</v>
      </c>
    </row>
    <row r="503" spans="1:28" x14ac:dyDescent="0.2">
      <c r="A503" s="1" t="s">
        <v>1821</v>
      </c>
      <c r="B503" s="1" t="s">
        <v>42</v>
      </c>
      <c r="C503" s="10">
        <v>45358</v>
      </c>
      <c r="D503" s="1" t="s">
        <v>530</v>
      </c>
      <c r="E503" s="1" t="s">
        <v>529</v>
      </c>
      <c r="F503" s="1" t="s">
        <v>1815</v>
      </c>
      <c r="G503" s="1" t="s">
        <v>39</v>
      </c>
      <c r="H503" s="1" t="s">
        <v>38</v>
      </c>
      <c r="I503" s="1" t="s">
        <v>50</v>
      </c>
      <c r="J503" s="1" t="s">
        <v>17</v>
      </c>
      <c r="K503" s="1" t="s">
        <v>49</v>
      </c>
      <c r="L503" s="1" t="s">
        <v>57</v>
      </c>
      <c r="M503" s="1" t="s">
        <v>56</v>
      </c>
      <c r="N503" s="8">
        <v>47</v>
      </c>
      <c r="O503" s="1" t="s">
        <v>4</v>
      </c>
      <c r="P503" s="8">
        <v>47</v>
      </c>
      <c r="Q503" s="8">
        <v>0</v>
      </c>
      <c r="R503" s="1" t="s">
        <v>93</v>
      </c>
      <c r="S503" s="7">
        <v>401.84</v>
      </c>
      <c r="T503" s="6">
        <f>+S503*N503</f>
        <v>18886.48</v>
      </c>
      <c r="U503" s="6">
        <f>+S503*Q503</f>
        <v>0</v>
      </c>
      <c r="V503" s="1" t="str">
        <f>IF(AB503=0,IFERROR(VLOOKUP(L503,[1]listaMateriales!A:K,11,0),"-"),"Sin producto")</f>
        <v xml:space="preserve">Ladrillos (Olavarria)    </v>
      </c>
      <c r="W503" s="6">
        <f>+IF(OR(K503="27",K503="28",K503="29"),VLOOKUP(L503,[1]listaMateriales!A:E,5,0),0)*N503/1000</f>
        <v>0.32533400000000001</v>
      </c>
      <c r="X503" s="6">
        <f>+IF(W503=0,0,T503/W503)</f>
        <v>58052.58595781566</v>
      </c>
      <c r="Y503" s="1" t="str">
        <f>MID(L503,14,1)</f>
        <v>1</v>
      </c>
      <c r="Z503" s="2" t="str">
        <f>IF(IFERROR(FIND("PUL",M503,1),0)&gt;1,"pulido","no")</f>
        <v>no</v>
      </c>
      <c r="AA503" s="2" t="str">
        <f>IF(IFERROR(FIND("BIOC",M503,1),0)&gt;1,"BIOCITY","no")</f>
        <v>no</v>
      </c>
      <c r="AB503" s="2">
        <f>IFERROR(SEARCH("INT",F503,1),0)+IFERROR(SEARCH("DEV",F503,1),0)+IFERROR(SEARCH("FC",F503,1),0)+IFERROR(SEARCH("USD",F503,1),0)</f>
        <v>0</v>
      </c>
    </row>
    <row r="504" spans="1:28" x14ac:dyDescent="0.2">
      <c r="A504" s="1" t="s">
        <v>1821</v>
      </c>
      <c r="B504" s="1" t="s">
        <v>42</v>
      </c>
      <c r="C504" s="10">
        <v>45358</v>
      </c>
      <c r="D504" s="1" t="s">
        <v>530</v>
      </c>
      <c r="E504" s="1" t="s">
        <v>529</v>
      </c>
      <c r="F504" s="1" t="s">
        <v>1815</v>
      </c>
      <c r="G504" s="1" t="s">
        <v>39</v>
      </c>
      <c r="H504" s="1" t="s">
        <v>38</v>
      </c>
      <c r="I504" s="1" t="s">
        <v>50</v>
      </c>
      <c r="J504" s="1" t="s">
        <v>17</v>
      </c>
      <c r="K504" s="1" t="s">
        <v>49</v>
      </c>
      <c r="L504" s="1" t="s">
        <v>48</v>
      </c>
      <c r="M504" s="1" t="s">
        <v>47</v>
      </c>
      <c r="N504" s="9">
        <v>3456</v>
      </c>
      <c r="O504" s="1" t="s">
        <v>4</v>
      </c>
      <c r="P504" s="8">
        <v>3456</v>
      </c>
      <c r="Q504" s="8">
        <v>0</v>
      </c>
      <c r="R504" s="1" t="s">
        <v>93</v>
      </c>
      <c r="S504" s="7">
        <v>296.67</v>
      </c>
      <c r="T504" s="6">
        <f>+S504*N504</f>
        <v>1025291.52</v>
      </c>
      <c r="U504" s="6">
        <f>+S504*Q504</f>
        <v>0</v>
      </c>
      <c r="V504" s="1" t="str">
        <f>IF(AB504=0,IFERROR(VLOOKUP(L504,[1]listaMateriales!A:K,11,0),"-"),"Sin producto")</f>
        <v xml:space="preserve">Ladrillos (Olavarria)    </v>
      </c>
      <c r="W504" s="6">
        <f>+IF(OR(K504="27",K504="28",K504="29"),VLOOKUP(L504,[1]listaMateriales!A:E,5,0),0)*N504/1000</f>
        <v>18.451584000000004</v>
      </c>
      <c r="X504" s="6">
        <f>+IF(W504=0,0,T504/W504)</f>
        <v>55566.585502903152</v>
      </c>
      <c r="Y504" s="1" t="str">
        <f>MID(L504,14,1)</f>
        <v>1</v>
      </c>
      <c r="Z504" s="2" t="str">
        <f>IF(IFERROR(FIND("PUL",M504,1),0)&gt;1,"pulido","no")</f>
        <v>no</v>
      </c>
      <c r="AA504" s="2" t="str">
        <f>IF(IFERROR(FIND("BIOC",M504,1),0)&gt;1,"BIOCITY","no")</f>
        <v>no</v>
      </c>
      <c r="AB504" s="2">
        <f>IFERROR(SEARCH("INT",F504,1),0)+IFERROR(SEARCH("DEV",F504,1),0)+IFERROR(SEARCH("FC",F504,1),0)+IFERROR(SEARCH("USD",F504,1),0)</f>
        <v>0</v>
      </c>
    </row>
    <row r="505" spans="1:28" x14ac:dyDescent="0.2">
      <c r="A505" s="1" t="s">
        <v>1820</v>
      </c>
      <c r="B505" s="1" t="s">
        <v>42</v>
      </c>
      <c r="C505" s="10">
        <v>45358</v>
      </c>
      <c r="D505" s="1" t="s">
        <v>530</v>
      </c>
      <c r="E505" s="1" t="s">
        <v>529</v>
      </c>
      <c r="F505" s="1" t="s">
        <v>1815</v>
      </c>
      <c r="G505" s="1" t="s">
        <v>39</v>
      </c>
      <c r="H505" s="1" t="s">
        <v>38</v>
      </c>
      <c r="I505" s="1" t="s">
        <v>50</v>
      </c>
      <c r="J505" s="1" t="s">
        <v>17</v>
      </c>
      <c r="K505" s="1" t="s">
        <v>49</v>
      </c>
      <c r="L505" s="1" t="s">
        <v>57</v>
      </c>
      <c r="M505" s="1" t="s">
        <v>56</v>
      </c>
      <c r="N505" s="9">
        <v>43</v>
      </c>
      <c r="O505" s="1" t="s">
        <v>4</v>
      </c>
      <c r="P505" s="8">
        <v>43</v>
      </c>
      <c r="Q505" s="8">
        <v>0</v>
      </c>
      <c r="R505" s="1" t="s">
        <v>93</v>
      </c>
      <c r="S505" s="7">
        <v>401.84</v>
      </c>
      <c r="T505" s="6">
        <f>+S505*N505</f>
        <v>17279.12</v>
      </c>
      <c r="U505" s="6">
        <f>+S505*Q505</f>
        <v>0</v>
      </c>
      <c r="V505" s="1" t="str">
        <f>IF(AB505=0,IFERROR(VLOOKUP(L505,[1]listaMateriales!A:K,11,0),"-"),"Sin producto")</f>
        <v xml:space="preserve">Ladrillos (Olavarria)    </v>
      </c>
      <c r="W505" s="6">
        <f>+IF(OR(K505="27",K505="28",K505="29"),VLOOKUP(L505,[1]listaMateriales!A:E,5,0),0)*N505/1000</f>
        <v>0.29764600000000002</v>
      </c>
      <c r="X505" s="6">
        <f>+IF(W505=0,0,T505/W505)</f>
        <v>58052.585957815652</v>
      </c>
      <c r="Y505" s="1" t="str">
        <f>MID(L505,14,1)</f>
        <v>1</v>
      </c>
      <c r="Z505" s="2" t="str">
        <f>IF(IFERROR(FIND("PUL",M505,1),0)&gt;1,"pulido","no")</f>
        <v>no</v>
      </c>
      <c r="AA505" s="2" t="str">
        <f>IF(IFERROR(FIND("BIOC",M505,1),0)&gt;1,"BIOCITY","no")</f>
        <v>no</v>
      </c>
      <c r="AB505" s="2">
        <f>IFERROR(SEARCH("INT",F505,1),0)+IFERROR(SEARCH("DEV",F505,1),0)+IFERROR(SEARCH("FC",F505,1),0)+IFERROR(SEARCH("USD",F505,1),0)</f>
        <v>0</v>
      </c>
    </row>
    <row r="506" spans="1:28" x14ac:dyDescent="0.2">
      <c r="A506" s="1" t="s">
        <v>1820</v>
      </c>
      <c r="B506" s="1" t="s">
        <v>42</v>
      </c>
      <c r="C506" s="10">
        <v>45358</v>
      </c>
      <c r="D506" s="1" t="s">
        <v>530</v>
      </c>
      <c r="E506" s="1" t="s">
        <v>529</v>
      </c>
      <c r="F506" s="1" t="s">
        <v>1815</v>
      </c>
      <c r="G506" s="1" t="s">
        <v>39</v>
      </c>
      <c r="H506" s="1" t="s">
        <v>38</v>
      </c>
      <c r="I506" s="1" t="s">
        <v>50</v>
      </c>
      <c r="J506" s="1" t="s">
        <v>17</v>
      </c>
      <c r="K506" s="1" t="s">
        <v>49</v>
      </c>
      <c r="L506" s="1" t="s">
        <v>57</v>
      </c>
      <c r="M506" s="1" t="s">
        <v>56</v>
      </c>
      <c r="N506" s="9">
        <v>180</v>
      </c>
      <c r="O506" s="1" t="s">
        <v>4</v>
      </c>
      <c r="P506" s="8">
        <v>180</v>
      </c>
      <c r="Q506" s="8">
        <v>0</v>
      </c>
      <c r="R506" s="1" t="s">
        <v>93</v>
      </c>
      <c r="S506" s="7">
        <v>401.84</v>
      </c>
      <c r="T506" s="6">
        <f>+S506*N506</f>
        <v>72331.199999999997</v>
      </c>
      <c r="U506" s="6">
        <f>+S506*Q506</f>
        <v>0</v>
      </c>
      <c r="V506" s="1" t="str">
        <f>IF(AB506=0,IFERROR(VLOOKUP(L506,[1]listaMateriales!A:K,11,0),"-"),"Sin producto")</f>
        <v xml:space="preserve">Ladrillos (Olavarria)    </v>
      </c>
      <c r="W506" s="6">
        <f>+IF(OR(K506="27",K506="28",K506="29"),VLOOKUP(L506,[1]listaMateriales!A:E,5,0),0)*N506/1000</f>
        <v>1.24596</v>
      </c>
      <c r="X506" s="6">
        <f>+IF(W506=0,0,T506/W506)</f>
        <v>58052.58595781566</v>
      </c>
      <c r="Y506" s="1" t="str">
        <f>MID(L506,14,1)</f>
        <v>1</v>
      </c>
      <c r="Z506" s="2" t="str">
        <f>IF(IFERROR(FIND("PUL",M506,1),0)&gt;1,"pulido","no")</f>
        <v>no</v>
      </c>
      <c r="AA506" s="2" t="str">
        <f>IF(IFERROR(FIND("BIOC",M506,1),0)&gt;1,"BIOCITY","no")</f>
        <v>no</v>
      </c>
      <c r="AB506" s="2">
        <f>IFERROR(SEARCH("INT",F506,1),0)+IFERROR(SEARCH("DEV",F506,1),0)+IFERROR(SEARCH("FC",F506,1),0)+IFERROR(SEARCH("USD",F506,1),0)</f>
        <v>0</v>
      </c>
    </row>
    <row r="507" spans="1:28" x14ac:dyDescent="0.2">
      <c r="A507" s="1" t="s">
        <v>1819</v>
      </c>
      <c r="B507" s="1" t="s">
        <v>42</v>
      </c>
      <c r="C507" s="10">
        <v>45358</v>
      </c>
      <c r="D507" s="1" t="s">
        <v>533</v>
      </c>
      <c r="E507" s="1" t="s">
        <v>532</v>
      </c>
      <c r="F507" s="1" t="s">
        <v>1815</v>
      </c>
      <c r="G507" s="1" t="s">
        <v>39</v>
      </c>
      <c r="H507" s="1" t="s">
        <v>38</v>
      </c>
      <c r="I507" s="1" t="s">
        <v>50</v>
      </c>
      <c r="J507" s="1" t="s">
        <v>17</v>
      </c>
      <c r="K507" s="1" t="s">
        <v>49</v>
      </c>
      <c r="L507" s="1" t="s">
        <v>48</v>
      </c>
      <c r="M507" s="1" t="s">
        <v>47</v>
      </c>
      <c r="N507" s="9">
        <v>7200</v>
      </c>
      <c r="O507" s="1" t="s">
        <v>4</v>
      </c>
      <c r="P507" s="8">
        <v>7200</v>
      </c>
      <c r="Q507" s="8">
        <v>0</v>
      </c>
      <c r="R507" s="1" t="s">
        <v>93</v>
      </c>
      <c r="S507" s="7">
        <v>257.20999999999998</v>
      </c>
      <c r="T507" s="6">
        <f>+S507*N507</f>
        <v>1851911.9999999998</v>
      </c>
      <c r="U507" s="6">
        <f>+S507*Q507</f>
        <v>0</v>
      </c>
      <c r="V507" s="1" t="str">
        <f>IF(AB507=0,IFERROR(VLOOKUP(L507,[1]listaMateriales!A:K,11,0),"-"),"Sin producto")</f>
        <v xml:space="preserve">Ladrillos (Olavarria)    </v>
      </c>
      <c r="W507" s="6">
        <f>+IF(OR(K507="27",K507="28",K507="29"),VLOOKUP(L507,[1]listaMateriales!A:E,5,0),0)*N507/1000</f>
        <v>38.440800000000003</v>
      </c>
      <c r="X507" s="6">
        <f>+IF(W507=0,0,T507/W507)</f>
        <v>48175.688331148143</v>
      </c>
      <c r="Y507" s="1" t="str">
        <f>MID(L507,14,1)</f>
        <v>1</v>
      </c>
      <c r="Z507" s="2" t="str">
        <f>IF(IFERROR(FIND("PUL",M507,1),0)&gt;1,"pulido","no")</f>
        <v>no</v>
      </c>
      <c r="AA507" s="2" t="str">
        <f>IF(IFERROR(FIND("BIOC",M507,1),0)&gt;1,"BIOCITY","no")</f>
        <v>no</v>
      </c>
      <c r="AB507" s="2">
        <f>IFERROR(SEARCH("INT",F507,1),0)+IFERROR(SEARCH("DEV",F507,1),0)+IFERROR(SEARCH("FC",F507,1),0)+IFERROR(SEARCH("USD",F507,1),0)</f>
        <v>0</v>
      </c>
    </row>
    <row r="508" spans="1:28" x14ac:dyDescent="0.2">
      <c r="A508" s="1" t="s">
        <v>1818</v>
      </c>
      <c r="B508" s="1" t="s">
        <v>15</v>
      </c>
      <c r="C508" s="10">
        <v>45358</v>
      </c>
      <c r="D508" s="1" t="s">
        <v>97</v>
      </c>
      <c r="E508" s="1" t="s">
        <v>96</v>
      </c>
      <c r="F508" s="1" t="s">
        <v>1815</v>
      </c>
      <c r="G508" s="1" t="s">
        <v>39</v>
      </c>
      <c r="H508" s="1" t="s">
        <v>38</v>
      </c>
      <c r="I508" s="1" t="s">
        <v>50</v>
      </c>
      <c r="J508" s="1" t="s">
        <v>17</v>
      </c>
      <c r="K508" s="1" t="s">
        <v>49</v>
      </c>
      <c r="L508" s="1" t="s">
        <v>48</v>
      </c>
      <c r="M508" s="1" t="s">
        <v>47</v>
      </c>
      <c r="N508" s="9">
        <v>5760</v>
      </c>
      <c r="O508" s="1" t="s">
        <v>4</v>
      </c>
      <c r="P508" s="8">
        <v>5760</v>
      </c>
      <c r="Q508" s="8">
        <v>0</v>
      </c>
      <c r="R508" s="1" t="s">
        <v>93</v>
      </c>
      <c r="S508" s="7">
        <v>337.82</v>
      </c>
      <c r="T508" s="6">
        <f>+S508*N508</f>
        <v>1945843.2</v>
      </c>
      <c r="U508" s="6">
        <f>+S508*Q508</f>
        <v>0</v>
      </c>
      <c r="V508" s="1" t="str">
        <f>IF(AB508=0,IFERROR(VLOOKUP(L508,[1]listaMateriales!A:K,11,0),"-"),"Sin producto")</f>
        <v xml:space="preserve">Ladrillos (Olavarria)    </v>
      </c>
      <c r="W508" s="6">
        <f>+IF(OR(K508="27",K508="28",K508="29"),VLOOKUP(L508,[1]listaMateriales!A:E,5,0),0)*N508/1000</f>
        <v>30.752640000000003</v>
      </c>
      <c r="X508" s="6">
        <f>+IF(W508=0,0,T508/W508)</f>
        <v>63274.021352313161</v>
      </c>
      <c r="Y508" s="1" t="str">
        <f>MID(L508,14,1)</f>
        <v>1</v>
      </c>
      <c r="Z508" s="2" t="str">
        <f>IF(IFERROR(FIND("PUL",M508,1),0)&gt;1,"pulido","no")</f>
        <v>no</v>
      </c>
      <c r="AA508" s="2" t="str">
        <f>IF(IFERROR(FIND("BIOC",M508,1),0)&gt;1,"BIOCITY","no")</f>
        <v>no</v>
      </c>
      <c r="AB508" s="2">
        <f>IFERROR(SEARCH("INT",F508,1),0)+IFERROR(SEARCH("DEV",F508,1),0)+IFERROR(SEARCH("FC",F508,1),0)+IFERROR(SEARCH("USD",F508,1),0)</f>
        <v>0</v>
      </c>
    </row>
    <row r="509" spans="1:28" x14ac:dyDescent="0.2">
      <c r="A509" s="1" t="s">
        <v>1817</v>
      </c>
      <c r="B509" s="1" t="s">
        <v>42</v>
      </c>
      <c r="C509" s="10">
        <v>45358</v>
      </c>
      <c r="D509" s="1" t="s">
        <v>95</v>
      </c>
      <c r="E509" s="1" t="s">
        <v>94</v>
      </c>
      <c r="F509" s="1" t="s">
        <v>1815</v>
      </c>
      <c r="G509" s="1" t="s">
        <v>39</v>
      </c>
      <c r="H509" s="1" t="s">
        <v>38</v>
      </c>
      <c r="I509" s="1" t="s">
        <v>0</v>
      </c>
      <c r="J509" s="1" t="s">
        <v>17</v>
      </c>
      <c r="K509" s="1" t="s">
        <v>49</v>
      </c>
      <c r="L509" s="1" t="s">
        <v>133</v>
      </c>
      <c r="M509" s="1" t="s">
        <v>132</v>
      </c>
      <c r="N509" s="9">
        <v>2880</v>
      </c>
      <c r="O509" s="1" t="s">
        <v>4</v>
      </c>
      <c r="P509" s="8">
        <v>2880</v>
      </c>
      <c r="Q509" s="8">
        <v>0</v>
      </c>
      <c r="R509" s="1" t="s">
        <v>93</v>
      </c>
      <c r="S509" s="7">
        <v>149.28</v>
      </c>
      <c r="T509" s="6">
        <f>+S509*N509</f>
        <v>429926.40000000002</v>
      </c>
      <c r="U509" s="6">
        <f>+S509*Q509</f>
        <v>0</v>
      </c>
      <c r="V509" s="1" t="str">
        <f>IF(AB509=0,IFERROR(VLOOKUP(L509,[1]listaMateriales!A:K,11,0),"-"),"Sin producto")</f>
        <v xml:space="preserve">Ladrillos (Olavarria)    </v>
      </c>
      <c r="W509" s="6">
        <f>+IF(OR(K509="27",K509="28",K509="29"),VLOOKUP(L509,[1]listaMateriales!A:E,5,0),0)*N509/1000</f>
        <v>12.784319999999999</v>
      </c>
      <c r="X509" s="6">
        <f>+IF(W509=0,0,T509/W509)</f>
        <v>33629.195764811899</v>
      </c>
      <c r="Y509" s="1" t="str">
        <f>MID(L509,14,1)</f>
        <v>1</v>
      </c>
      <c r="Z509" s="2" t="str">
        <f>IF(IFERROR(FIND("PUL",M509,1),0)&gt;1,"pulido","no")</f>
        <v>no</v>
      </c>
      <c r="AA509" s="2" t="str">
        <f>IF(IFERROR(FIND("BIOC",M509,1),0)&gt;1,"BIOCITY","no")</f>
        <v>no</v>
      </c>
      <c r="AB509" s="2">
        <f>IFERROR(SEARCH("INT",F509,1),0)+IFERROR(SEARCH("DEV",F509,1),0)+IFERROR(SEARCH("FC",F509,1),0)+IFERROR(SEARCH("USD",F509,1),0)</f>
        <v>0</v>
      </c>
    </row>
    <row r="510" spans="1:28" x14ac:dyDescent="0.2">
      <c r="A510" s="1" t="s">
        <v>1817</v>
      </c>
      <c r="B510" s="1" t="s">
        <v>42</v>
      </c>
      <c r="C510" s="10">
        <v>45358</v>
      </c>
      <c r="D510" s="1" t="s">
        <v>95</v>
      </c>
      <c r="E510" s="1" t="s">
        <v>94</v>
      </c>
      <c r="F510" s="1" t="s">
        <v>1815</v>
      </c>
      <c r="G510" s="1" t="s">
        <v>39</v>
      </c>
      <c r="H510" s="1" t="s">
        <v>38</v>
      </c>
      <c r="I510" s="1" t="s">
        <v>0</v>
      </c>
      <c r="J510" s="1" t="s">
        <v>17</v>
      </c>
      <c r="K510" s="1" t="s">
        <v>49</v>
      </c>
      <c r="L510" s="1" t="s">
        <v>57</v>
      </c>
      <c r="M510" s="1" t="s">
        <v>56</v>
      </c>
      <c r="N510" s="8">
        <v>2700</v>
      </c>
      <c r="O510" s="1" t="s">
        <v>4</v>
      </c>
      <c r="P510" s="8">
        <v>2700</v>
      </c>
      <c r="Q510" s="8">
        <v>0</v>
      </c>
      <c r="R510" s="1" t="s">
        <v>93</v>
      </c>
      <c r="S510" s="7">
        <v>228.46</v>
      </c>
      <c r="T510" s="6">
        <f>+S510*N510</f>
        <v>616842</v>
      </c>
      <c r="U510" s="6">
        <f>+S510*Q510</f>
        <v>0</v>
      </c>
      <c r="V510" s="1" t="str">
        <f>IF(AB510=0,IFERROR(VLOOKUP(L510,[1]listaMateriales!A:K,11,0),"-"),"Sin producto")</f>
        <v xml:space="preserve">Ladrillos (Olavarria)    </v>
      </c>
      <c r="W510" s="6">
        <f>+IF(OR(K510="27",K510="28",K510="29"),VLOOKUP(L510,[1]listaMateriales!A:E,5,0),0)*N510/1000</f>
        <v>18.689399999999999</v>
      </c>
      <c r="X510" s="6">
        <f>+IF(W510=0,0,T510/W510)</f>
        <v>33004.911875180587</v>
      </c>
      <c r="Y510" s="1" t="str">
        <f>MID(L510,14,1)</f>
        <v>1</v>
      </c>
      <c r="Z510" s="2" t="str">
        <f>IF(IFERROR(FIND("PUL",M510,1),0)&gt;1,"pulido","no")</f>
        <v>no</v>
      </c>
      <c r="AA510" s="2" t="str">
        <f>IF(IFERROR(FIND("BIOC",M510,1),0)&gt;1,"BIOCITY","no")</f>
        <v>no</v>
      </c>
      <c r="AB510" s="2">
        <f>IFERROR(SEARCH("INT",F510,1),0)+IFERROR(SEARCH("DEV",F510,1),0)+IFERROR(SEARCH("FC",F510,1),0)+IFERROR(SEARCH("USD",F510,1),0)</f>
        <v>0</v>
      </c>
    </row>
    <row r="511" spans="1:28" x14ac:dyDescent="0.2">
      <c r="A511" s="1" t="s">
        <v>1816</v>
      </c>
      <c r="B511" s="1" t="s">
        <v>42</v>
      </c>
      <c r="C511" s="10">
        <v>45358</v>
      </c>
      <c r="D511" s="1" t="s">
        <v>95</v>
      </c>
      <c r="E511" s="1" t="s">
        <v>94</v>
      </c>
      <c r="F511" s="1" t="s">
        <v>1815</v>
      </c>
      <c r="G511" s="1" t="s">
        <v>39</v>
      </c>
      <c r="H511" s="1" t="s">
        <v>38</v>
      </c>
      <c r="I511" s="1" t="s">
        <v>0</v>
      </c>
      <c r="J511" s="1" t="s">
        <v>17</v>
      </c>
      <c r="K511" s="1" t="s">
        <v>49</v>
      </c>
      <c r="L511" s="1" t="s">
        <v>55</v>
      </c>
      <c r="M511" s="1" t="s">
        <v>54</v>
      </c>
      <c r="N511" s="8">
        <v>3960</v>
      </c>
      <c r="O511" s="1" t="s">
        <v>4</v>
      </c>
      <c r="P511" s="8">
        <v>3960</v>
      </c>
      <c r="Q511" s="8">
        <v>0</v>
      </c>
      <c r="R511" s="1" t="s">
        <v>93</v>
      </c>
      <c r="S511" s="7">
        <v>132.29</v>
      </c>
      <c r="T511" s="6">
        <f>+S511*N511</f>
        <v>523868.39999999997</v>
      </c>
      <c r="U511" s="6">
        <f>+S511*Q511</f>
        <v>0</v>
      </c>
      <c r="V511" s="1" t="str">
        <f>IF(AB511=0,IFERROR(VLOOKUP(L511,[1]listaMateriales!A:K,11,0),"-"),"Sin producto")</f>
        <v xml:space="preserve">Ladrillos (Olavarria)    </v>
      </c>
      <c r="W511" s="6">
        <f>+IF(OR(K511="27",K511="28",K511="29"),VLOOKUP(L511,[1]listaMateriales!A:E,5,0),0)*N511/1000</f>
        <v>14.45796</v>
      </c>
      <c r="X511" s="6">
        <f>+IF(W511=0,0,T511/W511)</f>
        <v>36233.908518214186</v>
      </c>
      <c r="Y511" s="1" t="str">
        <f>MID(L511,14,1)</f>
        <v>1</v>
      </c>
      <c r="Z511" s="2" t="str">
        <f>IF(IFERROR(FIND("PUL",M511,1),0)&gt;1,"pulido","no")</f>
        <v>no</v>
      </c>
      <c r="AA511" s="2" t="str">
        <f>IF(IFERROR(FIND("BIOC",M511,1),0)&gt;1,"BIOCITY","no")</f>
        <v>no</v>
      </c>
      <c r="AB511" s="2">
        <f>IFERROR(SEARCH("INT",F511,1),0)+IFERROR(SEARCH("DEV",F511,1),0)+IFERROR(SEARCH("FC",F511,1),0)+IFERROR(SEARCH("USD",F511,1),0)</f>
        <v>0</v>
      </c>
    </row>
    <row r="512" spans="1:28" x14ac:dyDescent="0.2">
      <c r="A512" s="1" t="s">
        <v>1816</v>
      </c>
      <c r="B512" s="1" t="s">
        <v>42</v>
      </c>
      <c r="C512" s="10">
        <v>45358</v>
      </c>
      <c r="D512" s="1" t="s">
        <v>95</v>
      </c>
      <c r="E512" s="1" t="s">
        <v>94</v>
      </c>
      <c r="F512" s="1" t="s">
        <v>1815</v>
      </c>
      <c r="G512" s="1" t="s">
        <v>39</v>
      </c>
      <c r="H512" s="1" t="s">
        <v>38</v>
      </c>
      <c r="I512" s="1" t="s">
        <v>0</v>
      </c>
      <c r="J512" s="1" t="s">
        <v>17</v>
      </c>
      <c r="K512" s="1" t="s">
        <v>49</v>
      </c>
      <c r="L512" s="1" t="s">
        <v>57</v>
      </c>
      <c r="M512" s="1" t="s">
        <v>56</v>
      </c>
      <c r="N512" s="8">
        <v>2700</v>
      </c>
      <c r="O512" s="1" t="s">
        <v>4</v>
      </c>
      <c r="P512" s="8">
        <v>2700</v>
      </c>
      <c r="Q512" s="8">
        <v>0</v>
      </c>
      <c r="R512" s="1" t="s">
        <v>93</v>
      </c>
      <c r="S512" s="7">
        <v>228.46</v>
      </c>
      <c r="T512" s="6">
        <f>+S512*N512</f>
        <v>616842</v>
      </c>
      <c r="U512" s="6">
        <f>+S512*Q512</f>
        <v>0</v>
      </c>
      <c r="V512" s="1" t="str">
        <f>IF(AB512=0,IFERROR(VLOOKUP(L512,[1]listaMateriales!A:K,11,0),"-"),"Sin producto")</f>
        <v xml:space="preserve">Ladrillos (Olavarria)    </v>
      </c>
      <c r="W512" s="6">
        <f>+IF(OR(K512="27",K512="28",K512="29"),VLOOKUP(L512,[1]listaMateriales!A:E,5,0),0)*N512/1000</f>
        <v>18.689399999999999</v>
      </c>
      <c r="X512" s="6">
        <f>+IF(W512=0,0,T512/W512)</f>
        <v>33004.911875180587</v>
      </c>
      <c r="Y512" s="1" t="str">
        <f>MID(L512,14,1)</f>
        <v>1</v>
      </c>
      <c r="Z512" s="2" t="str">
        <f>IF(IFERROR(FIND("PUL",M512,1),0)&gt;1,"pulido","no")</f>
        <v>no</v>
      </c>
      <c r="AA512" s="2" t="str">
        <f>IF(IFERROR(FIND("BIOC",M512,1),0)&gt;1,"BIOCITY","no")</f>
        <v>no</v>
      </c>
      <c r="AB512" s="2">
        <f>IFERROR(SEARCH("INT",F512,1),0)+IFERROR(SEARCH("DEV",F512,1),0)+IFERROR(SEARCH("FC",F512,1),0)+IFERROR(SEARCH("USD",F512,1),0)</f>
        <v>0</v>
      </c>
    </row>
    <row r="513" spans="1:28" x14ac:dyDescent="0.2">
      <c r="A513" s="1" t="s">
        <v>1814</v>
      </c>
      <c r="B513" s="1" t="s">
        <v>42</v>
      </c>
      <c r="C513" s="10">
        <v>45358</v>
      </c>
      <c r="D513" s="1" t="s">
        <v>41</v>
      </c>
      <c r="E513" s="1" t="s">
        <v>40</v>
      </c>
      <c r="F513" s="1" t="s">
        <v>1813</v>
      </c>
      <c r="G513" s="1" t="s">
        <v>39</v>
      </c>
      <c r="H513" s="1" t="s">
        <v>38</v>
      </c>
      <c r="I513" s="1" t="s">
        <v>50</v>
      </c>
      <c r="J513" s="1" t="s">
        <v>37</v>
      </c>
      <c r="K513" s="1" t="s">
        <v>36</v>
      </c>
      <c r="L513" s="1" t="s">
        <v>35</v>
      </c>
      <c r="M513" s="1" t="s">
        <v>34</v>
      </c>
      <c r="N513" s="8">
        <v>6624</v>
      </c>
      <c r="O513" s="1" t="s">
        <v>4</v>
      </c>
      <c r="P513" s="8">
        <v>6624</v>
      </c>
      <c r="Q513" s="8">
        <v>0</v>
      </c>
      <c r="R513" s="1" t="s">
        <v>33</v>
      </c>
      <c r="S513" s="7">
        <v>116.04</v>
      </c>
      <c r="T513" s="6">
        <f>+S513*N513</f>
        <v>768648.96000000008</v>
      </c>
      <c r="U513" s="6">
        <f>+S513*Q513</f>
        <v>0</v>
      </c>
      <c r="V513" s="1" t="str">
        <f>IF(AB513=0,IFERROR(VLOOKUP(L513,[1]listaMateriales!A:K,11,0),"-"),"Sin producto")</f>
        <v>Ladrillos (Campana)</v>
      </c>
      <c r="W513" s="6">
        <f>+IF(OR(K513="27",K513="28",K513="29"),VLOOKUP(L513,[1]listaMateriales!A:E,5,0),0)*N513/1000</f>
        <v>31.795199999999998</v>
      </c>
      <c r="X513" s="6">
        <f>+IF(W513=0,0,T513/W513)</f>
        <v>24175.000000000004</v>
      </c>
      <c r="Y513" s="1" t="str">
        <f>MID(L513,14,1)</f>
        <v/>
      </c>
      <c r="Z513" s="2" t="str">
        <f>IF(IFERROR(FIND("PUL",M513,1),0)&gt;1,"pulido","no")</f>
        <v>no</v>
      </c>
      <c r="AA513" s="2" t="str">
        <f>IF(IFERROR(FIND("BIOC",M513,1),0)&gt;1,"BIOCITY","no")</f>
        <v>no</v>
      </c>
      <c r="AB513" s="2">
        <f>IFERROR(SEARCH("INT",F513,1),0)+IFERROR(SEARCH("DEV",F513,1),0)+IFERROR(SEARCH("FC",F513,1),0)+IFERROR(SEARCH("USD",F513,1),0)</f>
        <v>0</v>
      </c>
    </row>
    <row r="514" spans="1:28" x14ac:dyDescent="0.2">
      <c r="A514" s="1" t="s">
        <v>1812</v>
      </c>
      <c r="B514" s="1" t="s">
        <v>42</v>
      </c>
      <c r="C514" s="10">
        <v>45358</v>
      </c>
      <c r="D514" s="1" t="s">
        <v>41</v>
      </c>
      <c r="E514" s="1" t="s">
        <v>40</v>
      </c>
      <c r="F514" s="1" t="s">
        <v>1811</v>
      </c>
      <c r="G514" s="1" t="s">
        <v>39</v>
      </c>
      <c r="H514" s="1" t="s">
        <v>38</v>
      </c>
      <c r="I514" s="1" t="s">
        <v>50</v>
      </c>
      <c r="J514" s="1" t="s">
        <v>37</v>
      </c>
      <c r="K514" s="1" t="s">
        <v>36</v>
      </c>
      <c r="L514" s="1" t="s">
        <v>35</v>
      </c>
      <c r="M514" s="1" t="s">
        <v>34</v>
      </c>
      <c r="N514" s="8">
        <v>6336</v>
      </c>
      <c r="O514" s="1" t="s">
        <v>4</v>
      </c>
      <c r="P514" s="8">
        <v>6336</v>
      </c>
      <c r="Q514" s="8">
        <v>0</v>
      </c>
      <c r="R514" s="1" t="s">
        <v>33</v>
      </c>
      <c r="S514" s="7">
        <v>116.04</v>
      </c>
      <c r="T514" s="6">
        <f>+S514*N514</f>
        <v>735229.44000000006</v>
      </c>
      <c r="U514" s="6">
        <f>+S514*Q514</f>
        <v>0</v>
      </c>
      <c r="V514" s="1" t="str">
        <f>IF(AB514=0,IFERROR(VLOOKUP(L514,[1]listaMateriales!A:K,11,0),"-"),"Sin producto")</f>
        <v>Ladrillos (Campana)</v>
      </c>
      <c r="W514" s="6">
        <f>+IF(OR(K514="27",K514="28",K514="29"),VLOOKUP(L514,[1]listaMateriales!A:E,5,0),0)*N514/1000</f>
        <v>30.412800000000001</v>
      </c>
      <c r="X514" s="6">
        <f>+IF(W514=0,0,T514/W514)</f>
        <v>24175</v>
      </c>
      <c r="Y514" s="1" t="str">
        <f>MID(L514,14,1)</f>
        <v/>
      </c>
      <c r="Z514" s="2" t="str">
        <f>IF(IFERROR(FIND("PUL",M514,1),0)&gt;1,"pulido","no")</f>
        <v>no</v>
      </c>
      <c r="AA514" s="2" t="str">
        <f>IF(IFERROR(FIND("BIOC",M514,1),0)&gt;1,"BIOCITY","no")</f>
        <v>no</v>
      </c>
      <c r="AB514" s="2">
        <f>IFERROR(SEARCH("INT",F514,1),0)+IFERROR(SEARCH("DEV",F514,1),0)+IFERROR(SEARCH("FC",F514,1),0)+IFERROR(SEARCH("USD",F514,1),0)</f>
        <v>0</v>
      </c>
    </row>
    <row r="515" spans="1:28" x14ac:dyDescent="0.2">
      <c r="A515" s="1" t="s">
        <v>1810</v>
      </c>
      <c r="B515" s="1" t="s">
        <v>42</v>
      </c>
      <c r="C515" s="10">
        <v>45358</v>
      </c>
      <c r="D515" s="1" t="s">
        <v>41</v>
      </c>
      <c r="E515" s="1" t="s">
        <v>40</v>
      </c>
      <c r="F515" s="1" t="s">
        <v>1809</v>
      </c>
      <c r="G515" s="1" t="s">
        <v>39</v>
      </c>
      <c r="H515" s="1" t="s">
        <v>38</v>
      </c>
      <c r="I515" s="1" t="s">
        <v>50</v>
      </c>
      <c r="J515" s="1" t="s">
        <v>37</v>
      </c>
      <c r="K515" s="1" t="s">
        <v>36</v>
      </c>
      <c r="L515" s="1" t="s">
        <v>86</v>
      </c>
      <c r="M515" s="1" t="s">
        <v>85</v>
      </c>
      <c r="N515" s="8">
        <v>3960</v>
      </c>
      <c r="O515" s="1" t="s">
        <v>4</v>
      </c>
      <c r="P515" s="8">
        <v>3960</v>
      </c>
      <c r="Q515" s="8">
        <v>0</v>
      </c>
      <c r="R515" s="1" t="s">
        <v>33</v>
      </c>
      <c r="S515" s="7">
        <v>97.09</v>
      </c>
      <c r="T515" s="6">
        <f>+S515*N515</f>
        <v>384476.4</v>
      </c>
      <c r="U515" s="6">
        <f>+S515*Q515</f>
        <v>0</v>
      </c>
      <c r="V515" s="1" t="str">
        <f>IF(AB515=0,IFERROR(VLOOKUP(L515,[1]listaMateriales!A:K,11,0),"-"),"Sin producto")</f>
        <v>Ladrillos (Campana)</v>
      </c>
      <c r="W515" s="6">
        <f>+IF(OR(K515="27",K515="28",K515="29"),VLOOKUP(L515,[1]listaMateriales!A:E,5,0),0)*N515/1000</f>
        <v>14.651999999999999</v>
      </c>
      <c r="X515" s="6">
        <f>+IF(W515=0,0,T515/W515)</f>
        <v>26240.540540540544</v>
      </c>
      <c r="Y515" s="1" t="str">
        <f>MID(L515,14,1)</f>
        <v/>
      </c>
      <c r="Z515" s="2" t="str">
        <f>IF(IFERROR(FIND("PUL",M515,1),0)&gt;1,"pulido","no")</f>
        <v>no</v>
      </c>
      <c r="AA515" s="2" t="str">
        <f>IF(IFERROR(FIND("BIOC",M515,1),0)&gt;1,"BIOCITY","no")</f>
        <v>no</v>
      </c>
      <c r="AB515" s="2">
        <f>IFERROR(SEARCH("INT",F515,1),0)+IFERROR(SEARCH("DEV",F515,1),0)+IFERROR(SEARCH("FC",F515,1),0)+IFERROR(SEARCH("USD",F515,1),0)</f>
        <v>0</v>
      </c>
    </row>
    <row r="516" spans="1:28" x14ac:dyDescent="0.2">
      <c r="A516" s="1" t="s">
        <v>1810</v>
      </c>
      <c r="B516" s="1" t="s">
        <v>42</v>
      </c>
      <c r="C516" s="10">
        <v>45358</v>
      </c>
      <c r="D516" s="1" t="s">
        <v>41</v>
      </c>
      <c r="E516" s="1" t="s">
        <v>40</v>
      </c>
      <c r="F516" s="1" t="s">
        <v>1809</v>
      </c>
      <c r="G516" s="1" t="s">
        <v>39</v>
      </c>
      <c r="H516" s="1" t="s">
        <v>38</v>
      </c>
      <c r="I516" s="1" t="s">
        <v>50</v>
      </c>
      <c r="J516" s="1" t="s">
        <v>37</v>
      </c>
      <c r="K516" s="1" t="s">
        <v>36</v>
      </c>
      <c r="L516" s="1" t="s">
        <v>35</v>
      </c>
      <c r="M516" s="1" t="s">
        <v>34</v>
      </c>
      <c r="N516" s="8">
        <v>3456</v>
      </c>
      <c r="O516" s="1" t="s">
        <v>4</v>
      </c>
      <c r="P516" s="8">
        <v>3456</v>
      </c>
      <c r="Q516" s="8">
        <v>0</v>
      </c>
      <c r="R516" s="1" t="s">
        <v>33</v>
      </c>
      <c r="S516" s="7">
        <v>116.04</v>
      </c>
      <c r="T516" s="6">
        <f>+S516*N516</f>
        <v>401034.24000000005</v>
      </c>
      <c r="U516" s="6">
        <f>+S516*Q516</f>
        <v>0</v>
      </c>
      <c r="V516" s="1" t="str">
        <f>IF(AB516=0,IFERROR(VLOOKUP(L516,[1]listaMateriales!A:K,11,0),"-"),"Sin producto")</f>
        <v>Ladrillos (Campana)</v>
      </c>
      <c r="W516" s="6">
        <f>+IF(OR(K516="27",K516="28",K516="29"),VLOOKUP(L516,[1]listaMateriales!A:E,5,0),0)*N516/1000</f>
        <v>16.588799999999999</v>
      </c>
      <c r="X516" s="6">
        <f>+IF(W516=0,0,T516/W516)</f>
        <v>24175.000000000004</v>
      </c>
      <c r="Y516" s="1" t="str">
        <f>MID(L516,14,1)</f>
        <v/>
      </c>
      <c r="Z516" s="2" t="str">
        <f>IF(IFERROR(FIND("PUL",M516,1),0)&gt;1,"pulido","no")</f>
        <v>no</v>
      </c>
      <c r="AA516" s="2" t="str">
        <f>IF(IFERROR(FIND("BIOC",M516,1),0)&gt;1,"BIOCITY","no")</f>
        <v>no</v>
      </c>
      <c r="AB516" s="2">
        <f>IFERROR(SEARCH("INT",F516,1),0)+IFERROR(SEARCH("DEV",F516,1),0)+IFERROR(SEARCH("FC",F516,1),0)+IFERROR(SEARCH("USD",F516,1),0)</f>
        <v>0</v>
      </c>
    </row>
    <row r="517" spans="1:28" x14ac:dyDescent="0.2">
      <c r="A517" s="1" t="s">
        <v>1808</v>
      </c>
      <c r="B517" s="1" t="s">
        <v>42</v>
      </c>
      <c r="C517" s="10">
        <v>45358</v>
      </c>
      <c r="D517" s="1" t="s">
        <v>192</v>
      </c>
      <c r="E517" s="1" t="s">
        <v>191</v>
      </c>
      <c r="F517" s="1" t="s">
        <v>1807</v>
      </c>
      <c r="G517" s="1" t="s">
        <v>39</v>
      </c>
      <c r="H517" s="1" t="s">
        <v>38</v>
      </c>
      <c r="I517" s="1" t="s">
        <v>50</v>
      </c>
      <c r="J517" s="1" t="s">
        <v>37</v>
      </c>
      <c r="K517" s="1" t="s">
        <v>36</v>
      </c>
      <c r="L517" s="1" t="s">
        <v>207</v>
      </c>
      <c r="M517" s="1" t="s">
        <v>206</v>
      </c>
      <c r="N517" s="8">
        <v>7920</v>
      </c>
      <c r="O517" s="1" t="s">
        <v>4</v>
      </c>
      <c r="P517" s="8">
        <v>7920</v>
      </c>
      <c r="Q517" s="8">
        <v>0</v>
      </c>
      <c r="R517" s="1" t="s">
        <v>144</v>
      </c>
      <c r="S517" s="7">
        <v>380.74</v>
      </c>
      <c r="T517" s="6">
        <f>+S517*N517</f>
        <v>3015460.8000000003</v>
      </c>
      <c r="U517" s="6">
        <f>+S517*Q517</f>
        <v>0</v>
      </c>
      <c r="V517" s="1" t="str">
        <f>IF(AB517=0,IFERROR(VLOOKUP(L517,[1]listaMateriales!A:K,11,0),"-"),"Sin producto")</f>
        <v>Ladrillos (Campana)</v>
      </c>
      <c r="W517" s="6">
        <f>+IF(OR(K517="27",K517="28",K517="29"),VLOOKUP(L517,[1]listaMateriales!A:E,5,0),0)*N517/1000</f>
        <v>55.44</v>
      </c>
      <c r="X517" s="6">
        <f>+IF(W517=0,0,T517/W517)</f>
        <v>54391.42857142858</v>
      </c>
      <c r="Y517" s="1" t="str">
        <f>MID(L517,14,1)</f>
        <v/>
      </c>
      <c r="Z517" s="2" t="str">
        <f>IF(IFERROR(FIND("PUL",M517,1),0)&gt;1,"pulido","no")</f>
        <v>no</v>
      </c>
      <c r="AA517" s="2" t="str">
        <f>IF(IFERROR(FIND("BIOC",M517,1),0)&gt;1,"BIOCITY","no")</f>
        <v>no</v>
      </c>
      <c r="AB517" s="2">
        <f>IFERROR(SEARCH("INT",F517,1),0)+IFERROR(SEARCH("DEV",F517,1),0)+IFERROR(SEARCH("FC",F517,1),0)+IFERROR(SEARCH("USD",F517,1),0)</f>
        <v>0</v>
      </c>
    </row>
    <row r="518" spans="1:28" x14ac:dyDescent="0.2">
      <c r="A518" s="1" t="s">
        <v>1806</v>
      </c>
      <c r="B518" s="1" t="s">
        <v>15</v>
      </c>
      <c r="C518" s="10">
        <v>45359</v>
      </c>
      <c r="D518" s="1" t="s">
        <v>1593</v>
      </c>
      <c r="E518" s="1" t="s">
        <v>1592</v>
      </c>
      <c r="F518" s="1" t="s">
        <v>1805</v>
      </c>
      <c r="G518" s="1" t="s">
        <v>12</v>
      </c>
      <c r="H518" s="1" t="s">
        <v>11</v>
      </c>
      <c r="I518" s="1" t="s">
        <v>50</v>
      </c>
      <c r="J518" s="1" t="s">
        <v>17</v>
      </c>
      <c r="K518" s="1" t="s">
        <v>16</v>
      </c>
      <c r="L518" s="1" t="s">
        <v>558</v>
      </c>
      <c r="M518" s="1" t="s">
        <v>557</v>
      </c>
      <c r="N518" s="9">
        <v>252</v>
      </c>
      <c r="O518" s="1" t="s">
        <v>2</v>
      </c>
      <c r="P518" s="8">
        <v>252</v>
      </c>
      <c r="Q518" s="8">
        <v>0</v>
      </c>
      <c r="R518" s="1" t="s">
        <v>195</v>
      </c>
      <c r="S518" s="7">
        <v>14915.38</v>
      </c>
      <c r="T518" s="6">
        <f>+S518*N518</f>
        <v>3758675.76</v>
      </c>
      <c r="U518" s="6">
        <f>+S518*Q518</f>
        <v>0</v>
      </c>
      <c r="V518" s="1" t="str">
        <f>IF(AB518=0,IFERROR(VLOOKUP(L518,[1]listaMateriales!A:K,11,0),"-"),"Sin producto")</f>
        <v>58x58 Polished</v>
      </c>
      <c r="W518" s="6">
        <f>+IF(OR(K518="27",K518="28",K518="29"),VLOOKUP(L518,[1]listaMateriales!A:E,5,0),0)*N518/1000</f>
        <v>0</v>
      </c>
      <c r="X518" s="6">
        <f>+IF(W518=0,0,T518/W518)</f>
        <v>0</v>
      </c>
      <c r="Y518" s="1" t="str">
        <f>MID(L518,14,1)</f>
        <v>1</v>
      </c>
      <c r="Z518" s="2" t="str">
        <f>IF(IFERROR(FIND("PUL",M518,1),0)&gt;1,"pulido","no")</f>
        <v>pulido</v>
      </c>
      <c r="AA518" s="2" t="str">
        <f>IF(IFERROR(FIND("BIOC",M518,1),0)&gt;1,"BIOCITY","no")</f>
        <v>no</v>
      </c>
      <c r="AB518" s="2">
        <f>IFERROR(SEARCH("INT",F518,1),0)+IFERROR(SEARCH("DEV",F518,1),0)+IFERROR(SEARCH("FC",F518,1),0)+IFERROR(SEARCH("USD",F518,1),0)</f>
        <v>0</v>
      </c>
    </row>
    <row r="519" spans="1:28" x14ac:dyDescent="0.2">
      <c r="A519" s="1" t="s">
        <v>1804</v>
      </c>
      <c r="B519" s="1" t="s">
        <v>42</v>
      </c>
      <c r="C519" s="10">
        <v>45359</v>
      </c>
      <c r="D519" s="1" t="s">
        <v>760</v>
      </c>
      <c r="E519" s="1" t="s">
        <v>759</v>
      </c>
      <c r="F519" s="1" t="s">
        <v>1803</v>
      </c>
      <c r="G519" s="1" t="s">
        <v>12</v>
      </c>
      <c r="H519" s="1" t="s">
        <v>11</v>
      </c>
      <c r="I519" s="1" t="s">
        <v>0</v>
      </c>
      <c r="J519" s="1" t="s">
        <v>17</v>
      </c>
      <c r="K519" s="1" t="s">
        <v>16</v>
      </c>
      <c r="L519" s="1" t="s">
        <v>104</v>
      </c>
      <c r="M519" s="1" t="s">
        <v>103</v>
      </c>
      <c r="N519" s="8">
        <v>29.58</v>
      </c>
      <c r="O519" s="1" t="s">
        <v>2</v>
      </c>
      <c r="P519" s="8">
        <v>0</v>
      </c>
      <c r="Q519" s="8">
        <v>29.58</v>
      </c>
      <c r="R519" s="1" t="s">
        <v>43</v>
      </c>
      <c r="S519" s="7">
        <v>3596.55</v>
      </c>
      <c r="T519" s="6">
        <f>+S519*N519</f>
        <v>106385.94899999999</v>
      </c>
      <c r="U519" s="6">
        <f>+S519*Q519</f>
        <v>106385.94899999999</v>
      </c>
      <c r="V519" s="1" t="str">
        <f>IF(AB519=0,IFERROR(VLOOKUP(L519,[1]listaMateriales!A:K,11,0),"-"),"Sin producto")</f>
        <v xml:space="preserve">59 x 59 </v>
      </c>
      <c r="W519" s="6">
        <f>+IF(OR(K519="27",K519="28",K519="29"),VLOOKUP(L519,[1]listaMateriales!A:E,5,0),0)*N519/1000</f>
        <v>0</v>
      </c>
      <c r="X519" s="6">
        <f>+IF(W519=0,0,T519/W519)</f>
        <v>0</v>
      </c>
      <c r="Y519" s="1" t="str">
        <f>MID(L519,14,1)</f>
        <v>1</v>
      </c>
      <c r="Z519" s="2" t="str">
        <f>IF(IFERROR(FIND("PUL",M519,1),0)&gt;1,"pulido","no")</f>
        <v>no</v>
      </c>
      <c r="AA519" s="2" t="str">
        <f>IF(IFERROR(FIND("BIOC",M519,1),0)&gt;1,"BIOCITY","no")</f>
        <v>no</v>
      </c>
      <c r="AB519" s="2">
        <f>IFERROR(SEARCH("INT",F519,1),0)+IFERROR(SEARCH("DEV",F519,1),0)+IFERROR(SEARCH("FC",F519,1),0)+IFERROR(SEARCH("USD",F519,1),0)</f>
        <v>0</v>
      </c>
    </row>
    <row r="520" spans="1:28" x14ac:dyDescent="0.2">
      <c r="A520" s="1" t="s">
        <v>1800</v>
      </c>
      <c r="B520" s="1" t="s">
        <v>42</v>
      </c>
      <c r="C520" s="10">
        <v>45359</v>
      </c>
      <c r="D520" s="1" t="s">
        <v>1797</v>
      </c>
      <c r="E520" s="1" t="s">
        <v>1796</v>
      </c>
      <c r="F520" s="1" t="s">
        <v>1799</v>
      </c>
      <c r="G520" s="1" t="s">
        <v>39</v>
      </c>
      <c r="H520" s="1" t="s">
        <v>38</v>
      </c>
      <c r="I520" s="1" t="s">
        <v>0</v>
      </c>
      <c r="J520" s="1" t="s">
        <v>9</v>
      </c>
      <c r="K520" s="1" t="s">
        <v>30</v>
      </c>
      <c r="L520" s="1" t="s">
        <v>1385</v>
      </c>
      <c r="M520" s="1" t="s">
        <v>1384</v>
      </c>
      <c r="N520" s="9">
        <v>193.92</v>
      </c>
      <c r="O520" s="1" t="s">
        <v>2</v>
      </c>
      <c r="P520" s="8">
        <v>193.92</v>
      </c>
      <c r="Q520" s="8">
        <v>0</v>
      </c>
      <c r="R520" s="1" t="s">
        <v>195</v>
      </c>
      <c r="S520" s="7">
        <v>2468.69</v>
      </c>
      <c r="T520" s="6">
        <f>+S520*N520</f>
        <v>478728.36479999998</v>
      </c>
      <c r="U520" s="6">
        <f>+S520*Q520</f>
        <v>0</v>
      </c>
      <c r="V520" s="1" t="str">
        <f>IF(AB520=0,IFERROR(VLOOKUP(L520,[1]listaMateriales!A:K,11,0),"-"),"Sin producto")</f>
        <v>38 x 38</v>
      </c>
      <c r="W520" s="6">
        <f>+IF(OR(K520="27",K520="28",K520="29"),VLOOKUP(L520,[1]listaMateriales!A:E,5,0),0)*N520/1000</f>
        <v>0</v>
      </c>
      <c r="X520" s="6">
        <f>+IF(W520=0,0,T520/W520)</f>
        <v>0</v>
      </c>
      <c r="Y520" s="1" t="str">
        <f>MID(L520,14,1)</f>
        <v>2</v>
      </c>
      <c r="Z520" s="2" t="str">
        <f>IF(IFERROR(FIND("PUL",M520,1),0)&gt;1,"pulido","no")</f>
        <v>no</v>
      </c>
      <c r="AA520" s="2" t="str">
        <f>IF(IFERROR(FIND("BIOC",M520,1),0)&gt;1,"BIOCITY","no")</f>
        <v>no</v>
      </c>
      <c r="AB520" s="2">
        <f>IFERROR(SEARCH("INT",F520,1),0)+IFERROR(SEARCH("DEV",F520,1),0)+IFERROR(SEARCH("FC",F520,1),0)+IFERROR(SEARCH("USD",F520,1),0)</f>
        <v>0</v>
      </c>
    </row>
    <row r="521" spans="1:28" x14ac:dyDescent="0.2">
      <c r="A521" s="1" t="s">
        <v>1800</v>
      </c>
      <c r="B521" s="1" t="s">
        <v>42</v>
      </c>
      <c r="C521" s="10">
        <v>45359</v>
      </c>
      <c r="D521" s="1" t="s">
        <v>1797</v>
      </c>
      <c r="E521" s="1" t="s">
        <v>1796</v>
      </c>
      <c r="F521" s="1" t="s">
        <v>1799</v>
      </c>
      <c r="G521" s="1" t="s">
        <v>39</v>
      </c>
      <c r="H521" s="1" t="s">
        <v>38</v>
      </c>
      <c r="I521" s="1" t="s">
        <v>0</v>
      </c>
      <c r="J521" s="1" t="s">
        <v>9</v>
      </c>
      <c r="K521" s="1" t="s">
        <v>30</v>
      </c>
      <c r="L521" s="1" t="s">
        <v>1802</v>
      </c>
      <c r="M521" s="1" t="s">
        <v>1801</v>
      </c>
      <c r="N521" s="9">
        <v>193.92</v>
      </c>
      <c r="O521" s="1" t="s">
        <v>2</v>
      </c>
      <c r="P521" s="8">
        <v>193.92</v>
      </c>
      <c r="Q521" s="8">
        <v>0</v>
      </c>
      <c r="R521" s="1" t="s">
        <v>195</v>
      </c>
      <c r="S521" s="7">
        <v>2468.6799999999998</v>
      </c>
      <c r="T521" s="6">
        <f>+S521*N521</f>
        <v>478726.42559999996</v>
      </c>
      <c r="U521" s="6">
        <f>+S521*Q521</f>
        <v>0</v>
      </c>
      <c r="V521" s="1" t="str">
        <f>IF(AB521=0,IFERROR(VLOOKUP(L521,[1]listaMateriales!A:K,11,0),"-"),"Sin producto")</f>
        <v>38 x 38</v>
      </c>
      <c r="W521" s="6">
        <f>+IF(OR(K521="27",K521="28",K521="29"),VLOOKUP(L521,[1]listaMateriales!A:E,5,0),0)*N521/1000</f>
        <v>0</v>
      </c>
      <c r="X521" s="6">
        <f>+IF(W521=0,0,T521/W521)</f>
        <v>0</v>
      </c>
      <c r="Y521" s="1" t="str">
        <f>MID(L521,14,1)</f>
        <v>2</v>
      </c>
      <c r="Z521" s="2" t="str">
        <f>IF(IFERROR(FIND("PUL",M521,1),0)&gt;1,"pulido","no")</f>
        <v>no</v>
      </c>
      <c r="AA521" s="2" t="str">
        <f>IF(IFERROR(FIND("BIOC",M521,1),0)&gt;1,"BIOCITY","no")</f>
        <v>no</v>
      </c>
      <c r="AB521" s="2">
        <f>IFERROR(SEARCH("INT",F521,1),0)+IFERROR(SEARCH("DEV",F521,1),0)+IFERROR(SEARCH("FC",F521,1),0)+IFERROR(SEARCH("USD",F521,1),0)</f>
        <v>0</v>
      </c>
    </row>
    <row r="522" spans="1:28" x14ac:dyDescent="0.2">
      <c r="A522" s="1" t="s">
        <v>1800</v>
      </c>
      <c r="B522" s="1" t="s">
        <v>42</v>
      </c>
      <c r="C522" s="10">
        <v>45359</v>
      </c>
      <c r="D522" s="1" t="s">
        <v>1797</v>
      </c>
      <c r="E522" s="1" t="s">
        <v>1796</v>
      </c>
      <c r="F522" s="1" t="s">
        <v>1799</v>
      </c>
      <c r="G522" s="1" t="s">
        <v>39</v>
      </c>
      <c r="H522" s="1" t="s">
        <v>38</v>
      </c>
      <c r="I522" s="1" t="s">
        <v>0</v>
      </c>
      <c r="J522" s="1" t="s">
        <v>9</v>
      </c>
      <c r="K522" s="1" t="s">
        <v>30</v>
      </c>
      <c r="L522" s="1" t="s">
        <v>1518</v>
      </c>
      <c r="M522" s="1" t="s">
        <v>1517</v>
      </c>
      <c r="N522" s="9">
        <v>193.92</v>
      </c>
      <c r="O522" s="1" t="s">
        <v>2</v>
      </c>
      <c r="P522" s="8">
        <v>193.92</v>
      </c>
      <c r="Q522" s="8">
        <v>0</v>
      </c>
      <c r="R522" s="1" t="s">
        <v>195</v>
      </c>
      <c r="S522" s="7">
        <v>2468.6799999999998</v>
      </c>
      <c r="T522" s="6">
        <f>+S522*N522</f>
        <v>478726.42559999996</v>
      </c>
      <c r="U522" s="6">
        <f>+S522*Q522</f>
        <v>0</v>
      </c>
      <c r="V522" s="1" t="str">
        <f>IF(AB522=0,IFERROR(VLOOKUP(L522,[1]listaMateriales!A:K,11,0),"-"),"Sin producto")</f>
        <v>38 x 38</v>
      </c>
      <c r="W522" s="6">
        <f>+IF(OR(K522="27",K522="28",K522="29"),VLOOKUP(L522,[1]listaMateriales!A:E,5,0),0)*N522/1000</f>
        <v>0</v>
      </c>
      <c r="X522" s="6">
        <f>+IF(W522=0,0,T522/W522)</f>
        <v>0</v>
      </c>
      <c r="Y522" s="1" t="str">
        <f>MID(L522,14,1)</f>
        <v>2</v>
      </c>
      <c r="Z522" s="2" t="str">
        <f>IF(IFERROR(FIND("PUL",M522,1),0)&gt;1,"pulido","no")</f>
        <v>no</v>
      </c>
      <c r="AA522" s="2" t="str">
        <f>IF(IFERROR(FIND("BIOC",M522,1),0)&gt;1,"BIOCITY","no")</f>
        <v>no</v>
      </c>
      <c r="AB522" s="2">
        <f>IFERROR(SEARCH("INT",F522,1),0)+IFERROR(SEARCH("DEV",F522,1),0)+IFERROR(SEARCH("FC",F522,1),0)+IFERROR(SEARCH("USD",F522,1),0)</f>
        <v>0</v>
      </c>
    </row>
    <row r="523" spans="1:28" x14ac:dyDescent="0.2">
      <c r="A523" s="1" t="s">
        <v>1800</v>
      </c>
      <c r="B523" s="1" t="s">
        <v>42</v>
      </c>
      <c r="C523" s="10">
        <v>45359</v>
      </c>
      <c r="D523" s="1" t="s">
        <v>1797</v>
      </c>
      <c r="E523" s="1" t="s">
        <v>1796</v>
      </c>
      <c r="F523" s="1" t="s">
        <v>1799</v>
      </c>
      <c r="G523" s="1" t="s">
        <v>39</v>
      </c>
      <c r="H523" s="1" t="s">
        <v>38</v>
      </c>
      <c r="I523" s="1" t="s">
        <v>0</v>
      </c>
      <c r="J523" s="1" t="s">
        <v>9</v>
      </c>
      <c r="K523" s="1" t="s">
        <v>30</v>
      </c>
      <c r="L523" s="1" t="s">
        <v>800</v>
      </c>
      <c r="M523" s="1" t="s">
        <v>799</v>
      </c>
      <c r="N523" s="8">
        <v>193.92</v>
      </c>
      <c r="O523" s="1" t="s">
        <v>2</v>
      </c>
      <c r="P523" s="8">
        <v>193.92</v>
      </c>
      <c r="Q523" s="8">
        <v>0</v>
      </c>
      <c r="R523" s="1" t="s">
        <v>195</v>
      </c>
      <c r="S523" s="7">
        <v>2468.69</v>
      </c>
      <c r="T523" s="6">
        <f>+S523*N523</f>
        <v>478728.36479999998</v>
      </c>
      <c r="U523" s="6">
        <f>+S523*Q523</f>
        <v>0</v>
      </c>
      <c r="V523" s="1" t="str">
        <f>IF(AB523=0,IFERROR(VLOOKUP(L523,[1]listaMateriales!A:K,11,0),"-"),"Sin producto")</f>
        <v>38 x 38</v>
      </c>
      <c r="W523" s="6">
        <f>+IF(OR(K523="27",K523="28",K523="29"),VLOOKUP(L523,[1]listaMateriales!A:E,5,0),0)*N523/1000</f>
        <v>0</v>
      </c>
      <c r="X523" s="6">
        <f>+IF(W523=0,0,T523/W523)</f>
        <v>0</v>
      </c>
      <c r="Y523" s="1" t="str">
        <f>MID(L523,14,1)</f>
        <v>2</v>
      </c>
      <c r="Z523" s="2" t="str">
        <f>IF(IFERROR(FIND("PUL",M523,1),0)&gt;1,"pulido","no")</f>
        <v>no</v>
      </c>
      <c r="AA523" s="2" t="str">
        <f>IF(IFERROR(FIND("BIOC",M523,1),0)&gt;1,"BIOCITY","no")</f>
        <v>no</v>
      </c>
      <c r="AB523" s="2">
        <f>IFERROR(SEARCH("INT",F523,1),0)+IFERROR(SEARCH("DEV",F523,1),0)+IFERROR(SEARCH("FC",F523,1),0)+IFERROR(SEARCH("USD",F523,1),0)</f>
        <v>0</v>
      </c>
    </row>
    <row r="524" spans="1:28" x14ac:dyDescent="0.2">
      <c r="A524" s="1" t="s">
        <v>1800</v>
      </c>
      <c r="B524" s="1" t="s">
        <v>42</v>
      </c>
      <c r="C524" s="10">
        <v>45359</v>
      </c>
      <c r="D524" s="1" t="s">
        <v>1797</v>
      </c>
      <c r="E524" s="1" t="s">
        <v>1796</v>
      </c>
      <c r="F524" s="1" t="s">
        <v>1799</v>
      </c>
      <c r="G524" s="1" t="s">
        <v>39</v>
      </c>
      <c r="H524" s="1" t="s">
        <v>38</v>
      </c>
      <c r="I524" s="1" t="s">
        <v>0</v>
      </c>
      <c r="J524" s="1" t="s">
        <v>9</v>
      </c>
      <c r="K524" s="1" t="s">
        <v>30</v>
      </c>
      <c r="L524" s="1" t="s">
        <v>517</v>
      </c>
      <c r="M524" s="1" t="s">
        <v>516</v>
      </c>
      <c r="N524" s="8">
        <v>193.92</v>
      </c>
      <c r="O524" s="1" t="s">
        <v>2</v>
      </c>
      <c r="P524" s="8">
        <v>193.92</v>
      </c>
      <c r="Q524" s="8">
        <v>0</v>
      </c>
      <c r="R524" s="1" t="s">
        <v>195</v>
      </c>
      <c r="S524" s="7">
        <v>2697.31</v>
      </c>
      <c r="T524" s="6">
        <f>+S524*N524</f>
        <v>523062.35519999993</v>
      </c>
      <c r="U524" s="6">
        <f>+S524*Q524</f>
        <v>0</v>
      </c>
      <c r="V524" s="1" t="str">
        <f>IF(AB524=0,IFERROR(VLOOKUP(L524,[1]listaMateriales!A:K,11,0),"-"),"Sin producto")</f>
        <v>38 x 38</v>
      </c>
      <c r="W524" s="6">
        <f>+IF(OR(K524="27",K524="28",K524="29"),VLOOKUP(L524,[1]listaMateriales!A:E,5,0),0)*N524/1000</f>
        <v>0</v>
      </c>
      <c r="X524" s="6">
        <f>+IF(W524=0,0,T524/W524)</f>
        <v>0</v>
      </c>
      <c r="Y524" s="1" t="str">
        <f>MID(L524,14,1)</f>
        <v>2</v>
      </c>
      <c r="Z524" s="2" t="str">
        <f>IF(IFERROR(FIND("PUL",M524,1),0)&gt;1,"pulido","no")</f>
        <v>no</v>
      </c>
      <c r="AA524" s="2" t="str">
        <f>IF(IFERROR(FIND("BIOC",M524,1),0)&gt;1,"BIOCITY","no")</f>
        <v>no</v>
      </c>
      <c r="AB524" s="2">
        <f>IFERROR(SEARCH("INT",F524,1),0)+IFERROR(SEARCH("DEV",F524,1),0)+IFERROR(SEARCH("FC",F524,1),0)+IFERROR(SEARCH("USD",F524,1),0)</f>
        <v>0</v>
      </c>
    </row>
    <row r="525" spans="1:28" x14ac:dyDescent="0.2">
      <c r="A525" s="1" t="s">
        <v>1798</v>
      </c>
      <c r="B525" s="1" t="s">
        <v>42</v>
      </c>
      <c r="C525" s="10">
        <v>45359</v>
      </c>
      <c r="D525" s="1" t="s">
        <v>1797</v>
      </c>
      <c r="E525" s="1" t="s">
        <v>1796</v>
      </c>
      <c r="F525" s="1" t="s">
        <v>1795</v>
      </c>
      <c r="G525" s="1" t="s">
        <v>39</v>
      </c>
      <c r="H525" s="1" t="s">
        <v>38</v>
      </c>
      <c r="I525" s="1" t="s">
        <v>0</v>
      </c>
      <c r="J525" s="1" t="s">
        <v>9</v>
      </c>
      <c r="K525" s="1" t="s">
        <v>30</v>
      </c>
      <c r="L525" s="1" t="s">
        <v>812</v>
      </c>
      <c r="M525" s="1" t="s">
        <v>811</v>
      </c>
      <c r="N525" s="8">
        <v>290.88</v>
      </c>
      <c r="O525" s="1" t="s">
        <v>2</v>
      </c>
      <c r="P525" s="8">
        <v>290.88</v>
      </c>
      <c r="Q525" s="8">
        <v>0</v>
      </c>
      <c r="R525" s="1" t="s">
        <v>195</v>
      </c>
      <c r="S525" s="7">
        <v>2744.87</v>
      </c>
      <c r="T525" s="6">
        <f>+S525*N525</f>
        <v>798427.78559999994</v>
      </c>
      <c r="U525" s="6">
        <f>+S525*Q525</f>
        <v>0</v>
      </c>
      <c r="V525" s="1" t="str">
        <f>IF(AB525=0,IFERROR(VLOOKUP(L525,[1]listaMateriales!A:K,11,0),"-"),"Sin producto")</f>
        <v>38 x 38</v>
      </c>
      <c r="W525" s="6">
        <f>+IF(OR(K525="27",K525="28",K525="29"),VLOOKUP(L525,[1]listaMateriales!A:E,5,0),0)*N525/1000</f>
        <v>0</v>
      </c>
      <c r="X525" s="6">
        <f>+IF(W525=0,0,T525/W525)</f>
        <v>0</v>
      </c>
      <c r="Y525" s="1" t="str">
        <f>MID(L525,14,1)</f>
        <v>1</v>
      </c>
      <c r="Z525" s="2" t="str">
        <f>IF(IFERROR(FIND("PUL",M525,1),0)&gt;1,"pulido","no")</f>
        <v>no</v>
      </c>
      <c r="AA525" s="2" t="str">
        <f>IF(IFERROR(FIND("BIOC",M525,1),0)&gt;1,"BIOCITY","no")</f>
        <v>no</v>
      </c>
      <c r="AB525" s="2">
        <f>IFERROR(SEARCH("INT",F525,1),0)+IFERROR(SEARCH("DEV",F525,1),0)+IFERROR(SEARCH("FC",F525,1),0)+IFERROR(SEARCH("USD",F525,1),0)</f>
        <v>0</v>
      </c>
    </row>
    <row r="526" spans="1:28" x14ac:dyDescent="0.2">
      <c r="A526" s="1" t="s">
        <v>1798</v>
      </c>
      <c r="B526" s="1" t="s">
        <v>42</v>
      </c>
      <c r="C526" s="10">
        <v>45359</v>
      </c>
      <c r="D526" s="1" t="s">
        <v>1797</v>
      </c>
      <c r="E526" s="1" t="s">
        <v>1796</v>
      </c>
      <c r="F526" s="1" t="s">
        <v>1795</v>
      </c>
      <c r="G526" s="1" t="s">
        <v>39</v>
      </c>
      <c r="H526" s="1" t="s">
        <v>38</v>
      </c>
      <c r="I526" s="1" t="s">
        <v>0</v>
      </c>
      <c r="J526" s="1" t="s">
        <v>9</v>
      </c>
      <c r="K526" s="1" t="s">
        <v>30</v>
      </c>
      <c r="L526" s="1" t="s">
        <v>804</v>
      </c>
      <c r="M526" s="1" t="s">
        <v>803</v>
      </c>
      <c r="N526" s="9">
        <v>290.88</v>
      </c>
      <c r="O526" s="1" t="s">
        <v>2</v>
      </c>
      <c r="P526" s="8">
        <v>290.88</v>
      </c>
      <c r="Q526" s="8">
        <v>0</v>
      </c>
      <c r="R526" s="1" t="s">
        <v>195</v>
      </c>
      <c r="S526" s="7">
        <v>2744.87</v>
      </c>
      <c r="T526" s="6">
        <f>+S526*N526</f>
        <v>798427.78559999994</v>
      </c>
      <c r="U526" s="6">
        <f>+S526*Q526</f>
        <v>0</v>
      </c>
      <c r="V526" s="1" t="str">
        <f>IF(AB526=0,IFERROR(VLOOKUP(L526,[1]listaMateriales!A:K,11,0),"-"),"Sin producto")</f>
        <v>38 x 38</v>
      </c>
      <c r="W526" s="6">
        <f>+IF(OR(K526="27",K526="28",K526="29"),VLOOKUP(L526,[1]listaMateriales!A:E,5,0),0)*N526/1000</f>
        <v>0</v>
      </c>
      <c r="X526" s="6">
        <f>+IF(W526=0,0,T526/W526)</f>
        <v>0</v>
      </c>
      <c r="Y526" s="1" t="str">
        <f>MID(L526,14,1)</f>
        <v>1</v>
      </c>
      <c r="Z526" s="2" t="str">
        <f>IF(IFERROR(FIND("PUL",M526,1),0)&gt;1,"pulido","no")</f>
        <v>no</v>
      </c>
      <c r="AA526" s="2" t="str">
        <f>IF(IFERROR(FIND("BIOC",M526,1),0)&gt;1,"BIOCITY","no")</f>
        <v>no</v>
      </c>
      <c r="AB526" s="2">
        <f>IFERROR(SEARCH("INT",F526,1),0)+IFERROR(SEARCH("DEV",F526,1),0)+IFERROR(SEARCH("FC",F526,1),0)+IFERROR(SEARCH("USD",F526,1),0)</f>
        <v>0</v>
      </c>
    </row>
    <row r="527" spans="1:28" x14ac:dyDescent="0.2">
      <c r="A527" s="1" t="s">
        <v>1798</v>
      </c>
      <c r="B527" s="1" t="s">
        <v>42</v>
      </c>
      <c r="C527" s="10">
        <v>45359</v>
      </c>
      <c r="D527" s="1" t="s">
        <v>1797</v>
      </c>
      <c r="E527" s="1" t="s">
        <v>1796</v>
      </c>
      <c r="F527" s="1" t="s">
        <v>1795</v>
      </c>
      <c r="G527" s="1" t="s">
        <v>39</v>
      </c>
      <c r="H527" s="1" t="s">
        <v>38</v>
      </c>
      <c r="I527" s="1" t="s">
        <v>0</v>
      </c>
      <c r="J527" s="1" t="s">
        <v>9</v>
      </c>
      <c r="K527" s="1" t="s">
        <v>30</v>
      </c>
      <c r="L527" s="1" t="s">
        <v>623</v>
      </c>
      <c r="M527" s="1" t="s">
        <v>622</v>
      </c>
      <c r="N527" s="8">
        <v>290.88</v>
      </c>
      <c r="O527" s="1" t="s">
        <v>2</v>
      </c>
      <c r="P527" s="8">
        <v>290.88</v>
      </c>
      <c r="Q527" s="8">
        <v>0</v>
      </c>
      <c r="R527" s="1" t="s">
        <v>195</v>
      </c>
      <c r="S527" s="7">
        <v>2744.87</v>
      </c>
      <c r="T527" s="6">
        <f>+S527*N527</f>
        <v>798427.78559999994</v>
      </c>
      <c r="U527" s="6">
        <f>+S527*Q527</f>
        <v>0</v>
      </c>
      <c r="V527" s="1" t="str">
        <f>IF(AB527=0,IFERROR(VLOOKUP(L527,[1]listaMateriales!A:K,11,0),"-"),"Sin producto")</f>
        <v>38 x 38</v>
      </c>
      <c r="W527" s="6">
        <f>+IF(OR(K527="27",K527="28",K527="29"),VLOOKUP(L527,[1]listaMateriales!A:E,5,0),0)*N527/1000</f>
        <v>0</v>
      </c>
      <c r="X527" s="6">
        <f>+IF(W527=0,0,T527/W527)</f>
        <v>0</v>
      </c>
      <c r="Y527" s="1" t="str">
        <f>MID(L527,14,1)</f>
        <v>1</v>
      </c>
      <c r="Z527" s="2" t="str">
        <f>IF(IFERROR(FIND("PUL",M527,1),0)&gt;1,"pulido","no")</f>
        <v>no</v>
      </c>
      <c r="AA527" s="2" t="str">
        <f>IF(IFERROR(FIND("BIOC",M527,1),0)&gt;1,"BIOCITY","no")</f>
        <v>no</v>
      </c>
      <c r="AB527" s="2">
        <f>IFERROR(SEARCH("INT",F527,1),0)+IFERROR(SEARCH("DEV",F527,1),0)+IFERROR(SEARCH("FC",F527,1),0)+IFERROR(SEARCH("USD",F527,1),0)</f>
        <v>0</v>
      </c>
    </row>
    <row r="528" spans="1:28" x14ac:dyDescent="0.2">
      <c r="A528" s="1" t="s">
        <v>1798</v>
      </c>
      <c r="B528" s="1" t="s">
        <v>42</v>
      </c>
      <c r="C528" s="10">
        <v>45359</v>
      </c>
      <c r="D528" s="1" t="s">
        <v>1797</v>
      </c>
      <c r="E528" s="1" t="s">
        <v>1796</v>
      </c>
      <c r="F528" s="1" t="s">
        <v>1795</v>
      </c>
      <c r="G528" s="1" t="s">
        <v>39</v>
      </c>
      <c r="H528" s="1" t="s">
        <v>38</v>
      </c>
      <c r="I528" s="1" t="s">
        <v>0</v>
      </c>
      <c r="J528" s="1" t="s">
        <v>9</v>
      </c>
      <c r="K528" s="1" t="s">
        <v>30</v>
      </c>
      <c r="L528" s="1" t="s">
        <v>73</v>
      </c>
      <c r="M528" s="1" t="s">
        <v>72</v>
      </c>
      <c r="N528" s="8">
        <v>193.92</v>
      </c>
      <c r="O528" s="1" t="s">
        <v>2</v>
      </c>
      <c r="P528" s="8">
        <v>193.92</v>
      </c>
      <c r="Q528" s="8">
        <v>0</v>
      </c>
      <c r="R528" s="1" t="s">
        <v>195</v>
      </c>
      <c r="S528" s="7">
        <v>2744.87</v>
      </c>
      <c r="T528" s="6">
        <f>+S528*N528</f>
        <v>532285.19039999996</v>
      </c>
      <c r="U528" s="6">
        <f>+S528*Q528</f>
        <v>0</v>
      </c>
      <c r="V528" s="1" t="str">
        <f>IF(AB528=0,IFERROR(VLOOKUP(L528,[1]listaMateriales!A:K,11,0),"-"),"Sin producto")</f>
        <v>38 x 38</v>
      </c>
      <c r="W528" s="6">
        <f>+IF(OR(K528="27",K528="28",K528="29"),VLOOKUP(L528,[1]listaMateriales!A:E,5,0),0)*N528/1000</f>
        <v>0</v>
      </c>
      <c r="X528" s="6">
        <f>+IF(W528=0,0,T528/W528)</f>
        <v>0</v>
      </c>
      <c r="Y528" s="1" t="str">
        <f>MID(L528,14,1)</f>
        <v>1</v>
      </c>
      <c r="Z528" s="2" t="str">
        <f>IF(IFERROR(FIND("PUL",M528,1),0)&gt;1,"pulido","no")</f>
        <v>no</v>
      </c>
      <c r="AA528" s="2" t="str">
        <f>IF(IFERROR(FIND("BIOC",M528,1),0)&gt;1,"BIOCITY","no")</f>
        <v>no</v>
      </c>
      <c r="AB528" s="2">
        <f>IFERROR(SEARCH("INT",F528,1),0)+IFERROR(SEARCH("DEV",F528,1),0)+IFERROR(SEARCH("FC",F528,1),0)+IFERROR(SEARCH("USD",F528,1),0)</f>
        <v>0</v>
      </c>
    </row>
    <row r="529" spans="1:28" x14ac:dyDescent="0.2">
      <c r="A529" s="1" t="s">
        <v>1794</v>
      </c>
      <c r="B529" s="1" t="s">
        <v>42</v>
      </c>
      <c r="C529" s="10">
        <v>45359</v>
      </c>
      <c r="D529" s="1" t="s">
        <v>1290</v>
      </c>
      <c r="E529" s="1" t="s">
        <v>1289</v>
      </c>
      <c r="F529" s="1" t="s">
        <v>1738</v>
      </c>
      <c r="G529" s="1" t="s">
        <v>39</v>
      </c>
      <c r="H529" s="1" t="s">
        <v>38</v>
      </c>
      <c r="I529" s="1" t="s">
        <v>50</v>
      </c>
      <c r="J529" s="1" t="s">
        <v>37</v>
      </c>
      <c r="K529" s="1" t="s">
        <v>36</v>
      </c>
      <c r="L529" s="1" t="s">
        <v>35</v>
      </c>
      <c r="M529" s="1" t="s">
        <v>34</v>
      </c>
      <c r="N529" s="8">
        <v>12672</v>
      </c>
      <c r="O529" s="1" t="s">
        <v>4</v>
      </c>
      <c r="P529" s="8">
        <v>12672</v>
      </c>
      <c r="Q529" s="8">
        <v>0</v>
      </c>
      <c r="R529" s="1" t="s">
        <v>33</v>
      </c>
      <c r="S529" s="7">
        <v>260.27</v>
      </c>
      <c r="T529" s="6">
        <f>+S529*N529</f>
        <v>3298141.44</v>
      </c>
      <c r="U529" s="6">
        <f>+S529*Q529</f>
        <v>0</v>
      </c>
      <c r="V529" s="1" t="str">
        <f>IF(AB529=0,IFERROR(VLOOKUP(L529,[1]listaMateriales!A:K,11,0),"-"),"Sin producto")</f>
        <v>Ladrillos (Campana)</v>
      </c>
      <c r="W529" s="6">
        <f>+IF(OR(K529="27",K529="28",K529="29"),VLOOKUP(L529,[1]listaMateriales!A:E,5,0),0)*N529/1000</f>
        <v>60.825600000000001</v>
      </c>
      <c r="X529" s="6">
        <f>+IF(W529=0,0,T529/W529)</f>
        <v>54222.916666666664</v>
      </c>
      <c r="Y529" s="1" t="str">
        <f>MID(L529,14,1)</f>
        <v/>
      </c>
      <c r="Z529" s="2" t="str">
        <f>IF(IFERROR(FIND("PUL",M529,1),0)&gt;1,"pulido","no")</f>
        <v>no</v>
      </c>
      <c r="AA529" s="2" t="str">
        <f>IF(IFERROR(FIND("BIOC",M529,1),0)&gt;1,"BIOCITY","no")</f>
        <v>no</v>
      </c>
      <c r="AB529" s="2">
        <f>IFERROR(SEARCH("INT",F529,1),0)+IFERROR(SEARCH("DEV",F529,1),0)+IFERROR(SEARCH("FC",F529,1),0)+IFERROR(SEARCH("USD",F529,1),0)</f>
        <v>0</v>
      </c>
    </row>
    <row r="530" spans="1:28" x14ac:dyDescent="0.2">
      <c r="A530" s="1" t="s">
        <v>1793</v>
      </c>
      <c r="B530" s="1" t="s">
        <v>42</v>
      </c>
      <c r="C530" s="10">
        <v>45359</v>
      </c>
      <c r="D530" s="1" t="s">
        <v>41</v>
      </c>
      <c r="E530" s="1" t="s">
        <v>40</v>
      </c>
      <c r="F530" s="1" t="s">
        <v>1792</v>
      </c>
      <c r="G530" s="1" t="s">
        <v>39</v>
      </c>
      <c r="H530" s="1" t="s">
        <v>38</v>
      </c>
      <c r="I530" s="1" t="s">
        <v>50</v>
      </c>
      <c r="J530" s="1" t="s">
        <v>37</v>
      </c>
      <c r="K530" s="1" t="s">
        <v>36</v>
      </c>
      <c r="L530" s="1" t="s">
        <v>35</v>
      </c>
      <c r="M530" s="1" t="s">
        <v>34</v>
      </c>
      <c r="N530" s="8">
        <v>6336</v>
      </c>
      <c r="O530" s="1" t="s">
        <v>4</v>
      </c>
      <c r="P530" s="8">
        <v>6336</v>
      </c>
      <c r="Q530" s="8">
        <v>0</v>
      </c>
      <c r="R530" s="1" t="s">
        <v>33</v>
      </c>
      <c r="S530" s="7">
        <v>116.04</v>
      </c>
      <c r="T530" s="6">
        <f>+S530*N530</f>
        <v>735229.44000000006</v>
      </c>
      <c r="U530" s="6">
        <f>+S530*Q530</f>
        <v>0</v>
      </c>
      <c r="V530" s="1" t="str">
        <f>IF(AB530=0,IFERROR(VLOOKUP(L530,[1]listaMateriales!A:K,11,0),"-"),"Sin producto")</f>
        <v>Ladrillos (Campana)</v>
      </c>
      <c r="W530" s="6">
        <f>+IF(OR(K530="27",K530="28",K530="29"),VLOOKUP(L530,[1]listaMateriales!A:E,5,0),0)*N530/1000</f>
        <v>30.412800000000001</v>
      </c>
      <c r="X530" s="6">
        <f>+IF(W530=0,0,T530/W530)</f>
        <v>24175</v>
      </c>
      <c r="Y530" s="1" t="str">
        <f>MID(L530,14,1)</f>
        <v/>
      </c>
      <c r="Z530" s="2" t="str">
        <f>IF(IFERROR(FIND("PUL",M530,1),0)&gt;1,"pulido","no")</f>
        <v>no</v>
      </c>
      <c r="AA530" s="2" t="str">
        <f>IF(IFERROR(FIND("BIOC",M530,1),0)&gt;1,"BIOCITY","no")</f>
        <v>no</v>
      </c>
      <c r="AB530" s="2">
        <f>IFERROR(SEARCH("INT",F530,1),0)+IFERROR(SEARCH("DEV",F530,1),0)+IFERROR(SEARCH("FC",F530,1),0)+IFERROR(SEARCH("USD",F530,1),0)</f>
        <v>0</v>
      </c>
    </row>
    <row r="531" spans="1:28" x14ac:dyDescent="0.2">
      <c r="A531" s="1" t="s">
        <v>1787</v>
      </c>
      <c r="B531" s="1" t="s">
        <v>42</v>
      </c>
      <c r="C531" s="10">
        <v>45359</v>
      </c>
      <c r="D531" s="1" t="s">
        <v>1324</v>
      </c>
      <c r="E531" s="1" t="s">
        <v>1323</v>
      </c>
      <c r="F531" s="1" t="s">
        <v>1786</v>
      </c>
      <c r="G531" s="1" t="s">
        <v>12</v>
      </c>
      <c r="H531" s="1" t="s">
        <v>11</v>
      </c>
      <c r="I531" s="1" t="s">
        <v>0</v>
      </c>
      <c r="J531" s="1" t="s">
        <v>17</v>
      </c>
      <c r="K531" s="1" t="s">
        <v>16</v>
      </c>
      <c r="L531" s="1" t="s">
        <v>1791</v>
      </c>
      <c r="M531" s="1" t="s">
        <v>1790</v>
      </c>
      <c r="N531" s="8">
        <v>224.64</v>
      </c>
      <c r="O531" s="1" t="s">
        <v>2</v>
      </c>
      <c r="P531" s="8">
        <v>224.64</v>
      </c>
      <c r="Q531" s="8">
        <v>0</v>
      </c>
      <c r="R531" s="1" t="s">
        <v>195</v>
      </c>
      <c r="S531" s="7">
        <v>9445.4599999999991</v>
      </c>
      <c r="T531" s="6">
        <f>+S531*N531</f>
        <v>2121828.1343999999</v>
      </c>
      <c r="U531" s="6">
        <f>+S531*Q531</f>
        <v>0</v>
      </c>
      <c r="V531" s="1" t="str">
        <f>IF(AB531=0,IFERROR(VLOOKUP(L531,[1]listaMateriales!A:K,11,0),"-"),"Sin producto")</f>
        <v xml:space="preserve">64 x 122 </v>
      </c>
      <c r="W531" s="6">
        <f>+IF(OR(K531="27",K531="28",K531="29"),VLOOKUP(L531,[1]listaMateriales!A:E,5,0),0)*N531/1000</f>
        <v>0</v>
      </c>
      <c r="X531" s="6">
        <f>+IF(W531=0,0,T531/W531)</f>
        <v>0</v>
      </c>
      <c r="Y531" s="1" t="str">
        <f>MID(L531,14,1)</f>
        <v>2</v>
      </c>
      <c r="Z531" s="2" t="str">
        <f>IF(IFERROR(FIND("PUL",M531,1),0)&gt;1,"pulido","no")</f>
        <v>no</v>
      </c>
      <c r="AA531" s="2" t="str">
        <f>IF(IFERROR(FIND("BIOC",M531,1),0)&gt;1,"BIOCITY","no")</f>
        <v>no</v>
      </c>
      <c r="AB531" s="2">
        <f>IFERROR(SEARCH("INT",F531,1),0)+IFERROR(SEARCH("DEV",F531,1),0)+IFERROR(SEARCH("FC",F531,1),0)+IFERROR(SEARCH("USD",F531,1),0)</f>
        <v>0</v>
      </c>
    </row>
    <row r="532" spans="1:28" x14ac:dyDescent="0.2">
      <c r="A532" s="1" t="s">
        <v>1787</v>
      </c>
      <c r="B532" s="1" t="s">
        <v>42</v>
      </c>
      <c r="C532" s="10">
        <v>45359</v>
      </c>
      <c r="D532" s="1" t="s">
        <v>1324</v>
      </c>
      <c r="E532" s="1" t="s">
        <v>1323</v>
      </c>
      <c r="F532" s="1" t="s">
        <v>1786</v>
      </c>
      <c r="G532" s="1" t="s">
        <v>12</v>
      </c>
      <c r="H532" s="1" t="s">
        <v>11</v>
      </c>
      <c r="I532" s="1" t="s">
        <v>0</v>
      </c>
      <c r="J532" s="1" t="s">
        <v>17</v>
      </c>
      <c r="K532" s="1" t="s">
        <v>16</v>
      </c>
      <c r="L532" s="1" t="s">
        <v>1458</v>
      </c>
      <c r="M532" s="1" t="s">
        <v>1457</v>
      </c>
      <c r="N532" s="8">
        <v>302.39999999999998</v>
      </c>
      <c r="O532" s="1" t="s">
        <v>2</v>
      </c>
      <c r="P532" s="8">
        <v>302.39999999999998</v>
      </c>
      <c r="Q532" s="8">
        <v>0</v>
      </c>
      <c r="R532" s="1" t="s">
        <v>195</v>
      </c>
      <c r="S532" s="7">
        <v>8250.61</v>
      </c>
      <c r="T532" s="6">
        <f>+S532*N532</f>
        <v>2494984.4640000002</v>
      </c>
      <c r="U532" s="6">
        <f>+S532*Q532</f>
        <v>0</v>
      </c>
      <c r="V532" s="1" t="str">
        <f>IF(AB532=0,IFERROR(VLOOKUP(L532,[1]listaMateriales!A:K,11,0),"-"),"Sin producto")</f>
        <v>58x58 Polished</v>
      </c>
      <c r="W532" s="6">
        <f>+IF(OR(K532="27",K532="28",K532="29"),VLOOKUP(L532,[1]listaMateriales!A:E,5,0),0)*N532/1000</f>
        <v>0</v>
      </c>
      <c r="X532" s="6">
        <f>+IF(W532=0,0,T532/W532)</f>
        <v>0</v>
      </c>
      <c r="Y532" s="1" t="str">
        <f>MID(L532,14,1)</f>
        <v>2</v>
      </c>
      <c r="Z532" s="2" t="str">
        <f>IF(IFERROR(FIND("PUL",M532,1),0)&gt;1,"pulido","no")</f>
        <v>pulido</v>
      </c>
      <c r="AA532" s="2" t="str">
        <f>IF(IFERROR(FIND("BIOC",M532,1),0)&gt;1,"BIOCITY","no")</f>
        <v>no</v>
      </c>
      <c r="AB532" s="2">
        <f>IFERROR(SEARCH("INT",F532,1),0)+IFERROR(SEARCH("DEV",F532,1),0)+IFERROR(SEARCH("FC",F532,1),0)+IFERROR(SEARCH("USD",F532,1),0)</f>
        <v>0</v>
      </c>
    </row>
    <row r="533" spans="1:28" x14ac:dyDescent="0.2">
      <c r="A533" s="1" t="s">
        <v>1787</v>
      </c>
      <c r="B533" s="1" t="s">
        <v>42</v>
      </c>
      <c r="C533" s="10">
        <v>45359</v>
      </c>
      <c r="D533" s="1" t="s">
        <v>1324</v>
      </c>
      <c r="E533" s="1" t="s">
        <v>1323</v>
      </c>
      <c r="F533" s="1" t="s">
        <v>1786</v>
      </c>
      <c r="G533" s="1" t="s">
        <v>12</v>
      </c>
      <c r="H533" s="1" t="s">
        <v>11</v>
      </c>
      <c r="I533" s="1" t="s">
        <v>0</v>
      </c>
      <c r="J533" s="1" t="s">
        <v>17</v>
      </c>
      <c r="K533" s="1" t="s">
        <v>16</v>
      </c>
      <c r="L533" s="1" t="s">
        <v>607</v>
      </c>
      <c r="M533" s="1" t="s">
        <v>606</v>
      </c>
      <c r="N533" s="8">
        <v>417.6</v>
      </c>
      <c r="O533" s="1" t="s">
        <v>2</v>
      </c>
      <c r="P533" s="8">
        <v>417.6</v>
      </c>
      <c r="Q533" s="8">
        <v>0</v>
      </c>
      <c r="R533" s="1" t="s">
        <v>195</v>
      </c>
      <c r="S533" s="7">
        <v>5997.18</v>
      </c>
      <c r="T533" s="6">
        <f>+S533*N533</f>
        <v>2504422.3680000002</v>
      </c>
      <c r="U533" s="6">
        <f>+S533*Q533</f>
        <v>0</v>
      </c>
      <c r="V533" s="1" t="str">
        <f>IF(AB533=0,IFERROR(VLOOKUP(L533,[1]listaMateriales!A:K,11,0),"-"),"Sin producto")</f>
        <v xml:space="preserve">59 x 59 </v>
      </c>
      <c r="W533" s="6">
        <f>+IF(OR(K533="27",K533="28",K533="29"),VLOOKUP(L533,[1]listaMateriales!A:E,5,0),0)*N533/1000</f>
        <v>0</v>
      </c>
      <c r="X533" s="6">
        <f>+IF(W533=0,0,T533/W533)</f>
        <v>0</v>
      </c>
      <c r="Y533" s="1" t="str">
        <f>MID(L533,14,1)</f>
        <v>2</v>
      </c>
      <c r="Z533" s="2" t="str">
        <f>IF(IFERROR(FIND("PUL",M533,1),0)&gt;1,"pulido","no")</f>
        <v>no</v>
      </c>
      <c r="AA533" s="2" t="str">
        <f>IF(IFERROR(FIND("BIOC",M533,1),0)&gt;1,"BIOCITY","no")</f>
        <v>no</v>
      </c>
      <c r="AB533" s="2">
        <f>IFERROR(SEARCH("INT",F533,1),0)+IFERROR(SEARCH("DEV",F533,1),0)+IFERROR(SEARCH("FC",F533,1),0)+IFERROR(SEARCH("USD",F533,1),0)</f>
        <v>0</v>
      </c>
    </row>
    <row r="534" spans="1:28" x14ac:dyDescent="0.2">
      <c r="A534" s="1" t="s">
        <v>1787</v>
      </c>
      <c r="B534" s="1" t="s">
        <v>42</v>
      </c>
      <c r="C534" s="10">
        <v>45359</v>
      </c>
      <c r="D534" s="1" t="s">
        <v>1324</v>
      </c>
      <c r="E534" s="1" t="s">
        <v>1323</v>
      </c>
      <c r="F534" s="1" t="s">
        <v>1786</v>
      </c>
      <c r="G534" s="1" t="s">
        <v>12</v>
      </c>
      <c r="H534" s="1" t="s">
        <v>11</v>
      </c>
      <c r="I534" s="1" t="s">
        <v>0</v>
      </c>
      <c r="J534" s="1" t="s">
        <v>17</v>
      </c>
      <c r="K534" s="1" t="s">
        <v>16</v>
      </c>
      <c r="L534" s="1" t="s">
        <v>609</v>
      </c>
      <c r="M534" s="1" t="s">
        <v>608</v>
      </c>
      <c r="N534" s="8">
        <v>417.6</v>
      </c>
      <c r="O534" s="1" t="s">
        <v>2</v>
      </c>
      <c r="P534" s="8">
        <v>417.6</v>
      </c>
      <c r="Q534" s="8">
        <v>0</v>
      </c>
      <c r="R534" s="1" t="s">
        <v>195</v>
      </c>
      <c r="S534" s="7">
        <v>5997.18</v>
      </c>
      <c r="T534" s="6">
        <f>+S534*N534</f>
        <v>2504422.3680000002</v>
      </c>
      <c r="U534" s="6">
        <f>+S534*Q534</f>
        <v>0</v>
      </c>
      <c r="V534" s="1" t="str">
        <f>IF(AB534=0,IFERROR(VLOOKUP(L534,[1]listaMateriales!A:K,11,0),"-"),"Sin producto")</f>
        <v xml:space="preserve">59 x 59 </v>
      </c>
      <c r="W534" s="6">
        <f>+IF(OR(K534="27",K534="28",K534="29"),VLOOKUP(L534,[1]listaMateriales!A:E,5,0),0)*N534/1000</f>
        <v>0</v>
      </c>
      <c r="X534" s="6">
        <f>+IF(W534=0,0,T534/W534)</f>
        <v>0</v>
      </c>
      <c r="Y534" s="1" t="str">
        <f>MID(L534,14,1)</f>
        <v>2</v>
      </c>
      <c r="Z534" s="2" t="str">
        <f>IF(IFERROR(FIND("PUL",M534,1),0)&gt;1,"pulido","no")</f>
        <v>no</v>
      </c>
      <c r="AA534" s="2" t="str">
        <f>IF(IFERROR(FIND("BIOC",M534,1),0)&gt;1,"BIOCITY","no")</f>
        <v>no</v>
      </c>
      <c r="AB534" s="2">
        <f>IFERROR(SEARCH("INT",F534,1),0)+IFERROR(SEARCH("DEV",F534,1),0)+IFERROR(SEARCH("FC",F534,1),0)+IFERROR(SEARCH("USD",F534,1),0)</f>
        <v>0</v>
      </c>
    </row>
    <row r="535" spans="1:28" x14ac:dyDescent="0.2">
      <c r="A535" s="1" t="s">
        <v>1787</v>
      </c>
      <c r="B535" s="1" t="s">
        <v>42</v>
      </c>
      <c r="C535" s="10">
        <v>45359</v>
      </c>
      <c r="D535" s="1" t="s">
        <v>1324</v>
      </c>
      <c r="E535" s="1" t="s">
        <v>1323</v>
      </c>
      <c r="F535" s="1" t="s">
        <v>1786</v>
      </c>
      <c r="G535" s="1" t="s">
        <v>12</v>
      </c>
      <c r="H535" s="1" t="s">
        <v>11</v>
      </c>
      <c r="I535" s="1" t="s">
        <v>0</v>
      </c>
      <c r="J535" s="1" t="s">
        <v>17</v>
      </c>
      <c r="K535" s="1" t="s">
        <v>16</v>
      </c>
      <c r="L535" s="1" t="s">
        <v>742</v>
      </c>
      <c r="M535" s="1" t="s">
        <v>741</v>
      </c>
      <c r="N535" s="8">
        <v>365.4</v>
      </c>
      <c r="O535" s="1" t="s">
        <v>2</v>
      </c>
      <c r="P535" s="8">
        <v>365.4</v>
      </c>
      <c r="Q535" s="8">
        <v>0</v>
      </c>
      <c r="R535" s="1" t="s">
        <v>195</v>
      </c>
      <c r="S535" s="7">
        <v>5997.18</v>
      </c>
      <c r="T535" s="6">
        <f>+S535*N535</f>
        <v>2191369.5720000002</v>
      </c>
      <c r="U535" s="6">
        <f>+S535*Q535</f>
        <v>0</v>
      </c>
      <c r="V535" s="1" t="str">
        <f>IF(AB535=0,IFERROR(VLOOKUP(L535,[1]listaMateriales!A:K,11,0),"-"),"Sin producto")</f>
        <v xml:space="preserve">59 x 59 </v>
      </c>
      <c r="W535" s="6">
        <f>+IF(OR(K535="27",K535="28",K535="29"),VLOOKUP(L535,[1]listaMateriales!A:E,5,0),0)*N535/1000</f>
        <v>0</v>
      </c>
      <c r="X535" s="6">
        <f>+IF(W535=0,0,T535/W535)</f>
        <v>0</v>
      </c>
      <c r="Y535" s="1" t="str">
        <f>MID(L535,14,1)</f>
        <v>2</v>
      </c>
      <c r="Z535" s="2" t="str">
        <f>IF(IFERROR(FIND("PUL",M535,1),0)&gt;1,"pulido","no")</f>
        <v>no</v>
      </c>
      <c r="AA535" s="2" t="str">
        <f>IF(IFERROR(FIND("BIOC",M535,1),0)&gt;1,"BIOCITY","no")</f>
        <v>no</v>
      </c>
      <c r="AB535" s="2">
        <f>IFERROR(SEARCH("INT",F535,1),0)+IFERROR(SEARCH("DEV",F535,1),0)+IFERROR(SEARCH("FC",F535,1),0)+IFERROR(SEARCH("USD",F535,1),0)</f>
        <v>0</v>
      </c>
    </row>
    <row r="536" spans="1:28" x14ac:dyDescent="0.2">
      <c r="A536" s="1" t="s">
        <v>1787</v>
      </c>
      <c r="B536" s="1" t="s">
        <v>42</v>
      </c>
      <c r="C536" s="10">
        <v>45359</v>
      </c>
      <c r="D536" s="1" t="s">
        <v>1324</v>
      </c>
      <c r="E536" s="1" t="s">
        <v>1323</v>
      </c>
      <c r="F536" s="1" t="s">
        <v>1786</v>
      </c>
      <c r="G536" s="1" t="s">
        <v>12</v>
      </c>
      <c r="H536" s="1" t="s">
        <v>11</v>
      </c>
      <c r="I536" s="1" t="s">
        <v>0</v>
      </c>
      <c r="J536" s="1" t="s">
        <v>17</v>
      </c>
      <c r="K536" s="1" t="s">
        <v>16</v>
      </c>
      <c r="L536" s="1" t="s">
        <v>1789</v>
      </c>
      <c r="M536" s="1" t="s">
        <v>1788</v>
      </c>
      <c r="N536" s="8">
        <v>291.60000000000002</v>
      </c>
      <c r="O536" s="1" t="s">
        <v>2</v>
      </c>
      <c r="P536" s="8">
        <v>291.60000000000002</v>
      </c>
      <c r="Q536" s="8">
        <v>0</v>
      </c>
      <c r="R536" s="1" t="s">
        <v>195</v>
      </c>
      <c r="S536" s="7">
        <v>12406.21</v>
      </c>
      <c r="T536" s="6">
        <f>+S536*N536</f>
        <v>3617650.8360000001</v>
      </c>
      <c r="U536" s="6">
        <f>+S536*Q536</f>
        <v>0</v>
      </c>
      <c r="V536" s="1" t="str">
        <f>IF(AB536=0,IFERROR(VLOOKUP(L536,[1]listaMateriales!A:K,11,0),"-"),"Sin producto")</f>
        <v>58 x 117 Polished</v>
      </c>
      <c r="W536" s="6">
        <f>+IF(OR(K536="27",K536="28",K536="29"),VLOOKUP(L536,[1]listaMateriales!A:E,5,0),0)*N536/1000</f>
        <v>0</v>
      </c>
      <c r="X536" s="6">
        <f>+IF(W536=0,0,T536/W536)</f>
        <v>0</v>
      </c>
      <c r="Y536" s="1" t="str">
        <f>MID(L536,14,1)</f>
        <v>2</v>
      </c>
      <c r="Z536" s="2" t="str">
        <f>IF(IFERROR(FIND("PUL",M536,1),0)&gt;1,"pulido","no")</f>
        <v>pulido</v>
      </c>
      <c r="AA536" s="2" t="str">
        <f>IF(IFERROR(FIND("BIOC",M536,1),0)&gt;1,"BIOCITY","no")</f>
        <v>no</v>
      </c>
      <c r="AB536" s="2">
        <f>IFERROR(SEARCH("INT",F536,1),0)+IFERROR(SEARCH("DEV",F536,1),0)+IFERROR(SEARCH("FC",F536,1),0)+IFERROR(SEARCH("USD",F536,1),0)</f>
        <v>0</v>
      </c>
    </row>
    <row r="537" spans="1:28" x14ac:dyDescent="0.2">
      <c r="A537" s="1" t="s">
        <v>1787</v>
      </c>
      <c r="B537" s="1" t="s">
        <v>42</v>
      </c>
      <c r="C537" s="10">
        <v>45359</v>
      </c>
      <c r="D537" s="1" t="s">
        <v>1324</v>
      </c>
      <c r="E537" s="1" t="s">
        <v>1323</v>
      </c>
      <c r="F537" s="1" t="s">
        <v>1786</v>
      </c>
      <c r="G537" s="1" t="s">
        <v>12</v>
      </c>
      <c r="H537" s="1" t="s">
        <v>11</v>
      </c>
      <c r="I537" s="1" t="s">
        <v>0</v>
      </c>
      <c r="J537" s="1" t="s">
        <v>17</v>
      </c>
      <c r="K537" s="1" t="s">
        <v>16</v>
      </c>
      <c r="L537" s="1" t="s">
        <v>369</v>
      </c>
      <c r="M537" s="1" t="s">
        <v>368</v>
      </c>
      <c r="N537" s="9">
        <v>1368</v>
      </c>
      <c r="O537" s="1" t="s">
        <v>2</v>
      </c>
      <c r="P537" s="8">
        <v>1368</v>
      </c>
      <c r="Q537" s="8">
        <v>0</v>
      </c>
      <c r="R537" s="1" t="s">
        <v>195</v>
      </c>
      <c r="S537" s="7">
        <v>11161.37</v>
      </c>
      <c r="T537" s="6">
        <f>+S537*N537</f>
        <v>15268754.160000002</v>
      </c>
      <c r="U537" s="6">
        <f>+S537*Q537</f>
        <v>0</v>
      </c>
      <c r="V537" s="1" t="str">
        <f>IF(AB537=0,IFERROR(VLOOKUP(L537,[1]listaMateriales!A:K,11,0),"-"),"Sin producto")</f>
        <v>21 x 122</v>
      </c>
      <c r="W537" s="6">
        <f>+IF(OR(K537="27",K537="28",K537="29"),VLOOKUP(L537,[1]listaMateriales!A:E,5,0),0)*N537/1000</f>
        <v>0</v>
      </c>
      <c r="X537" s="6">
        <f>+IF(W537=0,0,T537/W537)</f>
        <v>0</v>
      </c>
      <c r="Y537" s="1" t="str">
        <f>MID(L537,14,1)</f>
        <v>2</v>
      </c>
      <c r="Z537" s="2" t="str">
        <f>IF(IFERROR(FIND("PUL",M537,1),0)&gt;1,"pulido","no")</f>
        <v>no</v>
      </c>
      <c r="AA537" s="2" t="str">
        <f>IF(IFERROR(FIND("BIOC",M537,1),0)&gt;1,"BIOCITY","no")</f>
        <v>no</v>
      </c>
      <c r="AB537" s="2">
        <f>IFERROR(SEARCH("INT",F537,1),0)+IFERROR(SEARCH("DEV",F537,1),0)+IFERROR(SEARCH("FC",F537,1),0)+IFERROR(SEARCH("USD",F537,1),0)</f>
        <v>0</v>
      </c>
    </row>
    <row r="538" spans="1:28" x14ac:dyDescent="0.2">
      <c r="A538" s="1" t="s">
        <v>1785</v>
      </c>
      <c r="B538" s="1" t="s">
        <v>42</v>
      </c>
      <c r="C538" s="10">
        <v>45359</v>
      </c>
      <c r="D538" s="1" t="s">
        <v>777</v>
      </c>
      <c r="E538" s="1" t="s">
        <v>776</v>
      </c>
      <c r="F538" s="1" t="s">
        <v>1726</v>
      </c>
      <c r="G538" s="1" t="s">
        <v>39</v>
      </c>
      <c r="H538" s="1" t="s">
        <v>38</v>
      </c>
      <c r="I538" s="1" t="s">
        <v>50</v>
      </c>
      <c r="J538" s="1" t="s">
        <v>37</v>
      </c>
      <c r="K538" s="1" t="s">
        <v>36</v>
      </c>
      <c r="L538" s="1" t="s">
        <v>35</v>
      </c>
      <c r="M538" s="1" t="s">
        <v>34</v>
      </c>
      <c r="N538" s="9">
        <v>5760</v>
      </c>
      <c r="O538" s="1" t="s">
        <v>4</v>
      </c>
      <c r="P538" s="8">
        <v>5760</v>
      </c>
      <c r="Q538" s="8">
        <v>0</v>
      </c>
      <c r="R538" s="1" t="s">
        <v>33</v>
      </c>
      <c r="S538" s="7">
        <v>292.99</v>
      </c>
      <c r="T538" s="6">
        <f>+S538*N538</f>
        <v>1687622.4000000001</v>
      </c>
      <c r="U538" s="6">
        <f>+S538*Q538</f>
        <v>0</v>
      </c>
      <c r="V538" s="1" t="str">
        <f>IF(AB538=0,IFERROR(VLOOKUP(L538,[1]listaMateriales!A:K,11,0),"-"),"Sin producto")</f>
        <v>Ladrillos (Campana)</v>
      </c>
      <c r="W538" s="6">
        <f>+IF(OR(K538="27",K538="28",K538="29"),VLOOKUP(L538,[1]listaMateriales!A:E,5,0),0)*N538/1000</f>
        <v>27.648</v>
      </c>
      <c r="X538" s="6">
        <f>+IF(W538=0,0,T538/W538)</f>
        <v>61039.583333333336</v>
      </c>
      <c r="Y538" s="1" t="str">
        <f>MID(L538,14,1)</f>
        <v/>
      </c>
      <c r="Z538" s="2" t="str">
        <f>IF(IFERROR(FIND("PUL",M538,1),0)&gt;1,"pulido","no")</f>
        <v>no</v>
      </c>
      <c r="AA538" s="2" t="str">
        <f>IF(IFERROR(FIND("BIOC",M538,1),0)&gt;1,"BIOCITY","no")</f>
        <v>no</v>
      </c>
      <c r="AB538" s="2">
        <f>IFERROR(SEARCH("INT",F538,1),0)+IFERROR(SEARCH("DEV",F538,1),0)+IFERROR(SEARCH("FC",F538,1),0)+IFERROR(SEARCH("USD",F538,1),0)</f>
        <v>0</v>
      </c>
    </row>
    <row r="539" spans="1:28" x14ac:dyDescent="0.2">
      <c r="A539" s="1" t="s">
        <v>1785</v>
      </c>
      <c r="B539" s="1" t="s">
        <v>42</v>
      </c>
      <c r="C539" s="10">
        <v>45359</v>
      </c>
      <c r="D539" s="1" t="s">
        <v>777</v>
      </c>
      <c r="E539" s="1" t="s">
        <v>776</v>
      </c>
      <c r="F539" s="1" t="s">
        <v>1726</v>
      </c>
      <c r="G539" s="1" t="s">
        <v>39</v>
      </c>
      <c r="H539" s="1" t="s">
        <v>38</v>
      </c>
      <c r="I539" s="1" t="s">
        <v>50</v>
      </c>
      <c r="J539" s="1" t="s">
        <v>37</v>
      </c>
      <c r="K539" s="1" t="s">
        <v>36</v>
      </c>
      <c r="L539" s="1" t="s">
        <v>86</v>
      </c>
      <c r="M539" s="1" t="s">
        <v>85</v>
      </c>
      <c r="N539" s="8">
        <v>7920</v>
      </c>
      <c r="O539" s="1" t="s">
        <v>4</v>
      </c>
      <c r="P539" s="8">
        <v>7920</v>
      </c>
      <c r="Q539" s="8">
        <v>0</v>
      </c>
      <c r="R539" s="1" t="s">
        <v>33</v>
      </c>
      <c r="S539" s="7">
        <v>245.14</v>
      </c>
      <c r="T539" s="6">
        <f>+S539*N539</f>
        <v>1941508.7999999998</v>
      </c>
      <c r="U539" s="6">
        <f>+S539*Q539</f>
        <v>0</v>
      </c>
      <c r="V539" s="1" t="str">
        <f>IF(AB539=0,IFERROR(VLOOKUP(L539,[1]listaMateriales!A:K,11,0),"-"),"Sin producto")</f>
        <v>Ladrillos (Campana)</v>
      </c>
      <c r="W539" s="6">
        <f>+IF(OR(K539="27",K539="28",K539="29"),VLOOKUP(L539,[1]listaMateriales!A:E,5,0),0)*N539/1000</f>
        <v>29.303999999999998</v>
      </c>
      <c r="X539" s="6">
        <f>+IF(W539=0,0,T539/W539)</f>
        <v>66254.054054054053</v>
      </c>
      <c r="Y539" s="1" t="str">
        <f>MID(L539,14,1)</f>
        <v/>
      </c>
      <c r="Z539" s="2" t="str">
        <f>IF(IFERROR(FIND("PUL",M539,1),0)&gt;1,"pulido","no")</f>
        <v>no</v>
      </c>
      <c r="AA539" s="2" t="str">
        <f>IF(IFERROR(FIND("BIOC",M539,1),0)&gt;1,"BIOCITY","no")</f>
        <v>no</v>
      </c>
      <c r="AB539" s="2">
        <f>IFERROR(SEARCH("INT",F539,1),0)+IFERROR(SEARCH("DEV",F539,1),0)+IFERROR(SEARCH("FC",F539,1),0)+IFERROR(SEARCH("USD",F539,1),0)</f>
        <v>0</v>
      </c>
    </row>
    <row r="540" spans="1:28" x14ac:dyDescent="0.2">
      <c r="A540" s="1" t="s">
        <v>1784</v>
      </c>
      <c r="B540" s="1" t="s">
        <v>42</v>
      </c>
      <c r="C540" s="10">
        <v>45359</v>
      </c>
      <c r="D540" s="1" t="s">
        <v>1324</v>
      </c>
      <c r="E540" s="1" t="s">
        <v>1323</v>
      </c>
      <c r="F540" s="1" t="s">
        <v>1783</v>
      </c>
      <c r="G540" s="1" t="s">
        <v>12</v>
      </c>
      <c r="H540" s="1" t="s">
        <v>11</v>
      </c>
      <c r="I540" s="1" t="s">
        <v>0</v>
      </c>
      <c r="J540" s="1" t="s">
        <v>17</v>
      </c>
      <c r="K540" s="1" t="s">
        <v>16</v>
      </c>
      <c r="L540" s="1" t="s">
        <v>104</v>
      </c>
      <c r="M540" s="1" t="s">
        <v>103</v>
      </c>
      <c r="N540" s="8">
        <v>1357.2</v>
      </c>
      <c r="O540" s="1" t="s">
        <v>2</v>
      </c>
      <c r="P540" s="8">
        <v>0</v>
      </c>
      <c r="Q540" s="8">
        <v>1357.2</v>
      </c>
      <c r="R540" s="1" t="s">
        <v>195</v>
      </c>
      <c r="S540" s="7">
        <v>9734.6200000000008</v>
      </c>
      <c r="T540" s="6">
        <f>+S540*N540</f>
        <v>13211826.264000002</v>
      </c>
      <c r="U540" s="6">
        <f>+S540*Q540</f>
        <v>13211826.264000002</v>
      </c>
      <c r="V540" s="1" t="str">
        <f>IF(AB540=0,IFERROR(VLOOKUP(L540,[1]listaMateriales!A:K,11,0),"-"),"Sin producto")</f>
        <v xml:space="preserve">59 x 59 </v>
      </c>
      <c r="W540" s="6">
        <f>+IF(OR(K540="27",K540="28",K540="29"),VLOOKUP(L540,[1]listaMateriales!A:E,5,0),0)*N540/1000</f>
        <v>0</v>
      </c>
      <c r="X540" s="6">
        <f>+IF(W540=0,0,T540/W540)</f>
        <v>0</v>
      </c>
      <c r="Y540" s="1" t="str">
        <f>MID(L540,14,1)</f>
        <v>1</v>
      </c>
      <c r="Z540" s="2" t="str">
        <f>IF(IFERROR(FIND("PUL",M540,1),0)&gt;1,"pulido","no")</f>
        <v>no</v>
      </c>
      <c r="AA540" s="2" t="str">
        <f>IF(IFERROR(FIND("BIOC",M540,1),0)&gt;1,"BIOCITY","no")</f>
        <v>no</v>
      </c>
      <c r="AB540" s="2">
        <f>IFERROR(SEARCH("INT",F540,1),0)+IFERROR(SEARCH("DEV",F540,1),0)+IFERROR(SEARCH("FC",F540,1),0)+IFERROR(SEARCH("USD",F540,1),0)</f>
        <v>0</v>
      </c>
    </row>
    <row r="541" spans="1:28" x14ac:dyDescent="0.2">
      <c r="A541" s="1" t="s">
        <v>1784</v>
      </c>
      <c r="B541" s="1" t="s">
        <v>42</v>
      </c>
      <c r="C541" s="10">
        <v>45359</v>
      </c>
      <c r="D541" s="1" t="s">
        <v>1324</v>
      </c>
      <c r="E541" s="1" t="s">
        <v>1323</v>
      </c>
      <c r="F541" s="1" t="s">
        <v>1783</v>
      </c>
      <c r="G541" s="1" t="s">
        <v>12</v>
      </c>
      <c r="H541" s="1" t="s">
        <v>11</v>
      </c>
      <c r="I541" s="1" t="s">
        <v>0</v>
      </c>
      <c r="J541" s="1" t="s">
        <v>17</v>
      </c>
      <c r="K541" s="1" t="s">
        <v>16</v>
      </c>
      <c r="L541" s="1" t="s">
        <v>889</v>
      </c>
      <c r="M541" s="1" t="s">
        <v>888</v>
      </c>
      <c r="N541" s="8">
        <v>1357.2</v>
      </c>
      <c r="O541" s="1" t="s">
        <v>2</v>
      </c>
      <c r="P541" s="8">
        <v>0</v>
      </c>
      <c r="Q541" s="8">
        <v>1357.2</v>
      </c>
      <c r="R541" s="1" t="s">
        <v>195</v>
      </c>
      <c r="S541" s="7">
        <v>9734.6200000000008</v>
      </c>
      <c r="T541" s="6">
        <f>+S541*N541</f>
        <v>13211826.264000002</v>
      </c>
      <c r="U541" s="6">
        <f>+S541*Q541</f>
        <v>13211826.264000002</v>
      </c>
      <c r="V541" s="1" t="str">
        <f>IF(AB541=0,IFERROR(VLOOKUP(L541,[1]listaMateriales!A:K,11,0),"-"),"Sin producto")</f>
        <v xml:space="preserve">59 x 59 </v>
      </c>
      <c r="W541" s="6">
        <f>+IF(OR(K541="27",K541="28",K541="29"),VLOOKUP(L541,[1]listaMateriales!A:E,5,0),0)*N541/1000</f>
        <v>0</v>
      </c>
      <c r="X541" s="6">
        <f>+IF(W541=0,0,T541/W541)</f>
        <v>0</v>
      </c>
      <c r="Y541" s="1" t="str">
        <f>MID(L541,14,1)</f>
        <v>1</v>
      </c>
      <c r="Z541" s="2" t="str">
        <f>IF(IFERROR(FIND("PUL",M541,1),0)&gt;1,"pulido","no")</f>
        <v>no</v>
      </c>
      <c r="AA541" s="2" t="str">
        <f>IF(IFERROR(FIND("BIOC",M541,1),0)&gt;1,"BIOCITY","no")</f>
        <v>no</v>
      </c>
      <c r="AB541" s="2">
        <f>IFERROR(SEARCH("INT",F541,1),0)+IFERROR(SEARCH("DEV",F541,1),0)+IFERROR(SEARCH("FC",F541,1),0)+IFERROR(SEARCH("USD",F541,1),0)</f>
        <v>0</v>
      </c>
    </row>
    <row r="542" spans="1:28" x14ac:dyDescent="0.2">
      <c r="A542" s="1" t="s">
        <v>1784</v>
      </c>
      <c r="B542" s="1" t="s">
        <v>42</v>
      </c>
      <c r="C542" s="10">
        <v>45359</v>
      </c>
      <c r="D542" s="1" t="s">
        <v>1324</v>
      </c>
      <c r="E542" s="1" t="s">
        <v>1323</v>
      </c>
      <c r="F542" s="1" t="s">
        <v>1783</v>
      </c>
      <c r="G542" s="1" t="s">
        <v>12</v>
      </c>
      <c r="H542" s="1" t="s">
        <v>11</v>
      </c>
      <c r="I542" s="1" t="s">
        <v>0</v>
      </c>
      <c r="J542" s="1" t="s">
        <v>17</v>
      </c>
      <c r="K542" s="1" t="s">
        <v>16</v>
      </c>
      <c r="L542" s="1" t="s">
        <v>1424</v>
      </c>
      <c r="M542" s="1" t="s">
        <v>1423</v>
      </c>
      <c r="N542" s="8">
        <v>2035.8</v>
      </c>
      <c r="O542" s="1" t="s">
        <v>2</v>
      </c>
      <c r="P542" s="8">
        <v>0</v>
      </c>
      <c r="Q542" s="8">
        <v>2035.8</v>
      </c>
      <c r="R542" s="1" t="s">
        <v>195</v>
      </c>
      <c r="S542" s="7">
        <v>9734.61</v>
      </c>
      <c r="T542" s="6">
        <f>+S542*N542</f>
        <v>19817719.038000003</v>
      </c>
      <c r="U542" s="6">
        <f>+S542*Q542</f>
        <v>19817719.038000003</v>
      </c>
      <c r="V542" s="1" t="str">
        <f>IF(AB542=0,IFERROR(VLOOKUP(L542,[1]listaMateriales!A:K,11,0),"-"),"Sin producto")</f>
        <v xml:space="preserve">59 x 59 </v>
      </c>
      <c r="W542" s="6">
        <f>+IF(OR(K542="27",K542="28",K542="29"),VLOOKUP(L542,[1]listaMateriales!A:E,5,0),0)*N542/1000</f>
        <v>0</v>
      </c>
      <c r="X542" s="6">
        <f>+IF(W542=0,0,T542/W542)</f>
        <v>0</v>
      </c>
      <c r="Y542" s="1" t="str">
        <f>MID(L542,14,1)</f>
        <v>1</v>
      </c>
      <c r="Z542" s="2" t="str">
        <f>IF(IFERROR(FIND("PUL",M542,1),0)&gt;1,"pulido","no")</f>
        <v>no</v>
      </c>
      <c r="AA542" s="2" t="str">
        <f>IF(IFERROR(FIND("BIOC",M542,1),0)&gt;1,"BIOCITY","no")</f>
        <v>no</v>
      </c>
      <c r="AB542" s="2">
        <f>IFERROR(SEARCH("INT",F542,1),0)+IFERROR(SEARCH("DEV",F542,1),0)+IFERROR(SEARCH("FC",F542,1),0)+IFERROR(SEARCH("USD",F542,1),0)</f>
        <v>0</v>
      </c>
    </row>
    <row r="543" spans="1:28" x14ac:dyDescent="0.2">
      <c r="A543" s="1" t="s">
        <v>1784</v>
      </c>
      <c r="B543" s="1" t="s">
        <v>42</v>
      </c>
      <c r="C543" s="10">
        <v>45359</v>
      </c>
      <c r="D543" s="1" t="s">
        <v>1324</v>
      </c>
      <c r="E543" s="1" t="s">
        <v>1323</v>
      </c>
      <c r="F543" s="1" t="s">
        <v>1783</v>
      </c>
      <c r="G543" s="1" t="s">
        <v>12</v>
      </c>
      <c r="H543" s="1" t="s">
        <v>11</v>
      </c>
      <c r="I543" s="1" t="s">
        <v>0</v>
      </c>
      <c r="J543" s="1" t="s">
        <v>17</v>
      </c>
      <c r="K543" s="1" t="s">
        <v>16</v>
      </c>
      <c r="L543" s="1" t="s">
        <v>1776</v>
      </c>
      <c r="M543" s="1" t="s">
        <v>1775</v>
      </c>
      <c r="N543" s="8">
        <v>678.6</v>
      </c>
      <c r="O543" s="1" t="s">
        <v>2</v>
      </c>
      <c r="P543" s="8">
        <v>678.6</v>
      </c>
      <c r="Q543" s="8">
        <v>0</v>
      </c>
      <c r="R543" s="1" t="s">
        <v>195</v>
      </c>
      <c r="S543" s="7">
        <v>9734.57</v>
      </c>
      <c r="T543" s="6">
        <f>+S543*N543</f>
        <v>6605879.2019999996</v>
      </c>
      <c r="U543" s="6">
        <f>+S543*Q543</f>
        <v>0</v>
      </c>
      <c r="V543" s="1" t="str">
        <f>IF(AB543=0,IFERROR(VLOOKUP(L543,[1]listaMateriales!A:K,11,0),"-"),"Sin producto")</f>
        <v xml:space="preserve">59 x 59 </v>
      </c>
      <c r="W543" s="6">
        <f>+IF(OR(K543="27",K543="28",K543="29"),VLOOKUP(L543,[1]listaMateriales!A:E,5,0),0)*N543/1000</f>
        <v>0</v>
      </c>
      <c r="X543" s="6">
        <f>+IF(W543=0,0,T543/W543)</f>
        <v>0</v>
      </c>
      <c r="Y543" s="1" t="str">
        <f>MID(L543,14,1)</f>
        <v>1</v>
      </c>
      <c r="Z543" s="2" t="str">
        <f>IF(IFERROR(FIND("PUL",M543,1),0)&gt;1,"pulido","no")</f>
        <v>no</v>
      </c>
      <c r="AA543" s="2" t="str">
        <f>IF(IFERROR(FIND("BIOC",M543,1),0)&gt;1,"BIOCITY","no")</f>
        <v>no</v>
      </c>
      <c r="AB543" s="2">
        <f>IFERROR(SEARCH("INT",F543,1),0)+IFERROR(SEARCH("DEV",F543,1),0)+IFERROR(SEARCH("FC",F543,1),0)+IFERROR(SEARCH("USD",F543,1),0)</f>
        <v>0</v>
      </c>
    </row>
    <row r="544" spans="1:28" x14ac:dyDescent="0.2">
      <c r="A544" s="1" t="s">
        <v>1782</v>
      </c>
      <c r="B544" s="1" t="s">
        <v>42</v>
      </c>
      <c r="C544" s="10">
        <v>45359</v>
      </c>
      <c r="D544" s="1" t="s">
        <v>135</v>
      </c>
      <c r="E544" s="1" t="s">
        <v>134</v>
      </c>
      <c r="F544" s="1" t="s">
        <v>1781</v>
      </c>
      <c r="G544" s="1" t="s">
        <v>39</v>
      </c>
      <c r="H544" s="1" t="s">
        <v>38</v>
      </c>
      <c r="I544" s="1" t="s">
        <v>50</v>
      </c>
      <c r="J544" s="1" t="s">
        <v>17</v>
      </c>
      <c r="K544" s="1" t="s">
        <v>49</v>
      </c>
      <c r="L544" s="1" t="s">
        <v>57</v>
      </c>
      <c r="M544" s="1" t="s">
        <v>56</v>
      </c>
      <c r="N544" s="8">
        <v>2160</v>
      </c>
      <c r="O544" s="1" t="s">
        <v>4</v>
      </c>
      <c r="P544" s="8">
        <v>2160</v>
      </c>
      <c r="Q544" s="8">
        <v>0</v>
      </c>
      <c r="R544" s="1" t="s">
        <v>33</v>
      </c>
      <c r="S544" s="7">
        <v>226.95</v>
      </c>
      <c r="T544" s="6">
        <f>+S544*N544</f>
        <v>490212</v>
      </c>
      <c r="U544" s="6">
        <f>+S544*Q544</f>
        <v>0</v>
      </c>
      <c r="V544" s="1" t="str">
        <f>IF(AB544=0,IFERROR(VLOOKUP(L544,[1]listaMateriales!A:K,11,0),"-"),"Sin producto")</f>
        <v xml:space="preserve">Ladrillos (Olavarria)    </v>
      </c>
      <c r="W544" s="6">
        <f>+IF(OR(K544="27",K544="28",K544="29"),VLOOKUP(L544,[1]listaMateriales!A:E,5,0),0)*N544/1000</f>
        <v>14.951519999999999</v>
      </c>
      <c r="X544" s="6">
        <f>+IF(W544=0,0,T544/W544)</f>
        <v>32786.766830395842</v>
      </c>
      <c r="Y544" s="1" t="str">
        <f>MID(L544,14,1)</f>
        <v>1</v>
      </c>
      <c r="Z544" s="2" t="str">
        <f>IF(IFERROR(FIND("PUL",M544,1),0)&gt;1,"pulido","no")</f>
        <v>no</v>
      </c>
      <c r="AA544" s="2" t="str">
        <f>IF(IFERROR(FIND("BIOC",M544,1),0)&gt;1,"BIOCITY","no")</f>
        <v>no</v>
      </c>
      <c r="AB544" s="2">
        <f>IFERROR(SEARCH("INT",F544,1),0)+IFERROR(SEARCH("DEV",F544,1),0)+IFERROR(SEARCH("FC",F544,1),0)+IFERROR(SEARCH("USD",F544,1),0)</f>
        <v>0</v>
      </c>
    </row>
    <row r="545" spans="1:28" x14ac:dyDescent="0.2">
      <c r="A545" s="1" t="s">
        <v>1782</v>
      </c>
      <c r="B545" s="1" t="s">
        <v>42</v>
      </c>
      <c r="C545" s="10">
        <v>45359</v>
      </c>
      <c r="D545" s="1" t="s">
        <v>135</v>
      </c>
      <c r="E545" s="1" t="s">
        <v>134</v>
      </c>
      <c r="F545" s="1" t="s">
        <v>1781</v>
      </c>
      <c r="G545" s="1" t="s">
        <v>39</v>
      </c>
      <c r="H545" s="1" t="s">
        <v>38</v>
      </c>
      <c r="I545" s="1" t="s">
        <v>50</v>
      </c>
      <c r="J545" s="1" t="s">
        <v>17</v>
      </c>
      <c r="K545" s="1" t="s">
        <v>49</v>
      </c>
      <c r="L545" s="1" t="s">
        <v>48</v>
      </c>
      <c r="M545" s="1" t="s">
        <v>47</v>
      </c>
      <c r="N545" s="8">
        <v>1728</v>
      </c>
      <c r="O545" s="1" t="s">
        <v>4</v>
      </c>
      <c r="P545" s="8">
        <v>1728</v>
      </c>
      <c r="Q545" s="8">
        <v>0</v>
      </c>
      <c r="R545" s="1" t="s">
        <v>33</v>
      </c>
      <c r="S545" s="7">
        <v>167.56</v>
      </c>
      <c r="T545" s="6">
        <f>+S545*N545</f>
        <v>289543.67999999999</v>
      </c>
      <c r="U545" s="6">
        <f>+S545*Q545</f>
        <v>0</v>
      </c>
      <c r="V545" s="1" t="str">
        <f>IF(AB545=0,IFERROR(VLOOKUP(L545,[1]listaMateriales!A:K,11,0),"-"),"Sin producto")</f>
        <v xml:space="preserve">Ladrillos (Olavarria)    </v>
      </c>
      <c r="W545" s="6">
        <f>+IF(OR(K545="27",K545="28",K545="29"),VLOOKUP(L545,[1]listaMateriales!A:E,5,0),0)*N545/1000</f>
        <v>9.225792000000002</v>
      </c>
      <c r="X545" s="6">
        <f>+IF(W545=0,0,T545/W545)</f>
        <v>31384.154336017975</v>
      </c>
      <c r="Y545" s="1" t="str">
        <f>MID(L545,14,1)</f>
        <v>1</v>
      </c>
      <c r="Z545" s="2" t="str">
        <f>IF(IFERROR(FIND("PUL",M545,1),0)&gt;1,"pulido","no")</f>
        <v>no</v>
      </c>
      <c r="AA545" s="2" t="str">
        <f>IF(IFERROR(FIND("BIOC",M545,1),0)&gt;1,"BIOCITY","no")</f>
        <v>no</v>
      </c>
      <c r="AB545" s="2">
        <f>IFERROR(SEARCH("INT",F545,1),0)+IFERROR(SEARCH("DEV",F545,1),0)+IFERROR(SEARCH("FC",F545,1),0)+IFERROR(SEARCH("USD",F545,1),0)</f>
        <v>0</v>
      </c>
    </row>
    <row r="546" spans="1:28" x14ac:dyDescent="0.2">
      <c r="A546" s="1" t="s">
        <v>1782</v>
      </c>
      <c r="B546" s="1" t="s">
        <v>42</v>
      </c>
      <c r="C546" s="10">
        <v>45359</v>
      </c>
      <c r="D546" s="1" t="s">
        <v>135</v>
      </c>
      <c r="E546" s="1" t="s">
        <v>134</v>
      </c>
      <c r="F546" s="1" t="s">
        <v>1781</v>
      </c>
      <c r="G546" s="1" t="s">
        <v>39</v>
      </c>
      <c r="H546" s="1" t="s">
        <v>38</v>
      </c>
      <c r="I546" s="1" t="s">
        <v>50</v>
      </c>
      <c r="J546" s="1" t="s">
        <v>17</v>
      </c>
      <c r="K546" s="1" t="s">
        <v>49</v>
      </c>
      <c r="L546" s="1" t="s">
        <v>133</v>
      </c>
      <c r="M546" s="1" t="s">
        <v>132</v>
      </c>
      <c r="N546" s="9">
        <v>1728</v>
      </c>
      <c r="O546" s="1" t="s">
        <v>4</v>
      </c>
      <c r="P546" s="8">
        <v>1728</v>
      </c>
      <c r="Q546" s="8">
        <v>0</v>
      </c>
      <c r="R546" s="1" t="s">
        <v>33</v>
      </c>
      <c r="S546" s="7">
        <v>148.29</v>
      </c>
      <c r="T546" s="6">
        <f>+S546*N546</f>
        <v>256245.12</v>
      </c>
      <c r="U546" s="6">
        <f>+S546*Q546</f>
        <v>0</v>
      </c>
      <c r="V546" s="1" t="str">
        <f>IF(AB546=0,IFERROR(VLOOKUP(L546,[1]listaMateriales!A:K,11,0),"-"),"Sin producto")</f>
        <v xml:space="preserve">Ladrillos (Olavarria)    </v>
      </c>
      <c r="W546" s="6">
        <f>+IF(OR(K546="27",K546="28",K546="29"),VLOOKUP(L546,[1]listaMateriales!A:E,5,0),0)*N546/1000</f>
        <v>7.670592000000001</v>
      </c>
      <c r="X546" s="6">
        <f>+IF(W546=0,0,T546/W546)</f>
        <v>33406.172561387692</v>
      </c>
      <c r="Y546" s="1" t="str">
        <f>MID(L546,14,1)</f>
        <v>1</v>
      </c>
      <c r="Z546" s="2" t="str">
        <f>IF(IFERROR(FIND("PUL",M546,1),0)&gt;1,"pulido","no")</f>
        <v>no</v>
      </c>
      <c r="AA546" s="2" t="str">
        <f>IF(IFERROR(FIND("BIOC",M546,1),0)&gt;1,"BIOCITY","no")</f>
        <v>no</v>
      </c>
      <c r="AB546" s="2">
        <f>IFERROR(SEARCH("INT",F546,1),0)+IFERROR(SEARCH("DEV",F546,1),0)+IFERROR(SEARCH("FC",F546,1),0)+IFERROR(SEARCH("USD",F546,1),0)</f>
        <v>0</v>
      </c>
    </row>
    <row r="547" spans="1:28" x14ac:dyDescent="0.2">
      <c r="A547" s="1" t="s">
        <v>1780</v>
      </c>
      <c r="B547" s="1" t="s">
        <v>15</v>
      </c>
      <c r="C547" s="10">
        <v>45359</v>
      </c>
      <c r="D547" s="1" t="s">
        <v>652</v>
      </c>
      <c r="E547" s="1" t="s">
        <v>651</v>
      </c>
      <c r="F547" s="1" t="s">
        <v>1779</v>
      </c>
      <c r="G547" s="1" t="s">
        <v>12</v>
      </c>
      <c r="H547" s="1" t="s">
        <v>11</v>
      </c>
      <c r="I547" s="1" t="s">
        <v>50</v>
      </c>
      <c r="J547" s="1" t="s">
        <v>17</v>
      </c>
      <c r="K547" s="1" t="s">
        <v>16</v>
      </c>
      <c r="L547" s="1" t="s">
        <v>21</v>
      </c>
      <c r="M547" s="1" t="s">
        <v>20</v>
      </c>
      <c r="N547" s="8">
        <v>136.80000000000001</v>
      </c>
      <c r="O547" s="1" t="s">
        <v>2</v>
      </c>
      <c r="P547" s="8">
        <v>136.80000000000001</v>
      </c>
      <c r="Q547" s="8">
        <v>0</v>
      </c>
      <c r="R547" s="1" t="s">
        <v>46</v>
      </c>
      <c r="S547" s="7">
        <v>19237.599999999999</v>
      </c>
      <c r="T547" s="6">
        <f>+S547*N547</f>
        <v>2631703.6800000002</v>
      </c>
      <c r="U547" s="6">
        <f>+S547*Q547</f>
        <v>0</v>
      </c>
      <c r="V547" s="1" t="str">
        <f>IF(AB547=0,IFERROR(VLOOKUP(L547,[1]listaMateriales!A:K,11,0),"-"),"Sin producto")</f>
        <v>21 x 122</v>
      </c>
      <c r="W547" s="6">
        <f>+IF(OR(K547="27",K547="28",K547="29"),VLOOKUP(L547,[1]listaMateriales!A:E,5,0),0)*N547/1000</f>
        <v>0</v>
      </c>
      <c r="X547" s="6">
        <f>+IF(W547=0,0,T547/W547)</f>
        <v>0</v>
      </c>
      <c r="Y547" s="1" t="str">
        <f>MID(L547,14,1)</f>
        <v>1</v>
      </c>
      <c r="Z547" s="2" t="str">
        <f>IF(IFERROR(FIND("PUL",M547,1),0)&gt;1,"pulido","no")</f>
        <v>no</v>
      </c>
      <c r="AA547" s="2" t="str">
        <f>IF(IFERROR(FIND("BIOC",M547,1),0)&gt;1,"BIOCITY","no")</f>
        <v>no</v>
      </c>
      <c r="AB547" s="2">
        <f>IFERROR(SEARCH("INT",F547,1),0)+IFERROR(SEARCH("DEV",F547,1),0)+IFERROR(SEARCH("FC",F547,1),0)+IFERROR(SEARCH("USD",F547,1),0)</f>
        <v>0</v>
      </c>
    </row>
    <row r="548" spans="1:28" x14ac:dyDescent="0.2">
      <c r="A548" s="1" t="s">
        <v>1778</v>
      </c>
      <c r="B548" s="1" t="s">
        <v>15</v>
      </c>
      <c r="C548" s="10">
        <v>45359</v>
      </c>
      <c r="D548" s="1" t="s">
        <v>192</v>
      </c>
      <c r="E548" s="1" t="s">
        <v>191</v>
      </c>
      <c r="F548" s="1" t="s">
        <v>1777</v>
      </c>
      <c r="G548" s="1" t="s">
        <v>12</v>
      </c>
      <c r="H548" s="1" t="s">
        <v>11</v>
      </c>
      <c r="I548" s="1" t="s">
        <v>50</v>
      </c>
      <c r="J548" s="1" t="s">
        <v>17</v>
      </c>
      <c r="K548" s="1" t="s">
        <v>16</v>
      </c>
      <c r="L548" s="1" t="s">
        <v>1776</v>
      </c>
      <c r="M548" s="1" t="s">
        <v>1775</v>
      </c>
      <c r="N548" s="8">
        <v>26.1</v>
      </c>
      <c r="O548" s="1" t="s">
        <v>2</v>
      </c>
      <c r="P548" s="8">
        <v>26.1</v>
      </c>
      <c r="Q548" s="8">
        <v>0</v>
      </c>
      <c r="R548" s="1" t="s">
        <v>144</v>
      </c>
      <c r="S548" s="7">
        <v>8817.7199999999993</v>
      </c>
      <c r="T548" s="6">
        <f>+S548*N548</f>
        <v>230142.492</v>
      </c>
      <c r="U548" s="6">
        <f>+S548*Q548</f>
        <v>0</v>
      </c>
      <c r="V548" s="1" t="str">
        <f>IF(AB548=0,IFERROR(VLOOKUP(L548,[1]listaMateriales!A:K,11,0),"-"),"Sin producto")</f>
        <v xml:space="preserve">59 x 59 </v>
      </c>
      <c r="W548" s="6">
        <f>+IF(OR(K548="27",K548="28",K548="29"),VLOOKUP(L548,[1]listaMateriales!A:E,5,0),0)*N548/1000</f>
        <v>0</v>
      </c>
      <c r="X548" s="6">
        <f>+IF(W548=0,0,T548/W548)</f>
        <v>0</v>
      </c>
      <c r="Y548" s="1" t="str">
        <f>MID(L548,14,1)</f>
        <v>1</v>
      </c>
      <c r="Z548" s="2" t="str">
        <f>IF(IFERROR(FIND("PUL",M548,1),0)&gt;1,"pulido","no")</f>
        <v>no</v>
      </c>
      <c r="AA548" s="2" t="str">
        <f>IF(IFERROR(FIND("BIOC",M548,1),0)&gt;1,"BIOCITY","no")</f>
        <v>no</v>
      </c>
      <c r="AB548" s="2">
        <f>IFERROR(SEARCH("INT",F548,1),0)+IFERROR(SEARCH("DEV",F548,1),0)+IFERROR(SEARCH("FC",F548,1),0)+IFERROR(SEARCH("USD",F548,1),0)</f>
        <v>0</v>
      </c>
    </row>
    <row r="549" spans="1:28" x14ac:dyDescent="0.2">
      <c r="A549" s="1" t="s">
        <v>1778</v>
      </c>
      <c r="B549" s="1" t="s">
        <v>15</v>
      </c>
      <c r="C549" s="10">
        <v>45359</v>
      </c>
      <c r="D549" s="1" t="s">
        <v>192</v>
      </c>
      <c r="E549" s="1" t="s">
        <v>191</v>
      </c>
      <c r="F549" s="1" t="s">
        <v>1777</v>
      </c>
      <c r="G549" s="1" t="s">
        <v>12</v>
      </c>
      <c r="H549" s="1" t="s">
        <v>11</v>
      </c>
      <c r="I549" s="1" t="s">
        <v>50</v>
      </c>
      <c r="J549" s="1" t="s">
        <v>17</v>
      </c>
      <c r="K549" s="1" t="s">
        <v>16</v>
      </c>
      <c r="L549" s="1" t="s">
        <v>1776</v>
      </c>
      <c r="M549" s="1" t="s">
        <v>1775</v>
      </c>
      <c r="N549" s="9">
        <v>1409.4</v>
      </c>
      <c r="O549" s="1" t="s">
        <v>2</v>
      </c>
      <c r="P549" s="8">
        <v>1409.4</v>
      </c>
      <c r="Q549" s="8">
        <v>0</v>
      </c>
      <c r="R549" s="1" t="s">
        <v>144</v>
      </c>
      <c r="S549" s="7">
        <v>8817.7199999999993</v>
      </c>
      <c r="T549" s="6">
        <f>+S549*N549</f>
        <v>12427694.568</v>
      </c>
      <c r="U549" s="6">
        <f>+S549*Q549</f>
        <v>0</v>
      </c>
      <c r="V549" s="1" t="str">
        <f>IF(AB549=0,IFERROR(VLOOKUP(L549,[1]listaMateriales!A:K,11,0),"-"),"Sin producto")</f>
        <v xml:space="preserve">59 x 59 </v>
      </c>
      <c r="W549" s="6">
        <f>+IF(OR(K549="27",K549="28",K549="29"),VLOOKUP(L549,[1]listaMateriales!A:E,5,0),0)*N549/1000</f>
        <v>0</v>
      </c>
      <c r="X549" s="6">
        <f>+IF(W549=0,0,T549/W549)</f>
        <v>0</v>
      </c>
      <c r="Y549" s="1" t="str">
        <f>MID(L549,14,1)</f>
        <v>1</v>
      </c>
      <c r="Z549" s="2" t="str">
        <f>IF(IFERROR(FIND("PUL",M549,1),0)&gt;1,"pulido","no")</f>
        <v>no</v>
      </c>
      <c r="AA549" s="2" t="str">
        <f>IF(IFERROR(FIND("BIOC",M549,1),0)&gt;1,"BIOCITY","no")</f>
        <v>no</v>
      </c>
      <c r="AB549" s="2">
        <f>IFERROR(SEARCH("INT",F549,1),0)+IFERROR(SEARCH("DEV",F549,1),0)+IFERROR(SEARCH("FC",F549,1),0)+IFERROR(SEARCH("USD",F549,1),0)</f>
        <v>0</v>
      </c>
    </row>
    <row r="550" spans="1:28" x14ac:dyDescent="0.2">
      <c r="A550" s="1" t="s">
        <v>1774</v>
      </c>
      <c r="B550" s="1" t="s">
        <v>15</v>
      </c>
      <c r="C550" s="10">
        <v>45359</v>
      </c>
      <c r="D550" s="1" t="s">
        <v>192</v>
      </c>
      <c r="E550" s="1" t="s">
        <v>191</v>
      </c>
      <c r="F550" s="1" t="s">
        <v>1773</v>
      </c>
      <c r="G550" s="1" t="s">
        <v>12</v>
      </c>
      <c r="H550" s="1" t="s">
        <v>11</v>
      </c>
      <c r="I550" s="1" t="s">
        <v>50</v>
      </c>
      <c r="J550" s="1" t="s">
        <v>17</v>
      </c>
      <c r="K550" s="1" t="s">
        <v>39</v>
      </c>
      <c r="L550" s="1" t="s">
        <v>1772</v>
      </c>
      <c r="M550" s="1" t="s">
        <v>1771</v>
      </c>
      <c r="N550" s="9">
        <v>2624</v>
      </c>
      <c r="O550" s="1" t="s">
        <v>2</v>
      </c>
      <c r="P550" s="8">
        <v>2624</v>
      </c>
      <c r="Q550" s="8">
        <v>0</v>
      </c>
      <c r="R550" s="1" t="s">
        <v>144</v>
      </c>
      <c r="S550" s="7">
        <v>3193.07</v>
      </c>
      <c r="T550" s="6">
        <f>+S550*N550</f>
        <v>8378615.6800000006</v>
      </c>
      <c r="U550" s="6">
        <f>+S550*Q550</f>
        <v>0</v>
      </c>
      <c r="V550" s="1" t="str">
        <f>IF(AB550=0,IFERROR(VLOOKUP(L550,[1]listaMateriales!A:K,11,0),"-"),"Sin producto")</f>
        <v xml:space="preserve">29 x 59 </v>
      </c>
      <c r="W550" s="6">
        <f>+IF(OR(K550="27",K550="28",K550="29"),VLOOKUP(L550,[1]listaMateriales!A:E,5,0),0)*N550/1000</f>
        <v>0</v>
      </c>
      <c r="X550" s="6">
        <f>+IF(W550=0,0,T550/W550)</f>
        <v>0</v>
      </c>
      <c r="Y550" s="1" t="str">
        <f>MID(L550,14,1)</f>
        <v>1</v>
      </c>
      <c r="Z550" s="2" t="str">
        <f>IF(IFERROR(FIND("PUL",M550,1),0)&gt;1,"pulido","no")</f>
        <v>no</v>
      </c>
      <c r="AA550" s="2" t="str">
        <f>IF(IFERROR(FIND("BIOC",M550,1),0)&gt;1,"BIOCITY","no")</f>
        <v>no</v>
      </c>
      <c r="AB550" s="2">
        <f>IFERROR(SEARCH("INT",F550,1),0)+IFERROR(SEARCH("DEV",F550,1),0)+IFERROR(SEARCH("FC",F550,1),0)+IFERROR(SEARCH("USD",F550,1),0)</f>
        <v>0</v>
      </c>
    </row>
    <row r="551" spans="1:28" x14ac:dyDescent="0.2">
      <c r="A551" s="1" t="s">
        <v>1770</v>
      </c>
      <c r="B551" s="1" t="s">
        <v>42</v>
      </c>
      <c r="C551" s="10">
        <v>45359</v>
      </c>
      <c r="D551" s="1" t="s">
        <v>41</v>
      </c>
      <c r="E551" s="1" t="s">
        <v>40</v>
      </c>
      <c r="F551" s="1" t="s">
        <v>1769</v>
      </c>
      <c r="G551" s="1" t="s">
        <v>39</v>
      </c>
      <c r="H551" s="1" t="s">
        <v>38</v>
      </c>
      <c r="I551" s="1" t="s">
        <v>50</v>
      </c>
      <c r="J551" s="1" t="s">
        <v>37</v>
      </c>
      <c r="K551" s="1" t="s">
        <v>36</v>
      </c>
      <c r="L551" s="1" t="s">
        <v>35</v>
      </c>
      <c r="M551" s="1" t="s">
        <v>34</v>
      </c>
      <c r="N551" s="8">
        <v>6336</v>
      </c>
      <c r="O551" s="1" t="s">
        <v>4</v>
      </c>
      <c r="P551" s="8">
        <v>6336</v>
      </c>
      <c r="Q551" s="8">
        <v>0</v>
      </c>
      <c r="R551" s="1" t="s">
        <v>33</v>
      </c>
      <c r="S551" s="7">
        <v>116.04</v>
      </c>
      <c r="T551" s="6">
        <f>+S551*N551</f>
        <v>735229.44000000006</v>
      </c>
      <c r="U551" s="6">
        <f>+S551*Q551</f>
        <v>0</v>
      </c>
      <c r="V551" s="1" t="str">
        <f>IF(AB551=0,IFERROR(VLOOKUP(L551,[1]listaMateriales!A:K,11,0),"-"),"Sin producto")</f>
        <v>Ladrillos (Campana)</v>
      </c>
      <c r="W551" s="6">
        <f>+IF(OR(K551="27",K551="28",K551="29"),VLOOKUP(L551,[1]listaMateriales!A:E,5,0),0)*N551/1000</f>
        <v>30.412800000000001</v>
      </c>
      <c r="X551" s="6">
        <f>+IF(W551=0,0,T551/W551)</f>
        <v>24175</v>
      </c>
      <c r="Y551" s="1" t="str">
        <f>MID(L551,14,1)</f>
        <v/>
      </c>
      <c r="Z551" s="2" t="str">
        <f>IF(IFERROR(FIND("PUL",M551,1),0)&gt;1,"pulido","no")</f>
        <v>no</v>
      </c>
      <c r="AA551" s="2" t="str">
        <f>IF(IFERROR(FIND("BIOC",M551,1),0)&gt;1,"BIOCITY","no")</f>
        <v>no</v>
      </c>
      <c r="AB551" s="2">
        <f>IFERROR(SEARCH("INT",F551,1),0)+IFERROR(SEARCH("DEV",F551,1),0)+IFERROR(SEARCH("FC",F551,1),0)+IFERROR(SEARCH("USD",F551,1),0)</f>
        <v>0</v>
      </c>
    </row>
    <row r="552" spans="1:28" x14ac:dyDescent="0.2">
      <c r="A552" s="1" t="s">
        <v>1768</v>
      </c>
      <c r="B552" s="1" t="s">
        <v>42</v>
      </c>
      <c r="C552" s="10">
        <v>45359</v>
      </c>
      <c r="D552" s="1" t="s">
        <v>135</v>
      </c>
      <c r="E552" s="1" t="s">
        <v>134</v>
      </c>
      <c r="F552" s="1" t="s">
        <v>1767</v>
      </c>
      <c r="G552" s="1" t="s">
        <v>39</v>
      </c>
      <c r="H552" s="1" t="s">
        <v>38</v>
      </c>
      <c r="I552" s="1" t="s">
        <v>50</v>
      </c>
      <c r="J552" s="1" t="s">
        <v>17</v>
      </c>
      <c r="K552" s="1" t="s">
        <v>49</v>
      </c>
      <c r="L552" s="1" t="s">
        <v>133</v>
      </c>
      <c r="M552" s="1" t="s">
        <v>132</v>
      </c>
      <c r="N552" s="8">
        <v>1440</v>
      </c>
      <c r="O552" s="1" t="s">
        <v>4</v>
      </c>
      <c r="P552" s="8">
        <v>1440</v>
      </c>
      <c r="Q552" s="8">
        <v>0</v>
      </c>
      <c r="R552" s="1" t="s">
        <v>33</v>
      </c>
      <c r="S552" s="7">
        <v>148.29</v>
      </c>
      <c r="T552" s="6">
        <f>+S552*N552</f>
        <v>213537.59999999998</v>
      </c>
      <c r="U552" s="6">
        <f>+S552*Q552</f>
        <v>0</v>
      </c>
      <c r="V552" s="1" t="str">
        <f>IF(AB552=0,IFERROR(VLOOKUP(L552,[1]listaMateriales!A:K,11,0),"-"),"Sin producto")</f>
        <v xml:space="preserve">Ladrillos (Olavarria)    </v>
      </c>
      <c r="W552" s="6">
        <f>+IF(OR(K552="27",K552="28",K552="29"),VLOOKUP(L552,[1]listaMateriales!A:E,5,0),0)*N552/1000</f>
        <v>6.3921599999999996</v>
      </c>
      <c r="X552" s="6">
        <f>+IF(W552=0,0,T552/W552)</f>
        <v>33406.172561387699</v>
      </c>
      <c r="Y552" s="1" t="str">
        <f>MID(L552,14,1)</f>
        <v>1</v>
      </c>
      <c r="Z552" s="2" t="str">
        <f>IF(IFERROR(FIND("PUL",M552,1),0)&gt;1,"pulido","no")</f>
        <v>no</v>
      </c>
      <c r="AA552" s="2" t="str">
        <f>IF(IFERROR(FIND("BIOC",M552,1),0)&gt;1,"BIOCITY","no")</f>
        <v>no</v>
      </c>
      <c r="AB552" s="2">
        <f>IFERROR(SEARCH("INT",F552,1),0)+IFERROR(SEARCH("DEV",F552,1),0)+IFERROR(SEARCH("FC",F552,1),0)+IFERROR(SEARCH("USD",F552,1),0)</f>
        <v>0</v>
      </c>
    </row>
    <row r="553" spans="1:28" x14ac:dyDescent="0.2">
      <c r="A553" s="1" t="s">
        <v>1768</v>
      </c>
      <c r="B553" s="1" t="s">
        <v>42</v>
      </c>
      <c r="C553" s="10">
        <v>45359</v>
      </c>
      <c r="D553" s="1" t="s">
        <v>135</v>
      </c>
      <c r="E553" s="1" t="s">
        <v>134</v>
      </c>
      <c r="F553" s="1" t="s">
        <v>1767</v>
      </c>
      <c r="G553" s="1" t="s">
        <v>39</v>
      </c>
      <c r="H553" s="1" t="s">
        <v>38</v>
      </c>
      <c r="I553" s="1" t="s">
        <v>50</v>
      </c>
      <c r="J553" s="1" t="s">
        <v>17</v>
      </c>
      <c r="K553" s="1" t="s">
        <v>49</v>
      </c>
      <c r="L553" s="1" t="s">
        <v>48</v>
      </c>
      <c r="M553" s="1" t="s">
        <v>47</v>
      </c>
      <c r="N553" s="8">
        <v>2592</v>
      </c>
      <c r="O553" s="1" t="s">
        <v>4</v>
      </c>
      <c r="P553" s="8">
        <v>2592</v>
      </c>
      <c r="Q553" s="8">
        <v>0</v>
      </c>
      <c r="R553" s="1" t="s">
        <v>33</v>
      </c>
      <c r="S553" s="7">
        <v>167.56</v>
      </c>
      <c r="T553" s="6">
        <f>+S553*N553</f>
        <v>434315.52000000002</v>
      </c>
      <c r="U553" s="6">
        <f>+S553*Q553</f>
        <v>0</v>
      </c>
      <c r="V553" s="1" t="str">
        <f>IF(AB553=0,IFERROR(VLOOKUP(L553,[1]listaMateriales!A:K,11,0),"-"),"Sin producto")</f>
        <v xml:space="preserve">Ladrillos (Olavarria)    </v>
      </c>
      <c r="W553" s="6">
        <f>+IF(OR(K553="27",K553="28",K553="29"),VLOOKUP(L553,[1]listaMateriales!A:E,5,0),0)*N553/1000</f>
        <v>13.838688000000001</v>
      </c>
      <c r="X553" s="6">
        <f>+IF(W553=0,0,T553/W553)</f>
        <v>31384.154336017978</v>
      </c>
      <c r="Y553" s="1" t="str">
        <f>MID(L553,14,1)</f>
        <v>1</v>
      </c>
      <c r="Z553" s="2" t="str">
        <f>IF(IFERROR(FIND("PUL",M553,1),0)&gt;1,"pulido","no")</f>
        <v>no</v>
      </c>
      <c r="AA553" s="2" t="str">
        <f>IF(IFERROR(FIND("BIOC",M553,1),0)&gt;1,"BIOCITY","no")</f>
        <v>no</v>
      </c>
      <c r="AB553" s="2">
        <f>IFERROR(SEARCH("INT",F553,1),0)+IFERROR(SEARCH("DEV",F553,1),0)+IFERROR(SEARCH("FC",F553,1),0)+IFERROR(SEARCH("USD",F553,1),0)</f>
        <v>0</v>
      </c>
    </row>
    <row r="554" spans="1:28" x14ac:dyDescent="0.2">
      <c r="A554" s="1" t="s">
        <v>1768</v>
      </c>
      <c r="B554" s="1" t="s">
        <v>42</v>
      </c>
      <c r="C554" s="10">
        <v>45359</v>
      </c>
      <c r="D554" s="1" t="s">
        <v>135</v>
      </c>
      <c r="E554" s="1" t="s">
        <v>134</v>
      </c>
      <c r="F554" s="1" t="s">
        <v>1767</v>
      </c>
      <c r="G554" s="1" t="s">
        <v>39</v>
      </c>
      <c r="H554" s="1" t="s">
        <v>38</v>
      </c>
      <c r="I554" s="1" t="s">
        <v>50</v>
      </c>
      <c r="J554" s="1" t="s">
        <v>17</v>
      </c>
      <c r="K554" s="1" t="s">
        <v>49</v>
      </c>
      <c r="L554" s="1" t="s">
        <v>57</v>
      </c>
      <c r="M554" s="1" t="s">
        <v>56</v>
      </c>
      <c r="N554" s="8">
        <v>1800</v>
      </c>
      <c r="O554" s="1" t="s">
        <v>4</v>
      </c>
      <c r="P554" s="8">
        <v>1800</v>
      </c>
      <c r="Q554" s="8">
        <v>0</v>
      </c>
      <c r="R554" s="1" t="s">
        <v>33</v>
      </c>
      <c r="S554" s="7">
        <v>226.95</v>
      </c>
      <c r="T554" s="6">
        <f>+S554*N554</f>
        <v>408510</v>
      </c>
      <c r="U554" s="6">
        <f>+S554*Q554</f>
        <v>0</v>
      </c>
      <c r="V554" s="1" t="str">
        <f>IF(AB554=0,IFERROR(VLOOKUP(L554,[1]listaMateriales!A:K,11,0),"-"),"Sin producto")</f>
        <v xml:space="preserve">Ladrillos (Olavarria)    </v>
      </c>
      <c r="W554" s="6">
        <f>+IF(OR(K554="27",K554="28",K554="29"),VLOOKUP(L554,[1]listaMateriales!A:E,5,0),0)*N554/1000</f>
        <v>12.4596</v>
      </c>
      <c r="X554" s="6">
        <f>+IF(W554=0,0,T554/W554)</f>
        <v>32786.766830395842</v>
      </c>
      <c r="Y554" s="1" t="str">
        <f>MID(L554,14,1)</f>
        <v>1</v>
      </c>
      <c r="Z554" s="2" t="str">
        <f>IF(IFERROR(FIND("PUL",M554,1),0)&gt;1,"pulido","no")</f>
        <v>no</v>
      </c>
      <c r="AA554" s="2" t="str">
        <f>IF(IFERROR(FIND("BIOC",M554,1),0)&gt;1,"BIOCITY","no")</f>
        <v>no</v>
      </c>
      <c r="AB554" s="2">
        <f>IFERROR(SEARCH("INT",F554,1),0)+IFERROR(SEARCH("DEV",F554,1),0)+IFERROR(SEARCH("FC",F554,1),0)+IFERROR(SEARCH("USD",F554,1),0)</f>
        <v>0</v>
      </c>
    </row>
    <row r="555" spans="1:28" x14ac:dyDescent="0.2">
      <c r="A555" s="1" t="s">
        <v>1766</v>
      </c>
      <c r="B555" s="1" t="s">
        <v>15</v>
      </c>
      <c r="C555" s="10">
        <v>45359</v>
      </c>
      <c r="D555" s="1" t="s">
        <v>1056</v>
      </c>
      <c r="E555" s="1" t="s">
        <v>1055</v>
      </c>
      <c r="F555" s="1" t="s">
        <v>1765</v>
      </c>
      <c r="G555" s="1" t="s">
        <v>12</v>
      </c>
      <c r="H555" s="1" t="s">
        <v>11</v>
      </c>
      <c r="I555" s="1" t="s">
        <v>50</v>
      </c>
      <c r="J555" s="1" t="s">
        <v>17</v>
      </c>
      <c r="K555" s="1" t="s">
        <v>16</v>
      </c>
      <c r="L555" s="1" t="s">
        <v>897</v>
      </c>
      <c r="M555" s="1" t="s">
        <v>896</v>
      </c>
      <c r="N555" s="8">
        <v>261</v>
      </c>
      <c r="O555" s="1" t="s">
        <v>2</v>
      </c>
      <c r="P555" s="8">
        <v>0</v>
      </c>
      <c r="Q555" s="8">
        <v>261</v>
      </c>
      <c r="R555" s="1" t="s">
        <v>80</v>
      </c>
      <c r="S555" s="7">
        <v>10783.96</v>
      </c>
      <c r="T555" s="6">
        <f>+S555*N555</f>
        <v>2814613.5599999996</v>
      </c>
      <c r="U555" s="6">
        <f>+S555*Q555</f>
        <v>2814613.5599999996</v>
      </c>
      <c r="V555" s="1" t="str">
        <f>IF(AB555=0,IFERROR(VLOOKUP(L555,[1]listaMateriales!A:K,11,0),"-"),"Sin producto")</f>
        <v xml:space="preserve">59 x 59 </v>
      </c>
      <c r="W555" s="6">
        <f>+IF(OR(K555="27",K555="28",K555="29"),VLOOKUP(L555,[1]listaMateriales!A:E,5,0),0)*N555/1000</f>
        <v>0</v>
      </c>
      <c r="X555" s="6">
        <f>+IF(W555=0,0,T555/W555)</f>
        <v>0</v>
      </c>
      <c r="Y555" s="1" t="str">
        <f>MID(L555,14,1)</f>
        <v>1</v>
      </c>
      <c r="Z555" s="2" t="str">
        <f>IF(IFERROR(FIND("PUL",M555,1),0)&gt;1,"pulido","no")</f>
        <v>no</v>
      </c>
      <c r="AA555" s="2" t="str">
        <f>IF(IFERROR(FIND("BIOC",M555,1),0)&gt;1,"BIOCITY","no")</f>
        <v>no</v>
      </c>
      <c r="AB555" s="2">
        <f>IFERROR(SEARCH("INT",F555,1),0)+IFERROR(SEARCH("DEV",F555,1),0)+IFERROR(SEARCH("FC",F555,1),0)+IFERROR(SEARCH("USD",F555,1),0)</f>
        <v>0</v>
      </c>
    </row>
    <row r="556" spans="1:28" x14ac:dyDescent="0.2">
      <c r="A556" s="1" t="s">
        <v>1764</v>
      </c>
      <c r="B556" s="1" t="s">
        <v>42</v>
      </c>
      <c r="C556" s="10">
        <v>45359</v>
      </c>
      <c r="D556" s="1" t="s">
        <v>1621</v>
      </c>
      <c r="E556" s="1" t="s">
        <v>1620</v>
      </c>
      <c r="F556" s="1" t="s">
        <v>1752</v>
      </c>
      <c r="G556" s="1" t="s">
        <v>39</v>
      </c>
      <c r="H556" s="1" t="s">
        <v>38</v>
      </c>
      <c r="I556" s="1" t="s">
        <v>0</v>
      </c>
      <c r="J556" s="1" t="s">
        <v>17</v>
      </c>
      <c r="K556" s="1" t="s">
        <v>49</v>
      </c>
      <c r="L556" s="1" t="s">
        <v>55</v>
      </c>
      <c r="M556" s="1" t="s">
        <v>54</v>
      </c>
      <c r="N556" s="8">
        <v>2772</v>
      </c>
      <c r="O556" s="1" t="s">
        <v>4</v>
      </c>
      <c r="P556" s="8">
        <v>2772</v>
      </c>
      <c r="Q556" s="8">
        <v>0</v>
      </c>
      <c r="R556" s="1" t="s">
        <v>93</v>
      </c>
      <c r="S556" s="7">
        <v>201.74</v>
      </c>
      <c r="T556" s="6">
        <f>+S556*N556</f>
        <v>559223.28</v>
      </c>
      <c r="U556" s="6">
        <f>+S556*Q556</f>
        <v>0</v>
      </c>
      <c r="V556" s="1" t="str">
        <f>IF(AB556=0,IFERROR(VLOOKUP(L556,[1]listaMateriales!A:K,11,0),"-"),"Sin producto")</f>
        <v xml:space="preserve">Ladrillos (Olavarria)    </v>
      </c>
      <c r="W556" s="6">
        <f>+IF(OR(K556="27",K556="28",K556="29"),VLOOKUP(L556,[1]listaMateriales!A:E,5,0),0)*N556/1000</f>
        <v>10.120571999999999</v>
      </c>
      <c r="X556" s="6">
        <f>+IF(W556=0,0,T556/W556)</f>
        <v>55256.094220761443</v>
      </c>
      <c r="Y556" s="1" t="str">
        <f>MID(L556,14,1)</f>
        <v>1</v>
      </c>
      <c r="Z556" s="2" t="str">
        <f>IF(IFERROR(FIND("PUL",M556,1),0)&gt;1,"pulido","no")</f>
        <v>no</v>
      </c>
      <c r="AA556" s="2" t="str">
        <f>IF(IFERROR(FIND("BIOC",M556,1),0)&gt;1,"BIOCITY","no")</f>
        <v>no</v>
      </c>
      <c r="AB556" s="2">
        <f>IFERROR(SEARCH("INT",F556,1),0)+IFERROR(SEARCH("DEV",F556,1),0)+IFERROR(SEARCH("FC",F556,1),0)+IFERROR(SEARCH("USD",F556,1),0)</f>
        <v>0</v>
      </c>
    </row>
    <row r="557" spans="1:28" x14ac:dyDescent="0.2">
      <c r="A557" s="1" t="s">
        <v>1764</v>
      </c>
      <c r="B557" s="1" t="s">
        <v>42</v>
      </c>
      <c r="C557" s="10">
        <v>45359</v>
      </c>
      <c r="D557" s="1" t="s">
        <v>1621</v>
      </c>
      <c r="E557" s="1" t="s">
        <v>1620</v>
      </c>
      <c r="F557" s="1" t="s">
        <v>1752</v>
      </c>
      <c r="G557" s="1" t="s">
        <v>39</v>
      </c>
      <c r="H557" s="1" t="s">
        <v>38</v>
      </c>
      <c r="I557" s="1" t="s">
        <v>0</v>
      </c>
      <c r="J557" s="1" t="s">
        <v>17</v>
      </c>
      <c r="K557" s="1" t="s">
        <v>49</v>
      </c>
      <c r="L557" s="1" t="s">
        <v>90</v>
      </c>
      <c r="M557" s="1" t="s">
        <v>89</v>
      </c>
      <c r="N557" s="9">
        <v>2520</v>
      </c>
      <c r="O557" s="1" t="s">
        <v>4</v>
      </c>
      <c r="P557" s="8">
        <v>2520</v>
      </c>
      <c r="Q557" s="8">
        <v>0</v>
      </c>
      <c r="R557" s="1" t="s">
        <v>93</v>
      </c>
      <c r="S557" s="7">
        <v>469.65</v>
      </c>
      <c r="T557" s="6">
        <f>+S557*N557</f>
        <v>1183518</v>
      </c>
      <c r="U557" s="6">
        <f>+S557*Q557</f>
        <v>0</v>
      </c>
      <c r="V557" s="1" t="str">
        <f>IF(AB557=0,IFERROR(VLOOKUP(L557,[1]listaMateriales!A:K,11,0),"-"),"Sin producto")</f>
        <v xml:space="preserve">Ladrillos (Olavarria)    </v>
      </c>
      <c r="W557" s="6">
        <f>+IF(OR(K557="27",K557="28",K557="29"),VLOOKUP(L557,[1]listaMateriales!A:E,5,0),0)*N557/1000</f>
        <v>21.97944</v>
      </c>
      <c r="X557" s="6">
        <f>+IF(W557=0,0,T557/W557)</f>
        <v>53846.59481770236</v>
      </c>
      <c r="Y557" s="1" t="str">
        <f>MID(L557,14,1)</f>
        <v>1</v>
      </c>
      <c r="Z557" s="2" t="str">
        <f>IF(IFERROR(FIND("PUL",M557,1),0)&gt;1,"pulido","no")</f>
        <v>no</v>
      </c>
      <c r="AA557" s="2" t="str">
        <f>IF(IFERROR(FIND("BIOC",M557,1),0)&gt;1,"BIOCITY","no")</f>
        <v>no</v>
      </c>
      <c r="AB557" s="2">
        <f>IFERROR(SEARCH("INT",F557,1),0)+IFERROR(SEARCH("DEV",F557,1),0)+IFERROR(SEARCH("FC",F557,1),0)+IFERROR(SEARCH("USD",F557,1),0)</f>
        <v>0</v>
      </c>
    </row>
    <row r="558" spans="1:28" x14ac:dyDescent="0.2">
      <c r="A558" s="1" t="s">
        <v>1763</v>
      </c>
      <c r="B558" s="1" t="s">
        <v>42</v>
      </c>
      <c r="C558" s="10">
        <v>45359</v>
      </c>
      <c r="D558" s="1" t="s">
        <v>756</v>
      </c>
      <c r="E558" s="1" t="s">
        <v>755</v>
      </c>
      <c r="F558" s="1" t="s">
        <v>1752</v>
      </c>
      <c r="G558" s="1" t="s">
        <v>39</v>
      </c>
      <c r="H558" s="1" t="s">
        <v>38</v>
      </c>
      <c r="I558" s="1" t="s">
        <v>0</v>
      </c>
      <c r="J558" s="1" t="s">
        <v>17</v>
      </c>
      <c r="K558" s="1" t="s">
        <v>49</v>
      </c>
      <c r="L558" s="1" t="s">
        <v>48</v>
      </c>
      <c r="M558" s="1" t="s">
        <v>47</v>
      </c>
      <c r="N558" s="9">
        <v>5760</v>
      </c>
      <c r="O558" s="1" t="s">
        <v>4</v>
      </c>
      <c r="P558" s="8">
        <v>5760</v>
      </c>
      <c r="Q558" s="8">
        <v>0</v>
      </c>
      <c r="R558" s="1" t="s">
        <v>93</v>
      </c>
      <c r="S558" s="7">
        <v>257.20999999999998</v>
      </c>
      <c r="T558" s="6">
        <f>+S558*N558</f>
        <v>1481529.5999999999</v>
      </c>
      <c r="U558" s="6">
        <f>+S558*Q558</f>
        <v>0</v>
      </c>
      <c r="V558" s="1" t="str">
        <f>IF(AB558=0,IFERROR(VLOOKUP(L558,[1]listaMateriales!A:K,11,0),"-"),"Sin producto")</f>
        <v xml:space="preserve">Ladrillos (Olavarria)    </v>
      </c>
      <c r="W558" s="6">
        <f>+IF(OR(K558="27",K558="28",K558="29"),VLOOKUP(L558,[1]listaMateriales!A:E,5,0),0)*N558/1000</f>
        <v>30.752640000000003</v>
      </c>
      <c r="X558" s="6">
        <f>+IF(W558=0,0,T558/W558)</f>
        <v>48175.688331148143</v>
      </c>
      <c r="Y558" s="1" t="str">
        <f>MID(L558,14,1)</f>
        <v>1</v>
      </c>
      <c r="Z558" s="2" t="str">
        <f>IF(IFERROR(FIND("PUL",M558,1),0)&gt;1,"pulido","no")</f>
        <v>no</v>
      </c>
      <c r="AA558" s="2" t="str">
        <f>IF(IFERROR(FIND("BIOC",M558,1),0)&gt;1,"BIOCITY","no")</f>
        <v>no</v>
      </c>
      <c r="AB558" s="2">
        <f>IFERROR(SEARCH("INT",F558,1),0)+IFERROR(SEARCH("DEV",F558,1),0)+IFERROR(SEARCH("FC",F558,1),0)+IFERROR(SEARCH("USD",F558,1),0)</f>
        <v>0</v>
      </c>
    </row>
    <row r="559" spans="1:28" x14ac:dyDescent="0.2">
      <c r="A559" s="1" t="s">
        <v>1762</v>
      </c>
      <c r="B559" s="1" t="s">
        <v>15</v>
      </c>
      <c r="C559" s="10">
        <v>45359</v>
      </c>
      <c r="D559" s="1" t="s">
        <v>1761</v>
      </c>
      <c r="E559" s="1" t="s">
        <v>1760</v>
      </c>
      <c r="F559" s="1" t="s">
        <v>1733</v>
      </c>
      <c r="G559" s="1" t="s">
        <v>12</v>
      </c>
      <c r="H559" s="1" t="s">
        <v>11</v>
      </c>
      <c r="I559" s="1" t="s">
        <v>50</v>
      </c>
      <c r="J559" s="1" t="s">
        <v>17</v>
      </c>
      <c r="K559" s="1" t="s">
        <v>16</v>
      </c>
      <c r="L559" s="1" t="s">
        <v>905</v>
      </c>
      <c r="M559" s="1" t="s">
        <v>904</v>
      </c>
      <c r="N559" s="9">
        <v>145.80000000000001</v>
      </c>
      <c r="O559" s="1" t="s">
        <v>2</v>
      </c>
      <c r="P559" s="8">
        <v>0</v>
      </c>
      <c r="Q559" s="8">
        <v>145.80000000000001</v>
      </c>
      <c r="R559" s="1" t="s">
        <v>144</v>
      </c>
      <c r="S559" s="7">
        <v>18355.36</v>
      </c>
      <c r="T559" s="6">
        <f>+S559*N559</f>
        <v>2676211.4880000004</v>
      </c>
      <c r="U559" s="6">
        <f>+S559*Q559</f>
        <v>2676211.4880000004</v>
      </c>
      <c r="V559" s="1" t="str">
        <f>IF(AB559=0,IFERROR(VLOOKUP(L559,[1]listaMateriales!A:K,11,0),"-"),"Sin producto")</f>
        <v>60x120 y 58x117 Rect.</v>
      </c>
      <c r="W559" s="6">
        <f>+IF(OR(K559="27",K559="28",K559="29"),VLOOKUP(L559,[1]listaMateriales!A:E,5,0),0)*N559/1000</f>
        <v>0</v>
      </c>
      <c r="X559" s="6">
        <f>+IF(W559=0,0,T559/W559)</f>
        <v>0</v>
      </c>
      <c r="Y559" s="1" t="str">
        <f>MID(L559,14,1)</f>
        <v>1</v>
      </c>
      <c r="Z559" s="2" t="str">
        <f>IF(IFERROR(FIND("PUL",M559,1),0)&gt;1,"pulido","no")</f>
        <v>no</v>
      </c>
      <c r="AA559" s="2" t="str">
        <f>IF(IFERROR(FIND("BIOC",M559,1),0)&gt;1,"BIOCITY","no")</f>
        <v>no</v>
      </c>
      <c r="AB559" s="2">
        <f>IFERROR(SEARCH("INT",F559,1),0)+IFERROR(SEARCH("DEV",F559,1),0)+IFERROR(SEARCH("FC",F559,1),0)+IFERROR(SEARCH("USD",F559,1),0)</f>
        <v>0</v>
      </c>
    </row>
    <row r="560" spans="1:28" x14ac:dyDescent="0.2">
      <c r="A560" s="1" t="s">
        <v>1759</v>
      </c>
      <c r="B560" s="1" t="s">
        <v>15</v>
      </c>
      <c r="C560" s="10">
        <v>45359</v>
      </c>
      <c r="D560" s="1" t="s">
        <v>1758</v>
      </c>
      <c r="E560" s="1" t="s">
        <v>1757</v>
      </c>
      <c r="F560" s="1" t="s">
        <v>1756</v>
      </c>
      <c r="G560" s="1" t="s">
        <v>12</v>
      </c>
      <c r="H560" s="1" t="s">
        <v>11</v>
      </c>
      <c r="I560" s="1" t="s">
        <v>50</v>
      </c>
      <c r="J560" s="1" t="s">
        <v>17</v>
      </c>
      <c r="K560" s="1" t="s">
        <v>16</v>
      </c>
      <c r="L560" s="1" t="s">
        <v>219</v>
      </c>
      <c r="M560" s="1" t="s">
        <v>218</v>
      </c>
      <c r="N560" s="9">
        <v>324</v>
      </c>
      <c r="O560" s="1" t="s">
        <v>2</v>
      </c>
      <c r="P560" s="8">
        <v>0</v>
      </c>
      <c r="Q560" s="8">
        <v>324</v>
      </c>
      <c r="R560" s="1" t="s">
        <v>590</v>
      </c>
      <c r="S560" s="7">
        <v>8930.84</v>
      </c>
      <c r="T560" s="6">
        <f>+S560*N560</f>
        <v>2893592.16</v>
      </c>
      <c r="U560" s="6">
        <f>+S560*Q560</f>
        <v>2893592.16</v>
      </c>
      <c r="V560" s="1" t="str">
        <f>IF(AB560=0,IFERROR(VLOOKUP(L560,[1]listaMateriales!A:K,11,0),"-"),"Sin producto")</f>
        <v>60x60-61x61-61,5x61,5</v>
      </c>
      <c r="W560" s="6">
        <f>+IF(OR(K560="27",K560="28",K560="29"),VLOOKUP(L560,[1]listaMateriales!A:E,5,0),0)*N560/1000</f>
        <v>0</v>
      </c>
      <c r="X560" s="6">
        <f>+IF(W560=0,0,T560/W560)</f>
        <v>0</v>
      </c>
      <c r="Y560" s="1" t="str">
        <f>MID(L560,14,1)</f>
        <v>1</v>
      </c>
      <c r="Z560" s="2" t="str">
        <f>IF(IFERROR(FIND("PUL",M560,1),0)&gt;1,"pulido","no")</f>
        <v>no</v>
      </c>
      <c r="AA560" s="2" t="str">
        <f>IF(IFERROR(FIND("BIOC",M560,1),0)&gt;1,"BIOCITY","no")</f>
        <v>no</v>
      </c>
      <c r="AB560" s="2">
        <f>IFERROR(SEARCH("INT",F560,1),0)+IFERROR(SEARCH("DEV",F560,1),0)+IFERROR(SEARCH("FC",F560,1),0)+IFERROR(SEARCH("USD",F560,1),0)</f>
        <v>0</v>
      </c>
    </row>
    <row r="561" spans="1:28" x14ac:dyDescent="0.2">
      <c r="A561" s="1" t="s">
        <v>1755</v>
      </c>
      <c r="B561" s="1" t="s">
        <v>15</v>
      </c>
      <c r="C561" s="10">
        <v>45359</v>
      </c>
      <c r="D561" s="1" t="s">
        <v>92</v>
      </c>
      <c r="E561" s="1" t="s">
        <v>91</v>
      </c>
      <c r="F561" s="1" t="s">
        <v>1752</v>
      </c>
      <c r="G561" s="1" t="s">
        <v>39</v>
      </c>
      <c r="H561" s="1" t="s">
        <v>38</v>
      </c>
      <c r="I561" s="1" t="s">
        <v>50</v>
      </c>
      <c r="J561" s="1" t="s">
        <v>17</v>
      </c>
      <c r="K561" s="1" t="s">
        <v>49</v>
      </c>
      <c r="L561" s="1" t="s">
        <v>57</v>
      </c>
      <c r="M561" s="1" t="s">
        <v>56</v>
      </c>
      <c r="N561" s="8">
        <v>5400</v>
      </c>
      <c r="O561" s="1" t="s">
        <v>4</v>
      </c>
      <c r="P561" s="8">
        <v>5400</v>
      </c>
      <c r="Q561" s="8">
        <v>0</v>
      </c>
      <c r="R561" s="1" t="s">
        <v>46</v>
      </c>
      <c r="S561" s="7">
        <v>327.45</v>
      </c>
      <c r="T561" s="6">
        <f>+S561*N561</f>
        <v>1768230</v>
      </c>
      <c r="U561" s="6">
        <f>+S561*Q561</f>
        <v>0</v>
      </c>
      <c r="V561" s="1" t="str">
        <f>IF(AB561=0,IFERROR(VLOOKUP(L561,[1]listaMateriales!A:K,11,0),"-"),"Sin producto")</f>
        <v xml:space="preserve">Ladrillos (Olavarria)    </v>
      </c>
      <c r="W561" s="6">
        <f>+IF(OR(K561="27",K561="28",K561="29"),VLOOKUP(L561,[1]listaMateriales!A:E,5,0),0)*N561/1000</f>
        <v>37.378799999999998</v>
      </c>
      <c r="X561" s="6">
        <f>+IF(W561=0,0,T561/W561)</f>
        <v>47305.691996532798</v>
      </c>
      <c r="Y561" s="1" t="str">
        <f>MID(L561,14,1)</f>
        <v>1</v>
      </c>
      <c r="Z561" s="2" t="str">
        <f>IF(IFERROR(FIND("PUL",M561,1),0)&gt;1,"pulido","no")</f>
        <v>no</v>
      </c>
      <c r="AA561" s="2" t="str">
        <f>IF(IFERROR(FIND("BIOC",M561,1),0)&gt;1,"BIOCITY","no")</f>
        <v>no</v>
      </c>
      <c r="AB561" s="2">
        <f>IFERROR(SEARCH("INT",F561,1),0)+IFERROR(SEARCH("DEV",F561,1),0)+IFERROR(SEARCH("FC",F561,1),0)+IFERROR(SEARCH("USD",F561,1),0)</f>
        <v>0</v>
      </c>
    </row>
    <row r="562" spans="1:28" x14ac:dyDescent="0.2">
      <c r="A562" s="1" t="s">
        <v>1754</v>
      </c>
      <c r="B562" s="1" t="s">
        <v>15</v>
      </c>
      <c r="C562" s="10">
        <v>45359</v>
      </c>
      <c r="D562" s="1" t="s">
        <v>92</v>
      </c>
      <c r="E562" s="1" t="s">
        <v>91</v>
      </c>
      <c r="F562" s="1" t="s">
        <v>1752</v>
      </c>
      <c r="G562" s="1" t="s">
        <v>39</v>
      </c>
      <c r="H562" s="1" t="s">
        <v>38</v>
      </c>
      <c r="I562" s="1" t="s">
        <v>50</v>
      </c>
      <c r="J562" s="1" t="s">
        <v>17</v>
      </c>
      <c r="K562" s="1" t="s">
        <v>49</v>
      </c>
      <c r="L562" s="1" t="s">
        <v>57</v>
      </c>
      <c r="M562" s="1" t="s">
        <v>56</v>
      </c>
      <c r="N562" s="9">
        <v>5400</v>
      </c>
      <c r="O562" s="1" t="s">
        <v>4</v>
      </c>
      <c r="P562" s="8">
        <v>5400</v>
      </c>
      <c r="Q562" s="8">
        <v>0</v>
      </c>
      <c r="R562" s="1" t="s">
        <v>46</v>
      </c>
      <c r="S562" s="7">
        <v>327.45</v>
      </c>
      <c r="T562" s="6">
        <f>+S562*N562</f>
        <v>1768230</v>
      </c>
      <c r="U562" s="6">
        <f>+S562*Q562</f>
        <v>0</v>
      </c>
      <c r="V562" s="1" t="str">
        <f>IF(AB562=0,IFERROR(VLOOKUP(L562,[1]listaMateriales!A:K,11,0),"-"),"Sin producto")</f>
        <v xml:space="preserve">Ladrillos (Olavarria)    </v>
      </c>
      <c r="W562" s="6">
        <f>+IF(OR(K562="27",K562="28",K562="29"),VLOOKUP(L562,[1]listaMateriales!A:E,5,0),0)*N562/1000</f>
        <v>37.378799999999998</v>
      </c>
      <c r="X562" s="6">
        <f>+IF(W562=0,0,T562/W562)</f>
        <v>47305.691996532798</v>
      </c>
      <c r="Y562" s="1" t="str">
        <f>MID(L562,14,1)</f>
        <v>1</v>
      </c>
      <c r="Z562" s="2" t="str">
        <f>IF(IFERROR(FIND("PUL",M562,1),0)&gt;1,"pulido","no")</f>
        <v>no</v>
      </c>
      <c r="AA562" s="2" t="str">
        <f>IF(IFERROR(FIND("BIOC",M562,1),0)&gt;1,"BIOCITY","no")</f>
        <v>no</v>
      </c>
      <c r="AB562" s="2">
        <f>IFERROR(SEARCH("INT",F562,1),0)+IFERROR(SEARCH("DEV",F562,1),0)+IFERROR(SEARCH("FC",F562,1),0)+IFERROR(SEARCH("USD",F562,1),0)</f>
        <v>0</v>
      </c>
    </row>
    <row r="563" spans="1:28" x14ac:dyDescent="0.2">
      <c r="A563" s="1" t="s">
        <v>1753</v>
      </c>
      <c r="B563" s="1" t="s">
        <v>15</v>
      </c>
      <c r="C563" s="10">
        <v>45359</v>
      </c>
      <c r="D563" s="1" t="s">
        <v>92</v>
      </c>
      <c r="E563" s="1" t="s">
        <v>91</v>
      </c>
      <c r="F563" s="1" t="s">
        <v>1752</v>
      </c>
      <c r="G563" s="1" t="s">
        <v>39</v>
      </c>
      <c r="H563" s="1" t="s">
        <v>38</v>
      </c>
      <c r="I563" s="1" t="s">
        <v>50</v>
      </c>
      <c r="J563" s="1" t="s">
        <v>17</v>
      </c>
      <c r="K563" s="1" t="s">
        <v>49</v>
      </c>
      <c r="L563" s="1" t="s">
        <v>55</v>
      </c>
      <c r="M563" s="1" t="s">
        <v>54</v>
      </c>
      <c r="N563" s="9">
        <v>396</v>
      </c>
      <c r="O563" s="1" t="s">
        <v>4</v>
      </c>
      <c r="P563" s="8">
        <v>396</v>
      </c>
      <c r="Q563" s="8">
        <v>0</v>
      </c>
      <c r="R563" s="1" t="s">
        <v>46</v>
      </c>
      <c r="S563" s="7">
        <v>189.61</v>
      </c>
      <c r="T563" s="6">
        <f>+S563*N563</f>
        <v>75085.560000000012</v>
      </c>
      <c r="U563" s="6">
        <f>+S563*Q563</f>
        <v>0</v>
      </c>
      <c r="V563" s="1" t="str">
        <f>IF(AB563=0,IFERROR(VLOOKUP(L563,[1]listaMateriales!A:K,11,0),"-"),"Sin producto")</f>
        <v xml:space="preserve">Ladrillos (Olavarria)    </v>
      </c>
      <c r="W563" s="6">
        <f>+IF(OR(K563="27",K563="28",K563="29"),VLOOKUP(L563,[1]listaMateriales!A:E,5,0),0)*N563/1000</f>
        <v>1.4457959999999999</v>
      </c>
      <c r="X563" s="6">
        <f>+IF(W563=0,0,T563/W563)</f>
        <v>51933.716789920582</v>
      </c>
      <c r="Y563" s="1" t="str">
        <f>MID(L563,14,1)</f>
        <v>1</v>
      </c>
      <c r="Z563" s="2" t="str">
        <f>IF(IFERROR(FIND("PUL",M563,1),0)&gt;1,"pulido","no")</f>
        <v>no</v>
      </c>
      <c r="AA563" s="2" t="str">
        <f>IF(IFERROR(FIND("BIOC",M563,1),0)&gt;1,"BIOCITY","no")</f>
        <v>no</v>
      </c>
      <c r="AB563" s="2">
        <f>IFERROR(SEARCH("INT",F563,1),0)+IFERROR(SEARCH("DEV",F563,1),0)+IFERROR(SEARCH("FC",F563,1),0)+IFERROR(SEARCH("USD",F563,1),0)</f>
        <v>0</v>
      </c>
    </row>
    <row r="564" spans="1:28" x14ac:dyDescent="0.2">
      <c r="A564" s="1" t="s">
        <v>1753</v>
      </c>
      <c r="B564" s="1" t="s">
        <v>15</v>
      </c>
      <c r="C564" s="10">
        <v>45359</v>
      </c>
      <c r="D564" s="1" t="s">
        <v>92</v>
      </c>
      <c r="E564" s="1" t="s">
        <v>91</v>
      </c>
      <c r="F564" s="1" t="s">
        <v>1752</v>
      </c>
      <c r="G564" s="1" t="s">
        <v>39</v>
      </c>
      <c r="H564" s="1" t="s">
        <v>38</v>
      </c>
      <c r="I564" s="1" t="s">
        <v>50</v>
      </c>
      <c r="J564" s="1" t="s">
        <v>17</v>
      </c>
      <c r="K564" s="1" t="s">
        <v>49</v>
      </c>
      <c r="L564" s="1" t="s">
        <v>133</v>
      </c>
      <c r="M564" s="1" t="s">
        <v>132</v>
      </c>
      <c r="N564" s="9">
        <v>4032</v>
      </c>
      <c r="O564" s="1" t="s">
        <v>4</v>
      </c>
      <c r="P564" s="8">
        <v>4032</v>
      </c>
      <c r="Q564" s="8">
        <v>0</v>
      </c>
      <c r="R564" s="1" t="s">
        <v>46</v>
      </c>
      <c r="S564" s="7">
        <v>213.97</v>
      </c>
      <c r="T564" s="6">
        <f>+S564*N564</f>
        <v>862727.04</v>
      </c>
      <c r="U564" s="6">
        <f>+S564*Q564</f>
        <v>0</v>
      </c>
      <c r="V564" s="1" t="str">
        <f>IF(AB564=0,IFERROR(VLOOKUP(L564,[1]listaMateriales!A:K,11,0),"-"),"Sin producto")</f>
        <v xml:space="preserve">Ladrillos (Olavarria)    </v>
      </c>
      <c r="W564" s="6">
        <f>+IF(OR(K564="27",K564="28",K564="29"),VLOOKUP(L564,[1]listaMateriales!A:E,5,0),0)*N564/1000</f>
        <v>17.898047999999999</v>
      </c>
      <c r="X564" s="6">
        <f>+IF(W564=0,0,T564/W564)</f>
        <v>48202.297814823163</v>
      </c>
      <c r="Y564" s="1" t="str">
        <f>MID(L564,14,1)</f>
        <v>1</v>
      </c>
      <c r="Z564" s="2" t="str">
        <f>IF(IFERROR(FIND("PUL",M564,1),0)&gt;1,"pulido","no")</f>
        <v>no</v>
      </c>
      <c r="AA564" s="2" t="str">
        <f>IF(IFERROR(FIND("BIOC",M564,1),0)&gt;1,"BIOCITY","no")</f>
        <v>no</v>
      </c>
      <c r="AB564" s="2">
        <f>IFERROR(SEARCH("INT",F564,1),0)+IFERROR(SEARCH("DEV",F564,1),0)+IFERROR(SEARCH("FC",F564,1),0)+IFERROR(SEARCH("USD",F564,1),0)</f>
        <v>0</v>
      </c>
    </row>
    <row r="565" spans="1:28" x14ac:dyDescent="0.2">
      <c r="A565" s="1" t="s">
        <v>1753</v>
      </c>
      <c r="B565" s="1" t="s">
        <v>15</v>
      </c>
      <c r="C565" s="10">
        <v>45359</v>
      </c>
      <c r="D565" s="1" t="s">
        <v>92</v>
      </c>
      <c r="E565" s="1" t="s">
        <v>91</v>
      </c>
      <c r="F565" s="1" t="s">
        <v>1752</v>
      </c>
      <c r="G565" s="1" t="s">
        <v>39</v>
      </c>
      <c r="H565" s="1" t="s">
        <v>38</v>
      </c>
      <c r="I565" s="1" t="s">
        <v>50</v>
      </c>
      <c r="J565" s="1" t="s">
        <v>17</v>
      </c>
      <c r="K565" s="1" t="s">
        <v>49</v>
      </c>
      <c r="L565" s="1" t="s">
        <v>57</v>
      </c>
      <c r="M565" s="1" t="s">
        <v>56</v>
      </c>
      <c r="N565" s="9">
        <v>1800</v>
      </c>
      <c r="O565" s="1" t="s">
        <v>4</v>
      </c>
      <c r="P565" s="8">
        <v>1800</v>
      </c>
      <c r="Q565" s="8">
        <v>0</v>
      </c>
      <c r="R565" s="1" t="s">
        <v>46</v>
      </c>
      <c r="S565" s="7">
        <v>327.45</v>
      </c>
      <c r="T565" s="6">
        <f>+S565*N565</f>
        <v>589410</v>
      </c>
      <c r="U565" s="6">
        <f>+S565*Q565</f>
        <v>0</v>
      </c>
      <c r="V565" s="1" t="str">
        <f>IF(AB565=0,IFERROR(VLOOKUP(L565,[1]listaMateriales!A:K,11,0),"-"),"Sin producto")</f>
        <v xml:space="preserve">Ladrillos (Olavarria)    </v>
      </c>
      <c r="W565" s="6">
        <f>+IF(OR(K565="27",K565="28",K565="29"),VLOOKUP(L565,[1]listaMateriales!A:E,5,0),0)*N565/1000</f>
        <v>12.4596</v>
      </c>
      <c r="X565" s="6">
        <f>+IF(W565=0,0,T565/W565)</f>
        <v>47305.691996532791</v>
      </c>
      <c r="Y565" s="1" t="str">
        <f>MID(L565,14,1)</f>
        <v>1</v>
      </c>
      <c r="Z565" s="2" t="str">
        <f>IF(IFERROR(FIND("PUL",M565,1),0)&gt;1,"pulido","no")</f>
        <v>no</v>
      </c>
      <c r="AA565" s="2" t="str">
        <f>IF(IFERROR(FIND("BIOC",M565,1),0)&gt;1,"BIOCITY","no")</f>
        <v>no</v>
      </c>
      <c r="AB565" s="2">
        <f>IFERROR(SEARCH("INT",F565,1),0)+IFERROR(SEARCH("DEV",F565,1),0)+IFERROR(SEARCH("FC",F565,1),0)+IFERROR(SEARCH("USD",F565,1),0)</f>
        <v>0</v>
      </c>
    </row>
    <row r="566" spans="1:28" x14ac:dyDescent="0.2">
      <c r="A566" s="1" t="s">
        <v>1751</v>
      </c>
      <c r="B566" s="1" t="s">
        <v>15</v>
      </c>
      <c r="C566" s="10">
        <v>45359</v>
      </c>
      <c r="D566" s="1" t="s">
        <v>92</v>
      </c>
      <c r="E566" s="1" t="s">
        <v>91</v>
      </c>
      <c r="F566" s="1" t="s">
        <v>1680</v>
      </c>
      <c r="G566" s="1" t="s">
        <v>39</v>
      </c>
      <c r="H566" s="1" t="s">
        <v>38</v>
      </c>
      <c r="I566" s="1" t="s">
        <v>50</v>
      </c>
      <c r="J566" s="1" t="s">
        <v>17</v>
      </c>
      <c r="K566" s="1" t="s">
        <v>49</v>
      </c>
      <c r="L566" s="1" t="s">
        <v>57</v>
      </c>
      <c r="M566" s="1" t="s">
        <v>56</v>
      </c>
      <c r="N566" s="9">
        <v>5400</v>
      </c>
      <c r="O566" s="1" t="s">
        <v>4</v>
      </c>
      <c r="P566" s="8">
        <v>5400</v>
      </c>
      <c r="Q566" s="8">
        <v>0</v>
      </c>
      <c r="R566" s="1" t="s">
        <v>46</v>
      </c>
      <c r="S566" s="7">
        <v>327.45</v>
      </c>
      <c r="T566" s="6">
        <f>+S566*N566</f>
        <v>1768230</v>
      </c>
      <c r="U566" s="6">
        <f>+S566*Q566</f>
        <v>0</v>
      </c>
      <c r="V566" s="1" t="str">
        <f>IF(AB566=0,IFERROR(VLOOKUP(L566,[1]listaMateriales!A:K,11,0),"-"),"Sin producto")</f>
        <v xml:space="preserve">Ladrillos (Olavarria)    </v>
      </c>
      <c r="W566" s="6">
        <f>+IF(OR(K566="27",K566="28",K566="29"),VLOOKUP(L566,[1]listaMateriales!A:E,5,0),0)*N566/1000</f>
        <v>37.378799999999998</v>
      </c>
      <c r="X566" s="6">
        <f>+IF(W566=0,0,T566/W566)</f>
        <v>47305.691996532798</v>
      </c>
      <c r="Y566" s="1" t="str">
        <f>MID(L566,14,1)</f>
        <v>1</v>
      </c>
      <c r="Z566" s="2" t="str">
        <f>IF(IFERROR(FIND("PUL",M566,1),0)&gt;1,"pulido","no")</f>
        <v>no</v>
      </c>
      <c r="AA566" s="2" t="str">
        <f>IF(IFERROR(FIND("BIOC",M566,1),0)&gt;1,"BIOCITY","no")</f>
        <v>no</v>
      </c>
      <c r="AB566" s="2">
        <f>IFERROR(SEARCH("INT",F566,1),0)+IFERROR(SEARCH("DEV",F566,1),0)+IFERROR(SEARCH("FC",F566,1),0)+IFERROR(SEARCH("USD",F566,1),0)</f>
        <v>0</v>
      </c>
    </row>
    <row r="567" spans="1:28" x14ac:dyDescent="0.2">
      <c r="A567" s="1" t="s">
        <v>1750</v>
      </c>
      <c r="B567" s="1" t="s">
        <v>15</v>
      </c>
      <c r="C567" s="10">
        <v>45359</v>
      </c>
      <c r="D567" s="1" t="s">
        <v>1749</v>
      </c>
      <c r="E567" s="1" t="s">
        <v>1748</v>
      </c>
      <c r="F567" s="1" t="s">
        <v>1680</v>
      </c>
      <c r="G567" s="1" t="s">
        <v>39</v>
      </c>
      <c r="H567" s="1" t="s">
        <v>38</v>
      </c>
      <c r="I567" s="1" t="s">
        <v>50</v>
      </c>
      <c r="J567" s="1" t="s">
        <v>17</v>
      </c>
      <c r="K567" s="1" t="s">
        <v>49</v>
      </c>
      <c r="L567" s="1" t="s">
        <v>57</v>
      </c>
      <c r="M567" s="1" t="s">
        <v>56</v>
      </c>
      <c r="N567" s="9">
        <v>4320</v>
      </c>
      <c r="O567" s="1" t="s">
        <v>4</v>
      </c>
      <c r="P567" s="8">
        <v>4320</v>
      </c>
      <c r="Q567" s="8">
        <v>0</v>
      </c>
      <c r="R567" s="1" t="s">
        <v>93</v>
      </c>
      <c r="S567" s="7">
        <v>457.54</v>
      </c>
      <c r="T567" s="6">
        <f>+S567*N567</f>
        <v>1976572.8</v>
      </c>
      <c r="U567" s="6">
        <f>+S567*Q567</f>
        <v>0</v>
      </c>
      <c r="V567" s="1" t="str">
        <f>IF(AB567=0,IFERROR(VLOOKUP(L567,[1]listaMateriales!A:K,11,0),"-"),"Sin producto")</f>
        <v xml:space="preserve">Ladrillos (Olavarria)    </v>
      </c>
      <c r="W567" s="6">
        <f>+IF(OR(K567="27",K567="28",K567="29"),VLOOKUP(L567,[1]listaMateriales!A:E,5,0),0)*N567/1000</f>
        <v>29.903039999999997</v>
      </c>
      <c r="X567" s="6">
        <f>+IF(W567=0,0,T567/W567)</f>
        <v>66099.393238948294</v>
      </c>
      <c r="Y567" s="1" t="str">
        <f>MID(L567,14,1)</f>
        <v>1</v>
      </c>
      <c r="Z567" s="2" t="str">
        <f>IF(IFERROR(FIND("PUL",M567,1),0)&gt;1,"pulido","no")</f>
        <v>no</v>
      </c>
      <c r="AA567" s="2" t="str">
        <f>IF(IFERROR(FIND("BIOC",M567,1),0)&gt;1,"BIOCITY","no")</f>
        <v>no</v>
      </c>
      <c r="AB567" s="2">
        <f>IFERROR(SEARCH("INT",F567,1),0)+IFERROR(SEARCH("DEV",F567,1),0)+IFERROR(SEARCH("FC",F567,1),0)+IFERROR(SEARCH("USD",F567,1),0)</f>
        <v>0</v>
      </c>
    </row>
    <row r="568" spans="1:28" x14ac:dyDescent="0.2">
      <c r="A568" s="1" t="s">
        <v>1747</v>
      </c>
      <c r="B568" s="1" t="s">
        <v>42</v>
      </c>
      <c r="C568" s="10">
        <v>45359</v>
      </c>
      <c r="D568" s="1" t="s">
        <v>197</v>
      </c>
      <c r="E568" s="1" t="s">
        <v>196</v>
      </c>
      <c r="F568" s="1" t="s">
        <v>1746</v>
      </c>
      <c r="G568" s="1" t="s">
        <v>12</v>
      </c>
      <c r="H568" s="1" t="s">
        <v>11</v>
      </c>
      <c r="I568" s="1" t="s">
        <v>0</v>
      </c>
      <c r="J568" s="1" t="s">
        <v>17</v>
      </c>
      <c r="K568" s="1" t="s">
        <v>16</v>
      </c>
      <c r="L568" s="1" t="s">
        <v>893</v>
      </c>
      <c r="M568" s="1" t="s">
        <v>892</v>
      </c>
      <c r="N568" s="9">
        <v>1461.6</v>
      </c>
      <c r="O568" s="1" t="s">
        <v>2</v>
      </c>
      <c r="P568" s="8">
        <v>0</v>
      </c>
      <c r="Q568" s="8">
        <v>1461.6</v>
      </c>
      <c r="R568" s="1" t="s">
        <v>46</v>
      </c>
      <c r="S568" s="7">
        <v>10800.73</v>
      </c>
      <c r="T568" s="6">
        <f>+S568*N568</f>
        <v>15786346.967999998</v>
      </c>
      <c r="U568" s="6">
        <f>+S568*Q568</f>
        <v>15786346.967999998</v>
      </c>
      <c r="V568" s="1" t="str">
        <f>IF(AB568=0,IFERROR(VLOOKUP(L568,[1]listaMateriales!A:K,11,0),"-"),"Sin producto")</f>
        <v xml:space="preserve">59 x 59 </v>
      </c>
      <c r="W568" s="6">
        <f>+IF(OR(K568="27",K568="28",K568="29"),VLOOKUP(L568,[1]listaMateriales!A:E,5,0),0)*N568/1000</f>
        <v>0</v>
      </c>
      <c r="X568" s="6">
        <f>+IF(W568=0,0,T568/W568)</f>
        <v>0</v>
      </c>
      <c r="Y568" s="1" t="str">
        <f>MID(L568,14,1)</f>
        <v>1</v>
      </c>
      <c r="Z568" s="2" t="str">
        <f>IF(IFERROR(FIND("PUL",M568,1),0)&gt;1,"pulido","no")</f>
        <v>no</v>
      </c>
      <c r="AA568" s="2" t="str">
        <f>IF(IFERROR(FIND("BIOC",M568,1),0)&gt;1,"BIOCITY","no")</f>
        <v>no</v>
      </c>
      <c r="AB568" s="2">
        <f>IFERROR(SEARCH("INT",F568,1),0)+IFERROR(SEARCH("DEV",F568,1),0)+IFERROR(SEARCH("FC",F568,1),0)+IFERROR(SEARCH("USD",F568,1),0)</f>
        <v>0</v>
      </c>
    </row>
    <row r="569" spans="1:28" x14ac:dyDescent="0.2">
      <c r="A569" s="1" t="s">
        <v>1747</v>
      </c>
      <c r="B569" s="1" t="s">
        <v>42</v>
      </c>
      <c r="C569" s="10">
        <v>45359</v>
      </c>
      <c r="D569" s="1" t="s">
        <v>197</v>
      </c>
      <c r="E569" s="1" t="s">
        <v>196</v>
      </c>
      <c r="F569" s="1" t="s">
        <v>1746</v>
      </c>
      <c r="G569" s="1" t="s">
        <v>12</v>
      </c>
      <c r="H569" s="1" t="s">
        <v>11</v>
      </c>
      <c r="I569" s="1" t="s">
        <v>0</v>
      </c>
      <c r="J569" s="1" t="s">
        <v>17</v>
      </c>
      <c r="K569" s="1" t="s">
        <v>16</v>
      </c>
      <c r="L569" s="1" t="s">
        <v>104</v>
      </c>
      <c r="M569" s="1" t="s">
        <v>103</v>
      </c>
      <c r="N569" s="9">
        <v>522</v>
      </c>
      <c r="O569" s="1" t="s">
        <v>2</v>
      </c>
      <c r="P569" s="8">
        <v>0</v>
      </c>
      <c r="Q569" s="8">
        <v>522</v>
      </c>
      <c r="R569" s="1" t="s">
        <v>46</v>
      </c>
      <c r="S569" s="7">
        <v>10800.73</v>
      </c>
      <c r="T569" s="6">
        <f>+S569*N569</f>
        <v>5637981.0599999996</v>
      </c>
      <c r="U569" s="6">
        <f>+S569*Q569</f>
        <v>5637981.0599999996</v>
      </c>
      <c r="V569" s="1" t="str">
        <f>IF(AB569=0,IFERROR(VLOOKUP(L569,[1]listaMateriales!A:K,11,0),"-"),"Sin producto")</f>
        <v xml:space="preserve">59 x 59 </v>
      </c>
      <c r="W569" s="6">
        <f>+IF(OR(K569="27",K569="28",K569="29"),VLOOKUP(L569,[1]listaMateriales!A:E,5,0),0)*N569/1000</f>
        <v>0</v>
      </c>
      <c r="X569" s="6">
        <f>+IF(W569=0,0,T569/W569)</f>
        <v>0</v>
      </c>
      <c r="Y569" s="1" t="str">
        <f>MID(L569,14,1)</f>
        <v>1</v>
      </c>
      <c r="Z569" s="2" t="str">
        <f>IF(IFERROR(FIND("PUL",M569,1),0)&gt;1,"pulido","no")</f>
        <v>no</v>
      </c>
      <c r="AA569" s="2" t="str">
        <f>IF(IFERROR(FIND("BIOC",M569,1),0)&gt;1,"BIOCITY","no")</f>
        <v>no</v>
      </c>
      <c r="AB569" s="2">
        <f>IFERROR(SEARCH("INT",F569,1),0)+IFERROR(SEARCH("DEV",F569,1),0)+IFERROR(SEARCH("FC",F569,1),0)+IFERROR(SEARCH("USD",F569,1),0)</f>
        <v>0</v>
      </c>
    </row>
    <row r="570" spans="1:28" x14ac:dyDescent="0.2">
      <c r="A570" s="1" t="s">
        <v>1745</v>
      </c>
      <c r="B570" s="1" t="s">
        <v>42</v>
      </c>
      <c r="C570" s="10">
        <v>45359</v>
      </c>
      <c r="D570" s="1" t="s">
        <v>258</v>
      </c>
      <c r="E570" s="1" t="s">
        <v>257</v>
      </c>
      <c r="F570" s="1" t="s">
        <v>1611</v>
      </c>
      <c r="G570" s="1" t="s">
        <v>39</v>
      </c>
      <c r="H570" s="1" t="s">
        <v>38</v>
      </c>
      <c r="I570" s="1" t="s">
        <v>0</v>
      </c>
      <c r="J570" s="1" t="s">
        <v>17</v>
      </c>
      <c r="K570" s="1" t="s">
        <v>49</v>
      </c>
      <c r="L570" s="1" t="s">
        <v>133</v>
      </c>
      <c r="M570" s="1" t="s">
        <v>132</v>
      </c>
      <c r="N570" s="8">
        <v>3168</v>
      </c>
      <c r="O570" s="1" t="s">
        <v>4</v>
      </c>
      <c r="P570" s="8">
        <v>3168</v>
      </c>
      <c r="Q570" s="8">
        <v>0</v>
      </c>
      <c r="R570" s="1" t="s">
        <v>93</v>
      </c>
      <c r="S570" s="7">
        <v>249.13</v>
      </c>
      <c r="T570" s="6">
        <f>+S570*N570</f>
        <v>789243.84</v>
      </c>
      <c r="U570" s="6">
        <f>+S570*Q570</f>
        <v>0</v>
      </c>
      <c r="V570" s="1" t="str">
        <f>IF(AB570=0,IFERROR(VLOOKUP(L570,[1]listaMateriales!A:K,11,0),"-"),"Sin producto")</f>
        <v xml:space="preserve">Ladrillos (Olavarria)    </v>
      </c>
      <c r="W570" s="6">
        <f>+IF(OR(K570="27",K570="28",K570="29"),VLOOKUP(L570,[1]listaMateriales!A:E,5,0),0)*N570/1000</f>
        <v>14.062752</v>
      </c>
      <c r="X570" s="6">
        <f>+IF(W570=0,0,T570/W570)</f>
        <v>56123.000675827891</v>
      </c>
      <c r="Y570" s="1" t="str">
        <f>MID(L570,14,1)</f>
        <v>1</v>
      </c>
      <c r="Z570" s="2" t="str">
        <f>IF(IFERROR(FIND("PUL",M570,1),0)&gt;1,"pulido","no")</f>
        <v>no</v>
      </c>
      <c r="AA570" s="2" t="str">
        <f>IF(IFERROR(FIND("BIOC",M570,1),0)&gt;1,"BIOCITY","no")</f>
        <v>no</v>
      </c>
      <c r="AB570" s="2">
        <f>IFERROR(SEARCH("INT",F570,1),0)+IFERROR(SEARCH("DEV",F570,1),0)+IFERROR(SEARCH("FC",F570,1),0)+IFERROR(SEARCH("USD",F570,1),0)</f>
        <v>0</v>
      </c>
    </row>
    <row r="571" spans="1:28" x14ac:dyDescent="0.2">
      <c r="A571" s="1" t="s">
        <v>1745</v>
      </c>
      <c r="B571" s="1" t="s">
        <v>42</v>
      </c>
      <c r="C571" s="10">
        <v>45359</v>
      </c>
      <c r="D571" s="1" t="s">
        <v>258</v>
      </c>
      <c r="E571" s="1" t="s">
        <v>257</v>
      </c>
      <c r="F571" s="1" t="s">
        <v>1611</v>
      </c>
      <c r="G571" s="1" t="s">
        <v>39</v>
      </c>
      <c r="H571" s="1" t="s">
        <v>38</v>
      </c>
      <c r="I571" s="1" t="s">
        <v>0</v>
      </c>
      <c r="J571" s="1" t="s">
        <v>17</v>
      </c>
      <c r="K571" s="1" t="s">
        <v>49</v>
      </c>
      <c r="L571" s="1" t="s">
        <v>48</v>
      </c>
      <c r="M571" s="1" t="s">
        <v>47</v>
      </c>
      <c r="N571" s="8">
        <v>3168</v>
      </c>
      <c r="O571" s="1" t="s">
        <v>4</v>
      </c>
      <c r="P571" s="8">
        <v>3168</v>
      </c>
      <c r="Q571" s="8">
        <v>0</v>
      </c>
      <c r="R571" s="1" t="s">
        <v>93</v>
      </c>
      <c r="S571" s="7">
        <v>281.49</v>
      </c>
      <c r="T571" s="6">
        <f>+S571*N571</f>
        <v>891760.32000000007</v>
      </c>
      <c r="U571" s="6">
        <f>+S571*Q571</f>
        <v>0</v>
      </c>
      <c r="V571" s="1" t="str">
        <f>IF(AB571=0,IFERROR(VLOOKUP(L571,[1]listaMateriales!A:K,11,0),"-"),"Sin producto")</f>
        <v xml:space="preserve">Ladrillos (Olavarria)    </v>
      </c>
      <c r="W571" s="6">
        <f>+IF(OR(K571="27",K571="28",K571="29"),VLOOKUP(L571,[1]listaMateriales!A:E,5,0),0)*N571/1000</f>
        <v>16.913952000000002</v>
      </c>
      <c r="X571" s="6">
        <f>+IF(W571=0,0,T571/W571)</f>
        <v>52723.3564337891</v>
      </c>
      <c r="Y571" s="1" t="str">
        <f>MID(L571,14,1)</f>
        <v>1</v>
      </c>
      <c r="Z571" s="2" t="str">
        <f>IF(IFERROR(FIND("PUL",M571,1),0)&gt;1,"pulido","no")</f>
        <v>no</v>
      </c>
      <c r="AA571" s="2" t="str">
        <f>IF(IFERROR(FIND("BIOC",M571,1),0)&gt;1,"BIOCITY","no")</f>
        <v>no</v>
      </c>
      <c r="AB571" s="2">
        <f>IFERROR(SEARCH("INT",F571,1),0)+IFERROR(SEARCH("DEV",F571,1),0)+IFERROR(SEARCH("FC",F571,1),0)+IFERROR(SEARCH("USD",F571,1),0)</f>
        <v>0</v>
      </c>
    </row>
    <row r="572" spans="1:28" x14ac:dyDescent="0.2">
      <c r="A572" s="1" t="s">
        <v>1744</v>
      </c>
      <c r="B572" s="1" t="s">
        <v>42</v>
      </c>
      <c r="C572" s="10">
        <v>45359</v>
      </c>
      <c r="D572" s="1" t="s">
        <v>756</v>
      </c>
      <c r="E572" s="1" t="s">
        <v>755</v>
      </c>
      <c r="F572" s="1" t="s">
        <v>1680</v>
      </c>
      <c r="G572" s="1" t="s">
        <v>39</v>
      </c>
      <c r="H572" s="1" t="s">
        <v>38</v>
      </c>
      <c r="I572" s="1" t="s">
        <v>0</v>
      </c>
      <c r="J572" s="1" t="s">
        <v>17</v>
      </c>
      <c r="K572" s="1" t="s">
        <v>49</v>
      </c>
      <c r="L572" s="1" t="s">
        <v>57</v>
      </c>
      <c r="M572" s="1" t="s">
        <v>56</v>
      </c>
      <c r="N572" s="8">
        <v>4320</v>
      </c>
      <c r="O572" s="1" t="s">
        <v>4</v>
      </c>
      <c r="P572" s="8">
        <v>4320</v>
      </c>
      <c r="Q572" s="8">
        <v>0</v>
      </c>
      <c r="R572" s="1" t="s">
        <v>93</v>
      </c>
      <c r="S572" s="7">
        <v>348.38</v>
      </c>
      <c r="T572" s="6">
        <f>+S572*N572</f>
        <v>1505001.6</v>
      </c>
      <c r="U572" s="6">
        <f>+S572*Q572</f>
        <v>0</v>
      </c>
      <c r="V572" s="1" t="str">
        <f>IF(AB572=0,IFERROR(VLOOKUP(L572,[1]listaMateriales!A:K,11,0),"-"),"Sin producto")</f>
        <v xml:space="preserve">Ladrillos (Olavarria)    </v>
      </c>
      <c r="W572" s="6">
        <f>+IF(OR(K572="27",K572="28",K572="29"),VLOOKUP(L572,[1]listaMateriales!A:E,5,0),0)*N572/1000</f>
        <v>29.903039999999997</v>
      </c>
      <c r="X572" s="6">
        <f>+IF(W572=0,0,T572/W572)</f>
        <v>50329.384570933267</v>
      </c>
      <c r="Y572" s="1" t="str">
        <f>MID(L572,14,1)</f>
        <v>1</v>
      </c>
      <c r="Z572" s="2" t="str">
        <f>IF(IFERROR(FIND("PUL",M572,1),0)&gt;1,"pulido","no")</f>
        <v>no</v>
      </c>
      <c r="AA572" s="2" t="str">
        <f>IF(IFERROR(FIND("BIOC",M572,1),0)&gt;1,"BIOCITY","no")</f>
        <v>no</v>
      </c>
      <c r="AB572" s="2">
        <f>IFERROR(SEARCH("INT",F572,1),0)+IFERROR(SEARCH("DEV",F572,1),0)+IFERROR(SEARCH("FC",F572,1),0)+IFERROR(SEARCH("USD",F572,1),0)</f>
        <v>0</v>
      </c>
    </row>
    <row r="573" spans="1:28" x14ac:dyDescent="0.2">
      <c r="A573" s="1" t="s">
        <v>1743</v>
      </c>
      <c r="B573" s="1" t="s">
        <v>15</v>
      </c>
      <c r="C573" s="10">
        <v>45359</v>
      </c>
      <c r="D573" s="1" t="s">
        <v>97</v>
      </c>
      <c r="E573" s="1" t="s">
        <v>96</v>
      </c>
      <c r="F573" s="1" t="s">
        <v>1680</v>
      </c>
      <c r="G573" s="1" t="s">
        <v>39</v>
      </c>
      <c r="H573" s="1" t="s">
        <v>38</v>
      </c>
      <c r="I573" s="1" t="s">
        <v>188</v>
      </c>
      <c r="J573" s="1" t="s">
        <v>17</v>
      </c>
      <c r="K573" s="1" t="s">
        <v>49</v>
      </c>
      <c r="L573" s="1" t="s">
        <v>57</v>
      </c>
      <c r="M573" s="1" t="s">
        <v>56</v>
      </c>
      <c r="N573" s="8">
        <v>4140</v>
      </c>
      <c r="O573" s="1" t="s">
        <v>4</v>
      </c>
      <c r="P573" s="8">
        <v>4140</v>
      </c>
      <c r="Q573" s="8">
        <v>0</v>
      </c>
      <c r="R573" s="1" t="s">
        <v>93</v>
      </c>
      <c r="S573" s="7">
        <v>457.54</v>
      </c>
      <c r="T573" s="6">
        <f>+S573*N573</f>
        <v>1894215.6</v>
      </c>
      <c r="U573" s="6">
        <f>+S573*Q573</f>
        <v>0</v>
      </c>
      <c r="V573" s="1" t="str">
        <f>IF(AB573=0,IFERROR(VLOOKUP(L573,[1]listaMateriales!A:K,11,0),"-"),"Sin producto")</f>
        <v xml:space="preserve">Ladrillos (Olavarria)    </v>
      </c>
      <c r="W573" s="6">
        <f>+IF(OR(K573="27",K573="28",K573="29"),VLOOKUP(L573,[1]listaMateriales!A:E,5,0),0)*N573/1000</f>
        <v>28.657079999999997</v>
      </c>
      <c r="X573" s="6">
        <f>+IF(W573=0,0,T573/W573)</f>
        <v>66099.393238948294</v>
      </c>
      <c r="Y573" s="1" t="str">
        <f>MID(L573,14,1)</f>
        <v>1</v>
      </c>
      <c r="Z573" s="2" t="str">
        <f>IF(IFERROR(FIND("PUL",M573,1),0)&gt;1,"pulido","no")</f>
        <v>no</v>
      </c>
      <c r="AA573" s="2" t="str">
        <f>IF(IFERROR(FIND("BIOC",M573,1),0)&gt;1,"BIOCITY","no")</f>
        <v>no</v>
      </c>
      <c r="AB573" s="2">
        <f>IFERROR(SEARCH("INT",F573,1),0)+IFERROR(SEARCH("DEV",F573,1),0)+IFERROR(SEARCH("FC",F573,1),0)+IFERROR(SEARCH("USD",F573,1),0)</f>
        <v>0</v>
      </c>
    </row>
    <row r="574" spans="1:28" x14ac:dyDescent="0.2">
      <c r="A574" s="1" t="s">
        <v>1742</v>
      </c>
      <c r="B574" s="1" t="s">
        <v>42</v>
      </c>
      <c r="C574" s="10">
        <v>45359</v>
      </c>
      <c r="D574" s="1" t="s">
        <v>95</v>
      </c>
      <c r="E574" s="1" t="s">
        <v>94</v>
      </c>
      <c r="F574" s="1" t="s">
        <v>1680</v>
      </c>
      <c r="G574" s="1" t="s">
        <v>39</v>
      </c>
      <c r="H574" s="1" t="s">
        <v>38</v>
      </c>
      <c r="I574" s="1" t="s">
        <v>0</v>
      </c>
      <c r="J574" s="1" t="s">
        <v>17</v>
      </c>
      <c r="K574" s="1" t="s">
        <v>49</v>
      </c>
      <c r="L574" s="1" t="s">
        <v>57</v>
      </c>
      <c r="M574" s="1" t="s">
        <v>56</v>
      </c>
      <c r="N574" s="9">
        <v>3600</v>
      </c>
      <c r="O574" s="1" t="s">
        <v>4</v>
      </c>
      <c r="P574" s="8">
        <v>3600</v>
      </c>
      <c r="Q574" s="8">
        <v>0</v>
      </c>
      <c r="R574" s="1" t="s">
        <v>93</v>
      </c>
      <c r="S574" s="7">
        <v>228.46</v>
      </c>
      <c r="T574" s="6">
        <f>+S574*N574</f>
        <v>822456</v>
      </c>
      <c r="U574" s="6">
        <f>+S574*Q574</f>
        <v>0</v>
      </c>
      <c r="V574" s="1" t="str">
        <f>IF(AB574=0,IFERROR(VLOOKUP(L574,[1]listaMateriales!A:K,11,0),"-"),"Sin producto")</f>
        <v xml:space="preserve">Ladrillos (Olavarria)    </v>
      </c>
      <c r="W574" s="6">
        <f>+IF(OR(K574="27",K574="28",K574="29"),VLOOKUP(L574,[1]listaMateriales!A:E,5,0),0)*N574/1000</f>
        <v>24.9192</v>
      </c>
      <c r="X574" s="6">
        <f>+IF(W574=0,0,T574/W574)</f>
        <v>33004.911875180587</v>
      </c>
      <c r="Y574" s="1" t="str">
        <f>MID(L574,14,1)</f>
        <v>1</v>
      </c>
      <c r="Z574" s="2" t="str">
        <f>IF(IFERROR(FIND("PUL",M574,1),0)&gt;1,"pulido","no")</f>
        <v>no</v>
      </c>
      <c r="AA574" s="2" t="str">
        <f>IF(IFERROR(FIND("BIOC",M574,1),0)&gt;1,"BIOCITY","no")</f>
        <v>no</v>
      </c>
      <c r="AB574" s="2">
        <f>IFERROR(SEARCH("INT",F574,1),0)+IFERROR(SEARCH("DEV",F574,1),0)+IFERROR(SEARCH("FC",F574,1),0)+IFERROR(SEARCH("USD",F574,1),0)</f>
        <v>0</v>
      </c>
    </row>
    <row r="575" spans="1:28" x14ac:dyDescent="0.2">
      <c r="A575" s="1" t="s">
        <v>1742</v>
      </c>
      <c r="B575" s="1" t="s">
        <v>42</v>
      </c>
      <c r="C575" s="10">
        <v>45359</v>
      </c>
      <c r="D575" s="1" t="s">
        <v>95</v>
      </c>
      <c r="E575" s="1" t="s">
        <v>94</v>
      </c>
      <c r="F575" s="1" t="s">
        <v>1680</v>
      </c>
      <c r="G575" s="1" t="s">
        <v>39</v>
      </c>
      <c r="H575" s="1" t="s">
        <v>38</v>
      </c>
      <c r="I575" s="1" t="s">
        <v>0</v>
      </c>
      <c r="J575" s="1" t="s">
        <v>17</v>
      </c>
      <c r="K575" s="1" t="s">
        <v>49</v>
      </c>
      <c r="L575" s="1" t="s">
        <v>90</v>
      </c>
      <c r="M575" s="1" t="s">
        <v>89</v>
      </c>
      <c r="N575" s="9">
        <v>900</v>
      </c>
      <c r="O575" s="1" t="s">
        <v>4</v>
      </c>
      <c r="P575" s="8">
        <v>900</v>
      </c>
      <c r="Q575" s="8">
        <v>0</v>
      </c>
      <c r="R575" s="1" t="s">
        <v>93</v>
      </c>
      <c r="S575" s="7">
        <v>307.98</v>
      </c>
      <c r="T575" s="6">
        <f>+S575*N575</f>
        <v>277182</v>
      </c>
      <c r="U575" s="6">
        <f>+S575*Q575</f>
        <v>0</v>
      </c>
      <c r="V575" s="1" t="str">
        <f>IF(AB575=0,IFERROR(VLOOKUP(L575,[1]listaMateriales!A:K,11,0),"-"),"Sin producto")</f>
        <v xml:space="preserve">Ladrillos (Olavarria)    </v>
      </c>
      <c r="W575" s="6">
        <f>+IF(OR(K575="27",K575="28",K575="29"),VLOOKUP(L575,[1]listaMateriales!A:E,5,0),0)*N575/1000</f>
        <v>7.8497999999999992</v>
      </c>
      <c r="X575" s="6">
        <f>+IF(W575=0,0,T575/W575)</f>
        <v>35310.708553084158</v>
      </c>
      <c r="Y575" s="1" t="str">
        <f>MID(L575,14,1)</f>
        <v>1</v>
      </c>
      <c r="Z575" s="2" t="str">
        <f>IF(IFERROR(FIND("PUL",M575,1),0)&gt;1,"pulido","no")</f>
        <v>no</v>
      </c>
      <c r="AA575" s="2" t="str">
        <f>IF(IFERROR(FIND("BIOC",M575,1),0)&gt;1,"BIOCITY","no")</f>
        <v>no</v>
      </c>
      <c r="AB575" s="2">
        <f>IFERROR(SEARCH("INT",F575,1),0)+IFERROR(SEARCH("DEV",F575,1),0)+IFERROR(SEARCH("FC",F575,1),0)+IFERROR(SEARCH("USD",F575,1),0)</f>
        <v>0</v>
      </c>
    </row>
    <row r="576" spans="1:28" x14ac:dyDescent="0.2">
      <c r="A576" s="1" t="s">
        <v>1741</v>
      </c>
      <c r="B576" s="1" t="s">
        <v>42</v>
      </c>
      <c r="C576" s="10">
        <v>45359</v>
      </c>
      <c r="D576" s="1" t="s">
        <v>95</v>
      </c>
      <c r="E576" s="1" t="s">
        <v>94</v>
      </c>
      <c r="F576" s="1" t="s">
        <v>1611</v>
      </c>
      <c r="G576" s="1" t="s">
        <v>39</v>
      </c>
      <c r="H576" s="1" t="s">
        <v>38</v>
      </c>
      <c r="I576" s="1" t="s">
        <v>0</v>
      </c>
      <c r="J576" s="1" t="s">
        <v>17</v>
      </c>
      <c r="K576" s="1" t="s">
        <v>49</v>
      </c>
      <c r="L576" s="1" t="s">
        <v>48</v>
      </c>
      <c r="M576" s="1" t="s">
        <v>47</v>
      </c>
      <c r="N576" s="9">
        <v>3168</v>
      </c>
      <c r="O576" s="1" t="s">
        <v>4</v>
      </c>
      <c r="P576" s="8">
        <v>3168</v>
      </c>
      <c r="Q576" s="8">
        <v>0</v>
      </c>
      <c r="R576" s="1" t="s">
        <v>93</v>
      </c>
      <c r="S576" s="7">
        <v>168.67</v>
      </c>
      <c r="T576" s="6">
        <f>+S576*N576</f>
        <v>534346.55999999994</v>
      </c>
      <c r="U576" s="6">
        <f>+S576*Q576</f>
        <v>0</v>
      </c>
      <c r="V576" s="1" t="str">
        <f>IF(AB576=0,IFERROR(VLOOKUP(L576,[1]listaMateriales!A:K,11,0),"-"),"Sin producto")</f>
        <v xml:space="preserve">Ladrillos (Olavarria)    </v>
      </c>
      <c r="W576" s="6">
        <f>+IF(OR(K576="27",K576="28",K576="29"),VLOOKUP(L576,[1]listaMateriales!A:E,5,0),0)*N576/1000</f>
        <v>16.913952000000002</v>
      </c>
      <c r="X576" s="6">
        <f>+IF(W576=0,0,T576/W576)</f>
        <v>31592.058437909713</v>
      </c>
      <c r="Y576" s="1" t="str">
        <f>MID(L576,14,1)</f>
        <v>1</v>
      </c>
      <c r="Z576" s="2" t="str">
        <f>IF(IFERROR(FIND("PUL",M576,1),0)&gt;1,"pulido","no")</f>
        <v>no</v>
      </c>
      <c r="AA576" s="2" t="str">
        <f>IF(IFERROR(FIND("BIOC",M576,1),0)&gt;1,"BIOCITY","no")</f>
        <v>no</v>
      </c>
      <c r="AB576" s="2">
        <f>IFERROR(SEARCH("INT",F576,1),0)+IFERROR(SEARCH("DEV",F576,1),0)+IFERROR(SEARCH("FC",F576,1),0)+IFERROR(SEARCH("USD",F576,1),0)</f>
        <v>0</v>
      </c>
    </row>
    <row r="577" spans="1:28" x14ac:dyDescent="0.2">
      <c r="A577" s="1" t="s">
        <v>1741</v>
      </c>
      <c r="B577" s="1" t="s">
        <v>42</v>
      </c>
      <c r="C577" s="10">
        <v>45359</v>
      </c>
      <c r="D577" s="1" t="s">
        <v>95</v>
      </c>
      <c r="E577" s="1" t="s">
        <v>94</v>
      </c>
      <c r="F577" s="1" t="s">
        <v>1611</v>
      </c>
      <c r="G577" s="1" t="s">
        <v>39</v>
      </c>
      <c r="H577" s="1" t="s">
        <v>38</v>
      </c>
      <c r="I577" s="1" t="s">
        <v>0</v>
      </c>
      <c r="J577" s="1" t="s">
        <v>17</v>
      </c>
      <c r="K577" s="1" t="s">
        <v>49</v>
      </c>
      <c r="L577" s="1" t="s">
        <v>57</v>
      </c>
      <c r="M577" s="1" t="s">
        <v>56</v>
      </c>
      <c r="N577" s="9">
        <v>2160</v>
      </c>
      <c r="O577" s="1" t="s">
        <v>4</v>
      </c>
      <c r="P577" s="8">
        <v>2160</v>
      </c>
      <c r="Q577" s="8">
        <v>0</v>
      </c>
      <c r="R577" s="1" t="s">
        <v>93</v>
      </c>
      <c r="S577" s="7">
        <v>228.46</v>
      </c>
      <c r="T577" s="6">
        <f>+S577*N577</f>
        <v>493473.60000000003</v>
      </c>
      <c r="U577" s="6">
        <f>+S577*Q577</f>
        <v>0</v>
      </c>
      <c r="V577" s="1" t="str">
        <f>IF(AB577=0,IFERROR(VLOOKUP(L577,[1]listaMateriales!A:K,11,0),"-"),"Sin producto")</f>
        <v xml:space="preserve">Ladrillos (Olavarria)    </v>
      </c>
      <c r="W577" s="6">
        <f>+IF(OR(K577="27",K577="28",K577="29"),VLOOKUP(L577,[1]listaMateriales!A:E,5,0),0)*N577/1000</f>
        <v>14.951519999999999</v>
      </c>
      <c r="X577" s="6">
        <f>+IF(W577=0,0,T577/W577)</f>
        <v>33004.911875180587</v>
      </c>
      <c r="Y577" s="1" t="str">
        <f>MID(L577,14,1)</f>
        <v>1</v>
      </c>
      <c r="Z577" s="2" t="str">
        <f>IF(IFERROR(FIND("PUL",M577,1),0)&gt;1,"pulido","no")</f>
        <v>no</v>
      </c>
      <c r="AA577" s="2" t="str">
        <f>IF(IFERROR(FIND("BIOC",M577,1),0)&gt;1,"BIOCITY","no")</f>
        <v>no</v>
      </c>
      <c r="AB577" s="2">
        <f>IFERROR(SEARCH("INT",F577,1),0)+IFERROR(SEARCH("DEV",F577,1),0)+IFERROR(SEARCH("FC",F577,1),0)+IFERROR(SEARCH("USD",F577,1),0)</f>
        <v>0</v>
      </c>
    </row>
    <row r="578" spans="1:28" x14ac:dyDescent="0.2">
      <c r="A578" s="1" t="s">
        <v>1740</v>
      </c>
      <c r="B578" s="1" t="s">
        <v>42</v>
      </c>
      <c r="C578" s="10">
        <v>45359</v>
      </c>
      <c r="D578" s="1" t="s">
        <v>1131</v>
      </c>
      <c r="E578" s="1" t="s">
        <v>1130</v>
      </c>
      <c r="F578" s="1" t="s">
        <v>1680</v>
      </c>
      <c r="G578" s="1" t="s">
        <v>39</v>
      </c>
      <c r="H578" s="1" t="s">
        <v>38</v>
      </c>
      <c r="I578" s="1" t="s">
        <v>0</v>
      </c>
      <c r="J578" s="1" t="s">
        <v>17</v>
      </c>
      <c r="K578" s="1" t="s">
        <v>49</v>
      </c>
      <c r="L578" s="1" t="s">
        <v>57</v>
      </c>
      <c r="M578" s="1" t="s">
        <v>56</v>
      </c>
      <c r="N578" s="9">
        <v>900</v>
      </c>
      <c r="O578" s="1" t="s">
        <v>4</v>
      </c>
      <c r="P578" s="8">
        <v>900</v>
      </c>
      <c r="Q578" s="8">
        <v>0</v>
      </c>
      <c r="R578" s="1" t="s">
        <v>93</v>
      </c>
      <c r="S578" s="7">
        <v>401.84</v>
      </c>
      <c r="T578" s="6">
        <f>+S578*N578</f>
        <v>361656</v>
      </c>
      <c r="U578" s="6">
        <f>+S578*Q578</f>
        <v>0</v>
      </c>
      <c r="V578" s="1" t="str">
        <f>IF(AB578=0,IFERROR(VLOOKUP(L578,[1]listaMateriales!A:K,11,0),"-"),"Sin producto")</f>
        <v xml:space="preserve">Ladrillos (Olavarria)    </v>
      </c>
      <c r="W578" s="6">
        <f>+IF(OR(K578="27",K578="28",K578="29"),VLOOKUP(L578,[1]listaMateriales!A:E,5,0),0)*N578/1000</f>
        <v>6.2298</v>
      </c>
      <c r="X578" s="6">
        <f>+IF(W578=0,0,T578/W578)</f>
        <v>58052.58595781566</v>
      </c>
      <c r="Y578" s="1" t="str">
        <f>MID(L578,14,1)</f>
        <v>1</v>
      </c>
      <c r="Z578" s="2" t="str">
        <f>IF(IFERROR(FIND("PUL",M578,1),0)&gt;1,"pulido","no")</f>
        <v>no</v>
      </c>
      <c r="AA578" s="2" t="str">
        <f>IF(IFERROR(FIND("BIOC",M578,1),0)&gt;1,"BIOCITY","no")</f>
        <v>no</v>
      </c>
      <c r="AB578" s="2">
        <f>IFERROR(SEARCH("INT",F578,1),0)+IFERROR(SEARCH("DEV",F578,1),0)+IFERROR(SEARCH("FC",F578,1),0)+IFERROR(SEARCH("USD",F578,1),0)</f>
        <v>0</v>
      </c>
    </row>
    <row r="579" spans="1:28" x14ac:dyDescent="0.2">
      <c r="A579" s="1" t="s">
        <v>1739</v>
      </c>
      <c r="B579" s="1" t="s">
        <v>42</v>
      </c>
      <c r="C579" s="10">
        <v>45359</v>
      </c>
      <c r="D579" s="1" t="s">
        <v>1562</v>
      </c>
      <c r="E579" s="1" t="s">
        <v>1561</v>
      </c>
      <c r="F579" s="1" t="s">
        <v>1738</v>
      </c>
      <c r="G579" s="1" t="s">
        <v>39</v>
      </c>
      <c r="H579" s="1" t="s">
        <v>38</v>
      </c>
      <c r="I579" s="1" t="s">
        <v>50</v>
      </c>
      <c r="J579" s="1" t="s">
        <v>37</v>
      </c>
      <c r="K579" s="1" t="s">
        <v>36</v>
      </c>
      <c r="L579" s="1" t="s">
        <v>77</v>
      </c>
      <c r="M579" s="1" t="s">
        <v>76</v>
      </c>
      <c r="N579" s="9">
        <v>4536</v>
      </c>
      <c r="O579" s="1" t="s">
        <v>4</v>
      </c>
      <c r="P579" s="8">
        <v>4536</v>
      </c>
      <c r="Q579" s="8">
        <v>0</v>
      </c>
      <c r="R579" s="1" t="s">
        <v>5</v>
      </c>
      <c r="S579" s="7">
        <v>419.42</v>
      </c>
      <c r="T579" s="6">
        <f>+S579*N579</f>
        <v>1902489.12</v>
      </c>
      <c r="U579" s="6">
        <f>+S579*Q579</f>
        <v>0</v>
      </c>
      <c r="V579" s="1" t="str">
        <f>IF(AB579=0,IFERROR(VLOOKUP(L579,[1]listaMateriales!A:K,11,0),"-"),"Sin producto")</f>
        <v>Ladrillos (Campana)</v>
      </c>
      <c r="W579" s="6">
        <f>+IF(OR(K579="27",K579="28",K579="29"),VLOOKUP(L579,[1]listaMateriales!A:E,5,0),0)*N579/1000</f>
        <v>27.216000000000001</v>
      </c>
      <c r="X579" s="6">
        <f>+IF(W579=0,0,T579/W579)</f>
        <v>69903.333333333328</v>
      </c>
      <c r="Y579" s="1" t="str">
        <f>MID(L579,14,1)</f>
        <v/>
      </c>
      <c r="Z579" s="2" t="str">
        <f>IF(IFERROR(FIND("PUL",M579,1),0)&gt;1,"pulido","no")</f>
        <v>no</v>
      </c>
      <c r="AA579" s="2" t="str">
        <f>IF(IFERROR(FIND("BIOC",M579,1),0)&gt;1,"BIOCITY","no")</f>
        <v>no</v>
      </c>
      <c r="AB579" s="2">
        <f>IFERROR(SEARCH("INT",F579,1),0)+IFERROR(SEARCH("DEV",F579,1),0)+IFERROR(SEARCH("FC",F579,1),0)+IFERROR(SEARCH("USD",F579,1),0)</f>
        <v>0</v>
      </c>
    </row>
    <row r="580" spans="1:28" x14ac:dyDescent="0.2">
      <c r="A580" s="1" t="s">
        <v>1737</v>
      </c>
      <c r="B580" s="1" t="s">
        <v>42</v>
      </c>
      <c r="C580" s="10">
        <v>45359</v>
      </c>
      <c r="D580" s="1" t="s">
        <v>41</v>
      </c>
      <c r="E580" s="1" t="s">
        <v>40</v>
      </c>
      <c r="F580" s="1" t="s">
        <v>1736</v>
      </c>
      <c r="G580" s="1" t="s">
        <v>39</v>
      </c>
      <c r="H580" s="1" t="s">
        <v>38</v>
      </c>
      <c r="I580" s="1" t="s">
        <v>50</v>
      </c>
      <c r="J580" s="1" t="s">
        <v>37</v>
      </c>
      <c r="K580" s="1" t="s">
        <v>36</v>
      </c>
      <c r="L580" s="1" t="s">
        <v>35</v>
      </c>
      <c r="M580" s="1" t="s">
        <v>34</v>
      </c>
      <c r="N580" s="9">
        <v>6624</v>
      </c>
      <c r="O580" s="1" t="s">
        <v>4</v>
      </c>
      <c r="P580" s="8">
        <v>6624</v>
      </c>
      <c r="Q580" s="8">
        <v>0</v>
      </c>
      <c r="R580" s="1" t="s">
        <v>33</v>
      </c>
      <c r="S580" s="7">
        <v>116.04</v>
      </c>
      <c r="T580" s="6">
        <f>+S580*N580</f>
        <v>768648.96000000008</v>
      </c>
      <c r="U580" s="6">
        <f>+S580*Q580</f>
        <v>0</v>
      </c>
      <c r="V580" s="1" t="str">
        <f>IF(AB580=0,IFERROR(VLOOKUP(L580,[1]listaMateriales!A:K,11,0),"-"),"Sin producto")</f>
        <v>Ladrillos (Campana)</v>
      </c>
      <c r="W580" s="6">
        <f>+IF(OR(K580="27",K580="28",K580="29"),VLOOKUP(L580,[1]listaMateriales!A:E,5,0),0)*N580/1000</f>
        <v>31.795199999999998</v>
      </c>
      <c r="X580" s="6">
        <f>+IF(W580=0,0,T580/W580)</f>
        <v>24175.000000000004</v>
      </c>
      <c r="Y580" s="1" t="str">
        <f>MID(L580,14,1)</f>
        <v/>
      </c>
      <c r="Z580" s="2" t="str">
        <f>IF(IFERROR(FIND("PUL",M580,1),0)&gt;1,"pulido","no")</f>
        <v>no</v>
      </c>
      <c r="AA580" s="2" t="str">
        <f>IF(IFERROR(FIND("BIOC",M580,1),0)&gt;1,"BIOCITY","no")</f>
        <v>no</v>
      </c>
      <c r="AB580" s="2">
        <f>IFERROR(SEARCH("INT",F580,1),0)+IFERROR(SEARCH("DEV",F580,1),0)+IFERROR(SEARCH("FC",F580,1),0)+IFERROR(SEARCH("USD",F580,1),0)</f>
        <v>0</v>
      </c>
    </row>
    <row r="581" spans="1:28" x14ac:dyDescent="0.2">
      <c r="A581" s="1" t="s">
        <v>1735</v>
      </c>
      <c r="B581" s="1" t="s">
        <v>42</v>
      </c>
      <c r="C581" s="10">
        <v>45359</v>
      </c>
      <c r="D581" s="1" t="s">
        <v>1131</v>
      </c>
      <c r="E581" s="1" t="s">
        <v>1130</v>
      </c>
      <c r="F581" s="1" t="s">
        <v>1680</v>
      </c>
      <c r="G581" s="1" t="s">
        <v>39</v>
      </c>
      <c r="H581" s="1" t="s">
        <v>38</v>
      </c>
      <c r="I581" s="1" t="s">
        <v>0</v>
      </c>
      <c r="J581" s="1" t="s">
        <v>17</v>
      </c>
      <c r="K581" s="1" t="s">
        <v>49</v>
      </c>
      <c r="L581" s="1" t="s">
        <v>55</v>
      </c>
      <c r="M581" s="1" t="s">
        <v>54</v>
      </c>
      <c r="N581" s="9">
        <v>1584</v>
      </c>
      <c r="O581" s="1" t="s">
        <v>4</v>
      </c>
      <c r="P581" s="8">
        <v>1584</v>
      </c>
      <c r="Q581" s="8">
        <v>0</v>
      </c>
      <c r="R581" s="1" t="s">
        <v>93</v>
      </c>
      <c r="S581" s="7">
        <v>279.23</v>
      </c>
      <c r="T581" s="6">
        <f>+S581*N581</f>
        <v>442300.32</v>
      </c>
      <c r="U581" s="6">
        <f>+S581*Q581</f>
        <v>0</v>
      </c>
      <c r="V581" s="1" t="str">
        <f>IF(AB581=0,IFERROR(VLOOKUP(L581,[1]listaMateriales!A:K,11,0),"-"),"Sin producto")</f>
        <v xml:space="preserve">Ladrillos (Olavarria)    </v>
      </c>
      <c r="W581" s="6">
        <f>+IF(OR(K581="27",K581="28",K581="29"),VLOOKUP(L581,[1]listaMateriales!A:E,5,0),0)*N581/1000</f>
        <v>5.7831839999999994</v>
      </c>
      <c r="X581" s="6">
        <f>+IF(W581=0,0,T581/W581)</f>
        <v>76480.416324294725</v>
      </c>
      <c r="Y581" s="1" t="str">
        <f>MID(L581,14,1)</f>
        <v>1</v>
      </c>
      <c r="Z581" s="2" t="str">
        <f>IF(IFERROR(FIND("PUL",M581,1),0)&gt;1,"pulido","no")</f>
        <v>no</v>
      </c>
      <c r="AA581" s="2" t="str">
        <f>IF(IFERROR(FIND("BIOC",M581,1),0)&gt;1,"BIOCITY","no")</f>
        <v>no</v>
      </c>
      <c r="AB581" s="2">
        <f>IFERROR(SEARCH("INT",F581,1),0)+IFERROR(SEARCH("DEV",F581,1),0)+IFERROR(SEARCH("FC",F581,1),0)+IFERROR(SEARCH("USD",F581,1),0)</f>
        <v>0</v>
      </c>
    </row>
    <row r="582" spans="1:28" x14ac:dyDescent="0.2">
      <c r="A582" s="1" t="s">
        <v>1735</v>
      </c>
      <c r="B582" s="1" t="s">
        <v>42</v>
      </c>
      <c r="C582" s="10">
        <v>45359</v>
      </c>
      <c r="D582" s="1" t="s">
        <v>1131</v>
      </c>
      <c r="E582" s="1" t="s">
        <v>1130</v>
      </c>
      <c r="F582" s="1" t="s">
        <v>1680</v>
      </c>
      <c r="G582" s="1" t="s">
        <v>39</v>
      </c>
      <c r="H582" s="1" t="s">
        <v>38</v>
      </c>
      <c r="I582" s="1" t="s">
        <v>0</v>
      </c>
      <c r="J582" s="1" t="s">
        <v>17</v>
      </c>
      <c r="K582" s="1" t="s">
        <v>49</v>
      </c>
      <c r="L582" s="1" t="s">
        <v>57</v>
      </c>
      <c r="M582" s="1" t="s">
        <v>56</v>
      </c>
      <c r="N582" s="8">
        <v>2700</v>
      </c>
      <c r="O582" s="1" t="s">
        <v>4</v>
      </c>
      <c r="P582" s="8">
        <v>2700</v>
      </c>
      <c r="Q582" s="8">
        <v>0</v>
      </c>
      <c r="R582" s="1" t="s">
        <v>93</v>
      </c>
      <c r="S582" s="7">
        <v>482.21</v>
      </c>
      <c r="T582" s="6">
        <f>+S582*N582</f>
        <v>1301967</v>
      </c>
      <c r="U582" s="6">
        <f>+S582*Q582</f>
        <v>0</v>
      </c>
      <c r="V582" s="1" t="str">
        <f>IF(AB582=0,IFERROR(VLOOKUP(L582,[1]listaMateriales!A:K,11,0),"-"),"Sin producto")</f>
        <v xml:space="preserve">Ladrillos (Olavarria)    </v>
      </c>
      <c r="W582" s="6">
        <f>+IF(OR(K582="27",K582="28",K582="29"),VLOOKUP(L582,[1]listaMateriales!A:E,5,0),0)*N582/1000</f>
        <v>18.689399999999999</v>
      </c>
      <c r="X582" s="6">
        <f>+IF(W582=0,0,T582/W582)</f>
        <v>69663.392083212952</v>
      </c>
      <c r="Y582" s="1" t="str">
        <f>MID(L582,14,1)</f>
        <v>1</v>
      </c>
      <c r="Z582" s="2" t="str">
        <f>IF(IFERROR(FIND("PUL",M582,1),0)&gt;1,"pulido","no")</f>
        <v>no</v>
      </c>
      <c r="AA582" s="2" t="str">
        <f>IF(IFERROR(FIND("BIOC",M582,1),0)&gt;1,"BIOCITY","no")</f>
        <v>no</v>
      </c>
      <c r="AB582" s="2">
        <f>IFERROR(SEARCH("INT",F582,1),0)+IFERROR(SEARCH("DEV",F582,1),0)+IFERROR(SEARCH("FC",F582,1),0)+IFERROR(SEARCH("USD",F582,1),0)</f>
        <v>0</v>
      </c>
    </row>
    <row r="583" spans="1:28" x14ac:dyDescent="0.2">
      <c r="A583" s="1" t="s">
        <v>1734</v>
      </c>
      <c r="B583" s="1" t="s">
        <v>15</v>
      </c>
      <c r="C583" s="10">
        <v>45359</v>
      </c>
      <c r="D583" s="1" t="s">
        <v>911</v>
      </c>
      <c r="E583" s="1" t="s">
        <v>910</v>
      </c>
      <c r="F583" s="1" t="s">
        <v>1733</v>
      </c>
      <c r="G583" s="1" t="s">
        <v>12</v>
      </c>
      <c r="H583" s="1" t="s">
        <v>11</v>
      </c>
      <c r="I583" s="1" t="s">
        <v>50</v>
      </c>
      <c r="J583" s="1" t="s">
        <v>17</v>
      </c>
      <c r="K583" s="1" t="s">
        <v>16</v>
      </c>
      <c r="L583" s="1" t="s">
        <v>377</v>
      </c>
      <c r="M583" s="1" t="s">
        <v>376</v>
      </c>
      <c r="N583" s="9">
        <v>68.400000000000006</v>
      </c>
      <c r="O583" s="1" t="s">
        <v>2</v>
      </c>
      <c r="P583" s="8">
        <v>68.400000000000006</v>
      </c>
      <c r="Q583" s="8">
        <v>0</v>
      </c>
      <c r="R583" s="1" t="s">
        <v>144</v>
      </c>
      <c r="S583" s="7">
        <v>14203.6</v>
      </c>
      <c r="T583" s="6">
        <f>+S583*N583</f>
        <v>971526.24000000011</v>
      </c>
      <c r="U583" s="6">
        <f>+S583*Q583</f>
        <v>0</v>
      </c>
      <c r="V583" s="1" t="str">
        <f>IF(AB583=0,IFERROR(VLOOKUP(L583,[1]listaMateriales!A:K,11,0),"-"),"Sin producto")</f>
        <v>21 x 122</v>
      </c>
      <c r="W583" s="6">
        <f>+IF(OR(K583="27",K583="28",K583="29"),VLOOKUP(L583,[1]listaMateriales!A:E,5,0),0)*N583/1000</f>
        <v>0</v>
      </c>
      <c r="X583" s="6">
        <f>+IF(W583=0,0,T583/W583)</f>
        <v>0</v>
      </c>
      <c r="Y583" s="1" t="str">
        <f>MID(L583,14,1)</f>
        <v>2</v>
      </c>
      <c r="Z583" s="2" t="str">
        <f>IF(IFERROR(FIND("PUL",M583,1),0)&gt;1,"pulido","no")</f>
        <v>no</v>
      </c>
      <c r="AA583" s="2" t="str">
        <f>IF(IFERROR(FIND("BIOC",M583,1),0)&gt;1,"BIOCITY","no")</f>
        <v>no</v>
      </c>
      <c r="AB583" s="2">
        <f>IFERROR(SEARCH("INT",F583,1),0)+IFERROR(SEARCH("DEV",F583,1),0)+IFERROR(SEARCH("FC",F583,1),0)+IFERROR(SEARCH("USD",F583,1),0)</f>
        <v>0</v>
      </c>
    </row>
    <row r="584" spans="1:28" x14ac:dyDescent="0.2">
      <c r="A584" s="1" t="s">
        <v>1734</v>
      </c>
      <c r="B584" s="1" t="s">
        <v>15</v>
      </c>
      <c r="C584" s="10">
        <v>45359</v>
      </c>
      <c r="D584" s="1" t="s">
        <v>911</v>
      </c>
      <c r="E584" s="1" t="s">
        <v>910</v>
      </c>
      <c r="F584" s="1" t="s">
        <v>1733</v>
      </c>
      <c r="G584" s="1" t="s">
        <v>12</v>
      </c>
      <c r="H584" s="1" t="s">
        <v>11</v>
      </c>
      <c r="I584" s="1" t="s">
        <v>50</v>
      </c>
      <c r="J584" s="1" t="s">
        <v>17</v>
      </c>
      <c r="K584" s="1" t="s">
        <v>16</v>
      </c>
      <c r="L584" s="1" t="s">
        <v>1373</v>
      </c>
      <c r="M584" s="1" t="s">
        <v>1372</v>
      </c>
      <c r="N584" s="9">
        <v>100.8</v>
      </c>
      <c r="O584" s="1" t="s">
        <v>2</v>
      </c>
      <c r="P584" s="8">
        <v>100.8</v>
      </c>
      <c r="Q584" s="8">
        <v>0</v>
      </c>
      <c r="R584" s="1" t="s">
        <v>144</v>
      </c>
      <c r="S584" s="7">
        <v>10501.8</v>
      </c>
      <c r="T584" s="6">
        <f>+S584*N584</f>
        <v>1058581.44</v>
      </c>
      <c r="U584" s="6">
        <f>+S584*Q584</f>
        <v>0</v>
      </c>
      <c r="V584" s="1" t="str">
        <f>IF(AB584=0,IFERROR(VLOOKUP(L584,[1]listaMateriales!A:K,11,0),"-"),"Sin producto")</f>
        <v>58x58 Polished</v>
      </c>
      <c r="W584" s="6">
        <f>+IF(OR(K584="27",K584="28",K584="29"),VLOOKUP(L584,[1]listaMateriales!A:E,5,0),0)*N584/1000</f>
        <v>0</v>
      </c>
      <c r="X584" s="6">
        <f>+IF(W584=0,0,T584/W584)</f>
        <v>0</v>
      </c>
      <c r="Y584" s="1" t="str">
        <f>MID(L584,14,1)</f>
        <v>2</v>
      </c>
      <c r="Z584" s="2" t="str">
        <f>IF(IFERROR(FIND("PUL",M584,1),0)&gt;1,"pulido","no")</f>
        <v>pulido</v>
      </c>
      <c r="AA584" s="2" t="str">
        <f>IF(IFERROR(FIND("BIOC",M584,1),0)&gt;1,"BIOCITY","no")</f>
        <v>no</v>
      </c>
      <c r="AB584" s="2">
        <f>IFERROR(SEARCH("INT",F584,1),0)+IFERROR(SEARCH("DEV",F584,1),0)+IFERROR(SEARCH("FC",F584,1),0)+IFERROR(SEARCH("USD",F584,1),0)</f>
        <v>0</v>
      </c>
    </row>
    <row r="585" spans="1:28" x14ac:dyDescent="0.2">
      <c r="A585" s="1" t="s">
        <v>1734</v>
      </c>
      <c r="B585" s="1" t="s">
        <v>15</v>
      </c>
      <c r="C585" s="10">
        <v>45359</v>
      </c>
      <c r="D585" s="1" t="s">
        <v>911</v>
      </c>
      <c r="E585" s="1" t="s">
        <v>910</v>
      </c>
      <c r="F585" s="1" t="s">
        <v>1733</v>
      </c>
      <c r="G585" s="1" t="s">
        <v>12</v>
      </c>
      <c r="H585" s="1" t="s">
        <v>11</v>
      </c>
      <c r="I585" s="1" t="s">
        <v>50</v>
      </c>
      <c r="J585" s="1" t="s">
        <v>17</v>
      </c>
      <c r="K585" s="1" t="s">
        <v>16</v>
      </c>
      <c r="L585" s="1" t="s">
        <v>909</v>
      </c>
      <c r="M585" s="1" t="s">
        <v>293</v>
      </c>
      <c r="N585" s="9">
        <v>104.4</v>
      </c>
      <c r="O585" s="1" t="s">
        <v>2</v>
      </c>
      <c r="P585" s="8">
        <v>104.4</v>
      </c>
      <c r="Q585" s="8">
        <v>0</v>
      </c>
      <c r="R585" s="1" t="s">
        <v>144</v>
      </c>
      <c r="S585" s="7">
        <v>7868.35</v>
      </c>
      <c r="T585" s="6">
        <f>+S585*N585</f>
        <v>821455.74000000011</v>
      </c>
      <c r="U585" s="6">
        <f>+S585*Q585</f>
        <v>0</v>
      </c>
      <c r="V585" s="1" t="str">
        <f>IF(AB585=0,IFERROR(VLOOKUP(L585,[1]listaMateriales!A:K,11,0),"-"),"Sin producto")</f>
        <v xml:space="preserve">59 x 59 </v>
      </c>
      <c r="W585" s="6">
        <f>+IF(OR(K585="27",K585="28",K585="29"),VLOOKUP(L585,[1]listaMateriales!A:E,5,0),0)*N585/1000</f>
        <v>0</v>
      </c>
      <c r="X585" s="6">
        <f>+IF(W585=0,0,T585/W585)</f>
        <v>0</v>
      </c>
      <c r="Y585" s="1" t="str">
        <f>MID(L585,14,1)</f>
        <v>2</v>
      </c>
      <c r="Z585" s="2" t="str">
        <f>IF(IFERROR(FIND("PUL",M585,1),0)&gt;1,"pulido","no")</f>
        <v>no</v>
      </c>
      <c r="AA585" s="2" t="str">
        <f>IF(IFERROR(FIND("BIOC",M585,1),0)&gt;1,"BIOCITY","no")</f>
        <v>no</v>
      </c>
      <c r="AB585" s="2">
        <f>IFERROR(SEARCH("INT",F585,1),0)+IFERROR(SEARCH("DEV",F585,1),0)+IFERROR(SEARCH("FC",F585,1),0)+IFERROR(SEARCH("USD",F585,1),0)</f>
        <v>0</v>
      </c>
    </row>
    <row r="586" spans="1:28" x14ac:dyDescent="0.2">
      <c r="A586" s="1" t="s">
        <v>1732</v>
      </c>
      <c r="B586" s="1" t="s">
        <v>42</v>
      </c>
      <c r="C586" s="10">
        <v>45359</v>
      </c>
      <c r="D586" s="1" t="s">
        <v>41</v>
      </c>
      <c r="E586" s="1" t="s">
        <v>40</v>
      </c>
      <c r="F586" s="1" t="s">
        <v>1731</v>
      </c>
      <c r="G586" s="1" t="s">
        <v>39</v>
      </c>
      <c r="H586" s="1" t="s">
        <v>38</v>
      </c>
      <c r="I586" s="1" t="s">
        <v>50</v>
      </c>
      <c r="J586" s="1" t="s">
        <v>37</v>
      </c>
      <c r="K586" s="1" t="s">
        <v>36</v>
      </c>
      <c r="L586" s="1" t="s">
        <v>35</v>
      </c>
      <c r="M586" s="1" t="s">
        <v>34</v>
      </c>
      <c r="N586" s="8">
        <v>8064</v>
      </c>
      <c r="O586" s="1" t="s">
        <v>4</v>
      </c>
      <c r="P586" s="8">
        <v>8064</v>
      </c>
      <c r="Q586" s="8">
        <v>0</v>
      </c>
      <c r="R586" s="1" t="s">
        <v>33</v>
      </c>
      <c r="S586" s="7">
        <v>116.04</v>
      </c>
      <c r="T586" s="6">
        <f>+S586*N586</f>
        <v>935746.56000000006</v>
      </c>
      <c r="U586" s="6">
        <f>+S586*Q586</f>
        <v>0</v>
      </c>
      <c r="V586" s="1" t="str">
        <f>IF(AB586=0,IFERROR(VLOOKUP(L586,[1]listaMateriales!A:K,11,0),"-"),"Sin producto")</f>
        <v>Ladrillos (Campana)</v>
      </c>
      <c r="W586" s="6">
        <f>+IF(OR(K586="27",K586="28",K586="29"),VLOOKUP(L586,[1]listaMateriales!A:E,5,0),0)*N586/1000</f>
        <v>38.7072</v>
      </c>
      <c r="X586" s="6">
        <f>+IF(W586=0,0,T586/W586)</f>
        <v>24175</v>
      </c>
      <c r="Y586" s="1" t="str">
        <f>MID(L586,14,1)</f>
        <v/>
      </c>
      <c r="Z586" s="2" t="str">
        <f>IF(IFERROR(FIND("PUL",M586,1),0)&gt;1,"pulido","no")</f>
        <v>no</v>
      </c>
      <c r="AA586" s="2" t="str">
        <f>IF(IFERROR(FIND("BIOC",M586,1),0)&gt;1,"BIOCITY","no")</f>
        <v>no</v>
      </c>
      <c r="AB586" s="2">
        <f>IFERROR(SEARCH("INT",F586,1),0)+IFERROR(SEARCH("DEV",F586,1),0)+IFERROR(SEARCH("FC",F586,1),0)+IFERROR(SEARCH("USD",F586,1),0)</f>
        <v>0</v>
      </c>
    </row>
    <row r="587" spans="1:28" x14ac:dyDescent="0.2">
      <c r="A587" s="1" t="s">
        <v>1730</v>
      </c>
      <c r="B587" s="1" t="s">
        <v>42</v>
      </c>
      <c r="C587" s="10">
        <v>45359</v>
      </c>
      <c r="D587" s="1" t="s">
        <v>41</v>
      </c>
      <c r="E587" s="1" t="s">
        <v>40</v>
      </c>
      <c r="F587" s="1" t="s">
        <v>1729</v>
      </c>
      <c r="G587" s="1" t="s">
        <v>39</v>
      </c>
      <c r="H587" s="1" t="s">
        <v>38</v>
      </c>
      <c r="I587" s="1" t="s">
        <v>50</v>
      </c>
      <c r="J587" s="1" t="s">
        <v>37</v>
      </c>
      <c r="K587" s="1" t="s">
        <v>36</v>
      </c>
      <c r="L587" s="1" t="s">
        <v>35</v>
      </c>
      <c r="M587" s="1" t="s">
        <v>34</v>
      </c>
      <c r="N587" s="8">
        <v>8064</v>
      </c>
      <c r="O587" s="1" t="s">
        <v>4</v>
      </c>
      <c r="P587" s="8">
        <v>8064</v>
      </c>
      <c r="Q587" s="8">
        <v>0</v>
      </c>
      <c r="R587" s="1" t="s">
        <v>33</v>
      </c>
      <c r="S587" s="7">
        <v>116.04</v>
      </c>
      <c r="T587" s="6">
        <f>+S587*N587</f>
        <v>935746.56000000006</v>
      </c>
      <c r="U587" s="6">
        <f>+S587*Q587</f>
        <v>0</v>
      </c>
      <c r="V587" s="1" t="str">
        <f>IF(AB587=0,IFERROR(VLOOKUP(L587,[1]listaMateriales!A:K,11,0),"-"),"Sin producto")</f>
        <v>Ladrillos (Campana)</v>
      </c>
      <c r="W587" s="6">
        <f>+IF(OR(K587="27",K587="28",K587="29"),VLOOKUP(L587,[1]listaMateriales!A:E,5,0),0)*N587/1000</f>
        <v>38.7072</v>
      </c>
      <c r="X587" s="6">
        <f>+IF(W587=0,0,T587/W587)</f>
        <v>24175</v>
      </c>
      <c r="Y587" s="1" t="str">
        <f>MID(L587,14,1)</f>
        <v/>
      </c>
      <c r="Z587" s="2" t="str">
        <f>IF(IFERROR(FIND("PUL",M587,1),0)&gt;1,"pulido","no")</f>
        <v>no</v>
      </c>
      <c r="AA587" s="2" t="str">
        <f>IF(IFERROR(FIND("BIOC",M587,1),0)&gt;1,"BIOCITY","no")</f>
        <v>no</v>
      </c>
      <c r="AB587" s="2">
        <f>IFERROR(SEARCH("INT",F587,1),0)+IFERROR(SEARCH("DEV",F587,1),0)+IFERROR(SEARCH("FC",F587,1),0)+IFERROR(SEARCH("USD",F587,1),0)</f>
        <v>0</v>
      </c>
    </row>
    <row r="588" spans="1:28" x14ac:dyDescent="0.2">
      <c r="A588" s="1" t="s">
        <v>1728</v>
      </c>
      <c r="B588" s="1" t="s">
        <v>42</v>
      </c>
      <c r="C588" s="10">
        <v>45359</v>
      </c>
      <c r="D588" s="1" t="s">
        <v>194</v>
      </c>
      <c r="E588" s="1" t="s">
        <v>193</v>
      </c>
      <c r="F588" s="1" t="s">
        <v>1726</v>
      </c>
      <c r="G588" s="1" t="s">
        <v>39</v>
      </c>
      <c r="H588" s="1" t="s">
        <v>38</v>
      </c>
      <c r="I588" s="1" t="s">
        <v>0</v>
      </c>
      <c r="J588" s="1" t="s">
        <v>37</v>
      </c>
      <c r="K588" s="1" t="s">
        <v>36</v>
      </c>
      <c r="L588" s="1" t="s">
        <v>35</v>
      </c>
      <c r="M588" s="1" t="s">
        <v>34</v>
      </c>
      <c r="N588" s="8">
        <v>5472</v>
      </c>
      <c r="O588" s="1" t="s">
        <v>4</v>
      </c>
      <c r="P588" s="8">
        <v>5472</v>
      </c>
      <c r="Q588" s="8">
        <v>0</v>
      </c>
      <c r="R588" s="1" t="s">
        <v>125</v>
      </c>
      <c r="S588" s="7">
        <v>249.53</v>
      </c>
      <c r="T588" s="6">
        <f>+S588*N588</f>
        <v>1365428.16</v>
      </c>
      <c r="U588" s="6">
        <f>+S588*Q588</f>
        <v>0</v>
      </c>
      <c r="V588" s="1" t="str">
        <f>IF(AB588=0,IFERROR(VLOOKUP(L588,[1]listaMateriales!A:K,11,0),"-"),"Sin producto")</f>
        <v>Ladrillos (Campana)</v>
      </c>
      <c r="W588" s="6">
        <f>+IF(OR(K588="27",K588="28",K588="29"),VLOOKUP(L588,[1]listaMateriales!A:E,5,0),0)*N588/1000</f>
        <v>26.265599999999999</v>
      </c>
      <c r="X588" s="6">
        <f>+IF(W588=0,0,T588/W588)</f>
        <v>51985.416666666664</v>
      </c>
      <c r="Y588" s="1" t="str">
        <f>MID(L588,14,1)</f>
        <v/>
      </c>
      <c r="Z588" s="2" t="str">
        <f>IF(IFERROR(FIND("PUL",M588,1),0)&gt;1,"pulido","no")</f>
        <v>no</v>
      </c>
      <c r="AA588" s="2" t="str">
        <f>IF(IFERROR(FIND("BIOC",M588,1),0)&gt;1,"BIOCITY","no")</f>
        <v>no</v>
      </c>
      <c r="AB588" s="2">
        <f>IFERROR(SEARCH("INT",F588,1),0)+IFERROR(SEARCH("DEV",F588,1),0)+IFERROR(SEARCH("FC",F588,1),0)+IFERROR(SEARCH("USD",F588,1),0)</f>
        <v>0</v>
      </c>
    </row>
    <row r="589" spans="1:28" x14ac:dyDescent="0.2">
      <c r="A589" s="1" t="s">
        <v>1727</v>
      </c>
      <c r="B589" s="1" t="s">
        <v>42</v>
      </c>
      <c r="C589" s="10">
        <v>45359</v>
      </c>
      <c r="D589" s="1" t="s">
        <v>192</v>
      </c>
      <c r="E589" s="1" t="s">
        <v>191</v>
      </c>
      <c r="F589" s="1" t="s">
        <v>1726</v>
      </c>
      <c r="G589" s="1" t="s">
        <v>39</v>
      </c>
      <c r="H589" s="1" t="s">
        <v>38</v>
      </c>
      <c r="I589" s="1" t="s">
        <v>50</v>
      </c>
      <c r="J589" s="1" t="s">
        <v>37</v>
      </c>
      <c r="K589" s="1" t="s">
        <v>36</v>
      </c>
      <c r="L589" s="1" t="s">
        <v>88</v>
      </c>
      <c r="M589" s="1" t="s">
        <v>87</v>
      </c>
      <c r="N589" s="8">
        <v>6336</v>
      </c>
      <c r="O589" s="1" t="s">
        <v>4</v>
      </c>
      <c r="P589" s="8">
        <v>6336</v>
      </c>
      <c r="Q589" s="8">
        <v>0</v>
      </c>
      <c r="R589" s="1" t="s">
        <v>144</v>
      </c>
      <c r="S589" s="7">
        <v>245.88</v>
      </c>
      <c r="T589" s="6">
        <f>+S589*N589</f>
        <v>1557895.68</v>
      </c>
      <c r="U589" s="6">
        <f>+S589*Q589</f>
        <v>0</v>
      </c>
      <c r="V589" s="1" t="str">
        <f>IF(AB589=0,IFERROR(VLOOKUP(L589,[1]listaMateriales!A:K,11,0),"-"),"Sin producto")</f>
        <v>Ladrillos (Campana)</v>
      </c>
      <c r="W589" s="6">
        <f>+IF(OR(K589="27",K589="28",K589="29"),VLOOKUP(L589,[1]listaMateriales!A:E,5,0),0)*N589/1000</f>
        <v>29.145599999999998</v>
      </c>
      <c r="X589" s="6">
        <f>+IF(W589=0,0,T589/W589)</f>
        <v>53452.17391304348</v>
      </c>
      <c r="Y589" s="1" t="str">
        <f>MID(L589,14,1)</f>
        <v/>
      </c>
      <c r="Z589" s="2" t="str">
        <f>IF(IFERROR(FIND("PUL",M589,1),0)&gt;1,"pulido","no")</f>
        <v>no</v>
      </c>
      <c r="AA589" s="2" t="str">
        <f>IF(IFERROR(FIND("BIOC",M589,1),0)&gt;1,"BIOCITY","no")</f>
        <v>no</v>
      </c>
      <c r="AB589" s="2">
        <f>IFERROR(SEARCH("INT",F589,1),0)+IFERROR(SEARCH("DEV",F589,1),0)+IFERROR(SEARCH("FC",F589,1),0)+IFERROR(SEARCH("USD",F589,1),0)</f>
        <v>0</v>
      </c>
    </row>
    <row r="590" spans="1:28" x14ac:dyDescent="0.2">
      <c r="A590" s="1" t="s">
        <v>1727</v>
      </c>
      <c r="B590" s="1" t="s">
        <v>42</v>
      </c>
      <c r="C590" s="10">
        <v>45359</v>
      </c>
      <c r="D590" s="1" t="s">
        <v>192</v>
      </c>
      <c r="E590" s="1" t="s">
        <v>191</v>
      </c>
      <c r="F590" s="1" t="s">
        <v>1726</v>
      </c>
      <c r="G590" s="1" t="s">
        <v>39</v>
      </c>
      <c r="H590" s="1" t="s">
        <v>38</v>
      </c>
      <c r="I590" s="1" t="s">
        <v>50</v>
      </c>
      <c r="J590" s="1" t="s">
        <v>37</v>
      </c>
      <c r="K590" s="1" t="s">
        <v>36</v>
      </c>
      <c r="L590" s="1" t="s">
        <v>35</v>
      </c>
      <c r="M590" s="1" t="s">
        <v>34</v>
      </c>
      <c r="N590" s="8">
        <v>6336</v>
      </c>
      <c r="O590" s="1" t="s">
        <v>4</v>
      </c>
      <c r="P590" s="8">
        <v>6336</v>
      </c>
      <c r="Q590" s="8">
        <v>0</v>
      </c>
      <c r="R590" s="1" t="s">
        <v>144</v>
      </c>
      <c r="S590" s="7">
        <v>249.53</v>
      </c>
      <c r="T590" s="6">
        <f>+S590*N590</f>
        <v>1581022.08</v>
      </c>
      <c r="U590" s="6">
        <f>+S590*Q590</f>
        <v>0</v>
      </c>
      <c r="V590" s="1" t="str">
        <f>IF(AB590=0,IFERROR(VLOOKUP(L590,[1]listaMateriales!A:K,11,0),"-"),"Sin producto")</f>
        <v>Ladrillos (Campana)</v>
      </c>
      <c r="W590" s="6">
        <f>+IF(OR(K590="27",K590="28",K590="29"),VLOOKUP(L590,[1]listaMateriales!A:E,5,0),0)*N590/1000</f>
        <v>30.412800000000001</v>
      </c>
      <c r="X590" s="6">
        <f>+IF(W590=0,0,T590/W590)</f>
        <v>51985.416666666672</v>
      </c>
      <c r="Y590" s="1" t="str">
        <f>MID(L590,14,1)</f>
        <v/>
      </c>
      <c r="Z590" s="2" t="str">
        <f>IF(IFERROR(FIND("PUL",M590,1),0)&gt;1,"pulido","no")</f>
        <v>no</v>
      </c>
      <c r="AA590" s="2" t="str">
        <f>IF(IFERROR(FIND("BIOC",M590,1),0)&gt;1,"BIOCITY","no")</f>
        <v>no</v>
      </c>
      <c r="AB590" s="2">
        <f>IFERROR(SEARCH("INT",F590,1),0)+IFERROR(SEARCH("DEV",F590,1),0)+IFERROR(SEARCH("FC",F590,1),0)+IFERROR(SEARCH("USD",F590,1),0)</f>
        <v>0</v>
      </c>
    </row>
    <row r="591" spans="1:28" x14ac:dyDescent="0.2">
      <c r="A591" s="1" t="s">
        <v>1727</v>
      </c>
      <c r="B591" s="1" t="s">
        <v>42</v>
      </c>
      <c r="C591" s="10">
        <v>45359</v>
      </c>
      <c r="D591" s="1" t="s">
        <v>192</v>
      </c>
      <c r="E591" s="1" t="s">
        <v>191</v>
      </c>
      <c r="F591" s="1" t="s">
        <v>1726</v>
      </c>
      <c r="G591" s="1" t="s">
        <v>39</v>
      </c>
      <c r="H591" s="1" t="s">
        <v>38</v>
      </c>
      <c r="I591" s="1" t="s">
        <v>50</v>
      </c>
      <c r="J591" s="1" t="s">
        <v>37</v>
      </c>
      <c r="K591" s="1" t="s">
        <v>36</v>
      </c>
      <c r="L591" s="1" t="s">
        <v>86</v>
      </c>
      <c r="M591" s="1" t="s">
        <v>85</v>
      </c>
      <c r="N591" s="8">
        <v>7920</v>
      </c>
      <c r="O591" s="1" t="s">
        <v>4</v>
      </c>
      <c r="P591" s="8">
        <v>7920</v>
      </c>
      <c r="Q591" s="8">
        <v>0</v>
      </c>
      <c r="R591" s="1" t="s">
        <v>144</v>
      </c>
      <c r="S591" s="7">
        <v>208.79</v>
      </c>
      <c r="T591" s="6">
        <f>+S591*N591</f>
        <v>1653616.8</v>
      </c>
      <c r="U591" s="6">
        <f>+S591*Q591</f>
        <v>0</v>
      </c>
      <c r="V591" s="1" t="str">
        <f>IF(AB591=0,IFERROR(VLOOKUP(L591,[1]listaMateriales!A:K,11,0),"-"),"Sin producto")</f>
        <v>Ladrillos (Campana)</v>
      </c>
      <c r="W591" s="6">
        <f>+IF(OR(K591="27",K591="28",K591="29"),VLOOKUP(L591,[1]listaMateriales!A:E,5,0),0)*N591/1000</f>
        <v>29.303999999999998</v>
      </c>
      <c r="X591" s="6">
        <f>+IF(W591=0,0,T591/W591)</f>
        <v>56429.729729729734</v>
      </c>
      <c r="Y591" s="1" t="str">
        <f>MID(L591,14,1)</f>
        <v/>
      </c>
      <c r="Z591" s="2" t="str">
        <f>IF(IFERROR(FIND("PUL",M591,1),0)&gt;1,"pulido","no")</f>
        <v>no</v>
      </c>
      <c r="AA591" s="2" t="str">
        <f>IF(IFERROR(FIND("BIOC",M591,1),0)&gt;1,"BIOCITY","no")</f>
        <v>no</v>
      </c>
      <c r="AB591" s="2">
        <f>IFERROR(SEARCH("INT",F591,1),0)+IFERROR(SEARCH("DEV",F591,1),0)+IFERROR(SEARCH("FC",F591,1),0)+IFERROR(SEARCH("USD",F591,1),0)</f>
        <v>0</v>
      </c>
    </row>
    <row r="592" spans="1:28" x14ac:dyDescent="0.2">
      <c r="A592" s="1" t="s">
        <v>1725</v>
      </c>
      <c r="B592" s="1" t="s">
        <v>15</v>
      </c>
      <c r="C592" s="10">
        <v>45359</v>
      </c>
      <c r="D592" s="1" t="s">
        <v>1724</v>
      </c>
      <c r="E592" s="1" t="s">
        <v>1723</v>
      </c>
      <c r="F592" s="1" t="s">
        <v>1722</v>
      </c>
      <c r="G592" s="1" t="s">
        <v>12</v>
      </c>
      <c r="H592" s="1" t="s">
        <v>11</v>
      </c>
      <c r="I592" s="1" t="s">
        <v>188</v>
      </c>
      <c r="J592" s="1" t="s">
        <v>17</v>
      </c>
      <c r="K592" s="1" t="s">
        <v>16</v>
      </c>
      <c r="L592" s="1" t="s">
        <v>183</v>
      </c>
      <c r="M592" s="1" t="s">
        <v>182</v>
      </c>
      <c r="N592" s="8">
        <v>3.12</v>
      </c>
      <c r="O592" s="1" t="s">
        <v>2</v>
      </c>
      <c r="P592" s="8">
        <v>0</v>
      </c>
      <c r="Q592" s="8">
        <v>3.12</v>
      </c>
      <c r="R592" s="1" t="s">
        <v>43</v>
      </c>
      <c r="S592" s="7">
        <v>0.15</v>
      </c>
      <c r="T592" s="6">
        <f>+S592*N592</f>
        <v>0.46799999999999997</v>
      </c>
      <c r="U592" s="6">
        <f>+S592*Q592</f>
        <v>0.46799999999999997</v>
      </c>
      <c r="V592" s="1" t="str">
        <f>IF(AB592=0,IFERROR(VLOOKUP(L592,[1]listaMateriales!A:K,11,0),"-"),"Sin producto")</f>
        <v xml:space="preserve">64 x 122 </v>
      </c>
      <c r="W592" s="6">
        <f>+IF(OR(K592="27",K592="28",K592="29"),VLOOKUP(L592,[1]listaMateriales!A:E,5,0),0)*N592/1000</f>
        <v>0</v>
      </c>
      <c r="X592" s="6">
        <f>+IF(W592=0,0,T592/W592)</f>
        <v>0</v>
      </c>
      <c r="Y592" s="1" t="str">
        <f>MID(L592,14,1)</f>
        <v>1</v>
      </c>
      <c r="Z592" s="2" t="str">
        <f>IF(IFERROR(FIND("PUL",M592,1),0)&gt;1,"pulido","no")</f>
        <v>no</v>
      </c>
      <c r="AA592" s="2" t="str">
        <f>IF(IFERROR(FIND("BIOC",M592,1),0)&gt;1,"BIOCITY","no")</f>
        <v>no</v>
      </c>
      <c r="AB592" s="2">
        <f>IFERROR(SEARCH("INT",F592,1),0)+IFERROR(SEARCH("DEV",F592,1),0)+IFERROR(SEARCH("FC",F592,1),0)+IFERROR(SEARCH("USD",F592,1),0)</f>
        <v>0</v>
      </c>
    </row>
    <row r="593" spans="1:28" x14ac:dyDescent="0.2">
      <c r="A593" s="1" t="s">
        <v>1725</v>
      </c>
      <c r="B593" s="1" t="s">
        <v>15</v>
      </c>
      <c r="C593" s="10">
        <v>45359</v>
      </c>
      <c r="D593" s="1" t="s">
        <v>1724</v>
      </c>
      <c r="E593" s="1" t="s">
        <v>1723</v>
      </c>
      <c r="F593" s="1" t="s">
        <v>1722</v>
      </c>
      <c r="G593" s="1" t="s">
        <v>12</v>
      </c>
      <c r="H593" s="1" t="s">
        <v>11</v>
      </c>
      <c r="I593" s="1" t="s">
        <v>188</v>
      </c>
      <c r="J593" s="1" t="s">
        <v>17</v>
      </c>
      <c r="K593" s="1" t="s">
        <v>16</v>
      </c>
      <c r="L593" s="1" t="s">
        <v>181</v>
      </c>
      <c r="M593" s="1" t="s">
        <v>180</v>
      </c>
      <c r="N593" s="8">
        <v>3.12</v>
      </c>
      <c r="O593" s="1" t="s">
        <v>2</v>
      </c>
      <c r="P593" s="8">
        <v>0</v>
      </c>
      <c r="Q593" s="8">
        <v>3.12</v>
      </c>
      <c r="R593" s="1" t="s">
        <v>43</v>
      </c>
      <c r="S593" s="7">
        <v>0.15</v>
      </c>
      <c r="T593" s="6">
        <f>+S593*N593</f>
        <v>0.46799999999999997</v>
      </c>
      <c r="U593" s="6">
        <f>+S593*Q593</f>
        <v>0.46799999999999997</v>
      </c>
      <c r="V593" s="1" t="str">
        <f>IF(AB593=0,IFERROR(VLOOKUP(L593,[1]listaMateriales!A:K,11,0),"-"),"Sin producto")</f>
        <v xml:space="preserve">64 x 122 </v>
      </c>
      <c r="W593" s="6">
        <f>+IF(OR(K593="27",K593="28",K593="29"),VLOOKUP(L593,[1]listaMateriales!A:E,5,0),0)*N593/1000</f>
        <v>0</v>
      </c>
      <c r="X593" s="6">
        <f>+IF(W593=0,0,T593/W593)</f>
        <v>0</v>
      </c>
      <c r="Y593" s="1" t="str">
        <f>MID(L593,14,1)</f>
        <v>1</v>
      </c>
      <c r="Z593" s="2" t="str">
        <f>IF(IFERROR(FIND("PUL",M593,1),0)&gt;1,"pulido","no")</f>
        <v>no</v>
      </c>
      <c r="AA593" s="2" t="str">
        <f>IF(IFERROR(FIND("BIOC",M593,1),0)&gt;1,"BIOCITY","no")</f>
        <v>no</v>
      </c>
      <c r="AB593" s="2">
        <f>IFERROR(SEARCH("INT",F593,1),0)+IFERROR(SEARCH("DEV",F593,1),0)+IFERROR(SEARCH("FC",F593,1),0)+IFERROR(SEARCH("USD",F593,1),0)</f>
        <v>0</v>
      </c>
    </row>
    <row r="594" spans="1:28" x14ac:dyDescent="0.2">
      <c r="A594" s="1" t="s">
        <v>1725</v>
      </c>
      <c r="B594" s="1" t="s">
        <v>15</v>
      </c>
      <c r="C594" s="10">
        <v>45359</v>
      </c>
      <c r="D594" s="1" t="s">
        <v>1724</v>
      </c>
      <c r="E594" s="1" t="s">
        <v>1723</v>
      </c>
      <c r="F594" s="1" t="s">
        <v>1722</v>
      </c>
      <c r="G594" s="1" t="s">
        <v>12</v>
      </c>
      <c r="H594" s="1" t="s">
        <v>11</v>
      </c>
      <c r="I594" s="1" t="s">
        <v>188</v>
      </c>
      <c r="J594" s="1" t="s">
        <v>17</v>
      </c>
      <c r="K594" s="1" t="s">
        <v>16</v>
      </c>
      <c r="L594" s="1" t="s">
        <v>179</v>
      </c>
      <c r="M594" s="1" t="s">
        <v>178</v>
      </c>
      <c r="N594" s="9">
        <v>3.12</v>
      </c>
      <c r="O594" s="1" t="s">
        <v>2</v>
      </c>
      <c r="P594" s="8">
        <v>0</v>
      </c>
      <c r="Q594" s="8">
        <v>3.12</v>
      </c>
      <c r="R594" s="1" t="s">
        <v>43</v>
      </c>
      <c r="S594" s="7">
        <v>0.15</v>
      </c>
      <c r="T594" s="6">
        <f>+S594*N594</f>
        <v>0.46799999999999997</v>
      </c>
      <c r="U594" s="6">
        <f>+S594*Q594</f>
        <v>0.46799999999999997</v>
      </c>
      <c r="V594" s="1" t="str">
        <f>IF(AB594=0,IFERROR(VLOOKUP(L594,[1]listaMateriales!A:K,11,0),"-"),"Sin producto")</f>
        <v xml:space="preserve">64 x 122 </v>
      </c>
      <c r="W594" s="6">
        <f>+IF(OR(K594="27",K594="28",K594="29"),VLOOKUP(L594,[1]listaMateriales!A:E,5,0),0)*N594/1000</f>
        <v>0</v>
      </c>
      <c r="X594" s="6">
        <f>+IF(W594=0,0,T594/W594)</f>
        <v>0</v>
      </c>
      <c r="Y594" s="1" t="str">
        <f>MID(L594,14,1)</f>
        <v>1</v>
      </c>
      <c r="Z594" s="2" t="str">
        <f>IF(IFERROR(FIND("PUL",M594,1),0)&gt;1,"pulido","no")</f>
        <v>no</v>
      </c>
      <c r="AA594" s="2" t="str">
        <f>IF(IFERROR(FIND("BIOC",M594,1),0)&gt;1,"BIOCITY","no")</f>
        <v>no</v>
      </c>
      <c r="AB594" s="2">
        <f>IFERROR(SEARCH("INT",F594,1),0)+IFERROR(SEARCH("DEV",F594,1),0)+IFERROR(SEARCH("FC",F594,1),0)+IFERROR(SEARCH("USD",F594,1),0)</f>
        <v>0</v>
      </c>
    </row>
    <row r="595" spans="1:28" x14ac:dyDescent="0.2">
      <c r="A595" s="1" t="s">
        <v>1725</v>
      </c>
      <c r="B595" s="1" t="s">
        <v>15</v>
      </c>
      <c r="C595" s="10">
        <v>45359</v>
      </c>
      <c r="D595" s="1" t="s">
        <v>1724</v>
      </c>
      <c r="E595" s="1" t="s">
        <v>1723</v>
      </c>
      <c r="F595" s="1" t="s">
        <v>1722</v>
      </c>
      <c r="G595" s="1" t="s">
        <v>12</v>
      </c>
      <c r="H595" s="1" t="s">
        <v>11</v>
      </c>
      <c r="I595" s="1" t="s">
        <v>188</v>
      </c>
      <c r="J595" s="1" t="s">
        <v>17</v>
      </c>
      <c r="K595" s="1" t="s">
        <v>16</v>
      </c>
      <c r="L595" s="1" t="s">
        <v>177</v>
      </c>
      <c r="M595" s="1" t="s">
        <v>176</v>
      </c>
      <c r="N595" s="9">
        <v>3.12</v>
      </c>
      <c r="O595" s="1" t="s">
        <v>2</v>
      </c>
      <c r="P595" s="8">
        <v>0</v>
      </c>
      <c r="Q595" s="8">
        <v>3.12</v>
      </c>
      <c r="R595" s="1" t="s">
        <v>43</v>
      </c>
      <c r="S595" s="7">
        <v>0.15</v>
      </c>
      <c r="T595" s="6">
        <f>+S595*N595</f>
        <v>0.46799999999999997</v>
      </c>
      <c r="U595" s="6">
        <f>+S595*Q595</f>
        <v>0.46799999999999997</v>
      </c>
      <c r="V595" s="1" t="str">
        <f>IF(AB595=0,IFERROR(VLOOKUP(L595,[1]listaMateriales!A:K,11,0),"-"),"Sin producto")</f>
        <v xml:space="preserve">64 x 122 </v>
      </c>
      <c r="W595" s="6">
        <f>+IF(OR(K595="27",K595="28",K595="29"),VLOOKUP(L595,[1]listaMateriales!A:E,5,0),0)*N595/1000</f>
        <v>0</v>
      </c>
      <c r="X595" s="6">
        <f>+IF(W595=0,0,T595/W595)</f>
        <v>0</v>
      </c>
      <c r="Y595" s="1" t="str">
        <f>MID(L595,14,1)</f>
        <v>1</v>
      </c>
      <c r="Z595" s="2" t="str">
        <f>IF(IFERROR(FIND("PUL",M595,1),0)&gt;1,"pulido","no")</f>
        <v>no</v>
      </c>
      <c r="AA595" s="2" t="str">
        <f>IF(IFERROR(FIND("BIOC",M595,1),0)&gt;1,"BIOCITY","no")</f>
        <v>no</v>
      </c>
      <c r="AB595" s="2">
        <f>IFERROR(SEARCH("INT",F595,1),0)+IFERROR(SEARCH("DEV",F595,1),0)+IFERROR(SEARCH("FC",F595,1),0)+IFERROR(SEARCH("USD",F595,1),0)</f>
        <v>0</v>
      </c>
    </row>
    <row r="596" spans="1:28" x14ac:dyDescent="0.2">
      <c r="A596" s="1" t="s">
        <v>1725</v>
      </c>
      <c r="B596" s="1" t="s">
        <v>15</v>
      </c>
      <c r="C596" s="10">
        <v>45359</v>
      </c>
      <c r="D596" s="1" t="s">
        <v>1724</v>
      </c>
      <c r="E596" s="1" t="s">
        <v>1723</v>
      </c>
      <c r="F596" s="1" t="s">
        <v>1722</v>
      </c>
      <c r="G596" s="1" t="s">
        <v>12</v>
      </c>
      <c r="H596" s="1" t="s">
        <v>11</v>
      </c>
      <c r="I596" s="1" t="s">
        <v>188</v>
      </c>
      <c r="J596" s="1" t="s">
        <v>17</v>
      </c>
      <c r="K596" s="1" t="s">
        <v>16</v>
      </c>
      <c r="L596" s="1" t="s">
        <v>175</v>
      </c>
      <c r="M596" s="1" t="s">
        <v>174</v>
      </c>
      <c r="N596" s="9">
        <v>3.12</v>
      </c>
      <c r="O596" s="1" t="s">
        <v>2</v>
      </c>
      <c r="P596" s="8">
        <v>0</v>
      </c>
      <c r="Q596" s="8">
        <v>3.12</v>
      </c>
      <c r="R596" s="1" t="s">
        <v>43</v>
      </c>
      <c r="S596" s="7">
        <v>0.15</v>
      </c>
      <c r="T596" s="6">
        <f>+S596*N596</f>
        <v>0.46799999999999997</v>
      </c>
      <c r="U596" s="6">
        <f>+S596*Q596</f>
        <v>0.46799999999999997</v>
      </c>
      <c r="V596" s="1" t="str">
        <f>IF(AB596=0,IFERROR(VLOOKUP(L596,[1]listaMateriales!A:K,11,0),"-"),"Sin producto")</f>
        <v xml:space="preserve">64 x 122 </v>
      </c>
      <c r="W596" s="6">
        <f>+IF(OR(K596="27",K596="28",K596="29"),VLOOKUP(L596,[1]listaMateriales!A:E,5,0),0)*N596/1000</f>
        <v>0</v>
      </c>
      <c r="X596" s="6">
        <f>+IF(W596=0,0,T596/W596)</f>
        <v>0</v>
      </c>
      <c r="Y596" s="1" t="str">
        <f>MID(L596,14,1)</f>
        <v>1</v>
      </c>
      <c r="Z596" s="2" t="str">
        <f>IF(IFERROR(FIND("PUL",M596,1),0)&gt;1,"pulido","no")</f>
        <v>no</v>
      </c>
      <c r="AA596" s="2" t="str">
        <f>IF(IFERROR(FIND("BIOC",M596,1),0)&gt;1,"BIOCITY","no")</f>
        <v>no</v>
      </c>
      <c r="AB596" s="2">
        <f>IFERROR(SEARCH("INT",F596,1),0)+IFERROR(SEARCH("DEV",F596,1),0)+IFERROR(SEARCH("FC",F596,1),0)+IFERROR(SEARCH("USD",F596,1),0)</f>
        <v>0</v>
      </c>
    </row>
    <row r="597" spans="1:28" x14ac:dyDescent="0.2">
      <c r="A597" s="1" t="s">
        <v>1725</v>
      </c>
      <c r="B597" s="1" t="s">
        <v>15</v>
      </c>
      <c r="C597" s="10">
        <v>45359</v>
      </c>
      <c r="D597" s="1" t="s">
        <v>1724</v>
      </c>
      <c r="E597" s="1" t="s">
        <v>1723</v>
      </c>
      <c r="F597" s="1" t="s">
        <v>1722</v>
      </c>
      <c r="G597" s="1" t="s">
        <v>12</v>
      </c>
      <c r="H597" s="1" t="s">
        <v>11</v>
      </c>
      <c r="I597" s="1" t="s">
        <v>188</v>
      </c>
      <c r="J597" s="1" t="s">
        <v>17</v>
      </c>
      <c r="K597" s="1" t="s">
        <v>16</v>
      </c>
      <c r="L597" s="1" t="s">
        <v>173</v>
      </c>
      <c r="M597" s="1" t="s">
        <v>172</v>
      </c>
      <c r="N597" s="9">
        <v>3.12</v>
      </c>
      <c r="O597" s="1" t="s">
        <v>2</v>
      </c>
      <c r="P597" s="8">
        <v>0</v>
      </c>
      <c r="Q597" s="8">
        <v>3.12</v>
      </c>
      <c r="R597" s="1" t="s">
        <v>43</v>
      </c>
      <c r="S597" s="7">
        <v>0.15</v>
      </c>
      <c r="T597" s="6">
        <f>+S597*N597</f>
        <v>0.46799999999999997</v>
      </c>
      <c r="U597" s="6">
        <f>+S597*Q597</f>
        <v>0.46799999999999997</v>
      </c>
      <c r="V597" s="1" t="str">
        <f>IF(AB597=0,IFERROR(VLOOKUP(L597,[1]listaMateriales!A:K,11,0),"-"),"Sin producto")</f>
        <v xml:space="preserve">64 x 122 </v>
      </c>
      <c r="W597" s="6">
        <f>+IF(OR(K597="27",K597="28",K597="29"),VLOOKUP(L597,[1]listaMateriales!A:E,5,0),0)*N597/1000</f>
        <v>0</v>
      </c>
      <c r="X597" s="6">
        <f>+IF(W597=0,0,T597/W597)</f>
        <v>0</v>
      </c>
      <c r="Y597" s="1" t="str">
        <f>MID(L597,14,1)</f>
        <v>1</v>
      </c>
      <c r="Z597" s="2" t="str">
        <f>IF(IFERROR(FIND("PUL",M597,1),0)&gt;1,"pulido","no")</f>
        <v>no</v>
      </c>
      <c r="AA597" s="2" t="str">
        <f>IF(IFERROR(FIND("BIOC",M597,1),0)&gt;1,"BIOCITY","no")</f>
        <v>no</v>
      </c>
      <c r="AB597" s="2">
        <f>IFERROR(SEARCH("INT",F597,1),0)+IFERROR(SEARCH("DEV",F597,1),0)+IFERROR(SEARCH("FC",F597,1),0)+IFERROR(SEARCH("USD",F597,1),0)</f>
        <v>0</v>
      </c>
    </row>
    <row r="598" spans="1:28" x14ac:dyDescent="0.2">
      <c r="A598" s="1" t="s">
        <v>1725</v>
      </c>
      <c r="B598" s="1" t="s">
        <v>15</v>
      </c>
      <c r="C598" s="10">
        <v>45359</v>
      </c>
      <c r="D598" s="1" t="s">
        <v>1724</v>
      </c>
      <c r="E598" s="1" t="s">
        <v>1723</v>
      </c>
      <c r="F598" s="1" t="s">
        <v>1722</v>
      </c>
      <c r="G598" s="1" t="s">
        <v>12</v>
      </c>
      <c r="H598" s="1" t="s">
        <v>11</v>
      </c>
      <c r="I598" s="1" t="s">
        <v>188</v>
      </c>
      <c r="J598" s="1" t="s">
        <v>17</v>
      </c>
      <c r="K598" s="1" t="s">
        <v>16</v>
      </c>
      <c r="L598" s="1" t="s">
        <v>187</v>
      </c>
      <c r="M598" s="1" t="s">
        <v>186</v>
      </c>
      <c r="N598" s="9">
        <v>2.7</v>
      </c>
      <c r="O598" s="1" t="s">
        <v>2</v>
      </c>
      <c r="P598" s="8">
        <v>0</v>
      </c>
      <c r="Q598" s="8">
        <v>2.7</v>
      </c>
      <c r="R598" s="1" t="s">
        <v>43</v>
      </c>
      <c r="S598" s="7">
        <v>0.19</v>
      </c>
      <c r="T598" s="6">
        <f>+S598*N598</f>
        <v>0.51300000000000001</v>
      </c>
      <c r="U598" s="6">
        <f>+S598*Q598</f>
        <v>0.51300000000000001</v>
      </c>
      <c r="V598" s="1" t="str">
        <f>IF(AB598=0,IFERROR(VLOOKUP(L598,[1]listaMateriales!A:K,11,0),"-"),"Sin producto")</f>
        <v>58 x 117 Polished</v>
      </c>
      <c r="W598" s="6">
        <f>+IF(OR(K598="27",K598="28",K598="29"),VLOOKUP(L598,[1]listaMateriales!A:E,5,0),0)*N598/1000</f>
        <v>0</v>
      </c>
      <c r="X598" s="6">
        <f>+IF(W598=0,0,T598/W598)</f>
        <v>0</v>
      </c>
      <c r="Y598" s="1" t="str">
        <f>MID(L598,14,1)</f>
        <v>1</v>
      </c>
      <c r="Z598" s="2" t="str">
        <f>IF(IFERROR(FIND("PUL",M598,1),0)&gt;1,"pulido","no")</f>
        <v>pulido</v>
      </c>
      <c r="AA598" s="2" t="str">
        <f>IF(IFERROR(FIND("BIOC",M598,1),0)&gt;1,"BIOCITY","no")</f>
        <v>no</v>
      </c>
      <c r="AB598" s="2">
        <f>IFERROR(SEARCH("INT",F598,1),0)+IFERROR(SEARCH("DEV",F598,1),0)+IFERROR(SEARCH("FC",F598,1),0)+IFERROR(SEARCH("USD",F598,1),0)</f>
        <v>0</v>
      </c>
    </row>
    <row r="599" spans="1:28" x14ac:dyDescent="0.2">
      <c r="A599" s="1" t="s">
        <v>1725</v>
      </c>
      <c r="B599" s="1" t="s">
        <v>15</v>
      </c>
      <c r="C599" s="10">
        <v>45359</v>
      </c>
      <c r="D599" s="1" t="s">
        <v>1724</v>
      </c>
      <c r="E599" s="1" t="s">
        <v>1723</v>
      </c>
      <c r="F599" s="1" t="s">
        <v>1722</v>
      </c>
      <c r="G599" s="1" t="s">
        <v>12</v>
      </c>
      <c r="H599" s="1" t="s">
        <v>11</v>
      </c>
      <c r="I599" s="1" t="s">
        <v>188</v>
      </c>
      <c r="J599" s="1" t="s">
        <v>17</v>
      </c>
      <c r="K599" s="1" t="s">
        <v>16</v>
      </c>
      <c r="L599" s="1" t="s">
        <v>141</v>
      </c>
      <c r="M599" s="1" t="s">
        <v>140</v>
      </c>
      <c r="N599" s="9">
        <v>2.7</v>
      </c>
      <c r="O599" s="1" t="s">
        <v>2</v>
      </c>
      <c r="P599" s="8">
        <v>0</v>
      </c>
      <c r="Q599" s="8">
        <v>2.7</v>
      </c>
      <c r="R599" s="1" t="s">
        <v>43</v>
      </c>
      <c r="S599" s="7">
        <v>0.2</v>
      </c>
      <c r="T599" s="6">
        <f>+S599*N599</f>
        <v>0.54</v>
      </c>
      <c r="U599" s="6">
        <f>+S599*Q599</f>
        <v>0.54</v>
      </c>
      <c r="V599" s="1" t="str">
        <f>IF(AB599=0,IFERROR(VLOOKUP(L599,[1]listaMateriales!A:K,11,0),"-"),"Sin producto")</f>
        <v>58 x 117 Polished</v>
      </c>
      <c r="W599" s="6">
        <f>+IF(OR(K599="27",K599="28",K599="29"),VLOOKUP(L599,[1]listaMateriales!A:E,5,0),0)*N599/1000</f>
        <v>0</v>
      </c>
      <c r="X599" s="6">
        <f>+IF(W599=0,0,T599/W599)</f>
        <v>0</v>
      </c>
      <c r="Y599" s="1" t="str">
        <f>MID(L599,14,1)</f>
        <v>1</v>
      </c>
      <c r="Z599" s="2" t="str">
        <f>IF(IFERROR(FIND("PUL",M599,1),0)&gt;1,"pulido","no")</f>
        <v>pulido</v>
      </c>
      <c r="AA599" s="2" t="str">
        <f>IF(IFERROR(FIND("BIOC",M599,1),0)&gt;1,"BIOCITY","no")</f>
        <v>no</v>
      </c>
      <c r="AB599" s="2">
        <f>IFERROR(SEARCH("INT",F599,1),0)+IFERROR(SEARCH("DEV",F599,1),0)+IFERROR(SEARCH("FC",F599,1),0)+IFERROR(SEARCH("USD",F599,1),0)</f>
        <v>0</v>
      </c>
    </row>
    <row r="600" spans="1:28" x14ac:dyDescent="0.2">
      <c r="A600" s="1" t="s">
        <v>1725</v>
      </c>
      <c r="B600" s="1" t="s">
        <v>15</v>
      </c>
      <c r="C600" s="10">
        <v>45359</v>
      </c>
      <c r="D600" s="1" t="s">
        <v>1724</v>
      </c>
      <c r="E600" s="1" t="s">
        <v>1723</v>
      </c>
      <c r="F600" s="1" t="s">
        <v>1722</v>
      </c>
      <c r="G600" s="1" t="s">
        <v>12</v>
      </c>
      <c r="H600" s="1" t="s">
        <v>11</v>
      </c>
      <c r="I600" s="1" t="s">
        <v>188</v>
      </c>
      <c r="J600" s="1" t="s">
        <v>17</v>
      </c>
      <c r="K600" s="1" t="s">
        <v>16</v>
      </c>
      <c r="L600" s="1" t="s">
        <v>171</v>
      </c>
      <c r="M600" s="1" t="s">
        <v>170</v>
      </c>
      <c r="N600" s="9">
        <v>3.12</v>
      </c>
      <c r="O600" s="1" t="s">
        <v>2</v>
      </c>
      <c r="P600" s="8">
        <v>0</v>
      </c>
      <c r="Q600" s="8">
        <v>3.12</v>
      </c>
      <c r="R600" s="1" t="s">
        <v>43</v>
      </c>
      <c r="S600" s="7">
        <v>0.15</v>
      </c>
      <c r="T600" s="6">
        <f>+S600*N600</f>
        <v>0.46799999999999997</v>
      </c>
      <c r="U600" s="6">
        <f>+S600*Q600</f>
        <v>0.46799999999999997</v>
      </c>
      <c r="V600" s="1" t="str">
        <f>IF(AB600=0,IFERROR(VLOOKUP(L600,[1]listaMateriales!A:K,11,0),"-"),"Sin producto")</f>
        <v xml:space="preserve">64 x 122 </v>
      </c>
      <c r="W600" s="6">
        <f>+IF(OR(K600="27",K600="28",K600="29"),VLOOKUP(L600,[1]listaMateriales!A:E,5,0),0)*N600/1000</f>
        <v>0</v>
      </c>
      <c r="X600" s="6">
        <f>+IF(W600=0,0,T600/W600)</f>
        <v>0</v>
      </c>
      <c r="Y600" s="1" t="str">
        <f>MID(L600,14,1)</f>
        <v>1</v>
      </c>
      <c r="Z600" s="2" t="str">
        <f>IF(IFERROR(FIND("PUL",M600,1),0)&gt;1,"pulido","no")</f>
        <v>no</v>
      </c>
      <c r="AA600" s="2" t="str">
        <f>IF(IFERROR(FIND("BIOC",M600,1),0)&gt;1,"BIOCITY","no")</f>
        <v>no</v>
      </c>
      <c r="AB600" s="2">
        <f>IFERROR(SEARCH("INT",F600,1),0)+IFERROR(SEARCH("DEV",F600,1),0)+IFERROR(SEARCH("FC",F600,1),0)+IFERROR(SEARCH("USD",F600,1),0)</f>
        <v>0</v>
      </c>
    </row>
    <row r="601" spans="1:28" x14ac:dyDescent="0.2">
      <c r="A601" s="1" t="s">
        <v>1725</v>
      </c>
      <c r="B601" s="1" t="s">
        <v>15</v>
      </c>
      <c r="C601" s="10">
        <v>45359</v>
      </c>
      <c r="D601" s="1" t="s">
        <v>1724</v>
      </c>
      <c r="E601" s="1" t="s">
        <v>1723</v>
      </c>
      <c r="F601" s="1" t="s">
        <v>1722</v>
      </c>
      <c r="G601" s="1" t="s">
        <v>12</v>
      </c>
      <c r="H601" s="1" t="s">
        <v>11</v>
      </c>
      <c r="I601" s="1" t="s">
        <v>188</v>
      </c>
      <c r="J601" s="1" t="s">
        <v>17</v>
      </c>
      <c r="K601" s="1" t="s">
        <v>16</v>
      </c>
      <c r="L601" s="1" t="s">
        <v>169</v>
      </c>
      <c r="M601" s="1" t="s">
        <v>168</v>
      </c>
      <c r="N601" s="9">
        <v>3.12</v>
      </c>
      <c r="O601" s="1" t="s">
        <v>2</v>
      </c>
      <c r="P601" s="8">
        <v>0</v>
      </c>
      <c r="Q601" s="8">
        <v>3.12</v>
      </c>
      <c r="R601" s="1" t="s">
        <v>43</v>
      </c>
      <c r="S601" s="7">
        <v>0.15</v>
      </c>
      <c r="T601" s="6">
        <f>+S601*N601</f>
        <v>0.46799999999999997</v>
      </c>
      <c r="U601" s="6">
        <f>+S601*Q601</f>
        <v>0.46799999999999997</v>
      </c>
      <c r="V601" s="1" t="str">
        <f>IF(AB601=0,IFERROR(VLOOKUP(L601,[1]listaMateriales!A:K,11,0),"-"),"Sin producto")</f>
        <v xml:space="preserve">64 x 122 </v>
      </c>
      <c r="W601" s="6">
        <f>+IF(OR(K601="27",K601="28",K601="29"),VLOOKUP(L601,[1]listaMateriales!A:E,5,0),0)*N601/1000</f>
        <v>0</v>
      </c>
      <c r="X601" s="6">
        <f>+IF(W601=0,0,T601/W601)</f>
        <v>0</v>
      </c>
      <c r="Y601" s="1" t="str">
        <f>MID(L601,14,1)</f>
        <v>1</v>
      </c>
      <c r="Z601" s="2" t="str">
        <f>IF(IFERROR(FIND("PUL",M601,1),0)&gt;1,"pulido","no")</f>
        <v>no</v>
      </c>
      <c r="AA601" s="2" t="str">
        <f>IF(IFERROR(FIND("BIOC",M601,1),0)&gt;1,"BIOCITY","no")</f>
        <v>no</v>
      </c>
      <c r="AB601" s="2">
        <f>IFERROR(SEARCH("INT",F601,1),0)+IFERROR(SEARCH("DEV",F601,1),0)+IFERROR(SEARCH("FC",F601,1),0)+IFERROR(SEARCH("USD",F601,1),0)</f>
        <v>0</v>
      </c>
    </row>
    <row r="602" spans="1:28" x14ac:dyDescent="0.2">
      <c r="A602" s="1" t="s">
        <v>1725</v>
      </c>
      <c r="B602" s="1" t="s">
        <v>15</v>
      </c>
      <c r="C602" s="10">
        <v>45359</v>
      </c>
      <c r="D602" s="1" t="s">
        <v>1724</v>
      </c>
      <c r="E602" s="1" t="s">
        <v>1723</v>
      </c>
      <c r="F602" s="1" t="s">
        <v>1722</v>
      </c>
      <c r="G602" s="1" t="s">
        <v>12</v>
      </c>
      <c r="H602" s="1" t="s">
        <v>11</v>
      </c>
      <c r="I602" s="1" t="s">
        <v>188</v>
      </c>
      <c r="J602" s="1" t="s">
        <v>17</v>
      </c>
      <c r="K602" s="1" t="s">
        <v>16</v>
      </c>
      <c r="L602" s="1" t="s">
        <v>166</v>
      </c>
      <c r="M602" s="1" t="s">
        <v>165</v>
      </c>
      <c r="N602" s="9">
        <v>3.12</v>
      </c>
      <c r="O602" s="1" t="s">
        <v>2</v>
      </c>
      <c r="P602" s="8">
        <v>0</v>
      </c>
      <c r="Q602" s="8">
        <v>3.12</v>
      </c>
      <c r="R602" s="1" t="s">
        <v>43</v>
      </c>
      <c r="S602" s="7">
        <v>0.15</v>
      </c>
      <c r="T602" s="6">
        <f>+S602*N602</f>
        <v>0.46799999999999997</v>
      </c>
      <c r="U602" s="6">
        <f>+S602*Q602</f>
        <v>0.46799999999999997</v>
      </c>
      <c r="V602" s="1" t="str">
        <f>IF(AB602=0,IFERROR(VLOOKUP(L602,[1]listaMateriales!A:K,11,0),"-"),"Sin producto")</f>
        <v xml:space="preserve">64 x 122 </v>
      </c>
      <c r="W602" s="6">
        <f>+IF(OR(K602="27",K602="28",K602="29"),VLOOKUP(L602,[1]listaMateriales!A:E,5,0),0)*N602/1000</f>
        <v>0</v>
      </c>
      <c r="X602" s="6">
        <f>+IF(W602=0,0,T602/W602)</f>
        <v>0</v>
      </c>
      <c r="Y602" s="1" t="str">
        <f>MID(L602,14,1)</f>
        <v>1</v>
      </c>
      <c r="Z602" s="2" t="str">
        <f>IF(IFERROR(FIND("PUL",M602,1),0)&gt;1,"pulido","no")</f>
        <v>no</v>
      </c>
      <c r="AA602" s="2" t="str">
        <f>IF(IFERROR(FIND("BIOC",M602,1),0)&gt;1,"BIOCITY","no")</f>
        <v>no</v>
      </c>
      <c r="AB602" s="2">
        <f>IFERROR(SEARCH("INT",F602,1),0)+IFERROR(SEARCH("DEV",F602,1),0)+IFERROR(SEARCH("FC",F602,1),0)+IFERROR(SEARCH("USD",F602,1),0)</f>
        <v>0</v>
      </c>
    </row>
    <row r="603" spans="1:28" x14ac:dyDescent="0.2">
      <c r="A603" s="1" t="s">
        <v>1721</v>
      </c>
      <c r="B603" s="1" t="s">
        <v>15</v>
      </c>
      <c r="C603" s="10">
        <v>45359</v>
      </c>
      <c r="D603" s="1" t="s">
        <v>1720</v>
      </c>
      <c r="E603" s="1" t="s">
        <v>1719</v>
      </c>
      <c r="F603" s="1" t="s">
        <v>167</v>
      </c>
      <c r="G603" s="1" t="s">
        <v>12</v>
      </c>
      <c r="H603" s="1" t="s">
        <v>11</v>
      </c>
      <c r="I603" s="1" t="s">
        <v>50</v>
      </c>
      <c r="J603" s="1" t="s">
        <v>17</v>
      </c>
      <c r="K603" s="1" t="s">
        <v>16</v>
      </c>
      <c r="L603" s="1" t="s">
        <v>183</v>
      </c>
      <c r="M603" s="1" t="s">
        <v>182</v>
      </c>
      <c r="N603" s="9">
        <v>1.56</v>
      </c>
      <c r="O603" s="1" t="s">
        <v>2</v>
      </c>
      <c r="P603" s="8">
        <v>1.56</v>
      </c>
      <c r="Q603" s="8">
        <v>0</v>
      </c>
      <c r="R603" s="1" t="s">
        <v>43</v>
      </c>
      <c r="S603" s="7">
        <v>0.15</v>
      </c>
      <c r="T603" s="6">
        <f>+S603*N603</f>
        <v>0.23399999999999999</v>
      </c>
      <c r="U603" s="6">
        <f>+S603*Q603</f>
        <v>0</v>
      </c>
      <c r="V603" s="1" t="str">
        <f>IF(AB603=0,IFERROR(VLOOKUP(L603,[1]listaMateriales!A:K,11,0),"-"),"Sin producto")</f>
        <v xml:space="preserve">64 x 122 </v>
      </c>
      <c r="W603" s="6">
        <f>+IF(OR(K603="27",K603="28",K603="29"),VLOOKUP(L603,[1]listaMateriales!A:E,5,0),0)*N603/1000</f>
        <v>0</v>
      </c>
      <c r="X603" s="6">
        <f>+IF(W603=0,0,T603/W603)</f>
        <v>0</v>
      </c>
      <c r="Y603" s="1" t="str">
        <f>MID(L603,14,1)</f>
        <v>1</v>
      </c>
      <c r="Z603" s="2" t="str">
        <f>IF(IFERROR(FIND("PUL",M603,1),0)&gt;1,"pulido","no")</f>
        <v>no</v>
      </c>
      <c r="AA603" s="2" t="str">
        <f>IF(IFERROR(FIND("BIOC",M603,1),0)&gt;1,"BIOCITY","no")</f>
        <v>no</v>
      </c>
      <c r="AB603" s="2">
        <f>IFERROR(SEARCH("INT",F603,1),0)+IFERROR(SEARCH("DEV",F603,1),0)+IFERROR(SEARCH("FC",F603,1),0)+IFERROR(SEARCH("USD",F603,1),0)</f>
        <v>0</v>
      </c>
    </row>
    <row r="604" spans="1:28" x14ac:dyDescent="0.2">
      <c r="A604" s="1" t="s">
        <v>1721</v>
      </c>
      <c r="B604" s="1" t="s">
        <v>15</v>
      </c>
      <c r="C604" s="10">
        <v>45359</v>
      </c>
      <c r="D604" s="1" t="s">
        <v>1720</v>
      </c>
      <c r="E604" s="1" t="s">
        <v>1719</v>
      </c>
      <c r="F604" s="1" t="s">
        <v>167</v>
      </c>
      <c r="G604" s="1" t="s">
        <v>12</v>
      </c>
      <c r="H604" s="1" t="s">
        <v>11</v>
      </c>
      <c r="I604" s="1" t="s">
        <v>50</v>
      </c>
      <c r="J604" s="1" t="s">
        <v>17</v>
      </c>
      <c r="K604" s="1" t="s">
        <v>16</v>
      </c>
      <c r="L604" s="1" t="s">
        <v>181</v>
      </c>
      <c r="M604" s="1" t="s">
        <v>180</v>
      </c>
      <c r="N604" s="9">
        <v>1.56</v>
      </c>
      <c r="O604" s="1" t="s">
        <v>2</v>
      </c>
      <c r="P604" s="8">
        <v>1.56</v>
      </c>
      <c r="Q604" s="8">
        <v>0</v>
      </c>
      <c r="R604" s="1" t="s">
        <v>43</v>
      </c>
      <c r="S604" s="7">
        <v>0.15</v>
      </c>
      <c r="T604" s="6">
        <f>+S604*N604</f>
        <v>0.23399999999999999</v>
      </c>
      <c r="U604" s="6">
        <f>+S604*Q604</f>
        <v>0</v>
      </c>
      <c r="V604" s="1" t="str">
        <f>IF(AB604=0,IFERROR(VLOOKUP(L604,[1]listaMateriales!A:K,11,0),"-"),"Sin producto")</f>
        <v xml:space="preserve">64 x 122 </v>
      </c>
      <c r="W604" s="6">
        <f>+IF(OR(K604="27",K604="28",K604="29"),VLOOKUP(L604,[1]listaMateriales!A:E,5,0),0)*N604/1000</f>
        <v>0</v>
      </c>
      <c r="X604" s="6">
        <f>+IF(W604=0,0,T604/W604)</f>
        <v>0</v>
      </c>
      <c r="Y604" s="1" t="str">
        <f>MID(L604,14,1)</f>
        <v>1</v>
      </c>
      <c r="Z604" s="2" t="str">
        <f>IF(IFERROR(FIND("PUL",M604,1),0)&gt;1,"pulido","no")</f>
        <v>no</v>
      </c>
      <c r="AA604" s="2" t="str">
        <f>IF(IFERROR(FIND("BIOC",M604,1),0)&gt;1,"BIOCITY","no")</f>
        <v>no</v>
      </c>
      <c r="AB604" s="2">
        <f>IFERROR(SEARCH("INT",F604,1),0)+IFERROR(SEARCH("DEV",F604,1),0)+IFERROR(SEARCH("FC",F604,1),0)+IFERROR(SEARCH("USD",F604,1),0)</f>
        <v>0</v>
      </c>
    </row>
    <row r="605" spans="1:28" x14ac:dyDescent="0.2">
      <c r="A605" s="1" t="s">
        <v>1721</v>
      </c>
      <c r="B605" s="1" t="s">
        <v>15</v>
      </c>
      <c r="C605" s="10">
        <v>45359</v>
      </c>
      <c r="D605" s="1" t="s">
        <v>1720</v>
      </c>
      <c r="E605" s="1" t="s">
        <v>1719</v>
      </c>
      <c r="F605" s="1" t="s">
        <v>167</v>
      </c>
      <c r="G605" s="1" t="s">
        <v>12</v>
      </c>
      <c r="H605" s="1" t="s">
        <v>11</v>
      </c>
      <c r="I605" s="1" t="s">
        <v>50</v>
      </c>
      <c r="J605" s="1" t="s">
        <v>17</v>
      </c>
      <c r="K605" s="1" t="s">
        <v>16</v>
      </c>
      <c r="L605" s="1" t="s">
        <v>179</v>
      </c>
      <c r="M605" s="1" t="s">
        <v>178</v>
      </c>
      <c r="N605" s="9">
        <v>1.56</v>
      </c>
      <c r="O605" s="1" t="s">
        <v>2</v>
      </c>
      <c r="P605" s="8">
        <v>1.56</v>
      </c>
      <c r="Q605" s="8">
        <v>0</v>
      </c>
      <c r="R605" s="1" t="s">
        <v>43</v>
      </c>
      <c r="S605" s="7">
        <v>0.15</v>
      </c>
      <c r="T605" s="6">
        <f>+S605*N605</f>
        <v>0.23399999999999999</v>
      </c>
      <c r="U605" s="6">
        <f>+S605*Q605</f>
        <v>0</v>
      </c>
      <c r="V605" s="1" t="str">
        <f>IF(AB605=0,IFERROR(VLOOKUP(L605,[1]listaMateriales!A:K,11,0),"-"),"Sin producto")</f>
        <v xml:space="preserve">64 x 122 </v>
      </c>
      <c r="W605" s="6">
        <f>+IF(OR(K605="27",K605="28",K605="29"),VLOOKUP(L605,[1]listaMateriales!A:E,5,0),0)*N605/1000</f>
        <v>0</v>
      </c>
      <c r="X605" s="6">
        <f>+IF(W605=0,0,T605/W605)</f>
        <v>0</v>
      </c>
      <c r="Y605" s="1" t="str">
        <f>MID(L605,14,1)</f>
        <v>1</v>
      </c>
      <c r="Z605" s="2" t="str">
        <f>IF(IFERROR(FIND("PUL",M605,1),0)&gt;1,"pulido","no")</f>
        <v>no</v>
      </c>
      <c r="AA605" s="2" t="str">
        <f>IF(IFERROR(FIND("BIOC",M605,1),0)&gt;1,"BIOCITY","no")</f>
        <v>no</v>
      </c>
      <c r="AB605" s="2">
        <f>IFERROR(SEARCH("INT",F605,1),0)+IFERROR(SEARCH("DEV",F605,1),0)+IFERROR(SEARCH("FC",F605,1),0)+IFERROR(SEARCH("USD",F605,1),0)</f>
        <v>0</v>
      </c>
    </row>
    <row r="606" spans="1:28" x14ac:dyDescent="0.2">
      <c r="A606" s="1" t="s">
        <v>1721</v>
      </c>
      <c r="B606" s="1" t="s">
        <v>15</v>
      </c>
      <c r="C606" s="10">
        <v>45359</v>
      </c>
      <c r="D606" s="1" t="s">
        <v>1720</v>
      </c>
      <c r="E606" s="1" t="s">
        <v>1719</v>
      </c>
      <c r="F606" s="1" t="s">
        <v>167</v>
      </c>
      <c r="G606" s="1" t="s">
        <v>12</v>
      </c>
      <c r="H606" s="1" t="s">
        <v>11</v>
      </c>
      <c r="I606" s="1" t="s">
        <v>50</v>
      </c>
      <c r="J606" s="1" t="s">
        <v>17</v>
      </c>
      <c r="K606" s="1" t="s">
        <v>16</v>
      </c>
      <c r="L606" s="1" t="s">
        <v>177</v>
      </c>
      <c r="M606" s="1" t="s">
        <v>176</v>
      </c>
      <c r="N606" s="9">
        <v>1.56</v>
      </c>
      <c r="O606" s="1" t="s">
        <v>2</v>
      </c>
      <c r="P606" s="8">
        <v>1.56</v>
      </c>
      <c r="Q606" s="8">
        <v>0</v>
      </c>
      <c r="R606" s="1" t="s">
        <v>43</v>
      </c>
      <c r="S606" s="7">
        <v>0.15</v>
      </c>
      <c r="T606" s="6">
        <f>+S606*N606</f>
        <v>0.23399999999999999</v>
      </c>
      <c r="U606" s="6">
        <f>+S606*Q606</f>
        <v>0</v>
      </c>
      <c r="V606" s="1" t="str">
        <f>IF(AB606=0,IFERROR(VLOOKUP(L606,[1]listaMateriales!A:K,11,0),"-"),"Sin producto")</f>
        <v xml:space="preserve">64 x 122 </v>
      </c>
      <c r="W606" s="6">
        <f>+IF(OR(K606="27",K606="28",K606="29"),VLOOKUP(L606,[1]listaMateriales!A:E,5,0),0)*N606/1000</f>
        <v>0</v>
      </c>
      <c r="X606" s="6">
        <f>+IF(W606=0,0,T606/W606)</f>
        <v>0</v>
      </c>
      <c r="Y606" s="1" t="str">
        <f>MID(L606,14,1)</f>
        <v>1</v>
      </c>
      <c r="Z606" s="2" t="str">
        <f>IF(IFERROR(FIND("PUL",M606,1),0)&gt;1,"pulido","no")</f>
        <v>no</v>
      </c>
      <c r="AA606" s="2" t="str">
        <f>IF(IFERROR(FIND("BIOC",M606,1),0)&gt;1,"BIOCITY","no")</f>
        <v>no</v>
      </c>
      <c r="AB606" s="2">
        <f>IFERROR(SEARCH("INT",F606,1),0)+IFERROR(SEARCH("DEV",F606,1),0)+IFERROR(SEARCH("FC",F606,1),0)+IFERROR(SEARCH("USD",F606,1),0)</f>
        <v>0</v>
      </c>
    </row>
    <row r="607" spans="1:28" x14ac:dyDescent="0.2">
      <c r="A607" s="1" t="s">
        <v>1721</v>
      </c>
      <c r="B607" s="1" t="s">
        <v>15</v>
      </c>
      <c r="C607" s="10">
        <v>45359</v>
      </c>
      <c r="D607" s="1" t="s">
        <v>1720</v>
      </c>
      <c r="E607" s="1" t="s">
        <v>1719</v>
      </c>
      <c r="F607" s="1" t="s">
        <v>167</v>
      </c>
      <c r="G607" s="1" t="s">
        <v>12</v>
      </c>
      <c r="H607" s="1" t="s">
        <v>11</v>
      </c>
      <c r="I607" s="1" t="s">
        <v>50</v>
      </c>
      <c r="J607" s="1" t="s">
        <v>17</v>
      </c>
      <c r="K607" s="1" t="s">
        <v>16</v>
      </c>
      <c r="L607" s="1" t="s">
        <v>175</v>
      </c>
      <c r="M607" s="1" t="s">
        <v>174</v>
      </c>
      <c r="N607" s="9">
        <v>1.56</v>
      </c>
      <c r="O607" s="1" t="s">
        <v>2</v>
      </c>
      <c r="P607" s="8">
        <v>1.56</v>
      </c>
      <c r="Q607" s="8">
        <v>0</v>
      </c>
      <c r="R607" s="1" t="s">
        <v>43</v>
      </c>
      <c r="S607" s="7">
        <v>0.15</v>
      </c>
      <c r="T607" s="6">
        <f>+S607*N607</f>
        <v>0.23399999999999999</v>
      </c>
      <c r="U607" s="6">
        <f>+S607*Q607</f>
        <v>0</v>
      </c>
      <c r="V607" s="1" t="str">
        <f>IF(AB607=0,IFERROR(VLOOKUP(L607,[1]listaMateriales!A:K,11,0),"-"),"Sin producto")</f>
        <v xml:space="preserve">64 x 122 </v>
      </c>
      <c r="W607" s="6">
        <f>+IF(OR(K607="27",K607="28",K607="29"),VLOOKUP(L607,[1]listaMateriales!A:E,5,0),0)*N607/1000</f>
        <v>0</v>
      </c>
      <c r="X607" s="6">
        <f>+IF(W607=0,0,T607/W607)</f>
        <v>0</v>
      </c>
      <c r="Y607" s="1" t="str">
        <f>MID(L607,14,1)</f>
        <v>1</v>
      </c>
      <c r="Z607" s="2" t="str">
        <f>IF(IFERROR(FIND("PUL",M607,1),0)&gt;1,"pulido","no")</f>
        <v>no</v>
      </c>
      <c r="AA607" s="2" t="str">
        <f>IF(IFERROR(FIND("BIOC",M607,1),0)&gt;1,"BIOCITY","no")</f>
        <v>no</v>
      </c>
      <c r="AB607" s="2">
        <f>IFERROR(SEARCH("INT",F607,1),0)+IFERROR(SEARCH("DEV",F607,1),0)+IFERROR(SEARCH("FC",F607,1),0)+IFERROR(SEARCH("USD",F607,1),0)</f>
        <v>0</v>
      </c>
    </row>
    <row r="608" spans="1:28" x14ac:dyDescent="0.2">
      <c r="A608" s="1" t="s">
        <v>1721</v>
      </c>
      <c r="B608" s="1" t="s">
        <v>15</v>
      </c>
      <c r="C608" s="10">
        <v>45359</v>
      </c>
      <c r="D608" s="1" t="s">
        <v>1720</v>
      </c>
      <c r="E608" s="1" t="s">
        <v>1719</v>
      </c>
      <c r="F608" s="1" t="s">
        <v>167</v>
      </c>
      <c r="G608" s="1" t="s">
        <v>12</v>
      </c>
      <c r="H608" s="1" t="s">
        <v>11</v>
      </c>
      <c r="I608" s="1" t="s">
        <v>50</v>
      </c>
      <c r="J608" s="1" t="s">
        <v>17</v>
      </c>
      <c r="K608" s="1" t="s">
        <v>16</v>
      </c>
      <c r="L608" s="1" t="s">
        <v>173</v>
      </c>
      <c r="M608" s="1" t="s">
        <v>172</v>
      </c>
      <c r="N608" s="9">
        <v>1.56</v>
      </c>
      <c r="O608" s="1" t="s">
        <v>2</v>
      </c>
      <c r="P608" s="8">
        <v>1.56</v>
      </c>
      <c r="Q608" s="8">
        <v>0</v>
      </c>
      <c r="R608" s="1" t="s">
        <v>43</v>
      </c>
      <c r="S608" s="7">
        <v>0.15</v>
      </c>
      <c r="T608" s="6">
        <f>+S608*N608</f>
        <v>0.23399999999999999</v>
      </c>
      <c r="U608" s="6">
        <f>+S608*Q608</f>
        <v>0</v>
      </c>
      <c r="V608" s="1" t="str">
        <f>IF(AB608=0,IFERROR(VLOOKUP(L608,[1]listaMateriales!A:K,11,0),"-"),"Sin producto")</f>
        <v xml:space="preserve">64 x 122 </v>
      </c>
      <c r="W608" s="6">
        <f>+IF(OR(K608="27",K608="28",K608="29"),VLOOKUP(L608,[1]listaMateriales!A:E,5,0),0)*N608/1000</f>
        <v>0</v>
      </c>
      <c r="X608" s="6">
        <f>+IF(W608=0,0,T608/W608)</f>
        <v>0</v>
      </c>
      <c r="Y608" s="1" t="str">
        <f>MID(L608,14,1)</f>
        <v>1</v>
      </c>
      <c r="Z608" s="2" t="str">
        <f>IF(IFERROR(FIND("PUL",M608,1),0)&gt;1,"pulido","no")</f>
        <v>no</v>
      </c>
      <c r="AA608" s="2" t="str">
        <f>IF(IFERROR(FIND("BIOC",M608,1),0)&gt;1,"BIOCITY","no")</f>
        <v>no</v>
      </c>
      <c r="AB608" s="2">
        <f>IFERROR(SEARCH("INT",F608,1),0)+IFERROR(SEARCH("DEV",F608,1),0)+IFERROR(SEARCH("FC",F608,1),0)+IFERROR(SEARCH("USD",F608,1),0)</f>
        <v>0</v>
      </c>
    </row>
    <row r="609" spans="1:28" x14ac:dyDescent="0.2">
      <c r="A609" s="1" t="s">
        <v>1721</v>
      </c>
      <c r="B609" s="1" t="s">
        <v>15</v>
      </c>
      <c r="C609" s="10">
        <v>45359</v>
      </c>
      <c r="D609" s="1" t="s">
        <v>1720</v>
      </c>
      <c r="E609" s="1" t="s">
        <v>1719</v>
      </c>
      <c r="F609" s="1" t="s">
        <v>167</v>
      </c>
      <c r="G609" s="1" t="s">
        <v>12</v>
      </c>
      <c r="H609" s="1" t="s">
        <v>11</v>
      </c>
      <c r="I609" s="1" t="s">
        <v>50</v>
      </c>
      <c r="J609" s="1" t="s">
        <v>17</v>
      </c>
      <c r="K609" s="1" t="s">
        <v>16</v>
      </c>
      <c r="L609" s="1" t="s">
        <v>187</v>
      </c>
      <c r="M609" s="1" t="s">
        <v>186</v>
      </c>
      <c r="N609" s="8">
        <v>1.35</v>
      </c>
      <c r="O609" s="1" t="s">
        <v>2</v>
      </c>
      <c r="P609" s="8">
        <v>1.35</v>
      </c>
      <c r="Q609" s="8">
        <v>0</v>
      </c>
      <c r="R609" s="1" t="s">
        <v>43</v>
      </c>
      <c r="S609" s="7">
        <v>0.19</v>
      </c>
      <c r="T609" s="6">
        <f>+S609*N609</f>
        <v>0.25650000000000001</v>
      </c>
      <c r="U609" s="6">
        <f>+S609*Q609</f>
        <v>0</v>
      </c>
      <c r="V609" s="1" t="str">
        <f>IF(AB609=0,IFERROR(VLOOKUP(L609,[1]listaMateriales!A:K,11,0),"-"),"Sin producto")</f>
        <v>58 x 117 Polished</v>
      </c>
      <c r="W609" s="6">
        <f>+IF(OR(K609="27",K609="28",K609="29"),VLOOKUP(L609,[1]listaMateriales!A:E,5,0),0)*N609/1000</f>
        <v>0</v>
      </c>
      <c r="X609" s="6">
        <f>+IF(W609=0,0,T609/W609)</f>
        <v>0</v>
      </c>
      <c r="Y609" s="1" t="str">
        <f>MID(L609,14,1)</f>
        <v>1</v>
      </c>
      <c r="Z609" s="2" t="str">
        <f>IF(IFERROR(FIND("PUL",M609,1),0)&gt;1,"pulido","no")</f>
        <v>pulido</v>
      </c>
      <c r="AA609" s="2" t="str">
        <f>IF(IFERROR(FIND("BIOC",M609,1),0)&gt;1,"BIOCITY","no")</f>
        <v>no</v>
      </c>
      <c r="AB609" s="2">
        <f>IFERROR(SEARCH("INT",F609,1),0)+IFERROR(SEARCH("DEV",F609,1),0)+IFERROR(SEARCH("FC",F609,1),0)+IFERROR(SEARCH("USD",F609,1),0)</f>
        <v>0</v>
      </c>
    </row>
    <row r="610" spans="1:28" x14ac:dyDescent="0.2">
      <c r="A610" s="1" t="s">
        <v>1721</v>
      </c>
      <c r="B610" s="1" t="s">
        <v>15</v>
      </c>
      <c r="C610" s="10">
        <v>45359</v>
      </c>
      <c r="D610" s="1" t="s">
        <v>1720</v>
      </c>
      <c r="E610" s="1" t="s">
        <v>1719</v>
      </c>
      <c r="F610" s="1" t="s">
        <v>167</v>
      </c>
      <c r="G610" s="1" t="s">
        <v>12</v>
      </c>
      <c r="H610" s="1" t="s">
        <v>11</v>
      </c>
      <c r="I610" s="1" t="s">
        <v>50</v>
      </c>
      <c r="J610" s="1" t="s">
        <v>17</v>
      </c>
      <c r="K610" s="1" t="s">
        <v>16</v>
      </c>
      <c r="L610" s="1" t="s">
        <v>141</v>
      </c>
      <c r="M610" s="1" t="s">
        <v>140</v>
      </c>
      <c r="N610" s="8">
        <v>1.35</v>
      </c>
      <c r="O610" s="1" t="s">
        <v>2</v>
      </c>
      <c r="P610" s="8">
        <v>1.35</v>
      </c>
      <c r="Q610" s="8">
        <v>0</v>
      </c>
      <c r="R610" s="1" t="s">
        <v>43</v>
      </c>
      <c r="S610" s="7">
        <v>0.2</v>
      </c>
      <c r="T610" s="6">
        <f>+S610*N610</f>
        <v>0.27</v>
      </c>
      <c r="U610" s="6">
        <f>+S610*Q610</f>
        <v>0</v>
      </c>
      <c r="V610" s="1" t="str">
        <f>IF(AB610=0,IFERROR(VLOOKUP(L610,[1]listaMateriales!A:K,11,0),"-"),"Sin producto")</f>
        <v>58 x 117 Polished</v>
      </c>
      <c r="W610" s="6">
        <f>+IF(OR(K610="27",K610="28",K610="29"),VLOOKUP(L610,[1]listaMateriales!A:E,5,0),0)*N610/1000</f>
        <v>0</v>
      </c>
      <c r="X610" s="6">
        <f>+IF(W610=0,0,T610/W610)</f>
        <v>0</v>
      </c>
      <c r="Y610" s="1" t="str">
        <f>MID(L610,14,1)</f>
        <v>1</v>
      </c>
      <c r="Z610" s="2" t="str">
        <f>IF(IFERROR(FIND("PUL",M610,1),0)&gt;1,"pulido","no")</f>
        <v>pulido</v>
      </c>
      <c r="AA610" s="2" t="str">
        <f>IF(IFERROR(FIND("BIOC",M610,1),0)&gt;1,"BIOCITY","no")</f>
        <v>no</v>
      </c>
      <c r="AB610" s="2">
        <f>IFERROR(SEARCH("INT",F610,1),0)+IFERROR(SEARCH("DEV",F610,1),0)+IFERROR(SEARCH("FC",F610,1),0)+IFERROR(SEARCH("USD",F610,1),0)</f>
        <v>0</v>
      </c>
    </row>
    <row r="611" spans="1:28" x14ac:dyDescent="0.2">
      <c r="A611" s="1" t="s">
        <v>1721</v>
      </c>
      <c r="B611" s="1" t="s">
        <v>15</v>
      </c>
      <c r="C611" s="10">
        <v>45359</v>
      </c>
      <c r="D611" s="1" t="s">
        <v>1720</v>
      </c>
      <c r="E611" s="1" t="s">
        <v>1719</v>
      </c>
      <c r="F611" s="1" t="s">
        <v>167</v>
      </c>
      <c r="G611" s="1" t="s">
        <v>12</v>
      </c>
      <c r="H611" s="1" t="s">
        <v>11</v>
      </c>
      <c r="I611" s="1" t="s">
        <v>50</v>
      </c>
      <c r="J611" s="1" t="s">
        <v>17</v>
      </c>
      <c r="K611" s="1" t="s">
        <v>16</v>
      </c>
      <c r="L611" s="1" t="s">
        <v>171</v>
      </c>
      <c r="M611" s="1" t="s">
        <v>170</v>
      </c>
      <c r="N611" s="8">
        <v>1.56</v>
      </c>
      <c r="O611" s="1" t="s">
        <v>2</v>
      </c>
      <c r="P611" s="8">
        <v>1.56</v>
      </c>
      <c r="Q611" s="8">
        <v>0</v>
      </c>
      <c r="R611" s="1" t="s">
        <v>43</v>
      </c>
      <c r="S611" s="7">
        <v>0.15</v>
      </c>
      <c r="T611" s="6">
        <f>+S611*N611</f>
        <v>0.23399999999999999</v>
      </c>
      <c r="U611" s="6">
        <f>+S611*Q611</f>
        <v>0</v>
      </c>
      <c r="V611" s="1" t="str">
        <f>IF(AB611=0,IFERROR(VLOOKUP(L611,[1]listaMateriales!A:K,11,0),"-"),"Sin producto")</f>
        <v xml:space="preserve">64 x 122 </v>
      </c>
      <c r="W611" s="6">
        <f>+IF(OR(K611="27",K611="28",K611="29"),VLOOKUP(L611,[1]listaMateriales!A:E,5,0),0)*N611/1000</f>
        <v>0</v>
      </c>
      <c r="X611" s="6">
        <f>+IF(W611=0,0,T611/W611)</f>
        <v>0</v>
      </c>
      <c r="Y611" s="1" t="str">
        <f>MID(L611,14,1)</f>
        <v>1</v>
      </c>
      <c r="Z611" s="2" t="str">
        <f>IF(IFERROR(FIND("PUL",M611,1),0)&gt;1,"pulido","no")</f>
        <v>no</v>
      </c>
      <c r="AA611" s="2" t="str">
        <f>IF(IFERROR(FIND("BIOC",M611,1),0)&gt;1,"BIOCITY","no")</f>
        <v>no</v>
      </c>
      <c r="AB611" s="2">
        <f>IFERROR(SEARCH("INT",F611,1),0)+IFERROR(SEARCH("DEV",F611,1),0)+IFERROR(SEARCH("FC",F611,1),0)+IFERROR(SEARCH("USD",F611,1),0)</f>
        <v>0</v>
      </c>
    </row>
    <row r="612" spans="1:28" x14ac:dyDescent="0.2">
      <c r="A612" s="1" t="s">
        <v>1721</v>
      </c>
      <c r="B612" s="1" t="s">
        <v>15</v>
      </c>
      <c r="C612" s="10">
        <v>45359</v>
      </c>
      <c r="D612" s="1" t="s">
        <v>1720</v>
      </c>
      <c r="E612" s="1" t="s">
        <v>1719</v>
      </c>
      <c r="F612" s="1" t="s">
        <v>167</v>
      </c>
      <c r="G612" s="1" t="s">
        <v>12</v>
      </c>
      <c r="H612" s="1" t="s">
        <v>11</v>
      </c>
      <c r="I612" s="1" t="s">
        <v>50</v>
      </c>
      <c r="J612" s="1" t="s">
        <v>17</v>
      </c>
      <c r="K612" s="1" t="s">
        <v>16</v>
      </c>
      <c r="L612" s="1" t="s">
        <v>169</v>
      </c>
      <c r="M612" s="1" t="s">
        <v>168</v>
      </c>
      <c r="N612" s="8">
        <v>1.56</v>
      </c>
      <c r="O612" s="1" t="s">
        <v>2</v>
      </c>
      <c r="P612" s="8">
        <v>1.56</v>
      </c>
      <c r="Q612" s="8">
        <v>0</v>
      </c>
      <c r="R612" s="1" t="s">
        <v>43</v>
      </c>
      <c r="S612" s="7">
        <v>0.15</v>
      </c>
      <c r="T612" s="6">
        <f>+S612*N612</f>
        <v>0.23399999999999999</v>
      </c>
      <c r="U612" s="6">
        <f>+S612*Q612</f>
        <v>0</v>
      </c>
      <c r="V612" s="1" t="str">
        <f>IF(AB612=0,IFERROR(VLOOKUP(L612,[1]listaMateriales!A:K,11,0),"-"),"Sin producto")</f>
        <v xml:space="preserve">64 x 122 </v>
      </c>
      <c r="W612" s="6">
        <f>+IF(OR(K612="27",K612="28",K612="29"),VLOOKUP(L612,[1]listaMateriales!A:E,5,0),0)*N612/1000</f>
        <v>0</v>
      </c>
      <c r="X612" s="6">
        <f>+IF(W612=0,0,T612/W612)</f>
        <v>0</v>
      </c>
      <c r="Y612" s="1" t="str">
        <f>MID(L612,14,1)</f>
        <v>1</v>
      </c>
      <c r="Z612" s="2" t="str">
        <f>IF(IFERROR(FIND("PUL",M612,1),0)&gt;1,"pulido","no")</f>
        <v>no</v>
      </c>
      <c r="AA612" s="2" t="str">
        <f>IF(IFERROR(FIND("BIOC",M612,1),0)&gt;1,"BIOCITY","no")</f>
        <v>no</v>
      </c>
      <c r="AB612" s="2">
        <f>IFERROR(SEARCH("INT",F612,1),0)+IFERROR(SEARCH("DEV",F612,1),0)+IFERROR(SEARCH("FC",F612,1),0)+IFERROR(SEARCH("USD",F612,1),0)</f>
        <v>0</v>
      </c>
    </row>
    <row r="613" spans="1:28" x14ac:dyDescent="0.2">
      <c r="A613" s="1" t="s">
        <v>1721</v>
      </c>
      <c r="B613" s="1" t="s">
        <v>15</v>
      </c>
      <c r="C613" s="10">
        <v>45359</v>
      </c>
      <c r="D613" s="1" t="s">
        <v>1720</v>
      </c>
      <c r="E613" s="1" t="s">
        <v>1719</v>
      </c>
      <c r="F613" s="1" t="s">
        <v>167</v>
      </c>
      <c r="G613" s="1" t="s">
        <v>12</v>
      </c>
      <c r="H613" s="1" t="s">
        <v>11</v>
      </c>
      <c r="I613" s="1" t="s">
        <v>50</v>
      </c>
      <c r="J613" s="1" t="s">
        <v>17</v>
      </c>
      <c r="K613" s="1" t="s">
        <v>16</v>
      </c>
      <c r="L613" s="1" t="s">
        <v>166</v>
      </c>
      <c r="M613" s="1" t="s">
        <v>165</v>
      </c>
      <c r="N613" s="9">
        <v>1.56</v>
      </c>
      <c r="O613" s="1" t="s">
        <v>2</v>
      </c>
      <c r="P613" s="8">
        <v>0</v>
      </c>
      <c r="Q613" s="8">
        <v>1.56</v>
      </c>
      <c r="R613" s="1" t="s">
        <v>43</v>
      </c>
      <c r="S613" s="7">
        <v>0.15</v>
      </c>
      <c r="T613" s="6">
        <f>+S613*N613</f>
        <v>0.23399999999999999</v>
      </c>
      <c r="U613" s="6">
        <f>+S613*Q613</f>
        <v>0.23399999999999999</v>
      </c>
      <c r="V613" s="1" t="str">
        <f>IF(AB613=0,IFERROR(VLOOKUP(L613,[1]listaMateriales!A:K,11,0),"-"),"Sin producto")</f>
        <v xml:space="preserve">64 x 122 </v>
      </c>
      <c r="W613" s="6">
        <f>+IF(OR(K613="27",K613="28",K613="29"),VLOOKUP(L613,[1]listaMateriales!A:E,5,0),0)*N613/1000</f>
        <v>0</v>
      </c>
      <c r="X613" s="6">
        <f>+IF(W613=0,0,T613/W613)</f>
        <v>0</v>
      </c>
      <c r="Y613" s="1" t="str">
        <f>MID(L613,14,1)</f>
        <v>1</v>
      </c>
      <c r="Z613" s="2" t="str">
        <f>IF(IFERROR(FIND("PUL",M613,1),0)&gt;1,"pulido","no")</f>
        <v>no</v>
      </c>
      <c r="AA613" s="2" t="str">
        <f>IF(IFERROR(FIND("BIOC",M613,1),0)&gt;1,"BIOCITY","no")</f>
        <v>no</v>
      </c>
      <c r="AB613" s="2">
        <f>IFERROR(SEARCH("INT",F613,1),0)+IFERROR(SEARCH("DEV",F613,1),0)+IFERROR(SEARCH("FC",F613,1),0)+IFERROR(SEARCH("USD",F613,1),0)</f>
        <v>0</v>
      </c>
    </row>
    <row r="614" spans="1:28" x14ac:dyDescent="0.2">
      <c r="A614" s="1" t="s">
        <v>1718</v>
      </c>
      <c r="B614" s="1" t="s">
        <v>15</v>
      </c>
      <c r="C614" s="10">
        <v>45362</v>
      </c>
      <c r="D614" s="1" t="s">
        <v>197</v>
      </c>
      <c r="E614" s="1" t="s">
        <v>196</v>
      </c>
      <c r="F614" s="1" t="s">
        <v>1717</v>
      </c>
      <c r="G614" s="1" t="s">
        <v>39</v>
      </c>
      <c r="H614" s="1" t="s">
        <v>38</v>
      </c>
      <c r="I614" s="1" t="s">
        <v>50</v>
      </c>
      <c r="J614" s="1" t="s">
        <v>9</v>
      </c>
      <c r="K614" s="1" t="s">
        <v>30</v>
      </c>
      <c r="L614" s="1" t="s">
        <v>517</v>
      </c>
      <c r="M614" s="1" t="s">
        <v>516</v>
      </c>
      <c r="N614" s="9">
        <v>387.84</v>
      </c>
      <c r="O614" s="1" t="s">
        <v>2</v>
      </c>
      <c r="P614" s="8">
        <v>0</v>
      </c>
      <c r="Q614" s="8">
        <v>387.84</v>
      </c>
      <c r="R614" s="1" t="s">
        <v>93</v>
      </c>
      <c r="S614" s="7">
        <v>2837.48</v>
      </c>
      <c r="T614" s="6">
        <f>+S614*N614</f>
        <v>1100488.2431999999</v>
      </c>
      <c r="U614" s="6">
        <f>+S614*Q614</f>
        <v>1100488.2431999999</v>
      </c>
      <c r="V614" s="1" t="str">
        <f>IF(AB614=0,IFERROR(VLOOKUP(L614,[1]listaMateriales!A:K,11,0),"-"),"Sin producto")</f>
        <v>38 x 38</v>
      </c>
      <c r="W614" s="6">
        <f>+IF(OR(K614="27",K614="28",K614="29"),VLOOKUP(L614,[1]listaMateriales!A:E,5,0),0)*N614/1000</f>
        <v>0</v>
      </c>
      <c r="X614" s="6">
        <f>+IF(W614=0,0,T614/W614)</f>
        <v>0</v>
      </c>
      <c r="Y614" s="1" t="str">
        <f>MID(L614,14,1)</f>
        <v>2</v>
      </c>
      <c r="Z614" s="2" t="str">
        <f>IF(IFERROR(FIND("PUL",M614,1),0)&gt;1,"pulido","no")</f>
        <v>no</v>
      </c>
      <c r="AA614" s="2" t="str">
        <f>IF(IFERROR(FIND("BIOC",M614,1),0)&gt;1,"BIOCITY","no")</f>
        <v>no</v>
      </c>
      <c r="AB614" s="2">
        <f>IFERROR(SEARCH("INT",F614,1),0)+IFERROR(SEARCH("DEV",F614,1),0)+IFERROR(SEARCH("FC",F614,1),0)+IFERROR(SEARCH("USD",F614,1),0)</f>
        <v>0</v>
      </c>
    </row>
    <row r="615" spans="1:28" x14ac:dyDescent="0.2">
      <c r="A615" s="1" t="s">
        <v>1716</v>
      </c>
      <c r="B615" s="1" t="s">
        <v>15</v>
      </c>
      <c r="C615" s="10">
        <v>45362</v>
      </c>
      <c r="D615" s="1" t="s">
        <v>1339</v>
      </c>
      <c r="E615" s="1" t="s">
        <v>1338</v>
      </c>
      <c r="F615" s="1" t="s">
        <v>1715</v>
      </c>
      <c r="G615" s="1" t="s">
        <v>12</v>
      </c>
      <c r="H615" s="1" t="s">
        <v>11</v>
      </c>
      <c r="I615" s="1" t="s">
        <v>50</v>
      </c>
      <c r="J615" s="1" t="s">
        <v>17</v>
      </c>
      <c r="K615" s="1" t="s">
        <v>16</v>
      </c>
      <c r="L615" s="1" t="s">
        <v>19</v>
      </c>
      <c r="M615" s="1" t="s">
        <v>18</v>
      </c>
      <c r="N615" s="9">
        <v>342</v>
      </c>
      <c r="O615" s="1" t="s">
        <v>2</v>
      </c>
      <c r="P615" s="8">
        <v>342</v>
      </c>
      <c r="Q615" s="8">
        <v>0</v>
      </c>
      <c r="R615" s="1" t="s">
        <v>195</v>
      </c>
      <c r="S615" s="7">
        <v>17945.12</v>
      </c>
      <c r="T615" s="6">
        <f>+S615*N615</f>
        <v>6137231.04</v>
      </c>
      <c r="U615" s="6">
        <f>+S615*Q615</f>
        <v>0</v>
      </c>
      <c r="V615" s="1" t="str">
        <f>IF(AB615=0,IFERROR(VLOOKUP(L615,[1]listaMateriales!A:K,11,0),"-"),"Sin producto")</f>
        <v>21 x 122</v>
      </c>
      <c r="W615" s="6">
        <f>+IF(OR(K615="27",K615="28",K615="29"),VLOOKUP(L615,[1]listaMateriales!A:E,5,0),0)*N615/1000</f>
        <v>0</v>
      </c>
      <c r="X615" s="6">
        <f>+IF(W615=0,0,T615/W615)</f>
        <v>0</v>
      </c>
      <c r="Y615" s="1" t="str">
        <f>MID(L615,14,1)</f>
        <v>1</v>
      </c>
      <c r="Z615" s="2" t="str">
        <f>IF(IFERROR(FIND("PUL",M615,1),0)&gt;1,"pulido","no")</f>
        <v>no</v>
      </c>
      <c r="AA615" s="2" t="str">
        <f>IF(IFERROR(FIND("BIOC",M615,1),0)&gt;1,"BIOCITY","no")</f>
        <v>no</v>
      </c>
      <c r="AB615" s="2">
        <f>IFERROR(SEARCH("INT",F615,1),0)+IFERROR(SEARCH("DEV",F615,1),0)+IFERROR(SEARCH("FC",F615,1),0)+IFERROR(SEARCH("USD",F615,1),0)</f>
        <v>0</v>
      </c>
    </row>
    <row r="616" spans="1:28" x14ac:dyDescent="0.2">
      <c r="A616" s="1" t="s">
        <v>1714</v>
      </c>
      <c r="B616" s="1" t="s">
        <v>15</v>
      </c>
      <c r="C616" s="10">
        <v>45362</v>
      </c>
      <c r="D616" s="1" t="s">
        <v>1713</v>
      </c>
      <c r="E616" s="1" t="s">
        <v>1712</v>
      </c>
      <c r="F616" s="1" t="s">
        <v>1611</v>
      </c>
      <c r="G616" s="1" t="s">
        <v>39</v>
      </c>
      <c r="H616" s="1" t="s">
        <v>38</v>
      </c>
      <c r="I616" s="1" t="s">
        <v>50</v>
      </c>
      <c r="J616" s="1" t="s">
        <v>17</v>
      </c>
      <c r="K616" s="1" t="s">
        <v>49</v>
      </c>
      <c r="L616" s="1" t="s">
        <v>48</v>
      </c>
      <c r="M616" s="1" t="s">
        <v>47</v>
      </c>
      <c r="N616" s="9">
        <v>5760</v>
      </c>
      <c r="O616" s="1" t="s">
        <v>4</v>
      </c>
      <c r="P616" s="8">
        <v>5760</v>
      </c>
      <c r="Q616" s="8">
        <v>0</v>
      </c>
      <c r="R616" s="1" t="s">
        <v>46</v>
      </c>
      <c r="S616" s="7">
        <v>361</v>
      </c>
      <c r="T616" s="6">
        <f>+S616*N616</f>
        <v>2079360</v>
      </c>
      <c r="U616" s="6">
        <f>+S616*Q616</f>
        <v>0</v>
      </c>
      <c r="V616" s="1" t="str">
        <f>IF(AB616=0,IFERROR(VLOOKUP(L616,[1]listaMateriales!A:K,11,0),"-"),"Sin producto")</f>
        <v xml:space="preserve">Ladrillos (Olavarria)    </v>
      </c>
      <c r="W616" s="6">
        <f>+IF(OR(K616="27",K616="28",K616="29"),VLOOKUP(L616,[1]listaMateriales!A:E,5,0),0)*N616/1000</f>
        <v>30.752640000000003</v>
      </c>
      <c r="X616" s="6">
        <f>+IF(W616=0,0,T616/W616)</f>
        <v>67615.658362989314</v>
      </c>
      <c r="Y616" s="1" t="str">
        <f>MID(L616,14,1)</f>
        <v>1</v>
      </c>
      <c r="Z616" s="2" t="str">
        <f>IF(IFERROR(FIND("PUL",M616,1),0)&gt;1,"pulido","no")</f>
        <v>no</v>
      </c>
      <c r="AA616" s="2" t="str">
        <f>IF(IFERROR(FIND("BIOC",M616,1),0)&gt;1,"BIOCITY","no")</f>
        <v>no</v>
      </c>
      <c r="AB616" s="2">
        <f>IFERROR(SEARCH("INT",F616,1),0)+IFERROR(SEARCH("DEV",F616,1),0)+IFERROR(SEARCH("FC",F616,1),0)+IFERROR(SEARCH("USD",F616,1),0)</f>
        <v>0</v>
      </c>
    </row>
    <row r="617" spans="1:28" x14ac:dyDescent="0.2">
      <c r="A617" s="1" t="s">
        <v>1711</v>
      </c>
      <c r="B617" s="1" t="s">
        <v>15</v>
      </c>
      <c r="C617" s="10">
        <v>45362</v>
      </c>
      <c r="D617" s="1" t="s">
        <v>1710</v>
      </c>
      <c r="E617" s="1" t="s">
        <v>1709</v>
      </c>
      <c r="F617" s="1" t="s">
        <v>1611</v>
      </c>
      <c r="G617" s="1" t="s">
        <v>39</v>
      </c>
      <c r="H617" s="1" t="s">
        <v>38</v>
      </c>
      <c r="I617" s="1" t="s">
        <v>50</v>
      </c>
      <c r="J617" s="1" t="s">
        <v>17</v>
      </c>
      <c r="K617" s="1" t="s">
        <v>49</v>
      </c>
      <c r="L617" s="1" t="s">
        <v>55</v>
      </c>
      <c r="M617" s="1" t="s">
        <v>54</v>
      </c>
      <c r="N617" s="9">
        <v>396</v>
      </c>
      <c r="O617" s="1" t="s">
        <v>4</v>
      </c>
      <c r="P617" s="8">
        <v>396</v>
      </c>
      <c r="Q617" s="8">
        <v>0</v>
      </c>
      <c r="R617" s="1" t="s">
        <v>46</v>
      </c>
      <c r="S617" s="7">
        <v>283.12</v>
      </c>
      <c r="T617" s="6">
        <f>+S617*N617</f>
        <v>112115.52</v>
      </c>
      <c r="U617" s="6">
        <f>+S617*Q617</f>
        <v>0</v>
      </c>
      <c r="V617" s="1" t="str">
        <f>IF(AB617=0,IFERROR(VLOOKUP(L617,[1]listaMateriales!A:K,11,0),"-"),"Sin producto")</f>
        <v xml:space="preserve">Ladrillos (Olavarria)    </v>
      </c>
      <c r="W617" s="6">
        <f>+IF(OR(K617="27",K617="28",K617="29"),VLOOKUP(L617,[1]listaMateriales!A:E,5,0),0)*N617/1000</f>
        <v>1.4457959999999999</v>
      </c>
      <c r="X617" s="6">
        <f>+IF(W617=0,0,T617/W617)</f>
        <v>77545.877841687223</v>
      </c>
      <c r="Y617" s="1" t="str">
        <f>MID(L617,14,1)</f>
        <v>1</v>
      </c>
      <c r="Z617" s="2" t="str">
        <f>IF(IFERROR(FIND("PUL",M617,1),0)&gt;1,"pulido","no")</f>
        <v>no</v>
      </c>
      <c r="AA617" s="2" t="str">
        <f>IF(IFERROR(FIND("BIOC",M617,1),0)&gt;1,"BIOCITY","no")</f>
        <v>no</v>
      </c>
      <c r="AB617" s="2">
        <f>IFERROR(SEARCH("INT",F617,1),0)+IFERROR(SEARCH("DEV",F617,1),0)+IFERROR(SEARCH("FC",F617,1),0)+IFERROR(SEARCH("USD",F617,1),0)</f>
        <v>0</v>
      </c>
    </row>
    <row r="618" spans="1:28" x14ac:dyDescent="0.2">
      <c r="A618" s="1" t="s">
        <v>1711</v>
      </c>
      <c r="B618" s="1" t="s">
        <v>15</v>
      </c>
      <c r="C618" s="10">
        <v>45362</v>
      </c>
      <c r="D618" s="1" t="s">
        <v>1710</v>
      </c>
      <c r="E618" s="1" t="s">
        <v>1709</v>
      </c>
      <c r="F618" s="1" t="s">
        <v>1611</v>
      </c>
      <c r="G618" s="1" t="s">
        <v>39</v>
      </c>
      <c r="H618" s="1" t="s">
        <v>38</v>
      </c>
      <c r="I618" s="1" t="s">
        <v>50</v>
      </c>
      <c r="J618" s="1" t="s">
        <v>17</v>
      </c>
      <c r="K618" s="1" t="s">
        <v>49</v>
      </c>
      <c r="L618" s="1" t="s">
        <v>48</v>
      </c>
      <c r="M618" s="1" t="s">
        <v>47</v>
      </c>
      <c r="N618" s="9">
        <v>1728</v>
      </c>
      <c r="O618" s="1" t="s">
        <v>4</v>
      </c>
      <c r="P618" s="8">
        <v>1728</v>
      </c>
      <c r="Q618" s="8">
        <v>0</v>
      </c>
      <c r="R618" s="1" t="s">
        <v>46</v>
      </c>
      <c r="S618" s="7">
        <v>361</v>
      </c>
      <c r="T618" s="6">
        <f>+S618*N618</f>
        <v>623808</v>
      </c>
      <c r="U618" s="6">
        <f>+S618*Q618</f>
        <v>0</v>
      </c>
      <c r="V618" s="1" t="str">
        <f>IF(AB618=0,IFERROR(VLOOKUP(L618,[1]listaMateriales!A:K,11,0),"-"),"Sin producto")</f>
        <v xml:space="preserve">Ladrillos (Olavarria)    </v>
      </c>
      <c r="W618" s="6">
        <f>+IF(OR(K618="27",K618="28",K618="29"),VLOOKUP(L618,[1]listaMateriales!A:E,5,0),0)*N618/1000</f>
        <v>9.225792000000002</v>
      </c>
      <c r="X618" s="6">
        <f>+IF(W618=0,0,T618/W618)</f>
        <v>67615.658362989314</v>
      </c>
      <c r="Y618" s="1" t="str">
        <f>MID(L618,14,1)</f>
        <v>1</v>
      </c>
      <c r="Z618" s="2" t="str">
        <f>IF(IFERROR(FIND("PUL",M618,1),0)&gt;1,"pulido","no")</f>
        <v>no</v>
      </c>
      <c r="AA618" s="2" t="str">
        <f>IF(IFERROR(FIND("BIOC",M618,1),0)&gt;1,"BIOCITY","no")</f>
        <v>no</v>
      </c>
      <c r="AB618" s="2">
        <f>IFERROR(SEARCH("INT",F618,1),0)+IFERROR(SEARCH("DEV",F618,1),0)+IFERROR(SEARCH("FC",F618,1),0)+IFERROR(SEARCH("USD",F618,1),0)</f>
        <v>0</v>
      </c>
    </row>
    <row r="619" spans="1:28" x14ac:dyDescent="0.2">
      <c r="A619" s="1" t="s">
        <v>1711</v>
      </c>
      <c r="B619" s="1" t="s">
        <v>15</v>
      </c>
      <c r="C619" s="10">
        <v>45362</v>
      </c>
      <c r="D619" s="1" t="s">
        <v>1710</v>
      </c>
      <c r="E619" s="1" t="s">
        <v>1709</v>
      </c>
      <c r="F619" s="1" t="s">
        <v>1611</v>
      </c>
      <c r="G619" s="1" t="s">
        <v>39</v>
      </c>
      <c r="H619" s="1" t="s">
        <v>38</v>
      </c>
      <c r="I619" s="1" t="s">
        <v>50</v>
      </c>
      <c r="J619" s="1" t="s">
        <v>17</v>
      </c>
      <c r="K619" s="1" t="s">
        <v>49</v>
      </c>
      <c r="L619" s="1" t="s">
        <v>57</v>
      </c>
      <c r="M619" s="1" t="s">
        <v>56</v>
      </c>
      <c r="N619" s="9">
        <v>2520</v>
      </c>
      <c r="O619" s="1" t="s">
        <v>4</v>
      </c>
      <c r="P619" s="8">
        <v>2520</v>
      </c>
      <c r="Q619" s="8">
        <v>0</v>
      </c>
      <c r="R619" s="1" t="s">
        <v>46</v>
      </c>
      <c r="S619" s="7">
        <v>488.94</v>
      </c>
      <c r="T619" s="6">
        <f>+S619*N619</f>
        <v>1232128.8</v>
      </c>
      <c r="U619" s="6">
        <f>+S619*Q619</f>
        <v>0</v>
      </c>
      <c r="V619" s="1" t="str">
        <f>IF(AB619=0,IFERROR(VLOOKUP(L619,[1]listaMateriales!A:K,11,0),"-"),"Sin producto")</f>
        <v xml:space="preserve">Ladrillos (Olavarria)    </v>
      </c>
      <c r="W619" s="6">
        <f>+IF(OR(K619="27",K619="28",K619="29"),VLOOKUP(L619,[1]listaMateriales!A:E,5,0),0)*N619/1000</f>
        <v>17.443439999999999</v>
      </c>
      <c r="X619" s="6">
        <f>+IF(W619=0,0,T619/W619)</f>
        <v>70635.654435134362</v>
      </c>
      <c r="Y619" s="1" t="str">
        <f>MID(L619,14,1)</f>
        <v>1</v>
      </c>
      <c r="Z619" s="2" t="str">
        <f>IF(IFERROR(FIND("PUL",M619,1),0)&gt;1,"pulido","no")</f>
        <v>no</v>
      </c>
      <c r="AA619" s="2" t="str">
        <f>IF(IFERROR(FIND("BIOC",M619,1),0)&gt;1,"BIOCITY","no")</f>
        <v>no</v>
      </c>
      <c r="AB619" s="2">
        <f>IFERROR(SEARCH("INT",F619,1),0)+IFERROR(SEARCH("DEV",F619,1),0)+IFERROR(SEARCH("FC",F619,1),0)+IFERROR(SEARCH("USD",F619,1),0)</f>
        <v>0</v>
      </c>
    </row>
    <row r="620" spans="1:28" x14ac:dyDescent="0.2">
      <c r="A620" s="1" t="s">
        <v>1708</v>
      </c>
      <c r="B620" s="1" t="s">
        <v>42</v>
      </c>
      <c r="C620" s="10">
        <v>45362</v>
      </c>
      <c r="D620" s="1" t="s">
        <v>255</v>
      </c>
      <c r="E620" s="1" t="s">
        <v>254</v>
      </c>
      <c r="F620" s="1" t="s">
        <v>1611</v>
      </c>
      <c r="G620" s="1" t="s">
        <v>39</v>
      </c>
      <c r="H620" s="1" t="s">
        <v>38</v>
      </c>
      <c r="I620" s="1" t="s">
        <v>0</v>
      </c>
      <c r="J620" s="1" t="s">
        <v>17</v>
      </c>
      <c r="K620" s="1" t="s">
        <v>49</v>
      </c>
      <c r="L620" s="1" t="s">
        <v>57</v>
      </c>
      <c r="M620" s="1" t="s">
        <v>56</v>
      </c>
      <c r="N620" s="9">
        <v>4320</v>
      </c>
      <c r="O620" s="1" t="s">
        <v>4</v>
      </c>
      <c r="P620" s="8">
        <v>4320</v>
      </c>
      <c r="Q620" s="8">
        <v>0</v>
      </c>
      <c r="R620" s="1" t="s">
        <v>93</v>
      </c>
      <c r="S620" s="7">
        <v>183.53</v>
      </c>
      <c r="T620" s="6">
        <f>+S620*N620</f>
        <v>792849.6</v>
      </c>
      <c r="U620" s="6">
        <f>+S620*Q620</f>
        <v>0</v>
      </c>
      <c r="V620" s="1" t="str">
        <f>IF(AB620=0,IFERROR(VLOOKUP(L620,[1]listaMateriales!A:K,11,0),"-"),"Sin producto")</f>
        <v xml:space="preserve">Ladrillos (Olavarria)    </v>
      </c>
      <c r="W620" s="6">
        <f>+IF(OR(K620="27",K620="28",K620="29"),VLOOKUP(L620,[1]listaMateriales!A:E,5,0),0)*N620/1000</f>
        <v>29.903039999999997</v>
      </c>
      <c r="X620" s="6">
        <f>+IF(W620=0,0,T620/W620)</f>
        <v>26514.013290956373</v>
      </c>
      <c r="Y620" s="1" t="str">
        <f>MID(L620,14,1)</f>
        <v>1</v>
      </c>
      <c r="Z620" s="2" t="str">
        <f>IF(IFERROR(FIND("PUL",M620,1),0)&gt;1,"pulido","no")</f>
        <v>no</v>
      </c>
      <c r="AA620" s="2" t="str">
        <f>IF(IFERROR(FIND("BIOC",M620,1),0)&gt;1,"BIOCITY","no")</f>
        <v>no</v>
      </c>
      <c r="AB620" s="2">
        <f>IFERROR(SEARCH("INT",F620,1),0)+IFERROR(SEARCH("DEV",F620,1),0)+IFERROR(SEARCH("FC",F620,1),0)+IFERROR(SEARCH("USD",F620,1),0)</f>
        <v>0</v>
      </c>
    </row>
    <row r="621" spans="1:28" x14ac:dyDescent="0.2">
      <c r="A621" s="1" t="s">
        <v>1707</v>
      </c>
      <c r="B621" s="1" t="s">
        <v>15</v>
      </c>
      <c r="C621" s="10">
        <v>45362</v>
      </c>
      <c r="D621" s="1" t="s">
        <v>1115</v>
      </c>
      <c r="E621" s="1" t="s">
        <v>1114</v>
      </c>
      <c r="F621" s="1" t="s">
        <v>1580</v>
      </c>
      <c r="G621" s="1" t="s">
        <v>12</v>
      </c>
      <c r="H621" s="1" t="s">
        <v>11</v>
      </c>
      <c r="I621" s="1" t="s">
        <v>50</v>
      </c>
      <c r="J621" s="1" t="s">
        <v>9</v>
      </c>
      <c r="K621" s="1" t="s">
        <v>30</v>
      </c>
      <c r="L621" s="1" t="s">
        <v>619</v>
      </c>
      <c r="M621" s="1" t="s">
        <v>618</v>
      </c>
      <c r="N621" s="9">
        <v>581.76</v>
      </c>
      <c r="O621" s="1" t="s">
        <v>2</v>
      </c>
      <c r="P621" s="8">
        <v>581.76</v>
      </c>
      <c r="Q621" s="8">
        <v>0</v>
      </c>
      <c r="R621" s="1" t="s">
        <v>590</v>
      </c>
      <c r="S621" s="7">
        <v>3455.22</v>
      </c>
      <c r="T621" s="6">
        <f>+S621*N621</f>
        <v>2010108.7871999999</v>
      </c>
      <c r="U621" s="6">
        <f>+S621*Q621</f>
        <v>0</v>
      </c>
      <c r="V621" s="1" t="str">
        <f>IF(AB621=0,IFERROR(VLOOKUP(L621,[1]listaMateriales!A:K,11,0),"-"),"Sin producto")</f>
        <v>38 x 38</v>
      </c>
      <c r="W621" s="6">
        <f>+IF(OR(K621="27",K621="28",K621="29"),VLOOKUP(L621,[1]listaMateriales!A:E,5,0),0)*N621/1000</f>
        <v>0</v>
      </c>
      <c r="X621" s="6">
        <f>+IF(W621=0,0,T621/W621)</f>
        <v>0</v>
      </c>
      <c r="Y621" s="1" t="str">
        <f>MID(L621,14,1)</f>
        <v>1</v>
      </c>
      <c r="Z621" s="2" t="str">
        <f>IF(IFERROR(FIND("PUL",M621,1),0)&gt;1,"pulido","no")</f>
        <v>no</v>
      </c>
      <c r="AA621" s="2" t="str">
        <f>IF(IFERROR(FIND("BIOC",M621,1),0)&gt;1,"BIOCITY","no")</f>
        <v>no</v>
      </c>
      <c r="AB621" s="2">
        <f>IFERROR(SEARCH("INT",F621,1),0)+IFERROR(SEARCH("DEV",F621,1),0)+IFERROR(SEARCH("FC",F621,1),0)+IFERROR(SEARCH("USD",F621,1),0)</f>
        <v>0</v>
      </c>
    </row>
    <row r="622" spans="1:28" x14ac:dyDescent="0.2">
      <c r="A622" s="1" t="s">
        <v>1707</v>
      </c>
      <c r="B622" s="1" t="s">
        <v>15</v>
      </c>
      <c r="C622" s="10">
        <v>45362</v>
      </c>
      <c r="D622" s="1" t="s">
        <v>1115</v>
      </c>
      <c r="E622" s="1" t="s">
        <v>1114</v>
      </c>
      <c r="F622" s="1" t="s">
        <v>1580</v>
      </c>
      <c r="G622" s="1" t="s">
        <v>12</v>
      </c>
      <c r="H622" s="1" t="s">
        <v>11</v>
      </c>
      <c r="I622" s="1" t="s">
        <v>50</v>
      </c>
      <c r="J622" s="1" t="s">
        <v>9</v>
      </c>
      <c r="K622" s="1" t="s">
        <v>30</v>
      </c>
      <c r="L622" s="1" t="s">
        <v>625</v>
      </c>
      <c r="M622" s="1" t="s">
        <v>624</v>
      </c>
      <c r="N622" s="8">
        <v>581.76</v>
      </c>
      <c r="O622" s="1" t="s">
        <v>2</v>
      </c>
      <c r="P622" s="8">
        <v>581.76</v>
      </c>
      <c r="Q622" s="8">
        <v>0</v>
      </c>
      <c r="R622" s="1" t="s">
        <v>590</v>
      </c>
      <c r="S622" s="7">
        <v>3455.22</v>
      </c>
      <c r="T622" s="6">
        <f>+S622*N622</f>
        <v>2010108.7871999999</v>
      </c>
      <c r="U622" s="6">
        <f>+S622*Q622</f>
        <v>0</v>
      </c>
      <c r="V622" s="1" t="str">
        <f>IF(AB622=0,IFERROR(VLOOKUP(L622,[1]listaMateriales!A:K,11,0),"-"),"Sin producto")</f>
        <v>38 x 38</v>
      </c>
      <c r="W622" s="6">
        <f>+IF(OR(K622="27",K622="28",K622="29"),VLOOKUP(L622,[1]listaMateriales!A:E,5,0),0)*N622/1000</f>
        <v>0</v>
      </c>
      <c r="X622" s="6">
        <f>+IF(W622=0,0,T622/W622)</f>
        <v>0</v>
      </c>
      <c r="Y622" s="1" t="str">
        <f>MID(L622,14,1)</f>
        <v>1</v>
      </c>
      <c r="Z622" s="2" t="str">
        <f>IF(IFERROR(FIND("PUL",M622,1),0)&gt;1,"pulido","no")</f>
        <v>no</v>
      </c>
      <c r="AA622" s="2" t="str">
        <f>IF(IFERROR(FIND("BIOC",M622,1),0)&gt;1,"BIOCITY","no")</f>
        <v>no</v>
      </c>
      <c r="AB622" s="2">
        <f>IFERROR(SEARCH("INT",F622,1),0)+IFERROR(SEARCH("DEV",F622,1),0)+IFERROR(SEARCH("FC",F622,1),0)+IFERROR(SEARCH("USD",F622,1),0)</f>
        <v>0</v>
      </c>
    </row>
    <row r="623" spans="1:28" x14ac:dyDescent="0.2">
      <c r="A623" s="1" t="s">
        <v>1707</v>
      </c>
      <c r="B623" s="1" t="s">
        <v>15</v>
      </c>
      <c r="C623" s="10">
        <v>45362</v>
      </c>
      <c r="D623" s="1" t="s">
        <v>1115</v>
      </c>
      <c r="E623" s="1" t="s">
        <v>1114</v>
      </c>
      <c r="F623" s="1" t="s">
        <v>1580</v>
      </c>
      <c r="G623" s="1" t="s">
        <v>12</v>
      </c>
      <c r="H623" s="1" t="s">
        <v>11</v>
      </c>
      <c r="I623" s="1" t="s">
        <v>50</v>
      </c>
      <c r="J623" s="1" t="s">
        <v>9</v>
      </c>
      <c r="K623" s="1" t="s">
        <v>30</v>
      </c>
      <c r="L623" s="1" t="s">
        <v>812</v>
      </c>
      <c r="M623" s="1" t="s">
        <v>811</v>
      </c>
      <c r="N623" s="9">
        <v>581.76</v>
      </c>
      <c r="O623" s="1" t="s">
        <v>2</v>
      </c>
      <c r="P623" s="8">
        <v>581.76</v>
      </c>
      <c r="Q623" s="8">
        <v>0</v>
      </c>
      <c r="R623" s="1" t="s">
        <v>590</v>
      </c>
      <c r="S623" s="7">
        <v>3455.22</v>
      </c>
      <c r="T623" s="6">
        <f>+S623*N623</f>
        <v>2010108.7871999999</v>
      </c>
      <c r="U623" s="6">
        <f>+S623*Q623</f>
        <v>0</v>
      </c>
      <c r="V623" s="1" t="str">
        <f>IF(AB623=0,IFERROR(VLOOKUP(L623,[1]listaMateriales!A:K,11,0),"-"),"Sin producto")</f>
        <v>38 x 38</v>
      </c>
      <c r="W623" s="6">
        <f>+IF(OR(K623="27",K623="28",K623="29"),VLOOKUP(L623,[1]listaMateriales!A:E,5,0),0)*N623/1000</f>
        <v>0</v>
      </c>
      <c r="X623" s="6">
        <f>+IF(W623=0,0,T623/W623)</f>
        <v>0</v>
      </c>
      <c r="Y623" s="1" t="str">
        <f>MID(L623,14,1)</f>
        <v>1</v>
      </c>
      <c r="Z623" s="2" t="str">
        <f>IF(IFERROR(FIND("PUL",M623,1),0)&gt;1,"pulido","no")</f>
        <v>no</v>
      </c>
      <c r="AA623" s="2" t="str">
        <f>IF(IFERROR(FIND("BIOC",M623,1),0)&gt;1,"BIOCITY","no")</f>
        <v>no</v>
      </c>
      <c r="AB623" s="2">
        <f>IFERROR(SEARCH("INT",F623,1),0)+IFERROR(SEARCH("DEV",F623,1),0)+IFERROR(SEARCH("FC",F623,1),0)+IFERROR(SEARCH("USD",F623,1),0)</f>
        <v>0</v>
      </c>
    </row>
    <row r="624" spans="1:28" x14ac:dyDescent="0.2">
      <c r="A624" s="1" t="s">
        <v>1707</v>
      </c>
      <c r="B624" s="1" t="s">
        <v>15</v>
      </c>
      <c r="C624" s="4">
        <v>45362</v>
      </c>
      <c r="D624" s="1" t="s">
        <v>1115</v>
      </c>
      <c r="E624" s="1" t="s">
        <v>1114</v>
      </c>
      <c r="F624" s="1" t="s">
        <v>1580</v>
      </c>
      <c r="G624" s="1" t="s">
        <v>12</v>
      </c>
      <c r="H624" s="1" t="s">
        <v>11</v>
      </c>
      <c r="I624" s="1" t="s">
        <v>50</v>
      </c>
      <c r="J624" s="1" t="s">
        <v>9</v>
      </c>
      <c r="K624" s="1" t="s">
        <v>30</v>
      </c>
      <c r="L624" s="1" t="s">
        <v>201</v>
      </c>
      <c r="M624" s="1" t="s">
        <v>200</v>
      </c>
      <c r="N624" s="1">
        <v>581.76</v>
      </c>
      <c r="O624" s="1" t="s">
        <v>2</v>
      </c>
      <c r="P624" s="1">
        <v>581.76</v>
      </c>
      <c r="Q624" s="1">
        <v>0</v>
      </c>
      <c r="R624" s="1" t="s">
        <v>590</v>
      </c>
      <c r="S624" s="1">
        <v>3455.22</v>
      </c>
      <c r="T624" s="6">
        <f>+S624*N624</f>
        <v>2010108.7871999999</v>
      </c>
      <c r="U624" s="6">
        <f>+S624*Q624</f>
        <v>0</v>
      </c>
      <c r="V624" s="1" t="str">
        <f>IF(AB624=0,IFERROR(VLOOKUP(L624,[1]listaMateriales!A:K,11,0),"-"),"Sin producto")</f>
        <v>38 x 38</v>
      </c>
      <c r="W624" s="6">
        <f>+IF(OR(K624="27",K624="28",K624="29"),VLOOKUP(L624,[1]listaMateriales!A:E,5,0),0)*N624/1000</f>
        <v>0</v>
      </c>
      <c r="X624" s="6">
        <f>+IF(W624=0,0,T624/W624)</f>
        <v>0</v>
      </c>
      <c r="Y624" s="1" t="str">
        <f>MID(L624,14,1)</f>
        <v>1</v>
      </c>
      <c r="Z624" s="2" t="str">
        <f>IF(IFERROR(FIND("PUL",M624,1),0)&gt;1,"pulido","no")</f>
        <v>no</v>
      </c>
      <c r="AA624" s="2" t="str">
        <f>IF(IFERROR(FIND("BIOC",M624,1),0)&gt;1,"BIOCITY","no")</f>
        <v>no</v>
      </c>
      <c r="AB624" s="2">
        <f>IFERROR(SEARCH("INT",F624,1),0)+IFERROR(SEARCH("DEV",F624,1),0)+IFERROR(SEARCH("FC",F624,1),0)+IFERROR(SEARCH("USD",F624,1),0)</f>
        <v>0</v>
      </c>
    </row>
    <row r="625" spans="1:28" x14ac:dyDescent="0.2">
      <c r="A625" s="1" t="s">
        <v>1707</v>
      </c>
      <c r="B625" s="1" t="s">
        <v>15</v>
      </c>
      <c r="C625" s="4">
        <v>45362</v>
      </c>
      <c r="D625" s="1" t="s">
        <v>1115</v>
      </c>
      <c r="E625" s="1" t="s">
        <v>1114</v>
      </c>
      <c r="F625" s="1" t="s">
        <v>1580</v>
      </c>
      <c r="G625" s="1" t="s">
        <v>12</v>
      </c>
      <c r="H625" s="1" t="s">
        <v>11</v>
      </c>
      <c r="I625" s="1" t="s">
        <v>50</v>
      </c>
      <c r="J625" s="1" t="s">
        <v>9</v>
      </c>
      <c r="K625" s="1" t="s">
        <v>30</v>
      </c>
      <c r="L625" s="1" t="s">
        <v>203</v>
      </c>
      <c r="M625" s="1" t="s">
        <v>202</v>
      </c>
      <c r="N625" s="1">
        <v>387.84</v>
      </c>
      <c r="O625" s="1" t="s">
        <v>2</v>
      </c>
      <c r="P625" s="1">
        <v>387.84</v>
      </c>
      <c r="Q625" s="1">
        <v>0</v>
      </c>
      <c r="R625" s="1" t="s">
        <v>590</v>
      </c>
      <c r="S625" s="1">
        <v>3455.22</v>
      </c>
      <c r="T625" s="6">
        <f>+S625*N625</f>
        <v>1340072.5247999998</v>
      </c>
      <c r="U625" s="6">
        <f>+S625*Q625</f>
        <v>0</v>
      </c>
      <c r="V625" s="1" t="str">
        <f>IF(AB625=0,IFERROR(VLOOKUP(L625,[1]listaMateriales!A:K,11,0),"-"),"Sin producto")</f>
        <v>38 x 38</v>
      </c>
      <c r="W625" s="6">
        <f>+IF(OR(K625="27",K625="28",K625="29"),VLOOKUP(L625,[1]listaMateriales!A:E,5,0),0)*N625/1000</f>
        <v>0</v>
      </c>
      <c r="X625" s="6">
        <f>+IF(W625=0,0,T625/W625)</f>
        <v>0</v>
      </c>
      <c r="Y625" s="1" t="str">
        <f>MID(L625,14,1)</f>
        <v>1</v>
      </c>
      <c r="Z625" s="2" t="str">
        <f>IF(IFERROR(FIND("PUL",M625,1),0)&gt;1,"pulido","no")</f>
        <v>no</v>
      </c>
      <c r="AA625" s="2" t="str">
        <f>IF(IFERROR(FIND("BIOC",M625,1),0)&gt;1,"BIOCITY","no")</f>
        <v>no</v>
      </c>
      <c r="AB625" s="2">
        <f>IFERROR(SEARCH("INT",F625,1),0)+IFERROR(SEARCH("DEV",F625,1),0)+IFERROR(SEARCH("FC",F625,1),0)+IFERROR(SEARCH("USD",F625,1),0)</f>
        <v>0</v>
      </c>
    </row>
    <row r="626" spans="1:28" x14ac:dyDescent="0.2">
      <c r="A626" s="1" t="s">
        <v>1706</v>
      </c>
      <c r="B626" s="1" t="s">
        <v>15</v>
      </c>
      <c r="C626" s="4">
        <v>45362</v>
      </c>
      <c r="D626" s="1" t="s">
        <v>110</v>
      </c>
      <c r="E626" s="1" t="s">
        <v>109</v>
      </c>
      <c r="F626" s="1" t="s">
        <v>1705</v>
      </c>
      <c r="G626" s="1" t="s">
        <v>12</v>
      </c>
      <c r="H626" s="1" t="s">
        <v>11</v>
      </c>
      <c r="I626" s="1" t="s">
        <v>50</v>
      </c>
      <c r="J626" s="1" t="s">
        <v>9</v>
      </c>
      <c r="K626" s="1" t="s">
        <v>30</v>
      </c>
      <c r="L626" s="1" t="s">
        <v>118</v>
      </c>
      <c r="M626" s="1" t="s">
        <v>117</v>
      </c>
      <c r="N626" s="1">
        <v>484.8</v>
      </c>
      <c r="O626" s="1" t="s">
        <v>2</v>
      </c>
      <c r="P626" s="1">
        <v>484.8</v>
      </c>
      <c r="Q626" s="1">
        <v>0</v>
      </c>
      <c r="R626" s="1" t="s">
        <v>33</v>
      </c>
      <c r="S626" s="1">
        <v>2976.3</v>
      </c>
      <c r="T626" s="6">
        <f>+S626*N626</f>
        <v>1442910.2400000002</v>
      </c>
      <c r="U626" s="6">
        <f>+S626*Q626</f>
        <v>0</v>
      </c>
      <c r="V626" s="1" t="str">
        <f>IF(AB626=0,IFERROR(VLOOKUP(L626,[1]listaMateriales!A:K,11,0),"-"),"Sin producto")</f>
        <v>38 x 38</v>
      </c>
      <c r="W626" s="6">
        <f>+IF(OR(K626="27",K626="28",K626="29"),VLOOKUP(L626,[1]listaMateriales!A:E,5,0),0)*N626/1000</f>
        <v>0</v>
      </c>
      <c r="X626" s="6">
        <f>+IF(W626=0,0,T626/W626)</f>
        <v>0</v>
      </c>
      <c r="Y626" s="1" t="str">
        <f>MID(L626,14,1)</f>
        <v>1</v>
      </c>
      <c r="Z626" s="2" t="str">
        <f>IF(IFERROR(FIND("PUL",M626,1),0)&gt;1,"pulido","no")</f>
        <v>no</v>
      </c>
      <c r="AA626" s="2" t="str">
        <f>IF(IFERROR(FIND("BIOC",M626,1),0)&gt;1,"BIOCITY","no")</f>
        <v>no</v>
      </c>
      <c r="AB626" s="2">
        <f>IFERROR(SEARCH("INT",F626,1),0)+IFERROR(SEARCH("DEV",F626,1),0)+IFERROR(SEARCH("FC",F626,1),0)+IFERROR(SEARCH("USD",F626,1),0)</f>
        <v>0</v>
      </c>
    </row>
    <row r="627" spans="1:28" x14ac:dyDescent="0.2">
      <c r="A627" s="1" t="s">
        <v>1704</v>
      </c>
      <c r="B627" s="1" t="s">
        <v>42</v>
      </c>
      <c r="C627" s="4">
        <v>45362</v>
      </c>
      <c r="D627" s="1" t="s">
        <v>41</v>
      </c>
      <c r="E627" s="1" t="s">
        <v>40</v>
      </c>
      <c r="F627" s="1" t="s">
        <v>1703</v>
      </c>
      <c r="G627" s="1" t="s">
        <v>39</v>
      </c>
      <c r="H627" s="1" t="s">
        <v>38</v>
      </c>
      <c r="I627" s="1" t="s">
        <v>50</v>
      </c>
      <c r="J627" s="1" t="s">
        <v>37</v>
      </c>
      <c r="K627" s="1" t="s">
        <v>36</v>
      </c>
      <c r="L627" s="1" t="s">
        <v>35</v>
      </c>
      <c r="M627" s="1" t="s">
        <v>34</v>
      </c>
      <c r="N627" s="1">
        <v>3456</v>
      </c>
      <c r="O627" s="1" t="s">
        <v>4</v>
      </c>
      <c r="P627" s="1">
        <v>3456</v>
      </c>
      <c r="Q627" s="1">
        <v>0</v>
      </c>
      <c r="R627" s="1" t="s">
        <v>33</v>
      </c>
      <c r="S627" s="1">
        <v>116.04</v>
      </c>
      <c r="T627" s="6">
        <f>+S627*N627</f>
        <v>401034.24000000005</v>
      </c>
      <c r="U627" s="6">
        <f>+S627*Q627</f>
        <v>0</v>
      </c>
      <c r="V627" s="1" t="str">
        <f>IF(AB627=0,IFERROR(VLOOKUP(L627,[1]listaMateriales!A:K,11,0),"-"),"Sin producto")</f>
        <v>Ladrillos (Campana)</v>
      </c>
      <c r="W627" s="6">
        <f>+IF(OR(K627="27",K627="28",K627="29"),VLOOKUP(L627,[1]listaMateriales!A:E,5,0),0)*N627/1000</f>
        <v>16.588799999999999</v>
      </c>
      <c r="X627" s="6">
        <f>+IF(W627=0,0,T627/W627)</f>
        <v>24175.000000000004</v>
      </c>
      <c r="Y627" s="1" t="str">
        <f>MID(L627,14,1)</f>
        <v/>
      </c>
      <c r="Z627" s="2" t="str">
        <f>IF(IFERROR(FIND("PUL",M627,1),0)&gt;1,"pulido","no")</f>
        <v>no</v>
      </c>
      <c r="AA627" s="2" t="str">
        <f>IF(IFERROR(FIND("BIOC",M627,1),0)&gt;1,"BIOCITY","no")</f>
        <v>no</v>
      </c>
      <c r="AB627" s="2">
        <f>IFERROR(SEARCH("INT",F627,1),0)+IFERROR(SEARCH("DEV",F627,1),0)+IFERROR(SEARCH("FC",F627,1),0)+IFERROR(SEARCH("USD",F627,1),0)</f>
        <v>0</v>
      </c>
    </row>
    <row r="628" spans="1:28" x14ac:dyDescent="0.2">
      <c r="A628" s="1" t="s">
        <v>1704</v>
      </c>
      <c r="B628" s="1" t="s">
        <v>42</v>
      </c>
      <c r="C628" s="4">
        <v>45362</v>
      </c>
      <c r="D628" s="1" t="s">
        <v>41</v>
      </c>
      <c r="E628" s="1" t="s">
        <v>40</v>
      </c>
      <c r="F628" s="1" t="s">
        <v>1703</v>
      </c>
      <c r="G628" s="1" t="s">
        <v>39</v>
      </c>
      <c r="H628" s="1" t="s">
        <v>38</v>
      </c>
      <c r="I628" s="1" t="s">
        <v>50</v>
      </c>
      <c r="J628" s="1" t="s">
        <v>37</v>
      </c>
      <c r="K628" s="1" t="s">
        <v>36</v>
      </c>
      <c r="L628" s="1" t="s">
        <v>86</v>
      </c>
      <c r="M628" s="1" t="s">
        <v>85</v>
      </c>
      <c r="N628" s="1">
        <v>4356</v>
      </c>
      <c r="O628" s="1" t="s">
        <v>4</v>
      </c>
      <c r="P628" s="1">
        <v>4356</v>
      </c>
      <c r="Q628" s="1">
        <v>0</v>
      </c>
      <c r="R628" s="1" t="s">
        <v>33</v>
      </c>
      <c r="S628" s="1">
        <v>97.09</v>
      </c>
      <c r="T628" s="6">
        <f>+S628*N628</f>
        <v>422924.04000000004</v>
      </c>
      <c r="U628" s="6">
        <f>+S628*Q628</f>
        <v>0</v>
      </c>
      <c r="V628" s="1" t="str">
        <f>IF(AB628=0,IFERROR(VLOOKUP(L628,[1]listaMateriales!A:K,11,0),"-"),"Sin producto")</f>
        <v>Ladrillos (Campana)</v>
      </c>
      <c r="W628" s="6">
        <f>+IF(OR(K628="27",K628="28",K628="29"),VLOOKUP(L628,[1]listaMateriales!A:E,5,0),0)*N628/1000</f>
        <v>16.1172</v>
      </c>
      <c r="X628" s="6">
        <f>+IF(W628=0,0,T628/W628)</f>
        <v>26240.540540540544</v>
      </c>
      <c r="Y628" s="1" t="str">
        <f>MID(L628,14,1)</f>
        <v/>
      </c>
      <c r="Z628" s="2" t="str">
        <f>IF(IFERROR(FIND("PUL",M628,1),0)&gt;1,"pulido","no")</f>
        <v>no</v>
      </c>
      <c r="AA628" s="2" t="str">
        <f>IF(IFERROR(FIND("BIOC",M628,1),0)&gt;1,"BIOCITY","no")</f>
        <v>no</v>
      </c>
      <c r="AB628" s="2">
        <f>IFERROR(SEARCH("INT",F628,1),0)+IFERROR(SEARCH("DEV",F628,1),0)+IFERROR(SEARCH("FC",F628,1),0)+IFERROR(SEARCH("USD",F628,1),0)</f>
        <v>0</v>
      </c>
    </row>
    <row r="629" spans="1:28" x14ac:dyDescent="0.2">
      <c r="A629" s="1" t="s">
        <v>1702</v>
      </c>
      <c r="B629" s="1" t="s">
        <v>15</v>
      </c>
      <c r="C629" s="4">
        <v>45362</v>
      </c>
      <c r="D629" s="1" t="s">
        <v>1701</v>
      </c>
      <c r="E629" s="1" t="s">
        <v>1700</v>
      </c>
      <c r="F629" s="1" t="s">
        <v>1699</v>
      </c>
      <c r="G629" s="1" t="s">
        <v>12</v>
      </c>
      <c r="H629" s="1" t="s">
        <v>11</v>
      </c>
      <c r="I629" s="1" t="s">
        <v>50</v>
      </c>
      <c r="J629" s="1" t="s">
        <v>17</v>
      </c>
      <c r="K629" s="1" t="s">
        <v>16</v>
      </c>
      <c r="L629" s="1" t="s">
        <v>1694</v>
      </c>
      <c r="M629" s="1" t="s">
        <v>1693</v>
      </c>
      <c r="N629" s="1">
        <v>270</v>
      </c>
      <c r="O629" s="1" t="s">
        <v>2</v>
      </c>
      <c r="P629" s="1">
        <v>270</v>
      </c>
      <c r="Q629" s="1">
        <v>0</v>
      </c>
      <c r="R629" s="1" t="s">
        <v>195</v>
      </c>
      <c r="S629" s="1">
        <v>5527.61</v>
      </c>
      <c r="T629" s="6">
        <f>+S629*N629</f>
        <v>1492454.7</v>
      </c>
      <c r="U629" s="6">
        <f>+S629*Q629</f>
        <v>0</v>
      </c>
      <c r="V629" s="1" t="str">
        <f>IF(AB629=0,IFERROR(VLOOKUP(L629,[1]listaMateriales!A:K,11,0),"-"),"Sin producto")</f>
        <v>60x60-61x61-61,5x61,5</v>
      </c>
      <c r="W629" s="6">
        <f>+IF(OR(K629="27",K629="28",K629="29"),VLOOKUP(L629,[1]listaMateriales!A:E,5,0),0)*N629/1000</f>
        <v>0</v>
      </c>
      <c r="X629" s="6">
        <f>+IF(W629=0,0,T629/W629)</f>
        <v>0</v>
      </c>
      <c r="Y629" s="1" t="str">
        <f>MID(L629,14,1)</f>
        <v>2</v>
      </c>
      <c r="Z629" s="2" t="str">
        <f>IF(IFERROR(FIND("PUL",M629,1),0)&gt;1,"pulido","no")</f>
        <v>no</v>
      </c>
      <c r="AA629" s="2" t="str">
        <f>IF(IFERROR(FIND("BIOC",M629,1),0)&gt;1,"BIOCITY","no")</f>
        <v>no</v>
      </c>
      <c r="AB629" s="2">
        <f>IFERROR(SEARCH("INT",F629,1),0)+IFERROR(SEARCH("DEV",F629,1),0)+IFERROR(SEARCH("FC",F629,1),0)+IFERROR(SEARCH("USD",F629,1),0)</f>
        <v>0</v>
      </c>
    </row>
    <row r="630" spans="1:28" x14ac:dyDescent="0.2">
      <c r="A630" s="1" t="s">
        <v>1702</v>
      </c>
      <c r="B630" s="1" t="s">
        <v>15</v>
      </c>
      <c r="C630" s="4">
        <v>45362</v>
      </c>
      <c r="D630" s="1" t="s">
        <v>1701</v>
      </c>
      <c r="E630" s="1" t="s">
        <v>1700</v>
      </c>
      <c r="F630" s="1" t="s">
        <v>1699</v>
      </c>
      <c r="G630" s="1" t="s">
        <v>12</v>
      </c>
      <c r="H630" s="1" t="s">
        <v>11</v>
      </c>
      <c r="I630" s="1" t="s">
        <v>50</v>
      </c>
      <c r="J630" s="1" t="s">
        <v>17</v>
      </c>
      <c r="K630" s="1" t="s">
        <v>16</v>
      </c>
      <c r="L630" s="1" t="s">
        <v>1377</v>
      </c>
      <c r="M630" s="1" t="s">
        <v>1376</v>
      </c>
      <c r="N630" s="1">
        <v>432</v>
      </c>
      <c r="O630" s="1" t="s">
        <v>2</v>
      </c>
      <c r="P630" s="1">
        <v>432</v>
      </c>
      <c r="Q630" s="1">
        <v>0</v>
      </c>
      <c r="R630" s="1" t="s">
        <v>195</v>
      </c>
      <c r="S630" s="1">
        <v>6133.39</v>
      </c>
      <c r="T630" s="6">
        <f>+S630*N630</f>
        <v>2649624.48</v>
      </c>
      <c r="U630" s="6">
        <f>+S630*Q630</f>
        <v>0</v>
      </c>
      <c r="V630" s="1" t="str">
        <f>IF(AB630=0,IFERROR(VLOOKUP(L630,[1]listaMateriales!A:K,11,0),"-"),"Sin producto")</f>
        <v>60x60-61x61-61,5x61,5</v>
      </c>
      <c r="W630" s="6">
        <f>+IF(OR(K630="27",K630="28",K630="29"),VLOOKUP(L630,[1]listaMateriales!A:E,5,0),0)*N630/1000</f>
        <v>0</v>
      </c>
      <c r="X630" s="6">
        <f>+IF(W630=0,0,T630/W630)</f>
        <v>0</v>
      </c>
      <c r="Y630" s="1" t="str">
        <f>MID(L630,14,1)</f>
        <v>2</v>
      </c>
      <c r="Z630" s="2" t="str">
        <f>IF(IFERROR(FIND("PUL",M630,1),0)&gt;1,"pulido","no")</f>
        <v>no</v>
      </c>
      <c r="AA630" s="2" t="str">
        <f>IF(IFERROR(FIND("BIOC",M630,1),0)&gt;1,"BIOCITY","no")</f>
        <v>no</v>
      </c>
      <c r="AB630" s="2">
        <f>IFERROR(SEARCH("INT",F630,1),0)+IFERROR(SEARCH("DEV",F630,1),0)+IFERROR(SEARCH("FC",F630,1),0)+IFERROR(SEARCH("USD",F630,1),0)</f>
        <v>0</v>
      </c>
    </row>
    <row r="631" spans="1:28" x14ac:dyDescent="0.2">
      <c r="A631" s="1" t="s">
        <v>1702</v>
      </c>
      <c r="B631" s="1" t="s">
        <v>15</v>
      </c>
      <c r="C631" s="4">
        <v>45362</v>
      </c>
      <c r="D631" s="1" t="s">
        <v>1701</v>
      </c>
      <c r="E631" s="1" t="s">
        <v>1700</v>
      </c>
      <c r="F631" s="1" t="s">
        <v>1699</v>
      </c>
      <c r="G631" s="1" t="s">
        <v>12</v>
      </c>
      <c r="H631" s="1" t="s">
        <v>11</v>
      </c>
      <c r="I631" s="1" t="s">
        <v>50</v>
      </c>
      <c r="J631" s="1" t="s">
        <v>17</v>
      </c>
      <c r="K631" s="1" t="s">
        <v>16</v>
      </c>
      <c r="L631" s="1" t="s">
        <v>327</v>
      </c>
      <c r="M631" s="1" t="s">
        <v>326</v>
      </c>
      <c r="N631" s="1">
        <v>216</v>
      </c>
      <c r="O631" s="1" t="s">
        <v>2</v>
      </c>
      <c r="P631" s="1">
        <v>216</v>
      </c>
      <c r="Q631" s="1">
        <v>0</v>
      </c>
      <c r="R631" s="1" t="s">
        <v>195</v>
      </c>
      <c r="S631" s="1">
        <v>6133.39</v>
      </c>
      <c r="T631" s="6">
        <f>+S631*N631</f>
        <v>1324812.24</v>
      </c>
      <c r="U631" s="6">
        <f>+S631*Q631</f>
        <v>0</v>
      </c>
      <c r="V631" s="1" t="str">
        <f>IF(AB631=0,IFERROR(VLOOKUP(L631,[1]listaMateriales!A:K,11,0),"-"),"Sin producto")</f>
        <v>60x60-61x61-61,5x61,5</v>
      </c>
      <c r="W631" s="6">
        <f>+IF(OR(K631="27",K631="28",K631="29"),VLOOKUP(L631,[1]listaMateriales!A:E,5,0),0)*N631/1000</f>
        <v>0</v>
      </c>
      <c r="X631" s="6">
        <f>+IF(W631=0,0,T631/W631)</f>
        <v>0</v>
      </c>
      <c r="Y631" s="1" t="str">
        <f>MID(L631,14,1)</f>
        <v>2</v>
      </c>
      <c r="Z631" s="2" t="str">
        <f>IF(IFERROR(FIND("PUL",M631,1),0)&gt;1,"pulido","no")</f>
        <v>no</v>
      </c>
      <c r="AA631" s="2" t="str">
        <f>IF(IFERROR(FIND("BIOC",M631,1),0)&gt;1,"BIOCITY","no")</f>
        <v>no</v>
      </c>
      <c r="AB631" s="2">
        <f>IFERROR(SEARCH("INT",F631,1),0)+IFERROR(SEARCH("DEV",F631,1),0)+IFERROR(SEARCH("FC",F631,1),0)+IFERROR(SEARCH("USD",F631,1),0)</f>
        <v>0</v>
      </c>
    </row>
    <row r="632" spans="1:28" x14ac:dyDescent="0.2">
      <c r="A632" s="1" t="s">
        <v>1698</v>
      </c>
      <c r="B632" s="1" t="s">
        <v>15</v>
      </c>
      <c r="C632" s="4">
        <v>45362</v>
      </c>
      <c r="D632" s="1" t="s">
        <v>1697</v>
      </c>
      <c r="E632" s="1" t="s">
        <v>1696</v>
      </c>
      <c r="F632" s="1" t="s">
        <v>1695</v>
      </c>
      <c r="G632" s="1" t="s">
        <v>12</v>
      </c>
      <c r="H632" s="1" t="s">
        <v>11</v>
      </c>
      <c r="I632" s="1" t="s">
        <v>50</v>
      </c>
      <c r="J632" s="1" t="s">
        <v>9</v>
      </c>
      <c r="K632" s="1" t="s">
        <v>30</v>
      </c>
      <c r="L632" s="1" t="s">
        <v>29</v>
      </c>
      <c r="M632" s="1" t="s">
        <v>28</v>
      </c>
      <c r="N632" s="1">
        <v>1357.44</v>
      </c>
      <c r="O632" s="1" t="s">
        <v>2</v>
      </c>
      <c r="P632" s="1">
        <v>1357.44</v>
      </c>
      <c r="Q632" s="1">
        <v>0</v>
      </c>
      <c r="R632" s="1" t="s">
        <v>33</v>
      </c>
      <c r="S632" s="1">
        <v>3056.8</v>
      </c>
      <c r="T632" s="6">
        <f>+S632*N632</f>
        <v>4149422.5920000006</v>
      </c>
      <c r="U632" s="6">
        <f>+S632*Q632</f>
        <v>0</v>
      </c>
      <c r="V632" s="1" t="str">
        <f>IF(AB632=0,IFERROR(VLOOKUP(L632,[1]listaMateriales!A:K,11,0),"-"),"Sin producto")</f>
        <v>38 x 38</v>
      </c>
      <c r="W632" s="6">
        <f>+IF(OR(K632="27",K632="28",K632="29"),VLOOKUP(L632,[1]listaMateriales!A:E,5,0),0)*N632/1000</f>
        <v>0</v>
      </c>
      <c r="X632" s="6">
        <f>+IF(W632=0,0,T632/W632)</f>
        <v>0</v>
      </c>
      <c r="Y632" s="1" t="str">
        <f>MID(L632,14,1)</f>
        <v>1</v>
      </c>
      <c r="Z632" s="2" t="str">
        <f>IF(IFERROR(FIND("PUL",M632,1),0)&gt;1,"pulido","no")</f>
        <v>no</v>
      </c>
      <c r="AA632" s="2" t="str">
        <f>IF(IFERROR(FIND("BIOC",M632,1),0)&gt;1,"BIOCITY","no")</f>
        <v>no</v>
      </c>
      <c r="AB632" s="2">
        <f>IFERROR(SEARCH("INT",F632,1),0)+IFERROR(SEARCH("DEV",F632,1),0)+IFERROR(SEARCH("FC",F632,1),0)+IFERROR(SEARCH("USD",F632,1),0)</f>
        <v>0</v>
      </c>
    </row>
    <row r="633" spans="1:28" x14ac:dyDescent="0.2">
      <c r="A633" s="1" t="s">
        <v>1692</v>
      </c>
      <c r="B633" s="1" t="s">
        <v>15</v>
      </c>
      <c r="C633" s="4">
        <v>45362</v>
      </c>
      <c r="D633" s="1" t="s">
        <v>324</v>
      </c>
      <c r="E633" s="1" t="s">
        <v>323</v>
      </c>
      <c r="F633" s="1" t="s">
        <v>1591</v>
      </c>
      <c r="G633" s="1" t="s">
        <v>12</v>
      </c>
      <c r="H633" s="1" t="s">
        <v>11</v>
      </c>
      <c r="I633" s="1" t="s">
        <v>50</v>
      </c>
      <c r="J633" s="1" t="s">
        <v>17</v>
      </c>
      <c r="K633" s="1" t="s">
        <v>16</v>
      </c>
      <c r="L633" s="1" t="s">
        <v>1694</v>
      </c>
      <c r="M633" s="1" t="s">
        <v>1693</v>
      </c>
      <c r="N633" s="1">
        <v>270</v>
      </c>
      <c r="O633" s="1" t="s">
        <v>2</v>
      </c>
      <c r="P633" s="1">
        <v>270</v>
      </c>
      <c r="Q633" s="1">
        <v>0</v>
      </c>
      <c r="R633" s="1" t="s">
        <v>195</v>
      </c>
      <c r="S633" s="1">
        <v>5527.61</v>
      </c>
      <c r="T633" s="6">
        <f>+S633*N633</f>
        <v>1492454.7</v>
      </c>
      <c r="U633" s="6">
        <f>+S633*Q633</f>
        <v>0</v>
      </c>
      <c r="V633" s="1" t="str">
        <f>IF(AB633=0,IFERROR(VLOOKUP(L633,[1]listaMateriales!A:K,11,0),"-"),"Sin producto")</f>
        <v>60x60-61x61-61,5x61,5</v>
      </c>
      <c r="W633" s="6">
        <f>+IF(OR(K633="27",K633="28",K633="29"),VLOOKUP(L633,[1]listaMateriales!A:E,5,0),0)*N633/1000</f>
        <v>0</v>
      </c>
      <c r="X633" s="6">
        <f>+IF(W633=0,0,T633/W633)</f>
        <v>0</v>
      </c>
      <c r="Y633" s="1" t="str">
        <f>MID(L633,14,1)</f>
        <v>2</v>
      </c>
      <c r="Z633" s="2" t="str">
        <f>IF(IFERROR(FIND("PUL",M633,1),0)&gt;1,"pulido","no")</f>
        <v>no</v>
      </c>
      <c r="AA633" s="2" t="str">
        <f>IF(IFERROR(FIND("BIOC",M633,1),0)&gt;1,"BIOCITY","no")</f>
        <v>no</v>
      </c>
      <c r="AB633" s="2">
        <f>IFERROR(SEARCH("INT",F633,1),0)+IFERROR(SEARCH("DEV",F633,1),0)+IFERROR(SEARCH("FC",F633,1),0)+IFERROR(SEARCH("USD",F633,1),0)</f>
        <v>0</v>
      </c>
    </row>
    <row r="634" spans="1:28" x14ac:dyDescent="0.2">
      <c r="A634" s="1" t="s">
        <v>1692</v>
      </c>
      <c r="B634" s="1" t="s">
        <v>15</v>
      </c>
      <c r="C634" s="4">
        <v>45362</v>
      </c>
      <c r="D634" s="1" t="s">
        <v>324</v>
      </c>
      <c r="E634" s="1" t="s">
        <v>323</v>
      </c>
      <c r="F634" s="1" t="s">
        <v>1591</v>
      </c>
      <c r="G634" s="1" t="s">
        <v>12</v>
      </c>
      <c r="H634" s="1" t="s">
        <v>11</v>
      </c>
      <c r="I634" s="1" t="s">
        <v>50</v>
      </c>
      <c r="J634" s="1" t="s">
        <v>17</v>
      </c>
      <c r="K634" s="1" t="s">
        <v>16</v>
      </c>
      <c r="L634" s="1" t="s">
        <v>327</v>
      </c>
      <c r="M634" s="1" t="s">
        <v>326</v>
      </c>
      <c r="N634" s="1">
        <v>216</v>
      </c>
      <c r="O634" s="1" t="s">
        <v>2</v>
      </c>
      <c r="P634" s="1">
        <v>216</v>
      </c>
      <c r="Q634" s="1">
        <v>0</v>
      </c>
      <c r="R634" s="1" t="s">
        <v>195</v>
      </c>
      <c r="S634" s="1">
        <v>6133.39</v>
      </c>
      <c r="T634" s="6">
        <f>+S634*N634</f>
        <v>1324812.24</v>
      </c>
      <c r="U634" s="6">
        <f>+S634*Q634</f>
        <v>0</v>
      </c>
      <c r="V634" s="1" t="str">
        <f>IF(AB634=0,IFERROR(VLOOKUP(L634,[1]listaMateriales!A:K,11,0),"-"),"Sin producto")</f>
        <v>60x60-61x61-61,5x61,5</v>
      </c>
      <c r="W634" s="6">
        <f>+IF(OR(K634="27",K634="28",K634="29"),VLOOKUP(L634,[1]listaMateriales!A:E,5,0),0)*N634/1000</f>
        <v>0</v>
      </c>
      <c r="X634" s="6">
        <f>+IF(W634=0,0,T634/W634)</f>
        <v>0</v>
      </c>
      <c r="Y634" s="1" t="str">
        <f>MID(L634,14,1)</f>
        <v>2</v>
      </c>
      <c r="Z634" s="2" t="str">
        <f>IF(IFERROR(FIND("PUL",M634,1),0)&gt;1,"pulido","no")</f>
        <v>no</v>
      </c>
      <c r="AA634" s="2" t="str">
        <f>IF(IFERROR(FIND("BIOC",M634,1),0)&gt;1,"BIOCITY","no")</f>
        <v>no</v>
      </c>
      <c r="AB634" s="2">
        <f>IFERROR(SEARCH("INT",F634,1),0)+IFERROR(SEARCH("DEV",F634,1),0)+IFERROR(SEARCH("FC",F634,1),0)+IFERROR(SEARCH("USD",F634,1),0)</f>
        <v>0</v>
      </c>
    </row>
    <row r="635" spans="1:28" x14ac:dyDescent="0.2">
      <c r="A635" s="1" t="s">
        <v>1692</v>
      </c>
      <c r="B635" s="1" t="s">
        <v>15</v>
      </c>
      <c r="C635" s="4">
        <v>45362</v>
      </c>
      <c r="D635" s="1" t="s">
        <v>324</v>
      </c>
      <c r="E635" s="1" t="s">
        <v>323</v>
      </c>
      <c r="F635" s="1" t="s">
        <v>1591</v>
      </c>
      <c r="G635" s="1" t="s">
        <v>12</v>
      </c>
      <c r="H635" s="1" t="s">
        <v>11</v>
      </c>
      <c r="I635" s="1" t="s">
        <v>50</v>
      </c>
      <c r="J635" s="1" t="s">
        <v>17</v>
      </c>
      <c r="K635" s="1" t="s">
        <v>16</v>
      </c>
      <c r="L635" s="1" t="s">
        <v>1377</v>
      </c>
      <c r="M635" s="1" t="s">
        <v>1376</v>
      </c>
      <c r="N635" s="1">
        <v>432</v>
      </c>
      <c r="O635" s="1" t="s">
        <v>2</v>
      </c>
      <c r="P635" s="1">
        <v>432</v>
      </c>
      <c r="Q635" s="1">
        <v>0</v>
      </c>
      <c r="R635" s="1" t="s">
        <v>195</v>
      </c>
      <c r="S635" s="1">
        <v>6133.39</v>
      </c>
      <c r="T635" s="6">
        <f>+S635*N635</f>
        <v>2649624.48</v>
      </c>
      <c r="U635" s="6">
        <f>+S635*Q635</f>
        <v>0</v>
      </c>
      <c r="V635" s="1" t="str">
        <f>IF(AB635=0,IFERROR(VLOOKUP(L635,[1]listaMateriales!A:K,11,0),"-"),"Sin producto")</f>
        <v>60x60-61x61-61,5x61,5</v>
      </c>
      <c r="W635" s="6">
        <f>+IF(OR(K635="27",K635="28",K635="29"),VLOOKUP(L635,[1]listaMateriales!A:E,5,0),0)*N635/1000</f>
        <v>0</v>
      </c>
      <c r="X635" s="6">
        <f>+IF(W635=0,0,T635/W635)</f>
        <v>0</v>
      </c>
      <c r="Y635" s="1" t="str">
        <f>MID(L635,14,1)</f>
        <v>2</v>
      </c>
      <c r="Z635" s="2" t="str">
        <f>IF(IFERROR(FIND("PUL",M635,1),0)&gt;1,"pulido","no")</f>
        <v>no</v>
      </c>
      <c r="AA635" s="2" t="str">
        <f>IF(IFERROR(FIND("BIOC",M635,1),0)&gt;1,"BIOCITY","no")</f>
        <v>no</v>
      </c>
      <c r="AB635" s="2">
        <f>IFERROR(SEARCH("INT",F635,1),0)+IFERROR(SEARCH("DEV",F635,1),0)+IFERROR(SEARCH("FC",F635,1),0)+IFERROR(SEARCH("USD",F635,1),0)</f>
        <v>0</v>
      </c>
    </row>
    <row r="636" spans="1:28" x14ac:dyDescent="0.2">
      <c r="A636" s="1" t="s">
        <v>1691</v>
      </c>
      <c r="B636" s="1" t="s">
        <v>15</v>
      </c>
      <c r="C636" s="4">
        <v>45362</v>
      </c>
      <c r="D636" s="1" t="s">
        <v>1690</v>
      </c>
      <c r="E636" s="1" t="s">
        <v>1689</v>
      </c>
      <c r="F636" s="1" t="s">
        <v>167</v>
      </c>
      <c r="G636" s="1" t="s">
        <v>12</v>
      </c>
      <c r="H636" s="1" t="s">
        <v>11</v>
      </c>
      <c r="I636" s="1" t="s">
        <v>50</v>
      </c>
      <c r="J636" s="1" t="s">
        <v>17</v>
      </c>
      <c r="K636" s="1" t="s">
        <v>16</v>
      </c>
      <c r="L636" s="1" t="s">
        <v>166</v>
      </c>
      <c r="M636" s="1" t="s">
        <v>165</v>
      </c>
      <c r="N636" s="1">
        <v>1.56</v>
      </c>
      <c r="O636" s="1" t="s">
        <v>2</v>
      </c>
      <c r="P636" s="1">
        <v>0</v>
      </c>
      <c r="Q636" s="1">
        <v>1.56</v>
      </c>
      <c r="R636" s="1" t="s">
        <v>43</v>
      </c>
      <c r="S636" s="1">
        <v>0.15</v>
      </c>
      <c r="T636" s="6">
        <f>+S636*N636</f>
        <v>0.23399999999999999</v>
      </c>
      <c r="U636" s="6">
        <f>+S636*Q636</f>
        <v>0.23399999999999999</v>
      </c>
      <c r="V636" s="1" t="str">
        <f>IF(AB636=0,IFERROR(VLOOKUP(L636,[1]listaMateriales!A:K,11,0),"-"),"Sin producto")</f>
        <v xml:space="preserve">64 x 122 </v>
      </c>
      <c r="W636" s="6">
        <f>+IF(OR(K636="27",K636="28",K636="29"),VLOOKUP(L636,[1]listaMateriales!A:E,5,0),0)*N636/1000</f>
        <v>0</v>
      </c>
      <c r="X636" s="6">
        <f>+IF(W636=0,0,T636/W636)</f>
        <v>0</v>
      </c>
      <c r="Y636" s="1" t="str">
        <f>MID(L636,14,1)</f>
        <v>1</v>
      </c>
      <c r="Z636" s="2" t="str">
        <f>IF(IFERROR(FIND("PUL",M636,1),0)&gt;1,"pulido","no")</f>
        <v>no</v>
      </c>
      <c r="AA636" s="2" t="str">
        <f>IF(IFERROR(FIND("BIOC",M636,1),0)&gt;1,"BIOCITY","no")</f>
        <v>no</v>
      </c>
      <c r="AB636" s="2">
        <f>IFERROR(SEARCH("INT",F636,1),0)+IFERROR(SEARCH("DEV",F636,1),0)+IFERROR(SEARCH("FC",F636,1),0)+IFERROR(SEARCH("USD",F636,1),0)</f>
        <v>0</v>
      </c>
    </row>
    <row r="637" spans="1:28" x14ac:dyDescent="0.2">
      <c r="A637" s="1" t="s">
        <v>1691</v>
      </c>
      <c r="B637" s="1" t="s">
        <v>15</v>
      </c>
      <c r="C637" s="4">
        <v>45362</v>
      </c>
      <c r="D637" s="1" t="s">
        <v>1690</v>
      </c>
      <c r="E637" s="1" t="s">
        <v>1689</v>
      </c>
      <c r="F637" s="1" t="s">
        <v>167</v>
      </c>
      <c r="G637" s="1" t="s">
        <v>12</v>
      </c>
      <c r="H637" s="1" t="s">
        <v>11</v>
      </c>
      <c r="I637" s="1" t="s">
        <v>50</v>
      </c>
      <c r="J637" s="1" t="s">
        <v>17</v>
      </c>
      <c r="K637" s="1" t="s">
        <v>16</v>
      </c>
      <c r="L637" s="1" t="s">
        <v>169</v>
      </c>
      <c r="M637" s="1" t="s">
        <v>168</v>
      </c>
      <c r="N637" s="1">
        <v>1.56</v>
      </c>
      <c r="O637" s="1" t="s">
        <v>2</v>
      </c>
      <c r="P637" s="1">
        <v>0</v>
      </c>
      <c r="Q637" s="1">
        <v>1.56</v>
      </c>
      <c r="R637" s="1" t="s">
        <v>43</v>
      </c>
      <c r="S637" s="1">
        <v>0.15</v>
      </c>
      <c r="T637" s="6">
        <f>+S637*N637</f>
        <v>0.23399999999999999</v>
      </c>
      <c r="U637" s="6">
        <f>+S637*Q637</f>
        <v>0.23399999999999999</v>
      </c>
      <c r="V637" s="1" t="str">
        <f>IF(AB637=0,IFERROR(VLOOKUP(L637,[1]listaMateriales!A:K,11,0),"-"),"Sin producto")</f>
        <v xml:space="preserve">64 x 122 </v>
      </c>
      <c r="W637" s="6">
        <f>+IF(OR(K637="27",K637="28",K637="29"),VLOOKUP(L637,[1]listaMateriales!A:E,5,0),0)*N637/1000</f>
        <v>0</v>
      </c>
      <c r="X637" s="6">
        <f>+IF(W637=0,0,T637/W637)</f>
        <v>0</v>
      </c>
      <c r="Y637" s="1" t="str">
        <f>MID(L637,14,1)</f>
        <v>1</v>
      </c>
      <c r="Z637" s="2" t="str">
        <f>IF(IFERROR(FIND("PUL",M637,1),0)&gt;1,"pulido","no")</f>
        <v>no</v>
      </c>
      <c r="AA637" s="2" t="str">
        <f>IF(IFERROR(FIND("BIOC",M637,1),0)&gt;1,"BIOCITY","no")</f>
        <v>no</v>
      </c>
      <c r="AB637" s="2">
        <f>IFERROR(SEARCH("INT",F637,1),0)+IFERROR(SEARCH("DEV",F637,1),0)+IFERROR(SEARCH("FC",F637,1),0)+IFERROR(SEARCH("USD",F637,1),0)</f>
        <v>0</v>
      </c>
    </row>
    <row r="638" spans="1:28" x14ac:dyDescent="0.2">
      <c r="A638" s="1" t="s">
        <v>1691</v>
      </c>
      <c r="B638" s="1" t="s">
        <v>15</v>
      </c>
      <c r="C638" s="4">
        <v>45362</v>
      </c>
      <c r="D638" s="1" t="s">
        <v>1690</v>
      </c>
      <c r="E638" s="1" t="s">
        <v>1689</v>
      </c>
      <c r="F638" s="1" t="s">
        <v>167</v>
      </c>
      <c r="G638" s="1" t="s">
        <v>12</v>
      </c>
      <c r="H638" s="1" t="s">
        <v>11</v>
      </c>
      <c r="I638" s="1" t="s">
        <v>50</v>
      </c>
      <c r="J638" s="1" t="s">
        <v>17</v>
      </c>
      <c r="K638" s="1" t="s">
        <v>16</v>
      </c>
      <c r="L638" s="1" t="s">
        <v>171</v>
      </c>
      <c r="M638" s="1" t="s">
        <v>170</v>
      </c>
      <c r="N638" s="1">
        <v>1.56</v>
      </c>
      <c r="O638" s="1" t="s">
        <v>2</v>
      </c>
      <c r="P638" s="1">
        <v>0</v>
      </c>
      <c r="Q638" s="1">
        <v>1.56</v>
      </c>
      <c r="R638" s="1" t="s">
        <v>43</v>
      </c>
      <c r="S638" s="1">
        <v>0.15</v>
      </c>
      <c r="T638" s="6">
        <f>+S638*N638</f>
        <v>0.23399999999999999</v>
      </c>
      <c r="U638" s="6">
        <f>+S638*Q638</f>
        <v>0.23399999999999999</v>
      </c>
      <c r="V638" s="1" t="str">
        <f>IF(AB638=0,IFERROR(VLOOKUP(L638,[1]listaMateriales!A:K,11,0),"-"),"Sin producto")</f>
        <v xml:space="preserve">64 x 122 </v>
      </c>
      <c r="W638" s="6">
        <f>+IF(OR(K638="27",K638="28",K638="29"),VLOOKUP(L638,[1]listaMateriales!A:E,5,0),0)*N638/1000</f>
        <v>0</v>
      </c>
      <c r="X638" s="6">
        <f>+IF(W638=0,0,T638/W638)</f>
        <v>0</v>
      </c>
      <c r="Y638" s="1" t="str">
        <f>MID(L638,14,1)</f>
        <v>1</v>
      </c>
      <c r="Z638" s="2" t="str">
        <f>IF(IFERROR(FIND("PUL",M638,1),0)&gt;1,"pulido","no")</f>
        <v>no</v>
      </c>
      <c r="AA638" s="2" t="str">
        <f>IF(IFERROR(FIND("BIOC",M638,1),0)&gt;1,"BIOCITY","no")</f>
        <v>no</v>
      </c>
      <c r="AB638" s="2">
        <f>IFERROR(SEARCH("INT",F638,1),0)+IFERROR(SEARCH("DEV",F638,1),0)+IFERROR(SEARCH("FC",F638,1),0)+IFERROR(SEARCH("USD",F638,1),0)</f>
        <v>0</v>
      </c>
    </row>
    <row r="639" spans="1:28" x14ac:dyDescent="0.2">
      <c r="A639" s="1" t="s">
        <v>1691</v>
      </c>
      <c r="B639" s="1" t="s">
        <v>15</v>
      </c>
      <c r="C639" s="4">
        <v>45362</v>
      </c>
      <c r="D639" s="1" t="s">
        <v>1690</v>
      </c>
      <c r="E639" s="1" t="s">
        <v>1689</v>
      </c>
      <c r="F639" s="1" t="s">
        <v>167</v>
      </c>
      <c r="G639" s="1" t="s">
        <v>12</v>
      </c>
      <c r="H639" s="1" t="s">
        <v>11</v>
      </c>
      <c r="I639" s="1" t="s">
        <v>50</v>
      </c>
      <c r="J639" s="1" t="s">
        <v>17</v>
      </c>
      <c r="K639" s="1" t="s">
        <v>16</v>
      </c>
      <c r="L639" s="1" t="s">
        <v>141</v>
      </c>
      <c r="M639" s="1" t="s">
        <v>140</v>
      </c>
      <c r="N639" s="1">
        <v>1.35</v>
      </c>
      <c r="O639" s="1" t="s">
        <v>2</v>
      </c>
      <c r="P639" s="1">
        <v>0</v>
      </c>
      <c r="Q639" s="1">
        <v>1.35</v>
      </c>
      <c r="R639" s="1" t="s">
        <v>43</v>
      </c>
      <c r="S639" s="1">
        <v>0.2</v>
      </c>
      <c r="T639" s="6">
        <f>+S639*N639</f>
        <v>0.27</v>
      </c>
      <c r="U639" s="6">
        <f>+S639*Q639</f>
        <v>0.27</v>
      </c>
      <c r="V639" s="1" t="str">
        <f>IF(AB639=0,IFERROR(VLOOKUP(L639,[1]listaMateriales!A:K,11,0),"-"),"Sin producto")</f>
        <v>58 x 117 Polished</v>
      </c>
      <c r="W639" s="6">
        <f>+IF(OR(K639="27",K639="28",K639="29"),VLOOKUP(L639,[1]listaMateriales!A:E,5,0),0)*N639/1000</f>
        <v>0</v>
      </c>
      <c r="X639" s="6">
        <f>+IF(W639=0,0,T639/W639)</f>
        <v>0</v>
      </c>
      <c r="Y639" s="1" t="str">
        <f>MID(L639,14,1)</f>
        <v>1</v>
      </c>
      <c r="Z639" s="2" t="str">
        <f>IF(IFERROR(FIND("PUL",M639,1),0)&gt;1,"pulido","no")</f>
        <v>pulido</v>
      </c>
      <c r="AA639" s="2" t="str">
        <f>IF(IFERROR(FIND("BIOC",M639,1),0)&gt;1,"BIOCITY","no")</f>
        <v>no</v>
      </c>
      <c r="AB639" s="2">
        <f>IFERROR(SEARCH("INT",F639,1),0)+IFERROR(SEARCH("DEV",F639,1),0)+IFERROR(SEARCH("FC",F639,1),0)+IFERROR(SEARCH("USD",F639,1),0)</f>
        <v>0</v>
      </c>
    </row>
    <row r="640" spans="1:28" x14ac:dyDescent="0.2">
      <c r="A640" s="1" t="s">
        <v>1691</v>
      </c>
      <c r="B640" s="1" t="s">
        <v>15</v>
      </c>
      <c r="C640" s="4">
        <v>45362</v>
      </c>
      <c r="D640" s="1" t="s">
        <v>1690</v>
      </c>
      <c r="E640" s="1" t="s">
        <v>1689</v>
      </c>
      <c r="F640" s="1" t="s">
        <v>167</v>
      </c>
      <c r="G640" s="1" t="s">
        <v>12</v>
      </c>
      <c r="H640" s="1" t="s">
        <v>11</v>
      </c>
      <c r="I640" s="1" t="s">
        <v>50</v>
      </c>
      <c r="J640" s="1" t="s">
        <v>17</v>
      </c>
      <c r="K640" s="1" t="s">
        <v>16</v>
      </c>
      <c r="L640" s="1" t="s">
        <v>187</v>
      </c>
      <c r="M640" s="1" t="s">
        <v>186</v>
      </c>
      <c r="N640" s="1">
        <v>1.35</v>
      </c>
      <c r="O640" s="1" t="s">
        <v>2</v>
      </c>
      <c r="P640" s="1">
        <v>0</v>
      </c>
      <c r="Q640" s="1">
        <v>1.35</v>
      </c>
      <c r="R640" s="1" t="s">
        <v>43</v>
      </c>
      <c r="S640" s="1">
        <v>0.19</v>
      </c>
      <c r="T640" s="6">
        <f>+S640*N640</f>
        <v>0.25650000000000001</v>
      </c>
      <c r="U640" s="6">
        <f>+S640*Q640</f>
        <v>0.25650000000000001</v>
      </c>
      <c r="V640" s="1" t="str">
        <f>IF(AB640=0,IFERROR(VLOOKUP(L640,[1]listaMateriales!A:K,11,0),"-"),"Sin producto")</f>
        <v>58 x 117 Polished</v>
      </c>
      <c r="W640" s="6">
        <f>+IF(OR(K640="27",K640="28",K640="29"),VLOOKUP(L640,[1]listaMateriales!A:E,5,0),0)*N640/1000</f>
        <v>0</v>
      </c>
      <c r="X640" s="6">
        <f>+IF(W640=0,0,T640/W640)</f>
        <v>0</v>
      </c>
      <c r="Y640" s="1" t="str">
        <f>MID(L640,14,1)</f>
        <v>1</v>
      </c>
      <c r="Z640" s="2" t="str">
        <f>IF(IFERROR(FIND("PUL",M640,1),0)&gt;1,"pulido","no")</f>
        <v>pulido</v>
      </c>
      <c r="AA640" s="2" t="str">
        <f>IF(IFERROR(FIND("BIOC",M640,1),0)&gt;1,"BIOCITY","no")</f>
        <v>no</v>
      </c>
      <c r="AB640" s="2">
        <f>IFERROR(SEARCH("INT",F640,1),0)+IFERROR(SEARCH("DEV",F640,1),0)+IFERROR(SEARCH("FC",F640,1),0)+IFERROR(SEARCH("USD",F640,1),0)</f>
        <v>0</v>
      </c>
    </row>
    <row r="641" spans="1:28" x14ac:dyDescent="0.2">
      <c r="A641" s="1" t="s">
        <v>1691</v>
      </c>
      <c r="B641" s="1" t="s">
        <v>15</v>
      </c>
      <c r="C641" s="4">
        <v>45362</v>
      </c>
      <c r="D641" s="1" t="s">
        <v>1690</v>
      </c>
      <c r="E641" s="1" t="s">
        <v>1689</v>
      </c>
      <c r="F641" s="1" t="s">
        <v>167</v>
      </c>
      <c r="G641" s="1" t="s">
        <v>12</v>
      </c>
      <c r="H641" s="1" t="s">
        <v>11</v>
      </c>
      <c r="I641" s="1" t="s">
        <v>50</v>
      </c>
      <c r="J641" s="1" t="s">
        <v>17</v>
      </c>
      <c r="K641" s="1" t="s">
        <v>16</v>
      </c>
      <c r="L641" s="1" t="s">
        <v>173</v>
      </c>
      <c r="M641" s="1" t="s">
        <v>172</v>
      </c>
      <c r="N641" s="1">
        <v>1.56</v>
      </c>
      <c r="O641" s="1" t="s">
        <v>2</v>
      </c>
      <c r="P641" s="1">
        <v>0</v>
      </c>
      <c r="Q641" s="1">
        <v>1.56</v>
      </c>
      <c r="R641" s="1" t="s">
        <v>43</v>
      </c>
      <c r="S641" s="1">
        <v>0.15</v>
      </c>
      <c r="T641" s="6">
        <f>+S641*N641</f>
        <v>0.23399999999999999</v>
      </c>
      <c r="U641" s="6">
        <f>+S641*Q641</f>
        <v>0.23399999999999999</v>
      </c>
      <c r="V641" s="1" t="str">
        <f>IF(AB641=0,IFERROR(VLOOKUP(L641,[1]listaMateriales!A:K,11,0),"-"),"Sin producto")</f>
        <v xml:space="preserve">64 x 122 </v>
      </c>
      <c r="W641" s="6">
        <f>+IF(OR(K641="27",K641="28",K641="29"),VLOOKUP(L641,[1]listaMateriales!A:E,5,0),0)*N641/1000</f>
        <v>0</v>
      </c>
      <c r="X641" s="6">
        <f>+IF(W641=0,0,T641/W641)</f>
        <v>0</v>
      </c>
      <c r="Y641" s="1" t="str">
        <f>MID(L641,14,1)</f>
        <v>1</v>
      </c>
      <c r="Z641" s="2" t="str">
        <f>IF(IFERROR(FIND("PUL",M641,1),0)&gt;1,"pulido","no")</f>
        <v>no</v>
      </c>
      <c r="AA641" s="2" t="str">
        <f>IF(IFERROR(FIND("BIOC",M641,1),0)&gt;1,"BIOCITY","no")</f>
        <v>no</v>
      </c>
      <c r="AB641" s="2">
        <f>IFERROR(SEARCH("INT",F641,1),0)+IFERROR(SEARCH("DEV",F641,1),0)+IFERROR(SEARCH("FC",F641,1),0)+IFERROR(SEARCH("USD",F641,1),0)</f>
        <v>0</v>
      </c>
    </row>
    <row r="642" spans="1:28" x14ac:dyDescent="0.2">
      <c r="A642" s="1" t="s">
        <v>1688</v>
      </c>
      <c r="B642" s="1" t="s">
        <v>15</v>
      </c>
      <c r="C642" s="4">
        <v>45362</v>
      </c>
      <c r="D642" s="1" t="s">
        <v>110</v>
      </c>
      <c r="E642" s="1" t="s">
        <v>109</v>
      </c>
      <c r="F642" s="1" t="s">
        <v>1687</v>
      </c>
      <c r="G642" s="1" t="s">
        <v>12</v>
      </c>
      <c r="H642" s="1" t="s">
        <v>11</v>
      </c>
      <c r="I642" s="1" t="s">
        <v>50</v>
      </c>
      <c r="J642" s="1" t="s">
        <v>9</v>
      </c>
      <c r="K642" s="1" t="s">
        <v>30</v>
      </c>
      <c r="L642" s="1" t="s">
        <v>804</v>
      </c>
      <c r="M642" s="1" t="s">
        <v>803</v>
      </c>
      <c r="N642" s="1">
        <v>96.96</v>
      </c>
      <c r="O642" s="1" t="s">
        <v>2</v>
      </c>
      <c r="P642" s="1">
        <v>96.96</v>
      </c>
      <c r="Q642" s="1">
        <v>0</v>
      </c>
      <c r="R642" s="1" t="s">
        <v>33</v>
      </c>
      <c r="S642" s="1">
        <v>2976.3</v>
      </c>
      <c r="T642" s="6">
        <f>+S642*N642</f>
        <v>288582.04800000001</v>
      </c>
      <c r="U642" s="6">
        <f>+S642*Q642</f>
        <v>0</v>
      </c>
      <c r="V642" s="1" t="str">
        <f>IF(AB642=0,IFERROR(VLOOKUP(L642,[1]listaMateriales!A:K,11,0),"-"),"Sin producto")</f>
        <v>38 x 38</v>
      </c>
      <c r="W642" s="6">
        <f>+IF(OR(K642="27",K642="28",K642="29"),VLOOKUP(L642,[1]listaMateriales!A:E,5,0),0)*N642/1000</f>
        <v>0</v>
      </c>
      <c r="X642" s="6">
        <f>+IF(W642=0,0,T642/W642)</f>
        <v>0</v>
      </c>
      <c r="Y642" s="1" t="str">
        <f>MID(L642,14,1)</f>
        <v>1</v>
      </c>
      <c r="Z642" s="2" t="str">
        <f>IF(IFERROR(FIND("PUL",M642,1),0)&gt;1,"pulido","no")</f>
        <v>no</v>
      </c>
      <c r="AA642" s="2" t="str">
        <f>IF(IFERROR(FIND("BIOC",M642,1),0)&gt;1,"BIOCITY","no")</f>
        <v>no</v>
      </c>
      <c r="AB642" s="2">
        <f>IFERROR(SEARCH("INT",F642,1),0)+IFERROR(SEARCH("DEV",F642,1),0)+IFERROR(SEARCH("FC",F642,1),0)+IFERROR(SEARCH("USD",F642,1),0)</f>
        <v>0</v>
      </c>
    </row>
    <row r="643" spans="1:28" x14ac:dyDescent="0.2">
      <c r="A643" s="1" t="s">
        <v>1686</v>
      </c>
      <c r="B643" s="1" t="s">
        <v>42</v>
      </c>
      <c r="C643" s="4">
        <v>45362</v>
      </c>
      <c r="D643" s="1" t="s">
        <v>1685</v>
      </c>
      <c r="E643" s="1" t="s">
        <v>1684</v>
      </c>
      <c r="F643" s="1" t="s">
        <v>1680</v>
      </c>
      <c r="G643" s="1" t="s">
        <v>39</v>
      </c>
      <c r="H643" s="1" t="s">
        <v>38</v>
      </c>
      <c r="I643" s="1" t="s">
        <v>50</v>
      </c>
      <c r="J643" s="1" t="s">
        <v>17</v>
      </c>
      <c r="K643" s="1" t="s">
        <v>49</v>
      </c>
      <c r="L643" s="1" t="s">
        <v>90</v>
      </c>
      <c r="M643" s="1" t="s">
        <v>89</v>
      </c>
      <c r="N643" s="1">
        <v>3600</v>
      </c>
      <c r="O643" s="1" t="s">
        <v>4</v>
      </c>
      <c r="P643" s="1">
        <v>3600</v>
      </c>
      <c r="Q643" s="1">
        <v>0</v>
      </c>
      <c r="R643" s="1" t="s">
        <v>46</v>
      </c>
      <c r="S643" s="1">
        <v>235.59</v>
      </c>
      <c r="T643" s="6">
        <f>+S643*N643</f>
        <v>848124</v>
      </c>
      <c r="U643" s="6">
        <f>+S643*Q643</f>
        <v>0</v>
      </c>
      <c r="V643" s="1" t="str">
        <f>IF(AB643=0,IFERROR(VLOOKUP(L643,[1]listaMateriales!A:K,11,0),"-"),"Sin producto")</f>
        <v xml:space="preserve">Ladrillos (Olavarria)    </v>
      </c>
      <c r="W643" s="6">
        <f>+IF(OR(K643="27",K643="28",K643="29"),VLOOKUP(L643,[1]listaMateriales!A:E,5,0),0)*N643/1000</f>
        <v>31.399199999999997</v>
      </c>
      <c r="X643" s="6">
        <f>+IF(W643=0,0,T643/W643)</f>
        <v>27011.006649850955</v>
      </c>
      <c r="Y643" s="1" t="str">
        <f>MID(L643,14,1)</f>
        <v>1</v>
      </c>
      <c r="Z643" s="2" t="str">
        <f>IF(IFERROR(FIND("PUL",M643,1),0)&gt;1,"pulido","no")</f>
        <v>no</v>
      </c>
      <c r="AA643" s="2" t="str">
        <f>IF(IFERROR(FIND("BIOC",M643,1),0)&gt;1,"BIOCITY","no")</f>
        <v>no</v>
      </c>
      <c r="AB643" s="2">
        <f>IFERROR(SEARCH("INT",F643,1),0)+IFERROR(SEARCH("DEV",F643,1),0)+IFERROR(SEARCH("FC",F643,1),0)+IFERROR(SEARCH("USD",F643,1),0)</f>
        <v>0</v>
      </c>
    </row>
    <row r="644" spans="1:28" x14ac:dyDescent="0.2">
      <c r="A644" s="1" t="s">
        <v>1683</v>
      </c>
      <c r="B644" s="1" t="s">
        <v>15</v>
      </c>
      <c r="C644" s="4">
        <v>45362</v>
      </c>
      <c r="D644" s="1" t="s">
        <v>150</v>
      </c>
      <c r="E644" s="1" t="s">
        <v>149</v>
      </c>
      <c r="F644" s="1" t="s">
        <v>167</v>
      </c>
      <c r="G644" s="1" t="s">
        <v>12</v>
      </c>
      <c r="H644" s="1" t="s">
        <v>11</v>
      </c>
      <c r="I644" s="1" t="s">
        <v>50</v>
      </c>
      <c r="J644" s="1" t="s">
        <v>17</v>
      </c>
      <c r="K644" s="1" t="s">
        <v>16</v>
      </c>
      <c r="L644" s="1" t="s">
        <v>183</v>
      </c>
      <c r="M644" s="1" t="s">
        <v>182</v>
      </c>
      <c r="N644" s="1">
        <v>1.56</v>
      </c>
      <c r="O644" s="1" t="s">
        <v>2</v>
      </c>
      <c r="P644" s="1">
        <v>0</v>
      </c>
      <c r="Q644" s="1">
        <v>1.56</v>
      </c>
      <c r="R644" s="1" t="s">
        <v>43</v>
      </c>
      <c r="S644" s="1">
        <v>0.15</v>
      </c>
      <c r="T644" s="6">
        <f>+S644*N644</f>
        <v>0.23399999999999999</v>
      </c>
      <c r="U644" s="6">
        <f>+S644*Q644</f>
        <v>0.23399999999999999</v>
      </c>
      <c r="V644" s="1" t="str">
        <f>IF(AB644=0,IFERROR(VLOOKUP(L644,[1]listaMateriales!A:K,11,0),"-"),"Sin producto")</f>
        <v xml:space="preserve">64 x 122 </v>
      </c>
      <c r="W644" s="6">
        <f>+IF(OR(K644="27",K644="28",K644="29"),VLOOKUP(L644,[1]listaMateriales!A:E,5,0),0)*N644/1000</f>
        <v>0</v>
      </c>
      <c r="X644" s="6">
        <f>+IF(W644=0,0,T644/W644)</f>
        <v>0</v>
      </c>
      <c r="Y644" s="1" t="str">
        <f>MID(L644,14,1)</f>
        <v>1</v>
      </c>
      <c r="Z644" s="2" t="str">
        <f>IF(IFERROR(FIND("PUL",M644,1),0)&gt;1,"pulido","no")</f>
        <v>no</v>
      </c>
      <c r="AA644" s="2" t="str">
        <f>IF(IFERROR(FIND("BIOC",M644,1),0)&gt;1,"BIOCITY","no")</f>
        <v>no</v>
      </c>
      <c r="AB644" s="2">
        <f>IFERROR(SEARCH("INT",F644,1),0)+IFERROR(SEARCH("DEV",F644,1),0)+IFERROR(SEARCH("FC",F644,1),0)+IFERROR(SEARCH("USD",F644,1),0)</f>
        <v>0</v>
      </c>
    </row>
    <row r="645" spans="1:28" x14ac:dyDescent="0.2">
      <c r="A645" s="1" t="s">
        <v>1683</v>
      </c>
      <c r="B645" s="1" t="s">
        <v>15</v>
      </c>
      <c r="C645" s="4">
        <v>45362</v>
      </c>
      <c r="D645" s="1" t="s">
        <v>150</v>
      </c>
      <c r="E645" s="1" t="s">
        <v>149</v>
      </c>
      <c r="F645" s="1" t="s">
        <v>167</v>
      </c>
      <c r="G645" s="1" t="s">
        <v>12</v>
      </c>
      <c r="H645" s="1" t="s">
        <v>11</v>
      </c>
      <c r="I645" s="1" t="s">
        <v>50</v>
      </c>
      <c r="J645" s="1" t="s">
        <v>17</v>
      </c>
      <c r="K645" s="1" t="s">
        <v>16</v>
      </c>
      <c r="L645" s="1" t="s">
        <v>166</v>
      </c>
      <c r="M645" s="1" t="s">
        <v>165</v>
      </c>
      <c r="N645" s="1">
        <v>1.56</v>
      </c>
      <c r="O645" s="1" t="s">
        <v>2</v>
      </c>
      <c r="P645" s="1">
        <v>0</v>
      </c>
      <c r="Q645" s="1">
        <v>1.56</v>
      </c>
      <c r="R645" s="1" t="s">
        <v>43</v>
      </c>
      <c r="S645" s="1">
        <v>0.15</v>
      </c>
      <c r="T645" s="6">
        <f>+S645*N645</f>
        <v>0.23399999999999999</v>
      </c>
      <c r="U645" s="6">
        <f>+S645*Q645</f>
        <v>0.23399999999999999</v>
      </c>
      <c r="V645" s="1" t="str">
        <f>IF(AB645=0,IFERROR(VLOOKUP(L645,[1]listaMateriales!A:K,11,0),"-"),"Sin producto")</f>
        <v xml:space="preserve">64 x 122 </v>
      </c>
      <c r="W645" s="6">
        <f>+IF(OR(K645="27",K645="28",K645="29"),VLOOKUP(L645,[1]listaMateriales!A:E,5,0),0)*N645/1000</f>
        <v>0</v>
      </c>
      <c r="X645" s="6">
        <f>+IF(W645=0,0,T645/W645)</f>
        <v>0</v>
      </c>
      <c r="Y645" s="1" t="str">
        <f>MID(L645,14,1)</f>
        <v>1</v>
      </c>
      <c r="Z645" s="2" t="str">
        <f>IF(IFERROR(FIND("PUL",M645,1),0)&gt;1,"pulido","no")</f>
        <v>no</v>
      </c>
      <c r="AA645" s="2" t="str">
        <f>IF(IFERROR(FIND("BIOC",M645,1),0)&gt;1,"BIOCITY","no")</f>
        <v>no</v>
      </c>
      <c r="AB645" s="2">
        <f>IFERROR(SEARCH("INT",F645,1),0)+IFERROR(SEARCH("DEV",F645,1),0)+IFERROR(SEARCH("FC",F645,1),0)+IFERROR(SEARCH("USD",F645,1),0)</f>
        <v>0</v>
      </c>
    </row>
    <row r="646" spans="1:28" x14ac:dyDescent="0.2">
      <c r="A646" s="1" t="s">
        <v>1683</v>
      </c>
      <c r="B646" s="1" t="s">
        <v>15</v>
      </c>
      <c r="C646" s="4">
        <v>45362</v>
      </c>
      <c r="D646" s="1" t="s">
        <v>150</v>
      </c>
      <c r="E646" s="1" t="s">
        <v>149</v>
      </c>
      <c r="F646" s="1" t="s">
        <v>167</v>
      </c>
      <c r="G646" s="1" t="s">
        <v>12</v>
      </c>
      <c r="H646" s="1" t="s">
        <v>11</v>
      </c>
      <c r="I646" s="1" t="s">
        <v>50</v>
      </c>
      <c r="J646" s="1" t="s">
        <v>17</v>
      </c>
      <c r="K646" s="1" t="s">
        <v>16</v>
      </c>
      <c r="L646" s="1" t="s">
        <v>169</v>
      </c>
      <c r="M646" s="1" t="s">
        <v>168</v>
      </c>
      <c r="N646" s="1">
        <v>1.56</v>
      </c>
      <c r="O646" s="1" t="s">
        <v>2</v>
      </c>
      <c r="P646" s="1">
        <v>0</v>
      </c>
      <c r="Q646" s="1">
        <v>1.56</v>
      </c>
      <c r="R646" s="1" t="s">
        <v>43</v>
      </c>
      <c r="S646" s="1">
        <v>0.15</v>
      </c>
      <c r="T646" s="6">
        <f>+S646*N646</f>
        <v>0.23399999999999999</v>
      </c>
      <c r="U646" s="6">
        <f>+S646*Q646</f>
        <v>0.23399999999999999</v>
      </c>
      <c r="V646" s="1" t="str">
        <f>IF(AB646=0,IFERROR(VLOOKUP(L646,[1]listaMateriales!A:K,11,0),"-"),"Sin producto")</f>
        <v xml:space="preserve">64 x 122 </v>
      </c>
      <c r="W646" s="6">
        <f>+IF(OR(K646="27",K646="28",K646="29"),VLOOKUP(L646,[1]listaMateriales!A:E,5,0),0)*N646/1000</f>
        <v>0</v>
      </c>
      <c r="X646" s="6">
        <f>+IF(W646=0,0,T646/W646)</f>
        <v>0</v>
      </c>
      <c r="Y646" s="1" t="str">
        <f>MID(L646,14,1)</f>
        <v>1</v>
      </c>
      <c r="Z646" s="2" t="str">
        <f>IF(IFERROR(FIND("PUL",M646,1),0)&gt;1,"pulido","no")</f>
        <v>no</v>
      </c>
      <c r="AA646" s="2" t="str">
        <f>IF(IFERROR(FIND("BIOC",M646,1),0)&gt;1,"BIOCITY","no")</f>
        <v>no</v>
      </c>
      <c r="AB646" s="2">
        <f>IFERROR(SEARCH("INT",F646,1),0)+IFERROR(SEARCH("DEV",F646,1),0)+IFERROR(SEARCH("FC",F646,1),0)+IFERROR(SEARCH("USD",F646,1),0)</f>
        <v>0</v>
      </c>
    </row>
    <row r="647" spans="1:28" x14ac:dyDescent="0.2">
      <c r="A647" s="1" t="s">
        <v>1683</v>
      </c>
      <c r="B647" s="1" t="s">
        <v>15</v>
      </c>
      <c r="C647" s="4">
        <v>45362</v>
      </c>
      <c r="D647" s="1" t="s">
        <v>150</v>
      </c>
      <c r="E647" s="1" t="s">
        <v>149</v>
      </c>
      <c r="F647" s="1" t="s">
        <v>167</v>
      </c>
      <c r="G647" s="1" t="s">
        <v>12</v>
      </c>
      <c r="H647" s="1" t="s">
        <v>11</v>
      </c>
      <c r="I647" s="1" t="s">
        <v>50</v>
      </c>
      <c r="J647" s="1" t="s">
        <v>17</v>
      </c>
      <c r="K647" s="1" t="s">
        <v>16</v>
      </c>
      <c r="L647" s="1" t="s">
        <v>171</v>
      </c>
      <c r="M647" s="1" t="s">
        <v>170</v>
      </c>
      <c r="N647" s="1">
        <v>1.56</v>
      </c>
      <c r="O647" s="1" t="s">
        <v>2</v>
      </c>
      <c r="P647" s="1">
        <v>0</v>
      </c>
      <c r="Q647" s="1">
        <v>1.56</v>
      </c>
      <c r="R647" s="1" t="s">
        <v>43</v>
      </c>
      <c r="S647" s="1">
        <v>0.15</v>
      </c>
      <c r="T647" s="6">
        <f>+S647*N647</f>
        <v>0.23399999999999999</v>
      </c>
      <c r="U647" s="6">
        <f>+S647*Q647</f>
        <v>0.23399999999999999</v>
      </c>
      <c r="V647" s="1" t="str">
        <f>IF(AB647=0,IFERROR(VLOOKUP(L647,[1]listaMateriales!A:K,11,0),"-"),"Sin producto")</f>
        <v xml:space="preserve">64 x 122 </v>
      </c>
      <c r="W647" s="6">
        <f>+IF(OR(K647="27",K647="28",K647="29"),VLOOKUP(L647,[1]listaMateriales!A:E,5,0),0)*N647/1000</f>
        <v>0</v>
      </c>
      <c r="X647" s="6">
        <f>+IF(W647=0,0,T647/W647)</f>
        <v>0</v>
      </c>
      <c r="Y647" s="1" t="str">
        <f>MID(L647,14,1)</f>
        <v>1</v>
      </c>
      <c r="Z647" s="2" t="str">
        <f>IF(IFERROR(FIND("PUL",M647,1),0)&gt;1,"pulido","no")</f>
        <v>no</v>
      </c>
      <c r="AA647" s="2" t="str">
        <f>IF(IFERROR(FIND("BIOC",M647,1),0)&gt;1,"BIOCITY","no")</f>
        <v>no</v>
      </c>
      <c r="AB647" s="2">
        <f>IFERROR(SEARCH("INT",F647,1),0)+IFERROR(SEARCH("DEV",F647,1),0)+IFERROR(SEARCH("FC",F647,1),0)+IFERROR(SEARCH("USD",F647,1),0)</f>
        <v>0</v>
      </c>
    </row>
    <row r="648" spans="1:28" x14ac:dyDescent="0.2">
      <c r="A648" s="1" t="s">
        <v>1683</v>
      </c>
      <c r="B648" s="1" t="s">
        <v>15</v>
      </c>
      <c r="C648" s="4">
        <v>45362</v>
      </c>
      <c r="D648" s="1" t="s">
        <v>150</v>
      </c>
      <c r="E648" s="1" t="s">
        <v>149</v>
      </c>
      <c r="F648" s="1" t="s">
        <v>167</v>
      </c>
      <c r="G648" s="1" t="s">
        <v>12</v>
      </c>
      <c r="H648" s="1" t="s">
        <v>11</v>
      </c>
      <c r="I648" s="1" t="s">
        <v>50</v>
      </c>
      <c r="J648" s="1" t="s">
        <v>17</v>
      </c>
      <c r="K648" s="1" t="s">
        <v>16</v>
      </c>
      <c r="L648" s="1" t="s">
        <v>141</v>
      </c>
      <c r="M648" s="1" t="s">
        <v>140</v>
      </c>
      <c r="N648" s="1">
        <v>1.35</v>
      </c>
      <c r="O648" s="1" t="s">
        <v>2</v>
      </c>
      <c r="P648" s="1">
        <v>0</v>
      </c>
      <c r="Q648" s="1">
        <v>1.35</v>
      </c>
      <c r="R648" s="1" t="s">
        <v>43</v>
      </c>
      <c r="S648" s="1">
        <v>0.2</v>
      </c>
      <c r="T648" s="6">
        <f>+S648*N648</f>
        <v>0.27</v>
      </c>
      <c r="U648" s="6">
        <f>+S648*Q648</f>
        <v>0.27</v>
      </c>
      <c r="V648" s="1" t="str">
        <f>IF(AB648=0,IFERROR(VLOOKUP(L648,[1]listaMateriales!A:K,11,0),"-"),"Sin producto")</f>
        <v>58 x 117 Polished</v>
      </c>
      <c r="W648" s="6">
        <f>+IF(OR(K648="27",K648="28",K648="29"),VLOOKUP(L648,[1]listaMateriales!A:E,5,0),0)*N648/1000</f>
        <v>0</v>
      </c>
      <c r="X648" s="6">
        <f>+IF(W648=0,0,T648/W648)</f>
        <v>0</v>
      </c>
      <c r="Y648" s="1" t="str">
        <f>MID(L648,14,1)</f>
        <v>1</v>
      </c>
      <c r="Z648" s="2" t="str">
        <f>IF(IFERROR(FIND("PUL",M648,1),0)&gt;1,"pulido","no")</f>
        <v>pulido</v>
      </c>
      <c r="AA648" s="2" t="str">
        <f>IF(IFERROR(FIND("BIOC",M648,1),0)&gt;1,"BIOCITY","no")</f>
        <v>no</v>
      </c>
      <c r="AB648" s="2">
        <f>IFERROR(SEARCH("INT",F648,1),0)+IFERROR(SEARCH("DEV",F648,1),0)+IFERROR(SEARCH("FC",F648,1),0)+IFERROR(SEARCH("USD",F648,1),0)</f>
        <v>0</v>
      </c>
    </row>
    <row r="649" spans="1:28" x14ac:dyDescent="0.2">
      <c r="A649" s="1" t="s">
        <v>1683</v>
      </c>
      <c r="B649" s="1" t="s">
        <v>15</v>
      </c>
      <c r="C649" s="4">
        <v>45362</v>
      </c>
      <c r="D649" s="1" t="s">
        <v>150</v>
      </c>
      <c r="E649" s="1" t="s">
        <v>149</v>
      </c>
      <c r="F649" s="1" t="s">
        <v>167</v>
      </c>
      <c r="G649" s="1" t="s">
        <v>12</v>
      </c>
      <c r="H649" s="1" t="s">
        <v>11</v>
      </c>
      <c r="I649" s="1" t="s">
        <v>50</v>
      </c>
      <c r="J649" s="1" t="s">
        <v>17</v>
      </c>
      <c r="K649" s="1" t="s">
        <v>16</v>
      </c>
      <c r="L649" s="1" t="s">
        <v>187</v>
      </c>
      <c r="M649" s="1" t="s">
        <v>186</v>
      </c>
      <c r="N649" s="1">
        <v>1.35</v>
      </c>
      <c r="O649" s="1" t="s">
        <v>2</v>
      </c>
      <c r="P649" s="1">
        <v>0</v>
      </c>
      <c r="Q649" s="1">
        <v>1.35</v>
      </c>
      <c r="R649" s="1" t="s">
        <v>43</v>
      </c>
      <c r="S649" s="1">
        <v>0.19</v>
      </c>
      <c r="T649" s="6">
        <f>+S649*N649</f>
        <v>0.25650000000000001</v>
      </c>
      <c r="U649" s="6">
        <f>+S649*Q649</f>
        <v>0.25650000000000001</v>
      </c>
      <c r="V649" s="1" t="str">
        <f>IF(AB649=0,IFERROR(VLOOKUP(L649,[1]listaMateriales!A:K,11,0),"-"),"Sin producto")</f>
        <v>58 x 117 Polished</v>
      </c>
      <c r="W649" s="6">
        <f>+IF(OR(K649="27",K649="28",K649="29"),VLOOKUP(L649,[1]listaMateriales!A:E,5,0),0)*N649/1000</f>
        <v>0</v>
      </c>
      <c r="X649" s="6">
        <f>+IF(W649=0,0,T649/W649)</f>
        <v>0</v>
      </c>
      <c r="Y649" s="1" t="str">
        <f>MID(L649,14,1)</f>
        <v>1</v>
      </c>
      <c r="Z649" s="2" t="str">
        <f>IF(IFERROR(FIND("PUL",M649,1),0)&gt;1,"pulido","no")</f>
        <v>pulido</v>
      </c>
      <c r="AA649" s="2" t="str">
        <f>IF(IFERROR(FIND("BIOC",M649,1),0)&gt;1,"BIOCITY","no")</f>
        <v>no</v>
      </c>
      <c r="AB649" s="2">
        <f>IFERROR(SEARCH("INT",F649,1),0)+IFERROR(SEARCH("DEV",F649,1),0)+IFERROR(SEARCH("FC",F649,1),0)+IFERROR(SEARCH("USD",F649,1),0)</f>
        <v>0</v>
      </c>
    </row>
    <row r="650" spans="1:28" x14ac:dyDescent="0.2">
      <c r="A650" s="1" t="s">
        <v>1683</v>
      </c>
      <c r="B650" s="1" t="s">
        <v>15</v>
      </c>
      <c r="C650" s="4">
        <v>45362</v>
      </c>
      <c r="D650" s="1" t="s">
        <v>150</v>
      </c>
      <c r="E650" s="1" t="s">
        <v>149</v>
      </c>
      <c r="F650" s="1" t="s">
        <v>167</v>
      </c>
      <c r="G650" s="1" t="s">
        <v>12</v>
      </c>
      <c r="H650" s="1" t="s">
        <v>11</v>
      </c>
      <c r="I650" s="1" t="s">
        <v>50</v>
      </c>
      <c r="J650" s="1" t="s">
        <v>17</v>
      </c>
      <c r="K650" s="1" t="s">
        <v>16</v>
      </c>
      <c r="L650" s="1" t="s">
        <v>173</v>
      </c>
      <c r="M650" s="1" t="s">
        <v>172</v>
      </c>
      <c r="N650" s="1">
        <v>1.56</v>
      </c>
      <c r="O650" s="1" t="s">
        <v>2</v>
      </c>
      <c r="P650" s="1">
        <v>0</v>
      </c>
      <c r="Q650" s="1">
        <v>1.56</v>
      </c>
      <c r="R650" s="1" t="s">
        <v>43</v>
      </c>
      <c r="S650" s="1">
        <v>0.15</v>
      </c>
      <c r="T650" s="6">
        <f>+S650*N650</f>
        <v>0.23399999999999999</v>
      </c>
      <c r="U650" s="6">
        <f>+S650*Q650</f>
        <v>0.23399999999999999</v>
      </c>
      <c r="V650" s="1" t="str">
        <f>IF(AB650=0,IFERROR(VLOOKUP(L650,[1]listaMateriales!A:K,11,0),"-"),"Sin producto")</f>
        <v xml:space="preserve">64 x 122 </v>
      </c>
      <c r="W650" s="6">
        <f>+IF(OR(K650="27",K650="28",K650="29"),VLOOKUP(L650,[1]listaMateriales!A:E,5,0),0)*N650/1000</f>
        <v>0</v>
      </c>
      <c r="X650" s="6">
        <f>+IF(W650=0,0,T650/W650)</f>
        <v>0</v>
      </c>
      <c r="Y650" s="1" t="str">
        <f>MID(L650,14,1)</f>
        <v>1</v>
      </c>
      <c r="Z650" s="2" t="str">
        <f>IF(IFERROR(FIND("PUL",M650,1),0)&gt;1,"pulido","no")</f>
        <v>no</v>
      </c>
      <c r="AA650" s="2" t="str">
        <f>IF(IFERROR(FIND("BIOC",M650,1),0)&gt;1,"BIOCITY","no")</f>
        <v>no</v>
      </c>
      <c r="AB650" s="2">
        <f>IFERROR(SEARCH("INT",F650,1),0)+IFERROR(SEARCH("DEV",F650,1),0)+IFERROR(SEARCH("FC",F650,1),0)+IFERROR(SEARCH("USD",F650,1),0)</f>
        <v>0</v>
      </c>
    </row>
    <row r="651" spans="1:28" x14ac:dyDescent="0.2">
      <c r="A651" s="1" t="s">
        <v>1683</v>
      </c>
      <c r="B651" s="1" t="s">
        <v>15</v>
      </c>
      <c r="C651" s="4">
        <v>45362</v>
      </c>
      <c r="D651" s="1" t="s">
        <v>150</v>
      </c>
      <c r="E651" s="1" t="s">
        <v>149</v>
      </c>
      <c r="F651" s="1" t="s">
        <v>167</v>
      </c>
      <c r="G651" s="1" t="s">
        <v>12</v>
      </c>
      <c r="H651" s="1" t="s">
        <v>11</v>
      </c>
      <c r="I651" s="1" t="s">
        <v>50</v>
      </c>
      <c r="J651" s="1" t="s">
        <v>17</v>
      </c>
      <c r="K651" s="1" t="s">
        <v>16</v>
      </c>
      <c r="L651" s="1" t="s">
        <v>175</v>
      </c>
      <c r="M651" s="1" t="s">
        <v>174</v>
      </c>
      <c r="N651" s="1">
        <v>1.56</v>
      </c>
      <c r="O651" s="1" t="s">
        <v>2</v>
      </c>
      <c r="P651" s="1">
        <v>0</v>
      </c>
      <c r="Q651" s="1">
        <v>1.56</v>
      </c>
      <c r="R651" s="1" t="s">
        <v>43</v>
      </c>
      <c r="S651" s="1">
        <v>0.15</v>
      </c>
      <c r="T651" s="6">
        <f>+S651*N651</f>
        <v>0.23399999999999999</v>
      </c>
      <c r="U651" s="6">
        <f>+S651*Q651</f>
        <v>0.23399999999999999</v>
      </c>
      <c r="V651" s="1" t="str">
        <f>IF(AB651=0,IFERROR(VLOOKUP(L651,[1]listaMateriales!A:K,11,0),"-"),"Sin producto")</f>
        <v xml:space="preserve">64 x 122 </v>
      </c>
      <c r="W651" s="6">
        <f>+IF(OR(K651="27",K651="28",K651="29"),VLOOKUP(L651,[1]listaMateriales!A:E,5,0),0)*N651/1000</f>
        <v>0</v>
      </c>
      <c r="X651" s="6">
        <f>+IF(W651=0,0,T651/W651)</f>
        <v>0</v>
      </c>
      <c r="Y651" s="1" t="str">
        <f>MID(L651,14,1)</f>
        <v>1</v>
      </c>
      <c r="Z651" s="2" t="str">
        <f>IF(IFERROR(FIND("PUL",M651,1),0)&gt;1,"pulido","no")</f>
        <v>no</v>
      </c>
      <c r="AA651" s="2" t="str">
        <f>IF(IFERROR(FIND("BIOC",M651,1),0)&gt;1,"BIOCITY","no")</f>
        <v>no</v>
      </c>
      <c r="AB651" s="2">
        <f>IFERROR(SEARCH("INT",F651,1),0)+IFERROR(SEARCH("DEV",F651,1),0)+IFERROR(SEARCH("FC",F651,1),0)+IFERROR(SEARCH("USD",F651,1),0)</f>
        <v>0</v>
      </c>
    </row>
    <row r="652" spans="1:28" x14ac:dyDescent="0.2">
      <c r="A652" s="1" t="s">
        <v>1683</v>
      </c>
      <c r="B652" s="1" t="s">
        <v>15</v>
      </c>
      <c r="C652" s="4">
        <v>45362</v>
      </c>
      <c r="D652" s="1" t="s">
        <v>150</v>
      </c>
      <c r="E652" s="1" t="s">
        <v>149</v>
      </c>
      <c r="F652" s="1" t="s">
        <v>167</v>
      </c>
      <c r="G652" s="1" t="s">
        <v>12</v>
      </c>
      <c r="H652" s="1" t="s">
        <v>11</v>
      </c>
      <c r="I652" s="1" t="s">
        <v>50</v>
      </c>
      <c r="J652" s="1" t="s">
        <v>17</v>
      </c>
      <c r="K652" s="1" t="s">
        <v>16</v>
      </c>
      <c r="L652" s="1" t="s">
        <v>177</v>
      </c>
      <c r="M652" s="1" t="s">
        <v>176</v>
      </c>
      <c r="N652" s="1">
        <v>1.56</v>
      </c>
      <c r="O652" s="1" t="s">
        <v>2</v>
      </c>
      <c r="P652" s="1">
        <v>0</v>
      </c>
      <c r="Q652" s="1">
        <v>1.56</v>
      </c>
      <c r="R652" s="1" t="s">
        <v>43</v>
      </c>
      <c r="S652" s="1">
        <v>0.15</v>
      </c>
      <c r="T652" s="6">
        <f>+S652*N652</f>
        <v>0.23399999999999999</v>
      </c>
      <c r="U652" s="6">
        <f>+S652*Q652</f>
        <v>0.23399999999999999</v>
      </c>
      <c r="V652" s="1" t="str">
        <f>IF(AB652=0,IFERROR(VLOOKUP(L652,[1]listaMateriales!A:K,11,0),"-"),"Sin producto")</f>
        <v xml:space="preserve">64 x 122 </v>
      </c>
      <c r="W652" s="6">
        <f>+IF(OR(K652="27",K652="28",K652="29"),VLOOKUP(L652,[1]listaMateriales!A:E,5,0),0)*N652/1000</f>
        <v>0</v>
      </c>
      <c r="X652" s="6">
        <f>+IF(W652=0,0,T652/W652)</f>
        <v>0</v>
      </c>
      <c r="Y652" s="1" t="str">
        <f>MID(L652,14,1)</f>
        <v>1</v>
      </c>
      <c r="Z652" s="2" t="str">
        <f>IF(IFERROR(FIND("PUL",M652,1),0)&gt;1,"pulido","no")</f>
        <v>no</v>
      </c>
      <c r="AA652" s="2" t="str">
        <f>IF(IFERROR(FIND("BIOC",M652,1),0)&gt;1,"BIOCITY","no")</f>
        <v>no</v>
      </c>
      <c r="AB652" s="2">
        <f>IFERROR(SEARCH("INT",F652,1),0)+IFERROR(SEARCH("DEV",F652,1),0)+IFERROR(SEARCH("FC",F652,1),0)+IFERROR(SEARCH("USD",F652,1),0)</f>
        <v>0</v>
      </c>
    </row>
    <row r="653" spans="1:28" x14ac:dyDescent="0.2">
      <c r="A653" s="1" t="s">
        <v>1683</v>
      </c>
      <c r="B653" s="1" t="s">
        <v>15</v>
      </c>
      <c r="C653" s="4">
        <v>45362</v>
      </c>
      <c r="D653" s="1" t="s">
        <v>150</v>
      </c>
      <c r="E653" s="1" t="s">
        <v>149</v>
      </c>
      <c r="F653" s="1" t="s">
        <v>167</v>
      </c>
      <c r="G653" s="1" t="s">
        <v>12</v>
      </c>
      <c r="H653" s="1" t="s">
        <v>11</v>
      </c>
      <c r="I653" s="1" t="s">
        <v>50</v>
      </c>
      <c r="J653" s="1" t="s">
        <v>17</v>
      </c>
      <c r="K653" s="1" t="s">
        <v>16</v>
      </c>
      <c r="L653" s="1" t="s">
        <v>179</v>
      </c>
      <c r="M653" s="1" t="s">
        <v>178</v>
      </c>
      <c r="N653" s="1">
        <v>1.56</v>
      </c>
      <c r="O653" s="1" t="s">
        <v>2</v>
      </c>
      <c r="P653" s="1">
        <v>0</v>
      </c>
      <c r="Q653" s="1">
        <v>1.56</v>
      </c>
      <c r="R653" s="1" t="s">
        <v>43</v>
      </c>
      <c r="S653" s="1">
        <v>0.15</v>
      </c>
      <c r="T653" s="6">
        <f>+S653*N653</f>
        <v>0.23399999999999999</v>
      </c>
      <c r="U653" s="6">
        <f>+S653*Q653</f>
        <v>0.23399999999999999</v>
      </c>
      <c r="V653" s="1" t="str">
        <f>IF(AB653=0,IFERROR(VLOOKUP(L653,[1]listaMateriales!A:K,11,0),"-"),"Sin producto")</f>
        <v xml:space="preserve">64 x 122 </v>
      </c>
      <c r="W653" s="6">
        <f>+IF(OR(K653="27",K653="28",K653="29"),VLOOKUP(L653,[1]listaMateriales!A:E,5,0),0)*N653/1000</f>
        <v>0</v>
      </c>
      <c r="X653" s="6">
        <f>+IF(W653=0,0,T653/W653)</f>
        <v>0</v>
      </c>
      <c r="Y653" s="1" t="str">
        <f>MID(L653,14,1)</f>
        <v>1</v>
      </c>
      <c r="Z653" s="2" t="str">
        <f>IF(IFERROR(FIND("PUL",M653,1),0)&gt;1,"pulido","no")</f>
        <v>no</v>
      </c>
      <c r="AA653" s="2" t="str">
        <f>IF(IFERROR(FIND("BIOC",M653,1),0)&gt;1,"BIOCITY","no")</f>
        <v>no</v>
      </c>
      <c r="AB653" s="2">
        <f>IFERROR(SEARCH("INT",F653,1),0)+IFERROR(SEARCH("DEV",F653,1),0)+IFERROR(SEARCH("FC",F653,1),0)+IFERROR(SEARCH("USD",F653,1),0)</f>
        <v>0</v>
      </c>
    </row>
    <row r="654" spans="1:28" x14ac:dyDescent="0.2">
      <c r="A654" s="1" t="s">
        <v>1683</v>
      </c>
      <c r="B654" s="1" t="s">
        <v>15</v>
      </c>
      <c r="C654" s="4">
        <v>45362</v>
      </c>
      <c r="D654" s="1" t="s">
        <v>150</v>
      </c>
      <c r="E654" s="1" t="s">
        <v>149</v>
      </c>
      <c r="F654" s="1" t="s">
        <v>167</v>
      </c>
      <c r="G654" s="1" t="s">
        <v>12</v>
      </c>
      <c r="H654" s="1" t="s">
        <v>11</v>
      </c>
      <c r="I654" s="1" t="s">
        <v>50</v>
      </c>
      <c r="J654" s="1" t="s">
        <v>17</v>
      </c>
      <c r="K654" s="1" t="s">
        <v>16</v>
      </c>
      <c r="L654" s="1" t="s">
        <v>181</v>
      </c>
      <c r="M654" s="1" t="s">
        <v>180</v>
      </c>
      <c r="N654" s="1">
        <v>1.56</v>
      </c>
      <c r="O654" s="1" t="s">
        <v>2</v>
      </c>
      <c r="P654" s="1">
        <v>0</v>
      </c>
      <c r="Q654" s="1">
        <v>1.56</v>
      </c>
      <c r="R654" s="1" t="s">
        <v>43</v>
      </c>
      <c r="S654" s="1">
        <v>0.15</v>
      </c>
      <c r="T654" s="6">
        <f>+S654*N654</f>
        <v>0.23399999999999999</v>
      </c>
      <c r="U654" s="6">
        <f>+S654*Q654</f>
        <v>0.23399999999999999</v>
      </c>
      <c r="V654" s="1" t="str">
        <f>IF(AB654=0,IFERROR(VLOOKUP(L654,[1]listaMateriales!A:K,11,0),"-"),"Sin producto")</f>
        <v xml:space="preserve">64 x 122 </v>
      </c>
      <c r="W654" s="6">
        <f>+IF(OR(K654="27",K654="28",K654="29"),VLOOKUP(L654,[1]listaMateriales!A:E,5,0),0)*N654/1000</f>
        <v>0</v>
      </c>
      <c r="X654" s="6">
        <f>+IF(W654=0,0,T654/W654)</f>
        <v>0</v>
      </c>
      <c r="Y654" s="1" t="str">
        <f>MID(L654,14,1)</f>
        <v>1</v>
      </c>
      <c r="Z654" s="2" t="str">
        <f>IF(IFERROR(FIND("PUL",M654,1),0)&gt;1,"pulido","no")</f>
        <v>no</v>
      </c>
      <c r="AA654" s="2" t="str">
        <f>IF(IFERROR(FIND("BIOC",M654,1),0)&gt;1,"BIOCITY","no")</f>
        <v>no</v>
      </c>
      <c r="AB654" s="2">
        <f>IFERROR(SEARCH("INT",F654,1),0)+IFERROR(SEARCH("DEV",F654,1),0)+IFERROR(SEARCH("FC",F654,1),0)+IFERROR(SEARCH("USD",F654,1),0)</f>
        <v>0</v>
      </c>
    </row>
    <row r="655" spans="1:28" x14ac:dyDescent="0.2">
      <c r="A655" s="1" t="s">
        <v>1682</v>
      </c>
      <c r="B655" s="1" t="s">
        <v>15</v>
      </c>
      <c r="C655" s="4">
        <v>45362</v>
      </c>
      <c r="D655" s="1" t="s">
        <v>411</v>
      </c>
      <c r="E655" s="1" t="s">
        <v>410</v>
      </c>
      <c r="F655" s="1" t="s">
        <v>1591</v>
      </c>
      <c r="G655" s="1" t="s">
        <v>39</v>
      </c>
      <c r="H655" s="1" t="s">
        <v>38</v>
      </c>
      <c r="I655" s="1" t="s">
        <v>50</v>
      </c>
      <c r="J655" s="1" t="s">
        <v>9</v>
      </c>
      <c r="K655" s="1" t="s">
        <v>30</v>
      </c>
      <c r="L655" s="1" t="s">
        <v>69</v>
      </c>
      <c r="M655" s="1" t="s">
        <v>68</v>
      </c>
      <c r="N655" s="1">
        <v>2714.88</v>
      </c>
      <c r="O655" s="1" t="s">
        <v>2</v>
      </c>
      <c r="P655" s="1">
        <v>2714.88</v>
      </c>
      <c r="Q655" s="1">
        <v>0</v>
      </c>
      <c r="R655" s="1" t="s">
        <v>195</v>
      </c>
      <c r="S655" s="1">
        <v>3053.04</v>
      </c>
      <c r="T655" s="6">
        <f>+S655*N655</f>
        <v>8288637.2352</v>
      </c>
      <c r="U655" s="6">
        <f>+S655*Q655</f>
        <v>0</v>
      </c>
      <c r="V655" s="1" t="str">
        <f>IF(AB655=0,IFERROR(VLOOKUP(L655,[1]listaMateriales!A:K,11,0),"-"),"Sin producto")</f>
        <v>38 x 38</v>
      </c>
      <c r="W655" s="6">
        <f>+IF(OR(K655="27",K655="28",K655="29"),VLOOKUP(L655,[1]listaMateriales!A:E,5,0),0)*N655/1000</f>
        <v>0</v>
      </c>
      <c r="X655" s="6">
        <f>+IF(W655=0,0,T655/W655)</f>
        <v>0</v>
      </c>
      <c r="Y655" s="1" t="str">
        <f>MID(L655,14,1)</f>
        <v>1</v>
      </c>
      <c r="Z655" s="2" t="str">
        <f>IF(IFERROR(FIND("PUL",M655,1),0)&gt;1,"pulido","no")</f>
        <v>no</v>
      </c>
      <c r="AA655" s="2" t="str">
        <f>IF(IFERROR(FIND("BIOC",M655,1),0)&gt;1,"BIOCITY","no")</f>
        <v>no</v>
      </c>
      <c r="AB655" s="2">
        <f>IFERROR(SEARCH("INT",F655,1),0)+IFERROR(SEARCH("DEV",F655,1),0)+IFERROR(SEARCH("FC",F655,1),0)+IFERROR(SEARCH("USD",F655,1),0)</f>
        <v>0</v>
      </c>
    </row>
    <row r="656" spans="1:28" x14ac:dyDescent="0.2">
      <c r="A656" s="1" t="s">
        <v>1682</v>
      </c>
      <c r="B656" s="1" t="s">
        <v>15</v>
      </c>
      <c r="C656" s="4">
        <v>45362</v>
      </c>
      <c r="D656" s="1" t="s">
        <v>411</v>
      </c>
      <c r="E656" s="1" t="s">
        <v>410</v>
      </c>
      <c r="F656" s="1" t="s">
        <v>1591</v>
      </c>
      <c r="G656" s="1" t="s">
        <v>39</v>
      </c>
      <c r="H656" s="1" t="s">
        <v>38</v>
      </c>
      <c r="I656" s="1" t="s">
        <v>50</v>
      </c>
      <c r="J656" s="1" t="s">
        <v>9</v>
      </c>
      <c r="K656" s="1" t="s">
        <v>30</v>
      </c>
      <c r="L656" s="1" t="s">
        <v>32</v>
      </c>
      <c r="M656" s="1" t="s">
        <v>31</v>
      </c>
      <c r="N656" s="1">
        <v>2714.88</v>
      </c>
      <c r="O656" s="1" t="s">
        <v>2</v>
      </c>
      <c r="P656" s="1">
        <v>2714.88</v>
      </c>
      <c r="Q656" s="1">
        <v>0</v>
      </c>
      <c r="R656" s="1" t="s">
        <v>195</v>
      </c>
      <c r="S656" s="1">
        <v>2799.89</v>
      </c>
      <c r="T656" s="6">
        <f>+S656*N656</f>
        <v>7601365.3631999996</v>
      </c>
      <c r="U656" s="6">
        <f>+S656*Q656</f>
        <v>0</v>
      </c>
      <c r="V656" s="1" t="str">
        <f>IF(AB656=0,IFERROR(VLOOKUP(L656,[1]listaMateriales!A:K,11,0),"-"),"Sin producto")</f>
        <v>38 x 38</v>
      </c>
      <c r="W656" s="6">
        <f>+IF(OR(K656="27",K656="28",K656="29"),VLOOKUP(L656,[1]listaMateriales!A:E,5,0),0)*N656/1000</f>
        <v>0</v>
      </c>
      <c r="X656" s="6">
        <f>+IF(W656=0,0,T656/W656)</f>
        <v>0</v>
      </c>
      <c r="Y656" s="1" t="str">
        <f>MID(L656,14,1)</f>
        <v>1</v>
      </c>
      <c r="Z656" s="2" t="str">
        <f>IF(IFERROR(FIND("PUL",M656,1),0)&gt;1,"pulido","no")</f>
        <v>no</v>
      </c>
      <c r="AA656" s="2" t="str">
        <f>IF(IFERROR(FIND("BIOC",M656,1),0)&gt;1,"BIOCITY","no")</f>
        <v>no</v>
      </c>
      <c r="AB656" s="2">
        <f>IFERROR(SEARCH("INT",F656,1),0)+IFERROR(SEARCH("DEV",F656,1),0)+IFERROR(SEARCH("FC",F656,1),0)+IFERROR(SEARCH("USD",F656,1),0)</f>
        <v>0</v>
      </c>
    </row>
    <row r="657" spans="1:28" x14ac:dyDescent="0.2">
      <c r="A657" s="1" t="s">
        <v>1682</v>
      </c>
      <c r="B657" s="1" t="s">
        <v>15</v>
      </c>
      <c r="C657" s="4">
        <v>45362</v>
      </c>
      <c r="D657" s="1" t="s">
        <v>411</v>
      </c>
      <c r="E657" s="1" t="s">
        <v>410</v>
      </c>
      <c r="F657" s="1" t="s">
        <v>1591</v>
      </c>
      <c r="G657" s="1" t="s">
        <v>39</v>
      </c>
      <c r="H657" s="1" t="s">
        <v>38</v>
      </c>
      <c r="I657" s="1" t="s">
        <v>50</v>
      </c>
      <c r="J657" s="1" t="s">
        <v>9</v>
      </c>
      <c r="K657" s="1" t="s">
        <v>30</v>
      </c>
      <c r="L657" s="1" t="s">
        <v>112</v>
      </c>
      <c r="M657" s="1" t="s">
        <v>111</v>
      </c>
      <c r="N657" s="1">
        <v>2714.88</v>
      </c>
      <c r="O657" s="1" t="s">
        <v>2</v>
      </c>
      <c r="P657" s="1">
        <v>2714.88</v>
      </c>
      <c r="Q657" s="1">
        <v>0</v>
      </c>
      <c r="R657" s="1" t="s">
        <v>195</v>
      </c>
      <c r="S657" s="1">
        <v>2799.89</v>
      </c>
      <c r="T657" s="6">
        <f>+S657*N657</f>
        <v>7601365.3631999996</v>
      </c>
      <c r="U657" s="6">
        <f>+S657*Q657</f>
        <v>0</v>
      </c>
      <c r="V657" s="1" t="str">
        <f>IF(AB657=0,IFERROR(VLOOKUP(L657,[1]listaMateriales!A:K,11,0),"-"),"Sin producto")</f>
        <v>38 x 38</v>
      </c>
      <c r="W657" s="6">
        <f>+IF(OR(K657="27",K657="28",K657="29"),VLOOKUP(L657,[1]listaMateriales!A:E,5,0),0)*N657/1000</f>
        <v>0</v>
      </c>
      <c r="X657" s="6">
        <f>+IF(W657=0,0,T657/W657)</f>
        <v>0</v>
      </c>
      <c r="Y657" s="1" t="str">
        <f>MID(L657,14,1)</f>
        <v>1</v>
      </c>
      <c r="Z657" s="2" t="str">
        <f>IF(IFERROR(FIND("PUL",M657,1),0)&gt;1,"pulido","no")</f>
        <v>no</v>
      </c>
      <c r="AA657" s="2" t="str">
        <f>IF(IFERROR(FIND("BIOC",M657,1),0)&gt;1,"BIOCITY","no")</f>
        <v>no</v>
      </c>
      <c r="AB657" s="2">
        <f>IFERROR(SEARCH("INT",F657,1),0)+IFERROR(SEARCH("DEV",F657,1),0)+IFERROR(SEARCH("FC",F657,1),0)+IFERROR(SEARCH("USD",F657,1),0)</f>
        <v>0</v>
      </c>
    </row>
    <row r="658" spans="1:28" x14ac:dyDescent="0.2">
      <c r="A658" s="1" t="s">
        <v>1682</v>
      </c>
      <c r="B658" s="1" t="s">
        <v>15</v>
      </c>
      <c r="C658" s="4">
        <v>45362</v>
      </c>
      <c r="D658" s="1" t="s">
        <v>411</v>
      </c>
      <c r="E658" s="1" t="s">
        <v>410</v>
      </c>
      <c r="F658" s="1" t="s">
        <v>1591</v>
      </c>
      <c r="G658" s="1" t="s">
        <v>39</v>
      </c>
      <c r="H658" s="1" t="s">
        <v>38</v>
      </c>
      <c r="I658" s="1" t="s">
        <v>50</v>
      </c>
      <c r="J658" s="1" t="s">
        <v>9</v>
      </c>
      <c r="K658" s="1" t="s">
        <v>30</v>
      </c>
      <c r="L658" s="1" t="s">
        <v>804</v>
      </c>
      <c r="M658" s="1" t="s">
        <v>803</v>
      </c>
      <c r="N658" s="1">
        <v>2714.88</v>
      </c>
      <c r="O658" s="1" t="s">
        <v>2</v>
      </c>
      <c r="P658" s="1">
        <v>0</v>
      </c>
      <c r="Q658" s="1">
        <v>2714.88</v>
      </c>
      <c r="R658" s="1" t="s">
        <v>195</v>
      </c>
      <c r="S658" s="1">
        <v>2799.89</v>
      </c>
      <c r="T658" s="6">
        <f>+S658*N658</f>
        <v>7601365.3631999996</v>
      </c>
      <c r="U658" s="6">
        <f>+S658*Q658</f>
        <v>7601365.3631999996</v>
      </c>
      <c r="V658" s="1" t="str">
        <f>IF(AB658=0,IFERROR(VLOOKUP(L658,[1]listaMateriales!A:K,11,0),"-"),"Sin producto")</f>
        <v>38 x 38</v>
      </c>
      <c r="W658" s="6">
        <f>+IF(OR(K658="27",K658="28",K658="29"),VLOOKUP(L658,[1]listaMateriales!A:E,5,0),0)*N658/1000</f>
        <v>0</v>
      </c>
      <c r="X658" s="6">
        <f>+IF(W658=0,0,T658/W658)</f>
        <v>0</v>
      </c>
      <c r="Y658" s="1" t="str">
        <f>MID(L658,14,1)</f>
        <v>1</v>
      </c>
      <c r="Z658" s="2" t="str">
        <f>IF(IFERROR(FIND("PUL",M658,1),0)&gt;1,"pulido","no")</f>
        <v>no</v>
      </c>
      <c r="AA658" s="2" t="str">
        <f>IF(IFERROR(FIND("BIOC",M658,1),0)&gt;1,"BIOCITY","no")</f>
        <v>no</v>
      </c>
      <c r="AB658" s="2">
        <f>IFERROR(SEARCH("INT",F658,1),0)+IFERROR(SEARCH("DEV",F658,1),0)+IFERROR(SEARCH("FC",F658,1),0)+IFERROR(SEARCH("USD",F658,1),0)</f>
        <v>0</v>
      </c>
    </row>
    <row r="659" spans="1:28" x14ac:dyDescent="0.2">
      <c r="A659" s="1" t="s">
        <v>1682</v>
      </c>
      <c r="B659" s="1" t="s">
        <v>15</v>
      </c>
      <c r="C659" s="4">
        <v>45362</v>
      </c>
      <c r="D659" s="1" t="s">
        <v>411</v>
      </c>
      <c r="E659" s="1" t="s">
        <v>410</v>
      </c>
      <c r="F659" s="1" t="s">
        <v>1591</v>
      </c>
      <c r="G659" s="1" t="s">
        <v>39</v>
      </c>
      <c r="H659" s="1" t="s">
        <v>38</v>
      </c>
      <c r="I659" s="1" t="s">
        <v>50</v>
      </c>
      <c r="J659" s="1" t="s">
        <v>9</v>
      </c>
      <c r="K659" s="1" t="s">
        <v>30</v>
      </c>
      <c r="L659" s="1" t="s">
        <v>203</v>
      </c>
      <c r="M659" s="1" t="s">
        <v>202</v>
      </c>
      <c r="N659" s="1">
        <v>2714.88</v>
      </c>
      <c r="O659" s="1" t="s">
        <v>2</v>
      </c>
      <c r="P659" s="1">
        <v>2714.88</v>
      </c>
      <c r="Q659" s="1">
        <v>0</v>
      </c>
      <c r="R659" s="1" t="s">
        <v>195</v>
      </c>
      <c r="S659" s="1">
        <v>2799.89</v>
      </c>
      <c r="T659" s="6">
        <f>+S659*N659</f>
        <v>7601365.3631999996</v>
      </c>
      <c r="U659" s="6">
        <f>+S659*Q659</f>
        <v>0</v>
      </c>
      <c r="V659" s="1" t="str">
        <f>IF(AB659=0,IFERROR(VLOOKUP(L659,[1]listaMateriales!A:K,11,0),"-"),"Sin producto")</f>
        <v>38 x 38</v>
      </c>
      <c r="W659" s="6">
        <f>+IF(OR(K659="27",K659="28",K659="29"),VLOOKUP(L659,[1]listaMateriales!A:E,5,0),0)*N659/1000</f>
        <v>0</v>
      </c>
      <c r="X659" s="6">
        <f>+IF(W659=0,0,T659/W659)</f>
        <v>0</v>
      </c>
      <c r="Y659" s="1" t="str">
        <f>MID(L659,14,1)</f>
        <v>1</v>
      </c>
      <c r="Z659" s="2" t="str">
        <f>IF(IFERROR(FIND("PUL",M659,1),0)&gt;1,"pulido","no")</f>
        <v>no</v>
      </c>
      <c r="AA659" s="2" t="str">
        <f>IF(IFERROR(FIND("BIOC",M659,1),0)&gt;1,"BIOCITY","no")</f>
        <v>no</v>
      </c>
      <c r="AB659" s="2">
        <f>IFERROR(SEARCH("INT",F659,1),0)+IFERROR(SEARCH("DEV",F659,1),0)+IFERROR(SEARCH("FC",F659,1),0)+IFERROR(SEARCH("USD",F659,1),0)</f>
        <v>0</v>
      </c>
    </row>
    <row r="660" spans="1:28" x14ac:dyDescent="0.2">
      <c r="A660" s="1" t="s">
        <v>1681</v>
      </c>
      <c r="B660" s="1" t="s">
        <v>42</v>
      </c>
      <c r="C660" s="4">
        <v>45362</v>
      </c>
      <c r="D660" s="1" t="s">
        <v>255</v>
      </c>
      <c r="E660" s="1" t="s">
        <v>254</v>
      </c>
      <c r="F660" s="1" t="s">
        <v>1680</v>
      </c>
      <c r="G660" s="1" t="s">
        <v>39</v>
      </c>
      <c r="H660" s="1" t="s">
        <v>38</v>
      </c>
      <c r="I660" s="1" t="s">
        <v>0</v>
      </c>
      <c r="J660" s="1" t="s">
        <v>17</v>
      </c>
      <c r="K660" s="1" t="s">
        <v>49</v>
      </c>
      <c r="L660" s="1" t="s">
        <v>57</v>
      </c>
      <c r="M660" s="1" t="s">
        <v>56</v>
      </c>
      <c r="N660" s="1">
        <v>5040</v>
      </c>
      <c r="O660" s="1" t="s">
        <v>4</v>
      </c>
      <c r="P660" s="1">
        <v>5040</v>
      </c>
      <c r="Q660" s="1">
        <v>0</v>
      </c>
      <c r="R660" s="1" t="s">
        <v>93</v>
      </c>
      <c r="S660" s="1">
        <v>183.53</v>
      </c>
      <c r="T660" s="6">
        <f>+S660*N660</f>
        <v>924991.2</v>
      </c>
      <c r="U660" s="6">
        <f>+S660*Q660</f>
        <v>0</v>
      </c>
      <c r="V660" s="1" t="str">
        <f>IF(AB660=0,IFERROR(VLOOKUP(L660,[1]listaMateriales!A:K,11,0),"-"),"Sin producto")</f>
        <v xml:space="preserve">Ladrillos (Olavarria)    </v>
      </c>
      <c r="W660" s="6">
        <f>+IF(OR(K660="27",K660="28",K660="29"),VLOOKUP(L660,[1]listaMateriales!A:E,5,0),0)*N660/1000</f>
        <v>34.886879999999998</v>
      </c>
      <c r="X660" s="6">
        <f>+IF(W660=0,0,T660/W660)</f>
        <v>26514.013290956373</v>
      </c>
      <c r="Y660" s="1" t="str">
        <f>MID(L660,14,1)</f>
        <v>1</v>
      </c>
      <c r="Z660" s="2" t="str">
        <f>IF(IFERROR(FIND("PUL",M660,1),0)&gt;1,"pulido","no")</f>
        <v>no</v>
      </c>
      <c r="AA660" s="2" t="str">
        <f>IF(IFERROR(FIND("BIOC",M660,1),0)&gt;1,"BIOCITY","no")</f>
        <v>no</v>
      </c>
      <c r="AB660" s="2">
        <f>IFERROR(SEARCH("INT",F660,1),0)+IFERROR(SEARCH("DEV",F660,1),0)+IFERROR(SEARCH("FC",F660,1),0)+IFERROR(SEARCH("USD",F660,1),0)</f>
        <v>0</v>
      </c>
    </row>
    <row r="661" spans="1:28" x14ac:dyDescent="0.2">
      <c r="A661" s="1" t="s">
        <v>1679</v>
      </c>
      <c r="B661" s="1" t="s">
        <v>15</v>
      </c>
      <c r="C661" s="4">
        <v>45362</v>
      </c>
      <c r="D661" s="1" t="s">
        <v>1678</v>
      </c>
      <c r="E661" s="1" t="s">
        <v>1677</v>
      </c>
      <c r="F661" s="1" t="s">
        <v>1652</v>
      </c>
      <c r="G661" s="1" t="s">
        <v>12</v>
      </c>
      <c r="H661" s="1" t="s">
        <v>11</v>
      </c>
      <c r="I661" s="1" t="s">
        <v>50</v>
      </c>
      <c r="J661" s="1" t="s">
        <v>9</v>
      </c>
      <c r="K661" s="1" t="s">
        <v>30</v>
      </c>
      <c r="L661" s="1" t="s">
        <v>1080</v>
      </c>
      <c r="M661" s="1" t="s">
        <v>1079</v>
      </c>
      <c r="N661" s="1">
        <v>290.88</v>
      </c>
      <c r="O661" s="1" t="s">
        <v>2</v>
      </c>
      <c r="P661" s="1">
        <v>290.88</v>
      </c>
      <c r="Q661" s="1">
        <v>0</v>
      </c>
      <c r="R661" s="1" t="s">
        <v>33</v>
      </c>
      <c r="S661" s="1">
        <v>2788.19</v>
      </c>
      <c r="T661" s="6">
        <f>+S661*N661</f>
        <v>811028.70719999995</v>
      </c>
      <c r="U661" s="6">
        <f>+S661*Q661</f>
        <v>0</v>
      </c>
      <c r="V661" s="1" t="str">
        <f>IF(AB661=0,IFERROR(VLOOKUP(L661,[1]listaMateriales!A:K,11,0),"-"),"Sin producto")</f>
        <v>38 x 38</v>
      </c>
      <c r="W661" s="6">
        <f>+IF(OR(K661="27",K661="28",K661="29"),VLOOKUP(L661,[1]listaMateriales!A:E,5,0),0)*N661/1000</f>
        <v>0</v>
      </c>
      <c r="X661" s="6">
        <f>+IF(W661=0,0,T661/W661)</f>
        <v>0</v>
      </c>
      <c r="Y661" s="1" t="str">
        <f>MID(L661,14,1)</f>
        <v>2</v>
      </c>
      <c r="Z661" s="2" t="str">
        <f>IF(IFERROR(FIND("PUL",M661,1),0)&gt;1,"pulido","no")</f>
        <v>no</v>
      </c>
      <c r="AA661" s="2" t="str">
        <f>IF(IFERROR(FIND("BIOC",M661,1),0)&gt;1,"BIOCITY","no")</f>
        <v>no</v>
      </c>
      <c r="AB661" s="2">
        <f>IFERROR(SEARCH("INT",F661,1),0)+IFERROR(SEARCH("DEV",F661,1),0)+IFERROR(SEARCH("FC",F661,1),0)+IFERROR(SEARCH("USD",F661,1),0)</f>
        <v>0</v>
      </c>
    </row>
    <row r="662" spans="1:28" x14ac:dyDescent="0.2">
      <c r="A662" s="1" t="s">
        <v>1679</v>
      </c>
      <c r="B662" s="1" t="s">
        <v>15</v>
      </c>
      <c r="C662" s="4">
        <v>45362</v>
      </c>
      <c r="D662" s="1" t="s">
        <v>1678</v>
      </c>
      <c r="E662" s="1" t="s">
        <v>1677</v>
      </c>
      <c r="F662" s="1" t="s">
        <v>1652</v>
      </c>
      <c r="G662" s="1" t="s">
        <v>12</v>
      </c>
      <c r="H662" s="1" t="s">
        <v>11</v>
      </c>
      <c r="I662" s="1" t="s">
        <v>50</v>
      </c>
      <c r="J662" s="1" t="s">
        <v>9</v>
      </c>
      <c r="K662" s="1" t="s">
        <v>30</v>
      </c>
      <c r="L662" s="1" t="s">
        <v>517</v>
      </c>
      <c r="M662" s="1" t="s">
        <v>516</v>
      </c>
      <c r="N662" s="1">
        <v>290.88</v>
      </c>
      <c r="O662" s="1" t="s">
        <v>2</v>
      </c>
      <c r="P662" s="1">
        <v>290.88</v>
      </c>
      <c r="Q662" s="1">
        <v>0</v>
      </c>
      <c r="R662" s="1" t="s">
        <v>33</v>
      </c>
      <c r="S662" s="1">
        <v>3032.82</v>
      </c>
      <c r="T662" s="6">
        <f>+S662*N662</f>
        <v>882186.68160000001</v>
      </c>
      <c r="U662" s="6">
        <f>+S662*Q662</f>
        <v>0</v>
      </c>
      <c r="V662" s="1" t="str">
        <f>IF(AB662=0,IFERROR(VLOOKUP(L662,[1]listaMateriales!A:K,11,0),"-"),"Sin producto")</f>
        <v>38 x 38</v>
      </c>
      <c r="W662" s="6">
        <f>+IF(OR(K662="27",K662="28",K662="29"),VLOOKUP(L662,[1]listaMateriales!A:E,5,0),0)*N662/1000</f>
        <v>0</v>
      </c>
      <c r="X662" s="6">
        <f>+IF(W662=0,0,T662/W662)</f>
        <v>0</v>
      </c>
      <c r="Y662" s="1" t="str">
        <f>MID(L662,14,1)</f>
        <v>2</v>
      </c>
      <c r="Z662" s="2" t="str">
        <f>IF(IFERROR(FIND("PUL",M662,1),0)&gt;1,"pulido","no")</f>
        <v>no</v>
      </c>
      <c r="AA662" s="2" t="str">
        <f>IF(IFERROR(FIND("BIOC",M662,1),0)&gt;1,"BIOCITY","no")</f>
        <v>no</v>
      </c>
      <c r="AB662" s="2">
        <f>IFERROR(SEARCH("INT",F662,1),0)+IFERROR(SEARCH("DEV",F662,1),0)+IFERROR(SEARCH("FC",F662,1),0)+IFERROR(SEARCH("USD",F662,1),0)</f>
        <v>0</v>
      </c>
    </row>
    <row r="663" spans="1:28" x14ac:dyDescent="0.2">
      <c r="A663" s="1" t="s">
        <v>1679</v>
      </c>
      <c r="B663" s="1" t="s">
        <v>15</v>
      </c>
      <c r="C663" s="4">
        <v>45362</v>
      </c>
      <c r="D663" s="1" t="s">
        <v>1678</v>
      </c>
      <c r="E663" s="1" t="s">
        <v>1677</v>
      </c>
      <c r="F663" s="1" t="s">
        <v>1652</v>
      </c>
      <c r="G663" s="1" t="s">
        <v>12</v>
      </c>
      <c r="H663" s="1" t="s">
        <v>11</v>
      </c>
      <c r="I663" s="1" t="s">
        <v>50</v>
      </c>
      <c r="J663" s="1" t="s">
        <v>9</v>
      </c>
      <c r="K663" s="1" t="s">
        <v>30</v>
      </c>
      <c r="L663" s="1" t="s">
        <v>1382</v>
      </c>
      <c r="M663" s="1" t="s">
        <v>1381</v>
      </c>
      <c r="N663" s="1">
        <v>290.88</v>
      </c>
      <c r="O663" s="1" t="s">
        <v>2</v>
      </c>
      <c r="P663" s="1">
        <v>290.88</v>
      </c>
      <c r="Q663" s="1">
        <v>0</v>
      </c>
      <c r="R663" s="1" t="s">
        <v>33</v>
      </c>
      <c r="S663" s="1">
        <v>2788.19</v>
      </c>
      <c r="T663" s="6">
        <f>+S663*N663</f>
        <v>811028.70719999995</v>
      </c>
      <c r="U663" s="6">
        <f>+S663*Q663</f>
        <v>0</v>
      </c>
      <c r="V663" s="1" t="str">
        <f>IF(AB663=0,IFERROR(VLOOKUP(L663,[1]listaMateriales!A:K,11,0),"-"),"Sin producto")</f>
        <v>38 x 38</v>
      </c>
      <c r="W663" s="6">
        <f>+IF(OR(K663="27",K663="28",K663="29"),VLOOKUP(L663,[1]listaMateriales!A:E,5,0),0)*N663/1000</f>
        <v>0</v>
      </c>
      <c r="X663" s="6">
        <f>+IF(W663=0,0,T663/W663)</f>
        <v>0</v>
      </c>
      <c r="Y663" s="1" t="str">
        <f>MID(L663,14,1)</f>
        <v>2</v>
      </c>
      <c r="Z663" s="2" t="str">
        <f>IF(IFERROR(FIND("PUL",M663,1),0)&gt;1,"pulido","no")</f>
        <v>no</v>
      </c>
      <c r="AA663" s="2" t="str">
        <f>IF(IFERROR(FIND("BIOC",M663,1),0)&gt;1,"BIOCITY","no")</f>
        <v>no</v>
      </c>
      <c r="AB663" s="2">
        <f>IFERROR(SEARCH("INT",F663,1),0)+IFERROR(SEARCH("DEV",F663,1),0)+IFERROR(SEARCH("FC",F663,1),0)+IFERROR(SEARCH("USD",F663,1),0)</f>
        <v>0</v>
      </c>
    </row>
    <row r="664" spans="1:28" x14ac:dyDescent="0.2">
      <c r="A664" s="1" t="s">
        <v>1679</v>
      </c>
      <c r="B664" s="1" t="s">
        <v>15</v>
      </c>
      <c r="C664" s="4">
        <v>45362</v>
      </c>
      <c r="D664" s="1" t="s">
        <v>1678</v>
      </c>
      <c r="E664" s="1" t="s">
        <v>1677</v>
      </c>
      <c r="F664" s="1" t="s">
        <v>1652</v>
      </c>
      <c r="G664" s="1" t="s">
        <v>12</v>
      </c>
      <c r="H664" s="1" t="s">
        <v>11</v>
      </c>
      <c r="I664" s="1" t="s">
        <v>50</v>
      </c>
      <c r="J664" s="1" t="s">
        <v>9</v>
      </c>
      <c r="K664" s="1" t="s">
        <v>30</v>
      </c>
      <c r="L664" s="1" t="s">
        <v>511</v>
      </c>
      <c r="M664" s="1" t="s">
        <v>510</v>
      </c>
      <c r="N664" s="1">
        <v>290.88</v>
      </c>
      <c r="O664" s="1" t="s">
        <v>2</v>
      </c>
      <c r="P664" s="1">
        <v>290.88</v>
      </c>
      <c r="Q664" s="1">
        <v>0</v>
      </c>
      <c r="R664" s="1" t="s">
        <v>33</v>
      </c>
      <c r="S664" s="1">
        <v>2788.19</v>
      </c>
      <c r="T664" s="6">
        <f>+S664*N664</f>
        <v>811028.70719999995</v>
      </c>
      <c r="U664" s="6">
        <f>+S664*Q664</f>
        <v>0</v>
      </c>
      <c r="V664" s="1" t="str">
        <f>IF(AB664=0,IFERROR(VLOOKUP(L664,[1]listaMateriales!A:K,11,0),"-"),"Sin producto")</f>
        <v>38 x 38</v>
      </c>
      <c r="W664" s="6">
        <f>+IF(OR(K664="27",K664="28",K664="29"),VLOOKUP(L664,[1]listaMateriales!A:E,5,0),0)*N664/1000</f>
        <v>0</v>
      </c>
      <c r="X664" s="6">
        <f>+IF(W664=0,0,T664/W664)</f>
        <v>0</v>
      </c>
      <c r="Y664" s="1" t="str">
        <f>MID(L664,14,1)</f>
        <v>2</v>
      </c>
      <c r="Z664" s="2" t="str">
        <f>IF(IFERROR(FIND("PUL",M664,1),0)&gt;1,"pulido","no")</f>
        <v>no</v>
      </c>
      <c r="AA664" s="2" t="str">
        <f>IF(IFERROR(FIND("BIOC",M664,1),0)&gt;1,"BIOCITY","no")</f>
        <v>no</v>
      </c>
      <c r="AB664" s="2">
        <f>IFERROR(SEARCH("INT",F664,1),0)+IFERROR(SEARCH("DEV",F664,1),0)+IFERROR(SEARCH("FC",F664,1),0)+IFERROR(SEARCH("USD",F664,1),0)</f>
        <v>0</v>
      </c>
    </row>
    <row r="665" spans="1:28" x14ac:dyDescent="0.2">
      <c r="A665" s="1" t="s">
        <v>1676</v>
      </c>
      <c r="B665" s="1" t="s">
        <v>15</v>
      </c>
      <c r="C665" s="4">
        <v>45362</v>
      </c>
      <c r="D665" s="1" t="s">
        <v>411</v>
      </c>
      <c r="E665" s="1" t="s">
        <v>410</v>
      </c>
      <c r="F665" s="1" t="s">
        <v>1591</v>
      </c>
      <c r="G665" s="1" t="s">
        <v>39</v>
      </c>
      <c r="H665" s="1" t="s">
        <v>38</v>
      </c>
      <c r="I665" s="1" t="s">
        <v>50</v>
      </c>
      <c r="J665" s="1" t="s">
        <v>9</v>
      </c>
      <c r="K665" s="1" t="s">
        <v>30</v>
      </c>
      <c r="L665" s="1" t="s">
        <v>798</v>
      </c>
      <c r="M665" s="1" t="s">
        <v>797</v>
      </c>
      <c r="N665" s="1">
        <v>2714.88</v>
      </c>
      <c r="O665" s="1" t="s">
        <v>2</v>
      </c>
      <c r="P665" s="1">
        <v>2714.88</v>
      </c>
      <c r="Q665" s="1">
        <v>0</v>
      </c>
      <c r="R665" s="1" t="s">
        <v>195</v>
      </c>
      <c r="S665" s="1">
        <v>2536.61</v>
      </c>
      <c r="T665" s="6">
        <f>+S665*N665</f>
        <v>6886591.7568000006</v>
      </c>
      <c r="U665" s="6">
        <f>+S665*Q665</f>
        <v>0</v>
      </c>
      <c r="V665" s="1" t="str">
        <f>IF(AB665=0,IFERROR(VLOOKUP(L665,[1]listaMateriales!A:K,11,0),"-"),"Sin producto")</f>
        <v>38 x 38</v>
      </c>
      <c r="W665" s="6">
        <f>+IF(OR(K665="27",K665="28",K665="29"),VLOOKUP(L665,[1]listaMateriales!A:E,5,0),0)*N665/1000</f>
        <v>0</v>
      </c>
      <c r="X665" s="6">
        <f>+IF(W665=0,0,T665/W665)</f>
        <v>0</v>
      </c>
      <c r="Y665" s="1" t="str">
        <f>MID(L665,14,1)</f>
        <v>2</v>
      </c>
      <c r="Z665" s="2" t="str">
        <f>IF(IFERROR(FIND("PUL",M665,1),0)&gt;1,"pulido","no")</f>
        <v>no</v>
      </c>
      <c r="AA665" s="2" t="str">
        <f>IF(IFERROR(FIND("BIOC",M665,1),0)&gt;1,"BIOCITY","no")</f>
        <v>no</v>
      </c>
      <c r="AB665" s="2">
        <f>IFERROR(SEARCH("INT",F665,1),0)+IFERROR(SEARCH("DEV",F665,1),0)+IFERROR(SEARCH("FC",F665,1),0)+IFERROR(SEARCH("USD",F665,1),0)</f>
        <v>0</v>
      </c>
    </row>
    <row r="666" spans="1:28" x14ac:dyDescent="0.2">
      <c r="A666" s="1" t="s">
        <v>1676</v>
      </c>
      <c r="B666" s="1" t="s">
        <v>15</v>
      </c>
      <c r="C666" s="4">
        <v>45362</v>
      </c>
      <c r="D666" s="1" t="s">
        <v>411</v>
      </c>
      <c r="E666" s="1" t="s">
        <v>410</v>
      </c>
      <c r="F666" s="1" t="s">
        <v>1591</v>
      </c>
      <c r="G666" s="1" t="s">
        <v>39</v>
      </c>
      <c r="H666" s="1" t="s">
        <v>38</v>
      </c>
      <c r="I666" s="1" t="s">
        <v>50</v>
      </c>
      <c r="J666" s="1" t="s">
        <v>9</v>
      </c>
      <c r="K666" s="1" t="s">
        <v>30</v>
      </c>
      <c r="L666" s="1" t="s">
        <v>1082</v>
      </c>
      <c r="M666" s="1" t="s">
        <v>1081</v>
      </c>
      <c r="N666" s="1">
        <v>2714.88</v>
      </c>
      <c r="O666" s="1" t="s">
        <v>2</v>
      </c>
      <c r="P666" s="1">
        <v>2714.88</v>
      </c>
      <c r="Q666" s="1">
        <v>0</v>
      </c>
      <c r="R666" s="1" t="s">
        <v>195</v>
      </c>
      <c r="S666" s="1">
        <v>2536.61</v>
      </c>
      <c r="T666" s="6">
        <f>+S666*N666</f>
        <v>6886591.7568000006</v>
      </c>
      <c r="U666" s="6">
        <f>+S666*Q666</f>
        <v>0</v>
      </c>
      <c r="V666" s="1" t="str">
        <f>IF(AB666=0,IFERROR(VLOOKUP(L666,[1]listaMateriales!A:K,11,0),"-"),"Sin producto")</f>
        <v>38 x 38</v>
      </c>
      <c r="W666" s="6">
        <f>+IF(OR(K666="27",K666="28",K666="29"),VLOOKUP(L666,[1]listaMateriales!A:E,5,0),0)*N666/1000</f>
        <v>0</v>
      </c>
      <c r="X666" s="6">
        <f>+IF(W666=0,0,T666/W666)</f>
        <v>0</v>
      </c>
      <c r="Y666" s="1" t="str">
        <f>MID(L666,14,1)</f>
        <v>2</v>
      </c>
      <c r="Z666" s="2" t="str">
        <f>IF(IFERROR(FIND("PUL",M666,1),0)&gt;1,"pulido","no")</f>
        <v>no</v>
      </c>
      <c r="AA666" s="2" t="str">
        <f>IF(IFERROR(FIND("BIOC",M666,1),0)&gt;1,"BIOCITY","no")</f>
        <v>no</v>
      </c>
      <c r="AB666" s="2">
        <f>IFERROR(SEARCH("INT",F666,1),0)+IFERROR(SEARCH("DEV",F666,1),0)+IFERROR(SEARCH("FC",F666,1),0)+IFERROR(SEARCH("USD",F666,1),0)</f>
        <v>0</v>
      </c>
    </row>
    <row r="667" spans="1:28" x14ac:dyDescent="0.2">
      <c r="A667" s="1" t="s">
        <v>1675</v>
      </c>
      <c r="B667" s="1" t="s">
        <v>15</v>
      </c>
      <c r="C667" s="4">
        <v>45362</v>
      </c>
      <c r="D667" s="1" t="s">
        <v>411</v>
      </c>
      <c r="E667" s="1" t="s">
        <v>410</v>
      </c>
      <c r="F667" s="1" t="s">
        <v>1591</v>
      </c>
      <c r="G667" s="1" t="s">
        <v>39</v>
      </c>
      <c r="H667" s="1" t="s">
        <v>38</v>
      </c>
      <c r="I667" s="1" t="s">
        <v>50</v>
      </c>
      <c r="J667" s="1" t="s">
        <v>9</v>
      </c>
      <c r="K667" s="1" t="s">
        <v>8</v>
      </c>
      <c r="L667" s="1" t="s">
        <v>983</v>
      </c>
      <c r="M667" s="1" t="s">
        <v>982</v>
      </c>
      <c r="N667" s="1">
        <v>2164.8000000000002</v>
      </c>
      <c r="O667" s="1" t="s">
        <v>2</v>
      </c>
      <c r="P667" s="1">
        <v>2164.8000000000002</v>
      </c>
      <c r="Q667" s="1">
        <v>0</v>
      </c>
      <c r="R667" s="1" t="s">
        <v>195</v>
      </c>
      <c r="S667" s="1">
        <v>3815</v>
      </c>
      <c r="T667" s="6">
        <f>+S667*N667</f>
        <v>8258712.0000000009</v>
      </c>
      <c r="U667" s="6">
        <f>+S667*Q667</f>
        <v>0</v>
      </c>
      <c r="V667" s="1" t="str">
        <f>IF(AB667=0,IFERROR(VLOOKUP(L667,[1]listaMateriales!A:K,11,0),"-"),"Sin producto")</f>
        <v xml:space="preserve">29 x 59 Cba </v>
      </c>
      <c r="W667" s="6">
        <f>+IF(OR(K667="27",K667="28",K667="29"),VLOOKUP(L667,[1]listaMateriales!A:E,5,0),0)*N667/1000</f>
        <v>0</v>
      </c>
      <c r="X667" s="6">
        <f>+IF(W667=0,0,T667/W667)</f>
        <v>0</v>
      </c>
      <c r="Y667" s="1" t="str">
        <f>MID(L667,14,1)</f>
        <v>1</v>
      </c>
      <c r="Z667" s="2" t="str">
        <f>IF(IFERROR(FIND("PUL",M667,1),0)&gt;1,"pulido","no")</f>
        <v>no</v>
      </c>
      <c r="AA667" s="2" t="str">
        <f>IF(IFERROR(FIND("BIOC",M667,1),0)&gt;1,"BIOCITY","no")</f>
        <v>no</v>
      </c>
      <c r="AB667" s="2">
        <f>IFERROR(SEARCH("INT",F667,1),0)+IFERROR(SEARCH("DEV",F667,1),0)+IFERROR(SEARCH("FC",F667,1),0)+IFERROR(SEARCH("USD",F667,1),0)</f>
        <v>0</v>
      </c>
    </row>
    <row r="668" spans="1:28" x14ac:dyDescent="0.2">
      <c r="A668" s="1" t="s">
        <v>1670</v>
      </c>
      <c r="B668" s="1" t="s">
        <v>15</v>
      </c>
      <c r="C668" s="4">
        <v>45362</v>
      </c>
      <c r="D668" s="1" t="s">
        <v>411</v>
      </c>
      <c r="E668" s="1" t="s">
        <v>410</v>
      </c>
      <c r="F668" s="1" t="s">
        <v>1591</v>
      </c>
      <c r="G668" s="1" t="s">
        <v>12</v>
      </c>
      <c r="H668" s="1" t="s">
        <v>11</v>
      </c>
      <c r="I668" s="1" t="s">
        <v>50</v>
      </c>
      <c r="J668" s="1" t="s">
        <v>17</v>
      </c>
      <c r="K668" s="1" t="s">
        <v>16</v>
      </c>
      <c r="L668" s="1" t="s">
        <v>1674</v>
      </c>
      <c r="M668" s="1" t="s">
        <v>1673</v>
      </c>
      <c r="N668" s="1">
        <v>583.20000000000005</v>
      </c>
      <c r="O668" s="1" t="s">
        <v>2</v>
      </c>
      <c r="P668" s="1">
        <v>0</v>
      </c>
      <c r="Q668" s="1">
        <v>583.20000000000005</v>
      </c>
      <c r="R668" s="1" t="s">
        <v>195</v>
      </c>
      <c r="S668" s="1">
        <v>22533.919999999998</v>
      </c>
      <c r="T668" s="6">
        <f>+S668*N668</f>
        <v>13141782.143999999</v>
      </c>
      <c r="U668" s="6">
        <f>+S668*Q668</f>
        <v>13141782.143999999</v>
      </c>
      <c r="V668" s="1" t="str">
        <f>IF(AB668=0,IFERROR(VLOOKUP(L668,[1]listaMateriales!A:K,11,0),"-"),"Sin producto")</f>
        <v>58 x 117 Polished</v>
      </c>
      <c r="W668" s="6">
        <f>+IF(OR(K668="27",K668="28",K668="29"),VLOOKUP(L668,[1]listaMateriales!A:E,5,0),0)*N668/1000</f>
        <v>0</v>
      </c>
      <c r="X668" s="6">
        <f>+IF(W668=0,0,T668/W668)</f>
        <v>0</v>
      </c>
      <c r="Y668" s="1" t="str">
        <f>MID(L668,14,1)</f>
        <v>1</v>
      </c>
      <c r="Z668" s="2" t="str">
        <f>IF(IFERROR(FIND("PUL",M668,1),0)&gt;1,"pulido","no")</f>
        <v>pulido</v>
      </c>
      <c r="AA668" s="2" t="str">
        <f>IF(IFERROR(FIND("BIOC",M668,1),0)&gt;1,"BIOCITY","no")</f>
        <v>no</v>
      </c>
      <c r="AB668" s="2">
        <f>IFERROR(SEARCH("INT",F668,1),0)+IFERROR(SEARCH("DEV",F668,1),0)+IFERROR(SEARCH("FC",F668,1),0)+IFERROR(SEARCH("USD",F668,1),0)</f>
        <v>0</v>
      </c>
    </row>
    <row r="669" spans="1:28" x14ac:dyDescent="0.2">
      <c r="A669" s="1" t="s">
        <v>1670</v>
      </c>
      <c r="B669" s="1" t="s">
        <v>15</v>
      </c>
      <c r="C669" s="4">
        <v>45362</v>
      </c>
      <c r="D669" s="1" t="s">
        <v>411</v>
      </c>
      <c r="E669" s="1" t="s">
        <v>410</v>
      </c>
      <c r="F669" s="1" t="s">
        <v>1591</v>
      </c>
      <c r="G669" s="1" t="s">
        <v>12</v>
      </c>
      <c r="H669" s="1" t="s">
        <v>11</v>
      </c>
      <c r="I669" s="1" t="s">
        <v>50</v>
      </c>
      <c r="J669" s="1" t="s">
        <v>17</v>
      </c>
      <c r="K669" s="1" t="s">
        <v>16</v>
      </c>
      <c r="L669" s="1" t="s">
        <v>854</v>
      </c>
      <c r="M669" s="1" t="s">
        <v>853</v>
      </c>
      <c r="N669" s="1">
        <v>583.20000000000005</v>
      </c>
      <c r="O669" s="1" t="s">
        <v>2</v>
      </c>
      <c r="P669" s="1">
        <v>0</v>
      </c>
      <c r="Q669" s="1">
        <v>583.20000000000005</v>
      </c>
      <c r="R669" s="1" t="s">
        <v>195</v>
      </c>
      <c r="S669" s="1">
        <v>22533.919999999998</v>
      </c>
      <c r="T669" s="6">
        <f>+S669*N669</f>
        <v>13141782.143999999</v>
      </c>
      <c r="U669" s="6">
        <f>+S669*Q669</f>
        <v>13141782.143999999</v>
      </c>
      <c r="V669" s="1" t="str">
        <f>IF(AB669=0,IFERROR(VLOOKUP(L669,[1]listaMateriales!A:K,11,0),"-"),"Sin producto")</f>
        <v>58 x 117 Polished</v>
      </c>
      <c r="W669" s="6">
        <f>+IF(OR(K669="27",K669="28",K669="29"),VLOOKUP(L669,[1]listaMateriales!A:E,5,0),0)*N669/1000</f>
        <v>0</v>
      </c>
      <c r="X669" s="6">
        <f>+IF(W669=0,0,T669/W669)</f>
        <v>0</v>
      </c>
      <c r="Y669" s="1" t="str">
        <f>MID(L669,14,1)</f>
        <v>1</v>
      </c>
      <c r="Z669" s="2" t="str">
        <f>IF(IFERROR(FIND("PUL",M669,1),0)&gt;1,"pulido","no")</f>
        <v>pulido</v>
      </c>
      <c r="AA669" s="2" t="str">
        <f>IF(IFERROR(FIND("BIOC",M669,1),0)&gt;1,"BIOCITY","no")</f>
        <v>no</v>
      </c>
      <c r="AB669" s="2">
        <f>IFERROR(SEARCH("INT",F669,1),0)+IFERROR(SEARCH("DEV",F669,1),0)+IFERROR(SEARCH("FC",F669,1),0)+IFERROR(SEARCH("USD",F669,1),0)</f>
        <v>0</v>
      </c>
    </row>
    <row r="670" spans="1:28" x14ac:dyDescent="0.2">
      <c r="A670" s="1" t="s">
        <v>1670</v>
      </c>
      <c r="B670" s="1" t="s">
        <v>15</v>
      </c>
      <c r="C670" s="4">
        <v>45362</v>
      </c>
      <c r="D670" s="1" t="s">
        <v>411</v>
      </c>
      <c r="E670" s="1" t="s">
        <v>410</v>
      </c>
      <c r="F670" s="1" t="s">
        <v>1591</v>
      </c>
      <c r="G670" s="1" t="s">
        <v>12</v>
      </c>
      <c r="H670" s="1" t="s">
        <v>11</v>
      </c>
      <c r="I670" s="1" t="s">
        <v>50</v>
      </c>
      <c r="J670" s="1" t="s">
        <v>17</v>
      </c>
      <c r="K670" s="1" t="s">
        <v>16</v>
      </c>
      <c r="L670" s="1" t="s">
        <v>1672</v>
      </c>
      <c r="M670" s="1" t="s">
        <v>1671</v>
      </c>
      <c r="N670" s="1">
        <v>583.20000000000005</v>
      </c>
      <c r="O670" s="1" t="s">
        <v>2</v>
      </c>
      <c r="P670" s="1">
        <v>0</v>
      </c>
      <c r="Q670" s="1">
        <v>583.20000000000005</v>
      </c>
      <c r="R670" s="1" t="s">
        <v>195</v>
      </c>
      <c r="S670" s="1">
        <v>15677.96</v>
      </c>
      <c r="T670" s="6">
        <f>+S670*N670</f>
        <v>9143386.2719999999</v>
      </c>
      <c r="U670" s="6">
        <f>+S670*Q670</f>
        <v>9143386.2719999999</v>
      </c>
      <c r="V670" s="1" t="str">
        <f>IF(AB670=0,IFERROR(VLOOKUP(L670,[1]listaMateriales!A:K,11,0),"-"),"Sin producto")</f>
        <v>60x120 y 58x117 Rect.</v>
      </c>
      <c r="W670" s="6">
        <f>+IF(OR(K670="27",K670="28",K670="29"),VLOOKUP(L670,[1]listaMateriales!A:E,5,0),0)*N670/1000</f>
        <v>0</v>
      </c>
      <c r="X670" s="6">
        <f>+IF(W670=0,0,T670/W670)</f>
        <v>0</v>
      </c>
      <c r="Y670" s="1" t="str">
        <f>MID(L670,14,1)</f>
        <v>1</v>
      </c>
      <c r="Z670" s="2" t="str">
        <f>IF(IFERROR(FIND("PUL",M670,1),0)&gt;1,"pulido","no")</f>
        <v>no</v>
      </c>
      <c r="AA670" s="2" t="str">
        <f>IF(IFERROR(FIND("BIOC",M670,1),0)&gt;1,"BIOCITY","no")</f>
        <v>no</v>
      </c>
      <c r="AB670" s="2">
        <f>IFERROR(SEARCH("INT",F670,1),0)+IFERROR(SEARCH("DEV",F670,1),0)+IFERROR(SEARCH("FC",F670,1),0)+IFERROR(SEARCH("USD",F670,1),0)</f>
        <v>0</v>
      </c>
    </row>
    <row r="671" spans="1:28" x14ac:dyDescent="0.2">
      <c r="A671" s="1" t="s">
        <v>1670</v>
      </c>
      <c r="B671" s="1" t="s">
        <v>15</v>
      </c>
      <c r="C671" s="4">
        <v>45362</v>
      </c>
      <c r="D671" s="1" t="s">
        <v>411</v>
      </c>
      <c r="E671" s="1" t="s">
        <v>410</v>
      </c>
      <c r="F671" s="1" t="s">
        <v>1591</v>
      </c>
      <c r="G671" s="1" t="s">
        <v>12</v>
      </c>
      <c r="H671" s="1" t="s">
        <v>11</v>
      </c>
      <c r="I671" s="1" t="s">
        <v>50</v>
      </c>
      <c r="J671" s="1" t="s">
        <v>17</v>
      </c>
      <c r="K671" s="1" t="s">
        <v>16</v>
      </c>
      <c r="L671" s="1" t="s">
        <v>141</v>
      </c>
      <c r="M671" s="1" t="s">
        <v>140</v>
      </c>
      <c r="N671" s="1">
        <v>583.20000000000005</v>
      </c>
      <c r="O671" s="1" t="s">
        <v>2</v>
      </c>
      <c r="P671" s="1">
        <v>0</v>
      </c>
      <c r="Q671" s="1">
        <v>583.20000000000005</v>
      </c>
      <c r="R671" s="1" t="s">
        <v>195</v>
      </c>
      <c r="S671" s="1">
        <v>22533.96</v>
      </c>
      <c r="T671" s="6">
        <f>+S671*N671</f>
        <v>13141805.472000001</v>
      </c>
      <c r="U671" s="6">
        <f>+S671*Q671</f>
        <v>13141805.472000001</v>
      </c>
      <c r="V671" s="1" t="str">
        <f>IF(AB671=0,IFERROR(VLOOKUP(L671,[1]listaMateriales!A:K,11,0),"-"),"Sin producto")</f>
        <v>58 x 117 Polished</v>
      </c>
      <c r="W671" s="6">
        <f>+IF(OR(K671="27",K671="28",K671="29"),VLOOKUP(L671,[1]listaMateriales!A:E,5,0),0)*N671/1000</f>
        <v>0</v>
      </c>
      <c r="X671" s="6">
        <f>+IF(W671=0,0,T671/W671)</f>
        <v>0</v>
      </c>
      <c r="Y671" s="1" t="str">
        <f>MID(L671,14,1)</f>
        <v>1</v>
      </c>
      <c r="Z671" s="2" t="str">
        <f>IF(IFERROR(FIND("PUL",M671,1),0)&gt;1,"pulido","no")</f>
        <v>pulido</v>
      </c>
      <c r="AA671" s="2" t="str">
        <f>IF(IFERROR(FIND("BIOC",M671,1),0)&gt;1,"BIOCITY","no")</f>
        <v>no</v>
      </c>
      <c r="AB671" s="2">
        <f>IFERROR(SEARCH("INT",F671,1),0)+IFERROR(SEARCH("DEV",F671,1),0)+IFERROR(SEARCH("FC",F671,1),0)+IFERROR(SEARCH("USD",F671,1),0)</f>
        <v>0</v>
      </c>
    </row>
    <row r="672" spans="1:28" x14ac:dyDescent="0.2">
      <c r="A672" s="1" t="s">
        <v>1669</v>
      </c>
      <c r="B672" s="1" t="s">
        <v>15</v>
      </c>
      <c r="C672" s="4">
        <v>45362</v>
      </c>
      <c r="D672" s="1" t="s">
        <v>192</v>
      </c>
      <c r="E672" s="1" t="s">
        <v>191</v>
      </c>
      <c r="F672" s="1" t="s">
        <v>1580</v>
      </c>
      <c r="G672" s="1" t="s">
        <v>12</v>
      </c>
      <c r="H672" s="1" t="s">
        <v>11</v>
      </c>
      <c r="I672" s="1" t="s">
        <v>50</v>
      </c>
      <c r="J672" s="1" t="s">
        <v>17</v>
      </c>
      <c r="K672" s="1" t="s">
        <v>16</v>
      </c>
      <c r="L672" s="1" t="s">
        <v>607</v>
      </c>
      <c r="M672" s="1" t="s">
        <v>606</v>
      </c>
      <c r="N672" s="1">
        <v>156.6</v>
      </c>
      <c r="O672" s="1" t="s">
        <v>2</v>
      </c>
      <c r="P672" s="1">
        <v>156.6</v>
      </c>
      <c r="Q672" s="1">
        <v>0</v>
      </c>
      <c r="R672" s="1" t="s">
        <v>144</v>
      </c>
      <c r="S672" s="1">
        <v>7209.03</v>
      </c>
      <c r="T672" s="6">
        <f>+S672*N672</f>
        <v>1128934.098</v>
      </c>
      <c r="U672" s="6">
        <f>+S672*Q672</f>
        <v>0</v>
      </c>
      <c r="V672" s="1" t="str">
        <f>IF(AB672=0,IFERROR(VLOOKUP(L672,[1]listaMateriales!A:K,11,0),"-"),"Sin producto")</f>
        <v xml:space="preserve">59 x 59 </v>
      </c>
      <c r="W672" s="6">
        <f>+IF(OR(K672="27",K672="28",K672="29"),VLOOKUP(L672,[1]listaMateriales!A:E,5,0),0)*N672/1000</f>
        <v>0</v>
      </c>
      <c r="X672" s="6">
        <f>+IF(W672=0,0,T672/W672)</f>
        <v>0</v>
      </c>
      <c r="Y672" s="1" t="str">
        <f>MID(L672,14,1)</f>
        <v>2</v>
      </c>
      <c r="Z672" s="2" t="str">
        <f>IF(IFERROR(FIND("PUL",M672,1),0)&gt;1,"pulido","no")</f>
        <v>no</v>
      </c>
      <c r="AA672" s="2" t="str">
        <f>IF(IFERROR(FIND("BIOC",M672,1),0)&gt;1,"BIOCITY","no")</f>
        <v>no</v>
      </c>
      <c r="AB672" s="2">
        <f>IFERROR(SEARCH("INT",F672,1),0)+IFERROR(SEARCH("DEV",F672,1),0)+IFERROR(SEARCH("FC",F672,1),0)+IFERROR(SEARCH("USD",F672,1),0)</f>
        <v>0</v>
      </c>
    </row>
    <row r="673" spans="1:28" x14ac:dyDescent="0.2">
      <c r="A673" s="1" t="s">
        <v>1669</v>
      </c>
      <c r="B673" s="1" t="s">
        <v>15</v>
      </c>
      <c r="C673" s="4">
        <v>45362</v>
      </c>
      <c r="D673" s="1" t="s">
        <v>192</v>
      </c>
      <c r="E673" s="1" t="s">
        <v>191</v>
      </c>
      <c r="F673" s="1" t="s">
        <v>1580</v>
      </c>
      <c r="G673" s="1" t="s">
        <v>12</v>
      </c>
      <c r="H673" s="1" t="s">
        <v>11</v>
      </c>
      <c r="I673" s="1" t="s">
        <v>50</v>
      </c>
      <c r="J673" s="1" t="s">
        <v>17</v>
      </c>
      <c r="K673" s="1" t="s">
        <v>16</v>
      </c>
      <c r="L673" s="1" t="s">
        <v>1458</v>
      </c>
      <c r="M673" s="1" t="s">
        <v>1457</v>
      </c>
      <c r="N673" s="1">
        <v>201.6</v>
      </c>
      <c r="O673" s="1" t="s">
        <v>2</v>
      </c>
      <c r="P673" s="1">
        <v>201.6</v>
      </c>
      <c r="Q673" s="1">
        <v>0</v>
      </c>
      <c r="R673" s="1" t="s">
        <v>144</v>
      </c>
      <c r="S673" s="1">
        <v>9606.69</v>
      </c>
      <c r="T673" s="6">
        <f>+S673*N673</f>
        <v>1936708.7040000001</v>
      </c>
      <c r="U673" s="6">
        <f>+S673*Q673</f>
        <v>0</v>
      </c>
      <c r="V673" s="1" t="str">
        <f>IF(AB673=0,IFERROR(VLOOKUP(L673,[1]listaMateriales!A:K,11,0),"-"),"Sin producto")</f>
        <v>58x58 Polished</v>
      </c>
      <c r="W673" s="6">
        <f>+IF(OR(K673="27",K673="28",K673="29"),VLOOKUP(L673,[1]listaMateriales!A:E,5,0),0)*N673/1000</f>
        <v>0</v>
      </c>
      <c r="X673" s="6">
        <f>+IF(W673=0,0,T673/W673)</f>
        <v>0</v>
      </c>
      <c r="Y673" s="1" t="str">
        <f>MID(L673,14,1)</f>
        <v>2</v>
      </c>
      <c r="Z673" s="2" t="str">
        <f>IF(IFERROR(FIND("PUL",M673,1),0)&gt;1,"pulido","no")</f>
        <v>pulido</v>
      </c>
      <c r="AA673" s="2" t="str">
        <f>IF(IFERROR(FIND("BIOC",M673,1),0)&gt;1,"BIOCITY","no")</f>
        <v>no</v>
      </c>
      <c r="AB673" s="2">
        <f>IFERROR(SEARCH("INT",F673,1),0)+IFERROR(SEARCH("DEV",F673,1),0)+IFERROR(SEARCH("FC",F673,1),0)+IFERROR(SEARCH("USD",F673,1),0)</f>
        <v>0</v>
      </c>
    </row>
    <row r="674" spans="1:28" x14ac:dyDescent="0.2">
      <c r="A674" s="1" t="s">
        <v>1669</v>
      </c>
      <c r="B674" s="1" t="s">
        <v>15</v>
      </c>
      <c r="C674" s="4">
        <v>45362</v>
      </c>
      <c r="D674" s="1" t="s">
        <v>192</v>
      </c>
      <c r="E674" s="1" t="s">
        <v>191</v>
      </c>
      <c r="F674" s="1" t="s">
        <v>1580</v>
      </c>
      <c r="G674" s="1" t="s">
        <v>12</v>
      </c>
      <c r="H674" s="1" t="s">
        <v>11</v>
      </c>
      <c r="I674" s="1" t="s">
        <v>50</v>
      </c>
      <c r="J674" s="1" t="s">
        <v>17</v>
      </c>
      <c r="K674" s="1" t="s">
        <v>16</v>
      </c>
      <c r="L674" s="1" t="s">
        <v>341</v>
      </c>
      <c r="M674" s="1" t="s">
        <v>340</v>
      </c>
      <c r="N674" s="1">
        <v>201.6</v>
      </c>
      <c r="O674" s="1" t="s">
        <v>2</v>
      </c>
      <c r="P674" s="1">
        <v>201.6</v>
      </c>
      <c r="Q674" s="1">
        <v>0</v>
      </c>
      <c r="R674" s="1" t="s">
        <v>144</v>
      </c>
      <c r="S674" s="1">
        <v>9606.69</v>
      </c>
      <c r="T674" s="6">
        <f>+S674*N674</f>
        <v>1936708.7040000001</v>
      </c>
      <c r="U674" s="6">
        <f>+S674*Q674</f>
        <v>0</v>
      </c>
      <c r="V674" s="1" t="str">
        <f>IF(AB674=0,IFERROR(VLOOKUP(L674,[1]listaMateriales!A:K,11,0),"-"),"Sin producto")</f>
        <v>58x58 Polished</v>
      </c>
      <c r="W674" s="6">
        <f>+IF(OR(K674="27",K674="28",K674="29"),VLOOKUP(L674,[1]listaMateriales!A:E,5,0),0)*N674/1000</f>
        <v>0</v>
      </c>
      <c r="X674" s="6">
        <f>+IF(W674=0,0,T674/W674)</f>
        <v>0</v>
      </c>
      <c r="Y674" s="1" t="str">
        <f>MID(L674,14,1)</f>
        <v>2</v>
      </c>
      <c r="Z674" s="2" t="str">
        <f>IF(IFERROR(FIND("PUL",M674,1),0)&gt;1,"pulido","no")</f>
        <v>pulido</v>
      </c>
      <c r="AA674" s="2" t="str">
        <f>IF(IFERROR(FIND("BIOC",M674,1),0)&gt;1,"BIOCITY","no")</f>
        <v>no</v>
      </c>
      <c r="AB674" s="2">
        <f>IFERROR(SEARCH("INT",F674,1),0)+IFERROR(SEARCH("DEV",F674,1),0)+IFERROR(SEARCH("FC",F674,1),0)+IFERROR(SEARCH("USD",F674,1),0)</f>
        <v>0</v>
      </c>
    </row>
    <row r="675" spans="1:28" x14ac:dyDescent="0.2">
      <c r="A675" s="1" t="s">
        <v>1669</v>
      </c>
      <c r="B675" s="1" t="s">
        <v>15</v>
      </c>
      <c r="C675" s="4">
        <v>45362</v>
      </c>
      <c r="D675" s="1" t="s">
        <v>192</v>
      </c>
      <c r="E675" s="1" t="s">
        <v>191</v>
      </c>
      <c r="F675" s="1" t="s">
        <v>1580</v>
      </c>
      <c r="G675" s="1" t="s">
        <v>12</v>
      </c>
      <c r="H675" s="1" t="s">
        <v>11</v>
      </c>
      <c r="I675" s="1" t="s">
        <v>50</v>
      </c>
      <c r="J675" s="1" t="s">
        <v>17</v>
      </c>
      <c r="K675" s="1" t="s">
        <v>16</v>
      </c>
      <c r="L675" s="1" t="s">
        <v>1373</v>
      </c>
      <c r="M675" s="1" t="s">
        <v>1372</v>
      </c>
      <c r="N675" s="1">
        <v>504</v>
      </c>
      <c r="O675" s="1" t="s">
        <v>2</v>
      </c>
      <c r="P675" s="1">
        <v>504</v>
      </c>
      <c r="Q675" s="1">
        <v>0</v>
      </c>
      <c r="R675" s="1" t="s">
        <v>144</v>
      </c>
      <c r="S675" s="1">
        <v>9606.65</v>
      </c>
      <c r="T675" s="6">
        <f>+S675*N675</f>
        <v>4841751.5999999996</v>
      </c>
      <c r="U675" s="6">
        <f>+S675*Q675</f>
        <v>0</v>
      </c>
      <c r="V675" s="1" t="str">
        <f>IF(AB675=0,IFERROR(VLOOKUP(L675,[1]listaMateriales!A:K,11,0),"-"),"Sin producto")</f>
        <v>58x58 Polished</v>
      </c>
      <c r="W675" s="6">
        <f>+IF(OR(K675="27",K675="28",K675="29"),VLOOKUP(L675,[1]listaMateriales!A:E,5,0),0)*N675/1000</f>
        <v>0</v>
      </c>
      <c r="X675" s="6">
        <f>+IF(W675=0,0,T675/W675)</f>
        <v>0</v>
      </c>
      <c r="Y675" s="1" t="str">
        <f>MID(L675,14,1)</f>
        <v>2</v>
      </c>
      <c r="Z675" s="2" t="str">
        <f>IF(IFERROR(FIND("PUL",M675,1),0)&gt;1,"pulido","no")</f>
        <v>pulido</v>
      </c>
      <c r="AA675" s="2" t="str">
        <f>IF(IFERROR(FIND("BIOC",M675,1),0)&gt;1,"BIOCITY","no")</f>
        <v>no</v>
      </c>
      <c r="AB675" s="2">
        <f>IFERROR(SEARCH("INT",F675,1),0)+IFERROR(SEARCH("DEV",F675,1),0)+IFERROR(SEARCH("FC",F675,1),0)+IFERROR(SEARCH("USD",F675,1),0)</f>
        <v>0</v>
      </c>
    </row>
    <row r="676" spans="1:28" x14ac:dyDescent="0.2">
      <c r="A676" s="1" t="s">
        <v>1669</v>
      </c>
      <c r="B676" s="1" t="s">
        <v>15</v>
      </c>
      <c r="C676" s="4">
        <v>45362</v>
      </c>
      <c r="D676" s="1" t="s">
        <v>192</v>
      </c>
      <c r="E676" s="1" t="s">
        <v>191</v>
      </c>
      <c r="F676" s="1" t="s">
        <v>1580</v>
      </c>
      <c r="G676" s="1" t="s">
        <v>12</v>
      </c>
      <c r="H676" s="1" t="s">
        <v>11</v>
      </c>
      <c r="I676" s="1" t="s">
        <v>50</v>
      </c>
      <c r="J676" s="1" t="s">
        <v>17</v>
      </c>
      <c r="K676" s="1" t="s">
        <v>16</v>
      </c>
      <c r="L676" s="1" t="s">
        <v>369</v>
      </c>
      <c r="M676" s="1" t="s">
        <v>368</v>
      </c>
      <c r="N676" s="1">
        <v>752.4</v>
      </c>
      <c r="O676" s="1" t="s">
        <v>2</v>
      </c>
      <c r="P676" s="1">
        <v>752.4</v>
      </c>
      <c r="Q676" s="1">
        <v>0</v>
      </c>
      <c r="R676" s="1" t="s">
        <v>144</v>
      </c>
      <c r="S676" s="1">
        <v>12976.95</v>
      </c>
      <c r="T676" s="6">
        <f>+S676*N676</f>
        <v>9763857.1799999997</v>
      </c>
      <c r="U676" s="6">
        <f>+S676*Q676</f>
        <v>0</v>
      </c>
      <c r="V676" s="1" t="str">
        <f>IF(AB676=0,IFERROR(VLOOKUP(L676,[1]listaMateriales!A:K,11,0),"-"),"Sin producto")</f>
        <v>21 x 122</v>
      </c>
      <c r="W676" s="6">
        <f>+IF(OR(K676="27",K676="28",K676="29"),VLOOKUP(L676,[1]listaMateriales!A:E,5,0),0)*N676/1000</f>
        <v>0</v>
      </c>
      <c r="X676" s="6">
        <f>+IF(W676=0,0,T676/W676)</f>
        <v>0</v>
      </c>
      <c r="Y676" s="1" t="str">
        <f>MID(L676,14,1)</f>
        <v>2</v>
      </c>
      <c r="Z676" s="2" t="str">
        <f>IF(IFERROR(FIND("PUL",M676,1),0)&gt;1,"pulido","no")</f>
        <v>no</v>
      </c>
      <c r="AA676" s="2" t="str">
        <f>IF(IFERROR(FIND("BIOC",M676,1),0)&gt;1,"BIOCITY","no")</f>
        <v>no</v>
      </c>
      <c r="AB676" s="2">
        <f>IFERROR(SEARCH("INT",F676,1),0)+IFERROR(SEARCH("DEV",F676,1),0)+IFERROR(SEARCH("FC",F676,1),0)+IFERROR(SEARCH("USD",F676,1),0)</f>
        <v>0</v>
      </c>
    </row>
    <row r="677" spans="1:28" x14ac:dyDescent="0.2">
      <c r="A677" s="1" t="s">
        <v>1669</v>
      </c>
      <c r="B677" s="1" t="s">
        <v>15</v>
      </c>
      <c r="C677" s="4">
        <v>45362</v>
      </c>
      <c r="D677" s="1" t="s">
        <v>192</v>
      </c>
      <c r="E677" s="1" t="s">
        <v>191</v>
      </c>
      <c r="F677" s="1" t="s">
        <v>1580</v>
      </c>
      <c r="G677" s="1" t="s">
        <v>12</v>
      </c>
      <c r="H677" s="1" t="s">
        <v>11</v>
      </c>
      <c r="I677" s="1" t="s">
        <v>50</v>
      </c>
      <c r="J677" s="1" t="s">
        <v>17</v>
      </c>
      <c r="K677" s="1" t="s">
        <v>16</v>
      </c>
      <c r="L677" s="1" t="s">
        <v>377</v>
      </c>
      <c r="M677" s="1" t="s">
        <v>376</v>
      </c>
      <c r="N677" s="1">
        <v>410.4</v>
      </c>
      <c r="O677" s="1" t="s">
        <v>2</v>
      </c>
      <c r="P677" s="1">
        <v>410.4</v>
      </c>
      <c r="Q677" s="1">
        <v>0</v>
      </c>
      <c r="R677" s="1" t="s">
        <v>144</v>
      </c>
      <c r="S677" s="1">
        <v>12976.95</v>
      </c>
      <c r="T677" s="6">
        <f>+S677*N677</f>
        <v>5325740.28</v>
      </c>
      <c r="U677" s="6">
        <f>+S677*Q677</f>
        <v>0</v>
      </c>
      <c r="V677" s="1" t="str">
        <f>IF(AB677=0,IFERROR(VLOOKUP(L677,[1]listaMateriales!A:K,11,0),"-"),"Sin producto")</f>
        <v>21 x 122</v>
      </c>
      <c r="W677" s="6">
        <f>+IF(OR(K677="27",K677="28",K677="29"),VLOOKUP(L677,[1]listaMateriales!A:E,5,0),0)*N677/1000</f>
        <v>0</v>
      </c>
      <c r="X677" s="6">
        <f>+IF(W677=0,0,T677/W677)</f>
        <v>0</v>
      </c>
      <c r="Y677" s="1" t="str">
        <f>MID(L677,14,1)</f>
        <v>2</v>
      </c>
      <c r="Z677" s="2" t="str">
        <f>IF(IFERROR(FIND("PUL",M677,1),0)&gt;1,"pulido","no")</f>
        <v>no</v>
      </c>
      <c r="AA677" s="2" t="str">
        <f>IF(IFERROR(FIND("BIOC",M677,1),0)&gt;1,"BIOCITY","no")</f>
        <v>no</v>
      </c>
      <c r="AB677" s="2">
        <f>IFERROR(SEARCH("INT",F677,1),0)+IFERROR(SEARCH("DEV",F677,1),0)+IFERROR(SEARCH("FC",F677,1),0)+IFERROR(SEARCH("USD",F677,1),0)</f>
        <v>0</v>
      </c>
    </row>
    <row r="678" spans="1:28" x14ac:dyDescent="0.2">
      <c r="A678" s="1" t="s">
        <v>1669</v>
      </c>
      <c r="B678" s="1" t="s">
        <v>15</v>
      </c>
      <c r="C678" s="4">
        <v>45362</v>
      </c>
      <c r="D678" s="1" t="s">
        <v>192</v>
      </c>
      <c r="E678" s="1" t="s">
        <v>191</v>
      </c>
      <c r="F678" s="1" t="s">
        <v>1580</v>
      </c>
      <c r="G678" s="1" t="s">
        <v>12</v>
      </c>
      <c r="H678" s="1" t="s">
        <v>11</v>
      </c>
      <c r="I678" s="1" t="s">
        <v>50</v>
      </c>
      <c r="J678" s="1" t="s">
        <v>17</v>
      </c>
      <c r="K678" s="1" t="s">
        <v>16</v>
      </c>
      <c r="L678" s="1" t="s">
        <v>868</v>
      </c>
      <c r="M678" s="1" t="s">
        <v>867</v>
      </c>
      <c r="N678" s="1">
        <v>478.8</v>
      </c>
      <c r="O678" s="1" t="s">
        <v>2</v>
      </c>
      <c r="P678" s="1">
        <v>478.8</v>
      </c>
      <c r="Q678" s="1">
        <v>0</v>
      </c>
      <c r="R678" s="1" t="s">
        <v>144</v>
      </c>
      <c r="S678" s="1">
        <v>12976.95</v>
      </c>
      <c r="T678" s="6">
        <f>+S678*N678</f>
        <v>6213363.6600000001</v>
      </c>
      <c r="U678" s="6">
        <f>+S678*Q678</f>
        <v>0</v>
      </c>
      <c r="V678" s="1" t="str">
        <f>IF(AB678=0,IFERROR(VLOOKUP(L678,[1]listaMateriales!A:K,11,0),"-"),"Sin producto")</f>
        <v>21 x 122</v>
      </c>
      <c r="W678" s="6">
        <f>+IF(OR(K678="27",K678="28",K678="29"),VLOOKUP(L678,[1]listaMateriales!A:E,5,0),0)*N678/1000</f>
        <v>0</v>
      </c>
      <c r="X678" s="6">
        <f>+IF(W678=0,0,T678/W678)</f>
        <v>0</v>
      </c>
      <c r="Y678" s="1" t="str">
        <f>MID(L678,14,1)</f>
        <v>2</v>
      </c>
      <c r="Z678" s="2" t="str">
        <f>IF(IFERROR(FIND("PUL",M678,1),0)&gt;1,"pulido","no")</f>
        <v>no</v>
      </c>
      <c r="AA678" s="2" t="str">
        <f>IF(IFERROR(FIND("BIOC",M678,1),0)&gt;1,"BIOCITY","no")</f>
        <v>no</v>
      </c>
      <c r="AB678" s="2">
        <f>IFERROR(SEARCH("INT",F678,1),0)+IFERROR(SEARCH("DEV",F678,1),0)+IFERROR(SEARCH("FC",F678,1),0)+IFERROR(SEARCH("USD",F678,1),0)</f>
        <v>0</v>
      </c>
    </row>
    <row r="679" spans="1:28" x14ac:dyDescent="0.2">
      <c r="A679" s="1" t="s">
        <v>1669</v>
      </c>
      <c r="B679" s="1" t="s">
        <v>15</v>
      </c>
      <c r="C679" s="4">
        <v>45362</v>
      </c>
      <c r="D679" s="1" t="s">
        <v>192</v>
      </c>
      <c r="E679" s="1" t="s">
        <v>191</v>
      </c>
      <c r="F679" s="1" t="s">
        <v>1580</v>
      </c>
      <c r="G679" s="1" t="s">
        <v>12</v>
      </c>
      <c r="H679" s="1" t="s">
        <v>11</v>
      </c>
      <c r="I679" s="1" t="s">
        <v>50</v>
      </c>
      <c r="J679" s="1" t="s">
        <v>17</v>
      </c>
      <c r="K679" s="1" t="s">
        <v>16</v>
      </c>
      <c r="L679" s="1" t="s">
        <v>375</v>
      </c>
      <c r="M679" s="1" t="s">
        <v>374</v>
      </c>
      <c r="N679" s="1">
        <v>410.4</v>
      </c>
      <c r="O679" s="1" t="s">
        <v>2</v>
      </c>
      <c r="P679" s="1">
        <v>410.4</v>
      </c>
      <c r="Q679" s="1">
        <v>0</v>
      </c>
      <c r="R679" s="1" t="s">
        <v>144</v>
      </c>
      <c r="S679" s="1">
        <v>12976.95</v>
      </c>
      <c r="T679" s="6">
        <f>+S679*N679</f>
        <v>5325740.28</v>
      </c>
      <c r="U679" s="6">
        <f>+S679*Q679</f>
        <v>0</v>
      </c>
      <c r="V679" s="1" t="str">
        <f>IF(AB679=0,IFERROR(VLOOKUP(L679,[1]listaMateriales!A:K,11,0),"-"),"Sin producto")</f>
        <v>21 x 122</v>
      </c>
      <c r="W679" s="6">
        <f>+IF(OR(K679="27",K679="28",K679="29"),VLOOKUP(L679,[1]listaMateriales!A:E,5,0),0)*N679/1000</f>
        <v>0</v>
      </c>
      <c r="X679" s="6">
        <f>+IF(W679=0,0,T679/W679)</f>
        <v>0</v>
      </c>
      <c r="Y679" s="1" t="str">
        <f>MID(L679,14,1)</f>
        <v>2</v>
      </c>
      <c r="Z679" s="2" t="str">
        <f>IF(IFERROR(FIND("PUL",M679,1),0)&gt;1,"pulido","no")</f>
        <v>no</v>
      </c>
      <c r="AA679" s="2" t="str">
        <f>IF(IFERROR(FIND("BIOC",M679,1),0)&gt;1,"BIOCITY","no")</f>
        <v>no</v>
      </c>
      <c r="AB679" s="2">
        <f>IFERROR(SEARCH("INT",F679,1),0)+IFERROR(SEARCH("DEV",F679,1),0)+IFERROR(SEARCH("FC",F679,1),0)+IFERROR(SEARCH("USD",F679,1),0)</f>
        <v>0</v>
      </c>
    </row>
    <row r="680" spans="1:28" x14ac:dyDescent="0.2">
      <c r="A680" s="1" t="s">
        <v>1668</v>
      </c>
      <c r="B680" s="1" t="s">
        <v>15</v>
      </c>
      <c r="C680" s="4">
        <v>45362</v>
      </c>
      <c r="D680" s="1" t="s">
        <v>734</v>
      </c>
      <c r="E680" s="1" t="s">
        <v>733</v>
      </c>
      <c r="F680" s="1" t="s">
        <v>167</v>
      </c>
      <c r="G680" s="1" t="s">
        <v>12</v>
      </c>
      <c r="H680" s="1" t="s">
        <v>11</v>
      </c>
      <c r="I680" s="1" t="s">
        <v>50</v>
      </c>
      <c r="J680" s="1" t="s">
        <v>17</v>
      </c>
      <c r="K680" s="1" t="s">
        <v>16</v>
      </c>
      <c r="L680" s="1" t="s">
        <v>183</v>
      </c>
      <c r="M680" s="1" t="s">
        <v>182</v>
      </c>
      <c r="N680" s="1">
        <v>3.12</v>
      </c>
      <c r="O680" s="1" t="s">
        <v>2</v>
      </c>
      <c r="P680" s="1">
        <v>0</v>
      </c>
      <c r="Q680" s="1">
        <v>3.12</v>
      </c>
      <c r="R680" s="1" t="s">
        <v>43</v>
      </c>
      <c r="S680" s="1">
        <v>0.15</v>
      </c>
      <c r="T680" s="6">
        <f>+S680*N680</f>
        <v>0.46799999999999997</v>
      </c>
      <c r="U680" s="6">
        <f>+S680*Q680</f>
        <v>0.46799999999999997</v>
      </c>
      <c r="V680" s="1" t="str">
        <f>IF(AB680=0,IFERROR(VLOOKUP(L680,[1]listaMateriales!A:K,11,0),"-"),"Sin producto")</f>
        <v xml:space="preserve">64 x 122 </v>
      </c>
      <c r="W680" s="6">
        <f>+IF(OR(K680="27",K680="28",K680="29"),VLOOKUP(L680,[1]listaMateriales!A:E,5,0),0)*N680/1000</f>
        <v>0</v>
      </c>
      <c r="X680" s="6">
        <f>+IF(W680=0,0,T680/W680)</f>
        <v>0</v>
      </c>
      <c r="Y680" s="1" t="str">
        <f>MID(L680,14,1)</f>
        <v>1</v>
      </c>
      <c r="Z680" s="2" t="str">
        <f>IF(IFERROR(FIND("PUL",M680,1),0)&gt;1,"pulido","no")</f>
        <v>no</v>
      </c>
      <c r="AA680" s="2" t="str">
        <f>IF(IFERROR(FIND("BIOC",M680,1),0)&gt;1,"BIOCITY","no")</f>
        <v>no</v>
      </c>
      <c r="AB680" s="2">
        <f>IFERROR(SEARCH("INT",F680,1),0)+IFERROR(SEARCH("DEV",F680,1),0)+IFERROR(SEARCH("FC",F680,1),0)+IFERROR(SEARCH("USD",F680,1),0)</f>
        <v>0</v>
      </c>
    </row>
    <row r="681" spans="1:28" x14ac:dyDescent="0.2">
      <c r="A681" s="1" t="s">
        <v>1668</v>
      </c>
      <c r="B681" s="1" t="s">
        <v>15</v>
      </c>
      <c r="C681" s="4">
        <v>45362</v>
      </c>
      <c r="D681" s="1" t="s">
        <v>734</v>
      </c>
      <c r="E681" s="1" t="s">
        <v>733</v>
      </c>
      <c r="F681" s="1" t="s">
        <v>167</v>
      </c>
      <c r="G681" s="1" t="s">
        <v>12</v>
      </c>
      <c r="H681" s="1" t="s">
        <v>11</v>
      </c>
      <c r="I681" s="1" t="s">
        <v>50</v>
      </c>
      <c r="J681" s="1" t="s">
        <v>17</v>
      </c>
      <c r="K681" s="1" t="s">
        <v>16</v>
      </c>
      <c r="L681" s="1" t="s">
        <v>181</v>
      </c>
      <c r="M681" s="1" t="s">
        <v>180</v>
      </c>
      <c r="N681" s="1">
        <v>3.12</v>
      </c>
      <c r="O681" s="1" t="s">
        <v>2</v>
      </c>
      <c r="P681" s="1">
        <v>0</v>
      </c>
      <c r="Q681" s="1">
        <v>3.12</v>
      </c>
      <c r="R681" s="1" t="s">
        <v>43</v>
      </c>
      <c r="S681" s="1">
        <v>0.15</v>
      </c>
      <c r="T681" s="6">
        <f>+S681*N681</f>
        <v>0.46799999999999997</v>
      </c>
      <c r="U681" s="6">
        <f>+S681*Q681</f>
        <v>0.46799999999999997</v>
      </c>
      <c r="V681" s="1" t="str">
        <f>IF(AB681=0,IFERROR(VLOOKUP(L681,[1]listaMateriales!A:K,11,0),"-"),"Sin producto")</f>
        <v xml:space="preserve">64 x 122 </v>
      </c>
      <c r="W681" s="6">
        <f>+IF(OR(K681="27",K681="28",K681="29"),VLOOKUP(L681,[1]listaMateriales!A:E,5,0),0)*N681/1000</f>
        <v>0</v>
      </c>
      <c r="X681" s="6">
        <f>+IF(W681=0,0,T681/W681)</f>
        <v>0</v>
      </c>
      <c r="Y681" s="1" t="str">
        <f>MID(L681,14,1)</f>
        <v>1</v>
      </c>
      <c r="Z681" s="2" t="str">
        <f>IF(IFERROR(FIND("PUL",M681,1),0)&gt;1,"pulido","no")</f>
        <v>no</v>
      </c>
      <c r="AA681" s="2" t="str">
        <f>IF(IFERROR(FIND("BIOC",M681,1),0)&gt;1,"BIOCITY","no")</f>
        <v>no</v>
      </c>
      <c r="AB681" s="2">
        <f>IFERROR(SEARCH("INT",F681,1),0)+IFERROR(SEARCH("DEV",F681,1),0)+IFERROR(SEARCH("FC",F681,1),0)+IFERROR(SEARCH("USD",F681,1),0)</f>
        <v>0</v>
      </c>
    </row>
    <row r="682" spans="1:28" x14ac:dyDescent="0.2">
      <c r="A682" s="1" t="s">
        <v>1668</v>
      </c>
      <c r="B682" s="1" t="s">
        <v>15</v>
      </c>
      <c r="C682" s="4">
        <v>45362</v>
      </c>
      <c r="D682" s="1" t="s">
        <v>734</v>
      </c>
      <c r="E682" s="1" t="s">
        <v>733</v>
      </c>
      <c r="F682" s="1" t="s">
        <v>167</v>
      </c>
      <c r="G682" s="1" t="s">
        <v>12</v>
      </c>
      <c r="H682" s="1" t="s">
        <v>11</v>
      </c>
      <c r="I682" s="1" t="s">
        <v>50</v>
      </c>
      <c r="J682" s="1" t="s">
        <v>17</v>
      </c>
      <c r="K682" s="1" t="s">
        <v>16</v>
      </c>
      <c r="L682" s="1" t="s">
        <v>179</v>
      </c>
      <c r="M682" s="1" t="s">
        <v>178</v>
      </c>
      <c r="N682" s="1">
        <v>3.12</v>
      </c>
      <c r="O682" s="1" t="s">
        <v>2</v>
      </c>
      <c r="P682" s="1">
        <v>0</v>
      </c>
      <c r="Q682" s="1">
        <v>3.12</v>
      </c>
      <c r="R682" s="1" t="s">
        <v>43</v>
      </c>
      <c r="S682" s="1">
        <v>0.15</v>
      </c>
      <c r="T682" s="6">
        <f>+S682*N682</f>
        <v>0.46799999999999997</v>
      </c>
      <c r="U682" s="6">
        <f>+S682*Q682</f>
        <v>0.46799999999999997</v>
      </c>
      <c r="V682" s="1" t="str">
        <f>IF(AB682=0,IFERROR(VLOOKUP(L682,[1]listaMateriales!A:K,11,0),"-"),"Sin producto")</f>
        <v xml:space="preserve">64 x 122 </v>
      </c>
      <c r="W682" s="6">
        <f>+IF(OR(K682="27",K682="28",K682="29"),VLOOKUP(L682,[1]listaMateriales!A:E,5,0),0)*N682/1000</f>
        <v>0</v>
      </c>
      <c r="X682" s="6">
        <f>+IF(W682=0,0,T682/W682)</f>
        <v>0</v>
      </c>
      <c r="Y682" s="1" t="str">
        <f>MID(L682,14,1)</f>
        <v>1</v>
      </c>
      <c r="Z682" s="2" t="str">
        <f>IF(IFERROR(FIND("PUL",M682,1),0)&gt;1,"pulido","no")</f>
        <v>no</v>
      </c>
      <c r="AA682" s="2" t="str">
        <f>IF(IFERROR(FIND("BIOC",M682,1),0)&gt;1,"BIOCITY","no")</f>
        <v>no</v>
      </c>
      <c r="AB682" s="2">
        <f>IFERROR(SEARCH("INT",F682,1),0)+IFERROR(SEARCH("DEV",F682,1),0)+IFERROR(SEARCH("FC",F682,1),0)+IFERROR(SEARCH("USD",F682,1),0)</f>
        <v>0</v>
      </c>
    </row>
    <row r="683" spans="1:28" x14ac:dyDescent="0.2">
      <c r="A683" s="1" t="s">
        <v>1668</v>
      </c>
      <c r="B683" s="1" t="s">
        <v>15</v>
      </c>
      <c r="C683" s="4">
        <v>45362</v>
      </c>
      <c r="D683" s="1" t="s">
        <v>734</v>
      </c>
      <c r="E683" s="1" t="s">
        <v>733</v>
      </c>
      <c r="F683" s="1" t="s">
        <v>167</v>
      </c>
      <c r="G683" s="1" t="s">
        <v>12</v>
      </c>
      <c r="H683" s="1" t="s">
        <v>11</v>
      </c>
      <c r="I683" s="1" t="s">
        <v>50</v>
      </c>
      <c r="J683" s="1" t="s">
        <v>17</v>
      </c>
      <c r="K683" s="1" t="s">
        <v>16</v>
      </c>
      <c r="L683" s="1" t="s">
        <v>177</v>
      </c>
      <c r="M683" s="1" t="s">
        <v>176</v>
      </c>
      <c r="N683" s="1">
        <v>3.12</v>
      </c>
      <c r="O683" s="1" t="s">
        <v>2</v>
      </c>
      <c r="P683" s="1">
        <v>0</v>
      </c>
      <c r="Q683" s="1">
        <v>3.12</v>
      </c>
      <c r="R683" s="1" t="s">
        <v>43</v>
      </c>
      <c r="S683" s="1">
        <v>0.15</v>
      </c>
      <c r="T683" s="6">
        <f>+S683*N683</f>
        <v>0.46799999999999997</v>
      </c>
      <c r="U683" s="6">
        <f>+S683*Q683</f>
        <v>0.46799999999999997</v>
      </c>
      <c r="V683" s="1" t="str">
        <f>IF(AB683=0,IFERROR(VLOOKUP(L683,[1]listaMateriales!A:K,11,0),"-"),"Sin producto")</f>
        <v xml:space="preserve">64 x 122 </v>
      </c>
      <c r="W683" s="6">
        <f>+IF(OR(K683="27",K683="28",K683="29"),VLOOKUP(L683,[1]listaMateriales!A:E,5,0),0)*N683/1000</f>
        <v>0</v>
      </c>
      <c r="X683" s="6">
        <f>+IF(W683=0,0,T683/W683)</f>
        <v>0</v>
      </c>
      <c r="Y683" s="1" t="str">
        <f>MID(L683,14,1)</f>
        <v>1</v>
      </c>
      <c r="Z683" s="2" t="str">
        <f>IF(IFERROR(FIND("PUL",M683,1),0)&gt;1,"pulido","no")</f>
        <v>no</v>
      </c>
      <c r="AA683" s="2" t="str">
        <f>IF(IFERROR(FIND("BIOC",M683,1),0)&gt;1,"BIOCITY","no")</f>
        <v>no</v>
      </c>
      <c r="AB683" s="2">
        <f>IFERROR(SEARCH("INT",F683,1),0)+IFERROR(SEARCH("DEV",F683,1),0)+IFERROR(SEARCH("FC",F683,1),0)+IFERROR(SEARCH("USD",F683,1),0)</f>
        <v>0</v>
      </c>
    </row>
    <row r="684" spans="1:28" x14ac:dyDescent="0.2">
      <c r="A684" s="1" t="s">
        <v>1668</v>
      </c>
      <c r="B684" s="1" t="s">
        <v>15</v>
      </c>
      <c r="C684" s="4">
        <v>45362</v>
      </c>
      <c r="D684" s="1" t="s">
        <v>734</v>
      </c>
      <c r="E684" s="1" t="s">
        <v>733</v>
      </c>
      <c r="F684" s="1" t="s">
        <v>167</v>
      </c>
      <c r="G684" s="1" t="s">
        <v>12</v>
      </c>
      <c r="H684" s="1" t="s">
        <v>11</v>
      </c>
      <c r="I684" s="1" t="s">
        <v>50</v>
      </c>
      <c r="J684" s="1" t="s">
        <v>17</v>
      </c>
      <c r="K684" s="1" t="s">
        <v>16</v>
      </c>
      <c r="L684" s="1" t="s">
        <v>175</v>
      </c>
      <c r="M684" s="1" t="s">
        <v>174</v>
      </c>
      <c r="N684" s="1">
        <v>3.12</v>
      </c>
      <c r="O684" s="1" t="s">
        <v>2</v>
      </c>
      <c r="P684" s="1">
        <v>0</v>
      </c>
      <c r="Q684" s="1">
        <v>3.12</v>
      </c>
      <c r="R684" s="1" t="s">
        <v>43</v>
      </c>
      <c r="S684" s="1">
        <v>0.15</v>
      </c>
      <c r="T684" s="6">
        <f>+S684*N684</f>
        <v>0.46799999999999997</v>
      </c>
      <c r="U684" s="6">
        <f>+S684*Q684</f>
        <v>0.46799999999999997</v>
      </c>
      <c r="V684" s="1" t="str">
        <f>IF(AB684=0,IFERROR(VLOOKUP(L684,[1]listaMateriales!A:K,11,0),"-"),"Sin producto")</f>
        <v xml:space="preserve">64 x 122 </v>
      </c>
      <c r="W684" s="6">
        <f>+IF(OR(K684="27",K684="28",K684="29"),VLOOKUP(L684,[1]listaMateriales!A:E,5,0),0)*N684/1000</f>
        <v>0</v>
      </c>
      <c r="X684" s="6">
        <f>+IF(W684=0,0,T684/W684)</f>
        <v>0</v>
      </c>
      <c r="Y684" s="1" t="str">
        <f>MID(L684,14,1)</f>
        <v>1</v>
      </c>
      <c r="Z684" s="2" t="str">
        <f>IF(IFERROR(FIND("PUL",M684,1),0)&gt;1,"pulido","no")</f>
        <v>no</v>
      </c>
      <c r="AA684" s="2" t="str">
        <f>IF(IFERROR(FIND("BIOC",M684,1),0)&gt;1,"BIOCITY","no")</f>
        <v>no</v>
      </c>
      <c r="AB684" s="2">
        <f>IFERROR(SEARCH("INT",F684,1),0)+IFERROR(SEARCH("DEV",F684,1),0)+IFERROR(SEARCH("FC",F684,1),0)+IFERROR(SEARCH("USD",F684,1),0)</f>
        <v>0</v>
      </c>
    </row>
    <row r="685" spans="1:28" x14ac:dyDescent="0.2">
      <c r="A685" s="1" t="s">
        <v>1668</v>
      </c>
      <c r="B685" s="1" t="s">
        <v>15</v>
      </c>
      <c r="C685" s="4">
        <v>45362</v>
      </c>
      <c r="D685" s="1" t="s">
        <v>734</v>
      </c>
      <c r="E685" s="1" t="s">
        <v>733</v>
      </c>
      <c r="F685" s="1" t="s">
        <v>167</v>
      </c>
      <c r="G685" s="1" t="s">
        <v>12</v>
      </c>
      <c r="H685" s="1" t="s">
        <v>11</v>
      </c>
      <c r="I685" s="1" t="s">
        <v>50</v>
      </c>
      <c r="J685" s="1" t="s">
        <v>17</v>
      </c>
      <c r="K685" s="1" t="s">
        <v>16</v>
      </c>
      <c r="L685" s="1" t="s">
        <v>173</v>
      </c>
      <c r="M685" s="1" t="s">
        <v>172</v>
      </c>
      <c r="N685" s="1">
        <v>3.12</v>
      </c>
      <c r="O685" s="1" t="s">
        <v>2</v>
      </c>
      <c r="P685" s="1">
        <v>0</v>
      </c>
      <c r="Q685" s="1">
        <v>3.12</v>
      </c>
      <c r="R685" s="1" t="s">
        <v>43</v>
      </c>
      <c r="S685" s="1">
        <v>0.15</v>
      </c>
      <c r="T685" s="6">
        <f>+S685*N685</f>
        <v>0.46799999999999997</v>
      </c>
      <c r="U685" s="6">
        <f>+S685*Q685</f>
        <v>0.46799999999999997</v>
      </c>
      <c r="V685" s="1" t="str">
        <f>IF(AB685=0,IFERROR(VLOOKUP(L685,[1]listaMateriales!A:K,11,0),"-"),"Sin producto")</f>
        <v xml:space="preserve">64 x 122 </v>
      </c>
      <c r="W685" s="6">
        <f>+IF(OR(K685="27",K685="28",K685="29"),VLOOKUP(L685,[1]listaMateriales!A:E,5,0),0)*N685/1000</f>
        <v>0</v>
      </c>
      <c r="X685" s="6">
        <f>+IF(W685=0,0,T685/W685)</f>
        <v>0</v>
      </c>
      <c r="Y685" s="1" t="str">
        <f>MID(L685,14,1)</f>
        <v>1</v>
      </c>
      <c r="Z685" s="2" t="str">
        <f>IF(IFERROR(FIND("PUL",M685,1),0)&gt;1,"pulido","no")</f>
        <v>no</v>
      </c>
      <c r="AA685" s="2" t="str">
        <f>IF(IFERROR(FIND("BIOC",M685,1),0)&gt;1,"BIOCITY","no")</f>
        <v>no</v>
      </c>
      <c r="AB685" s="2">
        <f>IFERROR(SEARCH("INT",F685,1),0)+IFERROR(SEARCH("DEV",F685,1),0)+IFERROR(SEARCH("FC",F685,1),0)+IFERROR(SEARCH("USD",F685,1),0)</f>
        <v>0</v>
      </c>
    </row>
    <row r="686" spans="1:28" x14ac:dyDescent="0.2">
      <c r="A686" s="1" t="s">
        <v>1668</v>
      </c>
      <c r="B686" s="1" t="s">
        <v>15</v>
      </c>
      <c r="C686" s="4">
        <v>45362</v>
      </c>
      <c r="D686" s="1" t="s">
        <v>734</v>
      </c>
      <c r="E686" s="1" t="s">
        <v>733</v>
      </c>
      <c r="F686" s="1" t="s">
        <v>167</v>
      </c>
      <c r="G686" s="1" t="s">
        <v>12</v>
      </c>
      <c r="H686" s="1" t="s">
        <v>11</v>
      </c>
      <c r="I686" s="1" t="s">
        <v>50</v>
      </c>
      <c r="J686" s="1" t="s">
        <v>17</v>
      </c>
      <c r="K686" s="1" t="s">
        <v>16</v>
      </c>
      <c r="L686" s="1" t="s">
        <v>187</v>
      </c>
      <c r="M686" s="1" t="s">
        <v>186</v>
      </c>
      <c r="N686" s="1">
        <v>2.7</v>
      </c>
      <c r="O686" s="1" t="s">
        <v>2</v>
      </c>
      <c r="P686" s="1">
        <v>0</v>
      </c>
      <c r="Q686" s="1">
        <v>2.7</v>
      </c>
      <c r="R686" s="1" t="s">
        <v>43</v>
      </c>
      <c r="S686" s="1">
        <v>0.19</v>
      </c>
      <c r="T686" s="6">
        <f>+S686*N686</f>
        <v>0.51300000000000001</v>
      </c>
      <c r="U686" s="6">
        <f>+S686*Q686</f>
        <v>0.51300000000000001</v>
      </c>
      <c r="V686" s="1" t="str">
        <f>IF(AB686=0,IFERROR(VLOOKUP(L686,[1]listaMateriales!A:K,11,0),"-"),"Sin producto")</f>
        <v>58 x 117 Polished</v>
      </c>
      <c r="W686" s="6">
        <f>+IF(OR(K686="27",K686="28",K686="29"),VLOOKUP(L686,[1]listaMateriales!A:E,5,0),0)*N686/1000</f>
        <v>0</v>
      </c>
      <c r="X686" s="6">
        <f>+IF(W686=0,0,T686/W686)</f>
        <v>0</v>
      </c>
      <c r="Y686" s="1" t="str">
        <f>MID(L686,14,1)</f>
        <v>1</v>
      </c>
      <c r="Z686" s="2" t="str">
        <f>IF(IFERROR(FIND("PUL",M686,1),0)&gt;1,"pulido","no")</f>
        <v>pulido</v>
      </c>
      <c r="AA686" s="2" t="str">
        <f>IF(IFERROR(FIND("BIOC",M686,1),0)&gt;1,"BIOCITY","no")</f>
        <v>no</v>
      </c>
      <c r="AB686" s="2">
        <f>IFERROR(SEARCH("INT",F686,1),0)+IFERROR(SEARCH("DEV",F686,1),0)+IFERROR(SEARCH("FC",F686,1),0)+IFERROR(SEARCH("USD",F686,1),0)</f>
        <v>0</v>
      </c>
    </row>
    <row r="687" spans="1:28" x14ac:dyDescent="0.2">
      <c r="A687" s="1" t="s">
        <v>1668</v>
      </c>
      <c r="B687" s="1" t="s">
        <v>15</v>
      </c>
      <c r="C687" s="4">
        <v>45362</v>
      </c>
      <c r="D687" s="1" t="s">
        <v>734</v>
      </c>
      <c r="E687" s="1" t="s">
        <v>733</v>
      </c>
      <c r="F687" s="1" t="s">
        <v>167</v>
      </c>
      <c r="G687" s="1" t="s">
        <v>12</v>
      </c>
      <c r="H687" s="1" t="s">
        <v>11</v>
      </c>
      <c r="I687" s="1" t="s">
        <v>50</v>
      </c>
      <c r="J687" s="1" t="s">
        <v>17</v>
      </c>
      <c r="K687" s="1" t="s">
        <v>16</v>
      </c>
      <c r="L687" s="1" t="s">
        <v>141</v>
      </c>
      <c r="M687" s="1" t="s">
        <v>140</v>
      </c>
      <c r="N687" s="1">
        <v>2.7</v>
      </c>
      <c r="O687" s="1" t="s">
        <v>2</v>
      </c>
      <c r="P687" s="1">
        <v>0</v>
      </c>
      <c r="Q687" s="1">
        <v>2.7</v>
      </c>
      <c r="R687" s="1" t="s">
        <v>43</v>
      </c>
      <c r="S687" s="1">
        <v>0.2</v>
      </c>
      <c r="T687" s="6">
        <f>+S687*N687</f>
        <v>0.54</v>
      </c>
      <c r="U687" s="6">
        <f>+S687*Q687</f>
        <v>0.54</v>
      </c>
      <c r="V687" s="1" t="str">
        <f>IF(AB687=0,IFERROR(VLOOKUP(L687,[1]listaMateriales!A:K,11,0),"-"),"Sin producto")</f>
        <v>58 x 117 Polished</v>
      </c>
      <c r="W687" s="6">
        <f>+IF(OR(K687="27",K687="28",K687="29"),VLOOKUP(L687,[1]listaMateriales!A:E,5,0),0)*N687/1000</f>
        <v>0</v>
      </c>
      <c r="X687" s="6">
        <f>+IF(W687=0,0,T687/W687)</f>
        <v>0</v>
      </c>
      <c r="Y687" s="1" t="str">
        <f>MID(L687,14,1)</f>
        <v>1</v>
      </c>
      <c r="Z687" s="2" t="str">
        <f>IF(IFERROR(FIND("PUL",M687,1),0)&gt;1,"pulido","no")</f>
        <v>pulido</v>
      </c>
      <c r="AA687" s="2" t="str">
        <f>IF(IFERROR(FIND("BIOC",M687,1),0)&gt;1,"BIOCITY","no")</f>
        <v>no</v>
      </c>
      <c r="AB687" s="2">
        <f>IFERROR(SEARCH("INT",F687,1),0)+IFERROR(SEARCH("DEV",F687,1),0)+IFERROR(SEARCH("FC",F687,1),0)+IFERROR(SEARCH("USD",F687,1),0)</f>
        <v>0</v>
      </c>
    </row>
    <row r="688" spans="1:28" x14ac:dyDescent="0.2">
      <c r="A688" s="1" t="s">
        <v>1668</v>
      </c>
      <c r="B688" s="1" t="s">
        <v>15</v>
      </c>
      <c r="C688" s="4">
        <v>45362</v>
      </c>
      <c r="D688" s="1" t="s">
        <v>734</v>
      </c>
      <c r="E688" s="1" t="s">
        <v>733</v>
      </c>
      <c r="F688" s="1" t="s">
        <v>167</v>
      </c>
      <c r="G688" s="1" t="s">
        <v>12</v>
      </c>
      <c r="H688" s="1" t="s">
        <v>11</v>
      </c>
      <c r="I688" s="1" t="s">
        <v>50</v>
      </c>
      <c r="J688" s="1" t="s">
        <v>17</v>
      </c>
      <c r="K688" s="1" t="s">
        <v>16</v>
      </c>
      <c r="L688" s="1" t="s">
        <v>171</v>
      </c>
      <c r="M688" s="1" t="s">
        <v>170</v>
      </c>
      <c r="N688" s="1">
        <v>3.12</v>
      </c>
      <c r="O688" s="1" t="s">
        <v>2</v>
      </c>
      <c r="P688" s="1">
        <v>0</v>
      </c>
      <c r="Q688" s="1">
        <v>3.12</v>
      </c>
      <c r="R688" s="1" t="s">
        <v>43</v>
      </c>
      <c r="S688" s="1">
        <v>0.15</v>
      </c>
      <c r="T688" s="6">
        <f>+S688*N688</f>
        <v>0.46799999999999997</v>
      </c>
      <c r="U688" s="6">
        <f>+S688*Q688</f>
        <v>0.46799999999999997</v>
      </c>
      <c r="V688" s="1" t="str">
        <f>IF(AB688=0,IFERROR(VLOOKUP(L688,[1]listaMateriales!A:K,11,0),"-"),"Sin producto")</f>
        <v xml:space="preserve">64 x 122 </v>
      </c>
      <c r="W688" s="6">
        <f>+IF(OR(K688="27",K688="28",K688="29"),VLOOKUP(L688,[1]listaMateriales!A:E,5,0),0)*N688/1000</f>
        <v>0</v>
      </c>
      <c r="X688" s="6">
        <f>+IF(W688=0,0,T688/W688)</f>
        <v>0</v>
      </c>
      <c r="Y688" s="1" t="str">
        <f>MID(L688,14,1)</f>
        <v>1</v>
      </c>
      <c r="Z688" s="2" t="str">
        <f>IF(IFERROR(FIND("PUL",M688,1),0)&gt;1,"pulido","no")</f>
        <v>no</v>
      </c>
      <c r="AA688" s="2" t="str">
        <f>IF(IFERROR(FIND("BIOC",M688,1),0)&gt;1,"BIOCITY","no")</f>
        <v>no</v>
      </c>
      <c r="AB688" s="2">
        <f>IFERROR(SEARCH("INT",F688,1),0)+IFERROR(SEARCH("DEV",F688,1),0)+IFERROR(SEARCH("FC",F688,1),0)+IFERROR(SEARCH("USD",F688,1),0)</f>
        <v>0</v>
      </c>
    </row>
    <row r="689" spans="1:28" x14ac:dyDescent="0.2">
      <c r="A689" s="1" t="s">
        <v>1668</v>
      </c>
      <c r="B689" s="1" t="s">
        <v>15</v>
      </c>
      <c r="C689" s="4">
        <v>45362</v>
      </c>
      <c r="D689" s="1" t="s">
        <v>734</v>
      </c>
      <c r="E689" s="1" t="s">
        <v>733</v>
      </c>
      <c r="F689" s="1" t="s">
        <v>167</v>
      </c>
      <c r="G689" s="1" t="s">
        <v>12</v>
      </c>
      <c r="H689" s="1" t="s">
        <v>11</v>
      </c>
      <c r="I689" s="1" t="s">
        <v>50</v>
      </c>
      <c r="J689" s="1" t="s">
        <v>17</v>
      </c>
      <c r="K689" s="1" t="s">
        <v>16</v>
      </c>
      <c r="L689" s="1" t="s">
        <v>169</v>
      </c>
      <c r="M689" s="1" t="s">
        <v>168</v>
      </c>
      <c r="N689" s="1">
        <v>3.12</v>
      </c>
      <c r="O689" s="1" t="s">
        <v>2</v>
      </c>
      <c r="P689" s="1">
        <v>0</v>
      </c>
      <c r="Q689" s="1">
        <v>3.12</v>
      </c>
      <c r="R689" s="1" t="s">
        <v>43</v>
      </c>
      <c r="S689" s="1">
        <v>0.15</v>
      </c>
      <c r="T689" s="6">
        <f>+S689*N689</f>
        <v>0.46799999999999997</v>
      </c>
      <c r="U689" s="6">
        <f>+S689*Q689</f>
        <v>0.46799999999999997</v>
      </c>
      <c r="V689" s="1" t="str">
        <f>IF(AB689=0,IFERROR(VLOOKUP(L689,[1]listaMateriales!A:K,11,0),"-"),"Sin producto")</f>
        <v xml:space="preserve">64 x 122 </v>
      </c>
      <c r="W689" s="6">
        <f>+IF(OR(K689="27",K689="28",K689="29"),VLOOKUP(L689,[1]listaMateriales!A:E,5,0),0)*N689/1000</f>
        <v>0</v>
      </c>
      <c r="X689" s="6">
        <f>+IF(W689=0,0,T689/W689)</f>
        <v>0</v>
      </c>
      <c r="Y689" s="1" t="str">
        <f>MID(L689,14,1)</f>
        <v>1</v>
      </c>
      <c r="Z689" s="2" t="str">
        <f>IF(IFERROR(FIND("PUL",M689,1),0)&gt;1,"pulido","no")</f>
        <v>no</v>
      </c>
      <c r="AA689" s="2" t="str">
        <f>IF(IFERROR(FIND("BIOC",M689,1),0)&gt;1,"BIOCITY","no")</f>
        <v>no</v>
      </c>
      <c r="AB689" s="2">
        <f>IFERROR(SEARCH("INT",F689,1),0)+IFERROR(SEARCH("DEV",F689,1),0)+IFERROR(SEARCH("FC",F689,1),0)+IFERROR(SEARCH("USD",F689,1),0)</f>
        <v>0</v>
      </c>
    </row>
    <row r="690" spans="1:28" x14ac:dyDescent="0.2">
      <c r="A690" s="1" t="s">
        <v>1668</v>
      </c>
      <c r="B690" s="1" t="s">
        <v>15</v>
      </c>
      <c r="C690" s="4">
        <v>45362</v>
      </c>
      <c r="D690" s="1" t="s">
        <v>734</v>
      </c>
      <c r="E690" s="1" t="s">
        <v>733</v>
      </c>
      <c r="F690" s="1" t="s">
        <v>167</v>
      </c>
      <c r="G690" s="1" t="s">
        <v>12</v>
      </c>
      <c r="H690" s="1" t="s">
        <v>11</v>
      </c>
      <c r="I690" s="1" t="s">
        <v>50</v>
      </c>
      <c r="J690" s="1" t="s">
        <v>17</v>
      </c>
      <c r="K690" s="1" t="s">
        <v>16</v>
      </c>
      <c r="L690" s="1" t="s">
        <v>166</v>
      </c>
      <c r="M690" s="1" t="s">
        <v>165</v>
      </c>
      <c r="N690" s="1">
        <v>3.12</v>
      </c>
      <c r="O690" s="1" t="s">
        <v>2</v>
      </c>
      <c r="P690" s="1">
        <v>0</v>
      </c>
      <c r="Q690" s="1">
        <v>3.12</v>
      </c>
      <c r="R690" s="1" t="s">
        <v>43</v>
      </c>
      <c r="S690" s="1">
        <v>0.15</v>
      </c>
      <c r="T690" s="6">
        <f>+S690*N690</f>
        <v>0.46799999999999997</v>
      </c>
      <c r="U690" s="6">
        <f>+S690*Q690</f>
        <v>0.46799999999999997</v>
      </c>
      <c r="V690" s="1" t="str">
        <f>IF(AB690=0,IFERROR(VLOOKUP(L690,[1]listaMateriales!A:K,11,0),"-"),"Sin producto")</f>
        <v xml:space="preserve">64 x 122 </v>
      </c>
      <c r="W690" s="6">
        <f>+IF(OR(K690="27",K690="28",K690="29"),VLOOKUP(L690,[1]listaMateriales!A:E,5,0),0)*N690/1000</f>
        <v>0</v>
      </c>
      <c r="X690" s="6">
        <f>+IF(W690=0,0,T690/W690)</f>
        <v>0</v>
      </c>
      <c r="Y690" s="1" t="str">
        <f>MID(L690,14,1)</f>
        <v>1</v>
      </c>
      <c r="Z690" s="2" t="str">
        <f>IF(IFERROR(FIND("PUL",M690,1),0)&gt;1,"pulido","no")</f>
        <v>no</v>
      </c>
      <c r="AA690" s="2" t="str">
        <f>IF(IFERROR(FIND("BIOC",M690,1),0)&gt;1,"BIOCITY","no")</f>
        <v>no</v>
      </c>
      <c r="AB690" s="2">
        <f>IFERROR(SEARCH("INT",F690,1),0)+IFERROR(SEARCH("DEV",F690,1),0)+IFERROR(SEARCH("FC",F690,1),0)+IFERROR(SEARCH("USD",F690,1),0)</f>
        <v>0</v>
      </c>
    </row>
    <row r="691" spans="1:28" x14ac:dyDescent="0.2">
      <c r="A691" s="1" t="s">
        <v>1667</v>
      </c>
      <c r="B691" s="1" t="s">
        <v>42</v>
      </c>
      <c r="C691" s="4">
        <v>45362</v>
      </c>
      <c r="D691" s="1" t="s">
        <v>41</v>
      </c>
      <c r="E691" s="1" t="s">
        <v>40</v>
      </c>
      <c r="F691" s="1" t="s">
        <v>1666</v>
      </c>
      <c r="G691" s="1" t="s">
        <v>39</v>
      </c>
      <c r="H691" s="1" t="s">
        <v>38</v>
      </c>
      <c r="I691" s="1" t="s">
        <v>50</v>
      </c>
      <c r="J691" s="1" t="s">
        <v>37</v>
      </c>
      <c r="K691" s="1" t="s">
        <v>36</v>
      </c>
      <c r="L691" s="1" t="s">
        <v>35</v>
      </c>
      <c r="M691" s="1" t="s">
        <v>34</v>
      </c>
      <c r="N691" s="1">
        <v>6336</v>
      </c>
      <c r="O691" s="1" t="s">
        <v>4</v>
      </c>
      <c r="P691" s="1">
        <v>6336</v>
      </c>
      <c r="Q691" s="1">
        <v>0</v>
      </c>
      <c r="R691" s="1" t="s">
        <v>33</v>
      </c>
      <c r="S691" s="1">
        <v>116.04</v>
      </c>
      <c r="T691" s="6">
        <f>+S691*N691</f>
        <v>735229.44000000006</v>
      </c>
      <c r="U691" s="6">
        <f>+S691*Q691</f>
        <v>0</v>
      </c>
      <c r="V691" s="1" t="str">
        <f>IF(AB691=0,IFERROR(VLOOKUP(L691,[1]listaMateriales!A:K,11,0),"-"),"Sin producto")</f>
        <v>Ladrillos (Campana)</v>
      </c>
      <c r="W691" s="6">
        <f>+IF(OR(K691="27",K691="28",K691="29"),VLOOKUP(L691,[1]listaMateriales!A:E,5,0),0)*N691/1000</f>
        <v>30.412800000000001</v>
      </c>
      <c r="X691" s="6">
        <f>+IF(W691=0,0,T691/W691)</f>
        <v>24175</v>
      </c>
      <c r="Y691" s="1" t="str">
        <f>MID(L691,14,1)</f>
        <v/>
      </c>
      <c r="Z691" s="2" t="str">
        <f>IF(IFERROR(FIND("PUL",M691,1),0)&gt;1,"pulido","no")</f>
        <v>no</v>
      </c>
      <c r="AA691" s="2" t="str">
        <f>IF(IFERROR(FIND("BIOC",M691,1),0)&gt;1,"BIOCITY","no")</f>
        <v>no</v>
      </c>
      <c r="AB691" s="2">
        <f>IFERROR(SEARCH("INT",F691,1),0)+IFERROR(SEARCH("DEV",F691,1),0)+IFERROR(SEARCH("FC",F691,1),0)+IFERROR(SEARCH("USD",F691,1),0)</f>
        <v>0</v>
      </c>
    </row>
    <row r="692" spans="1:28" x14ac:dyDescent="0.2">
      <c r="A692" s="1" t="s">
        <v>1665</v>
      </c>
      <c r="B692" s="1" t="s">
        <v>15</v>
      </c>
      <c r="C692" s="4">
        <v>45362</v>
      </c>
      <c r="D692" s="1" t="s">
        <v>1664</v>
      </c>
      <c r="E692" s="1" t="s">
        <v>1663</v>
      </c>
      <c r="F692" s="1" t="s">
        <v>287</v>
      </c>
      <c r="G692" s="1" t="s">
        <v>12</v>
      </c>
      <c r="H692" s="1" t="s">
        <v>11</v>
      </c>
      <c r="I692" s="1" t="s">
        <v>50</v>
      </c>
      <c r="J692" s="1" t="s">
        <v>17</v>
      </c>
      <c r="K692" s="1" t="s">
        <v>16</v>
      </c>
      <c r="L692" s="1" t="s">
        <v>883</v>
      </c>
      <c r="M692" s="1" t="s">
        <v>882</v>
      </c>
      <c r="N692" s="1">
        <v>410.4</v>
      </c>
      <c r="O692" s="1" t="s">
        <v>2</v>
      </c>
      <c r="P692" s="1">
        <v>410.4</v>
      </c>
      <c r="Q692" s="1">
        <v>0</v>
      </c>
      <c r="R692" s="1" t="s">
        <v>93</v>
      </c>
      <c r="S692" s="1">
        <v>19237.599999999999</v>
      </c>
      <c r="T692" s="6">
        <f>+S692*N692</f>
        <v>7895111.0399999991</v>
      </c>
      <c r="U692" s="6">
        <f>+S692*Q692</f>
        <v>0</v>
      </c>
      <c r="V692" s="1" t="str">
        <f>IF(AB692=0,IFERROR(VLOOKUP(L692,[1]listaMateriales!A:K,11,0),"-"),"Sin producto")</f>
        <v>21 x 122</v>
      </c>
      <c r="W692" s="6">
        <f>+IF(OR(K692="27",K692="28",K692="29"),VLOOKUP(L692,[1]listaMateriales!A:E,5,0),0)*N692/1000</f>
        <v>0</v>
      </c>
      <c r="X692" s="6">
        <f>+IF(W692=0,0,T692/W692)</f>
        <v>0</v>
      </c>
      <c r="Y692" s="1" t="str">
        <f>MID(L692,14,1)</f>
        <v>1</v>
      </c>
      <c r="Z692" s="2" t="str">
        <f>IF(IFERROR(FIND("PUL",M692,1),0)&gt;1,"pulido","no")</f>
        <v>no</v>
      </c>
      <c r="AA692" s="2" t="str">
        <f>IF(IFERROR(FIND("BIOC",M692,1),0)&gt;1,"BIOCITY","no")</f>
        <v>no</v>
      </c>
      <c r="AB692" s="2">
        <f>IFERROR(SEARCH("INT",F692,1),0)+IFERROR(SEARCH("DEV",F692,1),0)+IFERROR(SEARCH("FC",F692,1),0)+IFERROR(SEARCH("USD",F692,1),0)</f>
        <v>0</v>
      </c>
    </row>
    <row r="693" spans="1:28" x14ac:dyDescent="0.2">
      <c r="A693" s="1" t="s">
        <v>1662</v>
      </c>
      <c r="B693" s="1" t="s">
        <v>15</v>
      </c>
      <c r="C693" s="4">
        <v>45362</v>
      </c>
      <c r="D693" s="1" t="s">
        <v>1661</v>
      </c>
      <c r="E693" s="1" t="s">
        <v>1660</v>
      </c>
      <c r="F693" s="1" t="s">
        <v>1659</v>
      </c>
      <c r="G693" s="1" t="s">
        <v>12</v>
      </c>
      <c r="H693" s="1" t="s">
        <v>11</v>
      </c>
      <c r="I693" s="1" t="s">
        <v>50</v>
      </c>
      <c r="J693" s="1" t="s">
        <v>17</v>
      </c>
      <c r="K693" s="1" t="s">
        <v>16</v>
      </c>
      <c r="L693" s="1" t="s">
        <v>335</v>
      </c>
      <c r="M693" s="1" t="s">
        <v>334</v>
      </c>
      <c r="N693" s="1">
        <v>478.8</v>
      </c>
      <c r="O693" s="1" t="s">
        <v>2</v>
      </c>
      <c r="P693" s="1">
        <v>478.8</v>
      </c>
      <c r="Q693" s="1">
        <v>0</v>
      </c>
      <c r="R693" s="1" t="s">
        <v>33</v>
      </c>
      <c r="S693" s="1">
        <v>12976.95</v>
      </c>
      <c r="T693" s="6">
        <f>+S693*N693</f>
        <v>6213363.6600000001</v>
      </c>
      <c r="U693" s="6">
        <f>+S693*Q693</f>
        <v>0</v>
      </c>
      <c r="V693" s="1" t="str">
        <f>IF(AB693=0,IFERROR(VLOOKUP(L693,[1]listaMateriales!A:K,11,0),"-"),"Sin producto")</f>
        <v>21 x 122</v>
      </c>
      <c r="W693" s="6">
        <f>+IF(OR(K693="27",K693="28",K693="29"),VLOOKUP(L693,[1]listaMateriales!A:E,5,0),0)*N693/1000</f>
        <v>0</v>
      </c>
      <c r="X693" s="6">
        <f>+IF(W693=0,0,T693/W693)</f>
        <v>0</v>
      </c>
      <c r="Y693" s="1" t="str">
        <f>MID(L693,14,1)</f>
        <v>2</v>
      </c>
      <c r="Z693" s="2" t="str">
        <f>IF(IFERROR(FIND("PUL",M693,1),0)&gt;1,"pulido","no")</f>
        <v>no</v>
      </c>
      <c r="AA693" s="2" t="str">
        <f>IF(IFERROR(FIND("BIOC",M693,1),0)&gt;1,"BIOCITY","no")</f>
        <v>no</v>
      </c>
      <c r="AB693" s="2">
        <f>IFERROR(SEARCH("INT",F693,1),0)+IFERROR(SEARCH("DEV",F693,1),0)+IFERROR(SEARCH("FC",F693,1),0)+IFERROR(SEARCH("USD",F693,1),0)</f>
        <v>0</v>
      </c>
    </row>
    <row r="694" spans="1:28" x14ac:dyDescent="0.2">
      <c r="A694" s="1" t="s">
        <v>1658</v>
      </c>
      <c r="B694" s="1" t="s">
        <v>42</v>
      </c>
      <c r="C694" s="4">
        <v>45362</v>
      </c>
      <c r="D694" s="1" t="s">
        <v>1190</v>
      </c>
      <c r="E694" s="1" t="s">
        <v>1189</v>
      </c>
      <c r="F694" s="1" t="s">
        <v>1564</v>
      </c>
      <c r="G694" s="1" t="s">
        <v>39</v>
      </c>
      <c r="H694" s="1" t="s">
        <v>38</v>
      </c>
      <c r="I694" s="1" t="s">
        <v>50</v>
      </c>
      <c r="J694" s="1" t="s">
        <v>37</v>
      </c>
      <c r="K694" s="1" t="s">
        <v>36</v>
      </c>
      <c r="L694" s="1" t="s">
        <v>86</v>
      </c>
      <c r="M694" s="1" t="s">
        <v>85</v>
      </c>
      <c r="N694" s="1">
        <v>3960</v>
      </c>
      <c r="O694" s="1" t="s">
        <v>4</v>
      </c>
      <c r="P694" s="1">
        <v>3960</v>
      </c>
      <c r="Q694" s="1">
        <v>0</v>
      </c>
      <c r="R694" s="1" t="s">
        <v>33</v>
      </c>
      <c r="S694" s="1">
        <v>133.87</v>
      </c>
      <c r="T694" s="6">
        <f>+S694*N694</f>
        <v>530125.20000000007</v>
      </c>
      <c r="U694" s="6">
        <f>+S694*Q694</f>
        <v>0</v>
      </c>
      <c r="V694" s="1" t="str">
        <f>IF(AB694=0,IFERROR(VLOOKUP(L694,[1]listaMateriales!A:K,11,0),"-"),"Sin producto")</f>
        <v>Ladrillos (Campana)</v>
      </c>
      <c r="W694" s="6">
        <f>+IF(OR(K694="27",K694="28",K694="29"),VLOOKUP(L694,[1]listaMateriales!A:E,5,0),0)*N694/1000</f>
        <v>14.651999999999999</v>
      </c>
      <c r="X694" s="6">
        <f>+IF(W694=0,0,T694/W694)</f>
        <v>36181.081081081087</v>
      </c>
      <c r="Y694" s="1" t="str">
        <f>MID(L694,14,1)</f>
        <v/>
      </c>
      <c r="Z694" s="2" t="str">
        <f>IF(IFERROR(FIND("PUL",M694,1),0)&gt;1,"pulido","no")</f>
        <v>no</v>
      </c>
      <c r="AA694" s="2" t="str">
        <f>IF(IFERROR(FIND("BIOC",M694,1),0)&gt;1,"BIOCITY","no")</f>
        <v>no</v>
      </c>
      <c r="AB694" s="2">
        <f>IFERROR(SEARCH("INT",F694,1),0)+IFERROR(SEARCH("DEV",F694,1),0)+IFERROR(SEARCH("FC",F694,1),0)+IFERROR(SEARCH("USD",F694,1),0)</f>
        <v>0</v>
      </c>
    </row>
    <row r="695" spans="1:28" x14ac:dyDescent="0.2">
      <c r="A695" s="1" t="s">
        <v>1658</v>
      </c>
      <c r="B695" s="1" t="s">
        <v>42</v>
      </c>
      <c r="C695" s="4">
        <v>45362</v>
      </c>
      <c r="D695" s="1" t="s">
        <v>1190</v>
      </c>
      <c r="E695" s="1" t="s">
        <v>1189</v>
      </c>
      <c r="F695" s="1" t="s">
        <v>1564</v>
      </c>
      <c r="G695" s="1" t="s">
        <v>39</v>
      </c>
      <c r="H695" s="1" t="s">
        <v>38</v>
      </c>
      <c r="I695" s="1" t="s">
        <v>50</v>
      </c>
      <c r="J695" s="1" t="s">
        <v>37</v>
      </c>
      <c r="K695" s="1" t="s">
        <v>36</v>
      </c>
      <c r="L695" s="1" t="s">
        <v>77</v>
      </c>
      <c r="M695" s="1" t="s">
        <v>76</v>
      </c>
      <c r="N695" s="1">
        <v>2520</v>
      </c>
      <c r="O695" s="1" t="s">
        <v>4</v>
      </c>
      <c r="P695" s="1">
        <v>2520</v>
      </c>
      <c r="Q695" s="1">
        <v>0</v>
      </c>
      <c r="R695" s="1" t="s">
        <v>33</v>
      </c>
      <c r="S695" s="1">
        <v>252.61</v>
      </c>
      <c r="T695" s="6">
        <f>+S695*N695</f>
        <v>636577.20000000007</v>
      </c>
      <c r="U695" s="6">
        <f>+S695*Q695</f>
        <v>0</v>
      </c>
      <c r="V695" s="1" t="str">
        <f>IF(AB695=0,IFERROR(VLOOKUP(L695,[1]listaMateriales!A:K,11,0),"-"),"Sin producto")</f>
        <v>Ladrillos (Campana)</v>
      </c>
      <c r="W695" s="6">
        <f>+IF(OR(K695="27",K695="28",K695="29"),VLOOKUP(L695,[1]listaMateriales!A:E,5,0),0)*N695/1000</f>
        <v>15.12</v>
      </c>
      <c r="X695" s="6">
        <f>+IF(W695=0,0,T695/W695)</f>
        <v>42101.666666666672</v>
      </c>
      <c r="Y695" s="1" t="str">
        <f>MID(L695,14,1)</f>
        <v/>
      </c>
      <c r="Z695" s="2" t="str">
        <f>IF(IFERROR(FIND("PUL",M695,1),0)&gt;1,"pulido","no")</f>
        <v>no</v>
      </c>
      <c r="AA695" s="2" t="str">
        <f>IF(IFERROR(FIND("BIOC",M695,1),0)&gt;1,"BIOCITY","no")</f>
        <v>no</v>
      </c>
      <c r="AB695" s="2">
        <f>IFERROR(SEARCH("INT",F695,1),0)+IFERROR(SEARCH("DEV",F695,1),0)+IFERROR(SEARCH("FC",F695,1),0)+IFERROR(SEARCH("USD",F695,1),0)</f>
        <v>0</v>
      </c>
    </row>
    <row r="696" spans="1:28" x14ac:dyDescent="0.2">
      <c r="A696" s="1" t="s">
        <v>1657</v>
      </c>
      <c r="B696" s="1" t="s">
        <v>42</v>
      </c>
      <c r="C696" s="4">
        <v>45362</v>
      </c>
      <c r="D696" s="1" t="s">
        <v>1190</v>
      </c>
      <c r="E696" s="1" t="s">
        <v>1189</v>
      </c>
      <c r="F696" s="1" t="s">
        <v>1427</v>
      </c>
      <c r="G696" s="1" t="s">
        <v>39</v>
      </c>
      <c r="H696" s="1" t="s">
        <v>38</v>
      </c>
      <c r="I696" s="1" t="s">
        <v>50</v>
      </c>
      <c r="J696" s="1" t="s">
        <v>37</v>
      </c>
      <c r="K696" s="1" t="s">
        <v>36</v>
      </c>
      <c r="L696" s="1" t="s">
        <v>207</v>
      </c>
      <c r="M696" s="1" t="s">
        <v>206</v>
      </c>
      <c r="N696" s="1">
        <v>3600</v>
      </c>
      <c r="O696" s="1" t="s">
        <v>4</v>
      </c>
      <c r="P696" s="1">
        <v>3600</v>
      </c>
      <c r="Q696" s="1">
        <v>0</v>
      </c>
      <c r="R696" s="1" t="s">
        <v>33</v>
      </c>
      <c r="S696" s="1">
        <v>244.11</v>
      </c>
      <c r="T696" s="6">
        <f>+S696*N696</f>
        <v>878796</v>
      </c>
      <c r="U696" s="6">
        <f>+S696*Q696</f>
        <v>0</v>
      </c>
      <c r="V696" s="1" t="str">
        <f>IF(AB696=0,IFERROR(VLOOKUP(L696,[1]listaMateriales!A:K,11,0),"-"),"Sin producto")</f>
        <v>Ladrillos (Campana)</v>
      </c>
      <c r="W696" s="6">
        <f>+IF(OR(K696="27",K696="28",K696="29"),VLOOKUP(L696,[1]listaMateriales!A:E,5,0),0)*N696/1000</f>
        <v>25.2</v>
      </c>
      <c r="X696" s="6">
        <f>+IF(W696=0,0,T696/W696)</f>
        <v>34872.857142857145</v>
      </c>
      <c r="Y696" s="1" t="str">
        <f>MID(L696,14,1)</f>
        <v/>
      </c>
      <c r="Z696" s="2" t="str">
        <f>IF(IFERROR(FIND("PUL",M696,1),0)&gt;1,"pulido","no")</f>
        <v>no</v>
      </c>
      <c r="AA696" s="2" t="str">
        <f>IF(IFERROR(FIND("BIOC",M696,1),0)&gt;1,"BIOCITY","no")</f>
        <v>no</v>
      </c>
      <c r="AB696" s="2">
        <f>IFERROR(SEARCH("INT",F696,1),0)+IFERROR(SEARCH("DEV",F696,1),0)+IFERROR(SEARCH("FC",F696,1),0)+IFERROR(SEARCH("USD",F696,1),0)</f>
        <v>0</v>
      </c>
    </row>
    <row r="697" spans="1:28" x14ac:dyDescent="0.2">
      <c r="A697" s="1" t="s">
        <v>1656</v>
      </c>
      <c r="B697" s="1" t="s">
        <v>42</v>
      </c>
      <c r="C697" s="4">
        <v>45362</v>
      </c>
      <c r="D697" s="1" t="s">
        <v>1190</v>
      </c>
      <c r="E697" s="1" t="s">
        <v>1189</v>
      </c>
      <c r="F697" s="1" t="s">
        <v>1637</v>
      </c>
      <c r="G697" s="1" t="s">
        <v>39</v>
      </c>
      <c r="H697" s="1" t="s">
        <v>38</v>
      </c>
      <c r="I697" s="1" t="s">
        <v>50</v>
      </c>
      <c r="J697" s="1" t="s">
        <v>37</v>
      </c>
      <c r="K697" s="1" t="s">
        <v>36</v>
      </c>
      <c r="L697" s="1" t="s">
        <v>207</v>
      </c>
      <c r="M697" s="1" t="s">
        <v>206</v>
      </c>
      <c r="N697" s="1">
        <v>3600</v>
      </c>
      <c r="O697" s="1" t="s">
        <v>4</v>
      </c>
      <c r="P697" s="1">
        <v>3600</v>
      </c>
      <c r="Q697" s="1">
        <v>0</v>
      </c>
      <c r="R697" s="1" t="s">
        <v>33</v>
      </c>
      <c r="S697" s="1">
        <v>244.11</v>
      </c>
      <c r="T697" s="6">
        <f>+S697*N697</f>
        <v>878796</v>
      </c>
      <c r="U697" s="6">
        <f>+S697*Q697</f>
        <v>0</v>
      </c>
      <c r="V697" s="1" t="str">
        <f>IF(AB697=0,IFERROR(VLOOKUP(L697,[1]listaMateriales!A:K,11,0),"-"),"Sin producto")</f>
        <v>Ladrillos (Campana)</v>
      </c>
      <c r="W697" s="6">
        <f>+IF(OR(K697="27",K697="28",K697="29"),VLOOKUP(L697,[1]listaMateriales!A:E,5,0),0)*N697/1000</f>
        <v>25.2</v>
      </c>
      <c r="X697" s="6">
        <f>+IF(W697=0,0,T697/W697)</f>
        <v>34872.857142857145</v>
      </c>
      <c r="Y697" s="1" t="str">
        <f>MID(L697,14,1)</f>
        <v/>
      </c>
      <c r="Z697" s="2" t="str">
        <f>IF(IFERROR(FIND("PUL",M697,1),0)&gt;1,"pulido","no")</f>
        <v>no</v>
      </c>
      <c r="AA697" s="2" t="str">
        <f>IF(IFERROR(FIND("BIOC",M697,1),0)&gt;1,"BIOCITY","no")</f>
        <v>no</v>
      </c>
      <c r="AB697" s="2">
        <f>IFERROR(SEARCH("INT",F697,1),0)+IFERROR(SEARCH("DEV",F697,1),0)+IFERROR(SEARCH("FC",F697,1),0)+IFERROR(SEARCH("USD",F697,1),0)</f>
        <v>0</v>
      </c>
    </row>
    <row r="698" spans="1:28" x14ac:dyDescent="0.2">
      <c r="A698" s="1" t="s">
        <v>1655</v>
      </c>
      <c r="B698" s="1" t="s">
        <v>42</v>
      </c>
      <c r="C698" s="4">
        <v>45362</v>
      </c>
      <c r="D698" s="1" t="s">
        <v>1190</v>
      </c>
      <c r="E698" s="1" t="s">
        <v>1189</v>
      </c>
      <c r="F698" s="1" t="s">
        <v>1654</v>
      </c>
      <c r="G698" s="1" t="s">
        <v>39</v>
      </c>
      <c r="H698" s="1" t="s">
        <v>38</v>
      </c>
      <c r="I698" s="1" t="s">
        <v>50</v>
      </c>
      <c r="J698" s="1" t="s">
        <v>37</v>
      </c>
      <c r="K698" s="1" t="s">
        <v>36</v>
      </c>
      <c r="L698" s="1" t="s">
        <v>35</v>
      </c>
      <c r="M698" s="1" t="s">
        <v>34</v>
      </c>
      <c r="N698" s="1">
        <v>2880</v>
      </c>
      <c r="O698" s="1" t="s">
        <v>4</v>
      </c>
      <c r="P698" s="1">
        <v>2880</v>
      </c>
      <c r="Q698" s="1">
        <v>0</v>
      </c>
      <c r="R698" s="1" t="s">
        <v>33</v>
      </c>
      <c r="S698" s="1">
        <v>159.99</v>
      </c>
      <c r="T698" s="6">
        <f>+S698*N698</f>
        <v>460771.2</v>
      </c>
      <c r="U698" s="6">
        <f>+S698*Q698</f>
        <v>0</v>
      </c>
      <c r="V698" s="1" t="str">
        <f>IF(AB698=0,IFERROR(VLOOKUP(L698,[1]listaMateriales!A:K,11,0),"-"),"Sin producto")</f>
        <v>Ladrillos (Campana)</v>
      </c>
      <c r="W698" s="6">
        <f>+IF(OR(K698="27",K698="28",K698="29"),VLOOKUP(L698,[1]listaMateriales!A:E,5,0),0)*N698/1000</f>
        <v>13.824</v>
      </c>
      <c r="X698" s="6">
        <f>+IF(W698=0,0,T698/W698)</f>
        <v>33331.25</v>
      </c>
      <c r="Y698" s="1" t="str">
        <f>MID(L698,14,1)</f>
        <v/>
      </c>
      <c r="Z698" s="2" t="str">
        <f>IF(IFERROR(FIND("PUL",M698,1),0)&gt;1,"pulido","no")</f>
        <v>no</v>
      </c>
      <c r="AA698" s="2" t="str">
        <f>IF(IFERROR(FIND("BIOC",M698,1),0)&gt;1,"BIOCITY","no")</f>
        <v>no</v>
      </c>
      <c r="AB698" s="2">
        <f>IFERROR(SEARCH("INT",F698,1),0)+IFERROR(SEARCH("DEV",F698,1),0)+IFERROR(SEARCH("FC",F698,1),0)+IFERROR(SEARCH("USD",F698,1),0)</f>
        <v>0</v>
      </c>
    </row>
    <row r="699" spans="1:28" x14ac:dyDescent="0.2">
      <c r="A699" s="1" t="s">
        <v>1655</v>
      </c>
      <c r="B699" s="1" t="s">
        <v>42</v>
      </c>
      <c r="C699" s="4">
        <v>45362</v>
      </c>
      <c r="D699" s="1" t="s">
        <v>1190</v>
      </c>
      <c r="E699" s="1" t="s">
        <v>1189</v>
      </c>
      <c r="F699" s="1" t="s">
        <v>1654</v>
      </c>
      <c r="G699" s="1" t="s">
        <v>39</v>
      </c>
      <c r="H699" s="1" t="s">
        <v>38</v>
      </c>
      <c r="I699" s="1" t="s">
        <v>50</v>
      </c>
      <c r="J699" s="1" t="s">
        <v>37</v>
      </c>
      <c r="K699" s="1" t="s">
        <v>36</v>
      </c>
      <c r="L699" s="1" t="s">
        <v>86</v>
      </c>
      <c r="M699" s="1" t="s">
        <v>85</v>
      </c>
      <c r="N699" s="1">
        <v>3960</v>
      </c>
      <c r="O699" s="1" t="s">
        <v>4</v>
      </c>
      <c r="P699" s="1">
        <v>3960</v>
      </c>
      <c r="Q699" s="1">
        <v>0</v>
      </c>
      <c r="R699" s="1" t="s">
        <v>33</v>
      </c>
      <c r="S699" s="1">
        <v>133.87</v>
      </c>
      <c r="T699" s="6">
        <f>+S699*N699</f>
        <v>530125.20000000007</v>
      </c>
      <c r="U699" s="6">
        <f>+S699*Q699</f>
        <v>0</v>
      </c>
      <c r="V699" s="1" t="str">
        <f>IF(AB699=0,IFERROR(VLOOKUP(L699,[1]listaMateriales!A:K,11,0),"-"),"Sin producto")</f>
        <v>Ladrillos (Campana)</v>
      </c>
      <c r="W699" s="6">
        <f>+IF(OR(K699="27",K699="28",K699="29"),VLOOKUP(L699,[1]listaMateriales!A:E,5,0),0)*N699/1000</f>
        <v>14.651999999999999</v>
      </c>
      <c r="X699" s="6">
        <f>+IF(W699=0,0,T699/W699)</f>
        <v>36181.081081081087</v>
      </c>
      <c r="Y699" s="1" t="str">
        <f>MID(L699,14,1)</f>
        <v/>
      </c>
      <c r="Z699" s="2" t="str">
        <f>IF(IFERROR(FIND("PUL",M699,1),0)&gt;1,"pulido","no")</f>
        <v>no</v>
      </c>
      <c r="AA699" s="2" t="str">
        <f>IF(IFERROR(FIND("BIOC",M699,1),0)&gt;1,"BIOCITY","no")</f>
        <v>no</v>
      </c>
      <c r="AB699" s="2">
        <f>IFERROR(SEARCH("INT",F699,1),0)+IFERROR(SEARCH("DEV",F699,1),0)+IFERROR(SEARCH("FC",F699,1),0)+IFERROR(SEARCH("USD",F699,1),0)</f>
        <v>0</v>
      </c>
    </row>
    <row r="700" spans="1:28" x14ac:dyDescent="0.2">
      <c r="A700" s="1" t="s">
        <v>1653</v>
      </c>
      <c r="B700" s="1" t="s">
        <v>15</v>
      </c>
      <c r="C700" s="4">
        <v>45362</v>
      </c>
      <c r="D700" s="1" t="s">
        <v>1050</v>
      </c>
      <c r="E700" s="1" t="s">
        <v>1049</v>
      </c>
      <c r="F700" s="1" t="s">
        <v>1652</v>
      </c>
      <c r="G700" s="1" t="s">
        <v>12</v>
      </c>
      <c r="H700" s="1" t="s">
        <v>11</v>
      </c>
      <c r="I700" s="1" t="s">
        <v>50</v>
      </c>
      <c r="J700" s="1" t="s">
        <v>17</v>
      </c>
      <c r="K700" s="1" t="s">
        <v>16</v>
      </c>
      <c r="L700" s="1" t="s">
        <v>1373</v>
      </c>
      <c r="M700" s="1" t="s">
        <v>1372</v>
      </c>
      <c r="N700" s="1">
        <v>756</v>
      </c>
      <c r="O700" s="1" t="s">
        <v>2</v>
      </c>
      <c r="P700" s="1">
        <v>756</v>
      </c>
      <c r="Q700" s="1">
        <v>0</v>
      </c>
      <c r="R700" s="1" t="s">
        <v>33</v>
      </c>
      <c r="S700" s="1">
        <v>9606.65</v>
      </c>
      <c r="T700" s="6">
        <f>+S700*N700</f>
        <v>7262627.3999999994</v>
      </c>
      <c r="U700" s="6">
        <f>+S700*Q700</f>
        <v>0</v>
      </c>
      <c r="V700" s="1" t="str">
        <f>IF(AB700=0,IFERROR(VLOOKUP(L700,[1]listaMateriales!A:K,11,0),"-"),"Sin producto")</f>
        <v>58x58 Polished</v>
      </c>
      <c r="W700" s="6">
        <f>+IF(OR(K700="27",K700="28",K700="29"),VLOOKUP(L700,[1]listaMateriales!A:E,5,0),0)*N700/1000</f>
        <v>0</v>
      </c>
      <c r="X700" s="6">
        <f>+IF(W700=0,0,T700/W700)</f>
        <v>0</v>
      </c>
      <c r="Y700" s="1" t="str">
        <f>MID(L700,14,1)</f>
        <v>2</v>
      </c>
      <c r="Z700" s="2" t="str">
        <f>IF(IFERROR(FIND("PUL",M700,1),0)&gt;1,"pulido","no")</f>
        <v>pulido</v>
      </c>
      <c r="AA700" s="2" t="str">
        <f>IF(IFERROR(FIND("BIOC",M700,1),0)&gt;1,"BIOCITY","no")</f>
        <v>no</v>
      </c>
      <c r="AB700" s="2">
        <f>IFERROR(SEARCH("INT",F700,1),0)+IFERROR(SEARCH("DEV",F700,1),0)+IFERROR(SEARCH("FC",F700,1),0)+IFERROR(SEARCH("USD",F700,1),0)</f>
        <v>0</v>
      </c>
    </row>
    <row r="701" spans="1:28" x14ac:dyDescent="0.2">
      <c r="A701" s="1" t="s">
        <v>1651</v>
      </c>
      <c r="B701" s="1" t="s">
        <v>42</v>
      </c>
      <c r="C701" s="4">
        <v>45362</v>
      </c>
      <c r="D701" s="1" t="s">
        <v>135</v>
      </c>
      <c r="E701" s="1" t="s">
        <v>134</v>
      </c>
      <c r="F701" s="1" t="s">
        <v>1650</v>
      </c>
      <c r="G701" s="1" t="s">
        <v>39</v>
      </c>
      <c r="H701" s="1" t="s">
        <v>38</v>
      </c>
      <c r="I701" s="1" t="s">
        <v>50</v>
      </c>
      <c r="J701" s="1" t="s">
        <v>17</v>
      </c>
      <c r="K701" s="1" t="s">
        <v>49</v>
      </c>
      <c r="L701" s="1" t="s">
        <v>57</v>
      </c>
      <c r="M701" s="1" t="s">
        <v>56</v>
      </c>
      <c r="N701" s="1">
        <v>3960</v>
      </c>
      <c r="O701" s="1" t="s">
        <v>4</v>
      </c>
      <c r="P701" s="1">
        <v>3960</v>
      </c>
      <c r="Q701" s="1">
        <v>0</v>
      </c>
      <c r="R701" s="1" t="s">
        <v>33</v>
      </c>
      <c r="S701" s="1">
        <v>226.95</v>
      </c>
      <c r="T701" s="6">
        <f>+S701*N701</f>
        <v>898722</v>
      </c>
      <c r="U701" s="6">
        <f>+S701*Q701</f>
        <v>0</v>
      </c>
      <c r="V701" s="1" t="str">
        <f>IF(AB701=0,IFERROR(VLOOKUP(L701,[1]listaMateriales!A:K,11,0),"-"),"Sin producto")</f>
        <v xml:space="preserve">Ladrillos (Olavarria)    </v>
      </c>
      <c r="W701" s="6">
        <f>+IF(OR(K701="27",K701="28",K701="29"),VLOOKUP(L701,[1]listaMateriales!A:E,5,0),0)*N701/1000</f>
        <v>27.41112</v>
      </c>
      <c r="X701" s="6">
        <f>+IF(W701=0,0,T701/W701)</f>
        <v>32786.766830395842</v>
      </c>
      <c r="Y701" s="1" t="str">
        <f>MID(L701,14,1)</f>
        <v>1</v>
      </c>
      <c r="Z701" s="2" t="str">
        <f>IF(IFERROR(FIND("PUL",M701,1),0)&gt;1,"pulido","no")</f>
        <v>no</v>
      </c>
      <c r="AA701" s="2" t="str">
        <f>IF(IFERROR(FIND("BIOC",M701,1),0)&gt;1,"BIOCITY","no")</f>
        <v>no</v>
      </c>
      <c r="AB701" s="2">
        <f>IFERROR(SEARCH("INT",F701,1),0)+IFERROR(SEARCH("DEV",F701,1),0)+IFERROR(SEARCH("FC",F701,1),0)+IFERROR(SEARCH("USD",F701,1),0)</f>
        <v>0</v>
      </c>
    </row>
    <row r="702" spans="1:28" x14ac:dyDescent="0.2">
      <c r="A702" s="1" t="s">
        <v>1649</v>
      </c>
      <c r="B702" s="1" t="s">
        <v>42</v>
      </c>
      <c r="C702" s="4">
        <v>45362</v>
      </c>
      <c r="D702" s="1" t="s">
        <v>135</v>
      </c>
      <c r="E702" s="1" t="s">
        <v>134</v>
      </c>
      <c r="F702" s="1" t="s">
        <v>1648</v>
      </c>
      <c r="G702" s="1" t="s">
        <v>39</v>
      </c>
      <c r="H702" s="1" t="s">
        <v>38</v>
      </c>
      <c r="I702" s="1" t="s">
        <v>50</v>
      </c>
      <c r="J702" s="1" t="s">
        <v>17</v>
      </c>
      <c r="K702" s="1" t="s">
        <v>49</v>
      </c>
      <c r="L702" s="1" t="s">
        <v>55</v>
      </c>
      <c r="M702" s="1" t="s">
        <v>54</v>
      </c>
      <c r="N702" s="1">
        <v>792</v>
      </c>
      <c r="O702" s="1" t="s">
        <v>4</v>
      </c>
      <c r="P702" s="1">
        <v>792</v>
      </c>
      <c r="Q702" s="1">
        <v>0</v>
      </c>
      <c r="R702" s="1" t="s">
        <v>33</v>
      </c>
      <c r="S702" s="1">
        <v>131.41999999999999</v>
      </c>
      <c r="T702" s="6">
        <f>+S702*N702</f>
        <v>104084.63999999998</v>
      </c>
      <c r="U702" s="6">
        <f>+S702*Q702</f>
        <v>0</v>
      </c>
      <c r="V702" s="1" t="str">
        <f>IF(AB702=0,IFERROR(VLOOKUP(L702,[1]listaMateriales!A:K,11,0),"-"),"Sin producto")</f>
        <v xml:space="preserve">Ladrillos (Olavarria)    </v>
      </c>
      <c r="W702" s="6">
        <f>+IF(OR(K702="27",K702="28",K702="29"),VLOOKUP(L702,[1]listaMateriales!A:E,5,0),0)*N702/1000</f>
        <v>2.8915919999999997</v>
      </c>
      <c r="X702" s="6">
        <f>+IF(W702=0,0,T702/W702)</f>
        <v>35995.617639003009</v>
      </c>
      <c r="Y702" s="1" t="str">
        <f>MID(L702,14,1)</f>
        <v>1</v>
      </c>
      <c r="Z702" s="2" t="str">
        <f>IF(IFERROR(FIND("PUL",M702,1),0)&gt;1,"pulido","no")</f>
        <v>no</v>
      </c>
      <c r="AA702" s="2" t="str">
        <f>IF(IFERROR(FIND("BIOC",M702,1),0)&gt;1,"BIOCITY","no")</f>
        <v>no</v>
      </c>
      <c r="AB702" s="2">
        <f>IFERROR(SEARCH("INT",F702,1),0)+IFERROR(SEARCH("DEV",F702,1),0)+IFERROR(SEARCH("FC",F702,1),0)+IFERROR(SEARCH("USD",F702,1),0)</f>
        <v>0</v>
      </c>
    </row>
    <row r="703" spans="1:28" x14ac:dyDescent="0.2">
      <c r="A703" s="1" t="s">
        <v>1649</v>
      </c>
      <c r="B703" s="1" t="s">
        <v>42</v>
      </c>
      <c r="C703" s="4">
        <v>45362</v>
      </c>
      <c r="D703" s="1" t="s">
        <v>135</v>
      </c>
      <c r="E703" s="1" t="s">
        <v>134</v>
      </c>
      <c r="F703" s="1" t="s">
        <v>1648</v>
      </c>
      <c r="G703" s="1" t="s">
        <v>39</v>
      </c>
      <c r="H703" s="1" t="s">
        <v>38</v>
      </c>
      <c r="I703" s="1" t="s">
        <v>50</v>
      </c>
      <c r="J703" s="1" t="s">
        <v>17</v>
      </c>
      <c r="K703" s="1" t="s">
        <v>49</v>
      </c>
      <c r="L703" s="1" t="s">
        <v>57</v>
      </c>
      <c r="M703" s="1" t="s">
        <v>56</v>
      </c>
      <c r="N703" s="1">
        <v>3960</v>
      </c>
      <c r="O703" s="1" t="s">
        <v>4</v>
      </c>
      <c r="P703" s="1">
        <v>3960</v>
      </c>
      <c r="Q703" s="1">
        <v>0</v>
      </c>
      <c r="R703" s="1" t="s">
        <v>33</v>
      </c>
      <c r="S703" s="1">
        <v>226.95</v>
      </c>
      <c r="T703" s="6">
        <f>+S703*N703</f>
        <v>898722</v>
      </c>
      <c r="U703" s="6">
        <f>+S703*Q703</f>
        <v>0</v>
      </c>
      <c r="V703" s="1" t="str">
        <f>IF(AB703=0,IFERROR(VLOOKUP(L703,[1]listaMateriales!A:K,11,0),"-"),"Sin producto")</f>
        <v xml:space="preserve">Ladrillos (Olavarria)    </v>
      </c>
      <c r="W703" s="6">
        <f>+IF(OR(K703="27",K703="28",K703="29"),VLOOKUP(L703,[1]listaMateriales!A:E,5,0),0)*N703/1000</f>
        <v>27.41112</v>
      </c>
      <c r="X703" s="6">
        <f>+IF(W703=0,0,T703/W703)</f>
        <v>32786.766830395842</v>
      </c>
      <c r="Y703" s="1" t="str">
        <f>MID(L703,14,1)</f>
        <v>1</v>
      </c>
      <c r="Z703" s="2" t="str">
        <f>IF(IFERROR(FIND("PUL",M703,1),0)&gt;1,"pulido","no")</f>
        <v>no</v>
      </c>
      <c r="AA703" s="2" t="str">
        <f>IF(IFERROR(FIND("BIOC",M703,1),0)&gt;1,"BIOCITY","no")</f>
        <v>no</v>
      </c>
      <c r="AB703" s="2">
        <f>IFERROR(SEARCH("INT",F703,1),0)+IFERROR(SEARCH("DEV",F703,1),0)+IFERROR(SEARCH("FC",F703,1),0)+IFERROR(SEARCH("USD",F703,1),0)</f>
        <v>0</v>
      </c>
    </row>
    <row r="704" spans="1:28" x14ac:dyDescent="0.2">
      <c r="A704" s="1" t="s">
        <v>1647</v>
      </c>
      <c r="B704" s="1" t="s">
        <v>42</v>
      </c>
      <c r="C704" s="4">
        <v>45362</v>
      </c>
      <c r="D704" s="1" t="s">
        <v>197</v>
      </c>
      <c r="E704" s="1" t="s">
        <v>196</v>
      </c>
      <c r="F704" s="1" t="s">
        <v>1646</v>
      </c>
      <c r="G704" s="1" t="s">
        <v>39</v>
      </c>
      <c r="H704" s="1" t="s">
        <v>38</v>
      </c>
      <c r="I704" s="1" t="s">
        <v>0</v>
      </c>
      <c r="J704" s="1" t="s">
        <v>17</v>
      </c>
      <c r="K704" s="1" t="s">
        <v>49</v>
      </c>
      <c r="L704" s="1" t="s">
        <v>133</v>
      </c>
      <c r="M704" s="1" t="s">
        <v>132</v>
      </c>
      <c r="N704" s="1">
        <v>720</v>
      </c>
      <c r="O704" s="1" t="s">
        <v>4</v>
      </c>
      <c r="P704" s="1">
        <v>720</v>
      </c>
      <c r="Q704" s="1">
        <v>0</v>
      </c>
      <c r="R704" s="1" t="s">
        <v>195</v>
      </c>
      <c r="S704" s="1">
        <v>266.73</v>
      </c>
      <c r="T704" s="6">
        <f>+S704*N704</f>
        <v>192045.6</v>
      </c>
      <c r="U704" s="6">
        <f>+S704*Q704</f>
        <v>0</v>
      </c>
      <c r="V704" s="1" t="str">
        <f>IF(AB704=0,IFERROR(VLOOKUP(L704,[1]listaMateriales!A:K,11,0),"-"),"Sin producto")</f>
        <v xml:space="preserve">Ladrillos (Olavarria)    </v>
      </c>
      <c r="W704" s="6">
        <f>+IF(OR(K704="27",K704="28",K704="29"),VLOOKUP(L704,[1]listaMateriales!A:E,5,0),0)*N704/1000</f>
        <v>3.1960799999999998</v>
      </c>
      <c r="X704" s="6">
        <f>+IF(W704=0,0,T704/W704)</f>
        <v>60087.857625591358</v>
      </c>
      <c r="Y704" s="1" t="str">
        <f>MID(L704,14,1)</f>
        <v>1</v>
      </c>
      <c r="Z704" s="2" t="str">
        <f>IF(IFERROR(FIND("PUL",M704,1),0)&gt;1,"pulido","no")</f>
        <v>no</v>
      </c>
      <c r="AA704" s="2" t="str">
        <f>IF(IFERROR(FIND("BIOC",M704,1),0)&gt;1,"BIOCITY","no")</f>
        <v>no</v>
      </c>
      <c r="AB704" s="2">
        <f>IFERROR(SEARCH("INT",F704,1),0)+IFERROR(SEARCH("DEV",F704,1),0)+IFERROR(SEARCH("FC",F704,1),0)+IFERROR(SEARCH("USD",F704,1),0)</f>
        <v>0</v>
      </c>
    </row>
    <row r="705" spans="1:28" x14ac:dyDescent="0.2">
      <c r="A705" s="1" t="s">
        <v>1645</v>
      </c>
      <c r="B705" s="1" t="s">
        <v>42</v>
      </c>
      <c r="C705" s="4">
        <v>45362</v>
      </c>
      <c r="D705" s="1" t="s">
        <v>1643</v>
      </c>
      <c r="E705" s="1" t="s">
        <v>1642</v>
      </c>
      <c r="F705" s="1" t="s">
        <v>1637</v>
      </c>
      <c r="G705" s="1" t="s">
        <v>39</v>
      </c>
      <c r="H705" s="1" t="s">
        <v>38</v>
      </c>
      <c r="I705" s="1" t="s">
        <v>0</v>
      </c>
      <c r="J705" s="1" t="s">
        <v>37</v>
      </c>
      <c r="K705" s="1" t="s">
        <v>36</v>
      </c>
      <c r="L705" s="1" t="s">
        <v>35</v>
      </c>
      <c r="M705" s="1" t="s">
        <v>34</v>
      </c>
      <c r="N705" s="1">
        <v>5833</v>
      </c>
      <c r="O705" s="1" t="s">
        <v>4</v>
      </c>
      <c r="P705" s="1">
        <v>5833</v>
      </c>
      <c r="Q705" s="1">
        <v>0</v>
      </c>
      <c r="R705" s="1" t="s">
        <v>33</v>
      </c>
      <c r="S705" s="1">
        <v>287.10000000000002</v>
      </c>
      <c r="T705" s="6">
        <f>+S705*N705</f>
        <v>1674654.3</v>
      </c>
      <c r="U705" s="6">
        <f>+S705*Q705</f>
        <v>0</v>
      </c>
      <c r="V705" s="1" t="str">
        <f>IF(AB705=0,IFERROR(VLOOKUP(L705,[1]listaMateriales!A:K,11,0),"-"),"Sin producto")</f>
        <v>Ladrillos (Campana)</v>
      </c>
      <c r="W705" s="6">
        <f>+IF(OR(K705="27",K705="28",K705="29"),VLOOKUP(L705,[1]listaMateriales!A:E,5,0),0)*N705/1000</f>
        <v>27.998399999999997</v>
      </c>
      <c r="X705" s="6">
        <f>+IF(W705=0,0,T705/W705)</f>
        <v>59812.500000000007</v>
      </c>
      <c r="Y705" s="1" t="str">
        <f>MID(L705,14,1)</f>
        <v/>
      </c>
      <c r="Z705" s="2" t="str">
        <f>IF(IFERROR(FIND("PUL",M705,1),0)&gt;1,"pulido","no")</f>
        <v>no</v>
      </c>
      <c r="AA705" s="2" t="str">
        <f>IF(IFERROR(FIND("BIOC",M705,1),0)&gt;1,"BIOCITY","no")</f>
        <v>no</v>
      </c>
      <c r="AB705" s="2">
        <f>IFERROR(SEARCH("INT",F705,1),0)+IFERROR(SEARCH("DEV",F705,1),0)+IFERROR(SEARCH("FC",F705,1),0)+IFERROR(SEARCH("USD",F705,1),0)</f>
        <v>0</v>
      </c>
    </row>
    <row r="706" spans="1:28" x14ac:dyDescent="0.2">
      <c r="A706" s="1" t="s">
        <v>1644</v>
      </c>
      <c r="B706" s="1" t="s">
        <v>15</v>
      </c>
      <c r="C706" s="4">
        <v>45362</v>
      </c>
      <c r="D706" s="1" t="s">
        <v>1643</v>
      </c>
      <c r="E706" s="1" t="s">
        <v>1642</v>
      </c>
      <c r="F706" s="1" t="s">
        <v>1637</v>
      </c>
      <c r="G706" s="1" t="s">
        <v>39</v>
      </c>
      <c r="H706" s="1" t="s">
        <v>38</v>
      </c>
      <c r="I706" s="1" t="s">
        <v>188</v>
      </c>
      <c r="J706" s="1" t="s">
        <v>37</v>
      </c>
      <c r="K706" s="1" t="s">
        <v>36</v>
      </c>
      <c r="L706" s="1" t="s">
        <v>35</v>
      </c>
      <c r="M706" s="1" t="s">
        <v>34</v>
      </c>
      <c r="N706" s="1">
        <v>215</v>
      </c>
      <c r="O706" s="1" t="s">
        <v>4</v>
      </c>
      <c r="P706" s="1">
        <v>215</v>
      </c>
      <c r="Q706" s="1">
        <v>0</v>
      </c>
      <c r="R706" s="1" t="s">
        <v>33</v>
      </c>
      <c r="S706" s="1">
        <v>344.51</v>
      </c>
      <c r="T706" s="6">
        <f>+S706*N706</f>
        <v>74069.649999999994</v>
      </c>
      <c r="U706" s="6">
        <f>+S706*Q706</f>
        <v>0</v>
      </c>
      <c r="V706" s="1" t="str">
        <f>IF(AB706=0,IFERROR(VLOOKUP(L706,[1]listaMateriales!A:K,11,0),"-"),"Sin producto")</f>
        <v>Ladrillos (Campana)</v>
      </c>
      <c r="W706" s="6">
        <f>+IF(OR(K706="27",K706="28",K706="29"),VLOOKUP(L706,[1]listaMateriales!A:E,5,0),0)*N706/1000</f>
        <v>1.032</v>
      </c>
      <c r="X706" s="6">
        <f>+IF(W706=0,0,T706/W706)</f>
        <v>71772.916666666657</v>
      </c>
      <c r="Y706" s="1" t="str">
        <f>MID(L706,14,1)</f>
        <v/>
      </c>
      <c r="Z706" s="2" t="str">
        <f>IF(IFERROR(FIND("PUL",M706,1),0)&gt;1,"pulido","no")</f>
        <v>no</v>
      </c>
      <c r="AA706" s="2" t="str">
        <f>IF(IFERROR(FIND("BIOC",M706,1),0)&gt;1,"BIOCITY","no")</f>
        <v>no</v>
      </c>
      <c r="AB706" s="2">
        <f>IFERROR(SEARCH("INT",F706,1),0)+IFERROR(SEARCH("DEV",F706,1),0)+IFERROR(SEARCH("FC",F706,1),0)+IFERROR(SEARCH("USD",F706,1),0)</f>
        <v>0</v>
      </c>
    </row>
    <row r="707" spans="1:28" x14ac:dyDescent="0.2">
      <c r="A707" s="1" t="s">
        <v>1641</v>
      </c>
      <c r="B707" s="1" t="s">
        <v>42</v>
      </c>
      <c r="C707" s="4">
        <v>45362</v>
      </c>
      <c r="D707" s="1" t="s">
        <v>1639</v>
      </c>
      <c r="E707" s="1" t="s">
        <v>1638</v>
      </c>
      <c r="F707" s="1" t="s">
        <v>1637</v>
      </c>
      <c r="G707" s="1" t="s">
        <v>39</v>
      </c>
      <c r="H707" s="1" t="s">
        <v>38</v>
      </c>
      <c r="I707" s="1" t="s">
        <v>50</v>
      </c>
      <c r="J707" s="1" t="s">
        <v>37</v>
      </c>
      <c r="K707" s="1" t="s">
        <v>36</v>
      </c>
      <c r="L707" s="1" t="s">
        <v>86</v>
      </c>
      <c r="M707" s="1" t="s">
        <v>85</v>
      </c>
      <c r="N707" s="1">
        <v>396</v>
      </c>
      <c r="O707" s="1" t="s">
        <v>4</v>
      </c>
      <c r="P707" s="1">
        <v>396</v>
      </c>
      <c r="Q707" s="1">
        <v>0</v>
      </c>
      <c r="R707" s="1" t="s">
        <v>144</v>
      </c>
      <c r="S707" s="1">
        <v>77.489999999999995</v>
      </c>
      <c r="T707" s="6">
        <f>+S707*N707</f>
        <v>30686.039999999997</v>
      </c>
      <c r="U707" s="6">
        <f>+S707*Q707</f>
        <v>0</v>
      </c>
      <c r="V707" s="1" t="str">
        <f>IF(AB707=0,IFERROR(VLOOKUP(L707,[1]listaMateriales!A:K,11,0),"-"),"Sin producto")</f>
        <v>Ladrillos (Campana)</v>
      </c>
      <c r="W707" s="6">
        <f>+IF(OR(K707="27",K707="28",K707="29"),VLOOKUP(L707,[1]listaMateriales!A:E,5,0),0)*N707/1000</f>
        <v>1.4652000000000001</v>
      </c>
      <c r="X707" s="6">
        <f>+IF(W707=0,0,T707/W707)</f>
        <v>20943.24324324324</v>
      </c>
      <c r="Y707" s="1" t="str">
        <f>MID(L707,14,1)</f>
        <v/>
      </c>
      <c r="Z707" s="2" t="str">
        <f>IF(IFERROR(FIND("PUL",M707,1),0)&gt;1,"pulido","no")</f>
        <v>no</v>
      </c>
      <c r="AA707" s="2" t="str">
        <f>IF(IFERROR(FIND("BIOC",M707,1),0)&gt;1,"BIOCITY","no")</f>
        <v>no</v>
      </c>
      <c r="AB707" s="2">
        <f>IFERROR(SEARCH("INT",F707,1),0)+IFERROR(SEARCH("DEV",F707,1),0)+IFERROR(SEARCH("FC",F707,1),0)+IFERROR(SEARCH("USD",F707,1),0)</f>
        <v>0</v>
      </c>
    </row>
    <row r="708" spans="1:28" x14ac:dyDescent="0.2">
      <c r="A708" s="1" t="s">
        <v>1640</v>
      </c>
      <c r="B708" s="1" t="s">
        <v>42</v>
      </c>
      <c r="C708" s="4">
        <v>45362</v>
      </c>
      <c r="D708" s="1" t="s">
        <v>1639</v>
      </c>
      <c r="E708" s="1" t="s">
        <v>1638</v>
      </c>
      <c r="F708" s="1" t="s">
        <v>1637</v>
      </c>
      <c r="G708" s="1" t="s">
        <v>39</v>
      </c>
      <c r="H708" s="1" t="s">
        <v>38</v>
      </c>
      <c r="I708" s="1" t="s">
        <v>50</v>
      </c>
      <c r="J708" s="1" t="s">
        <v>37</v>
      </c>
      <c r="K708" s="1" t="s">
        <v>36</v>
      </c>
      <c r="L708" s="1" t="s">
        <v>86</v>
      </c>
      <c r="M708" s="1" t="s">
        <v>85</v>
      </c>
      <c r="N708" s="1">
        <v>3762</v>
      </c>
      <c r="O708" s="1" t="s">
        <v>4</v>
      </c>
      <c r="P708" s="1">
        <v>3762</v>
      </c>
      <c r="Q708" s="1">
        <v>0</v>
      </c>
      <c r="R708" s="1" t="s">
        <v>144</v>
      </c>
      <c r="S708" s="1">
        <v>122.22</v>
      </c>
      <c r="T708" s="6">
        <f>+S708*N708</f>
        <v>459791.64</v>
      </c>
      <c r="U708" s="6">
        <f>+S708*Q708</f>
        <v>0</v>
      </c>
      <c r="V708" s="1" t="str">
        <f>IF(AB708=0,IFERROR(VLOOKUP(L708,[1]listaMateriales!A:K,11,0),"-"),"Sin producto")</f>
        <v>Ladrillos (Campana)</v>
      </c>
      <c r="W708" s="6">
        <f>+IF(OR(K708="27",K708="28",K708="29"),VLOOKUP(L708,[1]listaMateriales!A:E,5,0),0)*N708/1000</f>
        <v>13.919400000000001</v>
      </c>
      <c r="X708" s="6">
        <f>+IF(W708=0,0,T708/W708)</f>
        <v>33032.432432432433</v>
      </c>
      <c r="Y708" s="1" t="str">
        <f>MID(L708,14,1)</f>
        <v/>
      </c>
      <c r="Z708" s="2" t="str">
        <f>IF(IFERROR(FIND("PUL",M708,1),0)&gt;1,"pulido","no")</f>
        <v>no</v>
      </c>
      <c r="AA708" s="2" t="str">
        <f>IF(IFERROR(FIND("BIOC",M708,1),0)&gt;1,"BIOCITY","no")</f>
        <v>no</v>
      </c>
      <c r="AB708" s="2">
        <f>IFERROR(SEARCH("INT",F708,1),0)+IFERROR(SEARCH("DEV",F708,1),0)+IFERROR(SEARCH("FC",F708,1),0)+IFERROR(SEARCH("USD",F708,1),0)</f>
        <v>0</v>
      </c>
    </row>
    <row r="709" spans="1:28" x14ac:dyDescent="0.2">
      <c r="A709" s="1" t="s">
        <v>1640</v>
      </c>
      <c r="B709" s="1" t="s">
        <v>42</v>
      </c>
      <c r="C709" s="4">
        <v>45362</v>
      </c>
      <c r="D709" s="1" t="s">
        <v>1639</v>
      </c>
      <c r="E709" s="1" t="s">
        <v>1638</v>
      </c>
      <c r="F709" s="1" t="s">
        <v>1637</v>
      </c>
      <c r="G709" s="1" t="s">
        <v>39</v>
      </c>
      <c r="H709" s="1" t="s">
        <v>38</v>
      </c>
      <c r="I709" s="1" t="s">
        <v>50</v>
      </c>
      <c r="J709" s="1" t="s">
        <v>37</v>
      </c>
      <c r="K709" s="1" t="s">
        <v>36</v>
      </c>
      <c r="L709" s="1" t="s">
        <v>35</v>
      </c>
      <c r="M709" s="1" t="s">
        <v>34</v>
      </c>
      <c r="N709" s="1">
        <v>3024</v>
      </c>
      <c r="O709" s="1" t="s">
        <v>4</v>
      </c>
      <c r="P709" s="1">
        <v>3024</v>
      </c>
      <c r="Q709" s="1">
        <v>0</v>
      </c>
      <c r="R709" s="1" t="s">
        <v>144</v>
      </c>
      <c r="S709" s="1">
        <v>146.07</v>
      </c>
      <c r="T709" s="6">
        <f>+S709*N709</f>
        <v>441715.68</v>
      </c>
      <c r="U709" s="6">
        <f>+S709*Q709</f>
        <v>0</v>
      </c>
      <c r="V709" s="1" t="str">
        <f>IF(AB709=0,IFERROR(VLOOKUP(L709,[1]listaMateriales!A:K,11,0),"-"),"Sin producto")</f>
        <v>Ladrillos (Campana)</v>
      </c>
      <c r="W709" s="6">
        <f>+IF(OR(K709="27",K709="28",K709="29"),VLOOKUP(L709,[1]listaMateriales!A:E,5,0),0)*N709/1000</f>
        <v>14.515199999999998</v>
      </c>
      <c r="X709" s="6">
        <f>+IF(W709=0,0,T709/W709)</f>
        <v>30431.250000000004</v>
      </c>
      <c r="Y709" s="1" t="str">
        <f>MID(L709,14,1)</f>
        <v/>
      </c>
      <c r="Z709" s="2" t="str">
        <f>IF(IFERROR(FIND("PUL",M709,1),0)&gt;1,"pulido","no")</f>
        <v>no</v>
      </c>
      <c r="AA709" s="2" t="str">
        <f>IF(IFERROR(FIND("BIOC",M709,1),0)&gt;1,"BIOCITY","no")</f>
        <v>no</v>
      </c>
      <c r="AB709" s="2">
        <f>IFERROR(SEARCH("INT",F709,1),0)+IFERROR(SEARCH("DEV",F709,1),0)+IFERROR(SEARCH("FC",F709,1),0)+IFERROR(SEARCH("USD",F709,1),0)</f>
        <v>0</v>
      </c>
    </row>
    <row r="710" spans="1:28" x14ac:dyDescent="0.2">
      <c r="A710" s="1" t="s">
        <v>1636</v>
      </c>
      <c r="B710" s="1" t="s">
        <v>15</v>
      </c>
      <c r="C710" s="4">
        <v>45362</v>
      </c>
      <c r="D710" s="1" t="s">
        <v>92</v>
      </c>
      <c r="E710" s="1" t="s">
        <v>91</v>
      </c>
      <c r="F710" s="1" t="s">
        <v>1611</v>
      </c>
      <c r="G710" s="1" t="s">
        <v>39</v>
      </c>
      <c r="H710" s="1" t="s">
        <v>38</v>
      </c>
      <c r="I710" s="1" t="s">
        <v>50</v>
      </c>
      <c r="J710" s="1" t="s">
        <v>17</v>
      </c>
      <c r="K710" s="1" t="s">
        <v>49</v>
      </c>
      <c r="L710" s="1" t="s">
        <v>55</v>
      </c>
      <c r="M710" s="1" t="s">
        <v>54</v>
      </c>
      <c r="N710" s="1">
        <v>1980</v>
      </c>
      <c r="O710" s="1" t="s">
        <v>4</v>
      </c>
      <c r="P710" s="1">
        <v>1980</v>
      </c>
      <c r="Q710" s="1">
        <v>0</v>
      </c>
      <c r="R710" s="1" t="s">
        <v>46</v>
      </c>
      <c r="S710" s="1">
        <v>189.61</v>
      </c>
      <c r="T710" s="6">
        <f>+S710*N710</f>
        <v>375427.80000000005</v>
      </c>
      <c r="U710" s="6">
        <f>+S710*Q710</f>
        <v>0</v>
      </c>
      <c r="V710" s="1" t="str">
        <f>IF(AB710=0,IFERROR(VLOOKUP(L710,[1]listaMateriales!A:K,11,0),"-"),"Sin producto")</f>
        <v xml:space="preserve">Ladrillos (Olavarria)    </v>
      </c>
      <c r="W710" s="6">
        <f>+IF(OR(K710="27",K710="28",K710="29"),VLOOKUP(L710,[1]listaMateriales!A:E,5,0),0)*N710/1000</f>
        <v>7.22898</v>
      </c>
      <c r="X710" s="6">
        <f>+IF(W710=0,0,T710/W710)</f>
        <v>51933.716789920574</v>
      </c>
      <c r="Y710" s="1" t="str">
        <f>MID(L710,14,1)</f>
        <v>1</v>
      </c>
      <c r="Z710" s="2" t="str">
        <f>IF(IFERROR(FIND("PUL",M710,1),0)&gt;1,"pulido","no")</f>
        <v>no</v>
      </c>
      <c r="AA710" s="2" t="str">
        <f>IF(IFERROR(FIND("BIOC",M710,1),0)&gt;1,"BIOCITY","no")</f>
        <v>no</v>
      </c>
      <c r="AB710" s="2">
        <f>IFERROR(SEARCH("INT",F710,1),0)+IFERROR(SEARCH("DEV",F710,1),0)+IFERROR(SEARCH("FC",F710,1),0)+IFERROR(SEARCH("USD",F710,1),0)</f>
        <v>0</v>
      </c>
    </row>
    <row r="711" spans="1:28" x14ac:dyDescent="0.2">
      <c r="A711" s="1" t="s">
        <v>1636</v>
      </c>
      <c r="B711" s="1" t="s">
        <v>15</v>
      </c>
      <c r="C711" s="4">
        <v>45362</v>
      </c>
      <c r="D711" s="1" t="s">
        <v>92</v>
      </c>
      <c r="E711" s="1" t="s">
        <v>91</v>
      </c>
      <c r="F711" s="1" t="s">
        <v>1611</v>
      </c>
      <c r="G711" s="1" t="s">
        <v>39</v>
      </c>
      <c r="H711" s="1" t="s">
        <v>38</v>
      </c>
      <c r="I711" s="1" t="s">
        <v>50</v>
      </c>
      <c r="J711" s="1" t="s">
        <v>17</v>
      </c>
      <c r="K711" s="1" t="s">
        <v>49</v>
      </c>
      <c r="L711" s="1" t="s">
        <v>133</v>
      </c>
      <c r="M711" s="1" t="s">
        <v>132</v>
      </c>
      <c r="N711" s="1">
        <v>7200</v>
      </c>
      <c r="O711" s="1" t="s">
        <v>4</v>
      </c>
      <c r="P711" s="1">
        <v>7200</v>
      </c>
      <c r="Q711" s="1">
        <v>0</v>
      </c>
      <c r="R711" s="1" t="s">
        <v>46</v>
      </c>
      <c r="S711" s="1">
        <v>213.97</v>
      </c>
      <c r="T711" s="6">
        <f>+S711*N711</f>
        <v>1540584</v>
      </c>
      <c r="U711" s="6">
        <f>+S711*Q711</f>
        <v>0</v>
      </c>
      <c r="V711" s="1" t="str">
        <f>IF(AB711=0,IFERROR(VLOOKUP(L711,[1]listaMateriales!A:K,11,0),"-"),"Sin producto")</f>
        <v xml:space="preserve">Ladrillos (Olavarria)    </v>
      </c>
      <c r="W711" s="6">
        <f>+IF(OR(K711="27",K711="28",K711="29"),VLOOKUP(L711,[1]listaMateriales!A:E,5,0),0)*N711/1000</f>
        <v>31.960799999999999</v>
      </c>
      <c r="X711" s="6">
        <f>+IF(W711=0,0,T711/W711)</f>
        <v>48202.297814823163</v>
      </c>
      <c r="Y711" s="1" t="str">
        <f>MID(L711,14,1)</f>
        <v>1</v>
      </c>
      <c r="Z711" s="2" t="str">
        <f>IF(IFERROR(FIND("PUL",M711,1),0)&gt;1,"pulido","no")</f>
        <v>no</v>
      </c>
      <c r="AA711" s="2" t="str">
        <f>IF(IFERROR(FIND("BIOC",M711,1),0)&gt;1,"BIOCITY","no")</f>
        <v>no</v>
      </c>
      <c r="AB711" s="2">
        <f>IFERROR(SEARCH("INT",F711,1),0)+IFERROR(SEARCH("DEV",F711,1),0)+IFERROR(SEARCH("FC",F711,1),0)+IFERROR(SEARCH("USD",F711,1),0)</f>
        <v>0</v>
      </c>
    </row>
    <row r="712" spans="1:28" x14ac:dyDescent="0.2">
      <c r="A712" s="1" t="s">
        <v>1635</v>
      </c>
      <c r="B712" s="1" t="s">
        <v>15</v>
      </c>
      <c r="C712" s="4">
        <v>45362</v>
      </c>
      <c r="D712" s="1" t="s">
        <v>53</v>
      </c>
      <c r="E712" s="1" t="s">
        <v>52</v>
      </c>
      <c r="F712" s="1" t="s">
        <v>1611</v>
      </c>
      <c r="G712" s="1" t="s">
        <v>39</v>
      </c>
      <c r="H712" s="1" t="s">
        <v>38</v>
      </c>
      <c r="I712" s="1" t="s">
        <v>50</v>
      </c>
      <c r="J712" s="1" t="s">
        <v>17</v>
      </c>
      <c r="K712" s="1" t="s">
        <v>49</v>
      </c>
      <c r="L712" s="1" t="s">
        <v>48</v>
      </c>
      <c r="M712" s="1" t="s">
        <v>47</v>
      </c>
      <c r="N712" s="1">
        <v>3168</v>
      </c>
      <c r="O712" s="1" t="s">
        <v>4</v>
      </c>
      <c r="P712" s="1">
        <v>3168</v>
      </c>
      <c r="Q712" s="1">
        <v>0</v>
      </c>
      <c r="R712" s="1" t="s">
        <v>46</v>
      </c>
      <c r="S712" s="1">
        <v>341.13</v>
      </c>
      <c r="T712" s="6">
        <f>+S712*N712</f>
        <v>1080699.8400000001</v>
      </c>
      <c r="U712" s="6">
        <f>+S712*Q712</f>
        <v>0</v>
      </c>
      <c r="V712" s="1" t="str">
        <f>IF(AB712=0,IFERROR(VLOOKUP(L712,[1]listaMateriales!A:K,11,0),"-"),"Sin producto")</f>
        <v xml:space="preserve">Ladrillos (Olavarria)    </v>
      </c>
      <c r="W712" s="6">
        <f>+IF(OR(K712="27",K712="28",K712="29"),VLOOKUP(L712,[1]listaMateriales!A:E,5,0),0)*N712/1000</f>
        <v>16.913952000000002</v>
      </c>
      <c r="X712" s="6">
        <f>+IF(W712=0,0,T712/W712)</f>
        <v>63893.98763813448</v>
      </c>
      <c r="Y712" s="1" t="str">
        <f>MID(L712,14,1)</f>
        <v>1</v>
      </c>
      <c r="Z712" s="2" t="str">
        <f>IF(IFERROR(FIND("PUL",M712,1),0)&gt;1,"pulido","no")</f>
        <v>no</v>
      </c>
      <c r="AA712" s="2" t="str">
        <f>IF(IFERROR(FIND("BIOC",M712,1),0)&gt;1,"BIOCITY","no")</f>
        <v>no</v>
      </c>
      <c r="AB712" s="2">
        <f>IFERROR(SEARCH("INT",F712,1),0)+IFERROR(SEARCH("DEV",F712,1),0)+IFERROR(SEARCH("FC",F712,1),0)+IFERROR(SEARCH("USD",F712,1),0)</f>
        <v>0</v>
      </c>
    </row>
    <row r="713" spans="1:28" x14ac:dyDescent="0.2">
      <c r="A713" s="1" t="s">
        <v>1635</v>
      </c>
      <c r="B713" s="1" t="s">
        <v>15</v>
      </c>
      <c r="C713" s="4">
        <v>45362</v>
      </c>
      <c r="D713" s="1" t="s">
        <v>53</v>
      </c>
      <c r="E713" s="1" t="s">
        <v>52</v>
      </c>
      <c r="F713" s="1" t="s">
        <v>1611</v>
      </c>
      <c r="G713" s="1" t="s">
        <v>39</v>
      </c>
      <c r="H713" s="1" t="s">
        <v>38</v>
      </c>
      <c r="I713" s="1" t="s">
        <v>50</v>
      </c>
      <c r="J713" s="1" t="s">
        <v>17</v>
      </c>
      <c r="K713" s="1" t="s">
        <v>49</v>
      </c>
      <c r="L713" s="1" t="s">
        <v>57</v>
      </c>
      <c r="M713" s="1" t="s">
        <v>56</v>
      </c>
      <c r="N713" s="1">
        <v>1980</v>
      </c>
      <c r="O713" s="1" t="s">
        <v>4</v>
      </c>
      <c r="P713" s="1">
        <v>1980</v>
      </c>
      <c r="Q713" s="1">
        <v>0</v>
      </c>
      <c r="R713" s="1" t="s">
        <v>46</v>
      </c>
      <c r="S713" s="1">
        <v>462.02</v>
      </c>
      <c r="T713" s="6">
        <f>+S713*N713</f>
        <v>914799.6</v>
      </c>
      <c r="U713" s="6">
        <f>+S713*Q713</f>
        <v>0</v>
      </c>
      <c r="V713" s="1" t="str">
        <f>IF(AB713=0,IFERROR(VLOOKUP(L713,[1]listaMateriales!A:K,11,0),"-"),"Sin producto")</f>
        <v xml:space="preserve">Ladrillos (Olavarria)    </v>
      </c>
      <c r="W713" s="6">
        <f>+IF(OR(K713="27",K713="28",K713="29"),VLOOKUP(L713,[1]listaMateriales!A:E,5,0),0)*N713/1000</f>
        <v>13.70556</v>
      </c>
      <c r="X713" s="6">
        <f>+IF(W713=0,0,T713/W713)</f>
        <v>66746.605027448706</v>
      </c>
      <c r="Y713" s="1" t="str">
        <f>MID(L713,14,1)</f>
        <v>1</v>
      </c>
      <c r="Z713" s="2" t="str">
        <f>IF(IFERROR(FIND("PUL",M713,1),0)&gt;1,"pulido","no")</f>
        <v>no</v>
      </c>
      <c r="AA713" s="2" t="str">
        <f>IF(IFERROR(FIND("BIOC",M713,1),0)&gt;1,"BIOCITY","no")</f>
        <v>no</v>
      </c>
      <c r="AB713" s="2">
        <f>IFERROR(SEARCH("INT",F713,1),0)+IFERROR(SEARCH("DEV",F713,1),0)+IFERROR(SEARCH("FC",F713,1),0)+IFERROR(SEARCH("USD",F713,1),0)</f>
        <v>0</v>
      </c>
    </row>
    <row r="714" spans="1:28" x14ac:dyDescent="0.2">
      <c r="A714" s="1" t="s">
        <v>1634</v>
      </c>
      <c r="B714" s="1" t="s">
        <v>42</v>
      </c>
      <c r="C714" s="4">
        <v>45362</v>
      </c>
      <c r="D714" s="1" t="s">
        <v>777</v>
      </c>
      <c r="E714" s="1" t="s">
        <v>776</v>
      </c>
      <c r="F714" s="1" t="s">
        <v>1564</v>
      </c>
      <c r="G714" s="1" t="s">
        <v>39</v>
      </c>
      <c r="H714" s="1" t="s">
        <v>38</v>
      </c>
      <c r="I714" s="1" t="s">
        <v>50</v>
      </c>
      <c r="J714" s="1" t="s">
        <v>37</v>
      </c>
      <c r="K714" s="1" t="s">
        <v>36</v>
      </c>
      <c r="L714" s="1" t="s">
        <v>86</v>
      </c>
      <c r="M714" s="1" t="s">
        <v>85</v>
      </c>
      <c r="N714" s="1">
        <v>7920</v>
      </c>
      <c r="O714" s="1" t="s">
        <v>4</v>
      </c>
      <c r="P714" s="1">
        <v>7920</v>
      </c>
      <c r="Q714" s="1">
        <v>0</v>
      </c>
      <c r="R714" s="1" t="s">
        <v>33</v>
      </c>
      <c r="S714" s="1">
        <v>245.14</v>
      </c>
      <c r="T714" s="6">
        <f>+S714*N714</f>
        <v>1941508.7999999998</v>
      </c>
      <c r="U714" s="6">
        <f>+S714*Q714</f>
        <v>0</v>
      </c>
      <c r="V714" s="1" t="str">
        <f>IF(AB714=0,IFERROR(VLOOKUP(L714,[1]listaMateriales!A:K,11,0),"-"),"Sin producto")</f>
        <v>Ladrillos (Campana)</v>
      </c>
      <c r="W714" s="6">
        <f>+IF(OR(K714="27",K714="28",K714="29"),VLOOKUP(L714,[1]listaMateriales!A:E,5,0),0)*N714/1000</f>
        <v>29.303999999999998</v>
      </c>
      <c r="X714" s="6">
        <f>+IF(W714=0,0,T714/W714)</f>
        <v>66254.054054054053</v>
      </c>
      <c r="Y714" s="1" t="str">
        <f>MID(L714,14,1)</f>
        <v/>
      </c>
      <c r="Z714" s="2" t="str">
        <f>IF(IFERROR(FIND("PUL",M714,1),0)&gt;1,"pulido","no")</f>
        <v>no</v>
      </c>
      <c r="AA714" s="2" t="str">
        <f>IF(IFERROR(FIND("BIOC",M714,1),0)&gt;1,"BIOCITY","no")</f>
        <v>no</v>
      </c>
      <c r="AB714" s="2">
        <f>IFERROR(SEARCH("INT",F714,1),0)+IFERROR(SEARCH("DEV",F714,1),0)+IFERROR(SEARCH("FC",F714,1),0)+IFERROR(SEARCH("USD",F714,1),0)</f>
        <v>0</v>
      </c>
    </row>
    <row r="715" spans="1:28" x14ac:dyDescent="0.2">
      <c r="A715" s="1" t="s">
        <v>1634</v>
      </c>
      <c r="B715" s="1" t="s">
        <v>42</v>
      </c>
      <c r="C715" s="4">
        <v>45362</v>
      </c>
      <c r="D715" s="1" t="s">
        <v>777</v>
      </c>
      <c r="E715" s="1" t="s">
        <v>776</v>
      </c>
      <c r="F715" s="1" t="s">
        <v>1564</v>
      </c>
      <c r="G715" s="1" t="s">
        <v>39</v>
      </c>
      <c r="H715" s="1" t="s">
        <v>38</v>
      </c>
      <c r="I715" s="1" t="s">
        <v>50</v>
      </c>
      <c r="J715" s="1" t="s">
        <v>37</v>
      </c>
      <c r="K715" s="1" t="s">
        <v>36</v>
      </c>
      <c r="L715" s="1" t="s">
        <v>35</v>
      </c>
      <c r="M715" s="1" t="s">
        <v>34</v>
      </c>
      <c r="N715" s="1">
        <v>5760</v>
      </c>
      <c r="O715" s="1" t="s">
        <v>4</v>
      </c>
      <c r="P715" s="1">
        <v>5760</v>
      </c>
      <c r="Q715" s="1">
        <v>0</v>
      </c>
      <c r="R715" s="1" t="s">
        <v>33</v>
      </c>
      <c r="S715" s="1">
        <v>292.99</v>
      </c>
      <c r="T715" s="6">
        <f>+S715*N715</f>
        <v>1687622.4000000001</v>
      </c>
      <c r="U715" s="6">
        <f>+S715*Q715</f>
        <v>0</v>
      </c>
      <c r="V715" s="1" t="str">
        <f>IF(AB715=0,IFERROR(VLOOKUP(L715,[1]listaMateriales!A:K,11,0),"-"),"Sin producto")</f>
        <v>Ladrillos (Campana)</v>
      </c>
      <c r="W715" s="6">
        <f>+IF(OR(K715="27",K715="28",K715="29"),VLOOKUP(L715,[1]listaMateriales!A:E,5,0),0)*N715/1000</f>
        <v>27.648</v>
      </c>
      <c r="X715" s="6">
        <f>+IF(W715=0,0,T715/W715)</f>
        <v>61039.583333333336</v>
      </c>
      <c r="Y715" s="1" t="str">
        <f>MID(L715,14,1)</f>
        <v/>
      </c>
      <c r="Z715" s="2" t="str">
        <f>IF(IFERROR(FIND("PUL",M715,1),0)&gt;1,"pulido","no")</f>
        <v>no</v>
      </c>
      <c r="AA715" s="2" t="str">
        <f>IF(IFERROR(FIND("BIOC",M715,1),0)&gt;1,"BIOCITY","no")</f>
        <v>no</v>
      </c>
      <c r="AB715" s="2">
        <f>IFERROR(SEARCH("INT",F715,1),0)+IFERROR(SEARCH("DEV",F715,1),0)+IFERROR(SEARCH("FC",F715,1),0)+IFERROR(SEARCH("USD",F715,1),0)</f>
        <v>0</v>
      </c>
    </row>
    <row r="716" spans="1:28" x14ac:dyDescent="0.2">
      <c r="A716" s="1" t="s">
        <v>1633</v>
      </c>
      <c r="B716" s="1" t="s">
        <v>15</v>
      </c>
      <c r="C716" s="4">
        <v>45362</v>
      </c>
      <c r="D716" s="1" t="s">
        <v>197</v>
      </c>
      <c r="E716" s="1" t="s">
        <v>196</v>
      </c>
      <c r="F716" s="1" t="s">
        <v>1632</v>
      </c>
      <c r="G716" s="1" t="s">
        <v>39</v>
      </c>
      <c r="H716" s="1" t="s">
        <v>38</v>
      </c>
      <c r="I716" s="1" t="s">
        <v>50</v>
      </c>
      <c r="J716" s="1" t="s">
        <v>9</v>
      </c>
      <c r="K716" s="1" t="s">
        <v>30</v>
      </c>
      <c r="L716" s="1" t="s">
        <v>118</v>
      </c>
      <c r="M716" s="1" t="s">
        <v>117</v>
      </c>
      <c r="N716" s="1">
        <v>193.92</v>
      </c>
      <c r="O716" s="1" t="s">
        <v>2</v>
      </c>
      <c r="P716" s="1">
        <v>193.92</v>
      </c>
      <c r="Q716" s="1">
        <v>0</v>
      </c>
      <c r="R716" s="1" t="s">
        <v>195</v>
      </c>
      <c r="S716" s="1">
        <v>2885.82</v>
      </c>
      <c r="T716" s="6">
        <f>+S716*N716</f>
        <v>559618.21439999994</v>
      </c>
      <c r="U716" s="6">
        <f>+S716*Q716</f>
        <v>0</v>
      </c>
      <c r="V716" s="1" t="str">
        <f>IF(AB716=0,IFERROR(VLOOKUP(L716,[1]listaMateriales!A:K,11,0),"-"),"Sin producto")</f>
        <v>38 x 38</v>
      </c>
      <c r="W716" s="6">
        <f>+IF(OR(K716="27",K716="28",K716="29"),VLOOKUP(L716,[1]listaMateriales!A:E,5,0),0)*N716/1000</f>
        <v>0</v>
      </c>
      <c r="X716" s="6">
        <f>+IF(W716=0,0,T716/W716)</f>
        <v>0</v>
      </c>
      <c r="Y716" s="1" t="str">
        <f>MID(L716,14,1)</f>
        <v>1</v>
      </c>
      <c r="Z716" s="2" t="str">
        <f>IF(IFERROR(FIND("PUL",M716,1),0)&gt;1,"pulido","no")</f>
        <v>no</v>
      </c>
      <c r="AA716" s="2" t="str">
        <f>IF(IFERROR(FIND("BIOC",M716,1),0)&gt;1,"BIOCITY","no")</f>
        <v>no</v>
      </c>
      <c r="AB716" s="2">
        <f>IFERROR(SEARCH("INT",F716,1),0)+IFERROR(SEARCH("DEV",F716,1),0)+IFERROR(SEARCH("FC",F716,1),0)+IFERROR(SEARCH("USD",F716,1),0)</f>
        <v>0</v>
      </c>
    </row>
    <row r="717" spans="1:28" x14ac:dyDescent="0.2">
      <c r="A717" s="1" t="s">
        <v>1631</v>
      </c>
      <c r="B717" s="1" t="s">
        <v>42</v>
      </c>
      <c r="C717" s="4">
        <v>45362</v>
      </c>
      <c r="D717" s="1" t="s">
        <v>460</v>
      </c>
      <c r="E717" s="1" t="s">
        <v>459</v>
      </c>
      <c r="F717" s="1" t="s">
        <v>1564</v>
      </c>
      <c r="G717" s="1" t="s">
        <v>39</v>
      </c>
      <c r="H717" s="1" t="s">
        <v>38</v>
      </c>
      <c r="I717" s="1" t="s">
        <v>50</v>
      </c>
      <c r="J717" s="1" t="s">
        <v>37</v>
      </c>
      <c r="K717" s="1" t="s">
        <v>36</v>
      </c>
      <c r="L717" s="1" t="s">
        <v>88</v>
      </c>
      <c r="M717" s="1" t="s">
        <v>87</v>
      </c>
      <c r="N717" s="1">
        <v>6336</v>
      </c>
      <c r="O717" s="1" t="s">
        <v>4</v>
      </c>
      <c r="P717" s="1">
        <v>6336</v>
      </c>
      <c r="Q717" s="1">
        <v>0</v>
      </c>
      <c r="R717" s="1" t="s">
        <v>125</v>
      </c>
      <c r="S717" s="1">
        <v>219.44</v>
      </c>
      <c r="T717" s="6">
        <f>+S717*N717</f>
        <v>1390371.8400000001</v>
      </c>
      <c r="U717" s="6">
        <f>+S717*Q717</f>
        <v>0</v>
      </c>
      <c r="V717" s="1" t="str">
        <f>IF(AB717=0,IFERROR(VLOOKUP(L717,[1]listaMateriales!A:K,11,0),"-"),"Sin producto")</f>
        <v>Ladrillos (Campana)</v>
      </c>
      <c r="W717" s="6">
        <f>+IF(OR(K717="27",K717="28",K717="29"),VLOOKUP(L717,[1]listaMateriales!A:E,5,0),0)*N717/1000</f>
        <v>29.145599999999998</v>
      </c>
      <c r="X717" s="6">
        <f>+IF(W717=0,0,T717/W717)</f>
        <v>47704.34782608696</v>
      </c>
      <c r="Y717" s="1" t="str">
        <f>MID(L717,14,1)</f>
        <v/>
      </c>
      <c r="Z717" s="2" t="str">
        <f>IF(IFERROR(FIND("PUL",M717,1),0)&gt;1,"pulido","no")</f>
        <v>no</v>
      </c>
      <c r="AA717" s="2" t="str">
        <f>IF(IFERROR(FIND("BIOC",M717,1),0)&gt;1,"BIOCITY","no")</f>
        <v>no</v>
      </c>
      <c r="AB717" s="2">
        <f>IFERROR(SEARCH("INT",F717,1),0)+IFERROR(SEARCH("DEV",F717,1),0)+IFERROR(SEARCH("FC",F717,1),0)+IFERROR(SEARCH("USD",F717,1),0)</f>
        <v>0</v>
      </c>
    </row>
    <row r="718" spans="1:28" x14ac:dyDescent="0.2">
      <c r="A718" s="1" t="s">
        <v>1630</v>
      </c>
      <c r="B718" s="1" t="s">
        <v>42</v>
      </c>
      <c r="C718" s="4">
        <v>45362</v>
      </c>
      <c r="D718" s="1" t="s">
        <v>1203</v>
      </c>
      <c r="E718" s="1" t="s">
        <v>1202</v>
      </c>
      <c r="F718" s="1" t="s">
        <v>1564</v>
      </c>
      <c r="G718" s="1" t="s">
        <v>39</v>
      </c>
      <c r="H718" s="1" t="s">
        <v>38</v>
      </c>
      <c r="I718" s="1" t="s">
        <v>0</v>
      </c>
      <c r="J718" s="1" t="s">
        <v>37</v>
      </c>
      <c r="K718" s="1" t="s">
        <v>36</v>
      </c>
      <c r="L718" s="1" t="s">
        <v>35</v>
      </c>
      <c r="M718" s="1" t="s">
        <v>34</v>
      </c>
      <c r="N718" s="1">
        <v>720</v>
      </c>
      <c r="O718" s="1" t="s">
        <v>4</v>
      </c>
      <c r="P718" s="1">
        <v>720</v>
      </c>
      <c r="Q718" s="1">
        <v>0</v>
      </c>
      <c r="R718" s="1" t="s">
        <v>33</v>
      </c>
      <c r="S718" s="1">
        <v>160.54</v>
      </c>
      <c r="T718" s="6">
        <f>+S718*N718</f>
        <v>115588.79999999999</v>
      </c>
      <c r="U718" s="6">
        <f>+S718*Q718</f>
        <v>0</v>
      </c>
      <c r="V718" s="1" t="str">
        <f>IF(AB718=0,IFERROR(VLOOKUP(L718,[1]listaMateriales!A:K,11,0),"-"),"Sin producto")</f>
        <v>Ladrillos (Campana)</v>
      </c>
      <c r="W718" s="6">
        <f>+IF(OR(K718="27",K718="28",K718="29"),VLOOKUP(L718,[1]listaMateriales!A:E,5,0),0)*N718/1000</f>
        <v>3.456</v>
      </c>
      <c r="X718" s="6">
        <f>+IF(W718=0,0,T718/W718)</f>
        <v>33445.833333333328</v>
      </c>
      <c r="Y718" s="1" t="str">
        <f>MID(L718,14,1)</f>
        <v/>
      </c>
      <c r="Z718" s="2" t="str">
        <f>IF(IFERROR(FIND("PUL",M718,1),0)&gt;1,"pulido","no")</f>
        <v>no</v>
      </c>
      <c r="AA718" s="2" t="str">
        <f>IF(IFERROR(FIND("BIOC",M718,1),0)&gt;1,"BIOCITY","no")</f>
        <v>no</v>
      </c>
      <c r="AB718" s="2">
        <f>IFERROR(SEARCH("INT",F718,1),0)+IFERROR(SEARCH("DEV",F718,1),0)+IFERROR(SEARCH("FC",F718,1),0)+IFERROR(SEARCH("USD",F718,1),0)</f>
        <v>0</v>
      </c>
    </row>
    <row r="719" spans="1:28" x14ac:dyDescent="0.2">
      <c r="A719" s="1" t="s">
        <v>1629</v>
      </c>
      <c r="B719" s="1" t="s">
        <v>42</v>
      </c>
      <c r="C719" s="4">
        <v>45362</v>
      </c>
      <c r="D719" s="1" t="s">
        <v>1203</v>
      </c>
      <c r="E719" s="1" t="s">
        <v>1202</v>
      </c>
      <c r="F719" s="1" t="s">
        <v>1564</v>
      </c>
      <c r="G719" s="1" t="s">
        <v>39</v>
      </c>
      <c r="H719" s="1" t="s">
        <v>38</v>
      </c>
      <c r="I719" s="1" t="s">
        <v>50</v>
      </c>
      <c r="J719" s="1" t="s">
        <v>37</v>
      </c>
      <c r="K719" s="1" t="s">
        <v>36</v>
      </c>
      <c r="L719" s="1" t="s">
        <v>207</v>
      </c>
      <c r="M719" s="1" t="s">
        <v>206</v>
      </c>
      <c r="N719" s="1">
        <v>900</v>
      </c>
      <c r="O719" s="1" t="s">
        <v>4</v>
      </c>
      <c r="P719" s="1">
        <v>900</v>
      </c>
      <c r="Q719" s="1">
        <v>0</v>
      </c>
      <c r="R719" s="1" t="s">
        <v>33</v>
      </c>
      <c r="S719" s="1">
        <v>312.89999999999998</v>
      </c>
      <c r="T719" s="6">
        <f>+S719*N719</f>
        <v>281610</v>
      </c>
      <c r="U719" s="6">
        <f>+S719*Q719</f>
        <v>0</v>
      </c>
      <c r="V719" s="1" t="str">
        <f>IF(AB719=0,IFERROR(VLOOKUP(L719,[1]listaMateriales!A:K,11,0),"-"),"Sin producto")</f>
        <v>Ladrillos (Campana)</v>
      </c>
      <c r="W719" s="6">
        <f>+IF(OR(K719="27",K719="28",K719="29"),VLOOKUP(L719,[1]listaMateriales!A:E,5,0),0)*N719/1000</f>
        <v>6.3</v>
      </c>
      <c r="X719" s="6">
        <f>+IF(W719=0,0,T719/W719)</f>
        <v>44700</v>
      </c>
      <c r="Y719" s="1" t="str">
        <f>MID(L719,14,1)</f>
        <v/>
      </c>
      <c r="Z719" s="2" t="str">
        <f>IF(IFERROR(FIND("PUL",M719,1),0)&gt;1,"pulido","no")</f>
        <v>no</v>
      </c>
      <c r="AA719" s="2" t="str">
        <f>IF(IFERROR(FIND("BIOC",M719,1),0)&gt;1,"BIOCITY","no")</f>
        <v>no</v>
      </c>
      <c r="AB719" s="2">
        <f>IFERROR(SEARCH("INT",F719,1),0)+IFERROR(SEARCH("DEV",F719,1),0)+IFERROR(SEARCH("FC",F719,1),0)+IFERROR(SEARCH("USD",F719,1),0)</f>
        <v>0</v>
      </c>
    </row>
    <row r="720" spans="1:28" x14ac:dyDescent="0.2">
      <c r="A720" s="1" t="s">
        <v>1629</v>
      </c>
      <c r="B720" s="1" t="s">
        <v>42</v>
      </c>
      <c r="C720" s="4">
        <v>45362</v>
      </c>
      <c r="D720" s="1" t="s">
        <v>1203</v>
      </c>
      <c r="E720" s="1" t="s">
        <v>1202</v>
      </c>
      <c r="F720" s="1" t="s">
        <v>1564</v>
      </c>
      <c r="G720" s="1" t="s">
        <v>39</v>
      </c>
      <c r="H720" s="1" t="s">
        <v>38</v>
      </c>
      <c r="I720" s="1" t="s">
        <v>50</v>
      </c>
      <c r="J720" s="1" t="s">
        <v>37</v>
      </c>
      <c r="K720" s="1" t="s">
        <v>36</v>
      </c>
      <c r="L720" s="1" t="s">
        <v>86</v>
      </c>
      <c r="M720" s="1" t="s">
        <v>85</v>
      </c>
      <c r="N720" s="1">
        <v>1980</v>
      </c>
      <c r="O720" s="1" t="s">
        <v>4</v>
      </c>
      <c r="P720" s="1">
        <v>1980</v>
      </c>
      <c r="Q720" s="1">
        <v>0</v>
      </c>
      <c r="R720" s="1" t="s">
        <v>33</v>
      </c>
      <c r="S720" s="1">
        <v>171.59</v>
      </c>
      <c r="T720" s="6">
        <f>+S720*N720</f>
        <v>339748.2</v>
      </c>
      <c r="U720" s="6">
        <f>+S720*Q720</f>
        <v>0</v>
      </c>
      <c r="V720" s="1" t="str">
        <f>IF(AB720=0,IFERROR(VLOOKUP(L720,[1]listaMateriales!A:K,11,0),"-"),"Sin producto")</f>
        <v>Ladrillos (Campana)</v>
      </c>
      <c r="W720" s="6">
        <f>+IF(OR(K720="27",K720="28",K720="29"),VLOOKUP(L720,[1]listaMateriales!A:E,5,0),0)*N720/1000</f>
        <v>7.3259999999999996</v>
      </c>
      <c r="X720" s="6">
        <f>+IF(W720=0,0,T720/W720)</f>
        <v>46375.67567567568</v>
      </c>
      <c r="Y720" s="1" t="str">
        <f>MID(L720,14,1)</f>
        <v/>
      </c>
      <c r="Z720" s="2" t="str">
        <f>IF(IFERROR(FIND("PUL",M720,1),0)&gt;1,"pulido","no")</f>
        <v>no</v>
      </c>
      <c r="AA720" s="2" t="str">
        <f>IF(IFERROR(FIND("BIOC",M720,1),0)&gt;1,"BIOCITY","no")</f>
        <v>no</v>
      </c>
      <c r="AB720" s="2">
        <f>IFERROR(SEARCH("INT",F720,1),0)+IFERROR(SEARCH("DEV",F720,1),0)+IFERROR(SEARCH("FC",F720,1),0)+IFERROR(SEARCH("USD",F720,1),0)</f>
        <v>0</v>
      </c>
    </row>
    <row r="721" spans="1:28" x14ac:dyDescent="0.2">
      <c r="A721" s="1" t="s">
        <v>1629</v>
      </c>
      <c r="B721" s="1" t="s">
        <v>42</v>
      </c>
      <c r="C721" s="4">
        <v>45362</v>
      </c>
      <c r="D721" s="1" t="s">
        <v>1203</v>
      </c>
      <c r="E721" s="1" t="s">
        <v>1202</v>
      </c>
      <c r="F721" s="1" t="s">
        <v>1564</v>
      </c>
      <c r="G721" s="1" t="s">
        <v>39</v>
      </c>
      <c r="H721" s="1" t="s">
        <v>38</v>
      </c>
      <c r="I721" s="1" t="s">
        <v>50</v>
      </c>
      <c r="J721" s="1" t="s">
        <v>37</v>
      </c>
      <c r="K721" s="1" t="s">
        <v>36</v>
      </c>
      <c r="L721" s="1" t="s">
        <v>35</v>
      </c>
      <c r="M721" s="1" t="s">
        <v>34</v>
      </c>
      <c r="N721" s="1">
        <v>2160</v>
      </c>
      <c r="O721" s="1" t="s">
        <v>4</v>
      </c>
      <c r="P721" s="1">
        <v>2160</v>
      </c>
      <c r="Q721" s="1">
        <v>0</v>
      </c>
      <c r="R721" s="1" t="s">
        <v>33</v>
      </c>
      <c r="S721" s="1">
        <v>205.07</v>
      </c>
      <c r="T721" s="6">
        <f>+S721*N721</f>
        <v>442951.2</v>
      </c>
      <c r="U721" s="6">
        <f>+S721*Q721</f>
        <v>0</v>
      </c>
      <c r="V721" s="1" t="str">
        <f>IF(AB721=0,IFERROR(VLOOKUP(L721,[1]listaMateriales!A:K,11,0),"-"),"Sin producto")</f>
        <v>Ladrillos (Campana)</v>
      </c>
      <c r="W721" s="6">
        <f>+IF(OR(K721="27",K721="28",K721="29"),VLOOKUP(L721,[1]listaMateriales!A:E,5,0),0)*N721/1000</f>
        <v>10.368</v>
      </c>
      <c r="X721" s="6">
        <f>+IF(W721=0,0,T721/W721)</f>
        <v>42722.916666666664</v>
      </c>
      <c r="Y721" s="1" t="str">
        <f>MID(L721,14,1)</f>
        <v/>
      </c>
      <c r="Z721" s="2" t="str">
        <f>IF(IFERROR(FIND("PUL",M721,1),0)&gt;1,"pulido","no")</f>
        <v>no</v>
      </c>
      <c r="AA721" s="2" t="str">
        <f>IF(IFERROR(FIND("BIOC",M721,1),0)&gt;1,"BIOCITY","no")</f>
        <v>no</v>
      </c>
      <c r="AB721" s="2">
        <f>IFERROR(SEARCH("INT",F721,1),0)+IFERROR(SEARCH("DEV",F721,1),0)+IFERROR(SEARCH("FC",F721,1),0)+IFERROR(SEARCH("USD",F721,1),0)</f>
        <v>0</v>
      </c>
    </row>
    <row r="722" spans="1:28" x14ac:dyDescent="0.2">
      <c r="A722" s="1" t="s">
        <v>1628</v>
      </c>
      <c r="B722" s="1" t="s">
        <v>42</v>
      </c>
      <c r="C722" s="4">
        <v>45362</v>
      </c>
      <c r="D722" s="1" t="s">
        <v>205</v>
      </c>
      <c r="E722" s="1" t="s">
        <v>204</v>
      </c>
      <c r="F722" s="1" t="s">
        <v>1564</v>
      </c>
      <c r="G722" s="1" t="s">
        <v>39</v>
      </c>
      <c r="H722" s="1" t="s">
        <v>38</v>
      </c>
      <c r="I722" s="1" t="s">
        <v>50</v>
      </c>
      <c r="J722" s="1" t="s">
        <v>37</v>
      </c>
      <c r="K722" s="1" t="s">
        <v>36</v>
      </c>
      <c r="L722" s="1" t="s">
        <v>77</v>
      </c>
      <c r="M722" s="1" t="s">
        <v>76</v>
      </c>
      <c r="N722" s="1">
        <v>630</v>
      </c>
      <c r="O722" s="1" t="s">
        <v>4</v>
      </c>
      <c r="P722" s="1">
        <v>630</v>
      </c>
      <c r="Q722" s="1">
        <v>0</v>
      </c>
      <c r="R722" s="1" t="s">
        <v>144</v>
      </c>
      <c r="S722" s="1">
        <v>249.98</v>
      </c>
      <c r="T722" s="6">
        <f>+S722*N722</f>
        <v>157487.4</v>
      </c>
      <c r="U722" s="6">
        <f>+S722*Q722</f>
        <v>0</v>
      </c>
      <c r="V722" s="1" t="str">
        <f>IF(AB722=0,IFERROR(VLOOKUP(L722,[1]listaMateriales!A:K,11,0),"-"),"Sin producto")</f>
        <v>Ladrillos (Campana)</v>
      </c>
      <c r="W722" s="6">
        <f>+IF(OR(K722="27",K722="28",K722="29"),VLOOKUP(L722,[1]listaMateriales!A:E,5,0),0)*N722/1000</f>
        <v>3.78</v>
      </c>
      <c r="X722" s="6">
        <f>+IF(W722=0,0,T722/W722)</f>
        <v>41663.333333333336</v>
      </c>
      <c r="Y722" s="1" t="str">
        <f>MID(L722,14,1)</f>
        <v/>
      </c>
      <c r="Z722" s="2" t="str">
        <f>IF(IFERROR(FIND("PUL",M722,1),0)&gt;1,"pulido","no")</f>
        <v>no</v>
      </c>
      <c r="AA722" s="2" t="str">
        <f>IF(IFERROR(FIND("BIOC",M722,1),0)&gt;1,"BIOCITY","no")</f>
        <v>no</v>
      </c>
      <c r="AB722" s="2">
        <f>IFERROR(SEARCH("INT",F722,1),0)+IFERROR(SEARCH("DEV",F722,1),0)+IFERROR(SEARCH("FC",F722,1),0)+IFERROR(SEARCH("USD",F722,1),0)</f>
        <v>0</v>
      </c>
    </row>
    <row r="723" spans="1:28" x14ac:dyDescent="0.2">
      <c r="A723" s="1" t="s">
        <v>1628</v>
      </c>
      <c r="B723" s="1" t="s">
        <v>42</v>
      </c>
      <c r="C723" s="4">
        <v>45362</v>
      </c>
      <c r="D723" s="1" t="s">
        <v>205</v>
      </c>
      <c r="E723" s="1" t="s">
        <v>204</v>
      </c>
      <c r="F723" s="1" t="s">
        <v>1564</v>
      </c>
      <c r="G723" s="1" t="s">
        <v>39</v>
      </c>
      <c r="H723" s="1" t="s">
        <v>38</v>
      </c>
      <c r="I723" s="1" t="s">
        <v>50</v>
      </c>
      <c r="J723" s="1" t="s">
        <v>37</v>
      </c>
      <c r="K723" s="1" t="s">
        <v>36</v>
      </c>
      <c r="L723" s="1" t="s">
        <v>75</v>
      </c>
      <c r="M723" s="1" t="s">
        <v>74</v>
      </c>
      <c r="N723" s="1">
        <v>1260</v>
      </c>
      <c r="O723" s="1" t="s">
        <v>4</v>
      </c>
      <c r="P723" s="1">
        <v>1260</v>
      </c>
      <c r="Q723" s="1">
        <v>0</v>
      </c>
      <c r="R723" s="1" t="s">
        <v>144</v>
      </c>
      <c r="S723" s="1">
        <v>305.64</v>
      </c>
      <c r="T723" s="6">
        <f>+S723*N723</f>
        <v>385106.39999999997</v>
      </c>
      <c r="U723" s="6">
        <f>+S723*Q723</f>
        <v>0</v>
      </c>
      <c r="V723" s="1" t="str">
        <f>IF(AB723=0,IFERROR(VLOOKUP(L723,[1]listaMateriales!A:K,11,0),"-"),"Sin producto")</f>
        <v>Ladrillos (Campana)</v>
      </c>
      <c r="W723" s="6">
        <f>+IF(OR(K723="27",K723="28",K723="29"),VLOOKUP(L723,[1]listaMateriales!A:E,5,0),0)*N723/1000</f>
        <v>9.8279999999999994</v>
      </c>
      <c r="X723" s="6">
        <f>+IF(W723=0,0,T723/W723)</f>
        <v>39184.615384615383</v>
      </c>
      <c r="Y723" s="1" t="str">
        <f>MID(L723,14,1)</f>
        <v/>
      </c>
      <c r="Z723" s="2" t="str">
        <f>IF(IFERROR(FIND("PUL",M723,1),0)&gt;1,"pulido","no")</f>
        <v>no</v>
      </c>
      <c r="AA723" s="2" t="str">
        <f>IF(IFERROR(FIND("BIOC",M723,1),0)&gt;1,"BIOCITY","no")</f>
        <v>no</v>
      </c>
      <c r="AB723" s="2">
        <f>IFERROR(SEARCH("INT",F723,1),0)+IFERROR(SEARCH("DEV",F723,1),0)+IFERROR(SEARCH("FC",F723,1),0)+IFERROR(SEARCH("USD",F723,1),0)</f>
        <v>0</v>
      </c>
    </row>
    <row r="724" spans="1:28" x14ac:dyDescent="0.2">
      <c r="A724" s="1" t="s">
        <v>1628</v>
      </c>
      <c r="B724" s="1" t="s">
        <v>42</v>
      </c>
      <c r="C724" s="4">
        <v>45362</v>
      </c>
      <c r="D724" s="1" t="s">
        <v>205</v>
      </c>
      <c r="E724" s="1" t="s">
        <v>204</v>
      </c>
      <c r="F724" s="1" t="s">
        <v>1564</v>
      </c>
      <c r="G724" s="1" t="s">
        <v>39</v>
      </c>
      <c r="H724" s="1" t="s">
        <v>38</v>
      </c>
      <c r="I724" s="1" t="s">
        <v>50</v>
      </c>
      <c r="J724" s="1" t="s">
        <v>37</v>
      </c>
      <c r="K724" s="1" t="s">
        <v>36</v>
      </c>
      <c r="L724" s="1" t="s">
        <v>35</v>
      </c>
      <c r="M724" s="1" t="s">
        <v>34</v>
      </c>
      <c r="N724" s="1">
        <v>4320</v>
      </c>
      <c r="O724" s="1" t="s">
        <v>4</v>
      </c>
      <c r="P724" s="1">
        <v>4320</v>
      </c>
      <c r="Q724" s="1">
        <v>0</v>
      </c>
      <c r="R724" s="1" t="s">
        <v>144</v>
      </c>
      <c r="S724" s="1">
        <v>158.32</v>
      </c>
      <c r="T724" s="6">
        <f>+S724*N724</f>
        <v>683942.40000000002</v>
      </c>
      <c r="U724" s="6">
        <f>+S724*Q724</f>
        <v>0</v>
      </c>
      <c r="V724" s="1" t="str">
        <f>IF(AB724=0,IFERROR(VLOOKUP(L724,[1]listaMateriales!A:K,11,0),"-"),"Sin producto")</f>
        <v>Ladrillos (Campana)</v>
      </c>
      <c r="W724" s="6">
        <f>+IF(OR(K724="27",K724="28",K724="29"),VLOOKUP(L724,[1]listaMateriales!A:E,5,0),0)*N724/1000</f>
        <v>20.736000000000001</v>
      </c>
      <c r="X724" s="6">
        <f>+IF(W724=0,0,T724/W724)</f>
        <v>32983.333333333336</v>
      </c>
      <c r="Y724" s="1" t="str">
        <f>MID(L724,14,1)</f>
        <v/>
      </c>
      <c r="Z724" s="2" t="str">
        <f>IF(IFERROR(FIND("PUL",M724,1),0)&gt;1,"pulido","no")</f>
        <v>no</v>
      </c>
      <c r="AA724" s="2" t="str">
        <f>IF(IFERROR(FIND("BIOC",M724,1),0)&gt;1,"BIOCITY","no")</f>
        <v>no</v>
      </c>
      <c r="AB724" s="2">
        <f>IFERROR(SEARCH("INT",F724,1),0)+IFERROR(SEARCH("DEV",F724,1),0)+IFERROR(SEARCH("FC",F724,1),0)+IFERROR(SEARCH("USD",F724,1),0)</f>
        <v>0</v>
      </c>
    </row>
    <row r="725" spans="1:28" x14ac:dyDescent="0.2">
      <c r="A725" s="1" t="s">
        <v>1628</v>
      </c>
      <c r="B725" s="1" t="s">
        <v>42</v>
      </c>
      <c r="C725" s="4">
        <v>45362</v>
      </c>
      <c r="D725" s="1" t="s">
        <v>205</v>
      </c>
      <c r="E725" s="1" t="s">
        <v>204</v>
      </c>
      <c r="F725" s="1" t="s">
        <v>1564</v>
      </c>
      <c r="G725" s="1" t="s">
        <v>39</v>
      </c>
      <c r="H725" s="1" t="s">
        <v>38</v>
      </c>
      <c r="I725" s="1" t="s">
        <v>50</v>
      </c>
      <c r="J725" s="1" t="s">
        <v>37</v>
      </c>
      <c r="K725" s="1" t="s">
        <v>36</v>
      </c>
      <c r="L725" s="1" t="s">
        <v>86</v>
      </c>
      <c r="M725" s="1" t="s">
        <v>85</v>
      </c>
      <c r="N725" s="1">
        <v>990</v>
      </c>
      <c r="O725" s="1" t="s">
        <v>4</v>
      </c>
      <c r="P725" s="1">
        <v>990</v>
      </c>
      <c r="Q725" s="1">
        <v>0</v>
      </c>
      <c r="R725" s="1" t="s">
        <v>144</v>
      </c>
      <c r="S725" s="1">
        <v>132.47</v>
      </c>
      <c r="T725" s="6">
        <f>+S725*N725</f>
        <v>131145.29999999999</v>
      </c>
      <c r="U725" s="6">
        <f>+S725*Q725</f>
        <v>0</v>
      </c>
      <c r="V725" s="1" t="str">
        <f>IF(AB725=0,IFERROR(VLOOKUP(L725,[1]listaMateriales!A:K,11,0),"-"),"Sin producto")</f>
        <v>Ladrillos (Campana)</v>
      </c>
      <c r="W725" s="6">
        <f>+IF(OR(K725="27",K725="28",K725="29"),VLOOKUP(L725,[1]listaMateriales!A:E,5,0),0)*N725/1000</f>
        <v>3.6629999999999998</v>
      </c>
      <c r="X725" s="6">
        <f>+IF(W725=0,0,T725/W725)</f>
        <v>35802.7027027027</v>
      </c>
      <c r="Y725" s="1" t="str">
        <f>MID(L725,14,1)</f>
        <v/>
      </c>
      <c r="Z725" s="2" t="str">
        <f>IF(IFERROR(FIND("PUL",M725,1),0)&gt;1,"pulido","no")</f>
        <v>no</v>
      </c>
      <c r="AA725" s="2" t="str">
        <f>IF(IFERROR(FIND("BIOC",M725,1),0)&gt;1,"BIOCITY","no")</f>
        <v>no</v>
      </c>
      <c r="AB725" s="2">
        <f>IFERROR(SEARCH("INT",F725,1),0)+IFERROR(SEARCH("DEV",F725,1),0)+IFERROR(SEARCH("FC",F725,1),0)+IFERROR(SEARCH("USD",F725,1),0)</f>
        <v>0</v>
      </c>
    </row>
    <row r="726" spans="1:28" x14ac:dyDescent="0.2">
      <c r="A726" s="1" t="s">
        <v>1627</v>
      </c>
      <c r="B726" s="1" t="s">
        <v>15</v>
      </c>
      <c r="C726" s="4">
        <v>45362</v>
      </c>
      <c r="D726" s="1" t="s">
        <v>1324</v>
      </c>
      <c r="E726" s="1" t="s">
        <v>1323</v>
      </c>
      <c r="F726" s="1" t="s">
        <v>1591</v>
      </c>
      <c r="G726" s="1" t="s">
        <v>12</v>
      </c>
      <c r="H726" s="1" t="s">
        <v>11</v>
      </c>
      <c r="I726" s="1" t="s">
        <v>10</v>
      </c>
      <c r="J726" s="1" t="s">
        <v>9</v>
      </c>
      <c r="K726" s="1" t="s">
        <v>30</v>
      </c>
      <c r="L726" s="1" t="s">
        <v>1385</v>
      </c>
      <c r="M726" s="1" t="s">
        <v>1384</v>
      </c>
      <c r="N726" s="1">
        <v>387.84</v>
      </c>
      <c r="O726" s="1" t="s">
        <v>2</v>
      </c>
      <c r="P726" s="1">
        <v>387.84</v>
      </c>
      <c r="Q726" s="1">
        <v>0</v>
      </c>
      <c r="R726" s="1" t="s">
        <v>195</v>
      </c>
      <c r="S726" s="1">
        <v>2565.67</v>
      </c>
      <c r="T726" s="6">
        <f>+S726*N726</f>
        <v>995069.45279999997</v>
      </c>
      <c r="U726" s="6">
        <f>+S726*Q726</f>
        <v>0</v>
      </c>
      <c r="V726" s="1" t="str">
        <f>IF(AB726=0,IFERROR(VLOOKUP(L726,[1]listaMateriales!A:K,11,0),"-"),"Sin producto")</f>
        <v>38 x 38</v>
      </c>
      <c r="W726" s="6">
        <f>+IF(OR(K726="27",K726="28",K726="29"),VLOOKUP(L726,[1]listaMateriales!A:E,5,0),0)*N726/1000</f>
        <v>0</v>
      </c>
      <c r="X726" s="6">
        <f>+IF(W726=0,0,T726/W726)</f>
        <v>0</v>
      </c>
      <c r="Y726" s="1" t="str">
        <f>MID(L726,14,1)</f>
        <v>2</v>
      </c>
      <c r="Z726" s="2" t="str">
        <f>IF(IFERROR(FIND("PUL",M726,1),0)&gt;1,"pulido","no")</f>
        <v>no</v>
      </c>
      <c r="AA726" s="2" t="str">
        <f>IF(IFERROR(FIND("BIOC",M726,1),0)&gt;1,"BIOCITY","no")</f>
        <v>no</v>
      </c>
      <c r="AB726" s="2">
        <f>IFERROR(SEARCH("INT",F726,1),0)+IFERROR(SEARCH("DEV",F726,1),0)+IFERROR(SEARCH("FC",F726,1),0)+IFERROR(SEARCH("USD",F726,1),0)</f>
        <v>0</v>
      </c>
    </row>
    <row r="727" spans="1:28" x14ac:dyDescent="0.2">
      <c r="A727" s="1" t="s">
        <v>1627</v>
      </c>
      <c r="B727" s="1" t="s">
        <v>15</v>
      </c>
      <c r="C727" s="4">
        <v>45362</v>
      </c>
      <c r="D727" s="1" t="s">
        <v>1324</v>
      </c>
      <c r="E727" s="1" t="s">
        <v>1323</v>
      </c>
      <c r="F727" s="1" t="s">
        <v>1591</v>
      </c>
      <c r="G727" s="1" t="s">
        <v>12</v>
      </c>
      <c r="H727" s="1" t="s">
        <v>11</v>
      </c>
      <c r="I727" s="1" t="s">
        <v>10</v>
      </c>
      <c r="J727" s="1" t="s">
        <v>9</v>
      </c>
      <c r="K727" s="1" t="s">
        <v>30</v>
      </c>
      <c r="L727" s="1" t="s">
        <v>798</v>
      </c>
      <c r="M727" s="1" t="s">
        <v>797</v>
      </c>
      <c r="N727" s="1">
        <v>290.88</v>
      </c>
      <c r="O727" s="1" t="s">
        <v>2</v>
      </c>
      <c r="P727" s="1">
        <v>290.88</v>
      </c>
      <c r="Q727" s="1">
        <v>0</v>
      </c>
      <c r="R727" s="1" t="s">
        <v>195</v>
      </c>
      <c r="S727" s="1">
        <v>2565.67</v>
      </c>
      <c r="T727" s="6">
        <f>+S727*N727</f>
        <v>746302.08960000006</v>
      </c>
      <c r="U727" s="6">
        <f>+S727*Q727</f>
        <v>0</v>
      </c>
      <c r="V727" s="1" t="str">
        <f>IF(AB727=0,IFERROR(VLOOKUP(L727,[1]listaMateriales!A:K,11,0),"-"),"Sin producto")</f>
        <v>38 x 38</v>
      </c>
      <c r="W727" s="6">
        <f>+IF(OR(K727="27",K727="28",K727="29"),VLOOKUP(L727,[1]listaMateriales!A:E,5,0),0)*N727/1000</f>
        <v>0</v>
      </c>
      <c r="X727" s="6">
        <f>+IF(W727=0,0,T727/W727)</f>
        <v>0</v>
      </c>
      <c r="Y727" s="1" t="str">
        <f>MID(L727,14,1)</f>
        <v>2</v>
      </c>
      <c r="Z727" s="2" t="str">
        <f>IF(IFERROR(FIND("PUL",M727,1),0)&gt;1,"pulido","no")</f>
        <v>no</v>
      </c>
      <c r="AA727" s="2" t="str">
        <f>IF(IFERROR(FIND("BIOC",M727,1),0)&gt;1,"BIOCITY","no")</f>
        <v>no</v>
      </c>
      <c r="AB727" s="2">
        <f>IFERROR(SEARCH("INT",F727,1),0)+IFERROR(SEARCH("DEV",F727,1),0)+IFERROR(SEARCH("FC",F727,1),0)+IFERROR(SEARCH("USD",F727,1),0)</f>
        <v>0</v>
      </c>
    </row>
    <row r="728" spans="1:28" x14ac:dyDescent="0.2">
      <c r="A728" s="1" t="s">
        <v>1627</v>
      </c>
      <c r="B728" s="1" t="s">
        <v>15</v>
      </c>
      <c r="C728" s="4">
        <v>45362</v>
      </c>
      <c r="D728" s="1" t="s">
        <v>1324</v>
      </c>
      <c r="E728" s="1" t="s">
        <v>1323</v>
      </c>
      <c r="F728" s="1" t="s">
        <v>1591</v>
      </c>
      <c r="G728" s="1" t="s">
        <v>12</v>
      </c>
      <c r="H728" s="1" t="s">
        <v>11</v>
      </c>
      <c r="I728" s="1" t="s">
        <v>10</v>
      </c>
      <c r="J728" s="1" t="s">
        <v>9</v>
      </c>
      <c r="K728" s="1" t="s">
        <v>30</v>
      </c>
      <c r="L728" s="1" t="s">
        <v>1082</v>
      </c>
      <c r="M728" s="1" t="s">
        <v>1081</v>
      </c>
      <c r="N728" s="1">
        <v>1745.28</v>
      </c>
      <c r="O728" s="1" t="s">
        <v>2</v>
      </c>
      <c r="P728" s="1">
        <v>1745.28</v>
      </c>
      <c r="Q728" s="1">
        <v>0</v>
      </c>
      <c r="R728" s="1" t="s">
        <v>195</v>
      </c>
      <c r="S728" s="1">
        <v>2565.67</v>
      </c>
      <c r="T728" s="6">
        <f>+S728*N728</f>
        <v>4477812.5376000004</v>
      </c>
      <c r="U728" s="6">
        <f>+S728*Q728</f>
        <v>0</v>
      </c>
      <c r="V728" s="1" t="str">
        <f>IF(AB728=0,IFERROR(VLOOKUP(L728,[1]listaMateriales!A:K,11,0),"-"),"Sin producto")</f>
        <v>38 x 38</v>
      </c>
      <c r="W728" s="6">
        <f>+IF(OR(K728="27",K728="28",K728="29"),VLOOKUP(L728,[1]listaMateriales!A:E,5,0),0)*N728/1000</f>
        <v>0</v>
      </c>
      <c r="X728" s="6">
        <f>+IF(W728=0,0,T728/W728)</f>
        <v>0</v>
      </c>
      <c r="Y728" s="1" t="str">
        <f>MID(L728,14,1)</f>
        <v>2</v>
      </c>
      <c r="Z728" s="2" t="str">
        <f>IF(IFERROR(FIND("PUL",M728,1),0)&gt;1,"pulido","no")</f>
        <v>no</v>
      </c>
      <c r="AA728" s="2" t="str">
        <f>IF(IFERROR(FIND("BIOC",M728,1),0)&gt;1,"BIOCITY","no")</f>
        <v>no</v>
      </c>
      <c r="AB728" s="2">
        <f>IFERROR(SEARCH("INT",F728,1),0)+IFERROR(SEARCH("DEV",F728,1),0)+IFERROR(SEARCH("FC",F728,1),0)+IFERROR(SEARCH("USD",F728,1),0)</f>
        <v>0</v>
      </c>
    </row>
    <row r="729" spans="1:28" x14ac:dyDescent="0.2">
      <c r="A729" s="1" t="s">
        <v>1627</v>
      </c>
      <c r="B729" s="1" t="s">
        <v>15</v>
      </c>
      <c r="C729" s="4">
        <v>45362</v>
      </c>
      <c r="D729" s="1" t="s">
        <v>1324</v>
      </c>
      <c r="E729" s="1" t="s">
        <v>1323</v>
      </c>
      <c r="F729" s="1" t="s">
        <v>1591</v>
      </c>
      <c r="G729" s="1" t="s">
        <v>12</v>
      </c>
      <c r="H729" s="1" t="s">
        <v>11</v>
      </c>
      <c r="I729" s="1" t="s">
        <v>10</v>
      </c>
      <c r="J729" s="1" t="s">
        <v>9</v>
      </c>
      <c r="K729" s="1" t="s">
        <v>30</v>
      </c>
      <c r="L729" s="1" t="s">
        <v>961</v>
      </c>
      <c r="M729" s="1" t="s">
        <v>960</v>
      </c>
      <c r="N729" s="1">
        <v>387.84</v>
      </c>
      <c r="O729" s="1" t="s">
        <v>2</v>
      </c>
      <c r="P729" s="1">
        <v>387.84</v>
      </c>
      <c r="Q729" s="1">
        <v>0</v>
      </c>
      <c r="R729" s="1" t="s">
        <v>195</v>
      </c>
      <c r="S729" s="1">
        <v>2565.67</v>
      </c>
      <c r="T729" s="6">
        <f>+S729*N729</f>
        <v>995069.45279999997</v>
      </c>
      <c r="U729" s="6">
        <f>+S729*Q729</f>
        <v>0</v>
      </c>
      <c r="V729" s="1" t="str">
        <f>IF(AB729=0,IFERROR(VLOOKUP(L729,[1]listaMateriales!A:K,11,0),"-"),"Sin producto")</f>
        <v>38 x 38</v>
      </c>
      <c r="W729" s="6">
        <f>+IF(OR(K729="27",K729="28",K729="29"),VLOOKUP(L729,[1]listaMateriales!A:E,5,0),0)*N729/1000</f>
        <v>0</v>
      </c>
      <c r="X729" s="6">
        <f>+IF(W729=0,0,T729/W729)</f>
        <v>0</v>
      </c>
      <c r="Y729" s="1" t="str">
        <f>MID(L729,14,1)</f>
        <v>2</v>
      </c>
      <c r="Z729" s="2" t="str">
        <f>IF(IFERROR(FIND("PUL",M729,1),0)&gt;1,"pulido","no")</f>
        <v>no</v>
      </c>
      <c r="AA729" s="2" t="str">
        <f>IF(IFERROR(FIND("BIOC",M729,1),0)&gt;1,"BIOCITY","no")</f>
        <v>no</v>
      </c>
      <c r="AB729" s="2">
        <f>IFERROR(SEARCH("INT",F729,1),0)+IFERROR(SEARCH("DEV",F729,1),0)+IFERROR(SEARCH("FC",F729,1),0)+IFERROR(SEARCH("USD",F729,1),0)</f>
        <v>0</v>
      </c>
    </row>
    <row r="730" spans="1:28" x14ac:dyDescent="0.2">
      <c r="A730" s="1" t="s">
        <v>1627</v>
      </c>
      <c r="B730" s="1" t="s">
        <v>15</v>
      </c>
      <c r="C730" s="4">
        <v>45362</v>
      </c>
      <c r="D730" s="1" t="s">
        <v>1324</v>
      </c>
      <c r="E730" s="1" t="s">
        <v>1323</v>
      </c>
      <c r="F730" s="1" t="s">
        <v>1591</v>
      </c>
      <c r="G730" s="1" t="s">
        <v>12</v>
      </c>
      <c r="H730" s="1" t="s">
        <v>11</v>
      </c>
      <c r="I730" s="1" t="s">
        <v>10</v>
      </c>
      <c r="J730" s="1" t="s">
        <v>9</v>
      </c>
      <c r="K730" s="1" t="s">
        <v>30</v>
      </c>
      <c r="L730" s="1" t="s">
        <v>1518</v>
      </c>
      <c r="M730" s="1" t="s">
        <v>1517</v>
      </c>
      <c r="N730" s="1">
        <v>969.6</v>
      </c>
      <c r="O730" s="1" t="s">
        <v>2</v>
      </c>
      <c r="P730" s="1">
        <v>969.6</v>
      </c>
      <c r="Q730" s="1">
        <v>0</v>
      </c>
      <c r="R730" s="1" t="s">
        <v>195</v>
      </c>
      <c r="S730" s="1">
        <v>2565.67</v>
      </c>
      <c r="T730" s="6">
        <f>+S730*N730</f>
        <v>2487673.6320000002</v>
      </c>
      <c r="U730" s="6">
        <f>+S730*Q730</f>
        <v>0</v>
      </c>
      <c r="V730" s="1" t="str">
        <f>IF(AB730=0,IFERROR(VLOOKUP(L730,[1]listaMateriales!A:K,11,0),"-"),"Sin producto")</f>
        <v>38 x 38</v>
      </c>
      <c r="W730" s="6">
        <f>+IF(OR(K730="27",K730="28",K730="29"),VLOOKUP(L730,[1]listaMateriales!A:E,5,0),0)*N730/1000</f>
        <v>0</v>
      </c>
      <c r="X730" s="6">
        <f>+IF(W730=0,0,T730/W730)</f>
        <v>0</v>
      </c>
      <c r="Y730" s="1" t="str">
        <f>MID(L730,14,1)</f>
        <v>2</v>
      </c>
      <c r="Z730" s="2" t="str">
        <f>IF(IFERROR(FIND("PUL",M730,1),0)&gt;1,"pulido","no")</f>
        <v>no</v>
      </c>
      <c r="AA730" s="2" t="str">
        <f>IF(IFERROR(FIND("BIOC",M730,1),0)&gt;1,"BIOCITY","no")</f>
        <v>no</v>
      </c>
      <c r="AB730" s="2">
        <f>IFERROR(SEARCH("INT",F730,1),0)+IFERROR(SEARCH("DEV",F730,1),0)+IFERROR(SEARCH("FC",F730,1),0)+IFERROR(SEARCH("USD",F730,1),0)</f>
        <v>0</v>
      </c>
    </row>
    <row r="731" spans="1:28" x14ac:dyDescent="0.2">
      <c r="A731" s="1" t="s">
        <v>1626</v>
      </c>
      <c r="B731" s="1" t="s">
        <v>15</v>
      </c>
      <c r="C731" s="4">
        <v>45362</v>
      </c>
      <c r="D731" s="1" t="s">
        <v>782</v>
      </c>
      <c r="E731" s="1" t="s">
        <v>781</v>
      </c>
      <c r="F731" s="1" t="s">
        <v>1584</v>
      </c>
      <c r="G731" s="1" t="s">
        <v>12</v>
      </c>
      <c r="H731" s="1" t="s">
        <v>11</v>
      </c>
      <c r="I731" s="1" t="s">
        <v>50</v>
      </c>
      <c r="J731" s="1" t="s">
        <v>17</v>
      </c>
      <c r="K731" s="1" t="s">
        <v>16</v>
      </c>
      <c r="L731" s="1" t="s">
        <v>1033</v>
      </c>
      <c r="M731" s="1" t="s">
        <v>1032</v>
      </c>
      <c r="N731" s="1">
        <v>145.80000000000001</v>
      </c>
      <c r="O731" s="1" t="s">
        <v>2</v>
      </c>
      <c r="P731" s="1">
        <v>145.80000000000001</v>
      </c>
      <c r="Q731" s="1">
        <v>0</v>
      </c>
      <c r="R731" s="1" t="s">
        <v>43</v>
      </c>
      <c r="S731" s="1">
        <v>23693.279999999999</v>
      </c>
      <c r="T731" s="6">
        <f>+S731*N731</f>
        <v>3454480.2239999999</v>
      </c>
      <c r="U731" s="6">
        <f>+S731*Q731</f>
        <v>0</v>
      </c>
      <c r="V731" s="1" t="str">
        <f>IF(AB731=0,IFERROR(VLOOKUP(L731,[1]listaMateriales!A:K,11,0),"-"),"Sin producto")</f>
        <v>58 x 117 Polished</v>
      </c>
      <c r="W731" s="6">
        <f>+IF(OR(K731="27",K731="28",K731="29"),VLOOKUP(L731,[1]listaMateriales!A:E,5,0),0)*N731/1000</f>
        <v>0</v>
      </c>
      <c r="X731" s="6">
        <f>+IF(W731=0,0,T731/W731)</f>
        <v>0</v>
      </c>
      <c r="Y731" s="1" t="str">
        <f>MID(L731,14,1)</f>
        <v>1</v>
      </c>
      <c r="Z731" s="2" t="str">
        <f>IF(IFERROR(FIND("PUL",M731,1),0)&gt;1,"pulido","no")</f>
        <v>pulido</v>
      </c>
      <c r="AA731" s="2" t="str">
        <f>IF(IFERROR(FIND("BIOC",M731,1),0)&gt;1,"BIOCITY","no")</f>
        <v>no</v>
      </c>
      <c r="AB731" s="2">
        <f>IFERROR(SEARCH("INT",F731,1),0)+IFERROR(SEARCH("DEV",F731,1),0)+IFERROR(SEARCH("FC",F731,1),0)+IFERROR(SEARCH("USD",F731,1),0)</f>
        <v>0</v>
      </c>
    </row>
    <row r="732" spans="1:28" x14ac:dyDescent="0.2">
      <c r="A732" s="1" t="s">
        <v>1625</v>
      </c>
      <c r="B732" s="1" t="s">
        <v>42</v>
      </c>
      <c r="C732" s="4">
        <v>45362</v>
      </c>
      <c r="D732" s="1" t="s">
        <v>1621</v>
      </c>
      <c r="E732" s="1" t="s">
        <v>1620</v>
      </c>
      <c r="F732" s="1" t="s">
        <v>1611</v>
      </c>
      <c r="G732" s="1" t="s">
        <v>39</v>
      </c>
      <c r="H732" s="1" t="s">
        <v>38</v>
      </c>
      <c r="I732" s="1" t="s">
        <v>0</v>
      </c>
      <c r="J732" s="1" t="s">
        <v>17</v>
      </c>
      <c r="K732" s="1" t="s">
        <v>49</v>
      </c>
      <c r="L732" s="1" t="s">
        <v>90</v>
      </c>
      <c r="M732" s="1" t="s">
        <v>89</v>
      </c>
      <c r="N732" s="1">
        <v>2163</v>
      </c>
      <c r="O732" s="1" t="s">
        <v>4</v>
      </c>
      <c r="P732" s="1">
        <v>2163</v>
      </c>
      <c r="Q732" s="1">
        <v>0</v>
      </c>
      <c r="R732" s="1" t="s">
        <v>93</v>
      </c>
      <c r="S732" s="1">
        <v>469.65</v>
      </c>
      <c r="T732" s="6">
        <f>+S732*N732</f>
        <v>1015852.95</v>
      </c>
      <c r="U732" s="6">
        <f>+S732*Q732</f>
        <v>0</v>
      </c>
      <c r="V732" s="1" t="str">
        <f>IF(AB732=0,IFERROR(VLOOKUP(L732,[1]listaMateriales!A:K,11,0),"-"),"Sin producto")</f>
        <v xml:space="preserve">Ladrillos (Olavarria)    </v>
      </c>
      <c r="W732" s="6">
        <f>+IF(OR(K732="27",K732="28",K732="29"),VLOOKUP(L732,[1]listaMateriales!A:E,5,0),0)*N732/1000</f>
        <v>18.865685999999997</v>
      </c>
      <c r="X732" s="6">
        <f>+IF(W732=0,0,T732/W732)</f>
        <v>53846.594817702367</v>
      </c>
      <c r="Y732" s="1" t="str">
        <f>MID(L732,14,1)</f>
        <v>1</v>
      </c>
      <c r="Z732" s="2" t="str">
        <f>IF(IFERROR(FIND("PUL",M732,1),0)&gt;1,"pulido","no")</f>
        <v>no</v>
      </c>
      <c r="AA732" s="2" t="str">
        <f>IF(IFERROR(FIND("BIOC",M732,1),0)&gt;1,"BIOCITY","no")</f>
        <v>no</v>
      </c>
      <c r="AB732" s="2">
        <f>IFERROR(SEARCH("INT",F732,1),0)+IFERROR(SEARCH("DEV",F732,1),0)+IFERROR(SEARCH("FC",F732,1),0)+IFERROR(SEARCH("USD",F732,1),0)</f>
        <v>0</v>
      </c>
    </row>
    <row r="733" spans="1:28" x14ac:dyDescent="0.2">
      <c r="A733" s="1" t="s">
        <v>1624</v>
      </c>
      <c r="B733" s="1" t="s">
        <v>15</v>
      </c>
      <c r="C733" s="4">
        <v>45362</v>
      </c>
      <c r="D733" s="1" t="s">
        <v>305</v>
      </c>
      <c r="E733" s="1" t="s">
        <v>304</v>
      </c>
      <c r="F733" s="1" t="s">
        <v>1623</v>
      </c>
      <c r="G733" s="1" t="s">
        <v>12</v>
      </c>
      <c r="H733" s="1" t="s">
        <v>11</v>
      </c>
      <c r="I733" s="1" t="s">
        <v>50</v>
      </c>
      <c r="J733" s="1" t="s">
        <v>9</v>
      </c>
      <c r="K733" s="1" t="s">
        <v>30</v>
      </c>
      <c r="L733" s="1" t="s">
        <v>623</v>
      </c>
      <c r="M733" s="1" t="s">
        <v>622</v>
      </c>
      <c r="N733" s="1">
        <v>193.92</v>
      </c>
      <c r="O733" s="1" t="s">
        <v>2</v>
      </c>
      <c r="P733" s="1">
        <v>0</v>
      </c>
      <c r="Q733" s="1">
        <v>193.92</v>
      </c>
      <c r="R733" s="1" t="s">
        <v>43</v>
      </c>
      <c r="S733" s="1">
        <v>3056.85</v>
      </c>
      <c r="T733" s="6">
        <f>+S733*N733</f>
        <v>592784.35199999996</v>
      </c>
      <c r="U733" s="6">
        <f>+S733*Q733</f>
        <v>592784.35199999996</v>
      </c>
      <c r="V733" s="1" t="str">
        <f>IF(AB733=0,IFERROR(VLOOKUP(L733,[1]listaMateriales!A:K,11,0),"-"),"Sin producto")</f>
        <v>38 x 38</v>
      </c>
      <c r="W733" s="6">
        <f>+IF(OR(K733="27",K733="28",K733="29"),VLOOKUP(L733,[1]listaMateriales!A:E,5,0),0)*N733/1000</f>
        <v>0</v>
      </c>
      <c r="X733" s="6">
        <f>+IF(W733=0,0,T733/W733)</f>
        <v>0</v>
      </c>
      <c r="Y733" s="1" t="str">
        <f>MID(L733,14,1)</f>
        <v>1</v>
      </c>
      <c r="Z733" s="2" t="str">
        <f>IF(IFERROR(FIND("PUL",M733,1),0)&gt;1,"pulido","no")</f>
        <v>no</v>
      </c>
      <c r="AA733" s="2" t="str">
        <f>IF(IFERROR(FIND("BIOC",M733,1),0)&gt;1,"BIOCITY","no")</f>
        <v>no</v>
      </c>
      <c r="AB733" s="2">
        <f>IFERROR(SEARCH("INT",F733,1),0)+IFERROR(SEARCH("DEV",F733,1),0)+IFERROR(SEARCH("FC",F733,1),0)+IFERROR(SEARCH("USD",F733,1),0)</f>
        <v>0</v>
      </c>
    </row>
    <row r="734" spans="1:28" x14ac:dyDescent="0.2">
      <c r="A734" s="1" t="s">
        <v>1624</v>
      </c>
      <c r="B734" s="1" t="s">
        <v>15</v>
      </c>
      <c r="C734" s="4">
        <v>45362</v>
      </c>
      <c r="D734" s="1" t="s">
        <v>305</v>
      </c>
      <c r="E734" s="1" t="s">
        <v>304</v>
      </c>
      <c r="F734" s="1" t="s">
        <v>1623</v>
      </c>
      <c r="G734" s="1" t="s">
        <v>12</v>
      </c>
      <c r="H734" s="1" t="s">
        <v>11</v>
      </c>
      <c r="I734" s="1" t="s">
        <v>50</v>
      </c>
      <c r="J734" s="1" t="s">
        <v>9</v>
      </c>
      <c r="K734" s="1" t="s">
        <v>30</v>
      </c>
      <c r="L734" s="1" t="s">
        <v>69</v>
      </c>
      <c r="M734" s="1" t="s">
        <v>68</v>
      </c>
      <c r="N734" s="1">
        <v>193.92</v>
      </c>
      <c r="O734" s="1" t="s">
        <v>2</v>
      </c>
      <c r="P734" s="1">
        <v>0</v>
      </c>
      <c r="Q734" s="1">
        <v>193.92</v>
      </c>
      <c r="R734" s="1" t="s">
        <v>43</v>
      </c>
      <c r="S734" s="1">
        <v>3330.14</v>
      </c>
      <c r="T734" s="6">
        <f>+S734*N734</f>
        <v>645780.74879999994</v>
      </c>
      <c r="U734" s="6">
        <f>+S734*Q734</f>
        <v>645780.74879999994</v>
      </c>
      <c r="V734" s="1" t="str">
        <f>IF(AB734=0,IFERROR(VLOOKUP(L734,[1]listaMateriales!A:K,11,0),"-"),"Sin producto")</f>
        <v>38 x 38</v>
      </c>
      <c r="W734" s="6">
        <f>+IF(OR(K734="27",K734="28",K734="29"),VLOOKUP(L734,[1]listaMateriales!A:E,5,0),0)*N734/1000</f>
        <v>0</v>
      </c>
      <c r="X734" s="6">
        <f>+IF(W734=0,0,T734/W734)</f>
        <v>0</v>
      </c>
      <c r="Y734" s="1" t="str">
        <f>MID(L734,14,1)</f>
        <v>1</v>
      </c>
      <c r="Z734" s="2" t="str">
        <f>IF(IFERROR(FIND("PUL",M734,1),0)&gt;1,"pulido","no")</f>
        <v>no</v>
      </c>
      <c r="AA734" s="2" t="str">
        <f>IF(IFERROR(FIND("BIOC",M734,1),0)&gt;1,"BIOCITY","no")</f>
        <v>no</v>
      </c>
      <c r="AB734" s="2">
        <f>IFERROR(SEARCH("INT",F734,1),0)+IFERROR(SEARCH("DEV",F734,1),0)+IFERROR(SEARCH("FC",F734,1),0)+IFERROR(SEARCH("USD",F734,1),0)</f>
        <v>0</v>
      </c>
    </row>
    <row r="735" spans="1:28" x14ac:dyDescent="0.2">
      <c r="A735" s="1" t="s">
        <v>1624</v>
      </c>
      <c r="B735" s="1" t="s">
        <v>15</v>
      </c>
      <c r="C735" s="4">
        <v>45362</v>
      </c>
      <c r="D735" s="1" t="s">
        <v>305</v>
      </c>
      <c r="E735" s="1" t="s">
        <v>304</v>
      </c>
      <c r="F735" s="1" t="s">
        <v>1623</v>
      </c>
      <c r="G735" s="1" t="s">
        <v>12</v>
      </c>
      <c r="H735" s="1" t="s">
        <v>11</v>
      </c>
      <c r="I735" s="1" t="s">
        <v>50</v>
      </c>
      <c r="J735" s="1" t="s">
        <v>9</v>
      </c>
      <c r="K735" s="1" t="s">
        <v>30</v>
      </c>
      <c r="L735" s="1" t="s">
        <v>122</v>
      </c>
      <c r="M735" s="1" t="s">
        <v>121</v>
      </c>
      <c r="N735" s="1">
        <v>193.92</v>
      </c>
      <c r="O735" s="1" t="s">
        <v>2</v>
      </c>
      <c r="P735" s="1">
        <v>0</v>
      </c>
      <c r="Q735" s="1">
        <v>193.92</v>
      </c>
      <c r="R735" s="1" t="s">
        <v>43</v>
      </c>
      <c r="S735" s="1">
        <v>3056.85</v>
      </c>
      <c r="T735" s="6">
        <f>+S735*N735</f>
        <v>592784.35199999996</v>
      </c>
      <c r="U735" s="6">
        <f>+S735*Q735</f>
        <v>592784.35199999996</v>
      </c>
      <c r="V735" s="1" t="str">
        <f>IF(AB735=0,IFERROR(VLOOKUP(L735,[1]listaMateriales!A:K,11,0),"-"),"Sin producto")</f>
        <v>38 x 38</v>
      </c>
      <c r="W735" s="6">
        <f>+IF(OR(K735="27",K735="28",K735="29"),VLOOKUP(L735,[1]listaMateriales!A:E,5,0),0)*N735/1000</f>
        <v>0</v>
      </c>
      <c r="X735" s="6">
        <f>+IF(W735=0,0,T735/W735)</f>
        <v>0</v>
      </c>
      <c r="Y735" s="1" t="str">
        <f>MID(L735,14,1)</f>
        <v>1</v>
      </c>
      <c r="Z735" s="2" t="str">
        <f>IF(IFERROR(FIND("PUL",M735,1),0)&gt;1,"pulido","no")</f>
        <v>no</v>
      </c>
      <c r="AA735" s="2" t="str">
        <f>IF(IFERROR(FIND("BIOC",M735,1),0)&gt;1,"BIOCITY","no")</f>
        <v>no</v>
      </c>
      <c r="AB735" s="2">
        <f>IFERROR(SEARCH("INT",F735,1),0)+IFERROR(SEARCH("DEV",F735,1),0)+IFERROR(SEARCH("FC",F735,1),0)+IFERROR(SEARCH("USD",F735,1),0)</f>
        <v>0</v>
      </c>
    </row>
    <row r="736" spans="1:28" x14ac:dyDescent="0.2">
      <c r="A736" s="1" t="s">
        <v>1624</v>
      </c>
      <c r="B736" s="1" t="s">
        <v>15</v>
      </c>
      <c r="C736" s="4">
        <v>45362</v>
      </c>
      <c r="D736" s="1" t="s">
        <v>305</v>
      </c>
      <c r="E736" s="1" t="s">
        <v>304</v>
      </c>
      <c r="F736" s="1" t="s">
        <v>1623</v>
      </c>
      <c r="G736" s="1" t="s">
        <v>12</v>
      </c>
      <c r="H736" s="1" t="s">
        <v>11</v>
      </c>
      <c r="I736" s="1" t="s">
        <v>50</v>
      </c>
      <c r="J736" s="1" t="s">
        <v>9</v>
      </c>
      <c r="K736" s="1" t="s">
        <v>30</v>
      </c>
      <c r="L736" s="1" t="s">
        <v>65</v>
      </c>
      <c r="M736" s="1" t="s">
        <v>64</v>
      </c>
      <c r="N736" s="1">
        <v>387.84</v>
      </c>
      <c r="O736" s="1" t="s">
        <v>2</v>
      </c>
      <c r="P736" s="1">
        <v>0</v>
      </c>
      <c r="Q736" s="1">
        <v>387.84</v>
      </c>
      <c r="R736" s="1" t="s">
        <v>43</v>
      </c>
      <c r="S736" s="1">
        <v>3056.85</v>
      </c>
      <c r="T736" s="6">
        <f>+S736*N736</f>
        <v>1185568.7039999999</v>
      </c>
      <c r="U736" s="6">
        <f>+S736*Q736</f>
        <v>1185568.7039999999</v>
      </c>
      <c r="V736" s="1" t="str">
        <f>IF(AB736=0,IFERROR(VLOOKUP(L736,[1]listaMateriales!A:K,11,0),"-"),"Sin producto")</f>
        <v>38 x 38</v>
      </c>
      <c r="W736" s="6">
        <f>+IF(OR(K736="27",K736="28",K736="29"),VLOOKUP(L736,[1]listaMateriales!A:E,5,0),0)*N736/1000</f>
        <v>0</v>
      </c>
      <c r="X736" s="6">
        <f>+IF(W736=0,0,T736/W736)</f>
        <v>0</v>
      </c>
      <c r="Y736" s="1" t="str">
        <f>MID(L736,14,1)</f>
        <v>1</v>
      </c>
      <c r="Z736" s="2" t="str">
        <f>IF(IFERROR(FIND("PUL",M736,1),0)&gt;1,"pulido","no")</f>
        <v>no</v>
      </c>
      <c r="AA736" s="2" t="str">
        <f>IF(IFERROR(FIND("BIOC",M736,1),0)&gt;1,"BIOCITY","no")</f>
        <v>no</v>
      </c>
      <c r="AB736" s="2">
        <f>IFERROR(SEARCH("INT",F736,1),0)+IFERROR(SEARCH("DEV",F736,1),0)+IFERROR(SEARCH("FC",F736,1),0)+IFERROR(SEARCH("USD",F736,1),0)</f>
        <v>0</v>
      </c>
    </row>
    <row r="737" spans="1:28" x14ac:dyDescent="0.2">
      <c r="A737" s="1" t="s">
        <v>1624</v>
      </c>
      <c r="B737" s="1" t="s">
        <v>15</v>
      </c>
      <c r="C737" s="4">
        <v>45362</v>
      </c>
      <c r="D737" s="1" t="s">
        <v>305</v>
      </c>
      <c r="E737" s="1" t="s">
        <v>304</v>
      </c>
      <c r="F737" s="1" t="s">
        <v>1623</v>
      </c>
      <c r="G737" s="1" t="s">
        <v>12</v>
      </c>
      <c r="H737" s="1" t="s">
        <v>11</v>
      </c>
      <c r="I737" s="1" t="s">
        <v>50</v>
      </c>
      <c r="J737" s="1" t="s">
        <v>9</v>
      </c>
      <c r="K737" s="1" t="s">
        <v>30</v>
      </c>
      <c r="L737" s="1" t="s">
        <v>124</v>
      </c>
      <c r="M737" s="1" t="s">
        <v>123</v>
      </c>
      <c r="N737" s="1">
        <v>290.88</v>
      </c>
      <c r="O737" s="1" t="s">
        <v>2</v>
      </c>
      <c r="P737" s="1">
        <v>0</v>
      </c>
      <c r="Q737" s="1">
        <v>290.88</v>
      </c>
      <c r="R737" s="1" t="s">
        <v>43</v>
      </c>
      <c r="S737" s="1">
        <v>3056.85</v>
      </c>
      <c r="T737" s="6">
        <f>+S737*N737</f>
        <v>889176.52799999993</v>
      </c>
      <c r="U737" s="6">
        <f>+S737*Q737</f>
        <v>889176.52799999993</v>
      </c>
      <c r="V737" s="1" t="str">
        <f>IF(AB737=0,IFERROR(VLOOKUP(L737,[1]listaMateriales!A:K,11,0),"-"),"Sin producto")</f>
        <v>38 x 38</v>
      </c>
      <c r="W737" s="6">
        <f>+IF(OR(K737="27",K737="28",K737="29"),VLOOKUP(L737,[1]listaMateriales!A:E,5,0),0)*N737/1000</f>
        <v>0</v>
      </c>
      <c r="X737" s="6">
        <f>+IF(W737=0,0,T737/W737)</f>
        <v>0</v>
      </c>
      <c r="Y737" s="1" t="str">
        <f>MID(L737,14,1)</f>
        <v>1</v>
      </c>
      <c r="Z737" s="2" t="str">
        <f>IF(IFERROR(FIND("PUL",M737,1),0)&gt;1,"pulido","no")</f>
        <v>no</v>
      </c>
      <c r="AA737" s="2" t="str">
        <f>IF(IFERROR(FIND("BIOC",M737,1),0)&gt;1,"BIOCITY","no")</f>
        <v>no</v>
      </c>
      <c r="AB737" s="2">
        <f>IFERROR(SEARCH("INT",F737,1),0)+IFERROR(SEARCH("DEV",F737,1),0)+IFERROR(SEARCH("FC",F737,1),0)+IFERROR(SEARCH("USD",F737,1),0)</f>
        <v>0</v>
      </c>
    </row>
    <row r="738" spans="1:28" x14ac:dyDescent="0.2">
      <c r="A738" s="1" t="s">
        <v>1624</v>
      </c>
      <c r="B738" s="1" t="s">
        <v>15</v>
      </c>
      <c r="C738" s="4">
        <v>45362</v>
      </c>
      <c r="D738" s="1" t="s">
        <v>305</v>
      </c>
      <c r="E738" s="1" t="s">
        <v>304</v>
      </c>
      <c r="F738" s="1" t="s">
        <v>1623</v>
      </c>
      <c r="G738" s="1" t="s">
        <v>12</v>
      </c>
      <c r="H738" s="1" t="s">
        <v>11</v>
      </c>
      <c r="I738" s="1" t="s">
        <v>50</v>
      </c>
      <c r="J738" s="1" t="s">
        <v>9</v>
      </c>
      <c r="K738" s="1" t="s">
        <v>30</v>
      </c>
      <c r="L738" s="1" t="s">
        <v>1178</v>
      </c>
      <c r="M738" s="1" t="s">
        <v>1177</v>
      </c>
      <c r="N738" s="1">
        <v>387.84</v>
      </c>
      <c r="O738" s="1" t="s">
        <v>2</v>
      </c>
      <c r="P738" s="1">
        <v>0</v>
      </c>
      <c r="Q738" s="1">
        <v>387.84</v>
      </c>
      <c r="R738" s="1" t="s">
        <v>43</v>
      </c>
      <c r="S738" s="1">
        <v>3056.85</v>
      </c>
      <c r="T738" s="6">
        <f>+S738*N738</f>
        <v>1185568.7039999999</v>
      </c>
      <c r="U738" s="6">
        <f>+S738*Q738</f>
        <v>1185568.7039999999</v>
      </c>
      <c r="V738" s="1" t="str">
        <f>IF(AB738=0,IFERROR(VLOOKUP(L738,[1]listaMateriales!A:K,11,0),"-"),"Sin producto")</f>
        <v>38 x 38</v>
      </c>
      <c r="W738" s="6">
        <f>+IF(OR(K738="27",K738="28",K738="29"),VLOOKUP(L738,[1]listaMateriales!A:E,5,0),0)*N738/1000</f>
        <v>0</v>
      </c>
      <c r="X738" s="6">
        <f>+IF(W738=0,0,T738/W738)</f>
        <v>0</v>
      </c>
      <c r="Y738" s="1" t="str">
        <f>MID(L738,14,1)</f>
        <v>1</v>
      </c>
      <c r="Z738" s="2" t="str">
        <f>IF(IFERROR(FIND("PUL",M738,1),0)&gt;1,"pulido","no")</f>
        <v>no</v>
      </c>
      <c r="AA738" s="2" t="str">
        <f>IF(IFERROR(FIND("BIOC",M738,1),0)&gt;1,"BIOCITY","no")</f>
        <v>no</v>
      </c>
      <c r="AB738" s="2">
        <f>IFERROR(SEARCH("INT",F738,1),0)+IFERROR(SEARCH("DEV",F738,1),0)+IFERROR(SEARCH("FC",F738,1),0)+IFERROR(SEARCH("USD",F738,1),0)</f>
        <v>0</v>
      </c>
    </row>
    <row r="739" spans="1:28" x14ac:dyDescent="0.2">
      <c r="A739" s="1" t="s">
        <v>1624</v>
      </c>
      <c r="B739" s="1" t="s">
        <v>15</v>
      </c>
      <c r="C739" s="4">
        <v>45362</v>
      </c>
      <c r="D739" s="1" t="s">
        <v>305</v>
      </c>
      <c r="E739" s="1" t="s">
        <v>304</v>
      </c>
      <c r="F739" s="1" t="s">
        <v>1623</v>
      </c>
      <c r="G739" s="1" t="s">
        <v>12</v>
      </c>
      <c r="H739" s="1" t="s">
        <v>11</v>
      </c>
      <c r="I739" s="1" t="s">
        <v>50</v>
      </c>
      <c r="J739" s="1" t="s">
        <v>9</v>
      </c>
      <c r="K739" s="1" t="s">
        <v>30</v>
      </c>
      <c r="L739" s="1" t="s">
        <v>1071</v>
      </c>
      <c r="M739" s="1" t="s">
        <v>1070</v>
      </c>
      <c r="N739" s="1">
        <v>484.8</v>
      </c>
      <c r="O739" s="1" t="s">
        <v>2</v>
      </c>
      <c r="P739" s="1">
        <v>0</v>
      </c>
      <c r="Q739" s="1">
        <v>484.8</v>
      </c>
      <c r="R739" s="1" t="s">
        <v>43</v>
      </c>
      <c r="S739" s="1">
        <v>3056.85</v>
      </c>
      <c r="T739" s="6">
        <f>+S739*N739</f>
        <v>1481960.88</v>
      </c>
      <c r="U739" s="6">
        <f>+S739*Q739</f>
        <v>1481960.88</v>
      </c>
      <c r="V739" s="1" t="str">
        <f>IF(AB739=0,IFERROR(VLOOKUP(L739,[1]listaMateriales!A:K,11,0),"-"),"Sin producto")</f>
        <v>38 x 38</v>
      </c>
      <c r="W739" s="6">
        <f>+IF(OR(K739="27",K739="28",K739="29"),VLOOKUP(L739,[1]listaMateriales!A:E,5,0),0)*N739/1000</f>
        <v>0</v>
      </c>
      <c r="X739" s="6">
        <f>+IF(W739=0,0,T739/W739)</f>
        <v>0</v>
      </c>
      <c r="Y739" s="1" t="str">
        <f>MID(L739,14,1)</f>
        <v>1</v>
      </c>
      <c r="Z739" s="2" t="str">
        <f>IF(IFERROR(FIND("PUL",M739,1),0)&gt;1,"pulido","no")</f>
        <v>no</v>
      </c>
      <c r="AA739" s="2" t="str">
        <f>IF(IFERROR(FIND("BIOC",M739,1),0)&gt;1,"BIOCITY","no")</f>
        <v>no</v>
      </c>
      <c r="AB739" s="2">
        <f>IFERROR(SEARCH("INT",F739,1),0)+IFERROR(SEARCH("DEV",F739,1),0)+IFERROR(SEARCH("FC",F739,1),0)+IFERROR(SEARCH("USD",F739,1),0)</f>
        <v>0</v>
      </c>
    </row>
    <row r="740" spans="1:28" x14ac:dyDescent="0.2">
      <c r="A740" s="1" t="s">
        <v>1622</v>
      </c>
      <c r="B740" s="1" t="s">
        <v>15</v>
      </c>
      <c r="C740" s="4">
        <v>45362</v>
      </c>
      <c r="D740" s="1" t="s">
        <v>1621</v>
      </c>
      <c r="E740" s="1" t="s">
        <v>1620</v>
      </c>
      <c r="F740" s="1" t="s">
        <v>1611</v>
      </c>
      <c r="G740" s="1" t="s">
        <v>39</v>
      </c>
      <c r="H740" s="1" t="s">
        <v>38</v>
      </c>
      <c r="I740" s="1" t="s">
        <v>50</v>
      </c>
      <c r="J740" s="1" t="s">
        <v>17</v>
      </c>
      <c r="K740" s="1" t="s">
        <v>49</v>
      </c>
      <c r="L740" s="1" t="s">
        <v>90</v>
      </c>
      <c r="M740" s="1" t="s">
        <v>89</v>
      </c>
      <c r="N740" s="1">
        <v>177</v>
      </c>
      <c r="O740" s="1" t="s">
        <v>4</v>
      </c>
      <c r="P740" s="1">
        <v>177</v>
      </c>
      <c r="Q740" s="1">
        <v>0</v>
      </c>
      <c r="R740" s="1" t="s">
        <v>93</v>
      </c>
      <c r="S740" s="1">
        <v>563.61</v>
      </c>
      <c r="T740" s="6">
        <f>+S740*N740</f>
        <v>99758.97</v>
      </c>
      <c r="U740" s="6">
        <f>+S740*Q740</f>
        <v>0</v>
      </c>
      <c r="V740" s="1" t="str">
        <f>IF(AB740=0,IFERROR(VLOOKUP(L740,[1]listaMateriales!A:K,11,0),"-"),"Sin producto")</f>
        <v xml:space="preserve">Ladrillos (Olavarria)    </v>
      </c>
      <c r="W740" s="6">
        <f>+IF(OR(K740="27",K740="28",K740="29"),VLOOKUP(L740,[1]listaMateriales!A:E,5,0),0)*N740/1000</f>
        <v>1.5437939999999999</v>
      </c>
      <c r="X740" s="6">
        <f>+IF(W740=0,0,T740/W740)</f>
        <v>64619.353359321263</v>
      </c>
      <c r="Y740" s="1" t="str">
        <f>MID(L740,14,1)</f>
        <v>1</v>
      </c>
      <c r="Z740" s="2" t="str">
        <f>IF(IFERROR(FIND("PUL",M740,1),0)&gt;1,"pulido","no")</f>
        <v>no</v>
      </c>
      <c r="AA740" s="2" t="str">
        <f>IF(IFERROR(FIND("BIOC",M740,1),0)&gt;1,"BIOCITY","no")</f>
        <v>no</v>
      </c>
      <c r="AB740" s="2">
        <f>IFERROR(SEARCH("INT",F740,1),0)+IFERROR(SEARCH("DEV",F740,1),0)+IFERROR(SEARCH("FC",F740,1),0)+IFERROR(SEARCH("USD",F740,1),0)</f>
        <v>0</v>
      </c>
    </row>
    <row r="741" spans="1:28" x14ac:dyDescent="0.2">
      <c r="A741" s="1" t="s">
        <v>1622</v>
      </c>
      <c r="B741" s="1" t="s">
        <v>15</v>
      </c>
      <c r="C741" s="4">
        <v>45362</v>
      </c>
      <c r="D741" s="1" t="s">
        <v>1621</v>
      </c>
      <c r="E741" s="1" t="s">
        <v>1620</v>
      </c>
      <c r="F741" s="1" t="s">
        <v>1611</v>
      </c>
      <c r="G741" s="1" t="s">
        <v>39</v>
      </c>
      <c r="H741" s="1" t="s">
        <v>38</v>
      </c>
      <c r="I741" s="1" t="s">
        <v>50</v>
      </c>
      <c r="J741" s="1" t="s">
        <v>17</v>
      </c>
      <c r="K741" s="1" t="s">
        <v>49</v>
      </c>
      <c r="L741" s="1" t="s">
        <v>55</v>
      </c>
      <c r="M741" s="1" t="s">
        <v>54</v>
      </c>
      <c r="N741" s="1">
        <v>2772</v>
      </c>
      <c r="O741" s="1" t="s">
        <v>4</v>
      </c>
      <c r="P741" s="1">
        <v>2772</v>
      </c>
      <c r="Q741" s="1">
        <v>0</v>
      </c>
      <c r="R741" s="1" t="s">
        <v>93</v>
      </c>
      <c r="S741" s="1">
        <v>242.08</v>
      </c>
      <c r="T741" s="6">
        <f>+S741*N741</f>
        <v>671045.76</v>
      </c>
      <c r="U741" s="6">
        <f>+S741*Q741</f>
        <v>0</v>
      </c>
      <c r="V741" s="1" t="str">
        <f>IF(AB741=0,IFERROR(VLOOKUP(L741,[1]listaMateriales!A:K,11,0),"-"),"Sin producto")</f>
        <v xml:space="preserve">Ladrillos (Olavarria)    </v>
      </c>
      <c r="W741" s="6">
        <f>+IF(OR(K741="27",K741="28",K741="29"),VLOOKUP(L741,[1]listaMateriales!A:E,5,0),0)*N741/1000</f>
        <v>10.120571999999999</v>
      </c>
      <c r="X741" s="6">
        <f>+IF(W741=0,0,T741/W741)</f>
        <v>66305.121884415232</v>
      </c>
      <c r="Y741" s="1" t="str">
        <f>MID(L741,14,1)</f>
        <v>1</v>
      </c>
      <c r="Z741" s="2" t="str">
        <f>IF(IFERROR(FIND("PUL",M741,1),0)&gt;1,"pulido","no")</f>
        <v>no</v>
      </c>
      <c r="AA741" s="2" t="str">
        <f>IF(IFERROR(FIND("BIOC",M741,1),0)&gt;1,"BIOCITY","no")</f>
        <v>no</v>
      </c>
      <c r="AB741" s="2">
        <f>IFERROR(SEARCH("INT",F741,1),0)+IFERROR(SEARCH("DEV",F741,1),0)+IFERROR(SEARCH("FC",F741,1),0)+IFERROR(SEARCH("USD",F741,1),0)</f>
        <v>0</v>
      </c>
    </row>
    <row r="742" spans="1:28" x14ac:dyDescent="0.2">
      <c r="A742" s="1" t="s">
        <v>1619</v>
      </c>
      <c r="B742" s="1" t="s">
        <v>15</v>
      </c>
      <c r="C742" s="4">
        <v>45362</v>
      </c>
      <c r="D742" s="1" t="s">
        <v>1618</v>
      </c>
      <c r="E742" s="1" t="s">
        <v>1617</v>
      </c>
      <c r="F742" s="1" t="s">
        <v>1611</v>
      </c>
      <c r="G742" s="1" t="s">
        <v>39</v>
      </c>
      <c r="H742" s="1" t="s">
        <v>38</v>
      </c>
      <c r="I742" s="1" t="s">
        <v>50</v>
      </c>
      <c r="J742" s="1" t="s">
        <v>17</v>
      </c>
      <c r="K742" s="1" t="s">
        <v>49</v>
      </c>
      <c r="L742" s="1" t="s">
        <v>48</v>
      </c>
      <c r="M742" s="1" t="s">
        <v>47</v>
      </c>
      <c r="N742" s="1">
        <v>3168</v>
      </c>
      <c r="O742" s="1" t="s">
        <v>4</v>
      </c>
      <c r="P742" s="1">
        <v>3168</v>
      </c>
      <c r="Q742" s="1">
        <v>0</v>
      </c>
      <c r="R742" s="1" t="s">
        <v>93</v>
      </c>
      <c r="S742" s="1">
        <v>337.82</v>
      </c>
      <c r="T742" s="6">
        <f>+S742*N742</f>
        <v>1070213.76</v>
      </c>
      <c r="U742" s="6">
        <f>+S742*Q742</f>
        <v>0</v>
      </c>
      <c r="V742" s="1" t="str">
        <f>IF(AB742=0,IFERROR(VLOOKUP(L742,[1]listaMateriales!A:K,11,0),"-"),"Sin producto")</f>
        <v xml:space="preserve">Ladrillos (Olavarria)    </v>
      </c>
      <c r="W742" s="6">
        <f>+IF(OR(K742="27",K742="28",K742="29"),VLOOKUP(L742,[1]listaMateriales!A:E,5,0),0)*N742/1000</f>
        <v>16.913952000000002</v>
      </c>
      <c r="X742" s="6">
        <f>+IF(W742=0,0,T742/W742)</f>
        <v>63274.021352313161</v>
      </c>
      <c r="Y742" s="1" t="str">
        <f>MID(L742,14,1)</f>
        <v>1</v>
      </c>
      <c r="Z742" s="2" t="str">
        <f>IF(IFERROR(FIND("PUL",M742,1),0)&gt;1,"pulido","no")</f>
        <v>no</v>
      </c>
      <c r="AA742" s="2" t="str">
        <f>IF(IFERROR(FIND("BIOC",M742,1),0)&gt;1,"BIOCITY","no")</f>
        <v>no</v>
      </c>
      <c r="AB742" s="2">
        <f>IFERROR(SEARCH("INT",F742,1),0)+IFERROR(SEARCH("DEV",F742,1),0)+IFERROR(SEARCH("FC",F742,1),0)+IFERROR(SEARCH("USD",F742,1),0)</f>
        <v>0</v>
      </c>
    </row>
    <row r="743" spans="1:28" x14ac:dyDescent="0.2">
      <c r="A743" s="1" t="s">
        <v>1619</v>
      </c>
      <c r="B743" s="1" t="s">
        <v>15</v>
      </c>
      <c r="C743" s="4">
        <v>45362</v>
      </c>
      <c r="D743" s="1" t="s">
        <v>1618</v>
      </c>
      <c r="E743" s="1" t="s">
        <v>1617</v>
      </c>
      <c r="F743" s="1" t="s">
        <v>1611</v>
      </c>
      <c r="G743" s="1" t="s">
        <v>39</v>
      </c>
      <c r="H743" s="1" t="s">
        <v>38</v>
      </c>
      <c r="I743" s="1" t="s">
        <v>50</v>
      </c>
      <c r="J743" s="1" t="s">
        <v>17</v>
      </c>
      <c r="K743" s="1" t="s">
        <v>49</v>
      </c>
      <c r="L743" s="1" t="s">
        <v>57</v>
      </c>
      <c r="M743" s="1" t="s">
        <v>56</v>
      </c>
      <c r="N743" s="1">
        <v>1980</v>
      </c>
      <c r="O743" s="1" t="s">
        <v>4</v>
      </c>
      <c r="P743" s="1">
        <v>1980</v>
      </c>
      <c r="Q743" s="1">
        <v>0</v>
      </c>
      <c r="R743" s="1" t="s">
        <v>93</v>
      </c>
      <c r="S743" s="1">
        <v>457.54</v>
      </c>
      <c r="T743" s="6">
        <f>+S743*N743</f>
        <v>905929.20000000007</v>
      </c>
      <c r="U743" s="6">
        <f>+S743*Q743</f>
        <v>0</v>
      </c>
      <c r="V743" s="1" t="str">
        <f>IF(AB743=0,IFERROR(VLOOKUP(L743,[1]listaMateriales!A:K,11,0),"-"),"Sin producto")</f>
        <v xml:space="preserve">Ladrillos (Olavarria)    </v>
      </c>
      <c r="W743" s="6">
        <f>+IF(OR(K743="27",K743="28",K743="29"),VLOOKUP(L743,[1]listaMateriales!A:E,5,0),0)*N743/1000</f>
        <v>13.70556</v>
      </c>
      <c r="X743" s="6">
        <f>+IF(W743=0,0,T743/W743)</f>
        <v>66099.39323894828</v>
      </c>
      <c r="Y743" s="1" t="str">
        <f>MID(L743,14,1)</f>
        <v>1</v>
      </c>
      <c r="Z743" s="2" t="str">
        <f>IF(IFERROR(FIND("PUL",M743,1),0)&gt;1,"pulido","no")</f>
        <v>no</v>
      </c>
      <c r="AA743" s="2" t="str">
        <f>IF(IFERROR(FIND("BIOC",M743,1),0)&gt;1,"BIOCITY","no")</f>
        <v>no</v>
      </c>
      <c r="AB743" s="2">
        <f>IFERROR(SEARCH("INT",F743,1),0)+IFERROR(SEARCH("DEV",F743,1),0)+IFERROR(SEARCH("FC",F743,1),0)+IFERROR(SEARCH("USD",F743,1),0)</f>
        <v>0</v>
      </c>
    </row>
    <row r="744" spans="1:28" x14ac:dyDescent="0.2">
      <c r="A744" s="1" t="s">
        <v>1616</v>
      </c>
      <c r="B744" s="1" t="s">
        <v>42</v>
      </c>
      <c r="C744" s="4">
        <v>45362</v>
      </c>
      <c r="D744" s="1" t="s">
        <v>263</v>
      </c>
      <c r="E744" s="1" t="s">
        <v>262</v>
      </c>
      <c r="F744" s="1" t="s">
        <v>1611</v>
      </c>
      <c r="G744" s="1" t="s">
        <v>39</v>
      </c>
      <c r="H744" s="1" t="s">
        <v>38</v>
      </c>
      <c r="I744" s="1" t="s">
        <v>0</v>
      </c>
      <c r="J744" s="1" t="s">
        <v>17</v>
      </c>
      <c r="K744" s="1" t="s">
        <v>49</v>
      </c>
      <c r="L744" s="1" t="s">
        <v>48</v>
      </c>
      <c r="M744" s="1" t="s">
        <v>47</v>
      </c>
      <c r="N744" s="1">
        <v>798</v>
      </c>
      <c r="O744" s="1" t="s">
        <v>4</v>
      </c>
      <c r="P744" s="1">
        <v>798</v>
      </c>
      <c r="Q744" s="1">
        <v>0</v>
      </c>
      <c r="R744" s="1" t="s">
        <v>93</v>
      </c>
      <c r="S744" s="1">
        <v>87.31</v>
      </c>
      <c r="T744" s="6">
        <f>+S744*N744</f>
        <v>69673.38</v>
      </c>
      <c r="U744" s="6">
        <f>+S744*Q744</f>
        <v>0</v>
      </c>
      <c r="V744" s="1" t="str">
        <f>IF(AB744=0,IFERROR(VLOOKUP(L744,[1]listaMateriales!A:K,11,0),"-"),"Sin producto")</f>
        <v xml:space="preserve">Ladrillos (Olavarria)    </v>
      </c>
      <c r="W744" s="6">
        <f>+IF(OR(K744="27",K744="28",K744="29"),VLOOKUP(L744,[1]listaMateriales!A:E,5,0),0)*N744/1000</f>
        <v>4.2605219999999999</v>
      </c>
      <c r="X744" s="6">
        <f>+IF(W744=0,0,T744/W744)</f>
        <v>16353.249672223264</v>
      </c>
      <c r="Y744" s="1" t="str">
        <f>MID(L744,14,1)</f>
        <v>1</v>
      </c>
      <c r="Z744" s="2" t="str">
        <f>IF(IFERROR(FIND("PUL",M744,1),0)&gt;1,"pulido","no")</f>
        <v>no</v>
      </c>
      <c r="AA744" s="2" t="str">
        <f>IF(IFERROR(FIND("BIOC",M744,1),0)&gt;1,"BIOCITY","no")</f>
        <v>no</v>
      </c>
      <c r="AB744" s="2">
        <f>IFERROR(SEARCH("INT",F744,1),0)+IFERROR(SEARCH("DEV",F744,1),0)+IFERROR(SEARCH("FC",F744,1),0)+IFERROR(SEARCH("USD",F744,1),0)</f>
        <v>0</v>
      </c>
    </row>
    <row r="745" spans="1:28" x14ac:dyDescent="0.2">
      <c r="A745" s="1" t="s">
        <v>1615</v>
      </c>
      <c r="B745" s="1" t="s">
        <v>42</v>
      </c>
      <c r="C745" s="4">
        <v>45362</v>
      </c>
      <c r="D745" s="1" t="s">
        <v>263</v>
      </c>
      <c r="E745" s="1" t="s">
        <v>262</v>
      </c>
      <c r="F745" s="1" t="s">
        <v>1611</v>
      </c>
      <c r="G745" s="1" t="s">
        <v>39</v>
      </c>
      <c r="H745" s="1" t="s">
        <v>38</v>
      </c>
      <c r="I745" s="1" t="s">
        <v>0</v>
      </c>
      <c r="J745" s="1" t="s">
        <v>17</v>
      </c>
      <c r="K745" s="1" t="s">
        <v>49</v>
      </c>
      <c r="L745" s="1" t="s">
        <v>48</v>
      </c>
      <c r="M745" s="1" t="s">
        <v>47</v>
      </c>
      <c r="N745" s="1">
        <v>1640</v>
      </c>
      <c r="O745" s="1" t="s">
        <v>4</v>
      </c>
      <c r="P745" s="1">
        <v>1640</v>
      </c>
      <c r="Q745" s="1">
        <v>0</v>
      </c>
      <c r="R745" s="1" t="s">
        <v>93</v>
      </c>
      <c r="S745" s="1">
        <v>121.72</v>
      </c>
      <c r="T745" s="6">
        <f>+S745*N745</f>
        <v>199620.8</v>
      </c>
      <c r="U745" s="6">
        <f>+S745*Q745</f>
        <v>0</v>
      </c>
      <c r="V745" s="1" t="str">
        <f>IF(AB745=0,IFERROR(VLOOKUP(L745,[1]listaMateriales!A:K,11,0),"-"),"Sin producto")</f>
        <v xml:space="preserve">Ladrillos (Olavarria)    </v>
      </c>
      <c r="W745" s="6">
        <f>+IF(OR(K745="27",K745="28",K745="29"),VLOOKUP(L745,[1]listaMateriales!A:E,5,0),0)*N745/1000</f>
        <v>8.7559600000000017</v>
      </c>
      <c r="X745" s="6">
        <f>+IF(W745=0,0,T745/W745)</f>
        <v>22798.276830867198</v>
      </c>
      <c r="Y745" s="1" t="str">
        <f>MID(L745,14,1)</f>
        <v>1</v>
      </c>
      <c r="Z745" s="2" t="str">
        <f>IF(IFERROR(FIND("PUL",M745,1),0)&gt;1,"pulido","no")</f>
        <v>no</v>
      </c>
      <c r="AA745" s="2" t="str">
        <f>IF(IFERROR(FIND("BIOC",M745,1),0)&gt;1,"BIOCITY","no")</f>
        <v>no</v>
      </c>
      <c r="AB745" s="2">
        <f>IFERROR(SEARCH("INT",F745,1),0)+IFERROR(SEARCH("DEV",F745,1),0)+IFERROR(SEARCH("FC",F745,1),0)+IFERROR(SEARCH("USD",F745,1),0)</f>
        <v>0</v>
      </c>
    </row>
    <row r="746" spans="1:28" x14ac:dyDescent="0.2">
      <c r="A746" s="1" t="s">
        <v>1614</v>
      </c>
      <c r="B746" s="1" t="s">
        <v>42</v>
      </c>
      <c r="C746" s="4">
        <v>45362</v>
      </c>
      <c r="D746" s="1" t="s">
        <v>263</v>
      </c>
      <c r="E746" s="1" t="s">
        <v>262</v>
      </c>
      <c r="F746" s="1" t="s">
        <v>1611</v>
      </c>
      <c r="G746" s="1" t="s">
        <v>39</v>
      </c>
      <c r="H746" s="1" t="s">
        <v>38</v>
      </c>
      <c r="I746" s="1" t="s">
        <v>0</v>
      </c>
      <c r="J746" s="1" t="s">
        <v>17</v>
      </c>
      <c r="K746" s="1" t="s">
        <v>49</v>
      </c>
      <c r="L746" s="1" t="s">
        <v>48</v>
      </c>
      <c r="M746" s="1" t="s">
        <v>47</v>
      </c>
      <c r="N746" s="1">
        <v>1018</v>
      </c>
      <c r="O746" s="1" t="s">
        <v>4</v>
      </c>
      <c r="P746" s="1">
        <v>1018</v>
      </c>
      <c r="Q746" s="1">
        <v>0</v>
      </c>
      <c r="R746" s="1" t="s">
        <v>93</v>
      </c>
      <c r="S746" s="1">
        <v>129.02000000000001</v>
      </c>
      <c r="T746" s="6">
        <f>+S746*N746</f>
        <v>131342.36000000002</v>
      </c>
      <c r="U746" s="6">
        <f>+S746*Q746</f>
        <v>0</v>
      </c>
      <c r="V746" s="1" t="str">
        <f>IF(AB746=0,IFERROR(VLOOKUP(L746,[1]listaMateriales!A:K,11,0),"-"),"Sin producto")</f>
        <v xml:space="preserve">Ladrillos (Olavarria)    </v>
      </c>
      <c r="W746" s="6">
        <f>+IF(OR(K746="27",K746="28",K746="29"),VLOOKUP(L746,[1]listaMateriales!A:E,5,0),0)*N746/1000</f>
        <v>5.4351020000000005</v>
      </c>
      <c r="X746" s="6">
        <f>+IF(W746=0,0,T746/W746)</f>
        <v>24165.574077542613</v>
      </c>
      <c r="Y746" s="1" t="str">
        <f>MID(L746,14,1)</f>
        <v>1</v>
      </c>
      <c r="Z746" s="2" t="str">
        <f>IF(IFERROR(FIND("PUL",M746,1),0)&gt;1,"pulido","no")</f>
        <v>no</v>
      </c>
      <c r="AA746" s="2" t="str">
        <f>IF(IFERROR(FIND("BIOC",M746,1),0)&gt;1,"BIOCITY","no")</f>
        <v>no</v>
      </c>
      <c r="AB746" s="2">
        <f>IFERROR(SEARCH("INT",F746,1),0)+IFERROR(SEARCH("DEV",F746,1),0)+IFERROR(SEARCH("FC",F746,1),0)+IFERROR(SEARCH("USD",F746,1),0)</f>
        <v>0</v>
      </c>
    </row>
    <row r="747" spans="1:28" x14ac:dyDescent="0.2">
      <c r="A747" s="1" t="s">
        <v>1614</v>
      </c>
      <c r="B747" s="1" t="s">
        <v>42</v>
      </c>
      <c r="C747" s="4">
        <v>45362</v>
      </c>
      <c r="D747" s="1" t="s">
        <v>263</v>
      </c>
      <c r="E747" s="1" t="s">
        <v>262</v>
      </c>
      <c r="F747" s="1" t="s">
        <v>1611</v>
      </c>
      <c r="G747" s="1" t="s">
        <v>39</v>
      </c>
      <c r="H747" s="1" t="s">
        <v>38</v>
      </c>
      <c r="I747" s="1" t="s">
        <v>0</v>
      </c>
      <c r="J747" s="1" t="s">
        <v>17</v>
      </c>
      <c r="K747" s="1" t="s">
        <v>49</v>
      </c>
      <c r="L747" s="1" t="s">
        <v>57</v>
      </c>
      <c r="M747" s="1" t="s">
        <v>56</v>
      </c>
      <c r="N747" s="1">
        <v>2160</v>
      </c>
      <c r="O747" s="1" t="s">
        <v>4</v>
      </c>
      <c r="P747" s="1">
        <v>2160</v>
      </c>
      <c r="Q747" s="1">
        <v>0</v>
      </c>
      <c r="R747" s="1" t="s">
        <v>93</v>
      </c>
      <c r="S747" s="1">
        <v>174.77</v>
      </c>
      <c r="T747" s="6">
        <f>+S747*N747</f>
        <v>377503.2</v>
      </c>
      <c r="U747" s="6">
        <f>+S747*Q747</f>
        <v>0</v>
      </c>
      <c r="V747" s="1" t="str">
        <f>IF(AB747=0,IFERROR(VLOOKUP(L747,[1]listaMateriales!A:K,11,0),"-"),"Sin producto")</f>
        <v xml:space="preserve">Ladrillos (Olavarria)    </v>
      </c>
      <c r="W747" s="6">
        <f>+IF(OR(K747="27",K747="28",K747="29"),VLOOKUP(L747,[1]listaMateriales!A:E,5,0),0)*N747/1000</f>
        <v>14.951519999999999</v>
      </c>
      <c r="X747" s="6">
        <f>+IF(W747=0,0,T747/W747)</f>
        <v>25248.483097370707</v>
      </c>
      <c r="Y747" s="1" t="str">
        <f>MID(L747,14,1)</f>
        <v>1</v>
      </c>
      <c r="Z747" s="2" t="str">
        <f>IF(IFERROR(FIND("PUL",M747,1),0)&gt;1,"pulido","no")</f>
        <v>no</v>
      </c>
      <c r="AA747" s="2" t="str">
        <f>IF(IFERROR(FIND("BIOC",M747,1),0)&gt;1,"BIOCITY","no")</f>
        <v>no</v>
      </c>
      <c r="AB747" s="2">
        <f>IFERROR(SEARCH("INT",F747,1),0)+IFERROR(SEARCH("DEV",F747,1),0)+IFERROR(SEARCH("FC",F747,1),0)+IFERROR(SEARCH("USD",F747,1),0)</f>
        <v>0</v>
      </c>
    </row>
    <row r="748" spans="1:28" x14ac:dyDescent="0.2">
      <c r="A748" s="1" t="s">
        <v>1613</v>
      </c>
      <c r="B748" s="1" t="s">
        <v>42</v>
      </c>
      <c r="C748" s="4">
        <v>45362</v>
      </c>
      <c r="D748" s="1" t="s">
        <v>101</v>
      </c>
      <c r="E748" s="1" t="s">
        <v>100</v>
      </c>
      <c r="F748" s="1" t="s">
        <v>1611</v>
      </c>
      <c r="G748" s="1" t="s">
        <v>39</v>
      </c>
      <c r="H748" s="1" t="s">
        <v>38</v>
      </c>
      <c r="I748" s="1" t="s">
        <v>0</v>
      </c>
      <c r="J748" s="1" t="s">
        <v>17</v>
      </c>
      <c r="K748" s="1" t="s">
        <v>49</v>
      </c>
      <c r="L748" s="1" t="s">
        <v>48</v>
      </c>
      <c r="M748" s="1" t="s">
        <v>47</v>
      </c>
      <c r="N748" s="1">
        <v>576</v>
      </c>
      <c r="O748" s="1" t="s">
        <v>4</v>
      </c>
      <c r="P748" s="1">
        <v>576</v>
      </c>
      <c r="Q748" s="1">
        <v>0</v>
      </c>
      <c r="R748" s="1" t="s">
        <v>93</v>
      </c>
      <c r="S748" s="1">
        <v>205.4</v>
      </c>
      <c r="T748" s="6">
        <f>+S748*N748</f>
        <v>118310.40000000001</v>
      </c>
      <c r="U748" s="6">
        <f>+S748*Q748</f>
        <v>0</v>
      </c>
      <c r="V748" s="1" t="str">
        <f>IF(AB748=0,IFERROR(VLOOKUP(L748,[1]listaMateriales!A:K,11,0),"-"),"Sin producto")</f>
        <v xml:space="preserve">Ladrillos (Olavarria)    </v>
      </c>
      <c r="W748" s="6">
        <f>+IF(OR(K748="27",K748="28",K748="29"),VLOOKUP(L748,[1]listaMateriales!A:E,5,0),0)*N748/1000</f>
        <v>3.0752640000000002</v>
      </c>
      <c r="X748" s="6">
        <f>+IF(W748=0,0,T748/W748)</f>
        <v>38471.623899606668</v>
      </c>
      <c r="Y748" s="1" t="str">
        <f>MID(L748,14,1)</f>
        <v>1</v>
      </c>
      <c r="Z748" s="2" t="str">
        <f>IF(IFERROR(FIND("PUL",M748,1),0)&gt;1,"pulido","no")</f>
        <v>no</v>
      </c>
      <c r="AA748" s="2" t="str">
        <f>IF(IFERROR(FIND("BIOC",M748,1),0)&gt;1,"BIOCITY","no")</f>
        <v>no</v>
      </c>
      <c r="AB748" s="2">
        <f>IFERROR(SEARCH("INT",F748,1),0)+IFERROR(SEARCH("DEV",F748,1),0)+IFERROR(SEARCH("FC",F748,1),0)+IFERROR(SEARCH("USD",F748,1),0)</f>
        <v>0</v>
      </c>
    </row>
    <row r="749" spans="1:28" x14ac:dyDescent="0.2">
      <c r="A749" s="1" t="s">
        <v>1612</v>
      </c>
      <c r="B749" s="1" t="s">
        <v>42</v>
      </c>
      <c r="C749" s="4">
        <v>45362</v>
      </c>
      <c r="D749" s="1" t="s">
        <v>101</v>
      </c>
      <c r="E749" s="1" t="s">
        <v>100</v>
      </c>
      <c r="F749" s="1" t="s">
        <v>1611</v>
      </c>
      <c r="G749" s="1" t="s">
        <v>39</v>
      </c>
      <c r="H749" s="1" t="s">
        <v>38</v>
      </c>
      <c r="I749" s="1" t="s">
        <v>0</v>
      </c>
      <c r="J749" s="1" t="s">
        <v>17</v>
      </c>
      <c r="K749" s="1" t="s">
        <v>49</v>
      </c>
      <c r="L749" s="1" t="s">
        <v>48</v>
      </c>
      <c r="M749" s="1" t="s">
        <v>47</v>
      </c>
      <c r="N749" s="1">
        <v>2592</v>
      </c>
      <c r="O749" s="1" t="s">
        <v>4</v>
      </c>
      <c r="P749" s="1">
        <v>2592</v>
      </c>
      <c r="Q749" s="1">
        <v>0</v>
      </c>
      <c r="R749" s="1" t="s">
        <v>93</v>
      </c>
      <c r="S749" s="1">
        <v>319.60000000000002</v>
      </c>
      <c r="T749" s="6">
        <f>+S749*N749</f>
        <v>828403.20000000007</v>
      </c>
      <c r="U749" s="6">
        <f>+S749*Q749</f>
        <v>0</v>
      </c>
      <c r="V749" s="1" t="str">
        <f>IF(AB749=0,IFERROR(VLOOKUP(L749,[1]listaMateriales!A:K,11,0),"-"),"Sin producto")</f>
        <v xml:space="preserve">Ladrillos (Olavarria)    </v>
      </c>
      <c r="W749" s="6">
        <f>+IF(OR(K749="27",K749="28",K749="29"),VLOOKUP(L749,[1]listaMateriales!A:E,5,0),0)*N749/1000</f>
        <v>13.838688000000001</v>
      </c>
      <c r="X749" s="6">
        <f>+IF(W749=0,0,T749/W749)</f>
        <v>59861.397265405503</v>
      </c>
      <c r="Y749" s="1" t="str">
        <f>MID(L749,14,1)</f>
        <v>1</v>
      </c>
      <c r="Z749" s="2" t="str">
        <f>IF(IFERROR(FIND("PUL",M749,1),0)&gt;1,"pulido","no")</f>
        <v>no</v>
      </c>
      <c r="AA749" s="2" t="str">
        <f>IF(IFERROR(FIND("BIOC",M749,1),0)&gt;1,"BIOCITY","no")</f>
        <v>no</v>
      </c>
      <c r="AB749" s="2">
        <f>IFERROR(SEARCH("INT",F749,1),0)+IFERROR(SEARCH("DEV",F749,1),0)+IFERROR(SEARCH("FC",F749,1),0)+IFERROR(SEARCH("USD",F749,1),0)</f>
        <v>0</v>
      </c>
    </row>
    <row r="750" spans="1:28" x14ac:dyDescent="0.2">
      <c r="A750" s="1" t="s">
        <v>1612</v>
      </c>
      <c r="B750" s="1" t="s">
        <v>42</v>
      </c>
      <c r="C750" s="4">
        <v>45362</v>
      </c>
      <c r="D750" s="1" t="s">
        <v>101</v>
      </c>
      <c r="E750" s="1" t="s">
        <v>100</v>
      </c>
      <c r="F750" s="1" t="s">
        <v>1611</v>
      </c>
      <c r="G750" s="1" t="s">
        <v>39</v>
      </c>
      <c r="H750" s="1" t="s">
        <v>38</v>
      </c>
      <c r="I750" s="1" t="s">
        <v>0</v>
      </c>
      <c r="J750" s="1" t="s">
        <v>17</v>
      </c>
      <c r="K750" s="1" t="s">
        <v>49</v>
      </c>
      <c r="L750" s="1" t="s">
        <v>57</v>
      </c>
      <c r="M750" s="1" t="s">
        <v>56</v>
      </c>
      <c r="N750" s="1">
        <v>1980</v>
      </c>
      <c r="O750" s="1" t="s">
        <v>4</v>
      </c>
      <c r="P750" s="1">
        <v>1980</v>
      </c>
      <c r="Q750" s="1">
        <v>0</v>
      </c>
      <c r="R750" s="1" t="s">
        <v>93</v>
      </c>
      <c r="S750" s="1">
        <v>432.87</v>
      </c>
      <c r="T750" s="6">
        <f>+S750*N750</f>
        <v>857082.6</v>
      </c>
      <c r="U750" s="6">
        <f>+S750*Q750</f>
        <v>0</v>
      </c>
      <c r="V750" s="1" t="str">
        <f>IF(AB750=0,IFERROR(VLOOKUP(L750,[1]listaMateriales!A:K,11,0),"-"),"Sin producto")</f>
        <v xml:space="preserve">Ladrillos (Olavarria)    </v>
      </c>
      <c r="W750" s="6">
        <f>+IF(OR(K750="27",K750="28",K750="29"),VLOOKUP(L750,[1]listaMateriales!A:E,5,0),0)*N750/1000</f>
        <v>13.70556</v>
      </c>
      <c r="X750" s="6">
        <f>+IF(W750=0,0,T750/W750)</f>
        <v>62535.394394683615</v>
      </c>
      <c r="Y750" s="1" t="str">
        <f>MID(L750,14,1)</f>
        <v>1</v>
      </c>
      <c r="Z750" s="2" t="str">
        <f>IF(IFERROR(FIND("PUL",M750,1),0)&gt;1,"pulido","no")</f>
        <v>no</v>
      </c>
      <c r="AA750" s="2" t="str">
        <f>IF(IFERROR(FIND("BIOC",M750,1),0)&gt;1,"BIOCITY","no")</f>
        <v>no</v>
      </c>
      <c r="AB750" s="2">
        <f>IFERROR(SEARCH("INT",F750,1),0)+IFERROR(SEARCH("DEV",F750,1),0)+IFERROR(SEARCH("FC",F750,1),0)+IFERROR(SEARCH("USD",F750,1),0)</f>
        <v>0</v>
      </c>
    </row>
    <row r="751" spans="1:28" x14ac:dyDescent="0.2">
      <c r="A751" s="1" t="s">
        <v>1610</v>
      </c>
      <c r="B751" s="1" t="s">
        <v>15</v>
      </c>
      <c r="C751" s="4">
        <v>45362</v>
      </c>
      <c r="D751" s="1" t="s">
        <v>289</v>
      </c>
      <c r="E751" s="1" t="s">
        <v>288</v>
      </c>
      <c r="F751" s="1" t="s">
        <v>1609</v>
      </c>
      <c r="G751" s="1" t="s">
        <v>12</v>
      </c>
      <c r="H751" s="1" t="s">
        <v>11</v>
      </c>
      <c r="I751" s="1" t="s">
        <v>50</v>
      </c>
      <c r="J751" s="1" t="s">
        <v>17</v>
      </c>
      <c r="K751" s="1" t="s">
        <v>16</v>
      </c>
      <c r="L751" s="1" t="s">
        <v>1608</v>
      </c>
      <c r="M751" s="1" t="s">
        <v>1607</v>
      </c>
      <c r="N751" s="1">
        <v>156.6</v>
      </c>
      <c r="O751" s="1" t="s">
        <v>2</v>
      </c>
      <c r="P751" s="1">
        <v>156.6</v>
      </c>
      <c r="Q751" s="1">
        <v>0</v>
      </c>
      <c r="R751" s="1" t="s">
        <v>93</v>
      </c>
      <c r="S751" s="1">
        <v>7648.58</v>
      </c>
      <c r="T751" s="6">
        <f>+S751*N751</f>
        <v>1197767.628</v>
      </c>
      <c r="U751" s="6">
        <f>+S751*Q751</f>
        <v>0</v>
      </c>
      <c r="V751" s="1" t="str">
        <f>IF(AB751=0,IFERROR(VLOOKUP(L751,[1]listaMateriales!A:K,11,0),"-"),"Sin producto")</f>
        <v xml:space="preserve">59 x 59 </v>
      </c>
      <c r="W751" s="6">
        <f>+IF(OR(K751="27",K751="28",K751="29"),VLOOKUP(L751,[1]listaMateriales!A:E,5,0),0)*N751/1000</f>
        <v>0</v>
      </c>
      <c r="X751" s="6">
        <f>+IF(W751=0,0,T751/W751)</f>
        <v>0</v>
      </c>
      <c r="Y751" s="1" t="str">
        <f>MID(L751,14,1)</f>
        <v>2</v>
      </c>
      <c r="Z751" s="2" t="str">
        <f>IF(IFERROR(FIND("PUL",M751,1),0)&gt;1,"pulido","no")</f>
        <v>no</v>
      </c>
      <c r="AA751" s="2" t="str">
        <f>IF(IFERROR(FIND("BIOC",M751,1),0)&gt;1,"BIOCITY","no")</f>
        <v>no</v>
      </c>
      <c r="AB751" s="2">
        <f>IFERROR(SEARCH("INT",F751,1),0)+IFERROR(SEARCH("DEV",F751,1),0)+IFERROR(SEARCH("FC",F751,1),0)+IFERROR(SEARCH("USD",F751,1),0)</f>
        <v>0</v>
      </c>
    </row>
    <row r="752" spans="1:28" x14ac:dyDescent="0.2">
      <c r="A752" s="1" t="s">
        <v>1606</v>
      </c>
      <c r="B752" s="1" t="s">
        <v>15</v>
      </c>
      <c r="C752" s="4">
        <v>45362</v>
      </c>
      <c r="D752" s="1" t="s">
        <v>1605</v>
      </c>
      <c r="E752" s="1" t="s">
        <v>1604</v>
      </c>
      <c r="F752" s="1" t="s">
        <v>1584</v>
      </c>
      <c r="G752" s="1" t="s">
        <v>12</v>
      </c>
      <c r="H752" s="1" t="s">
        <v>11</v>
      </c>
      <c r="I752" s="1" t="s">
        <v>50</v>
      </c>
      <c r="J752" s="1" t="s">
        <v>17</v>
      </c>
      <c r="K752" s="1" t="s">
        <v>16</v>
      </c>
      <c r="L752" s="1" t="s">
        <v>887</v>
      </c>
      <c r="M752" s="1" t="s">
        <v>886</v>
      </c>
      <c r="N752" s="1">
        <v>504</v>
      </c>
      <c r="O752" s="1" t="s">
        <v>2</v>
      </c>
      <c r="P752" s="1">
        <v>0</v>
      </c>
      <c r="Q752" s="1">
        <v>504</v>
      </c>
      <c r="R752" s="1" t="s">
        <v>43</v>
      </c>
      <c r="S752" s="1">
        <v>15673.77</v>
      </c>
      <c r="T752" s="6">
        <f>+S752*N752</f>
        <v>7899580.0800000001</v>
      </c>
      <c r="U752" s="6">
        <f>+S752*Q752</f>
        <v>7899580.0800000001</v>
      </c>
      <c r="V752" s="1" t="str">
        <f>IF(AB752=0,IFERROR(VLOOKUP(L752,[1]listaMateriales!A:K,11,0),"-"),"Sin producto")</f>
        <v>58x58 Polished</v>
      </c>
      <c r="W752" s="6">
        <f>+IF(OR(K752="27",K752="28",K752="29"),VLOOKUP(L752,[1]listaMateriales!A:E,5,0),0)*N752/1000</f>
        <v>0</v>
      </c>
      <c r="X752" s="6">
        <f>+IF(W752=0,0,T752/W752)</f>
        <v>0</v>
      </c>
      <c r="Y752" s="1" t="str">
        <f>MID(L752,14,1)</f>
        <v>1</v>
      </c>
      <c r="Z752" s="2" t="str">
        <f>IF(IFERROR(FIND("PUL",M752,1),0)&gt;1,"pulido","no")</f>
        <v>pulido</v>
      </c>
      <c r="AA752" s="2" t="str">
        <f>IF(IFERROR(FIND("BIOC",M752,1),0)&gt;1,"BIOCITY","no")</f>
        <v>no</v>
      </c>
      <c r="AB752" s="2">
        <f>IFERROR(SEARCH("INT",F752,1),0)+IFERROR(SEARCH("DEV",F752,1),0)+IFERROR(SEARCH("FC",F752,1),0)+IFERROR(SEARCH("USD",F752,1),0)</f>
        <v>0</v>
      </c>
    </row>
    <row r="753" spans="1:28" x14ac:dyDescent="0.2">
      <c r="A753" s="1" t="s">
        <v>1603</v>
      </c>
      <c r="B753" s="1" t="s">
        <v>15</v>
      </c>
      <c r="C753" s="4">
        <v>45362</v>
      </c>
      <c r="D753" s="1" t="s">
        <v>1593</v>
      </c>
      <c r="E753" s="1" t="s">
        <v>1592</v>
      </c>
      <c r="F753" s="1" t="s">
        <v>1602</v>
      </c>
      <c r="G753" s="1" t="s">
        <v>12</v>
      </c>
      <c r="H753" s="1" t="s">
        <v>11</v>
      </c>
      <c r="I753" s="1" t="s">
        <v>50</v>
      </c>
      <c r="J753" s="1" t="s">
        <v>17</v>
      </c>
      <c r="K753" s="1" t="s">
        <v>16</v>
      </c>
      <c r="L753" s="1" t="s">
        <v>219</v>
      </c>
      <c r="M753" s="1" t="s">
        <v>218</v>
      </c>
      <c r="N753" s="1">
        <v>216</v>
      </c>
      <c r="O753" s="1" t="s">
        <v>2</v>
      </c>
      <c r="P753" s="1">
        <v>0</v>
      </c>
      <c r="Q753" s="1">
        <v>216</v>
      </c>
      <c r="R753" s="1" t="s">
        <v>195</v>
      </c>
      <c r="S753" s="1">
        <v>7913.72</v>
      </c>
      <c r="T753" s="6">
        <f>+S753*N753</f>
        <v>1709363.52</v>
      </c>
      <c r="U753" s="6">
        <f>+S753*Q753</f>
        <v>1709363.52</v>
      </c>
      <c r="V753" s="1" t="str">
        <f>IF(AB753=0,IFERROR(VLOOKUP(L753,[1]listaMateriales!A:K,11,0),"-"),"Sin producto")</f>
        <v>60x60-61x61-61,5x61,5</v>
      </c>
      <c r="W753" s="6">
        <f>+IF(OR(K753="27",K753="28",K753="29"),VLOOKUP(L753,[1]listaMateriales!A:E,5,0),0)*N753/1000</f>
        <v>0</v>
      </c>
      <c r="X753" s="6">
        <f>+IF(W753=0,0,T753/W753)</f>
        <v>0</v>
      </c>
      <c r="Y753" s="1" t="str">
        <f>MID(L753,14,1)</f>
        <v>1</v>
      </c>
      <c r="Z753" s="2" t="str">
        <f>IF(IFERROR(FIND("PUL",M753,1),0)&gt;1,"pulido","no")</f>
        <v>no</v>
      </c>
      <c r="AA753" s="2" t="str">
        <f>IF(IFERROR(FIND("BIOC",M753,1),0)&gt;1,"BIOCITY","no")</f>
        <v>no</v>
      </c>
      <c r="AB753" s="2">
        <f>IFERROR(SEARCH("INT",F753,1),0)+IFERROR(SEARCH("DEV",F753,1),0)+IFERROR(SEARCH("FC",F753,1),0)+IFERROR(SEARCH("USD",F753,1),0)</f>
        <v>0</v>
      </c>
    </row>
    <row r="754" spans="1:28" x14ac:dyDescent="0.2">
      <c r="A754" s="1" t="s">
        <v>1603</v>
      </c>
      <c r="B754" s="1" t="s">
        <v>15</v>
      </c>
      <c r="C754" s="4">
        <v>45362</v>
      </c>
      <c r="D754" s="1" t="s">
        <v>1593</v>
      </c>
      <c r="E754" s="1" t="s">
        <v>1592</v>
      </c>
      <c r="F754" s="1" t="s">
        <v>1602</v>
      </c>
      <c r="G754" s="1" t="s">
        <v>12</v>
      </c>
      <c r="H754" s="1" t="s">
        <v>11</v>
      </c>
      <c r="I754" s="1" t="s">
        <v>50</v>
      </c>
      <c r="J754" s="1" t="s">
        <v>17</v>
      </c>
      <c r="K754" s="1" t="s">
        <v>16</v>
      </c>
      <c r="L754" s="1" t="s">
        <v>600</v>
      </c>
      <c r="M754" s="1" t="s">
        <v>599</v>
      </c>
      <c r="N754" s="1">
        <v>216</v>
      </c>
      <c r="O754" s="1" t="s">
        <v>2</v>
      </c>
      <c r="P754" s="1">
        <v>0</v>
      </c>
      <c r="Q754" s="1">
        <v>216</v>
      </c>
      <c r="R754" s="1" t="s">
        <v>195</v>
      </c>
      <c r="S754" s="1">
        <v>7913.72</v>
      </c>
      <c r="T754" s="6">
        <f>+S754*N754</f>
        <v>1709363.52</v>
      </c>
      <c r="U754" s="6">
        <f>+S754*Q754</f>
        <v>1709363.52</v>
      </c>
      <c r="V754" s="1" t="str">
        <f>IF(AB754=0,IFERROR(VLOOKUP(L754,[1]listaMateriales!A:K,11,0),"-"),"Sin producto")</f>
        <v>60x60-61x61-61,5x61,5</v>
      </c>
      <c r="W754" s="6">
        <f>+IF(OR(K754="27",K754="28",K754="29"),VLOOKUP(L754,[1]listaMateriales!A:E,5,0),0)*N754/1000</f>
        <v>0</v>
      </c>
      <c r="X754" s="6">
        <f>+IF(W754=0,0,T754/W754)</f>
        <v>0</v>
      </c>
      <c r="Y754" s="1" t="str">
        <f>MID(L754,14,1)</f>
        <v>1</v>
      </c>
      <c r="Z754" s="2" t="str">
        <f>IF(IFERROR(FIND("PUL",M754,1),0)&gt;1,"pulido","no")</f>
        <v>no</v>
      </c>
      <c r="AA754" s="2" t="str">
        <f>IF(IFERROR(FIND("BIOC",M754,1),0)&gt;1,"BIOCITY","no")</f>
        <v>no</v>
      </c>
      <c r="AB754" s="2">
        <f>IFERROR(SEARCH("INT",F754,1),0)+IFERROR(SEARCH("DEV",F754,1),0)+IFERROR(SEARCH("FC",F754,1),0)+IFERROR(SEARCH("USD",F754,1),0)</f>
        <v>0</v>
      </c>
    </row>
    <row r="755" spans="1:28" x14ac:dyDescent="0.2">
      <c r="A755" s="1" t="s">
        <v>1601</v>
      </c>
      <c r="B755" s="1" t="s">
        <v>15</v>
      </c>
      <c r="C755" s="4">
        <v>45362</v>
      </c>
      <c r="D755" s="1" t="s">
        <v>1600</v>
      </c>
      <c r="E755" s="1" t="s">
        <v>1599</v>
      </c>
      <c r="F755" s="1" t="s">
        <v>1598</v>
      </c>
      <c r="G755" s="1" t="s">
        <v>12</v>
      </c>
      <c r="H755" s="1" t="s">
        <v>11</v>
      </c>
      <c r="I755" s="1" t="s">
        <v>50</v>
      </c>
      <c r="J755" s="1" t="s">
        <v>424</v>
      </c>
      <c r="K755" s="1" t="s">
        <v>0</v>
      </c>
      <c r="L755" s="1" t="s">
        <v>423</v>
      </c>
      <c r="M755" s="1" t="s">
        <v>1597</v>
      </c>
      <c r="N755" s="1">
        <v>1</v>
      </c>
      <c r="O755" s="1" t="s">
        <v>4</v>
      </c>
      <c r="P755" s="1">
        <v>0</v>
      </c>
      <c r="Q755" s="1">
        <v>1</v>
      </c>
      <c r="R755" s="1" t="s">
        <v>102</v>
      </c>
      <c r="S755" s="1">
        <v>1322.31</v>
      </c>
      <c r="T755" s="6">
        <f>+S755*N755</f>
        <v>1322.31</v>
      </c>
      <c r="U755" s="6">
        <f>+S755*Q755</f>
        <v>1322.31</v>
      </c>
      <c r="V755" s="1" t="str">
        <f>IF(AB755=0,IFERROR(VLOOKUP(L755,[1]listaMateriales!A:K,11,0),"-"),"Sin producto")</f>
        <v>Sin producto</v>
      </c>
      <c r="W755" s="6">
        <f>+IF(OR(K755="27",K755="28",K755="29"),VLOOKUP(L755,[1]listaMateriales!A:E,5,0),0)*N755/1000</f>
        <v>0</v>
      </c>
      <c r="X755" s="6">
        <f>+IF(W755=0,0,T755/W755)</f>
        <v>0</v>
      </c>
      <c r="Y755" s="1" t="str">
        <f>MID(L755,14,1)</f>
        <v/>
      </c>
      <c r="Z755" s="2" t="str">
        <f>IF(IFERROR(FIND("PUL",M755,1),0)&gt;1,"pulido","no")</f>
        <v>no</v>
      </c>
      <c r="AA755" s="2" t="str">
        <f>IF(IFERROR(FIND("BIOC",M755,1),0)&gt;1,"BIOCITY","no")</f>
        <v>no</v>
      </c>
      <c r="AB755" s="2">
        <f>IFERROR(SEARCH("INT",F755,1),0)+IFERROR(SEARCH("DEV",F755,1),0)+IFERROR(SEARCH("FC",F755,1),0)+IFERROR(SEARCH("USD",F755,1),0)</f>
        <v>5</v>
      </c>
    </row>
    <row r="756" spans="1:28" x14ac:dyDescent="0.2">
      <c r="A756" s="1" t="s">
        <v>1596</v>
      </c>
      <c r="B756" s="1" t="s">
        <v>15</v>
      </c>
      <c r="C756" s="4">
        <v>45362</v>
      </c>
      <c r="D756" s="1" t="s">
        <v>284</v>
      </c>
      <c r="E756" s="1" t="s">
        <v>283</v>
      </c>
      <c r="F756" s="1" t="s">
        <v>1580</v>
      </c>
      <c r="G756" s="1" t="s">
        <v>12</v>
      </c>
      <c r="H756" s="1" t="s">
        <v>11</v>
      </c>
      <c r="I756" s="1" t="s">
        <v>50</v>
      </c>
      <c r="J756" s="1" t="s">
        <v>9</v>
      </c>
      <c r="K756" s="1" t="s">
        <v>30</v>
      </c>
      <c r="L756" s="1" t="s">
        <v>223</v>
      </c>
      <c r="M756" s="1" t="s">
        <v>222</v>
      </c>
      <c r="N756" s="1">
        <v>387.84</v>
      </c>
      <c r="O756" s="1" t="s">
        <v>2</v>
      </c>
      <c r="P756" s="1">
        <v>387.84</v>
      </c>
      <c r="Q756" s="1">
        <v>0</v>
      </c>
      <c r="R756" s="1" t="s">
        <v>93</v>
      </c>
      <c r="S756" s="1">
        <v>3191.11</v>
      </c>
      <c r="T756" s="6">
        <f>+S756*N756</f>
        <v>1237640.1024</v>
      </c>
      <c r="U756" s="6">
        <f>+S756*Q756</f>
        <v>0</v>
      </c>
      <c r="V756" s="1" t="str">
        <f>IF(AB756=0,IFERROR(VLOOKUP(L756,[1]listaMateriales!A:K,11,0),"-"),"Sin producto")</f>
        <v>38 x 38</v>
      </c>
      <c r="W756" s="6">
        <f>+IF(OR(K756="27",K756="28",K756="29"),VLOOKUP(L756,[1]listaMateriales!A:E,5,0),0)*N756/1000</f>
        <v>0</v>
      </c>
      <c r="X756" s="6">
        <f>+IF(W756=0,0,T756/W756)</f>
        <v>0</v>
      </c>
      <c r="Y756" s="1" t="str">
        <f>MID(L756,14,1)</f>
        <v>1</v>
      </c>
      <c r="Z756" s="2" t="str">
        <f>IF(IFERROR(FIND("PUL",M756,1),0)&gt;1,"pulido","no")</f>
        <v>no</v>
      </c>
      <c r="AA756" s="2" t="str">
        <f>IF(IFERROR(FIND("BIOC",M756,1),0)&gt;1,"BIOCITY","no")</f>
        <v>no</v>
      </c>
      <c r="AB756" s="2">
        <f>IFERROR(SEARCH("INT",F756,1),0)+IFERROR(SEARCH("DEV",F756,1),0)+IFERROR(SEARCH("FC",F756,1),0)+IFERROR(SEARCH("USD",F756,1),0)</f>
        <v>0</v>
      </c>
    </row>
    <row r="757" spans="1:28" x14ac:dyDescent="0.2">
      <c r="A757" s="1" t="s">
        <v>1595</v>
      </c>
      <c r="B757" s="1" t="s">
        <v>15</v>
      </c>
      <c r="C757" s="4">
        <v>45362</v>
      </c>
      <c r="D757" s="1" t="s">
        <v>101</v>
      </c>
      <c r="E757" s="1" t="s">
        <v>100</v>
      </c>
      <c r="F757" s="1" t="s">
        <v>1580</v>
      </c>
      <c r="G757" s="1" t="s">
        <v>12</v>
      </c>
      <c r="H757" s="1" t="s">
        <v>11</v>
      </c>
      <c r="I757" s="1" t="s">
        <v>50</v>
      </c>
      <c r="J757" s="1" t="s">
        <v>9</v>
      </c>
      <c r="K757" s="1" t="s">
        <v>30</v>
      </c>
      <c r="L757" s="1" t="s">
        <v>814</v>
      </c>
      <c r="M757" s="1" t="s">
        <v>813</v>
      </c>
      <c r="N757" s="1">
        <v>399.36</v>
      </c>
      <c r="O757" s="1" t="s">
        <v>2</v>
      </c>
      <c r="P757" s="1">
        <v>0</v>
      </c>
      <c r="Q757" s="1">
        <v>399.36</v>
      </c>
      <c r="R757" s="1" t="s">
        <v>93</v>
      </c>
      <c r="S757" s="1">
        <v>4631.09</v>
      </c>
      <c r="T757" s="6">
        <f>+S757*N757</f>
        <v>1849472.1024000002</v>
      </c>
      <c r="U757" s="6">
        <f>+S757*Q757</f>
        <v>1849472.1024000002</v>
      </c>
      <c r="V757" s="1" t="str">
        <f>IF(AB757=0,IFERROR(VLOOKUP(L757,[1]listaMateriales!A:K,11,0),"-"),"Sin producto")</f>
        <v>51 x 51</v>
      </c>
      <c r="W757" s="6">
        <f>+IF(OR(K757="27",K757="28",K757="29"),VLOOKUP(L757,[1]listaMateriales!A:E,5,0),0)*N757/1000</f>
        <v>0</v>
      </c>
      <c r="X757" s="6">
        <f>+IF(W757=0,0,T757/W757)</f>
        <v>0</v>
      </c>
      <c r="Y757" s="1" t="str">
        <f>MID(L757,14,1)</f>
        <v>1</v>
      </c>
      <c r="Z757" s="2" t="str">
        <f>IF(IFERROR(FIND("PUL",M757,1),0)&gt;1,"pulido","no")</f>
        <v>no</v>
      </c>
      <c r="AA757" s="2" t="str">
        <f>IF(IFERROR(FIND("BIOC",M757,1),0)&gt;1,"BIOCITY","no")</f>
        <v>no</v>
      </c>
      <c r="AB757" s="2">
        <f>IFERROR(SEARCH("INT",F757,1),0)+IFERROR(SEARCH("DEV",F757,1),0)+IFERROR(SEARCH("FC",F757,1),0)+IFERROR(SEARCH("USD",F757,1),0)</f>
        <v>0</v>
      </c>
    </row>
    <row r="758" spans="1:28" x14ac:dyDescent="0.2">
      <c r="A758" s="1" t="s">
        <v>1594</v>
      </c>
      <c r="B758" s="1" t="s">
        <v>15</v>
      </c>
      <c r="C758" s="4">
        <v>45362</v>
      </c>
      <c r="D758" s="1" t="s">
        <v>1593</v>
      </c>
      <c r="E758" s="1" t="s">
        <v>1592</v>
      </c>
      <c r="F758" s="1" t="s">
        <v>1591</v>
      </c>
      <c r="G758" s="1" t="s">
        <v>39</v>
      </c>
      <c r="H758" s="1" t="s">
        <v>38</v>
      </c>
      <c r="I758" s="1" t="s">
        <v>50</v>
      </c>
      <c r="J758" s="1" t="s">
        <v>9</v>
      </c>
      <c r="K758" s="1" t="s">
        <v>30</v>
      </c>
      <c r="L758" s="1" t="s">
        <v>723</v>
      </c>
      <c r="M758" s="1" t="s">
        <v>722</v>
      </c>
      <c r="N758" s="1">
        <v>599.04</v>
      </c>
      <c r="O758" s="1" t="s">
        <v>2</v>
      </c>
      <c r="P758" s="1">
        <v>0</v>
      </c>
      <c r="Q758" s="1">
        <v>599.04</v>
      </c>
      <c r="R758" s="1" t="s">
        <v>195</v>
      </c>
      <c r="S758" s="1">
        <v>3894.02</v>
      </c>
      <c r="T758" s="6">
        <f>+S758*N758</f>
        <v>2332673.7407999998</v>
      </c>
      <c r="U758" s="6">
        <f>+S758*Q758</f>
        <v>2332673.7407999998</v>
      </c>
      <c r="V758" s="1" t="str">
        <f>IF(AB758=0,IFERROR(VLOOKUP(L758,[1]listaMateriales!A:K,11,0),"-"),"Sin producto")</f>
        <v>51 x 51</v>
      </c>
      <c r="W758" s="6">
        <f>+IF(OR(K758="27",K758="28",K758="29"),VLOOKUP(L758,[1]listaMateriales!A:E,5,0),0)*N758/1000</f>
        <v>0</v>
      </c>
      <c r="X758" s="6">
        <f>+IF(W758=0,0,T758/W758)</f>
        <v>0</v>
      </c>
      <c r="Y758" s="1" t="str">
        <f>MID(L758,14,1)</f>
        <v>1</v>
      </c>
      <c r="Z758" s="2" t="str">
        <f>IF(IFERROR(FIND("PUL",M758,1),0)&gt;1,"pulido","no")</f>
        <v>no</v>
      </c>
      <c r="AA758" s="2" t="str">
        <f>IF(IFERROR(FIND("BIOC",M758,1),0)&gt;1,"BIOCITY","no")</f>
        <v>no</v>
      </c>
      <c r="AB758" s="2">
        <f>IFERROR(SEARCH("INT",F758,1),0)+IFERROR(SEARCH("DEV",F758,1),0)+IFERROR(SEARCH("FC",F758,1),0)+IFERROR(SEARCH("USD",F758,1),0)</f>
        <v>0</v>
      </c>
    </row>
    <row r="759" spans="1:28" x14ac:dyDescent="0.2">
      <c r="A759" s="1" t="s">
        <v>1594</v>
      </c>
      <c r="B759" s="1" t="s">
        <v>15</v>
      </c>
      <c r="C759" s="4">
        <v>45362</v>
      </c>
      <c r="D759" s="1" t="s">
        <v>1593</v>
      </c>
      <c r="E759" s="1" t="s">
        <v>1592</v>
      </c>
      <c r="F759" s="1" t="s">
        <v>1591</v>
      </c>
      <c r="G759" s="1" t="s">
        <v>39</v>
      </c>
      <c r="H759" s="1" t="s">
        <v>38</v>
      </c>
      <c r="I759" s="1" t="s">
        <v>50</v>
      </c>
      <c r="J759" s="1" t="s">
        <v>9</v>
      </c>
      <c r="K759" s="1" t="s">
        <v>30</v>
      </c>
      <c r="L759" s="1" t="s">
        <v>725</v>
      </c>
      <c r="M759" s="1" t="s">
        <v>724</v>
      </c>
      <c r="N759" s="1">
        <v>599.04</v>
      </c>
      <c r="O759" s="1" t="s">
        <v>2</v>
      </c>
      <c r="P759" s="1">
        <v>0</v>
      </c>
      <c r="Q759" s="1">
        <v>599.04</v>
      </c>
      <c r="R759" s="1" t="s">
        <v>195</v>
      </c>
      <c r="S759" s="1">
        <v>3894.02</v>
      </c>
      <c r="T759" s="6">
        <f>+S759*N759</f>
        <v>2332673.7407999998</v>
      </c>
      <c r="U759" s="6">
        <f>+S759*Q759</f>
        <v>2332673.7407999998</v>
      </c>
      <c r="V759" s="1" t="str">
        <f>IF(AB759=0,IFERROR(VLOOKUP(L759,[1]listaMateriales!A:K,11,0),"-"),"Sin producto")</f>
        <v>51 x 51</v>
      </c>
      <c r="W759" s="6">
        <f>+IF(OR(K759="27",K759="28",K759="29"),VLOOKUP(L759,[1]listaMateriales!A:E,5,0),0)*N759/1000</f>
        <v>0</v>
      </c>
      <c r="X759" s="6">
        <f>+IF(W759=0,0,T759/W759)</f>
        <v>0</v>
      </c>
      <c r="Y759" s="1" t="str">
        <f>MID(L759,14,1)</f>
        <v>1</v>
      </c>
      <c r="Z759" s="2" t="str">
        <f>IF(IFERROR(FIND("PUL",M759,1),0)&gt;1,"pulido","no")</f>
        <v>no</v>
      </c>
      <c r="AA759" s="2" t="str">
        <f>IF(IFERROR(FIND("BIOC",M759,1),0)&gt;1,"BIOCITY","no")</f>
        <v>no</v>
      </c>
      <c r="AB759" s="2">
        <f>IFERROR(SEARCH("INT",F759,1),0)+IFERROR(SEARCH("DEV",F759,1),0)+IFERROR(SEARCH("FC",F759,1),0)+IFERROR(SEARCH("USD",F759,1),0)</f>
        <v>0</v>
      </c>
    </row>
    <row r="760" spans="1:28" x14ac:dyDescent="0.2">
      <c r="A760" s="1" t="s">
        <v>1590</v>
      </c>
      <c r="B760" s="1" t="s">
        <v>15</v>
      </c>
      <c r="C760" s="4">
        <v>45362</v>
      </c>
      <c r="D760" s="1" t="s">
        <v>944</v>
      </c>
      <c r="E760" s="1" t="s">
        <v>943</v>
      </c>
      <c r="F760" s="1" t="s">
        <v>1584</v>
      </c>
      <c r="G760" s="1" t="s">
        <v>39</v>
      </c>
      <c r="H760" s="1" t="s">
        <v>38</v>
      </c>
      <c r="I760" s="1" t="s">
        <v>50</v>
      </c>
      <c r="J760" s="1" t="s">
        <v>17</v>
      </c>
      <c r="K760" s="1" t="s">
        <v>16</v>
      </c>
      <c r="L760" s="1" t="s">
        <v>893</v>
      </c>
      <c r="M760" s="1" t="s">
        <v>892</v>
      </c>
      <c r="N760" s="1">
        <v>104.4</v>
      </c>
      <c r="O760" s="1" t="s">
        <v>2</v>
      </c>
      <c r="P760" s="1">
        <v>0</v>
      </c>
      <c r="Q760" s="1">
        <v>104.4</v>
      </c>
      <c r="R760" s="1" t="s">
        <v>46</v>
      </c>
      <c r="S760" s="1">
        <v>11050.11</v>
      </c>
      <c r="T760" s="6">
        <f>+S760*N760</f>
        <v>1153631.4840000002</v>
      </c>
      <c r="U760" s="6">
        <f>+S760*Q760</f>
        <v>1153631.4840000002</v>
      </c>
      <c r="V760" s="1" t="str">
        <f>IF(AB760=0,IFERROR(VLOOKUP(L760,[1]listaMateriales!A:K,11,0),"-"),"Sin producto")</f>
        <v xml:space="preserve">59 x 59 </v>
      </c>
      <c r="W760" s="6">
        <f>+IF(OR(K760="27",K760="28",K760="29"),VLOOKUP(L760,[1]listaMateriales!A:E,5,0),0)*N760/1000</f>
        <v>0</v>
      </c>
      <c r="X760" s="6">
        <f>+IF(W760=0,0,T760/W760)</f>
        <v>0</v>
      </c>
      <c r="Y760" s="1" t="str">
        <f>MID(L760,14,1)</f>
        <v>1</v>
      </c>
      <c r="Z760" s="2" t="str">
        <f>IF(IFERROR(FIND("PUL",M760,1),0)&gt;1,"pulido","no")</f>
        <v>no</v>
      </c>
      <c r="AA760" s="2" t="str">
        <f>IF(IFERROR(FIND("BIOC",M760,1),0)&gt;1,"BIOCITY","no")</f>
        <v>no</v>
      </c>
      <c r="AB760" s="2">
        <f>IFERROR(SEARCH("INT",F760,1),0)+IFERROR(SEARCH("DEV",F760,1),0)+IFERROR(SEARCH("FC",F760,1),0)+IFERROR(SEARCH("USD",F760,1),0)</f>
        <v>0</v>
      </c>
    </row>
    <row r="761" spans="1:28" x14ac:dyDescent="0.2">
      <c r="A761" s="1" t="s">
        <v>1589</v>
      </c>
      <c r="B761" s="1" t="s">
        <v>15</v>
      </c>
      <c r="C761" s="4">
        <v>45362</v>
      </c>
      <c r="D761" s="1" t="s">
        <v>284</v>
      </c>
      <c r="E761" s="1" t="s">
        <v>283</v>
      </c>
      <c r="F761" s="1" t="s">
        <v>1588</v>
      </c>
      <c r="G761" s="1" t="s">
        <v>39</v>
      </c>
      <c r="H761" s="1" t="s">
        <v>38</v>
      </c>
      <c r="I761" s="1" t="s">
        <v>50</v>
      </c>
      <c r="J761" s="1" t="s">
        <v>17</v>
      </c>
      <c r="K761" s="1" t="s">
        <v>16</v>
      </c>
      <c r="L761" s="1" t="s">
        <v>780</v>
      </c>
      <c r="M761" s="1" t="s">
        <v>779</v>
      </c>
      <c r="N761" s="1">
        <v>68.400000000000006</v>
      </c>
      <c r="O761" s="1" t="s">
        <v>2</v>
      </c>
      <c r="P761" s="1">
        <v>68.400000000000006</v>
      </c>
      <c r="Q761" s="1">
        <v>0</v>
      </c>
      <c r="R761" s="1" t="s">
        <v>93</v>
      </c>
      <c r="S761" s="1">
        <v>19168.599999999999</v>
      </c>
      <c r="T761" s="6">
        <f>+S761*N761</f>
        <v>1311132.24</v>
      </c>
      <c r="U761" s="6">
        <f>+S761*Q761</f>
        <v>0</v>
      </c>
      <c r="V761" s="1" t="str">
        <f>IF(AB761=0,IFERROR(VLOOKUP(L761,[1]listaMateriales!A:K,11,0),"-"),"Sin producto")</f>
        <v>21 x 122</v>
      </c>
      <c r="W761" s="6">
        <f>+IF(OR(K761="27",K761="28",K761="29"),VLOOKUP(L761,[1]listaMateriales!A:E,5,0),0)*N761/1000</f>
        <v>0</v>
      </c>
      <c r="X761" s="6">
        <f>+IF(W761=0,0,T761/W761)</f>
        <v>0</v>
      </c>
      <c r="Y761" s="1" t="str">
        <f>MID(L761,14,1)</f>
        <v>1</v>
      </c>
      <c r="Z761" s="2" t="str">
        <f>IF(IFERROR(FIND("PUL",M761,1),0)&gt;1,"pulido","no")</f>
        <v>no</v>
      </c>
      <c r="AA761" s="2" t="str">
        <f>IF(IFERROR(FIND("BIOC",M761,1),0)&gt;1,"BIOCITY","no")</f>
        <v>no</v>
      </c>
      <c r="AB761" s="2">
        <f>IFERROR(SEARCH("INT",F761,1),0)+IFERROR(SEARCH("DEV",F761,1),0)+IFERROR(SEARCH("FC",F761,1),0)+IFERROR(SEARCH("USD",F761,1),0)</f>
        <v>0</v>
      </c>
    </row>
    <row r="762" spans="1:28" x14ac:dyDescent="0.2">
      <c r="A762" s="1" t="s">
        <v>1587</v>
      </c>
      <c r="B762" s="1" t="s">
        <v>15</v>
      </c>
      <c r="C762" s="4">
        <v>45362</v>
      </c>
      <c r="D762" s="1" t="s">
        <v>1586</v>
      </c>
      <c r="E762" s="1" t="s">
        <v>1585</v>
      </c>
      <c r="F762" s="1" t="s">
        <v>1584</v>
      </c>
      <c r="G762" s="1" t="s">
        <v>12</v>
      </c>
      <c r="H762" s="1" t="s">
        <v>11</v>
      </c>
      <c r="I762" s="1" t="s">
        <v>50</v>
      </c>
      <c r="J762" s="1" t="s">
        <v>9</v>
      </c>
      <c r="K762" s="1" t="s">
        <v>30</v>
      </c>
      <c r="L762" s="1" t="s">
        <v>67</v>
      </c>
      <c r="M762" s="1" t="s">
        <v>66</v>
      </c>
      <c r="N762" s="1">
        <v>290.88</v>
      </c>
      <c r="O762" s="1" t="s">
        <v>2</v>
      </c>
      <c r="P762" s="1">
        <v>290.88</v>
      </c>
      <c r="Q762" s="1">
        <v>0</v>
      </c>
      <c r="R762" s="1" t="s">
        <v>43</v>
      </c>
      <c r="S762" s="1">
        <v>3056.85</v>
      </c>
      <c r="T762" s="6">
        <f>+S762*N762</f>
        <v>889176.52799999993</v>
      </c>
      <c r="U762" s="6">
        <f>+S762*Q762</f>
        <v>0</v>
      </c>
      <c r="V762" s="1" t="str">
        <f>IF(AB762=0,IFERROR(VLOOKUP(L762,[1]listaMateriales!A:K,11,0),"-"),"Sin producto")</f>
        <v>38 x 38</v>
      </c>
      <c r="W762" s="6">
        <f>+IF(OR(K762="27",K762="28",K762="29"),VLOOKUP(L762,[1]listaMateriales!A:E,5,0),0)*N762/1000</f>
        <v>0</v>
      </c>
      <c r="X762" s="6">
        <f>+IF(W762=0,0,T762/W762)</f>
        <v>0</v>
      </c>
      <c r="Y762" s="1" t="str">
        <f>MID(L762,14,1)</f>
        <v>1</v>
      </c>
      <c r="Z762" s="2" t="str">
        <f>IF(IFERROR(FIND("PUL",M762,1),0)&gt;1,"pulido","no")</f>
        <v>no</v>
      </c>
      <c r="AA762" s="2" t="str">
        <f>IF(IFERROR(FIND("BIOC",M762,1),0)&gt;1,"BIOCITY","no")</f>
        <v>no</v>
      </c>
      <c r="AB762" s="2">
        <f>IFERROR(SEARCH("INT",F762,1),0)+IFERROR(SEARCH("DEV",F762,1),0)+IFERROR(SEARCH("FC",F762,1),0)+IFERROR(SEARCH("USD",F762,1),0)</f>
        <v>0</v>
      </c>
    </row>
    <row r="763" spans="1:28" x14ac:dyDescent="0.2">
      <c r="A763" s="1" t="s">
        <v>1587</v>
      </c>
      <c r="B763" s="1" t="s">
        <v>15</v>
      </c>
      <c r="C763" s="4">
        <v>45362</v>
      </c>
      <c r="D763" s="1" t="s">
        <v>1586</v>
      </c>
      <c r="E763" s="1" t="s">
        <v>1585</v>
      </c>
      <c r="F763" s="1" t="s">
        <v>1584</v>
      </c>
      <c r="G763" s="1" t="s">
        <v>12</v>
      </c>
      <c r="H763" s="1" t="s">
        <v>11</v>
      </c>
      <c r="I763" s="1" t="s">
        <v>50</v>
      </c>
      <c r="J763" s="1" t="s">
        <v>9</v>
      </c>
      <c r="K763" s="1" t="s">
        <v>30</v>
      </c>
      <c r="L763" s="1" t="s">
        <v>623</v>
      </c>
      <c r="M763" s="1" t="s">
        <v>622</v>
      </c>
      <c r="N763" s="1">
        <v>290.88</v>
      </c>
      <c r="O763" s="1" t="s">
        <v>2</v>
      </c>
      <c r="P763" s="1">
        <v>290.88</v>
      </c>
      <c r="Q763" s="1">
        <v>0</v>
      </c>
      <c r="R763" s="1" t="s">
        <v>43</v>
      </c>
      <c r="S763" s="1">
        <v>3056.85</v>
      </c>
      <c r="T763" s="6">
        <f>+S763*N763</f>
        <v>889176.52799999993</v>
      </c>
      <c r="U763" s="6">
        <f>+S763*Q763</f>
        <v>0</v>
      </c>
      <c r="V763" s="1" t="str">
        <f>IF(AB763=0,IFERROR(VLOOKUP(L763,[1]listaMateriales!A:K,11,0),"-"),"Sin producto")</f>
        <v>38 x 38</v>
      </c>
      <c r="W763" s="6">
        <f>+IF(OR(K763="27",K763="28",K763="29"),VLOOKUP(L763,[1]listaMateriales!A:E,5,0),0)*N763/1000</f>
        <v>0</v>
      </c>
      <c r="X763" s="6">
        <f>+IF(W763=0,0,T763/W763)</f>
        <v>0</v>
      </c>
      <c r="Y763" s="1" t="str">
        <f>MID(L763,14,1)</f>
        <v>1</v>
      </c>
      <c r="Z763" s="2" t="str">
        <f>IF(IFERROR(FIND("PUL",M763,1),0)&gt;1,"pulido","no")</f>
        <v>no</v>
      </c>
      <c r="AA763" s="2" t="str">
        <f>IF(IFERROR(FIND("BIOC",M763,1),0)&gt;1,"BIOCITY","no")</f>
        <v>no</v>
      </c>
      <c r="AB763" s="2">
        <f>IFERROR(SEARCH("INT",F763,1),0)+IFERROR(SEARCH("DEV",F763,1),0)+IFERROR(SEARCH("FC",F763,1),0)+IFERROR(SEARCH("USD",F763,1),0)</f>
        <v>0</v>
      </c>
    </row>
    <row r="764" spans="1:28" x14ac:dyDescent="0.2">
      <c r="A764" s="1" t="s">
        <v>1587</v>
      </c>
      <c r="B764" s="1" t="s">
        <v>15</v>
      </c>
      <c r="C764" s="4">
        <v>45362</v>
      </c>
      <c r="D764" s="1" t="s">
        <v>1586</v>
      </c>
      <c r="E764" s="1" t="s">
        <v>1585</v>
      </c>
      <c r="F764" s="1" t="s">
        <v>1584</v>
      </c>
      <c r="G764" s="1" t="s">
        <v>12</v>
      </c>
      <c r="H764" s="1" t="s">
        <v>11</v>
      </c>
      <c r="I764" s="1" t="s">
        <v>50</v>
      </c>
      <c r="J764" s="1" t="s">
        <v>9</v>
      </c>
      <c r="K764" s="1" t="s">
        <v>30</v>
      </c>
      <c r="L764" s="1" t="s">
        <v>69</v>
      </c>
      <c r="M764" s="1" t="s">
        <v>68</v>
      </c>
      <c r="N764" s="1">
        <v>290.88</v>
      </c>
      <c r="O764" s="1" t="s">
        <v>2</v>
      </c>
      <c r="P764" s="1">
        <v>290.88</v>
      </c>
      <c r="Q764" s="1">
        <v>0</v>
      </c>
      <c r="R764" s="1" t="s">
        <v>43</v>
      </c>
      <c r="S764" s="1">
        <v>3330.14</v>
      </c>
      <c r="T764" s="6">
        <f>+S764*N764</f>
        <v>968671.12319999991</v>
      </c>
      <c r="U764" s="6">
        <f>+S764*Q764</f>
        <v>0</v>
      </c>
      <c r="V764" s="1" t="str">
        <f>IF(AB764=0,IFERROR(VLOOKUP(L764,[1]listaMateriales!A:K,11,0),"-"),"Sin producto")</f>
        <v>38 x 38</v>
      </c>
      <c r="W764" s="6">
        <f>+IF(OR(K764="27",K764="28",K764="29"),VLOOKUP(L764,[1]listaMateriales!A:E,5,0),0)*N764/1000</f>
        <v>0</v>
      </c>
      <c r="X764" s="6">
        <f>+IF(W764=0,0,T764/W764)</f>
        <v>0</v>
      </c>
      <c r="Y764" s="1" t="str">
        <f>MID(L764,14,1)</f>
        <v>1</v>
      </c>
      <c r="Z764" s="2" t="str">
        <f>IF(IFERROR(FIND("PUL",M764,1),0)&gt;1,"pulido","no")</f>
        <v>no</v>
      </c>
      <c r="AA764" s="2" t="str">
        <f>IF(IFERROR(FIND("BIOC",M764,1),0)&gt;1,"BIOCITY","no")</f>
        <v>no</v>
      </c>
      <c r="AB764" s="2">
        <f>IFERROR(SEARCH("INT",F764,1),0)+IFERROR(SEARCH("DEV",F764,1),0)+IFERROR(SEARCH("FC",F764,1),0)+IFERROR(SEARCH("USD",F764,1),0)</f>
        <v>0</v>
      </c>
    </row>
    <row r="765" spans="1:28" x14ac:dyDescent="0.2">
      <c r="A765" s="1" t="s">
        <v>1587</v>
      </c>
      <c r="B765" s="1" t="s">
        <v>15</v>
      </c>
      <c r="C765" s="4">
        <v>45362</v>
      </c>
      <c r="D765" s="1" t="s">
        <v>1586</v>
      </c>
      <c r="E765" s="1" t="s">
        <v>1585</v>
      </c>
      <c r="F765" s="1" t="s">
        <v>1584</v>
      </c>
      <c r="G765" s="1" t="s">
        <v>12</v>
      </c>
      <c r="H765" s="1" t="s">
        <v>11</v>
      </c>
      <c r="I765" s="1" t="s">
        <v>50</v>
      </c>
      <c r="J765" s="1" t="s">
        <v>9</v>
      </c>
      <c r="K765" s="1" t="s">
        <v>30</v>
      </c>
      <c r="L765" s="1" t="s">
        <v>621</v>
      </c>
      <c r="M765" s="1" t="s">
        <v>620</v>
      </c>
      <c r="N765" s="1">
        <v>193.92</v>
      </c>
      <c r="O765" s="1" t="s">
        <v>2</v>
      </c>
      <c r="P765" s="1">
        <v>193.92</v>
      </c>
      <c r="Q765" s="1">
        <v>0</v>
      </c>
      <c r="R765" s="1" t="s">
        <v>43</v>
      </c>
      <c r="S765" s="1">
        <v>3056.85</v>
      </c>
      <c r="T765" s="6">
        <f>+S765*N765</f>
        <v>592784.35199999996</v>
      </c>
      <c r="U765" s="6">
        <f>+S765*Q765</f>
        <v>0</v>
      </c>
      <c r="V765" s="1" t="str">
        <f>IF(AB765=0,IFERROR(VLOOKUP(L765,[1]listaMateriales!A:K,11,0),"-"),"Sin producto")</f>
        <v>38 x 38</v>
      </c>
      <c r="W765" s="6">
        <f>+IF(OR(K765="27",K765="28",K765="29"),VLOOKUP(L765,[1]listaMateriales!A:E,5,0),0)*N765/1000</f>
        <v>0</v>
      </c>
      <c r="X765" s="6">
        <f>+IF(W765=0,0,T765/W765)</f>
        <v>0</v>
      </c>
      <c r="Y765" s="1" t="str">
        <f>MID(L765,14,1)</f>
        <v>1</v>
      </c>
      <c r="Z765" s="2" t="str">
        <f>IF(IFERROR(FIND("PUL",M765,1),0)&gt;1,"pulido","no")</f>
        <v>no</v>
      </c>
      <c r="AA765" s="2" t="str">
        <f>IF(IFERROR(FIND("BIOC",M765,1),0)&gt;1,"BIOCITY","no")</f>
        <v>no</v>
      </c>
      <c r="AB765" s="2">
        <f>IFERROR(SEARCH("INT",F765,1),0)+IFERROR(SEARCH("DEV",F765,1),0)+IFERROR(SEARCH("FC",F765,1),0)+IFERROR(SEARCH("USD",F765,1),0)</f>
        <v>0</v>
      </c>
    </row>
    <row r="766" spans="1:28" x14ac:dyDescent="0.2">
      <c r="A766" s="1" t="s">
        <v>1583</v>
      </c>
      <c r="B766" s="1" t="s">
        <v>15</v>
      </c>
      <c r="C766" s="4">
        <v>45362</v>
      </c>
      <c r="D766" s="1" t="s">
        <v>1582</v>
      </c>
      <c r="E766" s="1" t="s">
        <v>1581</v>
      </c>
      <c r="F766" s="1" t="s">
        <v>1580</v>
      </c>
      <c r="G766" s="1" t="s">
        <v>12</v>
      </c>
      <c r="H766" s="1" t="s">
        <v>11</v>
      </c>
      <c r="I766" s="1" t="s">
        <v>50</v>
      </c>
      <c r="J766" s="1" t="s">
        <v>9</v>
      </c>
      <c r="K766" s="1" t="s">
        <v>30</v>
      </c>
      <c r="L766" s="1" t="s">
        <v>625</v>
      </c>
      <c r="M766" s="1" t="s">
        <v>624</v>
      </c>
      <c r="N766" s="1">
        <v>193.92</v>
      </c>
      <c r="O766" s="1" t="s">
        <v>2</v>
      </c>
      <c r="P766" s="1">
        <v>193.92</v>
      </c>
      <c r="Q766" s="1">
        <v>0</v>
      </c>
      <c r="R766" s="1" t="s">
        <v>93</v>
      </c>
      <c r="S766" s="1">
        <v>3366.74</v>
      </c>
      <c r="T766" s="6">
        <f>+S766*N766</f>
        <v>652878.22079999989</v>
      </c>
      <c r="U766" s="6">
        <f>+S766*Q766</f>
        <v>0</v>
      </c>
      <c r="V766" s="1" t="str">
        <f>IF(AB766=0,IFERROR(VLOOKUP(L766,[1]listaMateriales!A:K,11,0),"-"),"Sin producto")</f>
        <v>38 x 38</v>
      </c>
      <c r="W766" s="6">
        <f>+IF(OR(K766="27",K766="28",K766="29"),VLOOKUP(L766,[1]listaMateriales!A:E,5,0),0)*N766/1000</f>
        <v>0</v>
      </c>
      <c r="X766" s="6">
        <f>+IF(W766=0,0,T766/W766)</f>
        <v>0</v>
      </c>
      <c r="Y766" s="1" t="str">
        <f>MID(L766,14,1)</f>
        <v>1</v>
      </c>
      <c r="Z766" s="2" t="str">
        <f>IF(IFERROR(FIND("PUL",M766,1),0)&gt;1,"pulido","no")</f>
        <v>no</v>
      </c>
      <c r="AA766" s="2" t="str">
        <f>IF(IFERROR(FIND("BIOC",M766,1),0)&gt;1,"BIOCITY","no")</f>
        <v>no</v>
      </c>
      <c r="AB766" s="2">
        <f>IFERROR(SEARCH("INT",F766,1),0)+IFERROR(SEARCH("DEV",F766,1),0)+IFERROR(SEARCH("FC",F766,1),0)+IFERROR(SEARCH("USD",F766,1),0)</f>
        <v>0</v>
      </c>
    </row>
    <row r="767" spans="1:28" x14ac:dyDescent="0.2">
      <c r="A767" s="1" t="s">
        <v>1583</v>
      </c>
      <c r="B767" s="1" t="s">
        <v>15</v>
      </c>
      <c r="C767" s="4">
        <v>45362</v>
      </c>
      <c r="D767" s="1" t="s">
        <v>1582</v>
      </c>
      <c r="E767" s="1" t="s">
        <v>1581</v>
      </c>
      <c r="F767" s="1" t="s">
        <v>1580</v>
      </c>
      <c r="G767" s="1" t="s">
        <v>12</v>
      </c>
      <c r="H767" s="1" t="s">
        <v>11</v>
      </c>
      <c r="I767" s="1" t="s">
        <v>50</v>
      </c>
      <c r="J767" s="1" t="s">
        <v>9</v>
      </c>
      <c r="K767" s="1" t="s">
        <v>30</v>
      </c>
      <c r="L767" s="1" t="s">
        <v>623</v>
      </c>
      <c r="M767" s="1" t="s">
        <v>622</v>
      </c>
      <c r="N767" s="1">
        <v>193.92</v>
      </c>
      <c r="O767" s="1" t="s">
        <v>2</v>
      </c>
      <c r="P767" s="1">
        <v>193.92</v>
      </c>
      <c r="Q767" s="1">
        <v>0</v>
      </c>
      <c r="R767" s="1" t="s">
        <v>93</v>
      </c>
      <c r="S767" s="1">
        <v>3366.74</v>
      </c>
      <c r="T767" s="6">
        <f>+S767*N767</f>
        <v>652878.22079999989</v>
      </c>
      <c r="U767" s="6">
        <f>+S767*Q767</f>
        <v>0</v>
      </c>
      <c r="V767" s="1" t="str">
        <f>IF(AB767=0,IFERROR(VLOOKUP(L767,[1]listaMateriales!A:K,11,0),"-"),"Sin producto")</f>
        <v>38 x 38</v>
      </c>
      <c r="W767" s="6">
        <f>+IF(OR(K767="27",K767="28",K767="29"),VLOOKUP(L767,[1]listaMateriales!A:E,5,0),0)*N767/1000</f>
        <v>0</v>
      </c>
      <c r="X767" s="6">
        <f>+IF(W767=0,0,T767/W767)</f>
        <v>0</v>
      </c>
      <c r="Y767" s="1" t="str">
        <f>MID(L767,14,1)</f>
        <v>1</v>
      </c>
      <c r="Z767" s="2" t="str">
        <f>IF(IFERROR(FIND("PUL",M767,1),0)&gt;1,"pulido","no")</f>
        <v>no</v>
      </c>
      <c r="AA767" s="2" t="str">
        <f>IF(IFERROR(FIND("BIOC",M767,1),0)&gt;1,"BIOCITY","no")</f>
        <v>no</v>
      </c>
      <c r="AB767" s="2">
        <f>IFERROR(SEARCH("INT",F767,1),0)+IFERROR(SEARCH("DEV",F767,1),0)+IFERROR(SEARCH("FC",F767,1),0)+IFERROR(SEARCH("USD",F767,1),0)</f>
        <v>0</v>
      </c>
    </row>
    <row r="768" spans="1:28" x14ac:dyDescent="0.2">
      <c r="A768" s="1" t="s">
        <v>1583</v>
      </c>
      <c r="B768" s="1" t="s">
        <v>15</v>
      </c>
      <c r="C768" s="4">
        <v>45362</v>
      </c>
      <c r="D768" s="1" t="s">
        <v>1582</v>
      </c>
      <c r="E768" s="1" t="s">
        <v>1581</v>
      </c>
      <c r="F768" s="1" t="s">
        <v>1580</v>
      </c>
      <c r="G768" s="1" t="s">
        <v>12</v>
      </c>
      <c r="H768" s="1" t="s">
        <v>11</v>
      </c>
      <c r="I768" s="1" t="s">
        <v>50</v>
      </c>
      <c r="J768" s="1" t="s">
        <v>9</v>
      </c>
      <c r="K768" s="1" t="s">
        <v>30</v>
      </c>
      <c r="L768" s="1" t="s">
        <v>112</v>
      </c>
      <c r="M768" s="1" t="s">
        <v>111</v>
      </c>
      <c r="N768" s="1">
        <v>193.92</v>
      </c>
      <c r="O768" s="1" t="s">
        <v>2</v>
      </c>
      <c r="P768" s="1">
        <v>193.92</v>
      </c>
      <c r="Q768" s="1">
        <v>0</v>
      </c>
      <c r="R768" s="1" t="s">
        <v>93</v>
      </c>
      <c r="S768" s="1">
        <v>3366.74</v>
      </c>
      <c r="T768" s="6">
        <f>+S768*N768</f>
        <v>652878.22079999989</v>
      </c>
      <c r="U768" s="6">
        <f>+S768*Q768</f>
        <v>0</v>
      </c>
      <c r="V768" s="1" t="str">
        <f>IF(AB768=0,IFERROR(VLOOKUP(L768,[1]listaMateriales!A:K,11,0),"-"),"Sin producto")</f>
        <v>38 x 38</v>
      </c>
      <c r="W768" s="6">
        <f>+IF(OR(K768="27",K768="28",K768="29"),VLOOKUP(L768,[1]listaMateriales!A:E,5,0),0)*N768/1000</f>
        <v>0</v>
      </c>
      <c r="X768" s="6">
        <f>+IF(W768=0,0,T768/W768)</f>
        <v>0</v>
      </c>
      <c r="Y768" s="1" t="str">
        <f>MID(L768,14,1)</f>
        <v>1</v>
      </c>
      <c r="Z768" s="2" t="str">
        <f>IF(IFERROR(FIND("PUL",M768,1),0)&gt;1,"pulido","no")</f>
        <v>no</v>
      </c>
      <c r="AA768" s="2" t="str">
        <f>IF(IFERROR(FIND("BIOC",M768,1),0)&gt;1,"BIOCITY","no")</f>
        <v>no</v>
      </c>
      <c r="AB768" s="2">
        <f>IFERROR(SEARCH("INT",F768,1),0)+IFERROR(SEARCH("DEV",F768,1),0)+IFERROR(SEARCH("FC",F768,1),0)+IFERROR(SEARCH("USD",F768,1),0)</f>
        <v>0</v>
      </c>
    </row>
    <row r="769" spans="1:28" x14ac:dyDescent="0.2">
      <c r="A769" s="1" t="s">
        <v>1583</v>
      </c>
      <c r="B769" s="1" t="s">
        <v>15</v>
      </c>
      <c r="C769" s="4">
        <v>45362</v>
      </c>
      <c r="D769" s="1" t="s">
        <v>1582</v>
      </c>
      <c r="E769" s="1" t="s">
        <v>1581</v>
      </c>
      <c r="F769" s="1" t="s">
        <v>1580</v>
      </c>
      <c r="G769" s="1" t="s">
        <v>12</v>
      </c>
      <c r="H769" s="1" t="s">
        <v>11</v>
      </c>
      <c r="I769" s="1" t="s">
        <v>50</v>
      </c>
      <c r="J769" s="1" t="s">
        <v>9</v>
      </c>
      <c r="K769" s="1" t="s">
        <v>30</v>
      </c>
      <c r="L769" s="1" t="s">
        <v>223</v>
      </c>
      <c r="M769" s="1" t="s">
        <v>222</v>
      </c>
      <c r="N769" s="1">
        <v>193.92</v>
      </c>
      <c r="O769" s="1" t="s">
        <v>2</v>
      </c>
      <c r="P769" s="1">
        <v>0</v>
      </c>
      <c r="Q769" s="1">
        <v>193.92</v>
      </c>
      <c r="R769" s="1" t="s">
        <v>93</v>
      </c>
      <c r="S769" s="1">
        <v>3366.74</v>
      </c>
      <c r="T769" s="6">
        <f>+S769*N769</f>
        <v>652878.22079999989</v>
      </c>
      <c r="U769" s="6">
        <f>+S769*Q769</f>
        <v>652878.22079999989</v>
      </c>
      <c r="V769" s="1" t="str">
        <f>IF(AB769=0,IFERROR(VLOOKUP(L769,[1]listaMateriales!A:K,11,0),"-"),"Sin producto")</f>
        <v>38 x 38</v>
      </c>
      <c r="W769" s="6">
        <f>+IF(OR(K769="27",K769="28",K769="29"),VLOOKUP(L769,[1]listaMateriales!A:E,5,0),0)*N769/1000</f>
        <v>0</v>
      </c>
      <c r="X769" s="6">
        <f>+IF(W769=0,0,T769/W769)</f>
        <v>0</v>
      </c>
      <c r="Y769" s="1" t="str">
        <f>MID(L769,14,1)</f>
        <v>1</v>
      </c>
      <c r="Z769" s="2" t="str">
        <f>IF(IFERROR(FIND("PUL",M769,1),0)&gt;1,"pulido","no")</f>
        <v>no</v>
      </c>
      <c r="AA769" s="2" t="str">
        <f>IF(IFERROR(FIND("BIOC",M769,1),0)&gt;1,"BIOCITY","no")</f>
        <v>no</v>
      </c>
      <c r="AB769" s="2">
        <f>IFERROR(SEARCH("INT",F769,1),0)+IFERROR(SEARCH("DEV",F769,1),0)+IFERROR(SEARCH("FC",F769,1),0)+IFERROR(SEARCH("USD",F769,1),0)</f>
        <v>0</v>
      </c>
    </row>
    <row r="770" spans="1:28" x14ac:dyDescent="0.2">
      <c r="A770" s="1" t="s">
        <v>1579</v>
      </c>
      <c r="B770" s="1" t="s">
        <v>15</v>
      </c>
      <c r="C770" s="4">
        <v>45362</v>
      </c>
      <c r="D770" s="1" t="s">
        <v>1578</v>
      </c>
      <c r="E770" s="1" t="s">
        <v>1577</v>
      </c>
      <c r="F770" s="1" t="s">
        <v>1576</v>
      </c>
      <c r="G770" s="1" t="s">
        <v>12</v>
      </c>
      <c r="H770" s="1" t="s">
        <v>11</v>
      </c>
      <c r="I770" s="1" t="s">
        <v>50</v>
      </c>
      <c r="J770" s="1" t="s">
        <v>9</v>
      </c>
      <c r="K770" s="1" t="s">
        <v>30</v>
      </c>
      <c r="L770" s="1" t="s">
        <v>223</v>
      </c>
      <c r="M770" s="1" t="s">
        <v>222</v>
      </c>
      <c r="N770" s="1">
        <v>387.84</v>
      </c>
      <c r="O770" s="1" t="s">
        <v>2</v>
      </c>
      <c r="P770" s="1">
        <v>0</v>
      </c>
      <c r="Q770" s="1">
        <v>387.84</v>
      </c>
      <c r="R770" s="1" t="s">
        <v>93</v>
      </c>
      <c r="S770" s="1">
        <v>3366.74</v>
      </c>
      <c r="T770" s="6">
        <f>+S770*N770</f>
        <v>1305756.4415999998</v>
      </c>
      <c r="U770" s="6">
        <f>+S770*Q770</f>
        <v>1305756.4415999998</v>
      </c>
      <c r="V770" s="1" t="str">
        <f>IF(AB770=0,IFERROR(VLOOKUP(L770,[1]listaMateriales!A:K,11,0),"-"),"Sin producto")</f>
        <v>38 x 38</v>
      </c>
      <c r="W770" s="6">
        <f>+IF(OR(K770="27",K770="28",K770="29"),VLOOKUP(L770,[1]listaMateriales!A:E,5,0),0)*N770/1000</f>
        <v>0</v>
      </c>
      <c r="X770" s="6">
        <f>+IF(W770=0,0,T770/W770)</f>
        <v>0</v>
      </c>
      <c r="Y770" s="1" t="str">
        <f>MID(L770,14,1)</f>
        <v>1</v>
      </c>
      <c r="Z770" s="2" t="str">
        <f>IF(IFERROR(FIND("PUL",M770,1),0)&gt;1,"pulido","no")</f>
        <v>no</v>
      </c>
      <c r="AA770" s="2" t="str">
        <f>IF(IFERROR(FIND("BIOC",M770,1),0)&gt;1,"BIOCITY","no")</f>
        <v>no</v>
      </c>
      <c r="AB770" s="2">
        <f>IFERROR(SEARCH("INT",F770,1),0)+IFERROR(SEARCH("DEV",F770,1),0)+IFERROR(SEARCH("FC",F770,1),0)+IFERROR(SEARCH("USD",F770,1),0)</f>
        <v>0</v>
      </c>
    </row>
    <row r="771" spans="1:28" x14ac:dyDescent="0.2">
      <c r="A771" s="1" t="s">
        <v>1575</v>
      </c>
      <c r="B771" s="1" t="s">
        <v>42</v>
      </c>
      <c r="C771" s="4">
        <v>45362</v>
      </c>
      <c r="D771" s="1" t="s">
        <v>192</v>
      </c>
      <c r="E771" s="1" t="s">
        <v>191</v>
      </c>
      <c r="F771" s="1" t="s">
        <v>1564</v>
      </c>
      <c r="G771" s="1" t="s">
        <v>39</v>
      </c>
      <c r="H771" s="1" t="s">
        <v>38</v>
      </c>
      <c r="I771" s="1" t="s">
        <v>50</v>
      </c>
      <c r="J771" s="1" t="s">
        <v>37</v>
      </c>
      <c r="K771" s="1" t="s">
        <v>36</v>
      </c>
      <c r="L771" s="1" t="s">
        <v>88</v>
      </c>
      <c r="M771" s="1" t="s">
        <v>87</v>
      </c>
      <c r="N771" s="1">
        <v>6336</v>
      </c>
      <c r="O771" s="1" t="s">
        <v>4</v>
      </c>
      <c r="P771" s="1">
        <v>6336</v>
      </c>
      <c r="Q771" s="1">
        <v>0</v>
      </c>
      <c r="R771" s="1" t="s">
        <v>144</v>
      </c>
      <c r="S771" s="1">
        <v>224.73</v>
      </c>
      <c r="T771" s="6">
        <f>+S771*N771</f>
        <v>1423889.28</v>
      </c>
      <c r="U771" s="6">
        <f>+S771*Q771</f>
        <v>0</v>
      </c>
      <c r="V771" s="1" t="str">
        <f>IF(AB771=0,IFERROR(VLOOKUP(L771,[1]listaMateriales!A:K,11,0),"-"),"Sin producto")</f>
        <v>Ladrillos (Campana)</v>
      </c>
      <c r="W771" s="6">
        <f>+IF(OR(K771="27",K771="28",K771="29"),VLOOKUP(L771,[1]listaMateriales!A:E,5,0),0)*N771/1000</f>
        <v>29.145599999999998</v>
      </c>
      <c r="X771" s="6">
        <f>+IF(W771=0,0,T771/W771)</f>
        <v>48854.34782608696</v>
      </c>
      <c r="Y771" s="1" t="str">
        <f>MID(L771,14,1)</f>
        <v/>
      </c>
      <c r="Z771" s="2" t="str">
        <f>IF(IFERROR(FIND("PUL",M771,1),0)&gt;1,"pulido","no")</f>
        <v>no</v>
      </c>
      <c r="AA771" s="2" t="str">
        <f>IF(IFERROR(FIND("BIOC",M771,1),0)&gt;1,"BIOCITY","no")</f>
        <v>no</v>
      </c>
      <c r="AB771" s="2">
        <f>IFERROR(SEARCH("INT",F771,1),0)+IFERROR(SEARCH("DEV",F771,1),0)+IFERROR(SEARCH("FC",F771,1),0)+IFERROR(SEARCH("USD",F771,1),0)</f>
        <v>0</v>
      </c>
    </row>
    <row r="772" spans="1:28" x14ac:dyDescent="0.2">
      <c r="A772" s="1" t="s">
        <v>1575</v>
      </c>
      <c r="B772" s="1" t="s">
        <v>42</v>
      </c>
      <c r="C772" s="4">
        <v>45362</v>
      </c>
      <c r="D772" s="1" t="s">
        <v>192</v>
      </c>
      <c r="E772" s="1" t="s">
        <v>191</v>
      </c>
      <c r="F772" s="1" t="s">
        <v>1564</v>
      </c>
      <c r="G772" s="1" t="s">
        <v>39</v>
      </c>
      <c r="H772" s="1" t="s">
        <v>38</v>
      </c>
      <c r="I772" s="1" t="s">
        <v>50</v>
      </c>
      <c r="J772" s="1" t="s">
        <v>37</v>
      </c>
      <c r="K772" s="1" t="s">
        <v>36</v>
      </c>
      <c r="L772" s="1" t="s">
        <v>88</v>
      </c>
      <c r="M772" s="1" t="s">
        <v>87</v>
      </c>
      <c r="N772" s="1">
        <v>6336</v>
      </c>
      <c r="O772" s="1" t="s">
        <v>4</v>
      </c>
      <c r="P772" s="1">
        <v>6336</v>
      </c>
      <c r="Q772" s="1">
        <v>0</v>
      </c>
      <c r="R772" s="1" t="s">
        <v>144</v>
      </c>
      <c r="S772" s="1">
        <v>224.73</v>
      </c>
      <c r="T772" s="6">
        <f>+S772*N772</f>
        <v>1423889.28</v>
      </c>
      <c r="U772" s="6">
        <f>+S772*Q772</f>
        <v>0</v>
      </c>
      <c r="V772" s="1" t="str">
        <f>IF(AB772=0,IFERROR(VLOOKUP(L772,[1]listaMateriales!A:K,11,0),"-"),"Sin producto")</f>
        <v>Ladrillos (Campana)</v>
      </c>
      <c r="W772" s="6">
        <f>+IF(OR(K772="27",K772="28",K772="29"),VLOOKUP(L772,[1]listaMateriales!A:E,5,0),0)*N772/1000</f>
        <v>29.145599999999998</v>
      </c>
      <c r="X772" s="6">
        <f>+IF(W772=0,0,T772/W772)</f>
        <v>48854.34782608696</v>
      </c>
      <c r="Y772" s="1" t="str">
        <f>MID(L772,14,1)</f>
        <v/>
      </c>
      <c r="Z772" s="2" t="str">
        <f>IF(IFERROR(FIND("PUL",M772,1),0)&gt;1,"pulido","no")</f>
        <v>no</v>
      </c>
      <c r="AA772" s="2" t="str">
        <f>IF(IFERROR(FIND("BIOC",M772,1),0)&gt;1,"BIOCITY","no")</f>
        <v>no</v>
      </c>
      <c r="AB772" s="2">
        <f>IFERROR(SEARCH("INT",F772,1),0)+IFERROR(SEARCH("DEV",F772,1),0)+IFERROR(SEARCH("FC",F772,1),0)+IFERROR(SEARCH("USD",F772,1),0)</f>
        <v>0</v>
      </c>
    </row>
    <row r="773" spans="1:28" x14ac:dyDescent="0.2">
      <c r="A773" s="1" t="s">
        <v>1574</v>
      </c>
      <c r="B773" s="1" t="s">
        <v>42</v>
      </c>
      <c r="C773" s="4">
        <v>45362</v>
      </c>
      <c r="D773" s="1" t="s">
        <v>192</v>
      </c>
      <c r="E773" s="1" t="s">
        <v>191</v>
      </c>
      <c r="F773" s="1" t="s">
        <v>1564</v>
      </c>
      <c r="G773" s="1" t="s">
        <v>39</v>
      </c>
      <c r="H773" s="1" t="s">
        <v>38</v>
      </c>
      <c r="I773" s="1" t="s">
        <v>50</v>
      </c>
      <c r="J773" s="1" t="s">
        <v>37</v>
      </c>
      <c r="K773" s="1" t="s">
        <v>36</v>
      </c>
      <c r="L773" s="1" t="s">
        <v>207</v>
      </c>
      <c r="M773" s="1" t="s">
        <v>206</v>
      </c>
      <c r="N773" s="1">
        <v>720</v>
      </c>
      <c r="O773" s="1" t="s">
        <v>4</v>
      </c>
      <c r="P773" s="1">
        <v>720</v>
      </c>
      <c r="Q773" s="1">
        <v>0</v>
      </c>
      <c r="R773" s="1" t="s">
        <v>144</v>
      </c>
      <c r="S773" s="1">
        <v>347.99</v>
      </c>
      <c r="T773" s="6">
        <f>+S773*N773</f>
        <v>250552.80000000002</v>
      </c>
      <c r="U773" s="6">
        <f>+S773*Q773</f>
        <v>0</v>
      </c>
      <c r="V773" s="1" t="str">
        <f>IF(AB773=0,IFERROR(VLOOKUP(L773,[1]listaMateriales!A:K,11,0),"-"),"Sin producto")</f>
        <v>Ladrillos (Campana)</v>
      </c>
      <c r="W773" s="6">
        <f>+IF(OR(K773="27",K773="28",K773="29"),VLOOKUP(L773,[1]listaMateriales!A:E,5,0),0)*N773/1000</f>
        <v>5.04</v>
      </c>
      <c r="X773" s="6">
        <f>+IF(W773=0,0,T773/W773)</f>
        <v>49712.857142857145</v>
      </c>
      <c r="Y773" s="1" t="str">
        <f>MID(L773,14,1)</f>
        <v/>
      </c>
      <c r="Z773" s="2" t="str">
        <f>IF(IFERROR(FIND("PUL",M773,1),0)&gt;1,"pulido","no")</f>
        <v>no</v>
      </c>
      <c r="AA773" s="2" t="str">
        <f>IF(IFERROR(FIND("BIOC",M773,1),0)&gt;1,"BIOCITY","no")</f>
        <v>no</v>
      </c>
      <c r="AB773" s="2">
        <f>IFERROR(SEARCH("INT",F773,1),0)+IFERROR(SEARCH("DEV",F773,1),0)+IFERROR(SEARCH("FC",F773,1),0)+IFERROR(SEARCH("USD",F773,1),0)</f>
        <v>0</v>
      </c>
    </row>
    <row r="774" spans="1:28" x14ac:dyDescent="0.2">
      <c r="A774" s="1" t="s">
        <v>1574</v>
      </c>
      <c r="B774" s="1" t="s">
        <v>42</v>
      </c>
      <c r="C774" s="4">
        <v>45362</v>
      </c>
      <c r="D774" s="1" t="s">
        <v>192</v>
      </c>
      <c r="E774" s="1" t="s">
        <v>191</v>
      </c>
      <c r="F774" s="1" t="s">
        <v>1564</v>
      </c>
      <c r="G774" s="1" t="s">
        <v>39</v>
      </c>
      <c r="H774" s="1" t="s">
        <v>38</v>
      </c>
      <c r="I774" s="1" t="s">
        <v>50</v>
      </c>
      <c r="J774" s="1" t="s">
        <v>37</v>
      </c>
      <c r="K774" s="1" t="s">
        <v>36</v>
      </c>
      <c r="L774" s="1" t="s">
        <v>86</v>
      </c>
      <c r="M774" s="1" t="s">
        <v>85</v>
      </c>
      <c r="N774" s="1">
        <v>2772</v>
      </c>
      <c r="O774" s="1" t="s">
        <v>4</v>
      </c>
      <c r="P774" s="1">
        <v>2772</v>
      </c>
      <c r="Q774" s="1">
        <v>0</v>
      </c>
      <c r="R774" s="1" t="s">
        <v>144</v>
      </c>
      <c r="S774" s="1">
        <v>190.83</v>
      </c>
      <c r="T774" s="6">
        <f>+S774*N774</f>
        <v>528980.76</v>
      </c>
      <c r="U774" s="6">
        <f>+S774*Q774</f>
        <v>0</v>
      </c>
      <c r="V774" s="1" t="str">
        <f>IF(AB774=0,IFERROR(VLOOKUP(L774,[1]listaMateriales!A:K,11,0),"-"),"Sin producto")</f>
        <v>Ladrillos (Campana)</v>
      </c>
      <c r="W774" s="6">
        <f>+IF(OR(K774="27",K774="28",K774="29"),VLOOKUP(L774,[1]listaMateriales!A:E,5,0),0)*N774/1000</f>
        <v>10.256399999999999</v>
      </c>
      <c r="X774" s="6">
        <f>+IF(W774=0,0,T774/W774)</f>
        <v>51575.67567567568</v>
      </c>
      <c r="Y774" s="1" t="str">
        <f>MID(L774,14,1)</f>
        <v/>
      </c>
      <c r="Z774" s="2" t="str">
        <f>IF(IFERROR(FIND("PUL",M774,1),0)&gt;1,"pulido","no")</f>
        <v>no</v>
      </c>
      <c r="AA774" s="2" t="str">
        <f>IF(IFERROR(FIND("BIOC",M774,1),0)&gt;1,"BIOCITY","no")</f>
        <v>no</v>
      </c>
      <c r="AB774" s="2">
        <f>IFERROR(SEARCH("INT",F774,1),0)+IFERROR(SEARCH("DEV",F774,1),0)+IFERROR(SEARCH("FC",F774,1),0)+IFERROR(SEARCH("USD",F774,1),0)</f>
        <v>0</v>
      </c>
    </row>
    <row r="775" spans="1:28" x14ac:dyDescent="0.2">
      <c r="A775" s="1" t="s">
        <v>1574</v>
      </c>
      <c r="B775" s="1" t="s">
        <v>42</v>
      </c>
      <c r="C775" s="4">
        <v>45362</v>
      </c>
      <c r="D775" s="1" t="s">
        <v>192</v>
      </c>
      <c r="E775" s="1" t="s">
        <v>191</v>
      </c>
      <c r="F775" s="1" t="s">
        <v>1564</v>
      </c>
      <c r="G775" s="1" t="s">
        <v>39</v>
      </c>
      <c r="H775" s="1" t="s">
        <v>38</v>
      </c>
      <c r="I775" s="1" t="s">
        <v>50</v>
      </c>
      <c r="J775" s="1" t="s">
        <v>37</v>
      </c>
      <c r="K775" s="1" t="s">
        <v>36</v>
      </c>
      <c r="L775" s="1" t="s">
        <v>35</v>
      </c>
      <c r="M775" s="1" t="s">
        <v>34</v>
      </c>
      <c r="N775" s="1">
        <v>3168</v>
      </c>
      <c r="O775" s="1" t="s">
        <v>4</v>
      </c>
      <c r="P775" s="1">
        <v>3168</v>
      </c>
      <c r="Q775" s="1">
        <v>0</v>
      </c>
      <c r="R775" s="1" t="s">
        <v>144</v>
      </c>
      <c r="S775" s="1">
        <v>228.07</v>
      </c>
      <c r="T775" s="6">
        <f>+S775*N775</f>
        <v>722525.76</v>
      </c>
      <c r="U775" s="6">
        <f>+S775*Q775</f>
        <v>0</v>
      </c>
      <c r="V775" s="1" t="str">
        <f>IF(AB775=0,IFERROR(VLOOKUP(L775,[1]listaMateriales!A:K,11,0),"-"),"Sin producto")</f>
        <v>Ladrillos (Campana)</v>
      </c>
      <c r="W775" s="6">
        <f>+IF(OR(K775="27",K775="28",K775="29"),VLOOKUP(L775,[1]listaMateriales!A:E,5,0),0)*N775/1000</f>
        <v>15.2064</v>
      </c>
      <c r="X775" s="6">
        <f>+IF(W775=0,0,T775/W775)</f>
        <v>47514.583333333336</v>
      </c>
      <c r="Y775" s="1" t="str">
        <f>MID(L775,14,1)</f>
        <v/>
      </c>
      <c r="Z775" s="2" t="str">
        <f>IF(IFERROR(FIND("PUL",M775,1),0)&gt;1,"pulido","no")</f>
        <v>no</v>
      </c>
      <c r="AA775" s="2" t="str">
        <f>IF(IFERROR(FIND("BIOC",M775,1),0)&gt;1,"BIOCITY","no")</f>
        <v>no</v>
      </c>
      <c r="AB775" s="2">
        <f>IFERROR(SEARCH("INT",F775,1),0)+IFERROR(SEARCH("DEV",F775,1),0)+IFERROR(SEARCH("FC",F775,1),0)+IFERROR(SEARCH("USD",F775,1),0)</f>
        <v>0</v>
      </c>
    </row>
    <row r="776" spans="1:28" x14ac:dyDescent="0.2">
      <c r="A776" s="1" t="s">
        <v>1573</v>
      </c>
      <c r="B776" s="1" t="s">
        <v>42</v>
      </c>
      <c r="C776" s="4">
        <v>45362</v>
      </c>
      <c r="D776" s="1" t="s">
        <v>41</v>
      </c>
      <c r="E776" s="1" t="s">
        <v>40</v>
      </c>
      <c r="F776" s="1" t="s">
        <v>1572</v>
      </c>
      <c r="G776" s="1" t="s">
        <v>39</v>
      </c>
      <c r="H776" s="1" t="s">
        <v>38</v>
      </c>
      <c r="I776" s="1" t="s">
        <v>50</v>
      </c>
      <c r="J776" s="1" t="s">
        <v>37</v>
      </c>
      <c r="K776" s="1" t="s">
        <v>36</v>
      </c>
      <c r="L776" s="1" t="s">
        <v>35</v>
      </c>
      <c r="M776" s="1" t="s">
        <v>34</v>
      </c>
      <c r="N776" s="1">
        <v>6624</v>
      </c>
      <c r="O776" s="1" t="s">
        <v>4</v>
      </c>
      <c r="P776" s="1">
        <v>6624</v>
      </c>
      <c r="Q776" s="1">
        <v>0</v>
      </c>
      <c r="R776" s="1" t="s">
        <v>33</v>
      </c>
      <c r="S776" s="1">
        <v>116.04</v>
      </c>
      <c r="T776" s="6">
        <f>+S776*N776</f>
        <v>768648.96000000008</v>
      </c>
      <c r="U776" s="6">
        <f>+S776*Q776</f>
        <v>0</v>
      </c>
      <c r="V776" s="1" t="str">
        <f>IF(AB776=0,IFERROR(VLOOKUP(L776,[1]listaMateriales!A:K,11,0),"-"),"Sin producto")</f>
        <v>Ladrillos (Campana)</v>
      </c>
      <c r="W776" s="6">
        <f>+IF(OR(K776="27",K776="28",K776="29"),VLOOKUP(L776,[1]listaMateriales!A:E,5,0),0)*N776/1000</f>
        <v>31.795199999999998</v>
      </c>
      <c r="X776" s="6">
        <f>+IF(W776=0,0,T776/W776)</f>
        <v>24175.000000000004</v>
      </c>
      <c r="Y776" s="1" t="str">
        <f>MID(L776,14,1)</f>
        <v/>
      </c>
      <c r="Z776" s="2" t="str">
        <f>IF(IFERROR(FIND("PUL",M776,1),0)&gt;1,"pulido","no")</f>
        <v>no</v>
      </c>
      <c r="AA776" s="2" t="str">
        <f>IF(IFERROR(FIND("BIOC",M776,1),0)&gt;1,"BIOCITY","no")</f>
        <v>no</v>
      </c>
      <c r="AB776" s="2">
        <f>IFERROR(SEARCH("INT",F776,1),0)+IFERROR(SEARCH("DEV",F776,1),0)+IFERROR(SEARCH("FC",F776,1),0)+IFERROR(SEARCH("USD",F776,1),0)</f>
        <v>0</v>
      </c>
    </row>
    <row r="777" spans="1:28" x14ac:dyDescent="0.2">
      <c r="A777" s="1" t="s">
        <v>1571</v>
      </c>
      <c r="B777" s="1" t="s">
        <v>42</v>
      </c>
      <c r="C777" s="4">
        <v>45362</v>
      </c>
      <c r="D777" s="1" t="s">
        <v>41</v>
      </c>
      <c r="E777" s="1" t="s">
        <v>40</v>
      </c>
      <c r="F777" s="1" t="s">
        <v>1570</v>
      </c>
      <c r="G777" s="1" t="s">
        <v>39</v>
      </c>
      <c r="H777" s="1" t="s">
        <v>38</v>
      </c>
      <c r="I777" s="1" t="s">
        <v>50</v>
      </c>
      <c r="J777" s="1" t="s">
        <v>37</v>
      </c>
      <c r="K777" s="1" t="s">
        <v>36</v>
      </c>
      <c r="L777" s="1" t="s">
        <v>75</v>
      </c>
      <c r="M777" s="1" t="s">
        <v>74</v>
      </c>
      <c r="N777" s="1">
        <v>3960</v>
      </c>
      <c r="O777" s="1" t="s">
        <v>4</v>
      </c>
      <c r="P777" s="1">
        <v>3960</v>
      </c>
      <c r="Q777" s="1">
        <v>0</v>
      </c>
      <c r="R777" s="1" t="s">
        <v>33</v>
      </c>
      <c r="S777" s="1">
        <v>224.01</v>
      </c>
      <c r="T777" s="6">
        <f>+S777*N777</f>
        <v>887079.6</v>
      </c>
      <c r="U777" s="6">
        <f>+S777*Q777</f>
        <v>0</v>
      </c>
      <c r="V777" s="1" t="str">
        <f>IF(AB777=0,IFERROR(VLOOKUP(L777,[1]listaMateriales!A:K,11,0),"-"),"Sin producto")</f>
        <v>Ladrillos (Campana)</v>
      </c>
      <c r="W777" s="6">
        <f>+IF(OR(K777="27",K777="28",K777="29"),VLOOKUP(L777,[1]listaMateriales!A:E,5,0),0)*N777/1000</f>
        <v>30.888000000000002</v>
      </c>
      <c r="X777" s="6">
        <f>+IF(W777=0,0,T777/W777)</f>
        <v>28719.230769230766</v>
      </c>
      <c r="Y777" s="1" t="str">
        <f>MID(L777,14,1)</f>
        <v/>
      </c>
      <c r="Z777" s="2" t="str">
        <f>IF(IFERROR(FIND("PUL",M777,1),0)&gt;1,"pulido","no")</f>
        <v>no</v>
      </c>
      <c r="AA777" s="2" t="str">
        <f>IF(IFERROR(FIND("BIOC",M777,1),0)&gt;1,"BIOCITY","no")</f>
        <v>no</v>
      </c>
      <c r="AB777" s="2">
        <f>IFERROR(SEARCH("INT",F777,1),0)+IFERROR(SEARCH("DEV",F777,1),0)+IFERROR(SEARCH("FC",F777,1),0)+IFERROR(SEARCH("USD",F777,1),0)</f>
        <v>0</v>
      </c>
    </row>
    <row r="778" spans="1:28" x14ac:dyDescent="0.2">
      <c r="A778" s="1" t="s">
        <v>1569</v>
      </c>
      <c r="B778" s="1" t="s">
        <v>15</v>
      </c>
      <c r="C778" s="4">
        <v>45363</v>
      </c>
      <c r="D778" s="1" t="s">
        <v>1568</v>
      </c>
      <c r="E778" s="1" t="s">
        <v>1567</v>
      </c>
      <c r="F778" s="1" t="s">
        <v>1566</v>
      </c>
      <c r="G778" s="1" t="s">
        <v>12</v>
      </c>
      <c r="H778" s="1" t="s">
        <v>11</v>
      </c>
      <c r="I778" s="1" t="s">
        <v>50</v>
      </c>
      <c r="J778" s="1" t="s">
        <v>9</v>
      </c>
      <c r="K778" s="1" t="s">
        <v>30</v>
      </c>
      <c r="L778" s="1" t="s">
        <v>69</v>
      </c>
      <c r="M778" s="1" t="s">
        <v>68</v>
      </c>
      <c r="N778" s="1">
        <v>387.84</v>
      </c>
      <c r="O778" s="1" t="s">
        <v>2</v>
      </c>
      <c r="P778" s="1">
        <v>387.84</v>
      </c>
      <c r="Q778" s="1">
        <v>0</v>
      </c>
      <c r="R778" s="1" t="s">
        <v>33</v>
      </c>
      <c r="S778" s="1">
        <v>3478.78</v>
      </c>
      <c r="T778" s="6">
        <f>+S778*N778</f>
        <v>1349210.0352</v>
      </c>
      <c r="U778" s="6">
        <f>+S778*Q778</f>
        <v>0</v>
      </c>
      <c r="V778" s="1" t="str">
        <f>IF(AB778=0,IFERROR(VLOOKUP(L778,[1]listaMateriales!A:K,11,0),"-"),"Sin producto")</f>
        <v>38 x 38</v>
      </c>
      <c r="W778" s="6">
        <f>+IF(OR(K778="27",K778="28",K778="29"),VLOOKUP(L778,[1]listaMateriales!A:E,5,0),0)*N778/1000</f>
        <v>0</v>
      </c>
      <c r="X778" s="6">
        <f>+IF(W778=0,0,T778/W778)</f>
        <v>0</v>
      </c>
      <c r="Y778" s="1" t="str">
        <f>MID(L778,14,1)</f>
        <v>1</v>
      </c>
      <c r="Z778" s="2" t="str">
        <f>IF(IFERROR(FIND("PUL",M778,1),0)&gt;1,"pulido","no")</f>
        <v>no</v>
      </c>
      <c r="AA778" s="2" t="str">
        <f>IF(IFERROR(FIND("BIOC",M778,1),0)&gt;1,"BIOCITY","no")</f>
        <v>no</v>
      </c>
      <c r="AB778" s="2">
        <f>IFERROR(SEARCH("INT",F778,1),0)+IFERROR(SEARCH("DEV",F778,1),0)+IFERROR(SEARCH("FC",F778,1),0)+IFERROR(SEARCH("USD",F778,1),0)</f>
        <v>0</v>
      </c>
    </row>
    <row r="779" spans="1:28" x14ac:dyDescent="0.2">
      <c r="A779" s="1" t="s">
        <v>1569</v>
      </c>
      <c r="B779" s="1" t="s">
        <v>15</v>
      </c>
      <c r="C779" s="4">
        <v>45363</v>
      </c>
      <c r="D779" s="1" t="s">
        <v>1568</v>
      </c>
      <c r="E779" s="1" t="s">
        <v>1567</v>
      </c>
      <c r="F779" s="1" t="s">
        <v>1566</v>
      </c>
      <c r="G779" s="1" t="s">
        <v>12</v>
      </c>
      <c r="H779" s="1" t="s">
        <v>11</v>
      </c>
      <c r="I779" s="1" t="s">
        <v>50</v>
      </c>
      <c r="J779" s="1" t="s">
        <v>9</v>
      </c>
      <c r="K779" s="1" t="s">
        <v>30</v>
      </c>
      <c r="L779" s="1" t="s">
        <v>29</v>
      </c>
      <c r="M779" s="1" t="s">
        <v>28</v>
      </c>
      <c r="N779" s="1">
        <v>484.8</v>
      </c>
      <c r="O779" s="1" t="s">
        <v>2</v>
      </c>
      <c r="P779" s="1">
        <v>484.8</v>
      </c>
      <c r="Q779" s="1">
        <v>0</v>
      </c>
      <c r="R779" s="1" t="s">
        <v>33</v>
      </c>
      <c r="S779" s="1">
        <v>3191.11</v>
      </c>
      <c r="T779" s="6">
        <f>+S779*N779</f>
        <v>1547050.128</v>
      </c>
      <c r="U779" s="6">
        <f>+S779*Q779</f>
        <v>0</v>
      </c>
      <c r="V779" s="1" t="str">
        <f>IF(AB779=0,IFERROR(VLOOKUP(L779,[1]listaMateriales!A:K,11,0),"-"),"Sin producto")</f>
        <v>38 x 38</v>
      </c>
      <c r="W779" s="6">
        <f>+IF(OR(K779="27",K779="28",K779="29"),VLOOKUP(L779,[1]listaMateriales!A:E,5,0),0)*N779/1000</f>
        <v>0</v>
      </c>
      <c r="X779" s="6">
        <f>+IF(W779=0,0,T779/W779)</f>
        <v>0</v>
      </c>
      <c r="Y779" s="1" t="str">
        <f>MID(L779,14,1)</f>
        <v>1</v>
      </c>
      <c r="Z779" s="2" t="str">
        <f>IF(IFERROR(FIND("PUL",M779,1),0)&gt;1,"pulido","no")</f>
        <v>no</v>
      </c>
      <c r="AA779" s="2" t="str">
        <f>IF(IFERROR(FIND("BIOC",M779,1),0)&gt;1,"BIOCITY","no")</f>
        <v>no</v>
      </c>
      <c r="AB779" s="2">
        <f>IFERROR(SEARCH("INT",F779,1),0)+IFERROR(SEARCH("DEV",F779,1),0)+IFERROR(SEARCH("FC",F779,1),0)+IFERROR(SEARCH("USD",F779,1),0)</f>
        <v>0</v>
      </c>
    </row>
    <row r="780" spans="1:28" x14ac:dyDescent="0.2">
      <c r="A780" s="1" t="s">
        <v>1569</v>
      </c>
      <c r="B780" s="1" t="s">
        <v>15</v>
      </c>
      <c r="C780" s="4">
        <v>45363</v>
      </c>
      <c r="D780" s="1" t="s">
        <v>1568</v>
      </c>
      <c r="E780" s="1" t="s">
        <v>1567</v>
      </c>
      <c r="F780" s="1" t="s">
        <v>1566</v>
      </c>
      <c r="G780" s="1" t="s">
        <v>12</v>
      </c>
      <c r="H780" s="1" t="s">
        <v>11</v>
      </c>
      <c r="I780" s="1" t="s">
        <v>50</v>
      </c>
      <c r="J780" s="1" t="s">
        <v>9</v>
      </c>
      <c r="K780" s="1" t="s">
        <v>30</v>
      </c>
      <c r="L780" s="1" t="s">
        <v>727</v>
      </c>
      <c r="M780" s="1" t="s">
        <v>726</v>
      </c>
      <c r="N780" s="1">
        <v>399.36</v>
      </c>
      <c r="O780" s="1" t="s">
        <v>2</v>
      </c>
      <c r="P780" s="1">
        <v>0</v>
      </c>
      <c r="Q780" s="1">
        <v>399.36</v>
      </c>
      <c r="R780" s="1" t="s">
        <v>33</v>
      </c>
      <c r="S780" s="1">
        <v>4377.24</v>
      </c>
      <c r="T780" s="6">
        <f>+S780*N780</f>
        <v>1748094.5663999999</v>
      </c>
      <c r="U780" s="6">
        <f>+S780*Q780</f>
        <v>1748094.5663999999</v>
      </c>
      <c r="V780" s="1" t="str">
        <f>IF(AB780=0,IFERROR(VLOOKUP(L780,[1]listaMateriales!A:K,11,0),"-"),"Sin producto")</f>
        <v>51 x 51</v>
      </c>
      <c r="W780" s="6">
        <f>+IF(OR(K780="27",K780="28",K780="29"),VLOOKUP(L780,[1]listaMateriales!A:E,5,0),0)*N780/1000</f>
        <v>0</v>
      </c>
      <c r="X780" s="6">
        <f>+IF(W780=0,0,T780/W780)</f>
        <v>0</v>
      </c>
      <c r="Y780" s="1" t="str">
        <f>MID(L780,14,1)</f>
        <v>1</v>
      </c>
      <c r="Z780" s="2" t="str">
        <f>IF(IFERROR(FIND("PUL",M780,1),0)&gt;1,"pulido","no")</f>
        <v>no</v>
      </c>
      <c r="AA780" s="2" t="str">
        <f>IF(IFERROR(FIND("BIOC",M780,1),0)&gt;1,"BIOCITY","no")</f>
        <v>no</v>
      </c>
      <c r="AB780" s="2">
        <f>IFERROR(SEARCH("INT",F780,1),0)+IFERROR(SEARCH("DEV",F780,1),0)+IFERROR(SEARCH("FC",F780,1),0)+IFERROR(SEARCH("USD",F780,1),0)</f>
        <v>0</v>
      </c>
    </row>
    <row r="781" spans="1:28" x14ac:dyDescent="0.2">
      <c r="A781" s="1" t="s">
        <v>1565</v>
      </c>
      <c r="B781" s="1" t="s">
        <v>42</v>
      </c>
      <c r="C781" s="4">
        <v>45363</v>
      </c>
      <c r="D781" s="1" t="s">
        <v>540</v>
      </c>
      <c r="E781" s="1" t="s">
        <v>539</v>
      </c>
      <c r="F781" s="1" t="s">
        <v>1564</v>
      </c>
      <c r="G781" s="1" t="s">
        <v>39</v>
      </c>
      <c r="H781" s="1" t="s">
        <v>38</v>
      </c>
      <c r="I781" s="1" t="s">
        <v>0</v>
      </c>
      <c r="J781" s="1" t="s">
        <v>37</v>
      </c>
      <c r="K781" s="1" t="s">
        <v>36</v>
      </c>
      <c r="L781" s="1" t="s">
        <v>35</v>
      </c>
      <c r="M781" s="1" t="s">
        <v>34</v>
      </c>
      <c r="N781" s="1">
        <v>6336</v>
      </c>
      <c r="O781" s="1" t="s">
        <v>4</v>
      </c>
      <c r="P781" s="1">
        <v>6336</v>
      </c>
      <c r="Q781" s="1">
        <v>0</v>
      </c>
      <c r="R781" s="1" t="s">
        <v>125</v>
      </c>
      <c r="S781" s="1">
        <v>222.7</v>
      </c>
      <c r="T781" s="6">
        <f>+S781*N781</f>
        <v>1411027.2</v>
      </c>
      <c r="U781" s="6">
        <f>+S781*Q781</f>
        <v>0</v>
      </c>
      <c r="V781" s="1" t="str">
        <f>IF(AB781=0,IFERROR(VLOOKUP(L781,[1]listaMateriales!A:K,11,0),"-"),"Sin producto")</f>
        <v>Ladrillos (Campana)</v>
      </c>
      <c r="W781" s="6">
        <f>+IF(OR(K781="27",K781="28",K781="29"),VLOOKUP(L781,[1]listaMateriales!A:E,5,0),0)*N781/1000</f>
        <v>30.412800000000001</v>
      </c>
      <c r="X781" s="6">
        <f>+IF(W781=0,0,T781/W781)</f>
        <v>46395.833333333328</v>
      </c>
      <c r="Y781" s="1" t="str">
        <f>MID(L781,14,1)</f>
        <v/>
      </c>
      <c r="Z781" s="2" t="str">
        <f>IF(IFERROR(FIND("PUL",M781,1),0)&gt;1,"pulido","no")</f>
        <v>no</v>
      </c>
      <c r="AA781" s="2" t="str">
        <f>IF(IFERROR(FIND("BIOC",M781,1),0)&gt;1,"BIOCITY","no")</f>
        <v>no</v>
      </c>
      <c r="AB781" s="2">
        <f>IFERROR(SEARCH("INT",F781,1),0)+IFERROR(SEARCH("DEV",F781,1),0)+IFERROR(SEARCH("FC",F781,1),0)+IFERROR(SEARCH("USD",F781,1),0)</f>
        <v>0</v>
      </c>
    </row>
    <row r="782" spans="1:28" x14ac:dyDescent="0.2">
      <c r="A782" s="1" t="s">
        <v>1563</v>
      </c>
      <c r="B782" s="1" t="s">
        <v>42</v>
      </c>
      <c r="C782" s="4">
        <v>45363</v>
      </c>
      <c r="D782" s="1" t="s">
        <v>1562</v>
      </c>
      <c r="E782" s="1" t="s">
        <v>1561</v>
      </c>
      <c r="F782" s="1" t="s">
        <v>1427</v>
      </c>
      <c r="G782" s="1" t="s">
        <v>39</v>
      </c>
      <c r="H782" s="1" t="s">
        <v>38</v>
      </c>
      <c r="I782" s="1" t="s">
        <v>50</v>
      </c>
      <c r="J782" s="1" t="s">
        <v>37</v>
      </c>
      <c r="K782" s="1" t="s">
        <v>36</v>
      </c>
      <c r="L782" s="1" t="s">
        <v>77</v>
      </c>
      <c r="M782" s="1" t="s">
        <v>76</v>
      </c>
      <c r="N782" s="1">
        <v>4536</v>
      </c>
      <c r="O782" s="1" t="s">
        <v>4</v>
      </c>
      <c r="P782" s="1">
        <v>4536</v>
      </c>
      <c r="Q782" s="1">
        <v>0</v>
      </c>
      <c r="R782" s="1" t="s">
        <v>5</v>
      </c>
      <c r="S782" s="1">
        <v>419.42</v>
      </c>
      <c r="T782" s="6">
        <f>+S782*N782</f>
        <v>1902489.12</v>
      </c>
      <c r="U782" s="6">
        <f>+S782*Q782</f>
        <v>0</v>
      </c>
      <c r="V782" s="1" t="str">
        <f>IF(AB782=0,IFERROR(VLOOKUP(L782,[1]listaMateriales!A:K,11,0),"-"),"Sin producto")</f>
        <v>Ladrillos (Campana)</v>
      </c>
      <c r="W782" s="6">
        <f>+IF(OR(K782="27",K782="28",K782="29"),VLOOKUP(L782,[1]listaMateriales!A:E,5,0),0)*N782/1000</f>
        <v>27.216000000000001</v>
      </c>
      <c r="X782" s="6">
        <f>+IF(W782=0,0,T782/W782)</f>
        <v>69903.333333333328</v>
      </c>
      <c r="Y782" s="1" t="str">
        <f>MID(L782,14,1)</f>
        <v/>
      </c>
      <c r="Z782" s="2" t="str">
        <f>IF(IFERROR(FIND("PUL",M782,1),0)&gt;1,"pulido","no")</f>
        <v>no</v>
      </c>
      <c r="AA782" s="2" t="str">
        <f>IF(IFERROR(FIND("BIOC",M782,1),0)&gt;1,"BIOCITY","no")</f>
        <v>no</v>
      </c>
      <c r="AB782" s="2">
        <f>IFERROR(SEARCH("INT",F782,1),0)+IFERROR(SEARCH("DEV",F782,1),0)+IFERROR(SEARCH("FC",F782,1),0)+IFERROR(SEARCH("USD",F782,1),0)</f>
        <v>0</v>
      </c>
    </row>
    <row r="783" spans="1:28" x14ac:dyDescent="0.2">
      <c r="A783" s="1" t="s">
        <v>1560</v>
      </c>
      <c r="B783" s="1" t="s">
        <v>42</v>
      </c>
      <c r="C783" s="4">
        <v>45363</v>
      </c>
      <c r="D783" s="1" t="s">
        <v>41</v>
      </c>
      <c r="E783" s="1" t="s">
        <v>40</v>
      </c>
      <c r="F783" s="1" t="s">
        <v>1559</v>
      </c>
      <c r="G783" s="1" t="s">
        <v>39</v>
      </c>
      <c r="H783" s="1" t="s">
        <v>38</v>
      </c>
      <c r="I783" s="1" t="s">
        <v>50</v>
      </c>
      <c r="J783" s="1" t="s">
        <v>37</v>
      </c>
      <c r="K783" s="1" t="s">
        <v>36</v>
      </c>
      <c r="L783" s="1" t="s">
        <v>207</v>
      </c>
      <c r="M783" s="1" t="s">
        <v>206</v>
      </c>
      <c r="N783" s="1">
        <v>270</v>
      </c>
      <c r="O783" s="1" t="s">
        <v>4</v>
      </c>
      <c r="P783" s="1">
        <v>270</v>
      </c>
      <c r="Q783" s="1">
        <v>0</v>
      </c>
      <c r="R783" s="1" t="s">
        <v>33</v>
      </c>
      <c r="S783" s="1">
        <v>177.05</v>
      </c>
      <c r="T783" s="6">
        <f>+S783*N783</f>
        <v>47803.5</v>
      </c>
      <c r="U783" s="6">
        <f>+S783*Q783</f>
        <v>0</v>
      </c>
      <c r="V783" s="1" t="str">
        <f>IF(AB783=0,IFERROR(VLOOKUP(L783,[1]listaMateriales!A:K,11,0),"-"),"Sin producto")</f>
        <v>Ladrillos (Campana)</v>
      </c>
      <c r="W783" s="6">
        <f>+IF(OR(K783="27",K783="28",K783="29"),VLOOKUP(L783,[1]listaMateriales!A:E,5,0),0)*N783/1000</f>
        <v>1.89</v>
      </c>
      <c r="X783" s="6">
        <f>+IF(W783=0,0,T783/W783)</f>
        <v>25292.857142857145</v>
      </c>
      <c r="Y783" s="1" t="str">
        <f>MID(L783,14,1)</f>
        <v/>
      </c>
      <c r="Z783" s="2" t="str">
        <f>IF(IFERROR(FIND("PUL",M783,1),0)&gt;1,"pulido","no")</f>
        <v>no</v>
      </c>
      <c r="AA783" s="2" t="str">
        <f>IF(IFERROR(FIND("BIOC",M783,1),0)&gt;1,"BIOCITY","no")</f>
        <v>no</v>
      </c>
      <c r="AB783" s="2">
        <f>IFERROR(SEARCH("INT",F783,1),0)+IFERROR(SEARCH("DEV",F783,1),0)+IFERROR(SEARCH("FC",F783,1),0)+IFERROR(SEARCH("USD",F783,1),0)</f>
        <v>0</v>
      </c>
    </row>
    <row r="784" spans="1:28" x14ac:dyDescent="0.2">
      <c r="A784" s="1" t="s">
        <v>1560</v>
      </c>
      <c r="B784" s="1" t="s">
        <v>42</v>
      </c>
      <c r="C784" s="4">
        <v>45363</v>
      </c>
      <c r="D784" s="1" t="s">
        <v>41</v>
      </c>
      <c r="E784" s="1" t="s">
        <v>40</v>
      </c>
      <c r="F784" s="1" t="s">
        <v>1559</v>
      </c>
      <c r="G784" s="1" t="s">
        <v>39</v>
      </c>
      <c r="H784" s="1" t="s">
        <v>38</v>
      </c>
      <c r="I784" s="1" t="s">
        <v>50</v>
      </c>
      <c r="J784" s="1" t="s">
        <v>37</v>
      </c>
      <c r="K784" s="1" t="s">
        <v>36</v>
      </c>
      <c r="L784" s="1" t="s">
        <v>75</v>
      </c>
      <c r="M784" s="1" t="s">
        <v>74</v>
      </c>
      <c r="N784" s="1">
        <v>180</v>
      </c>
      <c r="O784" s="1" t="s">
        <v>4</v>
      </c>
      <c r="P784" s="1">
        <v>180</v>
      </c>
      <c r="Q784" s="1">
        <v>0</v>
      </c>
      <c r="R784" s="1" t="s">
        <v>33</v>
      </c>
      <c r="S784" s="1">
        <v>224.01</v>
      </c>
      <c r="T784" s="6">
        <f>+S784*N784</f>
        <v>40321.799999999996</v>
      </c>
      <c r="U784" s="6">
        <f>+S784*Q784</f>
        <v>0</v>
      </c>
      <c r="V784" s="1" t="str">
        <f>IF(AB784=0,IFERROR(VLOOKUP(L784,[1]listaMateriales!A:K,11,0),"-"),"Sin producto")</f>
        <v>Ladrillos (Campana)</v>
      </c>
      <c r="W784" s="6">
        <f>+IF(OR(K784="27",K784="28",K784="29"),VLOOKUP(L784,[1]listaMateriales!A:E,5,0),0)*N784/1000</f>
        <v>1.4039999999999999</v>
      </c>
      <c r="X784" s="6">
        <f>+IF(W784=0,0,T784/W784)</f>
        <v>28719.23076923077</v>
      </c>
      <c r="Y784" s="1" t="str">
        <f>MID(L784,14,1)</f>
        <v/>
      </c>
      <c r="Z784" s="2" t="str">
        <f>IF(IFERROR(FIND("PUL",M784,1),0)&gt;1,"pulido","no")</f>
        <v>no</v>
      </c>
      <c r="AA784" s="2" t="str">
        <f>IF(IFERROR(FIND("BIOC",M784,1),0)&gt;1,"BIOCITY","no")</f>
        <v>no</v>
      </c>
      <c r="AB784" s="2">
        <f>IFERROR(SEARCH("INT",F784,1),0)+IFERROR(SEARCH("DEV",F784,1),0)+IFERROR(SEARCH("FC",F784,1),0)+IFERROR(SEARCH("USD",F784,1),0)</f>
        <v>0</v>
      </c>
    </row>
    <row r="785" spans="1:28" x14ac:dyDescent="0.2">
      <c r="A785" s="1" t="s">
        <v>1560</v>
      </c>
      <c r="B785" s="1" t="s">
        <v>42</v>
      </c>
      <c r="C785" s="4">
        <v>45363</v>
      </c>
      <c r="D785" s="1" t="s">
        <v>41</v>
      </c>
      <c r="E785" s="1" t="s">
        <v>40</v>
      </c>
      <c r="F785" s="1" t="s">
        <v>1559</v>
      </c>
      <c r="G785" s="1" t="s">
        <v>39</v>
      </c>
      <c r="H785" s="1" t="s">
        <v>38</v>
      </c>
      <c r="I785" s="1" t="s">
        <v>50</v>
      </c>
      <c r="J785" s="1" t="s">
        <v>37</v>
      </c>
      <c r="K785" s="1" t="s">
        <v>36</v>
      </c>
      <c r="L785" s="1" t="s">
        <v>77</v>
      </c>
      <c r="M785" s="1" t="s">
        <v>76</v>
      </c>
      <c r="N785" s="1">
        <v>252</v>
      </c>
      <c r="O785" s="1" t="s">
        <v>4</v>
      </c>
      <c r="P785" s="1">
        <v>252</v>
      </c>
      <c r="Q785" s="1">
        <v>0</v>
      </c>
      <c r="R785" s="1" t="s">
        <v>33</v>
      </c>
      <c r="S785" s="1">
        <v>183.22</v>
      </c>
      <c r="T785" s="6">
        <f>+S785*N785</f>
        <v>46171.44</v>
      </c>
      <c r="U785" s="6">
        <f>+S785*Q785</f>
        <v>0</v>
      </c>
      <c r="V785" s="1" t="str">
        <f>IF(AB785=0,IFERROR(VLOOKUP(L785,[1]listaMateriales!A:K,11,0),"-"),"Sin producto")</f>
        <v>Ladrillos (Campana)</v>
      </c>
      <c r="W785" s="6">
        <f>+IF(OR(K785="27",K785="28",K785="29"),VLOOKUP(L785,[1]listaMateriales!A:E,5,0),0)*N785/1000</f>
        <v>1.512</v>
      </c>
      <c r="X785" s="6">
        <f>+IF(W785=0,0,T785/W785)</f>
        <v>30536.666666666668</v>
      </c>
      <c r="Y785" s="1" t="str">
        <f>MID(L785,14,1)</f>
        <v/>
      </c>
      <c r="Z785" s="2" t="str">
        <f>IF(IFERROR(FIND("PUL",M785,1),0)&gt;1,"pulido","no")</f>
        <v>no</v>
      </c>
      <c r="AA785" s="2" t="str">
        <f>IF(IFERROR(FIND("BIOC",M785,1),0)&gt;1,"BIOCITY","no")</f>
        <v>no</v>
      </c>
      <c r="AB785" s="2">
        <f>IFERROR(SEARCH("INT",F785,1),0)+IFERROR(SEARCH("DEV",F785,1),0)+IFERROR(SEARCH("FC",F785,1),0)+IFERROR(SEARCH("USD",F785,1),0)</f>
        <v>0</v>
      </c>
    </row>
    <row r="786" spans="1:28" x14ac:dyDescent="0.2">
      <c r="A786" s="1" t="s">
        <v>1560</v>
      </c>
      <c r="B786" s="1" t="s">
        <v>42</v>
      </c>
      <c r="C786" s="4">
        <v>45363</v>
      </c>
      <c r="D786" s="1" t="s">
        <v>41</v>
      </c>
      <c r="E786" s="1" t="s">
        <v>40</v>
      </c>
      <c r="F786" s="1" t="s">
        <v>1559</v>
      </c>
      <c r="G786" s="1" t="s">
        <v>39</v>
      </c>
      <c r="H786" s="1" t="s">
        <v>38</v>
      </c>
      <c r="I786" s="1" t="s">
        <v>50</v>
      </c>
      <c r="J786" s="1" t="s">
        <v>37</v>
      </c>
      <c r="K786" s="1" t="s">
        <v>36</v>
      </c>
      <c r="L786" s="1" t="s">
        <v>86</v>
      </c>
      <c r="M786" s="1" t="s">
        <v>85</v>
      </c>
      <c r="N786" s="1">
        <v>2376</v>
      </c>
      <c r="O786" s="1" t="s">
        <v>4</v>
      </c>
      <c r="P786" s="1">
        <v>2376</v>
      </c>
      <c r="Q786" s="1">
        <v>0</v>
      </c>
      <c r="R786" s="1" t="s">
        <v>33</v>
      </c>
      <c r="S786" s="1">
        <v>97.09</v>
      </c>
      <c r="T786" s="6">
        <f>+S786*N786</f>
        <v>230685.84</v>
      </c>
      <c r="U786" s="6">
        <f>+S786*Q786</f>
        <v>0</v>
      </c>
      <c r="V786" s="1" t="str">
        <f>IF(AB786=0,IFERROR(VLOOKUP(L786,[1]listaMateriales!A:K,11,0),"-"),"Sin producto")</f>
        <v>Ladrillos (Campana)</v>
      </c>
      <c r="W786" s="6">
        <f>+IF(OR(K786="27",K786="28",K786="29"),VLOOKUP(L786,[1]listaMateriales!A:E,5,0),0)*N786/1000</f>
        <v>8.7911999999999999</v>
      </c>
      <c r="X786" s="6">
        <f>+IF(W786=0,0,T786/W786)</f>
        <v>26240.54054054054</v>
      </c>
      <c r="Y786" s="1" t="str">
        <f>MID(L786,14,1)</f>
        <v/>
      </c>
      <c r="Z786" s="2" t="str">
        <f>IF(IFERROR(FIND("PUL",M786,1),0)&gt;1,"pulido","no")</f>
        <v>no</v>
      </c>
      <c r="AA786" s="2" t="str">
        <f>IF(IFERROR(FIND("BIOC",M786,1),0)&gt;1,"BIOCITY","no")</f>
        <v>no</v>
      </c>
      <c r="AB786" s="2">
        <f>IFERROR(SEARCH("INT",F786,1),0)+IFERROR(SEARCH("DEV",F786,1),0)+IFERROR(SEARCH("FC",F786,1),0)+IFERROR(SEARCH("USD",F786,1),0)</f>
        <v>0</v>
      </c>
    </row>
    <row r="787" spans="1:28" x14ac:dyDescent="0.2">
      <c r="A787" s="1" t="s">
        <v>1560</v>
      </c>
      <c r="B787" s="1" t="s">
        <v>42</v>
      </c>
      <c r="C787" s="4">
        <v>45363</v>
      </c>
      <c r="D787" s="1" t="s">
        <v>41</v>
      </c>
      <c r="E787" s="1" t="s">
        <v>40</v>
      </c>
      <c r="F787" s="1" t="s">
        <v>1559</v>
      </c>
      <c r="G787" s="1" t="s">
        <v>39</v>
      </c>
      <c r="H787" s="1" t="s">
        <v>38</v>
      </c>
      <c r="I787" s="1" t="s">
        <v>50</v>
      </c>
      <c r="J787" s="1" t="s">
        <v>37</v>
      </c>
      <c r="K787" s="1" t="s">
        <v>36</v>
      </c>
      <c r="L787" s="1" t="s">
        <v>35</v>
      </c>
      <c r="M787" s="1" t="s">
        <v>34</v>
      </c>
      <c r="N787" s="1">
        <v>5040</v>
      </c>
      <c r="O787" s="1" t="s">
        <v>4</v>
      </c>
      <c r="P787" s="1">
        <v>5040</v>
      </c>
      <c r="Q787" s="1">
        <v>0</v>
      </c>
      <c r="R787" s="1" t="s">
        <v>33</v>
      </c>
      <c r="S787" s="1">
        <v>116.04</v>
      </c>
      <c r="T787" s="6">
        <f>+S787*N787</f>
        <v>584841.6</v>
      </c>
      <c r="U787" s="6">
        <f>+S787*Q787</f>
        <v>0</v>
      </c>
      <c r="V787" s="1" t="str">
        <f>IF(AB787=0,IFERROR(VLOOKUP(L787,[1]listaMateriales!A:K,11,0),"-"),"Sin producto")</f>
        <v>Ladrillos (Campana)</v>
      </c>
      <c r="W787" s="6">
        <f>+IF(OR(K787="27",K787="28",K787="29"),VLOOKUP(L787,[1]listaMateriales!A:E,5,0),0)*N787/1000</f>
        <v>24.192</v>
      </c>
      <c r="X787" s="6">
        <f>+IF(W787=0,0,T787/W787)</f>
        <v>24175</v>
      </c>
      <c r="Y787" s="1" t="str">
        <f>MID(L787,14,1)</f>
        <v/>
      </c>
      <c r="Z787" s="2" t="str">
        <f>IF(IFERROR(FIND("PUL",M787,1),0)&gt;1,"pulido","no")</f>
        <v>no</v>
      </c>
      <c r="AA787" s="2" t="str">
        <f>IF(IFERROR(FIND("BIOC",M787,1),0)&gt;1,"BIOCITY","no")</f>
        <v>no</v>
      </c>
      <c r="AB787" s="2">
        <f>IFERROR(SEARCH("INT",F787,1),0)+IFERROR(SEARCH("DEV",F787,1),0)+IFERROR(SEARCH("FC",F787,1),0)+IFERROR(SEARCH("USD",F787,1),0)</f>
        <v>0</v>
      </c>
    </row>
    <row r="788" spans="1:28" x14ac:dyDescent="0.2">
      <c r="A788" s="1" t="s">
        <v>1558</v>
      </c>
      <c r="B788" s="1" t="s">
        <v>42</v>
      </c>
      <c r="C788" s="4">
        <v>45363</v>
      </c>
      <c r="D788" s="1" t="s">
        <v>190</v>
      </c>
      <c r="E788" s="1" t="s">
        <v>189</v>
      </c>
      <c r="F788" s="1" t="s">
        <v>1427</v>
      </c>
      <c r="G788" s="1" t="s">
        <v>39</v>
      </c>
      <c r="H788" s="1" t="s">
        <v>38</v>
      </c>
      <c r="I788" s="1" t="s">
        <v>0</v>
      </c>
      <c r="J788" s="1" t="s">
        <v>37</v>
      </c>
      <c r="K788" s="1" t="s">
        <v>36</v>
      </c>
      <c r="L788" s="1" t="s">
        <v>207</v>
      </c>
      <c r="M788" s="1" t="s">
        <v>206</v>
      </c>
      <c r="N788" s="1">
        <v>3960</v>
      </c>
      <c r="O788" s="1" t="s">
        <v>4</v>
      </c>
      <c r="P788" s="1">
        <v>3960</v>
      </c>
      <c r="Q788" s="1">
        <v>0</v>
      </c>
      <c r="R788" s="1" t="s">
        <v>125</v>
      </c>
      <c r="S788" s="1">
        <v>364.37</v>
      </c>
      <c r="T788" s="6">
        <f>+S788*N788</f>
        <v>1442905.2</v>
      </c>
      <c r="U788" s="6">
        <f>+S788*Q788</f>
        <v>0</v>
      </c>
      <c r="V788" s="1" t="str">
        <f>IF(AB788=0,IFERROR(VLOOKUP(L788,[1]listaMateriales!A:K,11,0),"-"),"Sin producto")</f>
        <v>Ladrillos (Campana)</v>
      </c>
      <c r="W788" s="6">
        <f>+IF(OR(K788="27",K788="28",K788="29"),VLOOKUP(L788,[1]listaMateriales!A:E,5,0),0)*N788/1000</f>
        <v>27.72</v>
      </c>
      <c r="X788" s="6">
        <f>+IF(W788=0,0,T788/W788)</f>
        <v>52052.857142857145</v>
      </c>
      <c r="Y788" s="1" t="str">
        <f>MID(L788,14,1)</f>
        <v/>
      </c>
      <c r="Z788" s="2" t="str">
        <f>IF(IFERROR(FIND("PUL",M788,1),0)&gt;1,"pulido","no")</f>
        <v>no</v>
      </c>
      <c r="AA788" s="2" t="str">
        <f>IF(IFERROR(FIND("BIOC",M788,1),0)&gt;1,"BIOCITY","no")</f>
        <v>no</v>
      </c>
      <c r="AB788" s="2">
        <f>IFERROR(SEARCH("INT",F788,1),0)+IFERROR(SEARCH("DEV",F788,1),0)+IFERROR(SEARCH("FC",F788,1),0)+IFERROR(SEARCH("USD",F788,1),0)</f>
        <v>0</v>
      </c>
    </row>
    <row r="789" spans="1:28" x14ac:dyDescent="0.2">
      <c r="A789" s="1" t="s">
        <v>1557</v>
      </c>
      <c r="B789" s="1" t="s">
        <v>15</v>
      </c>
      <c r="C789" s="4">
        <v>45363</v>
      </c>
      <c r="D789" s="1" t="s">
        <v>1339</v>
      </c>
      <c r="E789" s="1" t="s">
        <v>1338</v>
      </c>
      <c r="F789" s="1" t="s">
        <v>1556</v>
      </c>
      <c r="G789" s="1" t="s">
        <v>12</v>
      </c>
      <c r="H789" s="1" t="s">
        <v>11</v>
      </c>
      <c r="I789" s="1" t="s">
        <v>50</v>
      </c>
      <c r="J789" s="1" t="s">
        <v>17</v>
      </c>
      <c r="K789" s="1" t="s">
        <v>16</v>
      </c>
      <c r="L789" s="1" t="s">
        <v>104</v>
      </c>
      <c r="M789" s="1" t="s">
        <v>103</v>
      </c>
      <c r="N789" s="1">
        <v>522</v>
      </c>
      <c r="O789" s="1" t="s">
        <v>2</v>
      </c>
      <c r="P789" s="1">
        <v>0</v>
      </c>
      <c r="Q789" s="1">
        <v>522</v>
      </c>
      <c r="R789" s="1" t="s">
        <v>80</v>
      </c>
      <c r="S789" s="1">
        <v>10906.85</v>
      </c>
      <c r="T789" s="6">
        <f>+S789*N789</f>
        <v>5693375.7000000002</v>
      </c>
      <c r="U789" s="6">
        <f>+S789*Q789</f>
        <v>5693375.7000000002</v>
      </c>
      <c r="V789" s="1" t="str">
        <f>IF(AB789=0,IFERROR(VLOOKUP(L789,[1]listaMateriales!A:K,11,0),"-"),"Sin producto")</f>
        <v xml:space="preserve">59 x 59 </v>
      </c>
      <c r="W789" s="6">
        <f>+IF(OR(K789="27",K789="28",K789="29"),VLOOKUP(L789,[1]listaMateriales!A:E,5,0),0)*N789/1000</f>
        <v>0</v>
      </c>
      <c r="X789" s="6">
        <f>+IF(W789=0,0,T789/W789)</f>
        <v>0</v>
      </c>
      <c r="Y789" s="1" t="str">
        <f>MID(L789,14,1)</f>
        <v>1</v>
      </c>
      <c r="Z789" s="2" t="str">
        <f>IF(IFERROR(FIND("PUL",M789,1),0)&gt;1,"pulido","no")</f>
        <v>no</v>
      </c>
      <c r="AA789" s="2" t="str">
        <f>IF(IFERROR(FIND("BIOC",M789,1),0)&gt;1,"BIOCITY","no")</f>
        <v>no</v>
      </c>
      <c r="AB789" s="2">
        <f>IFERROR(SEARCH("INT",F789,1),0)+IFERROR(SEARCH("DEV",F789,1),0)+IFERROR(SEARCH("FC",F789,1),0)+IFERROR(SEARCH("USD",F789,1),0)</f>
        <v>0</v>
      </c>
    </row>
    <row r="790" spans="1:28" x14ac:dyDescent="0.2">
      <c r="A790" s="1" t="s">
        <v>1555</v>
      </c>
      <c r="B790" s="1" t="s">
        <v>15</v>
      </c>
      <c r="C790" s="4">
        <v>45363</v>
      </c>
      <c r="D790" s="1" t="s">
        <v>400</v>
      </c>
      <c r="E790" s="1" t="s">
        <v>399</v>
      </c>
      <c r="F790" s="1" t="s">
        <v>1490</v>
      </c>
      <c r="G790" s="1" t="s">
        <v>12</v>
      </c>
      <c r="H790" s="1" t="s">
        <v>11</v>
      </c>
      <c r="I790" s="1" t="s">
        <v>50</v>
      </c>
      <c r="J790" s="1" t="s">
        <v>17</v>
      </c>
      <c r="K790" s="1" t="s">
        <v>16</v>
      </c>
      <c r="L790" s="1" t="s">
        <v>397</v>
      </c>
      <c r="M790" s="1" t="s">
        <v>396</v>
      </c>
      <c r="N790" s="1">
        <v>8.86</v>
      </c>
      <c r="O790" s="1" t="s">
        <v>1</v>
      </c>
      <c r="P790" s="1">
        <v>8.86</v>
      </c>
      <c r="Q790" s="1">
        <v>0</v>
      </c>
      <c r="R790" s="1" t="s">
        <v>225</v>
      </c>
      <c r="S790" s="1">
        <v>143.83000000000001</v>
      </c>
      <c r="T790" s="6">
        <f>+S790*N790</f>
        <v>1274.3338000000001</v>
      </c>
      <c r="U790" s="6">
        <f>+S790*Q790</f>
        <v>0</v>
      </c>
      <c r="V790" s="1" t="str">
        <f>IF(AB790=0,IFERROR(VLOOKUP(L790,[1]listaMateriales!A:K,11,0),"-"),"Sin producto")</f>
        <v>Sin Producto</v>
      </c>
      <c r="W790" s="6">
        <f>+IF(OR(K790="27",K790="28",K790="29"),VLOOKUP(L790,[1]listaMateriales!A:E,5,0),0)*N790/1000</f>
        <v>0</v>
      </c>
      <c r="X790" s="6">
        <f>+IF(W790=0,0,T790/W790)</f>
        <v>0</v>
      </c>
      <c r="Y790" s="1" t="str">
        <f>MID(L790,14,1)</f>
        <v/>
      </c>
      <c r="Z790" s="2" t="str">
        <f>IF(IFERROR(FIND("PUL",M790,1),0)&gt;1,"pulido","no")</f>
        <v>no</v>
      </c>
      <c r="AA790" s="2" t="str">
        <f>IF(IFERROR(FIND("BIOC",M790,1),0)&gt;1,"BIOCITY","no")</f>
        <v>no</v>
      </c>
      <c r="AB790" s="2">
        <f>IFERROR(SEARCH("INT",F790,1),0)+IFERROR(SEARCH("DEV",F790,1),0)+IFERROR(SEARCH("FC",F790,1),0)+IFERROR(SEARCH("USD",F790,1),0)</f>
        <v>0</v>
      </c>
    </row>
    <row r="791" spans="1:28" x14ac:dyDescent="0.2">
      <c r="A791" s="1" t="s">
        <v>1554</v>
      </c>
      <c r="B791" s="1" t="s">
        <v>15</v>
      </c>
      <c r="C791" s="4">
        <v>45363</v>
      </c>
      <c r="D791" s="1" t="s">
        <v>1553</v>
      </c>
      <c r="E791" s="1" t="s">
        <v>1552</v>
      </c>
      <c r="F791" s="1" t="s">
        <v>1430</v>
      </c>
      <c r="G791" s="1" t="s">
        <v>12</v>
      </c>
      <c r="H791" s="1" t="s">
        <v>11</v>
      </c>
      <c r="I791" s="1" t="s">
        <v>50</v>
      </c>
      <c r="J791" s="1" t="s">
        <v>9</v>
      </c>
      <c r="K791" s="1" t="s">
        <v>30</v>
      </c>
      <c r="L791" s="1" t="s">
        <v>727</v>
      </c>
      <c r="M791" s="1" t="s">
        <v>726</v>
      </c>
      <c r="N791" s="1">
        <v>299.52</v>
      </c>
      <c r="O791" s="1" t="s">
        <v>2</v>
      </c>
      <c r="P791" s="1">
        <v>0</v>
      </c>
      <c r="Q791" s="1">
        <v>299.52</v>
      </c>
      <c r="R791" s="1" t="s">
        <v>144</v>
      </c>
      <c r="S791" s="1">
        <v>4377.24</v>
      </c>
      <c r="T791" s="6">
        <f>+S791*N791</f>
        <v>1311070.9247999999</v>
      </c>
      <c r="U791" s="6">
        <f>+S791*Q791</f>
        <v>1311070.9247999999</v>
      </c>
      <c r="V791" s="1" t="str">
        <f>IF(AB791=0,IFERROR(VLOOKUP(L791,[1]listaMateriales!A:K,11,0),"-"),"Sin producto")</f>
        <v>51 x 51</v>
      </c>
      <c r="W791" s="6">
        <f>+IF(OR(K791="27",K791="28",K791="29"),VLOOKUP(L791,[1]listaMateriales!A:E,5,0),0)*N791/1000</f>
        <v>0</v>
      </c>
      <c r="X791" s="6">
        <f>+IF(W791=0,0,T791/W791)</f>
        <v>0</v>
      </c>
      <c r="Y791" s="1" t="str">
        <f>MID(L791,14,1)</f>
        <v>1</v>
      </c>
      <c r="Z791" s="2" t="str">
        <f>IF(IFERROR(FIND("PUL",M791,1),0)&gt;1,"pulido","no")</f>
        <v>no</v>
      </c>
      <c r="AA791" s="2" t="str">
        <f>IF(IFERROR(FIND("BIOC",M791,1),0)&gt;1,"BIOCITY","no")</f>
        <v>no</v>
      </c>
      <c r="AB791" s="2">
        <f>IFERROR(SEARCH("INT",F791,1),0)+IFERROR(SEARCH("DEV",F791,1),0)+IFERROR(SEARCH("FC",F791,1),0)+IFERROR(SEARCH("USD",F791,1),0)</f>
        <v>0</v>
      </c>
    </row>
    <row r="792" spans="1:28" x14ac:dyDescent="0.2">
      <c r="A792" s="1" t="s">
        <v>1551</v>
      </c>
      <c r="B792" s="1" t="s">
        <v>15</v>
      </c>
      <c r="C792" s="4">
        <v>45363</v>
      </c>
      <c r="D792" s="1" t="s">
        <v>197</v>
      </c>
      <c r="E792" s="1" t="s">
        <v>196</v>
      </c>
      <c r="F792" s="1" t="s">
        <v>1550</v>
      </c>
      <c r="G792" s="1" t="s">
        <v>39</v>
      </c>
      <c r="H792" s="1" t="s">
        <v>38</v>
      </c>
      <c r="I792" s="1" t="s">
        <v>50</v>
      </c>
      <c r="J792" s="1" t="s">
        <v>9</v>
      </c>
      <c r="K792" s="1" t="s">
        <v>30</v>
      </c>
      <c r="L792" s="1" t="s">
        <v>65</v>
      </c>
      <c r="M792" s="1" t="s">
        <v>64</v>
      </c>
      <c r="N792" s="1">
        <v>387.84</v>
      </c>
      <c r="O792" s="1" t="s">
        <v>2</v>
      </c>
      <c r="P792" s="1">
        <v>387.84</v>
      </c>
      <c r="Q792" s="1">
        <v>0</v>
      </c>
      <c r="R792" s="1" t="s">
        <v>93</v>
      </c>
      <c r="S792" s="1">
        <v>2885.82</v>
      </c>
      <c r="T792" s="6">
        <f>+S792*N792</f>
        <v>1119236.4287999999</v>
      </c>
      <c r="U792" s="6">
        <f>+S792*Q792</f>
        <v>0</v>
      </c>
      <c r="V792" s="1" t="str">
        <f>IF(AB792=0,IFERROR(VLOOKUP(L792,[1]listaMateriales!A:K,11,0),"-"),"Sin producto")</f>
        <v>38 x 38</v>
      </c>
      <c r="W792" s="6">
        <f>+IF(OR(K792="27",K792="28",K792="29"),VLOOKUP(L792,[1]listaMateriales!A:E,5,0),0)*N792/1000</f>
        <v>0</v>
      </c>
      <c r="X792" s="6">
        <f>+IF(W792=0,0,T792/W792)</f>
        <v>0</v>
      </c>
      <c r="Y792" s="1" t="str">
        <f>MID(L792,14,1)</f>
        <v>1</v>
      </c>
      <c r="Z792" s="2" t="str">
        <f>IF(IFERROR(FIND("PUL",M792,1),0)&gt;1,"pulido","no")</f>
        <v>no</v>
      </c>
      <c r="AA792" s="2" t="str">
        <f>IF(IFERROR(FIND("BIOC",M792,1),0)&gt;1,"BIOCITY","no")</f>
        <v>no</v>
      </c>
      <c r="AB792" s="2">
        <f>IFERROR(SEARCH("INT",F792,1),0)+IFERROR(SEARCH("DEV",F792,1),0)+IFERROR(SEARCH("FC",F792,1),0)+IFERROR(SEARCH("USD",F792,1),0)</f>
        <v>0</v>
      </c>
    </row>
    <row r="793" spans="1:28" x14ac:dyDescent="0.2">
      <c r="A793" s="1" t="s">
        <v>1551</v>
      </c>
      <c r="B793" s="1" t="s">
        <v>15</v>
      </c>
      <c r="C793" s="4">
        <v>45363</v>
      </c>
      <c r="D793" s="1" t="s">
        <v>197</v>
      </c>
      <c r="E793" s="1" t="s">
        <v>196</v>
      </c>
      <c r="F793" s="1" t="s">
        <v>1550</v>
      </c>
      <c r="G793" s="1" t="s">
        <v>39</v>
      </c>
      <c r="H793" s="1" t="s">
        <v>38</v>
      </c>
      <c r="I793" s="1" t="s">
        <v>50</v>
      </c>
      <c r="J793" s="1" t="s">
        <v>9</v>
      </c>
      <c r="K793" s="1" t="s">
        <v>30</v>
      </c>
      <c r="L793" s="1" t="s">
        <v>619</v>
      </c>
      <c r="M793" s="1" t="s">
        <v>618</v>
      </c>
      <c r="N793" s="1">
        <v>387.84</v>
      </c>
      <c r="O793" s="1" t="s">
        <v>2</v>
      </c>
      <c r="P793" s="1">
        <v>387.84</v>
      </c>
      <c r="Q793" s="1">
        <v>0</v>
      </c>
      <c r="R793" s="1" t="s">
        <v>93</v>
      </c>
      <c r="S793" s="1">
        <v>2885.82</v>
      </c>
      <c r="T793" s="6">
        <f>+S793*N793</f>
        <v>1119236.4287999999</v>
      </c>
      <c r="U793" s="6">
        <f>+S793*Q793</f>
        <v>0</v>
      </c>
      <c r="V793" s="1" t="str">
        <f>IF(AB793=0,IFERROR(VLOOKUP(L793,[1]listaMateriales!A:K,11,0),"-"),"Sin producto")</f>
        <v>38 x 38</v>
      </c>
      <c r="W793" s="6">
        <f>+IF(OR(K793="27",K793="28",K793="29"),VLOOKUP(L793,[1]listaMateriales!A:E,5,0),0)*N793/1000</f>
        <v>0</v>
      </c>
      <c r="X793" s="6">
        <f>+IF(W793=0,0,T793/W793)</f>
        <v>0</v>
      </c>
      <c r="Y793" s="1" t="str">
        <f>MID(L793,14,1)</f>
        <v>1</v>
      </c>
      <c r="Z793" s="2" t="str">
        <f>IF(IFERROR(FIND("PUL",M793,1),0)&gt;1,"pulido","no")</f>
        <v>no</v>
      </c>
      <c r="AA793" s="2" t="str">
        <f>IF(IFERROR(FIND("BIOC",M793,1),0)&gt;1,"BIOCITY","no")</f>
        <v>no</v>
      </c>
      <c r="AB793" s="2">
        <f>IFERROR(SEARCH("INT",F793,1),0)+IFERROR(SEARCH("DEV",F793,1),0)+IFERROR(SEARCH("FC",F793,1),0)+IFERROR(SEARCH("USD",F793,1),0)</f>
        <v>0</v>
      </c>
    </row>
    <row r="794" spans="1:28" x14ac:dyDescent="0.2">
      <c r="A794" s="1" t="s">
        <v>1551</v>
      </c>
      <c r="B794" s="1" t="s">
        <v>15</v>
      </c>
      <c r="C794" s="4">
        <v>45363</v>
      </c>
      <c r="D794" s="1" t="s">
        <v>197</v>
      </c>
      <c r="E794" s="1" t="s">
        <v>196</v>
      </c>
      <c r="F794" s="1" t="s">
        <v>1550</v>
      </c>
      <c r="G794" s="1" t="s">
        <v>39</v>
      </c>
      <c r="H794" s="1" t="s">
        <v>38</v>
      </c>
      <c r="I794" s="1" t="s">
        <v>50</v>
      </c>
      <c r="J794" s="1" t="s">
        <v>9</v>
      </c>
      <c r="K794" s="1" t="s">
        <v>30</v>
      </c>
      <c r="L794" s="1" t="s">
        <v>112</v>
      </c>
      <c r="M794" s="1" t="s">
        <v>111</v>
      </c>
      <c r="N794" s="1">
        <v>387.84</v>
      </c>
      <c r="O794" s="1" t="s">
        <v>2</v>
      </c>
      <c r="P794" s="1">
        <v>387.84</v>
      </c>
      <c r="Q794" s="1">
        <v>0</v>
      </c>
      <c r="R794" s="1" t="s">
        <v>93</v>
      </c>
      <c r="S794" s="1">
        <v>2885.82</v>
      </c>
      <c r="T794" s="6">
        <f>+S794*N794</f>
        <v>1119236.4287999999</v>
      </c>
      <c r="U794" s="6">
        <f>+S794*Q794</f>
        <v>0</v>
      </c>
      <c r="V794" s="1" t="str">
        <f>IF(AB794=0,IFERROR(VLOOKUP(L794,[1]listaMateriales!A:K,11,0),"-"),"Sin producto")</f>
        <v>38 x 38</v>
      </c>
      <c r="W794" s="6">
        <f>+IF(OR(K794="27",K794="28",K794="29"),VLOOKUP(L794,[1]listaMateriales!A:E,5,0),0)*N794/1000</f>
        <v>0</v>
      </c>
      <c r="X794" s="6">
        <f>+IF(W794=0,0,T794/W794)</f>
        <v>0</v>
      </c>
      <c r="Y794" s="1" t="str">
        <f>MID(L794,14,1)</f>
        <v>1</v>
      </c>
      <c r="Z794" s="2" t="str">
        <f>IF(IFERROR(FIND("PUL",M794,1),0)&gt;1,"pulido","no")</f>
        <v>no</v>
      </c>
      <c r="AA794" s="2" t="str">
        <f>IF(IFERROR(FIND("BIOC",M794,1),0)&gt;1,"BIOCITY","no")</f>
        <v>no</v>
      </c>
      <c r="AB794" s="2">
        <f>IFERROR(SEARCH("INT",F794,1),0)+IFERROR(SEARCH("DEV",F794,1),0)+IFERROR(SEARCH("FC",F794,1),0)+IFERROR(SEARCH("USD",F794,1),0)</f>
        <v>0</v>
      </c>
    </row>
    <row r="795" spans="1:28" x14ac:dyDescent="0.2">
      <c r="A795" s="1" t="s">
        <v>1551</v>
      </c>
      <c r="B795" s="1" t="s">
        <v>15</v>
      </c>
      <c r="C795" s="4">
        <v>45363</v>
      </c>
      <c r="D795" s="1" t="s">
        <v>197</v>
      </c>
      <c r="E795" s="1" t="s">
        <v>196</v>
      </c>
      <c r="F795" s="1" t="s">
        <v>1550</v>
      </c>
      <c r="G795" s="1" t="s">
        <v>39</v>
      </c>
      <c r="H795" s="1" t="s">
        <v>38</v>
      </c>
      <c r="I795" s="1" t="s">
        <v>50</v>
      </c>
      <c r="J795" s="1" t="s">
        <v>9</v>
      </c>
      <c r="K795" s="1" t="s">
        <v>30</v>
      </c>
      <c r="L795" s="1" t="s">
        <v>67</v>
      </c>
      <c r="M795" s="1" t="s">
        <v>66</v>
      </c>
      <c r="N795" s="1">
        <v>387.84</v>
      </c>
      <c r="O795" s="1" t="s">
        <v>2</v>
      </c>
      <c r="P795" s="1">
        <v>387.84</v>
      </c>
      <c r="Q795" s="1">
        <v>0</v>
      </c>
      <c r="R795" s="1" t="s">
        <v>93</v>
      </c>
      <c r="S795" s="1">
        <v>2885.82</v>
      </c>
      <c r="T795" s="6">
        <f>+S795*N795</f>
        <v>1119236.4287999999</v>
      </c>
      <c r="U795" s="6">
        <f>+S795*Q795</f>
        <v>0</v>
      </c>
      <c r="V795" s="1" t="str">
        <f>IF(AB795=0,IFERROR(VLOOKUP(L795,[1]listaMateriales!A:K,11,0),"-"),"Sin producto")</f>
        <v>38 x 38</v>
      </c>
      <c r="W795" s="6">
        <f>+IF(OR(K795="27",K795="28",K795="29"),VLOOKUP(L795,[1]listaMateriales!A:E,5,0),0)*N795/1000</f>
        <v>0</v>
      </c>
      <c r="X795" s="6">
        <f>+IF(W795=0,0,T795/W795)</f>
        <v>0</v>
      </c>
      <c r="Y795" s="1" t="str">
        <f>MID(L795,14,1)</f>
        <v>1</v>
      </c>
      <c r="Z795" s="2" t="str">
        <f>IF(IFERROR(FIND("PUL",M795,1),0)&gt;1,"pulido","no")</f>
        <v>no</v>
      </c>
      <c r="AA795" s="2" t="str">
        <f>IF(IFERROR(FIND("BIOC",M795,1),0)&gt;1,"BIOCITY","no")</f>
        <v>no</v>
      </c>
      <c r="AB795" s="2">
        <f>IFERROR(SEARCH("INT",F795,1),0)+IFERROR(SEARCH("DEV",F795,1),0)+IFERROR(SEARCH("FC",F795,1),0)+IFERROR(SEARCH("USD",F795,1),0)</f>
        <v>0</v>
      </c>
    </row>
    <row r="796" spans="1:28" x14ac:dyDescent="0.2">
      <c r="A796" s="1" t="s">
        <v>1549</v>
      </c>
      <c r="B796" s="1" t="s">
        <v>15</v>
      </c>
      <c r="C796" s="4">
        <v>45363</v>
      </c>
      <c r="D796" s="1" t="s">
        <v>197</v>
      </c>
      <c r="E796" s="1" t="s">
        <v>196</v>
      </c>
      <c r="F796" s="1" t="s">
        <v>1548</v>
      </c>
      <c r="G796" s="1" t="s">
        <v>12</v>
      </c>
      <c r="H796" s="1" t="s">
        <v>11</v>
      </c>
      <c r="I796" s="1" t="s">
        <v>50</v>
      </c>
      <c r="J796" s="1" t="s">
        <v>17</v>
      </c>
      <c r="K796" s="1" t="s">
        <v>16</v>
      </c>
      <c r="L796" s="1" t="s">
        <v>21</v>
      </c>
      <c r="M796" s="1" t="s">
        <v>20</v>
      </c>
      <c r="N796" s="1">
        <v>342</v>
      </c>
      <c r="O796" s="1" t="s">
        <v>2</v>
      </c>
      <c r="P796" s="1">
        <v>342</v>
      </c>
      <c r="Q796" s="1">
        <v>0</v>
      </c>
      <c r="R796" s="1" t="s">
        <v>93</v>
      </c>
      <c r="S796" s="1">
        <v>18301.02</v>
      </c>
      <c r="T796" s="6">
        <f>+S796*N796</f>
        <v>6258948.8399999999</v>
      </c>
      <c r="U796" s="6">
        <f>+S796*Q796</f>
        <v>0</v>
      </c>
      <c r="V796" s="1" t="str">
        <f>IF(AB796=0,IFERROR(VLOOKUP(L796,[1]listaMateriales!A:K,11,0),"-"),"Sin producto")</f>
        <v>21 x 122</v>
      </c>
      <c r="W796" s="6">
        <f>+IF(OR(K796="27",K796="28",K796="29"),VLOOKUP(L796,[1]listaMateriales!A:E,5,0),0)*N796/1000</f>
        <v>0</v>
      </c>
      <c r="X796" s="6">
        <f>+IF(W796=0,0,T796/W796)</f>
        <v>0</v>
      </c>
      <c r="Y796" s="1" t="str">
        <f>MID(L796,14,1)</f>
        <v>1</v>
      </c>
      <c r="Z796" s="2" t="str">
        <f>IF(IFERROR(FIND("PUL",M796,1),0)&gt;1,"pulido","no")</f>
        <v>no</v>
      </c>
      <c r="AA796" s="2" t="str">
        <f>IF(IFERROR(FIND("BIOC",M796,1),0)&gt;1,"BIOCITY","no")</f>
        <v>no</v>
      </c>
      <c r="AB796" s="2">
        <f>IFERROR(SEARCH("INT",F796,1),0)+IFERROR(SEARCH("DEV",F796,1),0)+IFERROR(SEARCH("FC",F796,1),0)+IFERROR(SEARCH("USD",F796,1),0)</f>
        <v>0</v>
      </c>
    </row>
    <row r="797" spans="1:28" x14ac:dyDescent="0.2">
      <c r="A797" s="1" t="s">
        <v>1547</v>
      </c>
      <c r="B797" s="1" t="s">
        <v>15</v>
      </c>
      <c r="C797" s="4">
        <v>45363</v>
      </c>
      <c r="D797" s="1" t="s">
        <v>533</v>
      </c>
      <c r="E797" s="1" t="s">
        <v>532</v>
      </c>
      <c r="F797" s="1" t="s">
        <v>287</v>
      </c>
      <c r="G797" s="1" t="s">
        <v>12</v>
      </c>
      <c r="H797" s="1" t="s">
        <v>11</v>
      </c>
      <c r="I797" s="1" t="s">
        <v>50</v>
      </c>
      <c r="J797" s="1" t="s">
        <v>17</v>
      </c>
      <c r="K797" s="1" t="s">
        <v>16</v>
      </c>
      <c r="L797" s="1" t="s">
        <v>1458</v>
      </c>
      <c r="M797" s="1" t="s">
        <v>1457</v>
      </c>
      <c r="N797" s="1">
        <v>1209.5999999999999</v>
      </c>
      <c r="O797" s="1" t="s">
        <v>2</v>
      </c>
      <c r="P797" s="1">
        <v>1209.5999999999999</v>
      </c>
      <c r="Q797" s="1">
        <v>0</v>
      </c>
      <c r="R797" s="1" t="s">
        <v>93</v>
      </c>
      <c r="S797" s="1">
        <v>9606.69</v>
      </c>
      <c r="T797" s="6">
        <f>+S797*N797</f>
        <v>11620252.223999999</v>
      </c>
      <c r="U797" s="6">
        <f>+S797*Q797</f>
        <v>0</v>
      </c>
      <c r="V797" s="1" t="str">
        <f>IF(AB797=0,IFERROR(VLOOKUP(L797,[1]listaMateriales!A:K,11,0),"-"),"Sin producto")</f>
        <v>58x58 Polished</v>
      </c>
      <c r="W797" s="6">
        <f>+IF(OR(K797="27",K797="28",K797="29"),VLOOKUP(L797,[1]listaMateriales!A:E,5,0),0)*N797/1000</f>
        <v>0</v>
      </c>
      <c r="X797" s="6">
        <f>+IF(W797=0,0,T797/W797)</f>
        <v>0</v>
      </c>
      <c r="Y797" s="1" t="str">
        <f>MID(L797,14,1)</f>
        <v>2</v>
      </c>
      <c r="Z797" s="2" t="str">
        <f>IF(IFERROR(FIND("PUL",M797,1),0)&gt;1,"pulido","no")</f>
        <v>pulido</v>
      </c>
      <c r="AA797" s="2" t="str">
        <f>IF(IFERROR(FIND("BIOC",M797,1),0)&gt;1,"BIOCITY","no")</f>
        <v>no</v>
      </c>
      <c r="AB797" s="2">
        <f>IFERROR(SEARCH("INT",F797,1),0)+IFERROR(SEARCH("DEV",F797,1),0)+IFERROR(SEARCH("FC",F797,1),0)+IFERROR(SEARCH("USD",F797,1),0)</f>
        <v>0</v>
      </c>
    </row>
    <row r="798" spans="1:28" x14ac:dyDescent="0.2">
      <c r="A798" s="1" t="s">
        <v>1546</v>
      </c>
      <c r="B798" s="1" t="s">
        <v>42</v>
      </c>
      <c r="C798" s="4">
        <v>45363</v>
      </c>
      <c r="D798" s="1" t="s">
        <v>41</v>
      </c>
      <c r="E798" s="1" t="s">
        <v>40</v>
      </c>
      <c r="F798" s="1" t="s">
        <v>1545</v>
      </c>
      <c r="G798" s="1" t="s">
        <v>39</v>
      </c>
      <c r="H798" s="1" t="s">
        <v>38</v>
      </c>
      <c r="I798" s="1" t="s">
        <v>50</v>
      </c>
      <c r="J798" s="1" t="s">
        <v>37</v>
      </c>
      <c r="K798" s="1" t="s">
        <v>36</v>
      </c>
      <c r="L798" s="1" t="s">
        <v>35</v>
      </c>
      <c r="M798" s="1" t="s">
        <v>34</v>
      </c>
      <c r="N798" s="1">
        <v>6624</v>
      </c>
      <c r="O798" s="1" t="s">
        <v>4</v>
      </c>
      <c r="P798" s="1">
        <v>6624</v>
      </c>
      <c r="Q798" s="1">
        <v>0</v>
      </c>
      <c r="R798" s="1" t="s">
        <v>33</v>
      </c>
      <c r="S798" s="1">
        <v>116.04</v>
      </c>
      <c r="T798" s="6">
        <f>+S798*N798</f>
        <v>768648.96000000008</v>
      </c>
      <c r="U798" s="6">
        <f>+S798*Q798</f>
        <v>0</v>
      </c>
      <c r="V798" s="1" t="str">
        <f>IF(AB798=0,IFERROR(VLOOKUP(L798,[1]listaMateriales!A:K,11,0),"-"),"Sin producto")</f>
        <v>Ladrillos (Campana)</v>
      </c>
      <c r="W798" s="6">
        <f>+IF(OR(K798="27",K798="28",K798="29"),VLOOKUP(L798,[1]listaMateriales!A:E,5,0),0)*N798/1000</f>
        <v>31.795199999999998</v>
      </c>
      <c r="X798" s="6">
        <f>+IF(W798=0,0,T798/W798)</f>
        <v>24175.000000000004</v>
      </c>
      <c r="Y798" s="1" t="str">
        <f>MID(L798,14,1)</f>
        <v/>
      </c>
      <c r="Z798" s="2" t="str">
        <f>IF(IFERROR(FIND("PUL",M798,1),0)&gt;1,"pulido","no")</f>
        <v>no</v>
      </c>
      <c r="AA798" s="2" t="str">
        <f>IF(IFERROR(FIND("BIOC",M798,1),0)&gt;1,"BIOCITY","no")</f>
        <v>no</v>
      </c>
      <c r="AB798" s="2">
        <f>IFERROR(SEARCH("INT",F798,1),0)+IFERROR(SEARCH("DEV",F798,1),0)+IFERROR(SEARCH("FC",F798,1),0)+IFERROR(SEARCH("USD",F798,1),0)</f>
        <v>0</v>
      </c>
    </row>
    <row r="799" spans="1:28" x14ac:dyDescent="0.2">
      <c r="A799" s="1" t="s">
        <v>1544</v>
      </c>
      <c r="B799" s="1" t="s">
        <v>15</v>
      </c>
      <c r="C799" s="4">
        <v>45363</v>
      </c>
      <c r="D799" s="1" t="s">
        <v>197</v>
      </c>
      <c r="E799" s="1" t="s">
        <v>196</v>
      </c>
      <c r="F799" s="1" t="s">
        <v>1543</v>
      </c>
      <c r="G799" s="1" t="s">
        <v>39</v>
      </c>
      <c r="H799" s="1" t="s">
        <v>38</v>
      </c>
      <c r="I799" s="1" t="s">
        <v>50</v>
      </c>
      <c r="J799" s="1" t="s">
        <v>9</v>
      </c>
      <c r="K799" s="1" t="s">
        <v>30</v>
      </c>
      <c r="L799" s="1" t="s">
        <v>847</v>
      </c>
      <c r="M799" s="1" t="s">
        <v>846</v>
      </c>
      <c r="N799" s="1">
        <v>484.8</v>
      </c>
      <c r="O799" s="1" t="s">
        <v>2</v>
      </c>
      <c r="P799" s="1">
        <v>0</v>
      </c>
      <c r="Q799" s="1">
        <v>484.8</v>
      </c>
      <c r="R799" s="1" t="s">
        <v>195</v>
      </c>
      <c r="S799" s="1">
        <v>2885.82</v>
      </c>
      <c r="T799" s="6">
        <f>+S799*N799</f>
        <v>1399045.5360000001</v>
      </c>
      <c r="U799" s="6">
        <f>+S799*Q799</f>
        <v>1399045.5360000001</v>
      </c>
      <c r="V799" s="1" t="str">
        <f>IF(AB799=0,IFERROR(VLOOKUP(L799,[1]listaMateriales!A:K,11,0),"-"),"Sin producto")</f>
        <v>38 x 38</v>
      </c>
      <c r="W799" s="6">
        <f>+IF(OR(K799="27",K799="28",K799="29"),VLOOKUP(L799,[1]listaMateriales!A:E,5,0),0)*N799/1000</f>
        <v>0</v>
      </c>
      <c r="X799" s="6">
        <f>+IF(W799=0,0,T799/W799)</f>
        <v>0</v>
      </c>
      <c r="Y799" s="1" t="str">
        <f>MID(L799,14,1)</f>
        <v>1</v>
      </c>
      <c r="Z799" s="2" t="str">
        <f>IF(IFERROR(FIND("PUL",M799,1),0)&gt;1,"pulido","no")</f>
        <v>no</v>
      </c>
      <c r="AA799" s="2" t="str">
        <f>IF(IFERROR(FIND("BIOC",M799,1),0)&gt;1,"BIOCITY","no")</f>
        <v>no</v>
      </c>
      <c r="AB799" s="2">
        <f>IFERROR(SEARCH("INT",F799,1),0)+IFERROR(SEARCH("DEV",F799,1),0)+IFERROR(SEARCH("FC",F799,1),0)+IFERROR(SEARCH("USD",F799,1),0)</f>
        <v>0</v>
      </c>
    </row>
    <row r="800" spans="1:28" x14ac:dyDescent="0.2">
      <c r="A800" s="1" t="s">
        <v>1542</v>
      </c>
      <c r="B800" s="1" t="s">
        <v>42</v>
      </c>
      <c r="C800" s="4">
        <v>45363</v>
      </c>
      <c r="D800" s="1" t="s">
        <v>95</v>
      </c>
      <c r="E800" s="1" t="s">
        <v>94</v>
      </c>
      <c r="F800" s="1" t="s">
        <v>1541</v>
      </c>
      <c r="G800" s="1" t="s">
        <v>39</v>
      </c>
      <c r="H800" s="1" t="s">
        <v>38</v>
      </c>
      <c r="I800" s="1" t="s">
        <v>0</v>
      </c>
      <c r="J800" s="1" t="s">
        <v>17</v>
      </c>
      <c r="K800" s="1" t="s">
        <v>49</v>
      </c>
      <c r="L800" s="1" t="s">
        <v>48</v>
      </c>
      <c r="M800" s="1" t="s">
        <v>47</v>
      </c>
      <c r="N800" s="1">
        <v>6624</v>
      </c>
      <c r="O800" s="1" t="s">
        <v>4</v>
      </c>
      <c r="P800" s="1">
        <v>6624</v>
      </c>
      <c r="Q800" s="1">
        <v>0</v>
      </c>
      <c r="R800" s="1" t="s">
        <v>93</v>
      </c>
      <c r="S800" s="1">
        <v>168.67</v>
      </c>
      <c r="T800" s="6">
        <f>+S800*N800</f>
        <v>1117270.0799999998</v>
      </c>
      <c r="U800" s="6">
        <f>+S800*Q800</f>
        <v>0</v>
      </c>
      <c r="V800" s="1" t="str">
        <f>IF(AB800=0,IFERROR(VLOOKUP(L800,[1]listaMateriales!A:K,11,0),"-"),"Sin producto")</f>
        <v xml:space="preserve">Ladrillos (Olavarria)    </v>
      </c>
      <c r="W800" s="6">
        <f>+IF(OR(K800="27",K800="28",K800="29"),VLOOKUP(L800,[1]listaMateriales!A:E,5,0),0)*N800/1000</f>
        <v>35.365535999999999</v>
      </c>
      <c r="X800" s="6">
        <f>+IF(W800=0,0,T800/W800)</f>
        <v>31592.058437909716</v>
      </c>
      <c r="Y800" s="1" t="str">
        <f>MID(L800,14,1)</f>
        <v>1</v>
      </c>
      <c r="Z800" s="2" t="str">
        <f>IF(IFERROR(FIND("PUL",M800,1),0)&gt;1,"pulido","no")</f>
        <v>no</v>
      </c>
      <c r="AA800" s="2" t="str">
        <f>IF(IFERROR(FIND("BIOC",M800,1),0)&gt;1,"BIOCITY","no")</f>
        <v>no</v>
      </c>
      <c r="AB800" s="2">
        <f>IFERROR(SEARCH("INT",F800,1),0)+IFERROR(SEARCH("DEV",F800,1),0)+IFERROR(SEARCH("FC",F800,1),0)+IFERROR(SEARCH("USD",F800,1),0)</f>
        <v>0</v>
      </c>
    </row>
    <row r="801" spans="1:28" x14ac:dyDescent="0.2">
      <c r="A801" s="1" t="s">
        <v>1540</v>
      </c>
      <c r="B801" s="1" t="s">
        <v>15</v>
      </c>
      <c r="C801" s="4">
        <v>45363</v>
      </c>
      <c r="D801" s="1" t="s">
        <v>1324</v>
      </c>
      <c r="E801" s="1" t="s">
        <v>1323</v>
      </c>
      <c r="F801" s="1" t="s">
        <v>1519</v>
      </c>
      <c r="G801" s="1" t="s">
        <v>12</v>
      </c>
      <c r="H801" s="1" t="s">
        <v>11</v>
      </c>
      <c r="I801" s="1" t="s">
        <v>50</v>
      </c>
      <c r="J801" s="1" t="s">
        <v>17</v>
      </c>
      <c r="K801" s="1" t="s">
        <v>16</v>
      </c>
      <c r="L801" s="1" t="s">
        <v>1458</v>
      </c>
      <c r="M801" s="1" t="s">
        <v>1457</v>
      </c>
      <c r="N801" s="1">
        <v>403.2</v>
      </c>
      <c r="O801" s="1" t="s">
        <v>2</v>
      </c>
      <c r="P801" s="1">
        <v>403.2</v>
      </c>
      <c r="Q801" s="1">
        <v>0</v>
      </c>
      <c r="R801" s="1" t="s">
        <v>195</v>
      </c>
      <c r="S801" s="1">
        <v>9151.57</v>
      </c>
      <c r="T801" s="6">
        <f>+S801*N801</f>
        <v>3689913.0239999997</v>
      </c>
      <c r="U801" s="6">
        <f>+S801*Q801</f>
        <v>0</v>
      </c>
      <c r="V801" s="1" t="str">
        <f>IF(AB801=0,IFERROR(VLOOKUP(L801,[1]listaMateriales!A:K,11,0),"-"),"Sin producto")</f>
        <v>58x58 Polished</v>
      </c>
      <c r="W801" s="6">
        <f>+IF(OR(K801="27",K801="28",K801="29"),VLOOKUP(L801,[1]listaMateriales!A:E,5,0),0)*N801/1000</f>
        <v>0</v>
      </c>
      <c r="X801" s="6">
        <f>+IF(W801=0,0,T801/W801)</f>
        <v>0</v>
      </c>
      <c r="Y801" s="1" t="str">
        <f>MID(L801,14,1)</f>
        <v>2</v>
      </c>
      <c r="Z801" s="2" t="str">
        <f>IF(IFERROR(FIND("PUL",M801,1),0)&gt;1,"pulido","no")</f>
        <v>pulido</v>
      </c>
      <c r="AA801" s="2" t="str">
        <f>IF(IFERROR(FIND("BIOC",M801,1),0)&gt;1,"BIOCITY","no")</f>
        <v>no</v>
      </c>
      <c r="AB801" s="2">
        <f>IFERROR(SEARCH("INT",F801,1),0)+IFERROR(SEARCH("DEV",F801,1),0)+IFERROR(SEARCH("FC",F801,1),0)+IFERROR(SEARCH("USD",F801,1),0)</f>
        <v>0</v>
      </c>
    </row>
    <row r="802" spans="1:28" x14ac:dyDescent="0.2">
      <c r="A802" s="1" t="s">
        <v>1540</v>
      </c>
      <c r="B802" s="1" t="s">
        <v>15</v>
      </c>
      <c r="C802" s="4">
        <v>45363</v>
      </c>
      <c r="D802" s="1" t="s">
        <v>1324</v>
      </c>
      <c r="E802" s="1" t="s">
        <v>1323</v>
      </c>
      <c r="F802" s="1" t="s">
        <v>1519</v>
      </c>
      <c r="G802" s="1" t="s">
        <v>12</v>
      </c>
      <c r="H802" s="1" t="s">
        <v>11</v>
      </c>
      <c r="I802" s="1" t="s">
        <v>50</v>
      </c>
      <c r="J802" s="1" t="s">
        <v>17</v>
      </c>
      <c r="K802" s="1" t="s">
        <v>16</v>
      </c>
      <c r="L802" s="1" t="s">
        <v>377</v>
      </c>
      <c r="M802" s="1" t="s">
        <v>376</v>
      </c>
      <c r="N802" s="1">
        <v>684</v>
      </c>
      <c r="O802" s="1" t="s">
        <v>2</v>
      </c>
      <c r="P802" s="1">
        <v>684</v>
      </c>
      <c r="Q802" s="1">
        <v>0</v>
      </c>
      <c r="R802" s="1" t="s">
        <v>195</v>
      </c>
      <c r="S802" s="1">
        <v>12353.4</v>
      </c>
      <c r="T802" s="6">
        <f>+S802*N802</f>
        <v>8449725.5999999996</v>
      </c>
      <c r="U802" s="6">
        <f>+S802*Q802</f>
        <v>0</v>
      </c>
      <c r="V802" s="1" t="str">
        <f>IF(AB802=0,IFERROR(VLOOKUP(L802,[1]listaMateriales!A:K,11,0),"-"),"Sin producto")</f>
        <v>21 x 122</v>
      </c>
      <c r="W802" s="6">
        <f>+IF(OR(K802="27",K802="28",K802="29"),VLOOKUP(L802,[1]listaMateriales!A:E,5,0),0)*N802/1000</f>
        <v>0</v>
      </c>
      <c r="X802" s="6">
        <f>+IF(W802=0,0,T802/W802)</f>
        <v>0</v>
      </c>
      <c r="Y802" s="1" t="str">
        <f>MID(L802,14,1)</f>
        <v>2</v>
      </c>
      <c r="Z802" s="2" t="str">
        <f>IF(IFERROR(FIND("PUL",M802,1),0)&gt;1,"pulido","no")</f>
        <v>no</v>
      </c>
      <c r="AA802" s="2" t="str">
        <f>IF(IFERROR(FIND("BIOC",M802,1),0)&gt;1,"BIOCITY","no")</f>
        <v>no</v>
      </c>
      <c r="AB802" s="2">
        <f>IFERROR(SEARCH("INT",F802,1),0)+IFERROR(SEARCH("DEV",F802,1),0)+IFERROR(SEARCH("FC",F802,1),0)+IFERROR(SEARCH("USD",F802,1),0)</f>
        <v>0</v>
      </c>
    </row>
    <row r="803" spans="1:28" x14ac:dyDescent="0.2">
      <c r="A803" s="1" t="s">
        <v>1539</v>
      </c>
      <c r="B803" s="1" t="s">
        <v>15</v>
      </c>
      <c r="C803" s="4">
        <v>45363</v>
      </c>
      <c r="D803" s="1" t="s">
        <v>1324</v>
      </c>
      <c r="E803" s="1" t="s">
        <v>1323</v>
      </c>
      <c r="F803" s="1" t="s">
        <v>1519</v>
      </c>
      <c r="G803" s="1" t="s">
        <v>12</v>
      </c>
      <c r="H803" s="1" t="s">
        <v>11</v>
      </c>
      <c r="I803" s="1" t="s">
        <v>50</v>
      </c>
      <c r="J803" s="1" t="s">
        <v>17</v>
      </c>
      <c r="K803" s="1" t="s">
        <v>16</v>
      </c>
      <c r="L803" s="1" t="s">
        <v>895</v>
      </c>
      <c r="M803" s="1" t="s">
        <v>894</v>
      </c>
      <c r="N803" s="1">
        <v>291.60000000000002</v>
      </c>
      <c r="O803" s="1" t="s">
        <v>2</v>
      </c>
      <c r="P803" s="1">
        <v>0</v>
      </c>
      <c r="Q803" s="1">
        <v>291.60000000000002</v>
      </c>
      <c r="R803" s="1" t="s">
        <v>195</v>
      </c>
      <c r="S803" s="1">
        <v>17105.900000000001</v>
      </c>
      <c r="T803" s="6">
        <f>+S803*N803</f>
        <v>4988080.4400000004</v>
      </c>
      <c r="U803" s="6">
        <f>+S803*Q803</f>
        <v>4988080.4400000004</v>
      </c>
      <c r="V803" s="1" t="str">
        <f>IF(AB803=0,IFERROR(VLOOKUP(L803,[1]listaMateriales!A:K,11,0),"-"),"Sin producto")</f>
        <v>60x120 y 58x117 Rect.</v>
      </c>
      <c r="W803" s="6">
        <f>+IF(OR(K803="27",K803="28",K803="29"),VLOOKUP(L803,[1]listaMateriales!A:E,5,0),0)*N803/1000</f>
        <v>0</v>
      </c>
      <c r="X803" s="6">
        <f>+IF(W803=0,0,T803/W803)</f>
        <v>0</v>
      </c>
      <c r="Y803" s="1" t="str">
        <f>MID(L803,14,1)</f>
        <v>1</v>
      </c>
      <c r="Z803" s="2" t="str">
        <f>IF(IFERROR(FIND("PUL",M803,1),0)&gt;1,"pulido","no")</f>
        <v>no</v>
      </c>
      <c r="AA803" s="2" t="str">
        <f>IF(IFERROR(FIND("BIOC",M803,1),0)&gt;1,"BIOCITY","no")</f>
        <v>no</v>
      </c>
      <c r="AB803" s="2">
        <f>IFERROR(SEARCH("INT",F803,1),0)+IFERROR(SEARCH("DEV",F803,1),0)+IFERROR(SEARCH("FC",F803,1),0)+IFERROR(SEARCH("USD",F803,1),0)</f>
        <v>0</v>
      </c>
    </row>
    <row r="804" spans="1:28" x14ac:dyDescent="0.2">
      <c r="A804" s="1" t="s">
        <v>1539</v>
      </c>
      <c r="B804" s="1" t="s">
        <v>15</v>
      </c>
      <c r="C804" s="4">
        <v>45363</v>
      </c>
      <c r="D804" s="1" t="s">
        <v>1324</v>
      </c>
      <c r="E804" s="1" t="s">
        <v>1323</v>
      </c>
      <c r="F804" s="1" t="s">
        <v>1519</v>
      </c>
      <c r="G804" s="1" t="s">
        <v>12</v>
      </c>
      <c r="H804" s="1" t="s">
        <v>11</v>
      </c>
      <c r="I804" s="1" t="s">
        <v>50</v>
      </c>
      <c r="J804" s="1" t="s">
        <v>17</v>
      </c>
      <c r="K804" s="1" t="s">
        <v>16</v>
      </c>
      <c r="L804" s="1" t="s">
        <v>1538</v>
      </c>
      <c r="M804" s="1" t="s">
        <v>1537</v>
      </c>
      <c r="N804" s="1">
        <v>583.20000000000005</v>
      </c>
      <c r="O804" s="1" t="s">
        <v>2</v>
      </c>
      <c r="P804" s="1">
        <v>0</v>
      </c>
      <c r="Q804" s="1">
        <v>583.20000000000005</v>
      </c>
      <c r="R804" s="1" t="s">
        <v>195</v>
      </c>
      <c r="S804" s="1">
        <v>17105.900000000001</v>
      </c>
      <c r="T804" s="6">
        <f>+S804*N804</f>
        <v>9976160.8800000008</v>
      </c>
      <c r="U804" s="6">
        <f>+S804*Q804</f>
        <v>9976160.8800000008</v>
      </c>
      <c r="V804" s="1" t="str">
        <f>IF(AB804=0,IFERROR(VLOOKUP(L804,[1]listaMateriales!A:K,11,0),"-"),"Sin producto")</f>
        <v>60x120 y 58x117 Rect.</v>
      </c>
      <c r="W804" s="6">
        <f>+IF(OR(K804="27",K804="28",K804="29"),VLOOKUP(L804,[1]listaMateriales!A:E,5,0),0)*N804/1000</f>
        <v>0</v>
      </c>
      <c r="X804" s="6">
        <f>+IF(W804=0,0,T804/W804)</f>
        <v>0</v>
      </c>
      <c r="Y804" s="1" t="str">
        <f>MID(L804,14,1)</f>
        <v>1</v>
      </c>
      <c r="Z804" s="2" t="str">
        <f>IF(IFERROR(FIND("PUL",M804,1),0)&gt;1,"pulido","no")</f>
        <v>no</v>
      </c>
      <c r="AA804" s="2" t="str">
        <f>IF(IFERROR(FIND("BIOC",M804,1),0)&gt;1,"BIOCITY","no")</f>
        <v>no</v>
      </c>
      <c r="AB804" s="2">
        <f>IFERROR(SEARCH("INT",F804,1),0)+IFERROR(SEARCH("DEV",F804,1),0)+IFERROR(SEARCH("FC",F804,1),0)+IFERROR(SEARCH("USD",F804,1),0)</f>
        <v>0</v>
      </c>
    </row>
    <row r="805" spans="1:28" x14ac:dyDescent="0.2">
      <c r="A805" s="1" t="s">
        <v>1536</v>
      </c>
      <c r="B805" s="1" t="s">
        <v>15</v>
      </c>
      <c r="C805" s="4">
        <v>45363</v>
      </c>
      <c r="D805" s="1" t="s">
        <v>1535</v>
      </c>
      <c r="E805" s="1" t="s">
        <v>1534</v>
      </c>
      <c r="F805" s="1" t="s">
        <v>1533</v>
      </c>
      <c r="G805" s="1" t="s">
        <v>0</v>
      </c>
      <c r="H805" s="1" t="s">
        <v>0</v>
      </c>
      <c r="I805" s="1" t="s">
        <v>50</v>
      </c>
      <c r="J805" s="1" t="s">
        <v>424</v>
      </c>
      <c r="K805" s="1" t="s">
        <v>0</v>
      </c>
      <c r="L805" s="1" t="s">
        <v>423</v>
      </c>
      <c r="M805" s="1" t="s">
        <v>1532</v>
      </c>
      <c r="N805" s="1">
        <v>1</v>
      </c>
      <c r="O805" s="1" t="s">
        <v>4</v>
      </c>
      <c r="P805" s="1">
        <v>0</v>
      </c>
      <c r="Q805" s="1">
        <v>1</v>
      </c>
      <c r="R805" s="1" t="s">
        <v>102</v>
      </c>
      <c r="S805" s="1">
        <v>1652.89</v>
      </c>
      <c r="T805" s="6">
        <f>+S805*N805</f>
        <v>1652.89</v>
      </c>
      <c r="U805" s="6">
        <f>+S805*Q805</f>
        <v>1652.89</v>
      </c>
      <c r="V805" s="1" t="str">
        <f>IF(AB805=0,IFERROR(VLOOKUP(L805,[1]listaMateriales!A:K,11,0),"-"),"Sin producto")</f>
        <v>Sin Producto</v>
      </c>
      <c r="W805" s="6">
        <f>+IF(OR(K805="27",K805="28",K805="29"),VLOOKUP(L805,[1]listaMateriales!A:E,5,0),0)*N805/1000</f>
        <v>0</v>
      </c>
      <c r="X805" s="6">
        <f>+IF(W805=0,0,T805/W805)</f>
        <v>0</v>
      </c>
      <c r="Y805" s="1" t="str">
        <f>MID(L805,14,1)</f>
        <v/>
      </c>
      <c r="Z805" s="2" t="str">
        <f>IF(IFERROR(FIND("PUL",M805,1),0)&gt;1,"pulido","no")</f>
        <v>no</v>
      </c>
      <c r="AA805" s="2" t="str">
        <f>IF(IFERROR(FIND("BIOC",M805,1),0)&gt;1,"BIOCITY","no")</f>
        <v>no</v>
      </c>
      <c r="AB805" s="2">
        <f>IFERROR(SEARCH("INT",F805,1),0)+IFERROR(SEARCH("DEV",F805,1),0)+IFERROR(SEARCH("FC",F805,1),0)+IFERROR(SEARCH("USD",F805,1),0)</f>
        <v>0</v>
      </c>
    </row>
    <row r="806" spans="1:28" x14ac:dyDescent="0.2">
      <c r="A806" s="1" t="s">
        <v>1531</v>
      </c>
      <c r="B806" s="1" t="s">
        <v>15</v>
      </c>
      <c r="C806" s="4">
        <v>45363</v>
      </c>
      <c r="D806" s="1" t="s">
        <v>1530</v>
      </c>
      <c r="E806" s="1" t="s">
        <v>1529</v>
      </c>
      <c r="F806" s="1" t="s">
        <v>1528</v>
      </c>
      <c r="G806" s="1" t="s">
        <v>12</v>
      </c>
      <c r="H806" s="1" t="s">
        <v>11</v>
      </c>
      <c r="I806" s="1" t="s">
        <v>50</v>
      </c>
      <c r="J806" s="1" t="s">
        <v>424</v>
      </c>
      <c r="K806" s="1" t="s">
        <v>0</v>
      </c>
      <c r="L806" s="1" t="s">
        <v>423</v>
      </c>
      <c r="M806" s="1" t="s">
        <v>1527</v>
      </c>
      <c r="N806" s="1">
        <v>6</v>
      </c>
      <c r="O806" s="1" t="s">
        <v>4</v>
      </c>
      <c r="P806" s="1">
        <v>0</v>
      </c>
      <c r="Q806" s="1">
        <v>6</v>
      </c>
      <c r="R806" s="1" t="s">
        <v>102</v>
      </c>
      <c r="S806" s="1">
        <v>1239.67</v>
      </c>
      <c r="T806" s="6">
        <f>+S806*N806</f>
        <v>7438.02</v>
      </c>
      <c r="U806" s="6">
        <f>+S806*Q806</f>
        <v>7438.02</v>
      </c>
      <c r="V806" s="1" t="str">
        <f>IF(AB806=0,IFERROR(VLOOKUP(L806,[1]listaMateriales!A:K,11,0),"-"),"Sin producto")</f>
        <v>Sin Producto</v>
      </c>
      <c r="W806" s="6">
        <f>+IF(OR(K806="27",K806="28",K806="29"),VLOOKUP(L806,[1]listaMateriales!A:E,5,0),0)*N806/1000</f>
        <v>0</v>
      </c>
      <c r="X806" s="6">
        <f>+IF(W806=0,0,T806/W806)</f>
        <v>0</v>
      </c>
      <c r="Y806" s="1" t="str">
        <f>MID(L806,14,1)</f>
        <v/>
      </c>
      <c r="Z806" s="2" t="str">
        <f>IF(IFERROR(FIND("PUL",M806,1),0)&gt;1,"pulido","no")</f>
        <v>no</v>
      </c>
      <c r="AA806" s="2" t="str">
        <f>IF(IFERROR(FIND("BIOC",M806,1),0)&gt;1,"BIOCITY","no")</f>
        <v>no</v>
      </c>
      <c r="AB806" s="2">
        <f>IFERROR(SEARCH("INT",F806,1),0)+IFERROR(SEARCH("DEV",F806,1),0)+IFERROR(SEARCH("FC",F806,1),0)+IFERROR(SEARCH("USD",F806,1),0)</f>
        <v>0</v>
      </c>
    </row>
    <row r="807" spans="1:28" x14ac:dyDescent="0.2">
      <c r="A807" s="1" t="s">
        <v>1526</v>
      </c>
      <c r="B807" s="1" t="s">
        <v>42</v>
      </c>
      <c r="C807" s="4">
        <v>45363</v>
      </c>
      <c r="D807" s="1" t="s">
        <v>420</v>
      </c>
      <c r="E807" s="1" t="s">
        <v>419</v>
      </c>
      <c r="F807" s="1" t="s">
        <v>1525</v>
      </c>
      <c r="G807" s="1" t="s">
        <v>39</v>
      </c>
      <c r="H807" s="1" t="s">
        <v>38</v>
      </c>
      <c r="I807" s="1" t="s">
        <v>0</v>
      </c>
      <c r="J807" s="1" t="s">
        <v>17</v>
      </c>
      <c r="K807" s="1" t="s">
        <v>49</v>
      </c>
      <c r="L807" s="1" t="s">
        <v>48</v>
      </c>
      <c r="M807" s="1" t="s">
        <v>47</v>
      </c>
      <c r="N807" s="1">
        <v>3456</v>
      </c>
      <c r="O807" s="1" t="s">
        <v>4</v>
      </c>
      <c r="P807" s="1">
        <v>3456</v>
      </c>
      <c r="Q807" s="1">
        <v>0</v>
      </c>
      <c r="R807" s="1" t="s">
        <v>93</v>
      </c>
      <c r="S807" s="1">
        <v>146.31</v>
      </c>
      <c r="T807" s="6">
        <f>+S807*N807</f>
        <v>505647.35999999999</v>
      </c>
      <c r="U807" s="6">
        <f>+S807*Q807</f>
        <v>0</v>
      </c>
      <c r="V807" s="1" t="str">
        <f>IF(AB807=0,IFERROR(VLOOKUP(L807,[1]listaMateriales!A:K,11,0),"-"),"Sin producto")</f>
        <v xml:space="preserve">Ladrillos (Olavarria)    </v>
      </c>
      <c r="W807" s="6">
        <f>+IF(OR(K807="27",K807="28",K807="29"),VLOOKUP(L807,[1]listaMateriales!A:E,5,0),0)*N807/1000</f>
        <v>18.451584000000004</v>
      </c>
      <c r="X807" s="6">
        <f>+IF(W807=0,0,T807/W807)</f>
        <v>27404.008241243671</v>
      </c>
      <c r="Y807" s="1" t="str">
        <f>MID(L807,14,1)</f>
        <v>1</v>
      </c>
      <c r="Z807" s="2" t="str">
        <f>IF(IFERROR(FIND("PUL",M807,1),0)&gt;1,"pulido","no")</f>
        <v>no</v>
      </c>
      <c r="AA807" s="2" t="str">
        <f>IF(IFERROR(FIND("BIOC",M807,1),0)&gt;1,"BIOCITY","no")</f>
        <v>no</v>
      </c>
      <c r="AB807" s="2">
        <f>IFERROR(SEARCH("INT",F807,1),0)+IFERROR(SEARCH("DEV",F807,1),0)+IFERROR(SEARCH("FC",F807,1),0)+IFERROR(SEARCH("USD",F807,1),0)</f>
        <v>0</v>
      </c>
    </row>
    <row r="808" spans="1:28" x14ac:dyDescent="0.2">
      <c r="A808" s="1" t="s">
        <v>1526</v>
      </c>
      <c r="B808" s="1" t="s">
        <v>42</v>
      </c>
      <c r="C808" s="4">
        <v>45363</v>
      </c>
      <c r="D808" s="1" t="s">
        <v>420</v>
      </c>
      <c r="E808" s="1" t="s">
        <v>419</v>
      </c>
      <c r="F808" s="1" t="s">
        <v>1525</v>
      </c>
      <c r="G808" s="1" t="s">
        <v>39</v>
      </c>
      <c r="H808" s="1" t="s">
        <v>38</v>
      </c>
      <c r="I808" s="1" t="s">
        <v>0</v>
      </c>
      <c r="J808" s="1" t="s">
        <v>17</v>
      </c>
      <c r="K808" s="1" t="s">
        <v>49</v>
      </c>
      <c r="L808" s="1" t="s">
        <v>57</v>
      </c>
      <c r="M808" s="1" t="s">
        <v>56</v>
      </c>
      <c r="N808" s="1">
        <v>1800</v>
      </c>
      <c r="O808" s="1" t="s">
        <v>4</v>
      </c>
      <c r="P808" s="1">
        <v>1800</v>
      </c>
      <c r="Q808" s="1">
        <v>0</v>
      </c>
      <c r="R808" s="1" t="s">
        <v>93</v>
      </c>
      <c r="S808" s="1">
        <v>198.17</v>
      </c>
      <c r="T808" s="6">
        <f>+S808*N808</f>
        <v>356706</v>
      </c>
      <c r="U808" s="6">
        <f>+S808*Q808</f>
        <v>0</v>
      </c>
      <c r="V808" s="1" t="str">
        <f>IF(AB808=0,IFERROR(VLOOKUP(L808,[1]listaMateriales!A:K,11,0),"-"),"Sin producto")</f>
        <v xml:space="preserve">Ladrillos (Olavarria)    </v>
      </c>
      <c r="W808" s="6">
        <f>+IF(OR(K808="27",K808="28",K808="29"),VLOOKUP(L808,[1]listaMateriales!A:E,5,0),0)*N808/1000</f>
        <v>12.4596</v>
      </c>
      <c r="X808" s="6">
        <f>+IF(W808=0,0,T808/W808)</f>
        <v>28629.008956948859</v>
      </c>
      <c r="Y808" s="1" t="str">
        <f>MID(L808,14,1)</f>
        <v>1</v>
      </c>
      <c r="Z808" s="2" t="str">
        <f>IF(IFERROR(FIND("PUL",M808,1),0)&gt;1,"pulido","no")</f>
        <v>no</v>
      </c>
      <c r="AA808" s="2" t="str">
        <f>IF(IFERROR(FIND("BIOC",M808,1),0)&gt;1,"BIOCITY","no")</f>
        <v>no</v>
      </c>
      <c r="AB808" s="2">
        <f>IFERROR(SEARCH("INT",F808,1),0)+IFERROR(SEARCH("DEV",F808,1),0)+IFERROR(SEARCH("FC",F808,1),0)+IFERROR(SEARCH("USD",F808,1),0)</f>
        <v>0</v>
      </c>
    </row>
    <row r="809" spans="1:28" x14ac:dyDescent="0.2">
      <c r="A809" s="1" t="s">
        <v>1522</v>
      </c>
      <c r="B809" s="1" t="s">
        <v>15</v>
      </c>
      <c r="C809" s="4">
        <v>45363</v>
      </c>
      <c r="D809" s="1" t="s">
        <v>1521</v>
      </c>
      <c r="E809" s="1" t="s">
        <v>1520</v>
      </c>
      <c r="F809" s="1" t="s">
        <v>1519</v>
      </c>
      <c r="G809" s="1" t="s">
        <v>12</v>
      </c>
      <c r="H809" s="1" t="s">
        <v>11</v>
      </c>
      <c r="I809" s="1" t="s">
        <v>50</v>
      </c>
      <c r="J809" s="1" t="s">
        <v>9</v>
      </c>
      <c r="K809" s="1" t="s">
        <v>30</v>
      </c>
      <c r="L809" s="1" t="s">
        <v>1082</v>
      </c>
      <c r="M809" s="1" t="s">
        <v>1081</v>
      </c>
      <c r="N809" s="1">
        <v>193.92</v>
      </c>
      <c r="O809" s="1" t="s">
        <v>2</v>
      </c>
      <c r="P809" s="1">
        <v>193.92</v>
      </c>
      <c r="Q809" s="1">
        <v>0</v>
      </c>
      <c r="R809" s="1" t="s">
        <v>144</v>
      </c>
      <c r="S809" s="1">
        <v>2719.72</v>
      </c>
      <c r="T809" s="6">
        <f>+S809*N809</f>
        <v>527408.10239999997</v>
      </c>
      <c r="U809" s="6">
        <f>+S809*Q809</f>
        <v>0</v>
      </c>
      <c r="V809" s="1" t="str">
        <f>IF(AB809=0,IFERROR(VLOOKUP(L809,[1]listaMateriales!A:K,11,0),"-"),"Sin producto")</f>
        <v>38 x 38</v>
      </c>
      <c r="W809" s="6">
        <f>+IF(OR(K809="27",K809="28",K809="29"),VLOOKUP(L809,[1]listaMateriales!A:E,5,0),0)*N809/1000</f>
        <v>0</v>
      </c>
      <c r="X809" s="6">
        <f>+IF(W809=0,0,T809/W809)</f>
        <v>0</v>
      </c>
      <c r="Y809" s="1" t="str">
        <f>MID(L809,14,1)</f>
        <v>2</v>
      </c>
      <c r="Z809" s="2" t="str">
        <f>IF(IFERROR(FIND("PUL",M809,1),0)&gt;1,"pulido","no")</f>
        <v>no</v>
      </c>
      <c r="AA809" s="2" t="str">
        <f>IF(IFERROR(FIND("BIOC",M809,1),0)&gt;1,"BIOCITY","no")</f>
        <v>no</v>
      </c>
      <c r="AB809" s="2">
        <f>IFERROR(SEARCH("INT",F809,1),0)+IFERROR(SEARCH("DEV",F809,1),0)+IFERROR(SEARCH("FC",F809,1),0)+IFERROR(SEARCH("USD",F809,1),0)</f>
        <v>0</v>
      </c>
    </row>
    <row r="810" spans="1:28" x14ac:dyDescent="0.2">
      <c r="A810" s="1" t="s">
        <v>1522</v>
      </c>
      <c r="B810" s="1" t="s">
        <v>15</v>
      </c>
      <c r="C810" s="4">
        <v>45363</v>
      </c>
      <c r="D810" s="1" t="s">
        <v>1521</v>
      </c>
      <c r="E810" s="1" t="s">
        <v>1520</v>
      </c>
      <c r="F810" s="1" t="s">
        <v>1519</v>
      </c>
      <c r="G810" s="1" t="s">
        <v>12</v>
      </c>
      <c r="H810" s="1" t="s">
        <v>11</v>
      </c>
      <c r="I810" s="1" t="s">
        <v>50</v>
      </c>
      <c r="J810" s="1" t="s">
        <v>9</v>
      </c>
      <c r="K810" s="1" t="s">
        <v>30</v>
      </c>
      <c r="L810" s="1" t="s">
        <v>511</v>
      </c>
      <c r="M810" s="1" t="s">
        <v>510</v>
      </c>
      <c r="N810" s="1">
        <v>193.92</v>
      </c>
      <c r="O810" s="1" t="s">
        <v>2</v>
      </c>
      <c r="P810" s="1">
        <v>193.92</v>
      </c>
      <c r="Q810" s="1">
        <v>0</v>
      </c>
      <c r="R810" s="1" t="s">
        <v>144</v>
      </c>
      <c r="S810" s="1">
        <v>2719.72</v>
      </c>
      <c r="T810" s="6">
        <f>+S810*N810</f>
        <v>527408.10239999997</v>
      </c>
      <c r="U810" s="6">
        <f>+S810*Q810</f>
        <v>0</v>
      </c>
      <c r="V810" s="1" t="str">
        <f>IF(AB810=0,IFERROR(VLOOKUP(L810,[1]listaMateriales!A:K,11,0),"-"),"Sin producto")</f>
        <v>38 x 38</v>
      </c>
      <c r="W810" s="6">
        <f>+IF(OR(K810="27",K810="28",K810="29"),VLOOKUP(L810,[1]listaMateriales!A:E,5,0),0)*N810/1000</f>
        <v>0</v>
      </c>
      <c r="X810" s="6">
        <f>+IF(W810=0,0,T810/W810)</f>
        <v>0</v>
      </c>
      <c r="Y810" s="1" t="str">
        <f>MID(L810,14,1)</f>
        <v>2</v>
      </c>
      <c r="Z810" s="2" t="str">
        <f>IF(IFERROR(FIND("PUL",M810,1),0)&gt;1,"pulido","no")</f>
        <v>no</v>
      </c>
      <c r="AA810" s="2" t="str">
        <f>IF(IFERROR(FIND("BIOC",M810,1),0)&gt;1,"BIOCITY","no")</f>
        <v>no</v>
      </c>
      <c r="AB810" s="2">
        <f>IFERROR(SEARCH("INT",F810,1),0)+IFERROR(SEARCH("DEV",F810,1),0)+IFERROR(SEARCH("FC",F810,1),0)+IFERROR(SEARCH("USD",F810,1),0)</f>
        <v>0</v>
      </c>
    </row>
    <row r="811" spans="1:28" x14ac:dyDescent="0.2">
      <c r="A811" s="1" t="s">
        <v>1522</v>
      </c>
      <c r="B811" s="1" t="s">
        <v>15</v>
      </c>
      <c r="C811" s="4">
        <v>45363</v>
      </c>
      <c r="D811" s="1" t="s">
        <v>1521</v>
      </c>
      <c r="E811" s="1" t="s">
        <v>1520</v>
      </c>
      <c r="F811" s="1" t="s">
        <v>1519</v>
      </c>
      <c r="G811" s="1" t="s">
        <v>12</v>
      </c>
      <c r="H811" s="1" t="s">
        <v>11</v>
      </c>
      <c r="I811" s="1" t="s">
        <v>50</v>
      </c>
      <c r="J811" s="1" t="s">
        <v>9</v>
      </c>
      <c r="K811" s="1" t="s">
        <v>8</v>
      </c>
      <c r="L811" s="1" t="s">
        <v>1146</v>
      </c>
      <c r="M811" s="1" t="s">
        <v>1145</v>
      </c>
      <c r="N811" s="1">
        <v>98.4</v>
      </c>
      <c r="O811" s="1" t="s">
        <v>2</v>
      </c>
      <c r="P811" s="1">
        <v>98.4</v>
      </c>
      <c r="Q811" s="1">
        <v>0</v>
      </c>
      <c r="R811" s="1" t="s">
        <v>144</v>
      </c>
      <c r="S811" s="1">
        <v>3112.4</v>
      </c>
      <c r="T811" s="6">
        <f>+S811*N811</f>
        <v>306260.16000000003</v>
      </c>
      <c r="U811" s="6">
        <f>+S811*Q811</f>
        <v>0</v>
      </c>
      <c r="V811" s="1" t="str">
        <f>IF(AB811=0,IFERROR(VLOOKUP(L811,[1]listaMateriales!A:K,11,0),"-"),"Sin producto")</f>
        <v xml:space="preserve">29 x 59 Cba </v>
      </c>
      <c r="W811" s="6">
        <f>+IF(OR(K811="27",K811="28",K811="29"),VLOOKUP(L811,[1]listaMateriales!A:E,5,0),0)*N811/1000</f>
        <v>0</v>
      </c>
      <c r="X811" s="6">
        <f>+IF(W811=0,0,T811/W811)</f>
        <v>0</v>
      </c>
      <c r="Y811" s="1" t="str">
        <f>MID(L811,14,1)</f>
        <v>2</v>
      </c>
      <c r="Z811" s="2" t="str">
        <f>IF(IFERROR(FIND("PUL",M811,1),0)&gt;1,"pulido","no")</f>
        <v>no</v>
      </c>
      <c r="AA811" s="2" t="str">
        <f>IF(IFERROR(FIND("BIOC",M811,1),0)&gt;1,"BIOCITY","no")</f>
        <v>no</v>
      </c>
      <c r="AB811" s="2">
        <f>IFERROR(SEARCH("INT",F811,1),0)+IFERROR(SEARCH("DEV",F811,1),0)+IFERROR(SEARCH("FC",F811,1),0)+IFERROR(SEARCH("USD",F811,1),0)</f>
        <v>0</v>
      </c>
    </row>
    <row r="812" spans="1:28" x14ac:dyDescent="0.2">
      <c r="A812" s="1" t="s">
        <v>1522</v>
      </c>
      <c r="B812" s="1" t="s">
        <v>15</v>
      </c>
      <c r="C812" s="4">
        <v>45363</v>
      </c>
      <c r="D812" s="1" t="s">
        <v>1521</v>
      </c>
      <c r="E812" s="1" t="s">
        <v>1520</v>
      </c>
      <c r="F812" s="1" t="s">
        <v>1519</v>
      </c>
      <c r="G812" s="1" t="s">
        <v>12</v>
      </c>
      <c r="H812" s="1" t="s">
        <v>11</v>
      </c>
      <c r="I812" s="1" t="s">
        <v>50</v>
      </c>
      <c r="J812" s="1" t="s">
        <v>9</v>
      </c>
      <c r="K812" s="1" t="s">
        <v>8</v>
      </c>
      <c r="L812" s="1" t="s">
        <v>1524</v>
      </c>
      <c r="M812" s="1" t="s">
        <v>1523</v>
      </c>
      <c r="N812" s="1">
        <v>196.8</v>
      </c>
      <c r="O812" s="1" t="s">
        <v>2</v>
      </c>
      <c r="P812" s="1">
        <v>196.8</v>
      </c>
      <c r="Q812" s="1">
        <v>0</v>
      </c>
      <c r="R812" s="1" t="s">
        <v>144</v>
      </c>
      <c r="S812" s="1">
        <v>3112.4</v>
      </c>
      <c r="T812" s="6">
        <f>+S812*N812</f>
        <v>612520.32000000007</v>
      </c>
      <c r="U812" s="6">
        <f>+S812*Q812</f>
        <v>0</v>
      </c>
      <c r="V812" s="1" t="str">
        <f>IF(AB812=0,IFERROR(VLOOKUP(L812,[1]listaMateriales!A:K,11,0),"-"),"Sin producto")</f>
        <v xml:space="preserve">29 x 59 Cba </v>
      </c>
      <c r="W812" s="6">
        <f>+IF(OR(K812="27",K812="28",K812="29"),VLOOKUP(L812,[1]listaMateriales!A:E,5,0),0)*N812/1000</f>
        <v>0</v>
      </c>
      <c r="X812" s="6">
        <f>+IF(W812=0,0,T812/W812)</f>
        <v>0</v>
      </c>
      <c r="Y812" s="1" t="str">
        <f>MID(L812,14,1)</f>
        <v>2</v>
      </c>
      <c r="Z812" s="2" t="str">
        <f>IF(IFERROR(FIND("PUL",M812,1),0)&gt;1,"pulido","no")</f>
        <v>no</v>
      </c>
      <c r="AA812" s="2" t="str">
        <f>IF(IFERROR(FIND("BIOC",M812,1),0)&gt;1,"BIOCITY","no")</f>
        <v>no</v>
      </c>
      <c r="AB812" s="2">
        <f>IFERROR(SEARCH("INT",F812,1),0)+IFERROR(SEARCH("DEV",F812,1),0)+IFERROR(SEARCH("FC",F812,1),0)+IFERROR(SEARCH("USD",F812,1),0)</f>
        <v>0</v>
      </c>
    </row>
    <row r="813" spans="1:28" x14ac:dyDescent="0.2">
      <c r="A813" s="1" t="s">
        <v>1522</v>
      </c>
      <c r="B813" s="1" t="s">
        <v>15</v>
      </c>
      <c r="C813" s="4">
        <v>45363</v>
      </c>
      <c r="D813" s="1" t="s">
        <v>1521</v>
      </c>
      <c r="E813" s="1" t="s">
        <v>1520</v>
      </c>
      <c r="F813" s="1" t="s">
        <v>1519</v>
      </c>
      <c r="G813" s="1" t="s">
        <v>12</v>
      </c>
      <c r="H813" s="1" t="s">
        <v>11</v>
      </c>
      <c r="I813" s="1" t="s">
        <v>50</v>
      </c>
      <c r="J813" s="1" t="s">
        <v>9</v>
      </c>
      <c r="K813" s="1" t="s">
        <v>8</v>
      </c>
      <c r="L813" s="1" t="s">
        <v>515</v>
      </c>
      <c r="M813" s="1" t="s">
        <v>514</v>
      </c>
      <c r="N813" s="1">
        <v>196.8</v>
      </c>
      <c r="O813" s="1" t="s">
        <v>2</v>
      </c>
      <c r="P813" s="1">
        <v>196.8</v>
      </c>
      <c r="Q813" s="1">
        <v>0</v>
      </c>
      <c r="R813" s="1" t="s">
        <v>144</v>
      </c>
      <c r="S813" s="1">
        <v>3112.4</v>
      </c>
      <c r="T813" s="6">
        <f>+S813*N813</f>
        <v>612520.32000000007</v>
      </c>
      <c r="U813" s="6">
        <f>+S813*Q813</f>
        <v>0</v>
      </c>
      <c r="V813" s="1" t="str">
        <f>IF(AB813=0,IFERROR(VLOOKUP(L813,[1]listaMateriales!A:K,11,0),"-"),"Sin producto")</f>
        <v xml:space="preserve">29 x 59 Cba </v>
      </c>
      <c r="W813" s="6">
        <f>+IF(OR(K813="27",K813="28",K813="29"),VLOOKUP(L813,[1]listaMateriales!A:E,5,0),0)*N813/1000</f>
        <v>0</v>
      </c>
      <c r="X813" s="6">
        <f>+IF(W813=0,0,T813/W813)</f>
        <v>0</v>
      </c>
      <c r="Y813" s="1" t="str">
        <f>MID(L813,14,1)</f>
        <v>2</v>
      </c>
      <c r="Z813" s="2" t="str">
        <f>IF(IFERROR(FIND("PUL",M813,1),0)&gt;1,"pulido","no")</f>
        <v>no</v>
      </c>
      <c r="AA813" s="2" t="str">
        <f>IF(IFERROR(FIND("BIOC",M813,1),0)&gt;1,"BIOCITY","no")</f>
        <v>no</v>
      </c>
      <c r="AB813" s="2">
        <f>IFERROR(SEARCH("INT",F813,1),0)+IFERROR(SEARCH("DEV",F813,1),0)+IFERROR(SEARCH("FC",F813,1),0)+IFERROR(SEARCH("USD",F813,1),0)</f>
        <v>0</v>
      </c>
    </row>
    <row r="814" spans="1:28" x14ac:dyDescent="0.2">
      <c r="A814" s="1" t="s">
        <v>1522</v>
      </c>
      <c r="B814" s="1" t="s">
        <v>15</v>
      </c>
      <c r="C814" s="4">
        <v>45363</v>
      </c>
      <c r="D814" s="1" t="s">
        <v>1521</v>
      </c>
      <c r="E814" s="1" t="s">
        <v>1520</v>
      </c>
      <c r="F814" s="1" t="s">
        <v>1519</v>
      </c>
      <c r="G814" s="1" t="s">
        <v>12</v>
      </c>
      <c r="H814" s="1" t="s">
        <v>11</v>
      </c>
      <c r="I814" s="1" t="s">
        <v>50</v>
      </c>
      <c r="J814" s="1" t="s">
        <v>9</v>
      </c>
      <c r="K814" s="1" t="s">
        <v>30</v>
      </c>
      <c r="L814" s="1" t="s">
        <v>1078</v>
      </c>
      <c r="M814" s="1" t="s">
        <v>1077</v>
      </c>
      <c r="N814" s="1">
        <v>193.92</v>
      </c>
      <c r="O814" s="1" t="s">
        <v>2</v>
      </c>
      <c r="P814" s="1">
        <v>193.92</v>
      </c>
      <c r="Q814" s="1">
        <v>0</v>
      </c>
      <c r="R814" s="1" t="s">
        <v>144</v>
      </c>
      <c r="S814" s="1">
        <v>2719.72</v>
      </c>
      <c r="T814" s="6">
        <f>+S814*N814</f>
        <v>527408.10239999997</v>
      </c>
      <c r="U814" s="6">
        <f>+S814*Q814</f>
        <v>0</v>
      </c>
      <c r="V814" s="1" t="str">
        <f>IF(AB814=0,IFERROR(VLOOKUP(L814,[1]listaMateriales!A:K,11,0),"-"),"Sin producto")</f>
        <v>38 x 38</v>
      </c>
      <c r="W814" s="6">
        <f>+IF(OR(K814="27",K814="28",K814="29"),VLOOKUP(L814,[1]listaMateriales!A:E,5,0),0)*N814/1000</f>
        <v>0</v>
      </c>
      <c r="X814" s="6">
        <f>+IF(W814=0,0,T814/W814)</f>
        <v>0</v>
      </c>
      <c r="Y814" s="1" t="str">
        <f>MID(L814,14,1)</f>
        <v>2</v>
      </c>
      <c r="Z814" s="2" t="str">
        <f>IF(IFERROR(FIND("PUL",M814,1),0)&gt;1,"pulido","no")</f>
        <v>no</v>
      </c>
      <c r="AA814" s="2" t="str">
        <f>IF(IFERROR(FIND("BIOC",M814,1),0)&gt;1,"BIOCITY","no")</f>
        <v>no</v>
      </c>
      <c r="AB814" s="2">
        <f>IFERROR(SEARCH("INT",F814,1),0)+IFERROR(SEARCH("DEV",F814,1),0)+IFERROR(SEARCH("FC",F814,1),0)+IFERROR(SEARCH("USD",F814,1),0)</f>
        <v>0</v>
      </c>
    </row>
    <row r="815" spans="1:28" x14ac:dyDescent="0.2">
      <c r="A815" s="1" t="s">
        <v>1522</v>
      </c>
      <c r="B815" s="1" t="s">
        <v>15</v>
      </c>
      <c r="C815" s="4">
        <v>45363</v>
      </c>
      <c r="D815" s="1" t="s">
        <v>1521</v>
      </c>
      <c r="E815" s="1" t="s">
        <v>1520</v>
      </c>
      <c r="F815" s="1" t="s">
        <v>1519</v>
      </c>
      <c r="G815" s="1" t="s">
        <v>12</v>
      </c>
      <c r="H815" s="1" t="s">
        <v>11</v>
      </c>
      <c r="I815" s="1" t="s">
        <v>50</v>
      </c>
      <c r="J815" s="1" t="s">
        <v>9</v>
      </c>
      <c r="K815" s="1" t="s">
        <v>30</v>
      </c>
      <c r="L815" s="1" t="s">
        <v>280</v>
      </c>
      <c r="M815" s="1" t="s">
        <v>279</v>
      </c>
      <c r="N815" s="1">
        <v>193.92</v>
      </c>
      <c r="O815" s="1" t="s">
        <v>2</v>
      </c>
      <c r="P815" s="1">
        <v>193.92</v>
      </c>
      <c r="Q815" s="1">
        <v>0</v>
      </c>
      <c r="R815" s="1" t="s">
        <v>144</v>
      </c>
      <c r="S815" s="1">
        <v>2719.72</v>
      </c>
      <c r="T815" s="6">
        <f>+S815*N815</f>
        <v>527408.10239999997</v>
      </c>
      <c r="U815" s="6">
        <f>+S815*Q815</f>
        <v>0</v>
      </c>
      <c r="V815" s="1" t="str">
        <f>IF(AB815=0,IFERROR(VLOOKUP(L815,[1]listaMateriales!A:K,11,0),"-"),"Sin producto")</f>
        <v>38 x 38</v>
      </c>
      <c r="W815" s="6">
        <f>+IF(OR(K815="27",K815="28",K815="29"),VLOOKUP(L815,[1]listaMateriales!A:E,5,0),0)*N815/1000</f>
        <v>0</v>
      </c>
      <c r="X815" s="6">
        <f>+IF(W815=0,0,T815/W815)</f>
        <v>0</v>
      </c>
      <c r="Y815" s="1" t="str">
        <f>MID(L815,14,1)</f>
        <v>2</v>
      </c>
      <c r="Z815" s="2" t="str">
        <f>IF(IFERROR(FIND("PUL",M815,1),0)&gt;1,"pulido","no")</f>
        <v>no</v>
      </c>
      <c r="AA815" s="2" t="str">
        <f>IF(IFERROR(FIND("BIOC",M815,1),0)&gt;1,"BIOCITY","no")</f>
        <v>no</v>
      </c>
      <c r="AB815" s="2">
        <f>IFERROR(SEARCH("INT",F815,1),0)+IFERROR(SEARCH("DEV",F815,1),0)+IFERROR(SEARCH("FC",F815,1),0)+IFERROR(SEARCH("USD",F815,1),0)</f>
        <v>0</v>
      </c>
    </row>
    <row r="816" spans="1:28" x14ac:dyDescent="0.2">
      <c r="A816" s="1" t="s">
        <v>1522</v>
      </c>
      <c r="B816" s="1" t="s">
        <v>15</v>
      </c>
      <c r="C816" s="4">
        <v>45363</v>
      </c>
      <c r="D816" s="1" t="s">
        <v>1521</v>
      </c>
      <c r="E816" s="1" t="s">
        <v>1520</v>
      </c>
      <c r="F816" s="1" t="s">
        <v>1519</v>
      </c>
      <c r="G816" s="1" t="s">
        <v>12</v>
      </c>
      <c r="H816" s="1" t="s">
        <v>11</v>
      </c>
      <c r="I816" s="1" t="s">
        <v>50</v>
      </c>
      <c r="J816" s="1" t="s">
        <v>9</v>
      </c>
      <c r="K816" s="1" t="s">
        <v>30</v>
      </c>
      <c r="L816" s="1" t="s">
        <v>282</v>
      </c>
      <c r="M816" s="1" t="s">
        <v>281</v>
      </c>
      <c r="N816" s="1">
        <v>193.92</v>
      </c>
      <c r="O816" s="1" t="s">
        <v>2</v>
      </c>
      <c r="P816" s="1">
        <v>193.92</v>
      </c>
      <c r="Q816" s="1">
        <v>0</v>
      </c>
      <c r="R816" s="1" t="s">
        <v>144</v>
      </c>
      <c r="S816" s="1">
        <v>2719.72</v>
      </c>
      <c r="T816" s="6">
        <f>+S816*N816</f>
        <v>527408.10239999997</v>
      </c>
      <c r="U816" s="6">
        <f>+S816*Q816</f>
        <v>0</v>
      </c>
      <c r="V816" s="1" t="str">
        <f>IF(AB816=0,IFERROR(VLOOKUP(L816,[1]listaMateriales!A:K,11,0),"-"),"Sin producto")</f>
        <v>38 x 38</v>
      </c>
      <c r="W816" s="6">
        <f>+IF(OR(K816="27",K816="28",K816="29"),VLOOKUP(L816,[1]listaMateriales!A:E,5,0),0)*N816/1000</f>
        <v>0</v>
      </c>
      <c r="X816" s="6">
        <f>+IF(W816=0,0,T816/W816)</f>
        <v>0</v>
      </c>
      <c r="Y816" s="1" t="str">
        <f>MID(L816,14,1)</f>
        <v>2</v>
      </c>
      <c r="Z816" s="2" t="str">
        <f>IF(IFERROR(FIND("PUL",M816,1),0)&gt;1,"pulido","no")</f>
        <v>no</v>
      </c>
      <c r="AA816" s="2" t="str">
        <f>IF(IFERROR(FIND("BIOC",M816,1),0)&gt;1,"BIOCITY","no")</f>
        <v>no</v>
      </c>
      <c r="AB816" s="2">
        <f>IFERROR(SEARCH("INT",F816,1),0)+IFERROR(SEARCH("DEV",F816,1),0)+IFERROR(SEARCH("FC",F816,1),0)+IFERROR(SEARCH("USD",F816,1),0)</f>
        <v>0</v>
      </c>
    </row>
    <row r="817" spans="1:28" x14ac:dyDescent="0.2">
      <c r="A817" s="1" t="s">
        <v>1522</v>
      </c>
      <c r="B817" s="1" t="s">
        <v>15</v>
      </c>
      <c r="C817" s="4">
        <v>45363</v>
      </c>
      <c r="D817" s="1" t="s">
        <v>1521</v>
      </c>
      <c r="E817" s="1" t="s">
        <v>1520</v>
      </c>
      <c r="F817" s="1" t="s">
        <v>1519</v>
      </c>
      <c r="G817" s="1" t="s">
        <v>12</v>
      </c>
      <c r="H817" s="1" t="s">
        <v>11</v>
      </c>
      <c r="I817" s="1" t="s">
        <v>50</v>
      </c>
      <c r="J817" s="1" t="s">
        <v>9</v>
      </c>
      <c r="K817" s="1" t="s">
        <v>30</v>
      </c>
      <c r="L817" s="1" t="s">
        <v>841</v>
      </c>
      <c r="M817" s="1" t="s">
        <v>840</v>
      </c>
      <c r="N817" s="1">
        <v>193.92</v>
      </c>
      <c r="O817" s="1" t="s">
        <v>2</v>
      </c>
      <c r="P817" s="1">
        <v>193.92</v>
      </c>
      <c r="Q817" s="1">
        <v>0</v>
      </c>
      <c r="R817" s="1" t="s">
        <v>144</v>
      </c>
      <c r="S817" s="1">
        <v>2719.72</v>
      </c>
      <c r="T817" s="6">
        <f>+S817*N817</f>
        <v>527408.10239999997</v>
      </c>
      <c r="U817" s="6">
        <f>+S817*Q817</f>
        <v>0</v>
      </c>
      <c r="V817" s="1" t="str">
        <f>IF(AB817=0,IFERROR(VLOOKUP(L817,[1]listaMateriales!A:K,11,0),"-"),"Sin producto")</f>
        <v>38 x 38</v>
      </c>
      <c r="W817" s="6">
        <f>+IF(OR(K817="27",K817="28",K817="29"),VLOOKUP(L817,[1]listaMateriales!A:E,5,0),0)*N817/1000</f>
        <v>0</v>
      </c>
      <c r="X817" s="6">
        <f>+IF(W817=0,0,T817/W817)</f>
        <v>0</v>
      </c>
      <c r="Y817" s="1" t="str">
        <f>MID(L817,14,1)</f>
        <v>2</v>
      </c>
      <c r="Z817" s="2" t="str">
        <f>IF(IFERROR(FIND("PUL",M817,1),0)&gt;1,"pulido","no")</f>
        <v>no</v>
      </c>
      <c r="AA817" s="2" t="str">
        <f>IF(IFERROR(FIND("BIOC",M817,1),0)&gt;1,"BIOCITY","no")</f>
        <v>no</v>
      </c>
      <c r="AB817" s="2">
        <f>IFERROR(SEARCH("INT",F817,1),0)+IFERROR(SEARCH("DEV",F817,1),0)+IFERROR(SEARCH("FC",F817,1),0)+IFERROR(SEARCH("USD",F817,1),0)</f>
        <v>0</v>
      </c>
    </row>
    <row r="818" spans="1:28" x14ac:dyDescent="0.2">
      <c r="A818" s="1" t="s">
        <v>1522</v>
      </c>
      <c r="B818" s="1" t="s">
        <v>15</v>
      </c>
      <c r="C818" s="4">
        <v>45363</v>
      </c>
      <c r="D818" s="1" t="s">
        <v>1521</v>
      </c>
      <c r="E818" s="1" t="s">
        <v>1520</v>
      </c>
      <c r="F818" s="1" t="s">
        <v>1519</v>
      </c>
      <c r="G818" s="1" t="s">
        <v>12</v>
      </c>
      <c r="H818" s="1" t="s">
        <v>11</v>
      </c>
      <c r="I818" s="1" t="s">
        <v>50</v>
      </c>
      <c r="J818" s="1" t="s">
        <v>9</v>
      </c>
      <c r="K818" s="1" t="s">
        <v>30</v>
      </c>
      <c r="L818" s="1" t="s">
        <v>517</v>
      </c>
      <c r="M818" s="1" t="s">
        <v>516</v>
      </c>
      <c r="N818" s="1">
        <v>193.92</v>
      </c>
      <c r="O818" s="1" t="s">
        <v>2</v>
      </c>
      <c r="P818" s="1">
        <v>193.92</v>
      </c>
      <c r="Q818" s="1">
        <v>0</v>
      </c>
      <c r="R818" s="1" t="s">
        <v>144</v>
      </c>
      <c r="S818" s="1">
        <v>2957.02</v>
      </c>
      <c r="T818" s="6">
        <f>+S818*N818</f>
        <v>573425.31839999999</v>
      </c>
      <c r="U818" s="6">
        <f>+S818*Q818</f>
        <v>0</v>
      </c>
      <c r="V818" s="1" t="str">
        <f>IF(AB818=0,IFERROR(VLOOKUP(L818,[1]listaMateriales!A:K,11,0),"-"),"Sin producto")</f>
        <v>38 x 38</v>
      </c>
      <c r="W818" s="6">
        <f>+IF(OR(K818="27",K818="28",K818="29"),VLOOKUP(L818,[1]listaMateriales!A:E,5,0),0)*N818/1000</f>
        <v>0</v>
      </c>
      <c r="X818" s="6">
        <f>+IF(W818=0,0,T818/W818)</f>
        <v>0</v>
      </c>
      <c r="Y818" s="1" t="str">
        <f>MID(L818,14,1)</f>
        <v>2</v>
      </c>
      <c r="Z818" s="2" t="str">
        <f>IF(IFERROR(FIND("PUL",M818,1),0)&gt;1,"pulido","no")</f>
        <v>no</v>
      </c>
      <c r="AA818" s="2" t="str">
        <f>IF(IFERROR(FIND("BIOC",M818,1),0)&gt;1,"BIOCITY","no")</f>
        <v>no</v>
      </c>
      <c r="AB818" s="2">
        <f>IFERROR(SEARCH("INT",F818,1),0)+IFERROR(SEARCH("DEV",F818,1),0)+IFERROR(SEARCH("FC",F818,1),0)+IFERROR(SEARCH("USD",F818,1),0)</f>
        <v>0</v>
      </c>
    </row>
    <row r="819" spans="1:28" x14ac:dyDescent="0.2">
      <c r="A819" s="1" t="s">
        <v>1522</v>
      </c>
      <c r="B819" s="1" t="s">
        <v>15</v>
      </c>
      <c r="C819" s="4">
        <v>45363</v>
      </c>
      <c r="D819" s="1" t="s">
        <v>1521</v>
      </c>
      <c r="E819" s="1" t="s">
        <v>1520</v>
      </c>
      <c r="F819" s="1" t="s">
        <v>1519</v>
      </c>
      <c r="G819" s="1" t="s">
        <v>12</v>
      </c>
      <c r="H819" s="1" t="s">
        <v>11</v>
      </c>
      <c r="I819" s="1" t="s">
        <v>50</v>
      </c>
      <c r="J819" s="1" t="s">
        <v>9</v>
      </c>
      <c r="K819" s="1" t="s">
        <v>30</v>
      </c>
      <c r="L819" s="1" t="s">
        <v>1385</v>
      </c>
      <c r="M819" s="1" t="s">
        <v>1384</v>
      </c>
      <c r="N819" s="1">
        <v>96.96</v>
      </c>
      <c r="O819" s="1" t="s">
        <v>2</v>
      </c>
      <c r="P819" s="1">
        <v>96.96</v>
      </c>
      <c r="Q819" s="1">
        <v>0</v>
      </c>
      <c r="R819" s="1" t="s">
        <v>144</v>
      </c>
      <c r="S819" s="1">
        <v>2719.72</v>
      </c>
      <c r="T819" s="6">
        <f>+S819*N819</f>
        <v>263704.05119999999</v>
      </c>
      <c r="U819" s="6">
        <f>+S819*Q819</f>
        <v>0</v>
      </c>
      <c r="V819" s="1" t="str">
        <f>IF(AB819=0,IFERROR(VLOOKUP(L819,[1]listaMateriales!A:K,11,0),"-"),"Sin producto")</f>
        <v>38 x 38</v>
      </c>
      <c r="W819" s="6">
        <f>+IF(OR(K819="27",K819="28",K819="29"),VLOOKUP(L819,[1]listaMateriales!A:E,5,0),0)*N819/1000</f>
        <v>0</v>
      </c>
      <c r="X819" s="6">
        <f>+IF(W819=0,0,T819/W819)</f>
        <v>0</v>
      </c>
      <c r="Y819" s="1" t="str">
        <f>MID(L819,14,1)</f>
        <v>2</v>
      </c>
      <c r="Z819" s="2" t="str">
        <f>IF(IFERROR(FIND("PUL",M819,1),0)&gt;1,"pulido","no")</f>
        <v>no</v>
      </c>
      <c r="AA819" s="2" t="str">
        <f>IF(IFERROR(FIND("BIOC",M819,1),0)&gt;1,"BIOCITY","no")</f>
        <v>no</v>
      </c>
      <c r="AB819" s="2">
        <f>IFERROR(SEARCH("INT",F819,1),0)+IFERROR(SEARCH("DEV",F819,1),0)+IFERROR(SEARCH("FC",F819,1),0)+IFERROR(SEARCH("USD",F819,1),0)</f>
        <v>0</v>
      </c>
    </row>
    <row r="820" spans="1:28" x14ac:dyDescent="0.2">
      <c r="A820" s="1" t="s">
        <v>1522</v>
      </c>
      <c r="B820" s="1" t="s">
        <v>15</v>
      </c>
      <c r="C820" s="4">
        <v>45363</v>
      </c>
      <c r="D820" s="1" t="s">
        <v>1521</v>
      </c>
      <c r="E820" s="1" t="s">
        <v>1520</v>
      </c>
      <c r="F820" s="1" t="s">
        <v>1519</v>
      </c>
      <c r="G820" s="1" t="s">
        <v>12</v>
      </c>
      <c r="H820" s="1" t="s">
        <v>11</v>
      </c>
      <c r="I820" s="1" t="s">
        <v>50</v>
      </c>
      <c r="J820" s="1" t="s">
        <v>9</v>
      </c>
      <c r="K820" s="1" t="s">
        <v>30</v>
      </c>
      <c r="L820" s="1" t="s">
        <v>1518</v>
      </c>
      <c r="M820" s="1" t="s">
        <v>1517</v>
      </c>
      <c r="N820" s="1">
        <v>96.96</v>
      </c>
      <c r="O820" s="1" t="s">
        <v>2</v>
      </c>
      <c r="P820" s="1">
        <v>96.96</v>
      </c>
      <c r="Q820" s="1">
        <v>0</v>
      </c>
      <c r="R820" s="1" t="s">
        <v>144</v>
      </c>
      <c r="S820" s="1">
        <v>2719.72</v>
      </c>
      <c r="T820" s="6">
        <f>+S820*N820</f>
        <v>263704.05119999999</v>
      </c>
      <c r="U820" s="6">
        <f>+S820*Q820</f>
        <v>0</v>
      </c>
      <c r="V820" s="1" t="str">
        <f>IF(AB820=0,IFERROR(VLOOKUP(L820,[1]listaMateriales!A:K,11,0),"-"),"Sin producto")</f>
        <v>38 x 38</v>
      </c>
      <c r="W820" s="6">
        <f>+IF(OR(K820="27",K820="28",K820="29"),VLOOKUP(L820,[1]listaMateriales!A:E,5,0),0)*N820/1000</f>
        <v>0</v>
      </c>
      <c r="X820" s="6">
        <f>+IF(W820=0,0,T820/W820)</f>
        <v>0</v>
      </c>
      <c r="Y820" s="1" t="str">
        <f>MID(L820,14,1)</f>
        <v>2</v>
      </c>
      <c r="Z820" s="2" t="str">
        <f>IF(IFERROR(FIND("PUL",M820,1),0)&gt;1,"pulido","no")</f>
        <v>no</v>
      </c>
      <c r="AA820" s="2" t="str">
        <f>IF(IFERROR(FIND("BIOC",M820,1),0)&gt;1,"BIOCITY","no")</f>
        <v>no</v>
      </c>
      <c r="AB820" s="2">
        <f>IFERROR(SEARCH("INT",F820,1),0)+IFERROR(SEARCH("DEV",F820,1),0)+IFERROR(SEARCH("FC",F820,1),0)+IFERROR(SEARCH("USD",F820,1),0)</f>
        <v>0</v>
      </c>
    </row>
    <row r="821" spans="1:28" x14ac:dyDescent="0.2">
      <c r="A821" s="1" t="s">
        <v>1516</v>
      </c>
      <c r="B821" s="1" t="s">
        <v>42</v>
      </c>
      <c r="C821" s="4">
        <v>45363</v>
      </c>
      <c r="D821" s="1" t="s">
        <v>135</v>
      </c>
      <c r="E821" s="1" t="s">
        <v>134</v>
      </c>
      <c r="F821" s="1" t="s">
        <v>1514</v>
      </c>
      <c r="G821" s="1" t="s">
        <v>39</v>
      </c>
      <c r="H821" s="1" t="s">
        <v>38</v>
      </c>
      <c r="I821" s="1" t="s">
        <v>0</v>
      </c>
      <c r="J821" s="1" t="s">
        <v>17</v>
      </c>
      <c r="K821" s="1" t="s">
        <v>49</v>
      </c>
      <c r="L821" s="1" t="s">
        <v>48</v>
      </c>
      <c r="M821" s="1" t="s">
        <v>47</v>
      </c>
      <c r="N821" s="1">
        <v>820</v>
      </c>
      <c r="O821" s="1" t="s">
        <v>4</v>
      </c>
      <c r="P821" s="1">
        <v>820</v>
      </c>
      <c r="Q821" s="1">
        <v>0</v>
      </c>
      <c r="R821" s="1" t="s">
        <v>33</v>
      </c>
      <c r="S821" s="1">
        <v>234.58</v>
      </c>
      <c r="T821" s="6">
        <f>+S821*N821</f>
        <v>192355.6</v>
      </c>
      <c r="U821" s="6">
        <f>+S821*Q821</f>
        <v>0</v>
      </c>
      <c r="V821" s="1" t="str">
        <f>IF(AB821=0,IFERROR(VLOOKUP(L821,[1]listaMateriales!A:K,11,0),"-"),"Sin producto")</f>
        <v xml:space="preserve">Ladrillos (Olavarria)    </v>
      </c>
      <c r="W821" s="6">
        <f>+IF(OR(K821="27",K821="28",K821="29"),VLOOKUP(L821,[1]listaMateriales!A:E,5,0),0)*N821/1000</f>
        <v>4.3779800000000009</v>
      </c>
      <c r="X821" s="6">
        <f>+IF(W821=0,0,T821/W821)</f>
        <v>43937.066866454385</v>
      </c>
      <c r="Y821" s="1" t="str">
        <f>MID(L821,14,1)</f>
        <v>1</v>
      </c>
      <c r="Z821" s="2" t="str">
        <f>IF(IFERROR(FIND("PUL",M821,1),0)&gt;1,"pulido","no")</f>
        <v>no</v>
      </c>
      <c r="AA821" s="2" t="str">
        <f>IF(IFERROR(FIND("BIOC",M821,1),0)&gt;1,"BIOCITY","no")</f>
        <v>no</v>
      </c>
      <c r="AB821" s="2">
        <f>IFERROR(SEARCH("INT",F821,1),0)+IFERROR(SEARCH("DEV",F821,1),0)+IFERROR(SEARCH("FC",F821,1),0)+IFERROR(SEARCH("USD",F821,1),0)</f>
        <v>0</v>
      </c>
    </row>
    <row r="822" spans="1:28" x14ac:dyDescent="0.2">
      <c r="A822" s="1" t="s">
        <v>1515</v>
      </c>
      <c r="B822" s="1" t="s">
        <v>42</v>
      </c>
      <c r="C822" s="4">
        <v>45363</v>
      </c>
      <c r="D822" s="1" t="s">
        <v>135</v>
      </c>
      <c r="E822" s="1" t="s">
        <v>134</v>
      </c>
      <c r="F822" s="1" t="s">
        <v>1514</v>
      </c>
      <c r="G822" s="1" t="s">
        <v>39</v>
      </c>
      <c r="H822" s="1" t="s">
        <v>38</v>
      </c>
      <c r="I822" s="1" t="s">
        <v>50</v>
      </c>
      <c r="J822" s="1" t="s">
        <v>17</v>
      </c>
      <c r="K822" s="1" t="s">
        <v>49</v>
      </c>
      <c r="L822" s="1" t="s">
        <v>48</v>
      </c>
      <c r="M822" s="1" t="s">
        <v>47</v>
      </c>
      <c r="N822" s="1">
        <v>2348</v>
      </c>
      <c r="O822" s="1" t="s">
        <v>4</v>
      </c>
      <c r="P822" s="1">
        <v>2348</v>
      </c>
      <c r="Q822" s="1">
        <v>0</v>
      </c>
      <c r="R822" s="1" t="s">
        <v>33</v>
      </c>
      <c r="S822" s="1">
        <v>167.56</v>
      </c>
      <c r="T822" s="6">
        <f>+S822*N822</f>
        <v>393430.88</v>
      </c>
      <c r="U822" s="6">
        <f>+S822*Q822</f>
        <v>0</v>
      </c>
      <c r="V822" s="1" t="str">
        <f>IF(AB822=0,IFERROR(VLOOKUP(L822,[1]listaMateriales!A:K,11,0),"-"),"Sin producto")</f>
        <v xml:space="preserve">Ladrillos (Olavarria)    </v>
      </c>
      <c r="W822" s="6">
        <f>+IF(OR(K822="27",K822="28",K822="29"),VLOOKUP(L822,[1]listaMateriales!A:E,5,0),0)*N822/1000</f>
        <v>12.535972000000001</v>
      </c>
      <c r="X822" s="6">
        <f>+IF(W822=0,0,T822/W822)</f>
        <v>31384.154336017978</v>
      </c>
      <c r="Y822" s="1" t="str">
        <f>MID(L822,14,1)</f>
        <v>1</v>
      </c>
      <c r="Z822" s="2" t="str">
        <f>IF(IFERROR(FIND("PUL",M822,1),0)&gt;1,"pulido","no")</f>
        <v>no</v>
      </c>
      <c r="AA822" s="2" t="str">
        <f>IF(IFERROR(FIND("BIOC",M822,1),0)&gt;1,"BIOCITY","no")</f>
        <v>no</v>
      </c>
      <c r="AB822" s="2">
        <f>IFERROR(SEARCH("INT",F822,1),0)+IFERROR(SEARCH("DEV",F822,1),0)+IFERROR(SEARCH("FC",F822,1),0)+IFERROR(SEARCH("USD",F822,1),0)</f>
        <v>0</v>
      </c>
    </row>
    <row r="823" spans="1:28" x14ac:dyDescent="0.2">
      <c r="A823" s="1" t="s">
        <v>1515</v>
      </c>
      <c r="B823" s="1" t="s">
        <v>42</v>
      </c>
      <c r="C823" s="4">
        <v>45363</v>
      </c>
      <c r="D823" s="1" t="s">
        <v>135</v>
      </c>
      <c r="E823" s="1" t="s">
        <v>134</v>
      </c>
      <c r="F823" s="1" t="s">
        <v>1514</v>
      </c>
      <c r="G823" s="1" t="s">
        <v>39</v>
      </c>
      <c r="H823" s="1" t="s">
        <v>38</v>
      </c>
      <c r="I823" s="1" t="s">
        <v>50</v>
      </c>
      <c r="J823" s="1" t="s">
        <v>17</v>
      </c>
      <c r="K823" s="1" t="s">
        <v>49</v>
      </c>
      <c r="L823" s="1" t="s">
        <v>57</v>
      </c>
      <c r="M823" s="1" t="s">
        <v>56</v>
      </c>
      <c r="N823" s="1">
        <v>1980</v>
      </c>
      <c r="O823" s="1" t="s">
        <v>4</v>
      </c>
      <c r="P823" s="1">
        <v>1980</v>
      </c>
      <c r="Q823" s="1">
        <v>0</v>
      </c>
      <c r="R823" s="1" t="s">
        <v>33</v>
      </c>
      <c r="S823" s="1">
        <v>226.95</v>
      </c>
      <c r="T823" s="6">
        <f>+S823*N823</f>
        <v>449361</v>
      </c>
      <c r="U823" s="6">
        <f>+S823*Q823</f>
        <v>0</v>
      </c>
      <c r="V823" s="1" t="str">
        <f>IF(AB823=0,IFERROR(VLOOKUP(L823,[1]listaMateriales!A:K,11,0),"-"),"Sin producto")</f>
        <v xml:space="preserve">Ladrillos (Olavarria)    </v>
      </c>
      <c r="W823" s="6">
        <f>+IF(OR(K823="27",K823="28",K823="29"),VLOOKUP(L823,[1]listaMateriales!A:E,5,0),0)*N823/1000</f>
        <v>13.70556</v>
      </c>
      <c r="X823" s="6">
        <f>+IF(W823=0,0,T823/W823)</f>
        <v>32786.766830395842</v>
      </c>
      <c r="Y823" s="1" t="str">
        <f>MID(L823,14,1)</f>
        <v>1</v>
      </c>
      <c r="Z823" s="2" t="str">
        <f>IF(IFERROR(FIND("PUL",M823,1),0)&gt;1,"pulido","no")</f>
        <v>no</v>
      </c>
      <c r="AA823" s="2" t="str">
        <f>IF(IFERROR(FIND("BIOC",M823,1),0)&gt;1,"BIOCITY","no")</f>
        <v>no</v>
      </c>
      <c r="AB823" s="2">
        <f>IFERROR(SEARCH("INT",F823,1),0)+IFERROR(SEARCH("DEV",F823,1),0)+IFERROR(SEARCH("FC",F823,1),0)+IFERROR(SEARCH("USD",F823,1),0)</f>
        <v>0</v>
      </c>
    </row>
    <row r="824" spans="1:28" x14ac:dyDescent="0.2">
      <c r="A824" s="1" t="s">
        <v>1513</v>
      </c>
      <c r="B824" s="1" t="s">
        <v>42</v>
      </c>
      <c r="C824" s="4">
        <v>45363</v>
      </c>
      <c r="D824" s="1" t="s">
        <v>135</v>
      </c>
      <c r="E824" s="1" t="s">
        <v>134</v>
      </c>
      <c r="F824" s="1" t="s">
        <v>1512</v>
      </c>
      <c r="G824" s="1" t="s">
        <v>39</v>
      </c>
      <c r="H824" s="1" t="s">
        <v>38</v>
      </c>
      <c r="I824" s="1" t="s">
        <v>50</v>
      </c>
      <c r="J824" s="1" t="s">
        <v>17</v>
      </c>
      <c r="K824" s="1" t="s">
        <v>49</v>
      </c>
      <c r="L824" s="1" t="s">
        <v>57</v>
      </c>
      <c r="M824" s="1" t="s">
        <v>56</v>
      </c>
      <c r="N824" s="1">
        <v>2160</v>
      </c>
      <c r="O824" s="1" t="s">
        <v>4</v>
      </c>
      <c r="P824" s="1">
        <v>2160</v>
      </c>
      <c r="Q824" s="1">
        <v>0</v>
      </c>
      <c r="R824" s="1" t="s">
        <v>33</v>
      </c>
      <c r="S824" s="1">
        <v>226.95</v>
      </c>
      <c r="T824" s="6">
        <f>+S824*N824</f>
        <v>490212</v>
      </c>
      <c r="U824" s="6">
        <f>+S824*Q824</f>
        <v>0</v>
      </c>
      <c r="V824" s="1" t="str">
        <f>IF(AB824=0,IFERROR(VLOOKUP(L824,[1]listaMateriales!A:K,11,0),"-"),"Sin producto")</f>
        <v xml:space="preserve">Ladrillos (Olavarria)    </v>
      </c>
      <c r="W824" s="6">
        <f>+IF(OR(K824="27",K824="28",K824="29"),VLOOKUP(L824,[1]listaMateriales!A:E,5,0),0)*N824/1000</f>
        <v>14.951519999999999</v>
      </c>
      <c r="X824" s="6">
        <f>+IF(W824=0,0,T824/W824)</f>
        <v>32786.766830395842</v>
      </c>
      <c r="Y824" s="1" t="str">
        <f>MID(L824,14,1)</f>
        <v>1</v>
      </c>
      <c r="Z824" s="2" t="str">
        <f>IF(IFERROR(FIND("PUL",M824,1),0)&gt;1,"pulido","no")</f>
        <v>no</v>
      </c>
      <c r="AA824" s="2" t="str">
        <f>IF(IFERROR(FIND("BIOC",M824,1),0)&gt;1,"BIOCITY","no")</f>
        <v>no</v>
      </c>
      <c r="AB824" s="2">
        <f>IFERROR(SEARCH("INT",F824,1),0)+IFERROR(SEARCH("DEV",F824,1),0)+IFERROR(SEARCH("FC",F824,1),0)+IFERROR(SEARCH("USD",F824,1),0)</f>
        <v>0</v>
      </c>
    </row>
    <row r="825" spans="1:28" x14ac:dyDescent="0.2">
      <c r="A825" s="1" t="s">
        <v>1513</v>
      </c>
      <c r="B825" s="1" t="s">
        <v>42</v>
      </c>
      <c r="C825" s="4">
        <v>45363</v>
      </c>
      <c r="D825" s="1" t="s">
        <v>135</v>
      </c>
      <c r="E825" s="1" t="s">
        <v>134</v>
      </c>
      <c r="F825" s="1" t="s">
        <v>1512</v>
      </c>
      <c r="G825" s="1" t="s">
        <v>39</v>
      </c>
      <c r="H825" s="1" t="s">
        <v>38</v>
      </c>
      <c r="I825" s="1" t="s">
        <v>50</v>
      </c>
      <c r="J825" s="1" t="s">
        <v>17</v>
      </c>
      <c r="K825" s="1" t="s">
        <v>49</v>
      </c>
      <c r="L825" s="1" t="s">
        <v>55</v>
      </c>
      <c r="M825" s="1" t="s">
        <v>54</v>
      </c>
      <c r="N825" s="1">
        <v>1188</v>
      </c>
      <c r="O825" s="1" t="s">
        <v>4</v>
      </c>
      <c r="P825" s="1">
        <v>1188</v>
      </c>
      <c r="Q825" s="1">
        <v>0</v>
      </c>
      <c r="R825" s="1" t="s">
        <v>33</v>
      </c>
      <c r="S825" s="1">
        <v>131.41999999999999</v>
      </c>
      <c r="T825" s="6">
        <f>+S825*N825</f>
        <v>156126.96</v>
      </c>
      <c r="U825" s="6">
        <f>+S825*Q825</f>
        <v>0</v>
      </c>
      <c r="V825" s="1" t="str">
        <f>IF(AB825=0,IFERROR(VLOOKUP(L825,[1]listaMateriales!A:K,11,0),"-"),"Sin producto")</f>
        <v xml:space="preserve">Ladrillos (Olavarria)    </v>
      </c>
      <c r="W825" s="6">
        <f>+IF(OR(K825="27",K825="28",K825="29"),VLOOKUP(L825,[1]listaMateriales!A:E,5,0),0)*N825/1000</f>
        <v>4.3373879999999998</v>
      </c>
      <c r="X825" s="6">
        <f>+IF(W825=0,0,T825/W825)</f>
        <v>35995.617639003016</v>
      </c>
      <c r="Y825" s="1" t="str">
        <f>MID(L825,14,1)</f>
        <v>1</v>
      </c>
      <c r="Z825" s="2" t="str">
        <f>IF(IFERROR(FIND("PUL",M825,1),0)&gt;1,"pulido","no")</f>
        <v>no</v>
      </c>
      <c r="AA825" s="2" t="str">
        <f>IF(IFERROR(FIND("BIOC",M825,1),0)&gt;1,"BIOCITY","no")</f>
        <v>no</v>
      </c>
      <c r="AB825" s="2">
        <f>IFERROR(SEARCH("INT",F825,1),0)+IFERROR(SEARCH("DEV",F825,1),0)+IFERROR(SEARCH("FC",F825,1),0)+IFERROR(SEARCH("USD",F825,1),0)</f>
        <v>0</v>
      </c>
    </row>
    <row r="826" spans="1:28" x14ac:dyDescent="0.2">
      <c r="A826" s="1" t="s">
        <v>1513</v>
      </c>
      <c r="B826" s="1" t="s">
        <v>42</v>
      </c>
      <c r="C826" s="4">
        <v>45363</v>
      </c>
      <c r="D826" s="1" t="s">
        <v>135</v>
      </c>
      <c r="E826" s="1" t="s">
        <v>134</v>
      </c>
      <c r="F826" s="1" t="s">
        <v>1512</v>
      </c>
      <c r="G826" s="1" t="s">
        <v>39</v>
      </c>
      <c r="H826" s="1" t="s">
        <v>38</v>
      </c>
      <c r="I826" s="1" t="s">
        <v>50</v>
      </c>
      <c r="J826" s="1" t="s">
        <v>17</v>
      </c>
      <c r="K826" s="1" t="s">
        <v>49</v>
      </c>
      <c r="L826" s="1" t="s">
        <v>48</v>
      </c>
      <c r="M826" s="1" t="s">
        <v>47</v>
      </c>
      <c r="N826" s="1">
        <v>2592</v>
      </c>
      <c r="O826" s="1" t="s">
        <v>4</v>
      </c>
      <c r="P826" s="1">
        <v>2592</v>
      </c>
      <c r="Q826" s="1">
        <v>0</v>
      </c>
      <c r="R826" s="1" t="s">
        <v>33</v>
      </c>
      <c r="S826" s="1">
        <v>167.56</v>
      </c>
      <c r="T826" s="6">
        <f>+S826*N826</f>
        <v>434315.52000000002</v>
      </c>
      <c r="U826" s="6">
        <f>+S826*Q826</f>
        <v>0</v>
      </c>
      <c r="V826" s="1" t="str">
        <f>IF(AB826=0,IFERROR(VLOOKUP(L826,[1]listaMateriales!A:K,11,0),"-"),"Sin producto")</f>
        <v xml:space="preserve">Ladrillos (Olavarria)    </v>
      </c>
      <c r="W826" s="6">
        <f>+IF(OR(K826="27",K826="28",K826="29"),VLOOKUP(L826,[1]listaMateriales!A:E,5,0),0)*N826/1000</f>
        <v>13.838688000000001</v>
      </c>
      <c r="X826" s="6">
        <f>+IF(W826=0,0,T826/W826)</f>
        <v>31384.154336017978</v>
      </c>
      <c r="Y826" s="1" t="str">
        <f>MID(L826,14,1)</f>
        <v>1</v>
      </c>
      <c r="Z826" s="2" t="str">
        <f>IF(IFERROR(FIND("PUL",M826,1),0)&gt;1,"pulido","no")</f>
        <v>no</v>
      </c>
      <c r="AA826" s="2" t="str">
        <f>IF(IFERROR(FIND("BIOC",M826,1),0)&gt;1,"BIOCITY","no")</f>
        <v>no</v>
      </c>
      <c r="AB826" s="2">
        <f>IFERROR(SEARCH("INT",F826,1),0)+IFERROR(SEARCH("DEV",F826,1),0)+IFERROR(SEARCH("FC",F826,1),0)+IFERROR(SEARCH("USD",F826,1),0)</f>
        <v>0</v>
      </c>
    </row>
    <row r="827" spans="1:28" x14ac:dyDescent="0.2">
      <c r="A827" s="1" t="s">
        <v>1509</v>
      </c>
      <c r="B827" s="1" t="s">
        <v>15</v>
      </c>
      <c r="C827" s="4">
        <v>45363</v>
      </c>
      <c r="D827" s="1" t="s">
        <v>1508</v>
      </c>
      <c r="E827" s="1" t="s">
        <v>1507</v>
      </c>
      <c r="F827" s="1" t="s">
        <v>1506</v>
      </c>
      <c r="G827" s="1" t="s">
        <v>39</v>
      </c>
      <c r="H827" s="1" t="s">
        <v>38</v>
      </c>
      <c r="I827" s="1" t="s">
        <v>10</v>
      </c>
      <c r="J827" s="1" t="s">
        <v>17</v>
      </c>
      <c r="K827" s="1" t="s">
        <v>16</v>
      </c>
      <c r="L827" s="1" t="s">
        <v>1511</v>
      </c>
      <c r="M827" s="1" t="s">
        <v>1510</v>
      </c>
      <c r="N827" s="1">
        <v>100.8</v>
      </c>
      <c r="O827" s="1" t="s">
        <v>2</v>
      </c>
      <c r="P827" s="1">
        <v>0</v>
      </c>
      <c r="Q827" s="1">
        <v>100.8</v>
      </c>
      <c r="R827" s="1" t="s">
        <v>46</v>
      </c>
      <c r="S827" s="1">
        <v>17096.68</v>
      </c>
      <c r="T827" s="6">
        <f>+S827*N827</f>
        <v>1723345.344</v>
      </c>
      <c r="U827" s="6">
        <f>+S827*Q827</f>
        <v>1723345.344</v>
      </c>
      <c r="V827" s="1" t="str">
        <f>IF(AB827=0,IFERROR(VLOOKUP(L827,[1]listaMateriales!A:K,11,0),"-"),"Sin producto")</f>
        <v>58x58 Polished</v>
      </c>
      <c r="W827" s="6">
        <f>+IF(OR(K827="27",K827="28",K827="29"),VLOOKUP(L827,[1]listaMateriales!A:E,5,0),0)*N827/1000</f>
        <v>0</v>
      </c>
      <c r="X827" s="6">
        <f>+IF(W827=0,0,T827/W827)</f>
        <v>0</v>
      </c>
      <c r="Y827" s="1" t="str">
        <f>MID(L827,14,1)</f>
        <v>1</v>
      </c>
      <c r="Z827" s="2" t="str">
        <f>IF(IFERROR(FIND("PUL",M827,1),0)&gt;1,"pulido","no")</f>
        <v>pulido</v>
      </c>
      <c r="AA827" s="2" t="str">
        <f>IF(IFERROR(FIND("BIOC",M827,1),0)&gt;1,"BIOCITY","no")</f>
        <v>no</v>
      </c>
      <c r="AB827" s="2">
        <f>IFERROR(SEARCH("INT",F827,1),0)+IFERROR(SEARCH("DEV",F827,1),0)+IFERROR(SEARCH("FC",F827,1),0)+IFERROR(SEARCH("USD",F827,1),0)</f>
        <v>0</v>
      </c>
    </row>
    <row r="828" spans="1:28" x14ac:dyDescent="0.2">
      <c r="A828" s="1" t="s">
        <v>1509</v>
      </c>
      <c r="B828" s="1" t="s">
        <v>15</v>
      </c>
      <c r="C828" s="4">
        <v>45363</v>
      </c>
      <c r="D828" s="1" t="s">
        <v>1508</v>
      </c>
      <c r="E828" s="1" t="s">
        <v>1507</v>
      </c>
      <c r="F828" s="1" t="s">
        <v>1506</v>
      </c>
      <c r="G828" s="1" t="s">
        <v>39</v>
      </c>
      <c r="H828" s="1" t="s">
        <v>38</v>
      </c>
      <c r="I828" s="1" t="s">
        <v>10</v>
      </c>
      <c r="J828" s="1" t="s">
        <v>17</v>
      </c>
      <c r="K828" s="1" t="s">
        <v>16</v>
      </c>
      <c r="L828" s="1" t="s">
        <v>1505</v>
      </c>
      <c r="M828" s="1" t="s">
        <v>1504</v>
      </c>
      <c r="N828" s="1">
        <v>100.8</v>
      </c>
      <c r="O828" s="1" t="s">
        <v>2</v>
      </c>
      <c r="P828" s="1">
        <v>0</v>
      </c>
      <c r="Q828" s="1">
        <v>100.8</v>
      </c>
      <c r="R828" s="1" t="s">
        <v>46</v>
      </c>
      <c r="S828" s="1">
        <v>17096.68</v>
      </c>
      <c r="T828" s="6">
        <f>+S828*N828</f>
        <v>1723345.344</v>
      </c>
      <c r="U828" s="6">
        <f>+S828*Q828</f>
        <v>1723345.344</v>
      </c>
      <c r="V828" s="1" t="str">
        <f>IF(AB828=0,IFERROR(VLOOKUP(L828,[1]listaMateriales!A:K,11,0),"-"),"Sin producto")</f>
        <v>58x58 Polished</v>
      </c>
      <c r="W828" s="6">
        <f>+IF(OR(K828="27",K828="28",K828="29"),VLOOKUP(L828,[1]listaMateriales!A:E,5,0),0)*N828/1000</f>
        <v>0</v>
      </c>
      <c r="X828" s="6">
        <f>+IF(W828=0,0,T828/W828)</f>
        <v>0</v>
      </c>
      <c r="Y828" s="1" t="str">
        <f>MID(L828,14,1)</f>
        <v>1</v>
      </c>
      <c r="Z828" s="2" t="str">
        <f>IF(IFERROR(FIND("PUL",M828,1),0)&gt;1,"pulido","no")</f>
        <v>pulido</v>
      </c>
      <c r="AA828" s="2" t="str">
        <f>IF(IFERROR(FIND("BIOC",M828,1),0)&gt;1,"BIOCITY","no")</f>
        <v>no</v>
      </c>
      <c r="AB828" s="2">
        <f>IFERROR(SEARCH("INT",F828,1),0)+IFERROR(SEARCH("DEV",F828,1),0)+IFERROR(SEARCH("FC",F828,1),0)+IFERROR(SEARCH("USD",F828,1),0)</f>
        <v>0</v>
      </c>
    </row>
    <row r="829" spans="1:28" x14ac:dyDescent="0.2">
      <c r="A829" s="1" t="s">
        <v>1503</v>
      </c>
      <c r="B829" s="1" t="s">
        <v>15</v>
      </c>
      <c r="C829" s="4">
        <v>45363</v>
      </c>
      <c r="D829" s="1" t="s">
        <v>92</v>
      </c>
      <c r="E829" s="1" t="s">
        <v>91</v>
      </c>
      <c r="F829" s="1" t="s">
        <v>1355</v>
      </c>
      <c r="G829" s="1" t="s">
        <v>39</v>
      </c>
      <c r="H829" s="1" t="s">
        <v>38</v>
      </c>
      <c r="I829" s="1" t="s">
        <v>50</v>
      </c>
      <c r="J829" s="1" t="s">
        <v>17</v>
      </c>
      <c r="K829" s="1" t="s">
        <v>49</v>
      </c>
      <c r="L829" s="1" t="s">
        <v>57</v>
      </c>
      <c r="M829" s="1" t="s">
        <v>56</v>
      </c>
      <c r="N829" s="1">
        <v>4140</v>
      </c>
      <c r="O829" s="1" t="s">
        <v>4</v>
      </c>
      <c r="P829" s="1">
        <v>4140</v>
      </c>
      <c r="Q829" s="1">
        <v>0</v>
      </c>
      <c r="R829" s="1" t="s">
        <v>46</v>
      </c>
      <c r="S829" s="1">
        <v>327.45</v>
      </c>
      <c r="T829" s="6">
        <f>+S829*N829</f>
        <v>1355643</v>
      </c>
      <c r="U829" s="6">
        <f>+S829*Q829</f>
        <v>0</v>
      </c>
      <c r="V829" s="1" t="str">
        <f>IF(AB829=0,IFERROR(VLOOKUP(L829,[1]listaMateriales!A:K,11,0),"-"),"Sin producto")</f>
        <v xml:space="preserve">Ladrillos (Olavarria)    </v>
      </c>
      <c r="W829" s="6">
        <f>+IF(OR(K829="27",K829="28",K829="29"),VLOOKUP(L829,[1]listaMateriales!A:E,5,0),0)*N829/1000</f>
        <v>28.657079999999997</v>
      </c>
      <c r="X829" s="6">
        <f>+IF(W829=0,0,T829/W829)</f>
        <v>47305.691996532798</v>
      </c>
      <c r="Y829" s="1" t="str">
        <f>MID(L829,14,1)</f>
        <v>1</v>
      </c>
      <c r="Z829" s="2" t="str">
        <f>IF(IFERROR(FIND("PUL",M829,1),0)&gt;1,"pulido","no")</f>
        <v>no</v>
      </c>
      <c r="AA829" s="2" t="str">
        <f>IF(IFERROR(FIND("BIOC",M829,1),0)&gt;1,"BIOCITY","no")</f>
        <v>no</v>
      </c>
      <c r="AB829" s="2">
        <f>IFERROR(SEARCH("INT",F829,1),0)+IFERROR(SEARCH("DEV",F829,1),0)+IFERROR(SEARCH("FC",F829,1),0)+IFERROR(SEARCH("USD",F829,1),0)</f>
        <v>0</v>
      </c>
    </row>
    <row r="830" spans="1:28" x14ac:dyDescent="0.2">
      <c r="A830" s="1" t="s">
        <v>1503</v>
      </c>
      <c r="B830" s="1" t="s">
        <v>15</v>
      </c>
      <c r="C830" s="4">
        <v>45363</v>
      </c>
      <c r="D830" s="1" t="s">
        <v>92</v>
      </c>
      <c r="E830" s="1" t="s">
        <v>91</v>
      </c>
      <c r="F830" s="1" t="s">
        <v>1355</v>
      </c>
      <c r="G830" s="1" t="s">
        <v>39</v>
      </c>
      <c r="H830" s="1" t="s">
        <v>38</v>
      </c>
      <c r="I830" s="1" t="s">
        <v>50</v>
      </c>
      <c r="J830" s="1" t="s">
        <v>17</v>
      </c>
      <c r="K830" s="1" t="s">
        <v>49</v>
      </c>
      <c r="L830" s="1" t="s">
        <v>55</v>
      </c>
      <c r="M830" s="1" t="s">
        <v>54</v>
      </c>
      <c r="N830" s="1">
        <v>2772</v>
      </c>
      <c r="O830" s="1" t="s">
        <v>4</v>
      </c>
      <c r="P830" s="1">
        <v>2772</v>
      </c>
      <c r="Q830" s="1">
        <v>0</v>
      </c>
      <c r="R830" s="1" t="s">
        <v>46</v>
      </c>
      <c r="S830" s="1">
        <v>189.61</v>
      </c>
      <c r="T830" s="6">
        <f>+S830*N830</f>
        <v>525598.92000000004</v>
      </c>
      <c r="U830" s="6">
        <f>+S830*Q830</f>
        <v>0</v>
      </c>
      <c r="V830" s="1" t="str">
        <f>IF(AB830=0,IFERROR(VLOOKUP(L830,[1]listaMateriales!A:K,11,0),"-"),"Sin producto")</f>
        <v xml:space="preserve">Ladrillos (Olavarria)    </v>
      </c>
      <c r="W830" s="6">
        <f>+IF(OR(K830="27",K830="28",K830="29"),VLOOKUP(L830,[1]listaMateriales!A:E,5,0),0)*N830/1000</f>
        <v>10.120571999999999</v>
      </c>
      <c r="X830" s="6">
        <f>+IF(W830=0,0,T830/W830)</f>
        <v>51933.716789920574</v>
      </c>
      <c r="Y830" s="1" t="str">
        <f>MID(L830,14,1)</f>
        <v>1</v>
      </c>
      <c r="Z830" s="2" t="str">
        <f>IF(IFERROR(FIND("PUL",M830,1),0)&gt;1,"pulido","no")</f>
        <v>no</v>
      </c>
      <c r="AA830" s="2" t="str">
        <f>IF(IFERROR(FIND("BIOC",M830,1),0)&gt;1,"BIOCITY","no")</f>
        <v>no</v>
      </c>
      <c r="AB830" s="2">
        <f>IFERROR(SEARCH("INT",F830,1),0)+IFERROR(SEARCH("DEV",F830,1),0)+IFERROR(SEARCH("FC",F830,1),0)+IFERROR(SEARCH("USD",F830,1),0)</f>
        <v>0</v>
      </c>
    </row>
    <row r="831" spans="1:28" x14ac:dyDescent="0.2">
      <c r="A831" s="1" t="s">
        <v>1502</v>
      </c>
      <c r="B831" s="1" t="s">
        <v>15</v>
      </c>
      <c r="C831" s="4">
        <v>45363</v>
      </c>
      <c r="D831" s="1" t="s">
        <v>92</v>
      </c>
      <c r="E831" s="1" t="s">
        <v>91</v>
      </c>
      <c r="F831" s="1" t="s">
        <v>1355</v>
      </c>
      <c r="G831" s="1" t="s">
        <v>39</v>
      </c>
      <c r="H831" s="1" t="s">
        <v>38</v>
      </c>
      <c r="I831" s="1" t="s">
        <v>50</v>
      </c>
      <c r="J831" s="1" t="s">
        <v>17</v>
      </c>
      <c r="K831" s="1" t="s">
        <v>49</v>
      </c>
      <c r="L831" s="1" t="s">
        <v>48</v>
      </c>
      <c r="M831" s="1" t="s">
        <v>47</v>
      </c>
      <c r="N831" s="1">
        <v>7488</v>
      </c>
      <c r="O831" s="1" t="s">
        <v>4</v>
      </c>
      <c r="P831" s="1">
        <v>7488</v>
      </c>
      <c r="Q831" s="1">
        <v>0</v>
      </c>
      <c r="R831" s="1" t="s">
        <v>46</v>
      </c>
      <c r="S831" s="1">
        <v>241.77</v>
      </c>
      <c r="T831" s="6">
        <f>+S831*N831</f>
        <v>1810373.76</v>
      </c>
      <c r="U831" s="6">
        <f>+S831*Q831</f>
        <v>0</v>
      </c>
      <c r="V831" s="1" t="str">
        <f>IF(AB831=0,IFERROR(VLOOKUP(L831,[1]listaMateriales!A:K,11,0),"-"),"Sin producto")</f>
        <v xml:space="preserve">Ladrillos (Olavarria)    </v>
      </c>
      <c r="W831" s="6">
        <f>+IF(OR(K831="27",K831="28",K831="29"),VLOOKUP(L831,[1]listaMateriales!A:E,5,0),0)*N831/1000</f>
        <v>39.978431999999998</v>
      </c>
      <c r="X831" s="6">
        <f>+IF(W831=0,0,T831/W831)</f>
        <v>45283.761003933323</v>
      </c>
      <c r="Y831" s="1" t="str">
        <f>MID(L831,14,1)</f>
        <v>1</v>
      </c>
      <c r="Z831" s="2" t="str">
        <f>IF(IFERROR(FIND("PUL",M831,1),0)&gt;1,"pulido","no")</f>
        <v>no</v>
      </c>
      <c r="AA831" s="2" t="str">
        <f>IF(IFERROR(FIND("BIOC",M831,1),0)&gt;1,"BIOCITY","no")</f>
        <v>no</v>
      </c>
      <c r="AB831" s="2">
        <f>IFERROR(SEARCH("INT",F831,1),0)+IFERROR(SEARCH("DEV",F831,1),0)+IFERROR(SEARCH("FC",F831,1),0)+IFERROR(SEARCH("USD",F831,1),0)</f>
        <v>0</v>
      </c>
    </row>
    <row r="832" spans="1:28" x14ac:dyDescent="0.2">
      <c r="A832" s="1" t="s">
        <v>1502</v>
      </c>
      <c r="B832" s="1" t="s">
        <v>15</v>
      </c>
      <c r="C832" s="4">
        <v>45363</v>
      </c>
      <c r="D832" s="1" t="s">
        <v>92</v>
      </c>
      <c r="E832" s="1" t="s">
        <v>91</v>
      </c>
      <c r="F832" s="1" t="s">
        <v>1355</v>
      </c>
      <c r="G832" s="1" t="s">
        <v>39</v>
      </c>
      <c r="H832" s="1" t="s">
        <v>38</v>
      </c>
      <c r="I832" s="1" t="s">
        <v>50</v>
      </c>
      <c r="J832" s="1" t="s">
        <v>17</v>
      </c>
      <c r="K832" s="1" t="s">
        <v>49</v>
      </c>
      <c r="L832" s="1" t="s">
        <v>55</v>
      </c>
      <c r="M832" s="1" t="s">
        <v>54</v>
      </c>
      <c r="N832" s="1">
        <v>396</v>
      </c>
      <c r="O832" s="1" t="s">
        <v>4</v>
      </c>
      <c r="P832" s="1">
        <v>396</v>
      </c>
      <c r="Q832" s="1">
        <v>0</v>
      </c>
      <c r="R832" s="1" t="s">
        <v>46</v>
      </c>
      <c r="S832" s="1">
        <v>189.61</v>
      </c>
      <c r="T832" s="6">
        <f>+S832*N832</f>
        <v>75085.560000000012</v>
      </c>
      <c r="U832" s="6">
        <f>+S832*Q832</f>
        <v>0</v>
      </c>
      <c r="V832" s="1" t="str">
        <f>IF(AB832=0,IFERROR(VLOOKUP(L832,[1]listaMateriales!A:K,11,0),"-"),"Sin producto")</f>
        <v xml:space="preserve">Ladrillos (Olavarria)    </v>
      </c>
      <c r="W832" s="6">
        <f>+IF(OR(K832="27",K832="28",K832="29"),VLOOKUP(L832,[1]listaMateriales!A:E,5,0),0)*N832/1000</f>
        <v>1.4457959999999999</v>
      </c>
      <c r="X832" s="6">
        <f>+IF(W832=0,0,T832/W832)</f>
        <v>51933.716789920582</v>
      </c>
      <c r="Y832" s="1" t="str">
        <f>MID(L832,14,1)</f>
        <v>1</v>
      </c>
      <c r="Z832" s="2" t="str">
        <f>IF(IFERROR(FIND("PUL",M832,1),0)&gt;1,"pulido","no")</f>
        <v>no</v>
      </c>
      <c r="AA832" s="2" t="str">
        <f>IF(IFERROR(FIND("BIOC",M832,1),0)&gt;1,"BIOCITY","no")</f>
        <v>no</v>
      </c>
      <c r="AB832" s="2">
        <f>IFERROR(SEARCH("INT",F832,1),0)+IFERROR(SEARCH("DEV",F832,1),0)+IFERROR(SEARCH("FC",F832,1),0)+IFERROR(SEARCH("USD",F832,1),0)</f>
        <v>0</v>
      </c>
    </row>
    <row r="833" spans="1:28" x14ac:dyDescent="0.2">
      <c r="A833" s="1" t="s">
        <v>1501</v>
      </c>
      <c r="B833" s="1" t="s">
        <v>15</v>
      </c>
      <c r="C833" s="4">
        <v>45363</v>
      </c>
      <c r="D833" s="1" t="s">
        <v>430</v>
      </c>
      <c r="E833" s="1" t="s">
        <v>429</v>
      </c>
      <c r="F833" s="1" t="s">
        <v>1500</v>
      </c>
      <c r="G833" s="1" t="s">
        <v>12</v>
      </c>
      <c r="H833" s="1" t="s">
        <v>11</v>
      </c>
      <c r="I833" s="1" t="s">
        <v>50</v>
      </c>
      <c r="J833" s="1" t="s">
        <v>9</v>
      </c>
      <c r="K833" s="1" t="s">
        <v>30</v>
      </c>
      <c r="L833" s="1" t="s">
        <v>201</v>
      </c>
      <c r="M833" s="1" t="s">
        <v>200</v>
      </c>
      <c r="N833" s="1">
        <v>193.92</v>
      </c>
      <c r="O833" s="1" t="s">
        <v>2</v>
      </c>
      <c r="P833" s="1">
        <v>193.92</v>
      </c>
      <c r="Q833" s="1">
        <v>0</v>
      </c>
      <c r="R833" s="1" t="s">
        <v>93</v>
      </c>
      <c r="S833" s="1">
        <v>3366.74</v>
      </c>
      <c r="T833" s="6">
        <f>+S833*N833</f>
        <v>652878.22079999989</v>
      </c>
      <c r="U833" s="6">
        <f>+S833*Q833</f>
        <v>0</v>
      </c>
      <c r="V833" s="1" t="str">
        <f>IF(AB833=0,IFERROR(VLOOKUP(L833,[1]listaMateriales!A:K,11,0),"-"),"Sin producto")</f>
        <v>38 x 38</v>
      </c>
      <c r="W833" s="6">
        <f>+IF(OR(K833="27",K833="28",K833="29"),VLOOKUP(L833,[1]listaMateriales!A:E,5,0),0)*N833/1000</f>
        <v>0</v>
      </c>
      <c r="X833" s="6">
        <f>+IF(W833=0,0,T833/W833)</f>
        <v>0</v>
      </c>
      <c r="Y833" s="1" t="str">
        <f>MID(L833,14,1)</f>
        <v>1</v>
      </c>
      <c r="Z833" s="2" t="str">
        <f>IF(IFERROR(FIND("PUL",M833,1),0)&gt;1,"pulido","no")</f>
        <v>no</v>
      </c>
      <c r="AA833" s="2" t="str">
        <f>IF(IFERROR(FIND("BIOC",M833,1),0)&gt;1,"BIOCITY","no")</f>
        <v>no</v>
      </c>
      <c r="AB833" s="2">
        <f>IFERROR(SEARCH("INT",F833,1),0)+IFERROR(SEARCH("DEV",F833,1),0)+IFERROR(SEARCH("FC",F833,1),0)+IFERROR(SEARCH("USD",F833,1),0)</f>
        <v>0</v>
      </c>
    </row>
    <row r="834" spans="1:28" x14ac:dyDescent="0.2">
      <c r="A834" s="1" t="s">
        <v>1501</v>
      </c>
      <c r="B834" s="1" t="s">
        <v>15</v>
      </c>
      <c r="C834" s="4">
        <v>45363</v>
      </c>
      <c r="D834" s="1" t="s">
        <v>430</v>
      </c>
      <c r="E834" s="1" t="s">
        <v>429</v>
      </c>
      <c r="F834" s="1" t="s">
        <v>1500</v>
      </c>
      <c r="G834" s="1" t="s">
        <v>12</v>
      </c>
      <c r="H834" s="1" t="s">
        <v>11</v>
      </c>
      <c r="I834" s="1" t="s">
        <v>50</v>
      </c>
      <c r="J834" s="1" t="s">
        <v>9</v>
      </c>
      <c r="K834" s="1" t="s">
        <v>30</v>
      </c>
      <c r="L834" s="1" t="s">
        <v>1071</v>
      </c>
      <c r="M834" s="1" t="s">
        <v>1070</v>
      </c>
      <c r="N834" s="1">
        <v>193.92</v>
      </c>
      <c r="O834" s="1" t="s">
        <v>2</v>
      </c>
      <c r="P834" s="1">
        <v>193.92</v>
      </c>
      <c r="Q834" s="1">
        <v>0</v>
      </c>
      <c r="R834" s="1" t="s">
        <v>93</v>
      </c>
      <c r="S834" s="1">
        <v>3366.74</v>
      </c>
      <c r="T834" s="6">
        <f>+S834*N834</f>
        <v>652878.22079999989</v>
      </c>
      <c r="U834" s="6">
        <f>+S834*Q834</f>
        <v>0</v>
      </c>
      <c r="V834" s="1" t="str">
        <f>IF(AB834=0,IFERROR(VLOOKUP(L834,[1]listaMateriales!A:K,11,0),"-"),"Sin producto")</f>
        <v>38 x 38</v>
      </c>
      <c r="W834" s="6">
        <f>+IF(OR(K834="27",K834="28",K834="29"),VLOOKUP(L834,[1]listaMateriales!A:E,5,0),0)*N834/1000</f>
        <v>0</v>
      </c>
      <c r="X834" s="6">
        <f>+IF(W834=0,0,T834/W834)</f>
        <v>0</v>
      </c>
      <c r="Y834" s="1" t="str">
        <f>MID(L834,14,1)</f>
        <v>1</v>
      </c>
      <c r="Z834" s="2" t="str">
        <f>IF(IFERROR(FIND("PUL",M834,1),0)&gt;1,"pulido","no")</f>
        <v>no</v>
      </c>
      <c r="AA834" s="2" t="str">
        <f>IF(IFERROR(FIND("BIOC",M834,1),0)&gt;1,"BIOCITY","no")</f>
        <v>no</v>
      </c>
      <c r="AB834" s="2">
        <f>IFERROR(SEARCH("INT",F834,1),0)+IFERROR(SEARCH("DEV",F834,1),0)+IFERROR(SEARCH("FC",F834,1),0)+IFERROR(SEARCH("USD",F834,1),0)</f>
        <v>0</v>
      </c>
    </row>
    <row r="835" spans="1:28" x14ac:dyDescent="0.2">
      <c r="A835" s="1" t="s">
        <v>1501</v>
      </c>
      <c r="B835" s="1" t="s">
        <v>15</v>
      </c>
      <c r="C835" s="4">
        <v>45363</v>
      </c>
      <c r="D835" s="1" t="s">
        <v>430</v>
      </c>
      <c r="E835" s="1" t="s">
        <v>429</v>
      </c>
      <c r="F835" s="1" t="s">
        <v>1500</v>
      </c>
      <c r="G835" s="1" t="s">
        <v>12</v>
      </c>
      <c r="H835" s="1" t="s">
        <v>11</v>
      </c>
      <c r="I835" s="1" t="s">
        <v>50</v>
      </c>
      <c r="J835" s="1" t="s">
        <v>9</v>
      </c>
      <c r="K835" s="1" t="s">
        <v>30</v>
      </c>
      <c r="L835" s="1" t="s">
        <v>112</v>
      </c>
      <c r="M835" s="1" t="s">
        <v>111</v>
      </c>
      <c r="N835" s="1">
        <v>193.92</v>
      </c>
      <c r="O835" s="1" t="s">
        <v>2</v>
      </c>
      <c r="P835" s="1">
        <v>193.92</v>
      </c>
      <c r="Q835" s="1">
        <v>0</v>
      </c>
      <c r="R835" s="1" t="s">
        <v>93</v>
      </c>
      <c r="S835" s="1">
        <v>3366.74</v>
      </c>
      <c r="T835" s="6">
        <f>+S835*N835</f>
        <v>652878.22079999989</v>
      </c>
      <c r="U835" s="6">
        <f>+S835*Q835</f>
        <v>0</v>
      </c>
      <c r="V835" s="1" t="str">
        <f>IF(AB835=0,IFERROR(VLOOKUP(L835,[1]listaMateriales!A:K,11,0),"-"),"Sin producto")</f>
        <v>38 x 38</v>
      </c>
      <c r="W835" s="6">
        <f>+IF(OR(K835="27",K835="28",K835="29"),VLOOKUP(L835,[1]listaMateriales!A:E,5,0),0)*N835/1000</f>
        <v>0</v>
      </c>
      <c r="X835" s="6">
        <f>+IF(W835=0,0,T835/W835)</f>
        <v>0</v>
      </c>
      <c r="Y835" s="1" t="str">
        <f>MID(L835,14,1)</f>
        <v>1</v>
      </c>
      <c r="Z835" s="2" t="str">
        <f>IF(IFERROR(FIND("PUL",M835,1),0)&gt;1,"pulido","no")</f>
        <v>no</v>
      </c>
      <c r="AA835" s="2" t="str">
        <f>IF(IFERROR(FIND("BIOC",M835,1),0)&gt;1,"BIOCITY","no")</f>
        <v>no</v>
      </c>
      <c r="AB835" s="2">
        <f>IFERROR(SEARCH("INT",F835,1),0)+IFERROR(SEARCH("DEV",F835,1),0)+IFERROR(SEARCH("FC",F835,1),0)+IFERROR(SEARCH("USD",F835,1),0)</f>
        <v>0</v>
      </c>
    </row>
    <row r="836" spans="1:28" x14ac:dyDescent="0.2">
      <c r="A836" s="1" t="s">
        <v>1499</v>
      </c>
      <c r="B836" s="1" t="s">
        <v>42</v>
      </c>
      <c r="C836" s="4">
        <v>45363</v>
      </c>
      <c r="D836" s="1" t="s">
        <v>1497</v>
      </c>
      <c r="E836" s="1" t="s">
        <v>1496</v>
      </c>
      <c r="F836" s="1" t="s">
        <v>1355</v>
      </c>
      <c r="G836" s="1" t="s">
        <v>39</v>
      </c>
      <c r="H836" s="1" t="s">
        <v>38</v>
      </c>
      <c r="I836" s="1" t="s">
        <v>0</v>
      </c>
      <c r="J836" s="1" t="s">
        <v>17</v>
      </c>
      <c r="K836" s="1" t="s">
        <v>49</v>
      </c>
      <c r="L836" s="1" t="s">
        <v>55</v>
      </c>
      <c r="M836" s="1" t="s">
        <v>54</v>
      </c>
      <c r="N836" s="1">
        <v>1284</v>
      </c>
      <c r="O836" s="1" t="s">
        <v>4</v>
      </c>
      <c r="P836" s="1">
        <v>1284</v>
      </c>
      <c r="Q836" s="1">
        <v>0</v>
      </c>
      <c r="R836" s="1" t="s">
        <v>46</v>
      </c>
      <c r="S836" s="1">
        <v>127.05</v>
      </c>
      <c r="T836" s="6">
        <f>+S836*N836</f>
        <v>163132.19999999998</v>
      </c>
      <c r="U836" s="6">
        <f>+S836*Q836</f>
        <v>0</v>
      </c>
      <c r="V836" s="1" t="str">
        <f>IF(AB836=0,IFERROR(VLOOKUP(L836,[1]listaMateriales!A:K,11,0),"-"),"Sin producto")</f>
        <v xml:space="preserve">Ladrillos (Olavarria)    </v>
      </c>
      <c r="W836" s="6">
        <f>+IF(OR(K836="27",K836="28",K836="29"),VLOOKUP(L836,[1]listaMateriales!A:E,5,0),0)*N836/1000</f>
        <v>4.6878840000000004</v>
      </c>
      <c r="X836" s="6">
        <f>+IF(W836=0,0,T836/W836)</f>
        <v>34798.685291700895</v>
      </c>
      <c r="Y836" s="1" t="str">
        <f>MID(L836,14,1)</f>
        <v>1</v>
      </c>
      <c r="Z836" s="2" t="str">
        <f>IF(IFERROR(FIND("PUL",M836,1),0)&gt;1,"pulido","no")</f>
        <v>no</v>
      </c>
      <c r="AA836" s="2" t="str">
        <f>IF(IFERROR(FIND("BIOC",M836,1),0)&gt;1,"BIOCITY","no")</f>
        <v>no</v>
      </c>
      <c r="AB836" s="2">
        <f>IFERROR(SEARCH("INT",F836,1),0)+IFERROR(SEARCH("DEV",F836,1),0)+IFERROR(SEARCH("FC",F836,1),0)+IFERROR(SEARCH("USD",F836,1),0)</f>
        <v>0</v>
      </c>
    </row>
    <row r="837" spans="1:28" x14ac:dyDescent="0.2">
      <c r="A837" s="1" t="s">
        <v>1498</v>
      </c>
      <c r="B837" s="1" t="s">
        <v>15</v>
      </c>
      <c r="C837" s="4">
        <v>45363</v>
      </c>
      <c r="D837" s="1" t="s">
        <v>1497</v>
      </c>
      <c r="E837" s="1" t="s">
        <v>1496</v>
      </c>
      <c r="F837" s="1" t="s">
        <v>1355</v>
      </c>
      <c r="G837" s="1" t="s">
        <v>39</v>
      </c>
      <c r="H837" s="1" t="s">
        <v>38</v>
      </c>
      <c r="I837" s="1" t="s">
        <v>50</v>
      </c>
      <c r="J837" s="1" t="s">
        <v>17</v>
      </c>
      <c r="K837" s="1" t="s">
        <v>49</v>
      </c>
      <c r="L837" s="1" t="s">
        <v>57</v>
      </c>
      <c r="M837" s="1" t="s">
        <v>56</v>
      </c>
      <c r="N837" s="1">
        <v>3600</v>
      </c>
      <c r="O837" s="1" t="s">
        <v>4</v>
      </c>
      <c r="P837" s="1">
        <v>3600</v>
      </c>
      <c r="Q837" s="1">
        <v>0</v>
      </c>
      <c r="R837" s="1" t="s">
        <v>46</v>
      </c>
      <c r="S837" s="1">
        <v>462.02</v>
      </c>
      <c r="T837" s="6">
        <f>+S837*N837</f>
        <v>1663272</v>
      </c>
      <c r="U837" s="6">
        <f>+S837*Q837</f>
        <v>0</v>
      </c>
      <c r="V837" s="1" t="str">
        <f>IF(AB837=0,IFERROR(VLOOKUP(L837,[1]listaMateriales!A:K,11,0),"-"),"Sin producto")</f>
        <v xml:space="preserve">Ladrillos (Olavarria)    </v>
      </c>
      <c r="W837" s="6">
        <f>+IF(OR(K837="27",K837="28",K837="29"),VLOOKUP(L837,[1]listaMateriales!A:E,5,0),0)*N837/1000</f>
        <v>24.9192</v>
      </c>
      <c r="X837" s="6">
        <f>+IF(W837=0,0,T837/W837)</f>
        <v>66746.605027448721</v>
      </c>
      <c r="Y837" s="1" t="str">
        <f>MID(L837,14,1)</f>
        <v>1</v>
      </c>
      <c r="Z837" s="2" t="str">
        <f>IF(IFERROR(FIND("PUL",M837,1),0)&gt;1,"pulido","no")</f>
        <v>no</v>
      </c>
      <c r="AA837" s="2" t="str">
        <f>IF(IFERROR(FIND("BIOC",M837,1),0)&gt;1,"BIOCITY","no")</f>
        <v>no</v>
      </c>
      <c r="AB837" s="2">
        <f>IFERROR(SEARCH("INT",F837,1),0)+IFERROR(SEARCH("DEV",F837,1),0)+IFERROR(SEARCH("FC",F837,1),0)+IFERROR(SEARCH("USD",F837,1),0)</f>
        <v>0</v>
      </c>
    </row>
    <row r="838" spans="1:28" x14ac:dyDescent="0.2">
      <c r="A838" s="1" t="s">
        <v>1498</v>
      </c>
      <c r="B838" s="1" t="s">
        <v>15</v>
      </c>
      <c r="C838" s="4">
        <v>45363</v>
      </c>
      <c r="D838" s="1" t="s">
        <v>1497</v>
      </c>
      <c r="E838" s="1" t="s">
        <v>1496</v>
      </c>
      <c r="F838" s="1" t="s">
        <v>1355</v>
      </c>
      <c r="G838" s="1" t="s">
        <v>39</v>
      </c>
      <c r="H838" s="1" t="s">
        <v>38</v>
      </c>
      <c r="I838" s="1" t="s">
        <v>50</v>
      </c>
      <c r="J838" s="1" t="s">
        <v>17</v>
      </c>
      <c r="K838" s="1" t="s">
        <v>49</v>
      </c>
      <c r="L838" s="1" t="s">
        <v>55</v>
      </c>
      <c r="M838" s="1" t="s">
        <v>54</v>
      </c>
      <c r="N838" s="1">
        <v>695</v>
      </c>
      <c r="O838" s="1" t="s">
        <v>4</v>
      </c>
      <c r="P838" s="1">
        <v>695</v>
      </c>
      <c r="Q838" s="1">
        <v>0</v>
      </c>
      <c r="R838" s="1" t="s">
        <v>46</v>
      </c>
      <c r="S838" s="1">
        <v>267.54000000000002</v>
      </c>
      <c r="T838" s="6">
        <f>+S838*N838</f>
        <v>185940.30000000002</v>
      </c>
      <c r="U838" s="6">
        <f>+S838*Q838</f>
        <v>0</v>
      </c>
      <c r="V838" s="1" t="str">
        <f>IF(AB838=0,IFERROR(VLOOKUP(L838,[1]listaMateriales!A:K,11,0),"-"),"Sin producto")</f>
        <v xml:space="preserve">Ladrillos (Olavarria)    </v>
      </c>
      <c r="W838" s="6">
        <f>+IF(OR(K838="27",K838="28",K838="29"),VLOOKUP(L838,[1]listaMateriales!A:E,5,0),0)*N838/1000</f>
        <v>2.5374449999999995</v>
      </c>
      <c r="X838" s="6">
        <f>+IF(W838=0,0,T838/W838)</f>
        <v>73278.55382087102</v>
      </c>
      <c r="Y838" s="1" t="str">
        <f>MID(L838,14,1)</f>
        <v>1</v>
      </c>
      <c r="Z838" s="2" t="str">
        <f>IF(IFERROR(FIND("PUL",M838,1),0)&gt;1,"pulido","no")</f>
        <v>no</v>
      </c>
      <c r="AA838" s="2" t="str">
        <f>IF(IFERROR(FIND("BIOC",M838,1),0)&gt;1,"BIOCITY","no")</f>
        <v>no</v>
      </c>
      <c r="AB838" s="2">
        <f>IFERROR(SEARCH("INT",F838,1),0)+IFERROR(SEARCH("DEV",F838,1),0)+IFERROR(SEARCH("FC",F838,1),0)+IFERROR(SEARCH("USD",F838,1),0)</f>
        <v>0</v>
      </c>
    </row>
    <row r="839" spans="1:28" x14ac:dyDescent="0.2">
      <c r="A839" s="1" t="s">
        <v>1495</v>
      </c>
      <c r="B839" s="1" t="s">
        <v>15</v>
      </c>
      <c r="C839" s="4">
        <v>45363</v>
      </c>
      <c r="D839" s="1" t="s">
        <v>1494</v>
      </c>
      <c r="E839" s="1" t="s">
        <v>1493</v>
      </c>
      <c r="F839" s="1" t="s">
        <v>1355</v>
      </c>
      <c r="G839" s="1" t="s">
        <v>39</v>
      </c>
      <c r="H839" s="1" t="s">
        <v>38</v>
      </c>
      <c r="I839" s="1" t="s">
        <v>50</v>
      </c>
      <c r="J839" s="1" t="s">
        <v>17</v>
      </c>
      <c r="K839" s="1" t="s">
        <v>49</v>
      </c>
      <c r="L839" s="1" t="s">
        <v>57</v>
      </c>
      <c r="M839" s="1" t="s">
        <v>56</v>
      </c>
      <c r="N839" s="1">
        <v>4500</v>
      </c>
      <c r="O839" s="1" t="s">
        <v>4</v>
      </c>
      <c r="P839" s="1">
        <v>4500</v>
      </c>
      <c r="Q839" s="1">
        <v>0</v>
      </c>
      <c r="R839" s="1" t="s">
        <v>46</v>
      </c>
      <c r="S839" s="1">
        <v>506.88</v>
      </c>
      <c r="T839" s="6">
        <f>+S839*N839</f>
        <v>2280960</v>
      </c>
      <c r="U839" s="6">
        <f>+S839*Q839</f>
        <v>0</v>
      </c>
      <c r="V839" s="1" t="str">
        <f>IF(AB839=0,IFERROR(VLOOKUP(L839,[1]listaMateriales!A:K,11,0),"-"),"Sin producto")</f>
        <v xml:space="preserve">Ladrillos (Olavarria)    </v>
      </c>
      <c r="W839" s="6">
        <f>+IF(OR(K839="27",K839="28",K839="29"),VLOOKUP(L839,[1]listaMateriales!A:E,5,0),0)*N839/1000</f>
        <v>31.149000000000001</v>
      </c>
      <c r="X839" s="6">
        <f>+IF(W839=0,0,T839/W839)</f>
        <v>73227.390927477609</v>
      </c>
      <c r="Y839" s="1" t="str">
        <f>MID(L839,14,1)</f>
        <v>1</v>
      </c>
      <c r="Z839" s="2" t="str">
        <f>IF(IFERROR(FIND("PUL",M839,1),0)&gt;1,"pulido","no")</f>
        <v>no</v>
      </c>
      <c r="AA839" s="2" t="str">
        <f>IF(IFERROR(FIND("BIOC",M839,1),0)&gt;1,"BIOCITY","no")</f>
        <v>no</v>
      </c>
      <c r="AB839" s="2">
        <f>IFERROR(SEARCH("INT",F839,1),0)+IFERROR(SEARCH("DEV",F839,1),0)+IFERROR(SEARCH("FC",F839,1),0)+IFERROR(SEARCH("USD",F839,1),0)</f>
        <v>0</v>
      </c>
    </row>
    <row r="840" spans="1:28" x14ac:dyDescent="0.2">
      <c r="A840" s="1" t="s">
        <v>1492</v>
      </c>
      <c r="B840" s="1" t="s">
        <v>15</v>
      </c>
      <c r="C840" s="4">
        <v>45363</v>
      </c>
      <c r="D840" s="1" t="s">
        <v>835</v>
      </c>
      <c r="E840" s="1" t="s">
        <v>834</v>
      </c>
      <c r="F840" s="1" t="s">
        <v>1488</v>
      </c>
      <c r="G840" s="1" t="s">
        <v>12</v>
      </c>
      <c r="H840" s="1" t="s">
        <v>11</v>
      </c>
      <c r="I840" s="1" t="s">
        <v>50</v>
      </c>
      <c r="J840" s="1" t="s">
        <v>9</v>
      </c>
      <c r="K840" s="1" t="s">
        <v>30</v>
      </c>
      <c r="L840" s="1" t="s">
        <v>1306</v>
      </c>
      <c r="M840" s="1" t="s">
        <v>1305</v>
      </c>
      <c r="N840" s="1">
        <v>290.88</v>
      </c>
      <c r="O840" s="1" t="s">
        <v>2</v>
      </c>
      <c r="P840" s="1">
        <v>290.88</v>
      </c>
      <c r="Q840" s="1">
        <v>0</v>
      </c>
      <c r="R840" s="1" t="s">
        <v>43</v>
      </c>
      <c r="S840" s="1">
        <v>2788.19</v>
      </c>
      <c r="T840" s="6">
        <f>+S840*N840</f>
        <v>811028.70719999995</v>
      </c>
      <c r="U840" s="6">
        <f>+S840*Q840</f>
        <v>0</v>
      </c>
      <c r="V840" s="1" t="str">
        <f>IF(AB840=0,IFERROR(VLOOKUP(L840,[1]listaMateriales!A:K,11,0),"-"),"Sin producto")</f>
        <v>38 x 38</v>
      </c>
      <c r="W840" s="6">
        <f>+IF(OR(K840="27",K840="28",K840="29"),VLOOKUP(L840,[1]listaMateriales!A:E,5,0),0)*N840/1000</f>
        <v>0</v>
      </c>
      <c r="X840" s="6">
        <f>+IF(W840=0,0,T840/W840)</f>
        <v>0</v>
      </c>
      <c r="Y840" s="1" t="str">
        <f>MID(L840,14,1)</f>
        <v>2</v>
      </c>
      <c r="Z840" s="2" t="str">
        <f>IF(IFERROR(FIND("PUL",M840,1),0)&gt;1,"pulido","no")</f>
        <v>no</v>
      </c>
      <c r="AA840" s="2" t="str">
        <f>IF(IFERROR(FIND("BIOC",M840,1),0)&gt;1,"BIOCITY","no")</f>
        <v>no</v>
      </c>
      <c r="AB840" s="2">
        <f>IFERROR(SEARCH("INT",F840,1),0)+IFERROR(SEARCH("DEV",F840,1),0)+IFERROR(SEARCH("FC",F840,1),0)+IFERROR(SEARCH("USD",F840,1),0)</f>
        <v>0</v>
      </c>
    </row>
    <row r="841" spans="1:28" x14ac:dyDescent="0.2">
      <c r="A841" s="1" t="s">
        <v>1492</v>
      </c>
      <c r="B841" s="1" t="s">
        <v>15</v>
      </c>
      <c r="C841" s="4">
        <v>45363</v>
      </c>
      <c r="D841" s="1" t="s">
        <v>835</v>
      </c>
      <c r="E841" s="1" t="s">
        <v>834</v>
      </c>
      <c r="F841" s="1" t="s">
        <v>1488</v>
      </c>
      <c r="G841" s="1" t="s">
        <v>12</v>
      </c>
      <c r="H841" s="1" t="s">
        <v>11</v>
      </c>
      <c r="I841" s="1" t="s">
        <v>50</v>
      </c>
      <c r="J841" s="1" t="s">
        <v>9</v>
      </c>
      <c r="K841" s="1" t="s">
        <v>30</v>
      </c>
      <c r="L841" s="1" t="s">
        <v>511</v>
      </c>
      <c r="M841" s="1" t="s">
        <v>510</v>
      </c>
      <c r="N841" s="1">
        <v>96.96</v>
      </c>
      <c r="O841" s="1" t="s">
        <v>2</v>
      </c>
      <c r="P841" s="1">
        <v>96.96</v>
      </c>
      <c r="Q841" s="1">
        <v>0</v>
      </c>
      <c r="R841" s="1" t="s">
        <v>43</v>
      </c>
      <c r="S841" s="1">
        <v>2788.19</v>
      </c>
      <c r="T841" s="6">
        <f>+S841*N841</f>
        <v>270342.90239999996</v>
      </c>
      <c r="U841" s="6">
        <f>+S841*Q841</f>
        <v>0</v>
      </c>
      <c r="V841" s="1" t="str">
        <f>IF(AB841=0,IFERROR(VLOOKUP(L841,[1]listaMateriales!A:K,11,0),"-"),"Sin producto")</f>
        <v>38 x 38</v>
      </c>
      <c r="W841" s="6">
        <f>+IF(OR(K841="27",K841="28",K841="29"),VLOOKUP(L841,[1]listaMateriales!A:E,5,0),0)*N841/1000</f>
        <v>0</v>
      </c>
      <c r="X841" s="6">
        <f>+IF(W841=0,0,T841/W841)</f>
        <v>0</v>
      </c>
      <c r="Y841" s="1" t="str">
        <f>MID(L841,14,1)</f>
        <v>2</v>
      </c>
      <c r="Z841" s="2" t="str">
        <f>IF(IFERROR(FIND("PUL",M841,1),0)&gt;1,"pulido","no")</f>
        <v>no</v>
      </c>
      <c r="AA841" s="2" t="str">
        <f>IF(IFERROR(FIND("BIOC",M841,1),0)&gt;1,"BIOCITY","no")</f>
        <v>no</v>
      </c>
      <c r="AB841" s="2">
        <f>IFERROR(SEARCH("INT",F841,1),0)+IFERROR(SEARCH("DEV",F841,1),0)+IFERROR(SEARCH("FC",F841,1),0)+IFERROR(SEARCH("USD",F841,1),0)</f>
        <v>0</v>
      </c>
    </row>
    <row r="842" spans="1:28" x14ac:dyDescent="0.2">
      <c r="A842" s="1" t="s">
        <v>1491</v>
      </c>
      <c r="B842" s="1" t="s">
        <v>15</v>
      </c>
      <c r="C842" s="4">
        <v>45363</v>
      </c>
      <c r="D842" s="1" t="s">
        <v>192</v>
      </c>
      <c r="E842" s="1" t="s">
        <v>191</v>
      </c>
      <c r="F842" s="1" t="s">
        <v>1490</v>
      </c>
      <c r="G842" s="1" t="s">
        <v>12</v>
      </c>
      <c r="H842" s="1" t="s">
        <v>11</v>
      </c>
      <c r="I842" s="1" t="s">
        <v>50</v>
      </c>
      <c r="J842" s="1" t="s">
        <v>9</v>
      </c>
      <c r="K842" s="1" t="s">
        <v>30</v>
      </c>
      <c r="L842" s="1" t="s">
        <v>715</v>
      </c>
      <c r="M842" s="1" t="s">
        <v>714</v>
      </c>
      <c r="N842" s="1">
        <v>399.36</v>
      </c>
      <c r="O842" s="1" t="s">
        <v>2</v>
      </c>
      <c r="P842" s="1">
        <v>0</v>
      </c>
      <c r="Q842" s="1">
        <v>399.36</v>
      </c>
      <c r="R842" s="1" t="s">
        <v>144</v>
      </c>
      <c r="S842" s="1">
        <v>3990.12</v>
      </c>
      <c r="T842" s="6">
        <f>+S842*N842</f>
        <v>1593494.3232</v>
      </c>
      <c r="U842" s="6">
        <f>+S842*Q842</f>
        <v>1593494.3232</v>
      </c>
      <c r="V842" s="1" t="str">
        <f>IF(AB842=0,IFERROR(VLOOKUP(L842,[1]listaMateriales!A:K,11,0),"-"),"Sin producto")</f>
        <v>51 x 51</v>
      </c>
      <c r="W842" s="6">
        <f>+IF(OR(K842="27",K842="28",K842="29"),VLOOKUP(L842,[1]listaMateriales!A:E,5,0),0)*N842/1000</f>
        <v>0</v>
      </c>
      <c r="X842" s="6">
        <f>+IF(W842=0,0,T842/W842)</f>
        <v>0</v>
      </c>
      <c r="Y842" s="1" t="str">
        <f>MID(L842,14,1)</f>
        <v>1</v>
      </c>
      <c r="Z842" s="2" t="str">
        <f>IF(IFERROR(FIND("PUL",M842,1),0)&gt;1,"pulido","no")</f>
        <v>no</v>
      </c>
      <c r="AA842" s="2" t="str">
        <f>IF(IFERROR(FIND("BIOC",M842,1),0)&gt;1,"BIOCITY","no")</f>
        <v>no</v>
      </c>
      <c r="AB842" s="2">
        <f>IFERROR(SEARCH("INT",F842,1),0)+IFERROR(SEARCH("DEV",F842,1),0)+IFERROR(SEARCH("FC",F842,1),0)+IFERROR(SEARCH("USD",F842,1),0)</f>
        <v>0</v>
      </c>
    </row>
    <row r="843" spans="1:28" x14ac:dyDescent="0.2">
      <c r="A843" s="1" t="s">
        <v>1491</v>
      </c>
      <c r="B843" s="1" t="s">
        <v>15</v>
      </c>
      <c r="C843" s="4">
        <v>45363</v>
      </c>
      <c r="D843" s="1" t="s">
        <v>192</v>
      </c>
      <c r="E843" s="1" t="s">
        <v>191</v>
      </c>
      <c r="F843" s="1" t="s">
        <v>1490</v>
      </c>
      <c r="G843" s="1" t="s">
        <v>12</v>
      </c>
      <c r="H843" s="1" t="s">
        <v>11</v>
      </c>
      <c r="I843" s="1" t="s">
        <v>50</v>
      </c>
      <c r="J843" s="1" t="s">
        <v>9</v>
      </c>
      <c r="K843" s="1" t="s">
        <v>30</v>
      </c>
      <c r="L843" s="1" t="s">
        <v>82</v>
      </c>
      <c r="M843" s="1" t="s">
        <v>81</v>
      </c>
      <c r="N843" s="1">
        <v>399.36</v>
      </c>
      <c r="O843" s="1" t="s">
        <v>2</v>
      </c>
      <c r="P843" s="1">
        <v>0</v>
      </c>
      <c r="Q843" s="1">
        <v>399.36</v>
      </c>
      <c r="R843" s="1" t="s">
        <v>144</v>
      </c>
      <c r="S843" s="1">
        <v>3990.12</v>
      </c>
      <c r="T843" s="6">
        <f>+S843*N843</f>
        <v>1593494.3232</v>
      </c>
      <c r="U843" s="6">
        <f>+S843*Q843</f>
        <v>1593494.3232</v>
      </c>
      <c r="V843" s="1" t="str">
        <f>IF(AB843=0,IFERROR(VLOOKUP(L843,[1]listaMateriales!A:K,11,0),"-"),"Sin producto")</f>
        <v>51 x 51</v>
      </c>
      <c r="W843" s="6">
        <f>+IF(OR(K843="27",K843="28",K843="29"),VLOOKUP(L843,[1]listaMateriales!A:E,5,0),0)*N843/1000</f>
        <v>0</v>
      </c>
      <c r="X843" s="6">
        <f>+IF(W843=0,0,T843/W843)</f>
        <v>0</v>
      </c>
      <c r="Y843" s="1" t="str">
        <f>MID(L843,14,1)</f>
        <v>1</v>
      </c>
      <c r="Z843" s="2" t="str">
        <f>IF(IFERROR(FIND("PUL",M843,1),0)&gt;1,"pulido","no")</f>
        <v>no</v>
      </c>
      <c r="AA843" s="2" t="str">
        <f>IF(IFERROR(FIND("BIOC",M843,1),0)&gt;1,"BIOCITY","no")</f>
        <v>no</v>
      </c>
      <c r="AB843" s="2">
        <f>IFERROR(SEARCH("INT",F843,1),0)+IFERROR(SEARCH("DEV",F843,1),0)+IFERROR(SEARCH("FC",F843,1),0)+IFERROR(SEARCH("USD",F843,1),0)</f>
        <v>0</v>
      </c>
    </row>
    <row r="844" spans="1:28" x14ac:dyDescent="0.2">
      <c r="A844" s="1" t="s">
        <v>1491</v>
      </c>
      <c r="B844" s="1" t="s">
        <v>15</v>
      </c>
      <c r="C844" s="4">
        <v>45363</v>
      </c>
      <c r="D844" s="1" t="s">
        <v>192</v>
      </c>
      <c r="E844" s="1" t="s">
        <v>191</v>
      </c>
      <c r="F844" s="1" t="s">
        <v>1490</v>
      </c>
      <c r="G844" s="1" t="s">
        <v>12</v>
      </c>
      <c r="H844" s="1" t="s">
        <v>11</v>
      </c>
      <c r="I844" s="1" t="s">
        <v>50</v>
      </c>
      <c r="J844" s="1" t="s">
        <v>9</v>
      </c>
      <c r="K844" s="1" t="s">
        <v>30</v>
      </c>
      <c r="L844" s="1" t="s">
        <v>814</v>
      </c>
      <c r="M844" s="1" t="s">
        <v>813</v>
      </c>
      <c r="N844" s="1">
        <v>499.2</v>
      </c>
      <c r="O844" s="1" t="s">
        <v>2</v>
      </c>
      <c r="P844" s="1">
        <v>0</v>
      </c>
      <c r="Q844" s="1">
        <v>499.2</v>
      </c>
      <c r="R844" s="1" t="s">
        <v>144</v>
      </c>
      <c r="S844" s="1">
        <v>3990.12</v>
      </c>
      <c r="T844" s="6">
        <f>+S844*N844</f>
        <v>1991867.9039999999</v>
      </c>
      <c r="U844" s="6">
        <f>+S844*Q844</f>
        <v>1991867.9039999999</v>
      </c>
      <c r="V844" s="1" t="str">
        <f>IF(AB844=0,IFERROR(VLOOKUP(L844,[1]listaMateriales!A:K,11,0),"-"),"Sin producto")</f>
        <v>51 x 51</v>
      </c>
      <c r="W844" s="6">
        <f>+IF(OR(K844="27",K844="28",K844="29"),VLOOKUP(L844,[1]listaMateriales!A:E,5,0),0)*N844/1000</f>
        <v>0</v>
      </c>
      <c r="X844" s="6">
        <f>+IF(W844=0,0,T844/W844)</f>
        <v>0</v>
      </c>
      <c r="Y844" s="1" t="str">
        <f>MID(L844,14,1)</f>
        <v>1</v>
      </c>
      <c r="Z844" s="2" t="str">
        <f>IF(IFERROR(FIND("PUL",M844,1),0)&gt;1,"pulido","no")</f>
        <v>no</v>
      </c>
      <c r="AA844" s="2" t="str">
        <f>IF(IFERROR(FIND("BIOC",M844,1),0)&gt;1,"BIOCITY","no")</f>
        <v>no</v>
      </c>
      <c r="AB844" s="2">
        <f>IFERROR(SEARCH("INT",F844,1),0)+IFERROR(SEARCH("DEV",F844,1),0)+IFERROR(SEARCH("FC",F844,1),0)+IFERROR(SEARCH("USD",F844,1),0)</f>
        <v>0</v>
      </c>
    </row>
    <row r="845" spans="1:28" x14ac:dyDescent="0.2">
      <c r="A845" s="1" t="s">
        <v>1491</v>
      </c>
      <c r="B845" s="1" t="s">
        <v>15</v>
      </c>
      <c r="C845" s="4">
        <v>45363</v>
      </c>
      <c r="D845" s="1" t="s">
        <v>192</v>
      </c>
      <c r="E845" s="1" t="s">
        <v>191</v>
      </c>
      <c r="F845" s="1" t="s">
        <v>1490</v>
      </c>
      <c r="G845" s="1" t="s">
        <v>12</v>
      </c>
      <c r="H845" s="1" t="s">
        <v>11</v>
      </c>
      <c r="I845" s="1" t="s">
        <v>50</v>
      </c>
      <c r="J845" s="1" t="s">
        <v>9</v>
      </c>
      <c r="K845" s="1" t="s">
        <v>30</v>
      </c>
      <c r="L845" s="1" t="s">
        <v>1098</v>
      </c>
      <c r="M845" s="1" t="s">
        <v>1097</v>
      </c>
      <c r="N845" s="1">
        <v>499.2</v>
      </c>
      <c r="O845" s="1" t="s">
        <v>2</v>
      </c>
      <c r="P845" s="1">
        <v>0</v>
      </c>
      <c r="Q845" s="1">
        <v>499.2</v>
      </c>
      <c r="R845" s="1" t="s">
        <v>144</v>
      </c>
      <c r="S845" s="1">
        <v>3990.12</v>
      </c>
      <c r="T845" s="6">
        <f>+S845*N845</f>
        <v>1991867.9039999999</v>
      </c>
      <c r="U845" s="6">
        <f>+S845*Q845</f>
        <v>1991867.9039999999</v>
      </c>
      <c r="V845" s="1" t="str">
        <f>IF(AB845=0,IFERROR(VLOOKUP(L845,[1]listaMateriales!A:K,11,0),"-"),"Sin producto")</f>
        <v>51 x 51</v>
      </c>
      <c r="W845" s="6">
        <f>+IF(OR(K845="27",K845="28",K845="29"),VLOOKUP(L845,[1]listaMateriales!A:E,5,0),0)*N845/1000</f>
        <v>0</v>
      </c>
      <c r="X845" s="6">
        <f>+IF(W845=0,0,T845/W845)</f>
        <v>0</v>
      </c>
      <c r="Y845" s="1" t="str">
        <f>MID(L845,14,1)</f>
        <v>1</v>
      </c>
      <c r="Z845" s="2" t="str">
        <f>IF(IFERROR(FIND("PUL",M845,1),0)&gt;1,"pulido","no")</f>
        <v>no</v>
      </c>
      <c r="AA845" s="2" t="str">
        <f>IF(IFERROR(FIND("BIOC",M845,1),0)&gt;1,"BIOCITY","no")</f>
        <v>no</v>
      </c>
      <c r="AB845" s="2">
        <f>IFERROR(SEARCH("INT",F845,1),0)+IFERROR(SEARCH("DEV",F845,1),0)+IFERROR(SEARCH("FC",F845,1),0)+IFERROR(SEARCH("USD",F845,1),0)</f>
        <v>0</v>
      </c>
    </row>
    <row r="846" spans="1:28" x14ac:dyDescent="0.2">
      <c r="A846" s="1" t="s">
        <v>1491</v>
      </c>
      <c r="B846" s="1" t="s">
        <v>15</v>
      </c>
      <c r="C846" s="4">
        <v>45363</v>
      </c>
      <c r="D846" s="1" t="s">
        <v>192</v>
      </c>
      <c r="E846" s="1" t="s">
        <v>191</v>
      </c>
      <c r="F846" s="1" t="s">
        <v>1490</v>
      </c>
      <c r="G846" s="1" t="s">
        <v>12</v>
      </c>
      <c r="H846" s="1" t="s">
        <v>11</v>
      </c>
      <c r="I846" s="1" t="s">
        <v>50</v>
      </c>
      <c r="J846" s="1" t="s">
        <v>9</v>
      </c>
      <c r="K846" s="1" t="s">
        <v>30</v>
      </c>
      <c r="L846" s="1" t="s">
        <v>1216</v>
      </c>
      <c r="M846" s="1" t="s">
        <v>1215</v>
      </c>
      <c r="N846" s="1">
        <v>499.2</v>
      </c>
      <c r="O846" s="1" t="s">
        <v>2</v>
      </c>
      <c r="P846" s="1">
        <v>0</v>
      </c>
      <c r="Q846" s="1">
        <v>499.2</v>
      </c>
      <c r="R846" s="1" t="s">
        <v>144</v>
      </c>
      <c r="S846" s="1">
        <v>3990.12</v>
      </c>
      <c r="T846" s="6">
        <f>+S846*N846</f>
        <v>1991867.9039999999</v>
      </c>
      <c r="U846" s="6">
        <f>+S846*Q846</f>
        <v>1991867.9039999999</v>
      </c>
      <c r="V846" s="1" t="str">
        <f>IF(AB846=0,IFERROR(VLOOKUP(L846,[1]listaMateriales!A:K,11,0),"-"),"Sin producto")</f>
        <v>51 x 51</v>
      </c>
      <c r="W846" s="6">
        <f>+IF(OR(K846="27",K846="28",K846="29"),VLOOKUP(L846,[1]listaMateriales!A:E,5,0),0)*N846/1000</f>
        <v>0</v>
      </c>
      <c r="X846" s="6">
        <f>+IF(W846=0,0,T846/W846)</f>
        <v>0</v>
      </c>
      <c r="Y846" s="1" t="str">
        <f>MID(L846,14,1)</f>
        <v>1</v>
      </c>
      <c r="Z846" s="2" t="str">
        <f>IF(IFERROR(FIND("PUL",M846,1),0)&gt;1,"pulido","no")</f>
        <v>no</v>
      </c>
      <c r="AA846" s="2" t="str">
        <f>IF(IFERROR(FIND("BIOC",M846,1),0)&gt;1,"BIOCITY","no")</f>
        <v>no</v>
      </c>
      <c r="AB846" s="2">
        <f>IFERROR(SEARCH("INT",F846,1),0)+IFERROR(SEARCH("DEV",F846,1),0)+IFERROR(SEARCH("FC",F846,1),0)+IFERROR(SEARCH("USD",F846,1),0)</f>
        <v>0</v>
      </c>
    </row>
    <row r="847" spans="1:28" x14ac:dyDescent="0.2">
      <c r="A847" s="1" t="s">
        <v>1489</v>
      </c>
      <c r="B847" s="1" t="s">
        <v>15</v>
      </c>
      <c r="C847" s="4">
        <v>45363</v>
      </c>
      <c r="D847" s="1" t="s">
        <v>835</v>
      </c>
      <c r="E847" s="1" t="s">
        <v>834</v>
      </c>
      <c r="F847" s="1" t="s">
        <v>1488</v>
      </c>
      <c r="G847" s="1" t="s">
        <v>12</v>
      </c>
      <c r="H847" s="1" t="s">
        <v>11</v>
      </c>
      <c r="I847" s="1" t="s">
        <v>50</v>
      </c>
      <c r="J847" s="1" t="s">
        <v>17</v>
      </c>
      <c r="K847" s="1" t="s">
        <v>16</v>
      </c>
      <c r="L847" s="1" t="s">
        <v>375</v>
      </c>
      <c r="M847" s="1" t="s">
        <v>374</v>
      </c>
      <c r="N847" s="1">
        <v>68.400000000000006</v>
      </c>
      <c r="O847" s="1" t="s">
        <v>2</v>
      </c>
      <c r="P847" s="1">
        <v>68.400000000000006</v>
      </c>
      <c r="Q847" s="1">
        <v>0</v>
      </c>
      <c r="R847" s="1" t="s">
        <v>43</v>
      </c>
      <c r="S847" s="1">
        <v>12976.95</v>
      </c>
      <c r="T847" s="6">
        <f>+S847*N847</f>
        <v>887623.38000000012</v>
      </c>
      <c r="U847" s="6">
        <f>+S847*Q847</f>
        <v>0</v>
      </c>
      <c r="V847" s="1" t="str">
        <f>IF(AB847=0,IFERROR(VLOOKUP(L847,[1]listaMateriales!A:K,11,0),"-"),"Sin producto")</f>
        <v>21 x 122</v>
      </c>
      <c r="W847" s="6">
        <f>+IF(OR(K847="27",K847="28",K847="29"),VLOOKUP(L847,[1]listaMateriales!A:E,5,0),0)*N847/1000</f>
        <v>0</v>
      </c>
      <c r="X847" s="6">
        <f>+IF(W847=0,0,T847/W847)</f>
        <v>0</v>
      </c>
      <c r="Y847" s="1" t="str">
        <f>MID(L847,14,1)</f>
        <v>2</v>
      </c>
      <c r="Z847" s="2" t="str">
        <f>IF(IFERROR(FIND("PUL",M847,1),0)&gt;1,"pulido","no")</f>
        <v>no</v>
      </c>
      <c r="AA847" s="2" t="str">
        <f>IF(IFERROR(FIND("BIOC",M847,1),0)&gt;1,"BIOCITY","no")</f>
        <v>no</v>
      </c>
      <c r="AB847" s="2">
        <f>IFERROR(SEARCH("INT",F847,1),0)+IFERROR(SEARCH("DEV",F847,1),0)+IFERROR(SEARCH("FC",F847,1),0)+IFERROR(SEARCH("USD",F847,1),0)</f>
        <v>0</v>
      </c>
    </row>
    <row r="848" spans="1:28" x14ac:dyDescent="0.2">
      <c r="A848" s="1" t="s">
        <v>1487</v>
      </c>
      <c r="B848" s="1" t="s">
        <v>42</v>
      </c>
      <c r="C848" s="4">
        <v>45363</v>
      </c>
      <c r="D848" s="1" t="s">
        <v>255</v>
      </c>
      <c r="E848" s="1" t="s">
        <v>254</v>
      </c>
      <c r="F848" s="1" t="s">
        <v>1355</v>
      </c>
      <c r="G848" s="1" t="s">
        <v>39</v>
      </c>
      <c r="H848" s="1" t="s">
        <v>38</v>
      </c>
      <c r="I848" s="1" t="s">
        <v>0</v>
      </c>
      <c r="J848" s="1" t="s">
        <v>17</v>
      </c>
      <c r="K848" s="1" t="s">
        <v>49</v>
      </c>
      <c r="L848" s="1" t="s">
        <v>57</v>
      </c>
      <c r="M848" s="1" t="s">
        <v>56</v>
      </c>
      <c r="N848" s="1">
        <v>5040</v>
      </c>
      <c r="O848" s="1" t="s">
        <v>4</v>
      </c>
      <c r="P848" s="1">
        <v>5040</v>
      </c>
      <c r="Q848" s="1">
        <v>0</v>
      </c>
      <c r="R848" s="1" t="s">
        <v>93</v>
      </c>
      <c r="S848" s="1">
        <v>183.53</v>
      </c>
      <c r="T848" s="6">
        <f>+S848*N848</f>
        <v>924991.2</v>
      </c>
      <c r="U848" s="6">
        <f>+S848*Q848</f>
        <v>0</v>
      </c>
      <c r="V848" s="1" t="str">
        <f>IF(AB848=0,IFERROR(VLOOKUP(L848,[1]listaMateriales!A:K,11,0),"-"),"Sin producto")</f>
        <v xml:space="preserve">Ladrillos (Olavarria)    </v>
      </c>
      <c r="W848" s="6">
        <f>+IF(OR(K848="27",K848="28",K848="29"),VLOOKUP(L848,[1]listaMateriales!A:E,5,0),0)*N848/1000</f>
        <v>34.886879999999998</v>
      </c>
      <c r="X848" s="6">
        <f>+IF(W848=0,0,T848/W848)</f>
        <v>26514.013290956373</v>
      </c>
      <c r="Y848" s="1" t="str">
        <f>MID(L848,14,1)</f>
        <v>1</v>
      </c>
      <c r="Z848" s="2" t="str">
        <f>IF(IFERROR(FIND("PUL",M848,1),0)&gt;1,"pulido","no")</f>
        <v>no</v>
      </c>
      <c r="AA848" s="2" t="str">
        <f>IF(IFERROR(FIND("BIOC",M848,1),0)&gt;1,"BIOCITY","no")</f>
        <v>no</v>
      </c>
      <c r="AB848" s="2">
        <f>IFERROR(SEARCH("INT",F848,1),0)+IFERROR(SEARCH("DEV",F848,1),0)+IFERROR(SEARCH("FC",F848,1),0)+IFERROR(SEARCH("USD",F848,1),0)</f>
        <v>0</v>
      </c>
    </row>
    <row r="849" spans="1:28" x14ac:dyDescent="0.2">
      <c r="A849" s="1" t="s">
        <v>1486</v>
      </c>
      <c r="B849" s="1" t="s">
        <v>15</v>
      </c>
      <c r="C849" s="4">
        <v>45363</v>
      </c>
      <c r="D849" s="1" t="s">
        <v>1485</v>
      </c>
      <c r="E849" s="1" t="s">
        <v>1484</v>
      </c>
      <c r="F849" s="1" t="s">
        <v>1483</v>
      </c>
      <c r="G849" s="1" t="s">
        <v>12</v>
      </c>
      <c r="H849" s="1" t="s">
        <v>11</v>
      </c>
      <c r="I849" s="1" t="s">
        <v>10</v>
      </c>
      <c r="J849" s="1" t="s">
        <v>9</v>
      </c>
      <c r="K849" s="1" t="s">
        <v>30</v>
      </c>
      <c r="L849" s="1" t="s">
        <v>727</v>
      </c>
      <c r="M849" s="1" t="s">
        <v>726</v>
      </c>
      <c r="N849" s="1">
        <v>99.84</v>
      </c>
      <c r="O849" s="1" t="s">
        <v>2</v>
      </c>
      <c r="P849" s="1">
        <v>0</v>
      </c>
      <c r="Q849" s="1">
        <v>99.84</v>
      </c>
      <c r="R849" s="1" t="s">
        <v>46</v>
      </c>
      <c r="S849" s="1">
        <v>4731.7700000000004</v>
      </c>
      <c r="T849" s="6">
        <f>+S849*N849</f>
        <v>472419.91680000006</v>
      </c>
      <c r="U849" s="6">
        <f>+S849*Q849</f>
        <v>472419.91680000006</v>
      </c>
      <c r="V849" s="1" t="str">
        <f>IF(AB849=0,IFERROR(VLOOKUP(L849,[1]listaMateriales!A:K,11,0),"-"),"Sin producto")</f>
        <v>51 x 51</v>
      </c>
      <c r="W849" s="6">
        <f>+IF(OR(K849="27",K849="28",K849="29"),VLOOKUP(L849,[1]listaMateriales!A:E,5,0),0)*N849/1000</f>
        <v>0</v>
      </c>
      <c r="X849" s="6">
        <f>+IF(W849=0,0,T849/W849)</f>
        <v>0</v>
      </c>
      <c r="Y849" s="1" t="str">
        <f>MID(L849,14,1)</f>
        <v>1</v>
      </c>
      <c r="Z849" s="2" t="str">
        <f>IF(IFERROR(FIND("PUL",M849,1),0)&gt;1,"pulido","no")</f>
        <v>no</v>
      </c>
      <c r="AA849" s="2" t="str">
        <f>IF(IFERROR(FIND("BIOC",M849,1),0)&gt;1,"BIOCITY","no")</f>
        <v>no</v>
      </c>
      <c r="AB849" s="2">
        <f>IFERROR(SEARCH("INT",F849,1),0)+IFERROR(SEARCH("DEV",F849,1),0)+IFERROR(SEARCH("FC",F849,1),0)+IFERROR(SEARCH("USD",F849,1),0)</f>
        <v>0</v>
      </c>
    </row>
    <row r="850" spans="1:28" x14ac:dyDescent="0.2">
      <c r="A850" s="1" t="s">
        <v>1486</v>
      </c>
      <c r="B850" s="1" t="s">
        <v>15</v>
      </c>
      <c r="C850" s="4">
        <v>45363</v>
      </c>
      <c r="D850" s="1" t="s">
        <v>1485</v>
      </c>
      <c r="E850" s="1" t="s">
        <v>1484</v>
      </c>
      <c r="F850" s="1" t="s">
        <v>1483</v>
      </c>
      <c r="G850" s="1" t="s">
        <v>12</v>
      </c>
      <c r="H850" s="1" t="s">
        <v>11</v>
      </c>
      <c r="I850" s="1" t="s">
        <v>10</v>
      </c>
      <c r="J850" s="1" t="s">
        <v>9</v>
      </c>
      <c r="K850" s="1" t="s">
        <v>30</v>
      </c>
      <c r="L850" s="1" t="s">
        <v>725</v>
      </c>
      <c r="M850" s="1" t="s">
        <v>724</v>
      </c>
      <c r="N850" s="1">
        <v>99.84</v>
      </c>
      <c r="O850" s="1" t="s">
        <v>2</v>
      </c>
      <c r="P850" s="1">
        <v>0</v>
      </c>
      <c r="Q850" s="1">
        <v>99.84</v>
      </c>
      <c r="R850" s="1" t="s">
        <v>46</v>
      </c>
      <c r="S850" s="1">
        <v>4731.7700000000004</v>
      </c>
      <c r="T850" s="6">
        <f>+S850*N850</f>
        <v>472419.91680000006</v>
      </c>
      <c r="U850" s="6">
        <f>+S850*Q850</f>
        <v>472419.91680000006</v>
      </c>
      <c r="V850" s="1" t="str">
        <f>IF(AB850=0,IFERROR(VLOOKUP(L850,[1]listaMateriales!A:K,11,0),"-"),"Sin producto")</f>
        <v>51 x 51</v>
      </c>
      <c r="W850" s="6">
        <f>+IF(OR(K850="27",K850="28",K850="29"),VLOOKUP(L850,[1]listaMateriales!A:E,5,0),0)*N850/1000</f>
        <v>0</v>
      </c>
      <c r="X850" s="6">
        <f>+IF(W850=0,0,T850/W850)</f>
        <v>0</v>
      </c>
      <c r="Y850" s="1" t="str">
        <f>MID(L850,14,1)</f>
        <v>1</v>
      </c>
      <c r="Z850" s="2" t="str">
        <f>IF(IFERROR(FIND("PUL",M850,1),0)&gt;1,"pulido","no")</f>
        <v>no</v>
      </c>
      <c r="AA850" s="2" t="str">
        <f>IF(IFERROR(FIND("BIOC",M850,1),0)&gt;1,"BIOCITY","no")</f>
        <v>no</v>
      </c>
      <c r="AB850" s="2">
        <f>IFERROR(SEARCH("INT",F850,1),0)+IFERROR(SEARCH("DEV",F850,1),0)+IFERROR(SEARCH("FC",F850,1),0)+IFERROR(SEARCH("USD",F850,1),0)</f>
        <v>0</v>
      </c>
    </row>
    <row r="851" spans="1:28" x14ac:dyDescent="0.2">
      <c r="A851" s="1" t="s">
        <v>1486</v>
      </c>
      <c r="B851" s="1" t="s">
        <v>15</v>
      </c>
      <c r="C851" s="4">
        <v>45363</v>
      </c>
      <c r="D851" s="1" t="s">
        <v>1485</v>
      </c>
      <c r="E851" s="1" t="s">
        <v>1484</v>
      </c>
      <c r="F851" s="1" t="s">
        <v>1483</v>
      </c>
      <c r="G851" s="1" t="s">
        <v>12</v>
      </c>
      <c r="H851" s="1" t="s">
        <v>11</v>
      </c>
      <c r="I851" s="1" t="s">
        <v>10</v>
      </c>
      <c r="J851" s="1" t="s">
        <v>9</v>
      </c>
      <c r="K851" s="1" t="s">
        <v>30</v>
      </c>
      <c r="L851" s="1" t="s">
        <v>723</v>
      </c>
      <c r="M851" s="1" t="s">
        <v>722</v>
      </c>
      <c r="N851" s="1">
        <v>99.84</v>
      </c>
      <c r="O851" s="1" t="s">
        <v>2</v>
      </c>
      <c r="P851" s="1">
        <v>0</v>
      </c>
      <c r="Q851" s="1">
        <v>99.84</v>
      </c>
      <c r="R851" s="1" t="s">
        <v>46</v>
      </c>
      <c r="S851" s="1">
        <v>4731.7700000000004</v>
      </c>
      <c r="T851" s="6">
        <f>+S851*N851</f>
        <v>472419.91680000006</v>
      </c>
      <c r="U851" s="6">
        <f>+S851*Q851</f>
        <v>472419.91680000006</v>
      </c>
      <c r="V851" s="1" t="str">
        <f>IF(AB851=0,IFERROR(VLOOKUP(L851,[1]listaMateriales!A:K,11,0),"-"),"Sin producto")</f>
        <v>51 x 51</v>
      </c>
      <c r="W851" s="6">
        <f>+IF(OR(K851="27",K851="28",K851="29"),VLOOKUP(L851,[1]listaMateriales!A:E,5,0),0)*N851/1000</f>
        <v>0</v>
      </c>
      <c r="X851" s="6">
        <f>+IF(W851=0,0,T851/W851)</f>
        <v>0</v>
      </c>
      <c r="Y851" s="1" t="str">
        <f>MID(L851,14,1)</f>
        <v>1</v>
      </c>
      <c r="Z851" s="2" t="str">
        <f>IF(IFERROR(FIND("PUL",M851,1),0)&gt;1,"pulido","no")</f>
        <v>no</v>
      </c>
      <c r="AA851" s="2" t="str">
        <f>IF(IFERROR(FIND("BIOC",M851,1),0)&gt;1,"BIOCITY","no")</f>
        <v>no</v>
      </c>
      <c r="AB851" s="2">
        <f>IFERROR(SEARCH("INT",F851,1),0)+IFERROR(SEARCH("DEV",F851,1),0)+IFERROR(SEARCH("FC",F851,1),0)+IFERROR(SEARCH("USD",F851,1),0)</f>
        <v>0</v>
      </c>
    </row>
    <row r="852" spans="1:28" x14ac:dyDescent="0.2">
      <c r="A852" s="1" t="s">
        <v>1482</v>
      </c>
      <c r="B852" s="1" t="s">
        <v>42</v>
      </c>
      <c r="C852" s="4">
        <v>45363</v>
      </c>
      <c r="D852" s="1" t="s">
        <v>97</v>
      </c>
      <c r="E852" s="1" t="s">
        <v>96</v>
      </c>
      <c r="F852" s="1" t="s">
        <v>1355</v>
      </c>
      <c r="G852" s="1" t="s">
        <v>39</v>
      </c>
      <c r="H852" s="1" t="s">
        <v>38</v>
      </c>
      <c r="I852" s="1" t="s">
        <v>0</v>
      </c>
      <c r="J852" s="1" t="s">
        <v>17</v>
      </c>
      <c r="K852" s="1" t="s">
        <v>49</v>
      </c>
      <c r="L852" s="1" t="s">
        <v>57</v>
      </c>
      <c r="M852" s="1" t="s">
        <v>56</v>
      </c>
      <c r="N852" s="1">
        <v>4140</v>
      </c>
      <c r="O852" s="1" t="s">
        <v>4</v>
      </c>
      <c r="P852" s="1">
        <v>4140</v>
      </c>
      <c r="Q852" s="1">
        <v>0</v>
      </c>
      <c r="R852" s="1" t="s">
        <v>93</v>
      </c>
      <c r="S852" s="1">
        <v>457.54</v>
      </c>
      <c r="T852" s="6">
        <f>+S852*N852</f>
        <v>1894215.6</v>
      </c>
      <c r="U852" s="6">
        <f>+S852*Q852</f>
        <v>0</v>
      </c>
      <c r="V852" s="1" t="str">
        <f>IF(AB852=0,IFERROR(VLOOKUP(L852,[1]listaMateriales!A:K,11,0),"-"),"Sin producto")</f>
        <v xml:space="preserve">Ladrillos (Olavarria)    </v>
      </c>
      <c r="W852" s="6">
        <f>+IF(OR(K852="27",K852="28",K852="29"),VLOOKUP(L852,[1]listaMateriales!A:E,5,0),0)*N852/1000</f>
        <v>28.657079999999997</v>
      </c>
      <c r="X852" s="6">
        <f>+IF(W852=0,0,T852/W852)</f>
        <v>66099.393238948294</v>
      </c>
      <c r="Y852" s="1" t="str">
        <f>MID(L852,14,1)</f>
        <v>1</v>
      </c>
      <c r="Z852" s="2" t="str">
        <f>IF(IFERROR(FIND("PUL",M852,1),0)&gt;1,"pulido","no")</f>
        <v>no</v>
      </c>
      <c r="AA852" s="2" t="str">
        <f>IF(IFERROR(FIND("BIOC",M852,1),0)&gt;1,"BIOCITY","no")</f>
        <v>no</v>
      </c>
      <c r="AB852" s="2">
        <f>IFERROR(SEARCH("INT",F852,1),0)+IFERROR(SEARCH("DEV",F852,1),0)+IFERROR(SEARCH("FC",F852,1),0)+IFERROR(SEARCH("USD",F852,1),0)</f>
        <v>0</v>
      </c>
    </row>
    <row r="853" spans="1:28" x14ac:dyDescent="0.2">
      <c r="A853" s="1" t="s">
        <v>1481</v>
      </c>
      <c r="B853" s="1" t="s">
        <v>42</v>
      </c>
      <c r="C853" s="4">
        <v>45363</v>
      </c>
      <c r="D853" s="1" t="s">
        <v>756</v>
      </c>
      <c r="E853" s="1" t="s">
        <v>755</v>
      </c>
      <c r="F853" s="1" t="s">
        <v>1355</v>
      </c>
      <c r="G853" s="1" t="s">
        <v>39</v>
      </c>
      <c r="H853" s="1" t="s">
        <v>38</v>
      </c>
      <c r="I853" s="1" t="s">
        <v>0</v>
      </c>
      <c r="J853" s="1" t="s">
        <v>17</v>
      </c>
      <c r="K853" s="1" t="s">
        <v>49</v>
      </c>
      <c r="L853" s="1" t="s">
        <v>57</v>
      </c>
      <c r="M853" s="1" t="s">
        <v>56</v>
      </c>
      <c r="N853" s="1">
        <v>4320</v>
      </c>
      <c r="O853" s="1" t="s">
        <v>4</v>
      </c>
      <c r="P853" s="1">
        <v>4320</v>
      </c>
      <c r="Q853" s="1">
        <v>0</v>
      </c>
      <c r="R853" s="1" t="s">
        <v>93</v>
      </c>
      <c r="S853" s="1">
        <v>348.38</v>
      </c>
      <c r="T853" s="6">
        <f>+S853*N853</f>
        <v>1505001.6</v>
      </c>
      <c r="U853" s="6">
        <f>+S853*Q853</f>
        <v>0</v>
      </c>
      <c r="V853" s="1" t="str">
        <f>IF(AB853=0,IFERROR(VLOOKUP(L853,[1]listaMateriales!A:K,11,0),"-"),"Sin producto")</f>
        <v xml:space="preserve">Ladrillos (Olavarria)    </v>
      </c>
      <c r="W853" s="6">
        <f>+IF(OR(K853="27",K853="28",K853="29"),VLOOKUP(L853,[1]listaMateriales!A:E,5,0),0)*N853/1000</f>
        <v>29.903039999999997</v>
      </c>
      <c r="X853" s="6">
        <f>+IF(W853=0,0,T853/W853)</f>
        <v>50329.384570933267</v>
      </c>
      <c r="Y853" s="1" t="str">
        <f>MID(L853,14,1)</f>
        <v>1</v>
      </c>
      <c r="Z853" s="2" t="str">
        <f>IF(IFERROR(FIND("PUL",M853,1),0)&gt;1,"pulido","no")</f>
        <v>no</v>
      </c>
      <c r="AA853" s="2" t="str">
        <f>IF(IFERROR(FIND("BIOC",M853,1),0)&gt;1,"BIOCITY","no")</f>
        <v>no</v>
      </c>
      <c r="AB853" s="2">
        <f>IFERROR(SEARCH("INT",F853,1),0)+IFERROR(SEARCH("DEV",F853,1),0)+IFERROR(SEARCH("FC",F853,1),0)+IFERROR(SEARCH("USD",F853,1),0)</f>
        <v>0</v>
      </c>
    </row>
    <row r="854" spans="1:28" x14ac:dyDescent="0.2">
      <c r="A854" s="1" t="s">
        <v>1480</v>
      </c>
      <c r="B854" s="1" t="s">
        <v>42</v>
      </c>
      <c r="C854" s="4">
        <v>45363</v>
      </c>
      <c r="D854" s="1" t="s">
        <v>95</v>
      </c>
      <c r="E854" s="1" t="s">
        <v>94</v>
      </c>
      <c r="F854" s="1" t="s">
        <v>1355</v>
      </c>
      <c r="G854" s="1" t="s">
        <v>39</v>
      </c>
      <c r="H854" s="1" t="s">
        <v>38</v>
      </c>
      <c r="I854" s="1" t="s">
        <v>0</v>
      </c>
      <c r="J854" s="1" t="s">
        <v>17</v>
      </c>
      <c r="K854" s="1" t="s">
        <v>49</v>
      </c>
      <c r="L854" s="1" t="s">
        <v>57</v>
      </c>
      <c r="M854" s="1" t="s">
        <v>56</v>
      </c>
      <c r="N854" s="1">
        <v>3150</v>
      </c>
      <c r="O854" s="1" t="s">
        <v>4</v>
      </c>
      <c r="P854" s="1">
        <v>3150</v>
      </c>
      <c r="Q854" s="1">
        <v>0</v>
      </c>
      <c r="R854" s="1" t="s">
        <v>93</v>
      </c>
      <c r="S854" s="1">
        <v>228.46</v>
      </c>
      <c r="T854" s="6">
        <f>+S854*N854</f>
        <v>719649</v>
      </c>
      <c r="U854" s="6">
        <f>+S854*Q854</f>
        <v>0</v>
      </c>
      <c r="V854" s="1" t="str">
        <f>IF(AB854=0,IFERROR(VLOOKUP(L854,[1]listaMateriales!A:K,11,0),"-"),"Sin producto")</f>
        <v xml:space="preserve">Ladrillos (Olavarria)    </v>
      </c>
      <c r="W854" s="6">
        <f>+IF(OR(K854="27",K854="28",K854="29"),VLOOKUP(L854,[1]listaMateriales!A:E,5,0),0)*N854/1000</f>
        <v>21.804299999999998</v>
      </c>
      <c r="X854" s="6">
        <f>+IF(W854=0,0,T854/W854)</f>
        <v>33004.911875180587</v>
      </c>
      <c r="Y854" s="1" t="str">
        <f>MID(L854,14,1)</f>
        <v>1</v>
      </c>
      <c r="Z854" s="2" t="str">
        <f>IF(IFERROR(FIND("PUL",M854,1),0)&gt;1,"pulido","no")</f>
        <v>no</v>
      </c>
      <c r="AA854" s="2" t="str">
        <f>IF(IFERROR(FIND("BIOC",M854,1),0)&gt;1,"BIOCITY","no")</f>
        <v>no</v>
      </c>
      <c r="AB854" s="2">
        <f>IFERROR(SEARCH("INT",F854,1),0)+IFERROR(SEARCH("DEV",F854,1),0)+IFERROR(SEARCH("FC",F854,1),0)+IFERROR(SEARCH("USD",F854,1),0)</f>
        <v>0</v>
      </c>
    </row>
    <row r="855" spans="1:28" x14ac:dyDescent="0.2">
      <c r="A855" s="1" t="s">
        <v>1480</v>
      </c>
      <c r="B855" s="1" t="s">
        <v>42</v>
      </c>
      <c r="C855" s="4">
        <v>45363</v>
      </c>
      <c r="D855" s="1" t="s">
        <v>95</v>
      </c>
      <c r="E855" s="1" t="s">
        <v>94</v>
      </c>
      <c r="F855" s="1" t="s">
        <v>1355</v>
      </c>
      <c r="G855" s="1" t="s">
        <v>39</v>
      </c>
      <c r="H855" s="1" t="s">
        <v>38</v>
      </c>
      <c r="I855" s="1" t="s">
        <v>0</v>
      </c>
      <c r="J855" s="1" t="s">
        <v>17</v>
      </c>
      <c r="K855" s="1" t="s">
        <v>49</v>
      </c>
      <c r="L855" s="1" t="s">
        <v>48</v>
      </c>
      <c r="M855" s="1" t="s">
        <v>47</v>
      </c>
      <c r="N855" s="1">
        <v>1584</v>
      </c>
      <c r="O855" s="1" t="s">
        <v>4</v>
      </c>
      <c r="P855" s="1">
        <v>1584</v>
      </c>
      <c r="Q855" s="1">
        <v>0</v>
      </c>
      <c r="R855" s="1" t="s">
        <v>93</v>
      </c>
      <c r="S855" s="1">
        <v>168.67</v>
      </c>
      <c r="T855" s="6">
        <f>+S855*N855</f>
        <v>267173.27999999997</v>
      </c>
      <c r="U855" s="6">
        <f>+S855*Q855</f>
        <v>0</v>
      </c>
      <c r="V855" s="1" t="str">
        <f>IF(AB855=0,IFERROR(VLOOKUP(L855,[1]listaMateriales!A:K,11,0),"-"),"Sin producto")</f>
        <v xml:space="preserve">Ladrillos (Olavarria)    </v>
      </c>
      <c r="W855" s="6">
        <f>+IF(OR(K855="27",K855="28",K855="29"),VLOOKUP(L855,[1]listaMateriales!A:E,5,0),0)*N855/1000</f>
        <v>8.4569760000000009</v>
      </c>
      <c r="X855" s="6">
        <f>+IF(W855=0,0,T855/W855)</f>
        <v>31592.058437909713</v>
      </c>
      <c r="Y855" s="1" t="str">
        <f>MID(L855,14,1)</f>
        <v>1</v>
      </c>
      <c r="Z855" s="2" t="str">
        <f>IF(IFERROR(FIND("PUL",M855,1),0)&gt;1,"pulido","no")</f>
        <v>no</v>
      </c>
      <c r="AA855" s="2" t="str">
        <f>IF(IFERROR(FIND("BIOC",M855,1),0)&gt;1,"BIOCITY","no")</f>
        <v>no</v>
      </c>
      <c r="AB855" s="2">
        <f>IFERROR(SEARCH("INT",F855,1),0)+IFERROR(SEARCH("DEV",F855,1),0)+IFERROR(SEARCH("FC",F855,1),0)+IFERROR(SEARCH("USD",F855,1),0)</f>
        <v>0</v>
      </c>
    </row>
    <row r="856" spans="1:28" x14ac:dyDescent="0.2">
      <c r="A856" s="1" t="s">
        <v>1480</v>
      </c>
      <c r="B856" s="1" t="s">
        <v>42</v>
      </c>
      <c r="C856" s="4">
        <v>45363</v>
      </c>
      <c r="D856" s="1" t="s">
        <v>95</v>
      </c>
      <c r="E856" s="1" t="s">
        <v>94</v>
      </c>
      <c r="F856" s="1" t="s">
        <v>1355</v>
      </c>
      <c r="G856" s="1" t="s">
        <v>39</v>
      </c>
      <c r="H856" s="1" t="s">
        <v>38</v>
      </c>
      <c r="I856" s="1" t="s">
        <v>0</v>
      </c>
      <c r="J856" s="1" t="s">
        <v>17</v>
      </c>
      <c r="K856" s="1" t="s">
        <v>49</v>
      </c>
      <c r="L856" s="1" t="s">
        <v>55</v>
      </c>
      <c r="M856" s="1" t="s">
        <v>54</v>
      </c>
      <c r="N856" s="1">
        <v>792</v>
      </c>
      <c r="O856" s="1" t="s">
        <v>4</v>
      </c>
      <c r="P856" s="1">
        <v>792</v>
      </c>
      <c r="Q856" s="1">
        <v>0</v>
      </c>
      <c r="R856" s="1" t="s">
        <v>93</v>
      </c>
      <c r="S856" s="1">
        <v>132.29</v>
      </c>
      <c r="T856" s="6">
        <f>+S856*N856</f>
        <v>104773.68</v>
      </c>
      <c r="U856" s="6">
        <f>+S856*Q856</f>
        <v>0</v>
      </c>
      <c r="V856" s="1" t="str">
        <f>IF(AB856=0,IFERROR(VLOOKUP(L856,[1]listaMateriales!A:K,11,0),"-"),"Sin producto")</f>
        <v xml:space="preserve">Ladrillos (Olavarria)    </v>
      </c>
      <c r="W856" s="6">
        <f>+IF(OR(K856="27",K856="28",K856="29"),VLOOKUP(L856,[1]listaMateriales!A:E,5,0),0)*N856/1000</f>
        <v>2.8915919999999997</v>
      </c>
      <c r="X856" s="6">
        <f>+IF(W856=0,0,T856/W856)</f>
        <v>36233.908518214186</v>
      </c>
      <c r="Y856" s="1" t="str">
        <f>MID(L856,14,1)</f>
        <v>1</v>
      </c>
      <c r="Z856" s="2" t="str">
        <f>IF(IFERROR(FIND("PUL",M856,1),0)&gt;1,"pulido","no")</f>
        <v>no</v>
      </c>
      <c r="AA856" s="2" t="str">
        <f>IF(IFERROR(FIND("BIOC",M856,1),0)&gt;1,"BIOCITY","no")</f>
        <v>no</v>
      </c>
      <c r="AB856" s="2">
        <f>IFERROR(SEARCH("INT",F856,1),0)+IFERROR(SEARCH("DEV",F856,1),0)+IFERROR(SEARCH("FC",F856,1),0)+IFERROR(SEARCH("USD",F856,1),0)</f>
        <v>0</v>
      </c>
    </row>
    <row r="857" spans="1:28" x14ac:dyDescent="0.2">
      <c r="A857" s="1" t="s">
        <v>1479</v>
      </c>
      <c r="B857" s="1" t="s">
        <v>42</v>
      </c>
      <c r="C857" s="4">
        <v>45363</v>
      </c>
      <c r="D857" s="1" t="s">
        <v>1478</v>
      </c>
      <c r="E857" s="1" t="s">
        <v>1477</v>
      </c>
      <c r="F857" s="1" t="s">
        <v>1355</v>
      </c>
      <c r="G857" s="1" t="s">
        <v>39</v>
      </c>
      <c r="H857" s="1" t="s">
        <v>38</v>
      </c>
      <c r="I857" s="1" t="s">
        <v>0</v>
      </c>
      <c r="J857" s="1" t="s">
        <v>17</v>
      </c>
      <c r="K857" s="1" t="s">
        <v>49</v>
      </c>
      <c r="L857" s="1" t="s">
        <v>90</v>
      </c>
      <c r="M857" s="1" t="s">
        <v>89</v>
      </c>
      <c r="N857" s="1">
        <v>1620</v>
      </c>
      <c r="O857" s="1" t="s">
        <v>4</v>
      </c>
      <c r="P857" s="1">
        <v>1620</v>
      </c>
      <c r="Q857" s="1">
        <v>0</v>
      </c>
      <c r="R857" s="1" t="s">
        <v>93</v>
      </c>
      <c r="S857" s="1">
        <v>154.41999999999999</v>
      </c>
      <c r="T857" s="6">
        <f>+S857*N857</f>
        <v>250160.4</v>
      </c>
      <c r="U857" s="6">
        <f>+S857*Q857</f>
        <v>0</v>
      </c>
      <c r="V857" s="1" t="str">
        <f>IF(AB857=0,IFERROR(VLOOKUP(L857,[1]listaMateriales!A:K,11,0),"-"),"Sin producto")</f>
        <v xml:space="preserve">Ladrillos (Olavarria)    </v>
      </c>
      <c r="W857" s="6">
        <f>+IF(OR(K857="27",K857="28",K857="29"),VLOOKUP(L857,[1]listaMateriales!A:E,5,0),0)*N857/1000</f>
        <v>14.12964</v>
      </c>
      <c r="X857" s="6">
        <f>+IF(W857=0,0,T857/W857)</f>
        <v>17704.654895666132</v>
      </c>
      <c r="Y857" s="1" t="str">
        <f>MID(L857,14,1)</f>
        <v>1</v>
      </c>
      <c r="Z857" s="2" t="str">
        <f>IF(IFERROR(FIND("PUL",M857,1),0)&gt;1,"pulido","no")</f>
        <v>no</v>
      </c>
      <c r="AA857" s="2" t="str">
        <f>IF(IFERROR(FIND("BIOC",M857,1),0)&gt;1,"BIOCITY","no")</f>
        <v>no</v>
      </c>
      <c r="AB857" s="2">
        <f>IFERROR(SEARCH("INT",F857,1),0)+IFERROR(SEARCH("DEV",F857,1),0)+IFERROR(SEARCH("FC",F857,1),0)+IFERROR(SEARCH("USD",F857,1),0)</f>
        <v>0</v>
      </c>
    </row>
    <row r="858" spans="1:28" x14ac:dyDescent="0.2">
      <c r="A858" s="1" t="s">
        <v>1479</v>
      </c>
      <c r="B858" s="1" t="s">
        <v>42</v>
      </c>
      <c r="C858" s="4">
        <v>45363</v>
      </c>
      <c r="D858" s="1" t="s">
        <v>1478</v>
      </c>
      <c r="E858" s="1" t="s">
        <v>1477</v>
      </c>
      <c r="F858" s="1" t="s">
        <v>1355</v>
      </c>
      <c r="G858" s="1" t="s">
        <v>39</v>
      </c>
      <c r="H858" s="1" t="s">
        <v>38</v>
      </c>
      <c r="I858" s="1" t="s">
        <v>0</v>
      </c>
      <c r="J858" s="1" t="s">
        <v>17</v>
      </c>
      <c r="K858" s="1" t="s">
        <v>49</v>
      </c>
      <c r="L858" s="1" t="s">
        <v>261</v>
      </c>
      <c r="M858" s="1" t="s">
        <v>260</v>
      </c>
      <c r="N858" s="1">
        <v>2520</v>
      </c>
      <c r="O858" s="1" t="s">
        <v>4</v>
      </c>
      <c r="P858" s="1">
        <v>2520</v>
      </c>
      <c r="Q858" s="1">
        <v>0</v>
      </c>
      <c r="R858" s="1" t="s">
        <v>93</v>
      </c>
      <c r="S858" s="1">
        <v>126.35</v>
      </c>
      <c r="T858" s="6">
        <f>+S858*N858</f>
        <v>318402</v>
      </c>
      <c r="U858" s="6">
        <f>+S858*Q858</f>
        <v>0</v>
      </c>
      <c r="V858" s="1" t="str">
        <f>IF(AB858=0,IFERROR(VLOOKUP(L858,[1]listaMateriales!A:K,11,0),"-"),"Sin producto")</f>
        <v xml:space="preserve">Ladrillos (Olavarria)    </v>
      </c>
      <c r="W858" s="6">
        <f>+IF(OR(K858="27",K858="28",K858="29"),VLOOKUP(L858,[1]listaMateriales!A:E,5,0),0)*N858/1000</f>
        <v>16.906680000000001</v>
      </c>
      <c r="X858" s="6">
        <f>+IF(W858=0,0,T858/W858)</f>
        <v>18832.911015054404</v>
      </c>
      <c r="Y858" s="1" t="str">
        <f>MID(L858,14,1)</f>
        <v>1</v>
      </c>
      <c r="Z858" s="2" t="str">
        <f>IF(IFERROR(FIND("PUL",M858,1),0)&gt;1,"pulido","no")</f>
        <v>no</v>
      </c>
      <c r="AA858" s="2" t="str">
        <f>IF(IFERROR(FIND("BIOC",M858,1),0)&gt;1,"BIOCITY","no")</f>
        <v>no</v>
      </c>
      <c r="AB858" s="2">
        <f>IFERROR(SEARCH("INT",F858,1),0)+IFERROR(SEARCH("DEV",F858,1),0)+IFERROR(SEARCH("FC",F858,1),0)+IFERROR(SEARCH("USD",F858,1),0)</f>
        <v>0</v>
      </c>
    </row>
    <row r="859" spans="1:28" x14ac:dyDescent="0.2">
      <c r="A859" s="1" t="s">
        <v>1476</v>
      </c>
      <c r="B859" s="1" t="s">
        <v>15</v>
      </c>
      <c r="C859" s="4">
        <v>45363</v>
      </c>
      <c r="D859" s="1" t="s">
        <v>255</v>
      </c>
      <c r="E859" s="1" t="s">
        <v>254</v>
      </c>
      <c r="F859" s="1" t="s">
        <v>1475</v>
      </c>
      <c r="G859" s="1" t="s">
        <v>12</v>
      </c>
      <c r="H859" s="1" t="s">
        <v>11</v>
      </c>
      <c r="I859" s="1" t="s">
        <v>50</v>
      </c>
      <c r="J859" s="1" t="s">
        <v>9</v>
      </c>
      <c r="K859" s="1" t="s">
        <v>30</v>
      </c>
      <c r="L859" s="1" t="s">
        <v>727</v>
      </c>
      <c r="M859" s="1" t="s">
        <v>726</v>
      </c>
      <c r="N859" s="1">
        <v>299.52</v>
      </c>
      <c r="O859" s="1" t="s">
        <v>2</v>
      </c>
      <c r="P859" s="1">
        <v>0</v>
      </c>
      <c r="Q859" s="1">
        <v>299.52</v>
      </c>
      <c r="R859" s="1" t="s">
        <v>93</v>
      </c>
      <c r="S859" s="1">
        <v>4183.68</v>
      </c>
      <c r="T859" s="6">
        <f>+S859*N859</f>
        <v>1253095.8336</v>
      </c>
      <c r="U859" s="6">
        <f>+S859*Q859</f>
        <v>1253095.8336</v>
      </c>
      <c r="V859" s="1" t="str">
        <f>IF(AB859=0,IFERROR(VLOOKUP(L859,[1]listaMateriales!A:K,11,0),"-"),"Sin producto")</f>
        <v>51 x 51</v>
      </c>
      <c r="W859" s="6">
        <f>+IF(OR(K859="27",K859="28",K859="29"),VLOOKUP(L859,[1]listaMateriales!A:E,5,0),0)*N859/1000</f>
        <v>0</v>
      </c>
      <c r="X859" s="6">
        <f>+IF(W859=0,0,T859/W859)</f>
        <v>0</v>
      </c>
      <c r="Y859" s="1" t="str">
        <f>MID(L859,14,1)</f>
        <v>1</v>
      </c>
      <c r="Z859" s="2" t="str">
        <f>IF(IFERROR(FIND("PUL",M859,1),0)&gt;1,"pulido","no")</f>
        <v>no</v>
      </c>
      <c r="AA859" s="2" t="str">
        <f>IF(IFERROR(FIND("BIOC",M859,1),0)&gt;1,"BIOCITY","no")</f>
        <v>no</v>
      </c>
      <c r="AB859" s="2">
        <f>IFERROR(SEARCH("INT",F859,1),0)+IFERROR(SEARCH("DEV",F859,1),0)+IFERROR(SEARCH("FC",F859,1),0)+IFERROR(SEARCH("USD",F859,1),0)</f>
        <v>0</v>
      </c>
    </row>
    <row r="860" spans="1:28" x14ac:dyDescent="0.2">
      <c r="A860" s="1" t="s">
        <v>1474</v>
      </c>
      <c r="B860" s="1" t="s">
        <v>42</v>
      </c>
      <c r="C860" s="4">
        <v>45363</v>
      </c>
      <c r="D860" s="1" t="s">
        <v>1450</v>
      </c>
      <c r="E860" s="1" t="s">
        <v>1449</v>
      </c>
      <c r="F860" s="1" t="s">
        <v>1355</v>
      </c>
      <c r="G860" s="1" t="s">
        <v>39</v>
      </c>
      <c r="H860" s="1" t="s">
        <v>38</v>
      </c>
      <c r="I860" s="1" t="s">
        <v>0</v>
      </c>
      <c r="J860" s="1" t="s">
        <v>17</v>
      </c>
      <c r="K860" s="1" t="s">
        <v>49</v>
      </c>
      <c r="L860" s="1" t="s">
        <v>48</v>
      </c>
      <c r="M860" s="1" t="s">
        <v>47</v>
      </c>
      <c r="N860" s="1">
        <v>1358</v>
      </c>
      <c r="O860" s="1" t="s">
        <v>4</v>
      </c>
      <c r="P860" s="1">
        <v>1358</v>
      </c>
      <c r="Q860" s="1">
        <v>0</v>
      </c>
      <c r="R860" s="1" t="s">
        <v>93</v>
      </c>
      <c r="S860" s="1">
        <v>272.24</v>
      </c>
      <c r="T860" s="6">
        <f>+S860*N860</f>
        <v>369701.92</v>
      </c>
      <c r="U860" s="6">
        <f>+S860*Q860</f>
        <v>0</v>
      </c>
      <c r="V860" s="1" t="str">
        <f>IF(AB860=0,IFERROR(VLOOKUP(L860,[1]listaMateriales!A:K,11,0),"-"),"Sin producto")</f>
        <v xml:space="preserve">Ladrillos (Olavarria)    </v>
      </c>
      <c r="W860" s="6">
        <f>+IF(OR(K860="27",K860="28",K860="29"),VLOOKUP(L860,[1]listaMateriales!A:E,5,0),0)*N860/1000</f>
        <v>7.2503620000000009</v>
      </c>
      <c r="X860" s="6">
        <f>+IF(W860=0,0,T860/W860)</f>
        <v>50990.822251357924</v>
      </c>
      <c r="Y860" s="1" t="str">
        <f>MID(L860,14,1)</f>
        <v>1</v>
      </c>
      <c r="Z860" s="2" t="str">
        <f>IF(IFERROR(FIND("PUL",M860,1),0)&gt;1,"pulido","no")</f>
        <v>no</v>
      </c>
      <c r="AA860" s="2" t="str">
        <f>IF(IFERROR(FIND("BIOC",M860,1),0)&gt;1,"BIOCITY","no")</f>
        <v>no</v>
      </c>
      <c r="AB860" s="2">
        <f>IFERROR(SEARCH("INT",F860,1),0)+IFERROR(SEARCH("DEV",F860,1),0)+IFERROR(SEARCH("FC",F860,1),0)+IFERROR(SEARCH("USD",F860,1),0)</f>
        <v>0</v>
      </c>
    </row>
    <row r="861" spans="1:28" x14ac:dyDescent="0.2">
      <c r="A861" s="1" t="s">
        <v>1473</v>
      </c>
      <c r="B861" s="1" t="s">
        <v>42</v>
      </c>
      <c r="C861" s="4">
        <v>45363</v>
      </c>
      <c r="D861" s="1" t="s">
        <v>1450</v>
      </c>
      <c r="E861" s="1" t="s">
        <v>1449</v>
      </c>
      <c r="F861" s="1" t="s">
        <v>1355</v>
      </c>
      <c r="G861" s="1" t="s">
        <v>39</v>
      </c>
      <c r="H861" s="1" t="s">
        <v>38</v>
      </c>
      <c r="I861" s="1" t="s">
        <v>0</v>
      </c>
      <c r="J861" s="1" t="s">
        <v>17</v>
      </c>
      <c r="K861" s="1" t="s">
        <v>49</v>
      </c>
      <c r="L861" s="1" t="s">
        <v>48</v>
      </c>
      <c r="M861" s="1" t="s">
        <v>47</v>
      </c>
      <c r="N861" s="1">
        <v>82</v>
      </c>
      <c r="O861" s="1" t="s">
        <v>4</v>
      </c>
      <c r="P861" s="1">
        <v>82</v>
      </c>
      <c r="Q861" s="1">
        <v>0</v>
      </c>
      <c r="R861" s="1" t="s">
        <v>93</v>
      </c>
      <c r="S861" s="1">
        <v>314.83</v>
      </c>
      <c r="T861" s="6">
        <f>+S861*N861</f>
        <v>25816.059999999998</v>
      </c>
      <c r="U861" s="6">
        <f>+S861*Q861</f>
        <v>0</v>
      </c>
      <c r="V861" s="1" t="str">
        <f>IF(AB861=0,IFERROR(VLOOKUP(L861,[1]listaMateriales!A:K,11,0),"-"),"Sin producto")</f>
        <v xml:space="preserve">Ladrillos (Olavarria)    </v>
      </c>
      <c r="W861" s="6">
        <f>+IF(OR(K861="27",K861="28",K861="29"),VLOOKUP(L861,[1]listaMateriales!A:E,5,0),0)*N861/1000</f>
        <v>0.43779800000000008</v>
      </c>
      <c r="X861" s="6">
        <f>+IF(W861=0,0,T861/W861)</f>
        <v>58967.971530249095</v>
      </c>
      <c r="Y861" s="1" t="str">
        <f>MID(L861,14,1)</f>
        <v>1</v>
      </c>
      <c r="Z861" s="2" t="str">
        <f>IF(IFERROR(FIND("PUL",M861,1),0)&gt;1,"pulido","no")</f>
        <v>no</v>
      </c>
      <c r="AA861" s="2" t="str">
        <f>IF(IFERROR(FIND("BIOC",M861,1),0)&gt;1,"BIOCITY","no")</f>
        <v>no</v>
      </c>
      <c r="AB861" s="2">
        <f>IFERROR(SEARCH("INT",F861,1),0)+IFERROR(SEARCH("DEV",F861,1),0)+IFERROR(SEARCH("FC",F861,1),0)+IFERROR(SEARCH("USD",F861,1),0)</f>
        <v>0</v>
      </c>
    </row>
    <row r="862" spans="1:28" x14ac:dyDescent="0.2">
      <c r="A862" s="1" t="s">
        <v>1473</v>
      </c>
      <c r="B862" s="1" t="s">
        <v>42</v>
      </c>
      <c r="C862" s="4">
        <v>45363</v>
      </c>
      <c r="D862" s="1" t="s">
        <v>1450</v>
      </c>
      <c r="E862" s="1" t="s">
        <v>1449</v>
      </c>
      <c r="F862" s="1" t="s">
        <v>1355</v>
      </c>
      <c r="G862" s="1" t="s">
        <v>39</v>
      </c>
      <c r="H862" s="1" t="s">
        <v>38</v>
      </c>
      <c r="I862" s="1" t="s">
        <v>0</v>
      </c>
      <c r="J862" s="1" t="s">
        <v>17</v>
      </c>
      <c r="K862" s="1" t="s">
        <v>49</v>
      </c>
      <c r="L862" s="1" t="s">
        <v>55</v>
      </c>
      <c r="M862" s="1" t="s">
        <v>54</v>
      </c>
      <c r="N862" s="1">
        <v>594</v>
      </c>
      <c r="O862" s="1" t="s">
        <v>4</v>
      </c>
      <c r="P862" s="1">
        <v>594</v>
      </c>
      <c r="Q862" s="1">
        <v>0</v>
      </c>
      <c r="R862" s="1" t="s">
        <v>93</v>
      </c>
      <c r="S862" s="1">
        <v>246.91</v>
      </c>
      <c r="T862" s="6">
        <f>+S862*N862</f>
        <v>146664.54</v>
      </c>
      <c r="U862" s="6">
        <f>+S862*Q862</f>
        <v>0</v>
      </c>
      <c r="V862" s="1" t="str">
        <f>IF(AB862=0,IFERROR(VLOOKUP(L862,[1]listaMateriales!A:K,11,0),"-"),"Sin producto")</f>
        <v xml:space="preserve">Ladrillos (Olavarria)    </v>
      </c>
      <c r="W862" s="6">
        <f>+IF(OR(K862="27",K862="28",K862="29"),VLOOKUP(L862,[1]listaMateriales!A:E,5,0),0)*N862/1000</f>
        <v>2.1686939999999999</v>
      </c>
      <c r="X862" s="6">
        <f>+IF(W862=0,0,T862/W862)</f>
        <v>67628.047110380721</v>
      </c>
      <c r="Y862" s="1" t="str">
        <f>MID(L862,14,1)</f>
        <v>1</v>
      </c>
      <c r="Z862" s="2" t="str">
        <f>IF(IFERROR(FIND("PUL",M862,1),0)&gt;1,"pulido","no")</f>
        <v>no</v>
      </c>
      <c r="AA862" s="2" t="str">
        <f>IF(IFERROR(FIND("BIOC",M862,1),0)&gt;1,"BIOCITY","no")</f>
        <v>no</v>
      </c>
      <c r="AB862" s="2">
        <f>IFERROR(SEARCH("INT",F862,1),0)+IFERROR(SEARCH("DEV",F862,1),0)+IFERROR(SEARCH("FC",F862,1),0)+IFERROR(SEARCH("USD",F862,1),0)</f>
        <v>0</v>
      </c>
    </row>
    <row r="863" spans="1:28" x14ac:dyDescent="0.2">
      <c r="A863" s="1" t="s">
        <v>1473</v>
      </c>
      <c r="B863" s="1" t="s">
        <v>42</v>
      </c>
      <c r="C863" s="4">
        <v>45363</v>
      </c>
      <c r="D863" s="1" t="s">
        <v>1450</v>
      </c>
      <c r="E863" s="1" t="s">
        <v>1449</v>
      </c>
      <c r="F863" s="1" t="s">
        <v>1355</v>
      </c>
      <c r="G863" s="1" t="s">
        <v>39</v>
      </c>
      <c r="H863" s="1" t="s">
        <v>38</v>
      </c>
      <c r="I863" s="1" t="s">
        <v>0</v>
      </c>
      <c r="J863" s="1" t="s">
        <v>17</v>
      </c>
      <c r="K863" s="1" t="s">
        <v>49</v>
      </c>
      <c r="L863" s="1" t="s">
        <v>57</v>
      </c>
      <c r="M863" s="1" t="s">
        <v>56</v>
      </c>
      <c r="N863" s="1">
        <v>3150</v>
      </c>
      <c r="O863" s="1" t="s">
        <v>4</v>
      </c>
      <c r="P863" s="1">
        <v>3150</v>
      </c>
      <c r="Q863" s="1">
        <v>0</v>
      </c>
      <c r="R863" s="1" t="s">
        <v>93</v>
      </c>
      <c r="S863" s="1">
        <v>426.41</v>
      </c>
      <c r="T863" s="6">
        <f>+S863*N863</f>
        <v>1343191.5</v>
      </c>
      <c r="U863" s="6">
        <f>+S863*Q863</f>
        <v>0</v>
      </c>
      <c r="V863" s="1" t="str">
        <f>IF(AB863=0,IFERROR(VLOOKUP(L863,[1]listaMateriales!A:K,11,0),"-"),"Sin producto")</f>
        <v xml:space="preserve">Ladrillos (Olavarria)    </v>
      </c>
      <c r="W863" s="6">
        <f>+IF(OR(K863="27",K863="28",K863="29"),VLOOKUP(L863,[1]listaMateriales!A:E,5,0),0)*N863/1000</f>
        <v>21.804299999999998</v>
      </c>
      <c r="X863" s="6">
        <f>+IF(W863=0,0,T863/W863)</f>
        <v>61602.138110372733</v>
      </c>
      <c r="Y863" s="1" t="str">
        <f>MID(L863,14,1)</f>
        <v>1</v>
      </c>
      <c r="Z863" s="2" t="str">
        <f>IF(IFERROR(FIND("PUL",M863,1),0)&gt;1,"pulido","no")</f>
        <v>no</v>
      </c>
      <c r="AA863" s="2" t="str">
        <f>IF(IFERROR(FIND("BIOC",M863,1),0)&gt;1,"BIOCITY","no")</f>
        <v>no</v>
      </c>
      <c r="AB863" s="2">
        <f>IFERROR(SEARCH("INT",F863,1),0)+IFERROR(SEARCH("DEV",F863,1),0)+IFERROR(SEARCH("FC",F863,1),0)+IFERROR(SEARCH("USD",F863,1),0)</f>
        <v>0</v>
      </c>
    </row>
    <row r="864" spans="1:28" x14ac:dyDescent="0.2">
      <c r="A864" s="1" t="s">
        <v>1472</v>
      </c>
      <c r="B864" s="1" t="s">
        <v>15</v>
      </c>
      <c r="C864" s="4">
        <v>45363</v>
      </c>
      <c r="D864" s="1" t="s">
        <v>1471</v>
      </c>
      <c r="E864" s="1" t="s">
        <v>1470</v>
      </c>
      <c r="F864" s="1" t="s">
        <v>1469</v>
      </c>
      <c r="G864" s="1" t="s">
        <v>12</v>
      </c>
      <c r="H864" s="1" t="s">
        <v>11</v>
      </c>
      <c r="I864" s="1" t="s">
        <v>50</v>
      </c>
      <c r="J864" s="1" t="s">
        <v>9</v>
      </c>
      <c r="K864" s="1" t="s">
        <v>30</v>
      </c>
      <c r="L864" s="1" t="s">
        <v>300</v>
      </c>
      <c r="M864" s="1" t="s">
        <v>299</v>
      </c>
      <c r="N864" s="1">
        <v>193.92</v>
      </c>
      <c r="O864" s="1" t="s">
        <v>2</v>
      </c>
      <c r="P864" s="1">
        <v>193.92</v>
      </c>
      <c r="Q864" s="1">
        <v>0</v>
      </c>
      <c r="R864" s="1" t="s">
        <v>46</v>
      </c>
      <c r="S864" s="1">
        <v>3455.22</v>
      </c>
      <c r="T864" s="6">
        <f>+S864*N864</f>
        <v>670036.26239999989</v>
      </c>
      <c r="U864" s="6">
        <f>+S864*Q864</f>
        <v>0</v>
      </c>
      <c r="V864" s="1" t="str">
        <f>IF(AB864=0,IFERROR(VLOOKUP(L864,[1]listaMateriales!A:K,11,0),"-"),"Sin producto")</f>
        <v>38 x 38</v>
      </c>
      <c r="W864" s="6">
        <f>+IF(OR(K864="27",K864="28",K864="29"),VLOOKUP(L864,[1]listaMateriales!A:E,5,0),0)*N864/1000</f>
        <v>0</v>
      </c>
      <c r="X864" s="6">
        <f>+IF(W864=0,0,T864/W864)</f>
        <v>0</v>
      </c>
      <c r="Y864" s="1" t="str">
        <f>MID(L864,14,1)</f>
        <v>1</v>
      </c>
      <c r="Z864" s="2" t="str">
        <f>IF(IFERROR(FIND("PUL",M864,1),0)&gt;1,"pulido","no")</f>
        <v>no</v>
      </c>
      <c r="AA864" s="2" t="str">
        <f>IF(IFERROR(FIND("BIOC",M864,1),0)&gt;1,"BIOCITY","no")</f>
        <v>no</v>
      </c>
      <c r="AB864" s="2">
        <f>IFERROR(SEARCH("INT",F864,1),0)+IFERROR(SEARCH("DEV",F864,1),0)+IFERROR(SEARCH("FC",F864,1),0)+IFERROR(SEARCH("USD",F864,1),0)</f>
        <v>0</v>
      </c>
    </row>
    <row r="865" spans="1:28" x14ac:dyDescent="0.2">
      <c r="A865" s="1" t="s">
        <v>1468</v>
      </c>
      <c r="B865" s="1" t="s">
        <v>15</v>
      </c>
      <c r="C865" s="4">
        <v>45363</v>
      </c>
      <c r="D865" s="1" t="s">
        <v>197</v>
      </c>
      <c r="E865" s="1" t="s">
        <v>196</v>
      </c>
      <c r="F865" s="1" t="s">
        <v>1467</v>
      </c>
      <c r="G865" s="1" t="s">
        <v>39</v>
      </c>
      <c r="H865" s="1" t="s">
        <v>38</v>
      </c>
      <c r="I865" s="1" t="s">
        <v>50</v>
      </c>
      <c r="J865" s="1" t="s">
        <v>9</v>
      </c>
      <c r="K865" s="1" t="s">
        <v>30</v>
      </c>
      <c r="L865" s="1" t="s">
        <v>517</v>
      </c>
      <c r="M865" s="1" t="s">
        <v>516</v>
      </c>
      <c r="N865" s="1">
        <v>193.92</v>
      </c>
      <c r="O865" s="1" t="s">
        <v>2</v>
      </c>
      <c r="P865" s="1">
        <v>0</v>
      </c>
      <c r="Q865" s="1">
        <v>193.92</v>
      </c>
      <c r="R865" s="1" t="s">
        <v>195</v>
      </c>
      <c r="S865" s="1">
        <v>2837.48</v>
      </c>
      <c r="T865" s="6">
        <f>+S865*N865</f>
        <v>550244.12159999995</v>
      </c>
      <c r="U865" s="6">
        <f>+S865*Q865</f>
        <v>550244.12159999995</v>
      </c>
      <c r="V865" s="1" t="str">
        <f>IF(AB865=0,IFERROR(VLOOKUP(L865,[1]listaMateriales!A:K,11,0),"-"),"Sin producto")</f>
        <v>38 x 38</v>
      </c>
      <c r="W865" s="6">
        <f>+IF(OR(K865="27",K865="28",K865="29"),VLOOKUP(L865,[1]listaMateriales!A:E,5,0),0)*N865/1000</f>
        <v>0</v>
      </c>
      <c r="X865" s="6">
        <f>+IF(W865=0,0,T865/W865)</f>
        <v>0</v>
      </c>
      <c r="Y865" s="1" t="str">
        <f>MID(L865,14,1)</f>
        <v>2</v>
      </c>
      <c r="Z865" s="2" t="str">
        <f>IF(IFERROR(FIND("PUL",M865,1),0)&gt;1,"pulido","no")</f>
        <v>no</v>
      </c>
      <c r="AA865" s="2" t="str">
        <f>IF(IFERROR(FIND("BIOC",M865,1),0)&gt;1,"BIOCITY","no")</f>
        <v>no</v>
      </c>
      <c r="AB865" s="2">
        <f>IFERROR(SEARCH("INT",F865,1),0)+IFERROR(SEARCH("DEV",F865,1),0)+IFERROR(SEARCH("FC",F865,1),0)+IFERROR(SEARCH("USD",F865,1),0)</f>
        <v>0</v>
      </c>
    </row>
    <row r="866" spans="1:28" x14ac:dyDescent="0.2">
      <c r="A866" s="1" t="s">
        <v>1468</v>
      </c>
      <c r="B866" s="1" t="s">
        <v>15</v>
      </c>
      <c r="C866" s="4">
        <v>45363</v>
      </c>
      <c r="D866" s="1" t="s">
        <v>197</v>
      </c>
      <c r="E866" s="1" t="s">
        <v>196</v>
      </c>
      <c r="F866" s="1" t="s">
        <v>1467</v>
      </c>
      <c r="G866" s="1" t="s">
        <v>39</v>
      </c>
      <c r="H866" s="1" t="s">
        <v>38</v>
      </c>
      <c r="I866" s="1" t="s">
        <v>50</v>
      </c>
      <c r="J866" s="1" t="s">
        <v>9</v>
      </c>
      <c r="K866" s="1" t="s">
        <v>30</v>
      </c>
      <c r="L866" s="1" t="s">
        <v>800</v>
      </c>
      <c r="M866" s="1" t="s">
        <v>799</v>
      </c>
      <c r="N866" s="1">
        <v>193.92</v>
      </c>
      <c r="O866" s="1" t="s">
        <v>2</v>
      </c>
      <c r="P866" s="1">
        <v>0</v>
      </c>
      <c r="Q866" s="1">
        <v>193.92</v>
      </c>
      <c r="R866" s="1" t="s">
        <v>195</v>
      </c>
      <c r="S866" s="1">
        <v>2605.08</v>
      </c>
      <c r="T866" s="6">
        <f>+S866*N866</f>
        <v>505177.11359999998</v>
      </c>
      <c r="U866" s="6">
        <f>+S866*Q866</f>
        <v>505177.11359999998</v>
      </c>
      <c r="V866" s="1" t="str">
        <f>IF(AB866=0,IFERROR(VLOOKUP(L866,[1]listaMateriales!A:K,11,0),"-"),"Sin producto")</f>
        <v>38 x 38</v>
      </c>
      <c r="W866" s="6">
        <f>+IF(OR(K866="27",K866="28",K866="29"),VLOOKUP(L866,[1]listaMateriales!A:E,5,0),0)*N866/1000</f>
        <v>0</v>
      </c>
      <c r="X866" s="6">
        <f>+IF(W866=0,0,T866/W866)</f>
        <v>0</v>
      </c>
      <c r="Y866" s="1" t="str">
        <f>MID(L866,14,1)</f>
        <v>2</v>
      </c>
      <c r="Z866" s="2" t="str">
        <f>IF(IFERROR(FIND("PUL",M866,1),0)&gt;1,"pulido","no")</f>
        <v>no</v>
      </c>
      <c r="AA866" s="2" t="str">
        <f>IF(IFERROR(FIND("BIOC",M866,1),0)&gt;1,"BIOCITY","no")</f>
        <v>no</v>
      </c>
      <c r="AB866" s="2">
        <f>IFERROR(SEARCH("INT",F866,1),0)+IFERROR(SEARCH("DEV",F866,1),0)+IFERROR(SEARCH("FC",F866,1),0)+IFERROR(SEARCH("USD",F866,1),0)</f>
        <v>0</v>
      </c>
    </row>
    <row r="867" spans="1:28" x14ac:dyDescent="0.2">
      <c r="A867" s="1" t="s">
        <v>1468</v>
      </c>
      <c r="B867" s="1" t="s">
        <v>15</v>
      </c>
      <c r="C867" s="4">
        <v>45363</v>
      </c>
      <c r="D867" s="1" t="s">
        <v>197</v>
      </c>
      <c r="E867" s="1" t="s">
        <v>196</v>
      </c>
      <c r="F867" s="1" t="s">
        <v>1467</v>
      </c>
      <c r="G867" s="1" t="s">
        <v>39</v>
      </c>
      <c r="H867" s="1" t="s">
        <v>38</v>
      </c>
      <c r="I867" s="1" t="s">
        <v>50</v>
      </c>
      <c r="J867" s="1" t="s">
        <v>9</v>
      </c>
      <c r="K867" s="1" t="s">
        <v>30</v>
      </c>
      <c r="L867" s="1" t="s">
        <v>1466</v>
      </c>
      <c r="M867" s="1" t="s">
        <v>1465</v>
      </c>
      <c r="N867" s="1">
        <v>193.92</v>
      </c>
      <c r="O867" s="1" t="s">
        <v>2</v>
      </c>
      <c r="P867" s="1">
        <v>0</v>
      </c>
      <c r="Q867" s="1">
        <v>193.92</v>
      </c>
      <c r="R867" s="1" t="s">
        <v>195</v>
      </c>
      <c r="S867" s="1">
        <v>2605.08</v>
      </c>
      <c r="T867" s="6">
        <f>+S867*N867</f>
        <v>505177.11359999998</v>
      </c>
      <c r="U867" s="6">
        <f>+S867*Q867</f>
        <v>505177.11359999998</v>
      </c>
      <c r="V867" s="1" t="str">
        <f>IF(AB867=0,IFERROR(VLOOKUP(L867,[1]listaMateriales!A:K,11,0),"-"),"Sin producto")</f>
        <v>38 x 38</v>
      </c>
      <c r="W867" s="6">
        <f>+IF(OR(K867="27",K867="28",K867="29"),VLOOKUP(L867,[1]listaMateriales!A:E,5,0),0)*N867/1000</f>
        <v>0</v>
      </c>
      <c r="X867" s="6">
        <f>+IF(W867=0,0,T867/W867)</f>
        <v>0</v>
      </c>
      <c r="Y867" s="1" t="str">
        <f>MID(L867,14,1)</f>
        <v>2</v>
      </c>
      <c r="Z867" s="2" t="str">
        <f>IF(IFERROR(FIND("PUL",M867,1),0)&gt;1,"pulido","no")</f>
        <v>no</v>
      </c>
      <c r="AA867" s="2" t="str">
        <f>IF(IFERROR(FIND("BIOC",M867,1),0)&gt;1,"BIOCITY","no")</f>
        <v>no</v>
      </c>
      <c r="AB867" s="2">
        <f>IFERROR(SEARCH("INT",F867,1),0)+IFERROR(SEARCH("DEV",F867,1),0)+IFERROR(SEARCH("FC",F867,1),0)+IFERROR(SEARCH("USD",F867,1),0)</f>
        <v>0</v>
      </c>
    </row>
    <row r="868" spans="1:28" x14ac:dyDescent="0.2">
      <c r="A868" s="1" t="s">
        <v>1464</v>
      </c>
      <c r="B868" s="1" t="s">
        <v>15</v>
      </c>
      <c r="C868" s="4">
        <v>45363</v>
      </c>
      <c r="D868" s="1" t="s">
        <v>1455</v>
      </c>
      <c r="E868" s="1" t="s">
        <v>1454</v>
      </c>
      <c r="F868" s="1" t="s">
        <v>1453</v>
      </c>
      <c r="G868" s="1" t="s">
        <v>12</v>
      </c>
      <c r="H868" s="1" t="s">
        <v>11</v>
      </c>
      <c r="I868" s="1" t="s">
        <v>50</v>
      </c>
      <c r="J868" s="1" t="s">
        <v>17</v>
      </c>
      <c r="K868" s="1" t="s">
        <v>16</v>
      </c>
      <c r="L868" s="1" t="s">
        <v>763</v>
      </c>
      <c r="M868" s="1" t="s">
        <v>762</v>
      </c>
      <c r="N868" s="1">
        <v>504</v>
      </c>
      <c r="O868" s="1" t="s">
        <v>2</v>
      </c>
      <c r="P868" s="1">
        <v>0</v>
      </c>
      <c r="Q868" s="1">
        <v>504</v>
      </c>
      <c r="R868" s="1" t="s">
        <v>33</v>
      </c>
      <c r="S868" s="1">
        <v>17036.63</v>
      </c>
      <c r="T868" s="6">
        <f>+S868*N868</f>
        <v>8586461.5200000014</v>
      </c>
      <c r="U868" s="6">
        <f>+S868*Q868</f>
        <v>8586461.5200000014</v>
      </c>
      <c r="V868" s="1" t="str">
        <f>IF(AB868=0,IFERROR(VLOOKUP(L868,[1]listaMateriales!A:K,11,0),"-"),"Sin producto")</f>
        <v>58x58 Polished</v>
      </c>
      <c r="W868" s="6">
        <f>+IF(OR(K868="27",K868="28",K868="29"),VLOOKUP(L868,[1]listaMateriales!A:E,5,0),0)*N868/1000</f>
        <v>0</v>
      </c>
      <c r="X868" s="6">
        <f>+IF(W868=0,0,T868/W868)</f>
        <v>0</v>
      </c>
      <c r="Y868" s="1" t="str">
        <f>MID(L868,14,1)</f>
        <v>1</v>
      </c>
      <c r="Z868" s="2" t="str">
        <f>IF(IFERROR(FIND("PUL",M868,1),0)&gt;1,"pulido","no")</f>
        <v>pulido</v>
      </c>
      <c r="AA868" s="2" t="str">
        <f>IF(IFERROR(FIND("BIOC",M868,1),0)&gt;1,"BIOCITY","no")</f>
        <v>no</v>
      </c>
      <c r="AB868" s="2">
        <f>IFERROR(SEARCH("INT",F868,1),0)+IFERROR(SEARCH("DEV",F868,1),0)+IFERROR(SEARCH("FC",F868,1),0)+IFERROR(SEARCH("USD",F868,1),0)</f>
        <v>0</v>
      </c>
    </row>
    <row r="869" spans="1:28" x14ac:dyDescent="0.2">
      <c r="A869" s="1" t="s">
        <v>1464</v>
      </c>
      <c r="B869" s="1" t="s">
        <v>15</v>
      </c>
      <c r="C869" s="4">
        <v>45363</v>
      </c>
      <c r="D869" s="1" t="s">
        <v>1455</v>
      </c>
      <c r="E869" s="1" t="s">
        <v>1454</v>
      </c>
      <c r="F869" s="1" t="s">
        <v>1453</v>
      </c>
      <c r="G869" s="1" t="s">
        <v>12</v>
      </c>
      <c r="H869" s="1" t="s">
        <v>11</v>
      </c>
      <c r="I869" s="1" t="s">
        <v>50</v>
      </c>
      <c r="J869" s="1" t="s">
        <v>17</v>
      </c>
      <c r="K869" s="1" t="s">
        <v>16</v>
      </c>
      <c r="L869" s="1" t="s">
        <v>558</v>
      </c>
      <c r="M869" s="1" t="s">
        <v>557</v>
      </c>
      <c r="N869" s="1">
        <v>504</v>
      </c>
      <c r="O869" s="1" t="s">
        <v>2</v>
      </c>
      <c r="P869" s="1">
        <v>0</v>
      </c>
      <c r="Q869" s="1">
        <v>504</v>
      </c>
      <c r="R869" s="1" t="s">
        <v>33</v>
      </c>
      <c r="S869" s="1">
        <v>17036.63</v>
      </c>
      <c r="T869" s="6">
        <f>+S869*N869</f>
        <v>8586461.5200000014</v>
      </c>
      <c r="U869" s="6">
        <f>+S869*Q869</f>
        <v>8586461.5200000014</v>
      </c>
      <c r="V869" s="1" t="str">
        <f>IF(AB869=0,IFERROR(VLOOKUP(L869,[1]listaMateriales!A:K,11,0),"-"),"Sin producto")</f>
        <v>58x58 Polished</v>
      </c>
      <c r="W869" s="6">
        <f>+IF(OR(K869="27",K869="28",K869="29"),VLOOKUP(L869,[1]listaMateriales!A:E,5,0),0)*N869/1000</f>
        <v>0</v>
      </c>
      <c r="X869" s="6">
        <f>+IF(W869=0,0,T869/W869)</f>
        <v>0</v>
      </c>
      <c r="Y869" s="1" t="str">
        <f>MID(L869,14,1)</f>
        <v>1</v>
      </c>
      <c r="Z869" s="2" t="str">
        <f>IF(IFERROR(FIND("PUL",M869,1),0)&gt;1,"pulido","no")</f>
        <v>pulido</v>
      </c>
      <c r="AA869" s="2" t="str">
        <f>IF(IFERROR(FIND("BIOC",M869,1),0)&gt;1,"BIOCITY","no")</f>
        <v>no</v>
      </c>
      <c r="AB869" s="2">
        <f>IFERROR(SEARCH("INT",F869,1),0)+IFERROR(SEARCH("DEV",F869,1),0)+IFERROR(SEARCH("FC",F869,1),0)+IFERROR(SEARCH("USD",F869,1),0)</f>
        <v>0</v>
      </c>
    </row>
    <row r="870" spans="1:28" x14ac:dyDescent="0.2">
      <c r="A870" s="1" t="s">
        <v>1464</v>
      </c>
      <c r="B870" s="1" t="s">
        <v>15</v>
      </c>
      <c r="C870" s="4">
        <v>45363</v>
      </c>
      <c r="D870" s="1" t="s">
        <v>1455</v>
      </c>
      <c r="E870" s="1" t="s">
        <v>1454</v>
      </c>
      <c r="F870" s="1" t="s">
        <v>1453</v>
      </c>
      <c r="G870" s="1" t="s">
        <v>12</v>
      </c>
      <c r="H870" s="1" t="s">
        <v>11</v>
      </c>
      <c r="I870" s="1" t="s">
        <v>50</v>
      </c>
      <c r="J870" s="1" t="s">
        <v>17</v>
      </c>
      <c r="K870" s="1" t="s">
        <v>16</v>
      </c>
      <c r="L870" s="1" t="s">
        <v>1463</v>
      </c>
      <c r="M870" s="1" t="s">
        <v>1462</v>
      </c>
      <c r="N870" s="1">
        <v>504</v>
      </c>
      <c r="O870" s="1" t="s">
        <v>2</v>
      </c>
      <c r="P870" s="1">
        <v>0</v>
      </c>
      <c r="Q870" s="1">
        <v>504</v>
      </c>
      <c r="R870" s="1" t="s">
        <v>33</v>
      </c>
      <c r="S870" s="1">
        <v>17036.63</v>
      </c>
      <c r="T870" s="6">
        <f>+S870*N870</f>
        <v>8586461.5200000014</v>
      </c>
      <c r="U870" s="6">
        <f>+S870*Q870</f>
        <v>8586461.5200000014</v>
      </c>
      <c r="V870" s="1" t="str">
        <f>IF(AB870=0,IFERROR(VLOOKUP(L870,[1]listaMateriales!A:K,11,0),"-"),"Sin producto")</f>
        <v>58x58 Polished</v>
      </c>
      <c r="W870" s="6">
        <f>+IF(OR(K870="27",K870="28",K870="29"),VLOOKUP(L870,[1]listaMateriales!A:E,5,0),0)*N870/1000</f>
        <v>0</v>
      </c>
      <c r="X870" s="6">
        <f>+IF(W870=0,0,T870/W870)</f>
        <v>0</v>
      </c>
      <c r="Y870" s="1" t="str">
        <f>MID(L870,14,1)</f>
        <v>1</v>
      </c>
      <c r="Z870" s="2" t="str">
        <f>IF(IFERROR(FIND("PUL",M870,1),0)&gt;1,"pulido","no")</f>
        <v>pulido</v>
      </c>
      <c r="AA870" s="2" t="str">
        <f>IF(IFERROR(FIND("BIOC",M870,1),0)&gt;1,"BIOCITY","no")</f>
        <v>no</v>
      </c>
      <c r="AB870" s="2">
        <f>IFERROR(SEARCH("INT",F870,1),0)+IFERROR(SEARCH("DEV",F870,1),0)+IFERROR(SEARCH("FC",F870,1),0)+IFERROR(SEARCH("USD",F870,1),0)</f>
        <v>0</v>
      </c>
    </row>
    <row r="871" spans="1:28" x14ac:dyDescent="0.2">
      <c r="A871" s="1" t="s">
        <v>1461</v>
      </c>
      <c r="B871" s="1" t="s">
        <v>42</v>
      </c>
      <c r="C871" s="4">
        <v>45363</v>
      </c>
      <c r="D871" s="1" t="s">
        <v>777</v>
      </c>
      <c r="E871" s="1" t="s">
        <v>776</v>
      </c>
      <c r="F871" s="1" t="s">
        <v>1427</v>
      </c>
      <c r="G871" s="1" t="s">
        <v>39</v>
      </c>
      <c r="H871" s="1" t="s">
        <v>38</v>
      </c>
      <c r="I871" s="1" t="s">
        <v>50</v>
      </c>
      <c r="J871" s="1" t="s">
        <v>37</v>
      </c>
      <c r="K871" s="1" t="s">
        <v>36</v>
      </c>
      <c r="L871" s="1" t="s">
        <v>35</v>
      </c>
      <c r="M871" s="1" t="s">
        <v>34</v>
      </c>
      <c r="N871" s="1">
        <v>5760</v>
      </c>
      <c r="O871" s="1" t="s">
        <v>4</v>
      </c>
      <c r="P871" s="1">
        <v>5760</v>
      </c>
      <c r="Q871" s="1">
        <v>0</v>
      </c>
      <c r="R871" s="1" t="s">
        <v>33</v>
      </c>
      <c r="S871" s="1">
        <v>292.99</v>
      </c>
      <c r="T871" s="6">
        <f>+S871*N871</f>
        <v>1687622.4000000001</v>
      </c>
      <c r="U871" s="6">
        <f>+S871*Q871</f>
        <v>0</v>
      </c>
      <c r="V871" s="1" t="str">
        <f>IF(AB871=0,IFERROR(VLOOKUP(L871,[1]listaMateriales!A:K,11,0),"-"),"Sin producto")</f>
        <v>Ladrillos (Campana)</v>
      </c>
      <c r="W871" s="6">
        <f>+IF(OR(K871="27",K871="28",K871="29"),VLOOKUP(L871,[1]listaMateriales!A:E,5,0),0)*N871/1000</f>
        <v>27.648</v>
      </c>
      <c r="X871" s="6">
        <f>+IF(W871=0,0,T871/W871)</f>
        <v>61039.583333333336</v>
      </c>
      <c r="Y871" s="1" t="str">
        <f>MID(L871,14,1)</f>
        <v/>
      </c>
      <c r="Z871" s="2" t="str">
        <f>IF(IFERROR(FIND("PUL",M871,1),0)&gt;1,"pulido","no")</f>
        <v>no</v>
      </c>
      <c r="AA871" s="2" t="str">
        <f>IF(IFERROR(FIND("BIOC",M871,1),0)&gt;1,"BIOCITY","no")</f>
        <v>no</v>
      </c>
      <c r="AB871" s="2">
        <f>IFERROR(SEARCH("INT",F871,1),0)+IFERROR(SEARCH("DEV",F871,1),0)+IFERROR(SEARCH("FC",F871,1),0)+IFERROR(SEARCH("USD",F871,1),0)</f>
        <v>0</v>
      </c>
    </row>
    <row r="872" spans="1:28" x14ac:dyDescent="0.2">
      <c r="A872" s="1" t="s">
        <v>1460</v>
      </c>
      <c r="B872" s="1" t="s">
        <v>15</v>
      </c>
      <c r="C872" s="4">
        <v>45363</v>
      </c>
      <c r="D872" s="1" t="s">
        <v>197</v>
      </c>
      <c r="E872" s="1" t="s">
        <v>196</v>
      </c>
      <c r="F872" s="1" t="s">
        <v>1459</v>
      </c>
      <c r="G872" s="1" t="s">
        <v>12</v>
      </c>
      <c r="H872" s="1" t="s">
        <v>11</v>
      </c>
      <c r="I872" s="1" t="s">
        <v>50</v>
      </c>
      <c r="J872" s="1" t="s">
        <v>17</v>
      </c>
      <c r="K872" s="1" t="s">
        <v>16</v>
      </c>
      <c r="L872" s="1" t="s">
        <v>1373</v>
      </c>
      <c r="M872" s="1" t="s">
        <v>1372</v>
      </c>
      <c r="N872" s="1">
        <v>100.8</v>
      </c>
      <c r="O872" s="1" t="s">
        <v>2</v>
      </c>
      <c r="P872" s="1">
        <v>100.8</v>
      </c>
      <c r="Q872" s="1">
        <v>0</v>
      </c>
      <c r="R872" s="1" t="s">
        <v>195</v>
      </c>
      <c r="S872" s="1">
        <v>9151.57</v>
      </c>
      <c r="T872" s="6">
        <f>+S872*N872</f>
        <v>922478.25599999994</v>
      </c>
      <c r="U872" s="6">
        <f>+S872*Q872</f>
        <v>0</v>
      </c>
      <c r="V872" s="1" t="str">
        <f>IF(AB872=0,IFERROR(VLOOKUP(L872,[1]listaMateriales!A:K,11,0),"-"),"Sin producto")</f>
        <v>58x58 Polished</v>
      </c>
      <c r="W872" s="6">
        <f>+IF(OR(K872="27",K872="28",K872="29"),VLOOKUP(L872,[1]listaMateriales!A:E,5,0),0)*N872/1000</f>
        <v>0</v>
      </c>
      <c r="X872" s="6">
        <f>+IF(W872=0,0,T872/W872)</f>
        <v>0</v>
      </c>
      <c r="Y872" s="1" t="str">
        <f>MID(L872,14,1)</f>
        <v>2</v>
      </c>
      <c r="Z872" s="2" t="str">
        <f>IF(IFERROR(FIND("PUL",M872,1),0)&gt;1,"pulido","no")</f>
        <v>pulido</v>
      </c>
      <c r="AA872" s="2" t="str">
        <f>IF(IFERROR(FIND("BIOC",M872,1),0)&gt;1,"BIOCITY","no")</f>
        <v>no</v>
      </c>
      <c r="AB872" s="2">
        <f>IFERROR(SEARCH("INT",F872,1),0)+IFERROR(SEARCH("DEV",F872,1),0)+IFERROR(SEARCH("FC",F872,1),0)+IFERROR(SEARCH("USD",F872,1),0)</f>
        <v>0</v>
      </c>
    </row>
    <row r="873" spans="1:28" x14ac:dyDescent="0.2">
      <c r="A873" s="1" t="s">
        <v>1460</v>
      </c>
      <c r="B873" s="1" t="s">
        <v>15</v>
      </c>
      <c r="C873" s="4">
        <v>45363</v>
      </c>
      <c r="D873" s="1" t="s">
        <v>197</v>
      </c>
      <c r="E873" s="1" t="s">
        <v>196</v>
      </c>
      <c r="F873" s="1" t="s">
        <v>1459</v>
      </c>
      <c r="G873" s="1" t="s">
        <v>12</v>
      </c>
      <c r="H873" s="1" t="s">
        <v>11</v>
      </c>
      <c r="I873" s="1" t="s">
        <v>50</v>
      </c>
      <c r="J873" s="1" t="s">
        <v>17</v>
      </c>
      <c r="K873" s="1" t="s">
        <v>16</v>
      </c>
      <c r="L873" s="1" t="s">
        <v>1458</v>
      </c>
      <c r="M873" s="1" t="s">
        <v>1457</v>
      </c>
      <c r="N873" s="1">
        <v>100.8</v>
      </c>
      <c r="O873" s="1" t="s">
        <v>2</v>
      </c>
      <c r="P873" s="1">
        <v>100.8</v>
      </c>
      <c r="Q873" s="1">
        <v>0</v>
      </c>
      <c r="R873" s="1" t="s">
        <v>195</v>
      </c>
      <c r="S873" s="1">
        <v>9151.57</v>
      </c>
      <c r="T873" s="6">
        <f>+S873*N873</f>
        <v>922478.25599999994</v>
      </c>
      <c r="U873" s="6">
        <f>+S873*Q873</f>
        <v>0</v>
      </c>
      <c r="V873" s="1" t="str">
        <f>IF(AB873=0,IFERROR(VLOOKUP(L873,[1]listaMateriales!A:K,11,0),"-"),"Sin producto")</f>
        <v>58x58 Polished</v>
      </c>
      <c r="W873" s="6">
        <f>+IF(OR(K873="27",K873="28",K873="29"),VLOOKUP(L873,[1]listaMateriales!A:E,5,0),0)*N873/1000</f>
        <v>0</v>
      </c>
      <c r="X873" s="6">
        <f>+IF(W873=0,0,T873/W873)</f>
        <v>0</v>
      </c>
      <c r="Y873" s="1" t="str">
        <f>MID(L873,14,1)</f>
        <v>2</v>
      </c>
      <c r="Z873" s="2" t="str">
        <f>IF(IFERROR(FIND("PUL",M873,1),0)&gt;1,"pulido","no")</f>
        <v>pulido</v>
      </c>
      <c r="AA873" s="2" t="str">
        <f>IF(IFERROR(FIND("BIOC",M873,1),0)&gt;1,"BIOCITY","no")</f>
        <v>no</v>
      </c>
      <c r="AB873" s="2">
        <f>IFERROR(SEARCH("INT",F873,1),0)+IFERROR(SEARCH("DEV",F873,1),0)+IFERROR(SEARCH("FC",F873,1),0)+IFERROR(SEARCH("USD",F873,1),0)</f>
        <v>0</v>
      </c>
    </row>
    <row r="874" spans="1:28" x14ac:dyDescent="0.2">
      <c r="A874" s="1" t="s">
        <v>1456</v>
      </c>
      <c r="B874" s="1" t="s">
        <v>15</v>
      </c>
      <c r="C874" s="4">
        <v>45363</v>
      </c>
      <c r="D874" s="1" t="s">
        <v>1455</v>
      </c>
      <c r="E874" s="1" t="s">
        <v>1454</v>
      </c>
      <c r="F874" s="1" t="s">
        <v>1453</v>
      </c>
      <c r="G874" s="1" t="s">
        <v>12</v>
      </c>
      <c r="H874" s="1" t="s">
        <v>11</v>
      </c>
      <c r="I874" s="1" t="s">
        <v>50</v>
      </c>
      <c r="J874" s="1" t="s">
        <v>9</v>
      </c>
      <c r="K874" s="1" t="s">
        <v>30</v>
      </c>
      <c r="L874" s="1" t="s">
        <v>713</v>
      </c>
      <c r="M874" s="1" t="s">
        <v>712</v>
      </c>
      <c r="N874" s="1">
        <v>1297.92</v>
      </c>
      <c r="O874" s="1" t="s">
        <v>2</v>
      </c>
      <c r="P874" s="1">
        <v>0</v>
      </c>
      <c r="Q874" s="1">
        <v>1297.92</v>
      </c>
      <c r="R874" s="1" t="s">
        <v>33</v>
      </c>
      <c r="S874" s="1">
        <v>4757.88</v>
      </c>
      <c r="T874" s="6">
        <f>+S874*N874</f>
        <v>6175347.6096000001</v>
      </c>
      <c r="U874" s="6">
        <f>+S874*Q874</f>
        <v>6175347.6096000001</v>
      </c>
      <c r="V874" s="1" t="str">
        <f>IF(AB874=0,IFERROR(VLOOKUP(L874,[1]listaMateriales!A:K,11,0),"-"),"Sin producto")</f>
        <v>51 x 51</v>
      </c>
      <c r="W874" s="6">
        <f>+IF(OR(K874="27",K874="28",K874="29"),VLOOKUP(L874,[1]listaMateriales!A:E,5,0),0)*N874/1000</f>
        <v>0</v>
      </c>
      <c r="X874" s="6">
        <f>+IF(W874=0,0,T874/W874)</f>
        <v>0</v>
      </c>
      <c r="Y874" s="1" t="str">
        <f>MID(L874,14,1)</f>
        <v>1</v>
      </c>
      <c r="Z874" s="2" t="str">
        <f>IF(IFERROR(FIND("PUL",M874,1),0)&gt;1,"pulido","no")</f>
        <v>no</v>
      </c>
      <c r="AA874" s="2" t="str">
        <f>IF(IFERROR(FIND("BIOC",M874,1),0)&gt;1,"BIOCITY","no")</f>
        <v>no</v>
      </c>
      <c r="AB874" s="2">
        <f>IFERROR(SEARCH("INT",F874,1),0)+IFERROR(SEARCH("DEV",F874,1),0)+IFERROR(SEARCH("FC",F874,1),0)+IFERROR(SEARCH("USD",F874,1),0)</f>
        <v>0</v>
      </c>
    </row>
    <row r="875" spans="1:28" x14ac:dyDescent="0.2">
      <c r="A875" s="1" t="s">
        <v>1456</v>
      </c>
      <c r="B875" s="1" t="s">
        <v>15</v>
      </c>
      <c r="C875" s="4">
        <v>45363</v>
      </c>
      <c r="D875" s="1" t="s">
        <v>1455</v>
      </c>
      <c r="E875" s="1" t="s">
        <v>1454</v>
      </c>
      <c r="F875" s="1" t="s">
        <v>1453</v>
      </c>
      <c r="G875" s="1" t="s">
        <v>12</v>
      </c>
      <c r="H875" s="1" t="s">
        <v>11</v>
      </c>
      <c r="I875" s="1" t="s">
        <v>50</v>
      </c>
      <c r="J875" s="1" t="s">
        <v>9</v>
      </c>
      <c r="K875" s="1" t="s">
        <v>30</v>
      </c>
      <c r="L875" s="1" t="s">
        <v>719</v>
      </c>
      <c r="M875" s="1" t="s">
        <v>718</v>
      </c>
      <c r="N875" s="1">
        <v>1996.8</v>
      </c>
      <c r="O875" s="1" t="s">
        <v>2</v>
      </c>
      <c r="P875" s="1">
        <v>0</v>
      </c>
      <c r="Q875" s="1">
        <v>1996.8</v>
      </c>
      <c r="R875" s="1" t="s">
        <v>33</v>
      </c>
      <c r="S875" s="1">
        <v>4757.88</v>
      </c>
      <c r="T875" s="6">
        <f>+S875*N875</f>
        <v>9500534.784</v>
      </c>
      <c r="U875" s="6">
        <f>+S875*Q875</f>
        <v>9500534.784</v>
      </c>
      <c r="V875" s="1" t="str">
        <f>IF(AB875=0,IFERROR(VLOOKUP(L875,[1]listaMateriales!A:K,11,0),"-"),"Sin producto")</f>
        <v>51 x 51</v>
      </c>
      <c r="W875" s="6">
        <f>+IF(OR(K875="27",K875="28",K875="29"),VLOOKUP(L875,[1]listaMateriales!A:E,5,0),0)*N875/1000</f>
        <v>0</v>
      </c>
      <c r="X875" s="6">
        <f>+IF(W875=0,0,T875/W875)</f>
        <v>0</v>
      </c>
      <c r="Y875" s="1" t="str">
        <f>MID(L875,14,1)</f>
        <v>1</v>
      </c>
      <c r="Z875" s="2" t="str">
        <f>IF(IFERROR(FIND("PUL",M875,1),0)&gt;1,"pulido","no")</f>
        <v>no</v>
      </c>
      <c r="AA875" s="2" t="str">
        <f>IF(IFERROR(FIND("BIOC",M875,1),0)&gt;1,"BIOCITY","no")</f>
        <v>no</v>
      </c>
      <c r="AB875" s="2">
        <f>IFERROR(SEARCH("INT",F875,1),0)+IFERROR(SEARCH("DEV",F875,1),0)+IFERROR(SEARCH("FC",F875,1),0)+IFERROR(SEARCH("USD",F875,1),0)</f>
        <v>0</v>
      </c>
    </row>
    <row r="876" spans="1:28" x14ac:dyDescent="0.2">
      <c r="A876" s="1" t="s">
        <v>1452</v>
      </c>
      <c r="B876" s="1" t="s">
        <v>42</v>
      </c>
      <c r="C876" s="4">
        <v>45363</v>
      </c>
      <c r="D876" s="1" t="s">
        <v>194</v>
      </c>
      <c r="E876" s="1" t="s">
        <v>193</v>
      </c>
      <c r="F876" s="1" t="s">
        <v>1427</v>
      </c>
      <c r="G876" s="1" t="s">
        <v>39</v>
      </c>
      <c r="H876" s="1" t="s">
        <v>38</v>
      </c>
      <c r="I876" s="1" t="s">
        <v>0</v>
      </c>
      <c r="J876" s="1" t="s">
        <v>37</v>
      </c>
      <c r="K876" s="1" t="s">
        <v>36</v>
      </c>
      <c r="L876" s="1" t="s">
        <v>88</v>
      </c>
      <c r="M876" s="1" t="s">
        <v>87</v>
      </c>
      <c r="N876" s="1">
        <v>6336</v>
      </c>
      <c r="O876" s="1" t="s">
        <v>4</v>
      </c>
      <c r="P876" s="1">
        <v>6336</v>
      </c>
      <c r="Q876" s="1">
        <v>0</v>
      </c>
      <c r="R876" s="1" t="s">
        <v>125</v>
      </c>
      <c r="S876" s="1">
        <v>245.88</v>
      </c>
      <c r="T876" s="6">
        <f>+S876*N876</f>
        <v>1557895.68</v>
      </c>
      <c r="U876" s="6">
        <f>+S876*Q876</f>
        <v>0</v>
      </c>
      <c r="V876" s="1" t="str">
        <f>IF(AB876=0,IFERROR(VLOOKUP(L876,[1]listaMateriales!A:K,11,0),"-"),"Sin producto")</f>
        <v>Ladrillos (Campana)</v>
      </c>
      <c r="W876" s="6">
        <f>+IF(OR(K876="27",K876="28",K876="29"),VLOOKUP(L876,[1]listaMateriales!A:E,5,0),0)*N876/1000</f>
        <v>29.145599999999998</v>
      </c>
      <c r="X876" s="6">
        <f>+IF(W876=0,0,T876/W876)</f>
        <v>53452.17391304348</v>
      </c>
      <c r="Y876" s="1" t="str">
        <f>MID(L876,14,1)</f>
        <v/>
      </c>
      <c r="Z876" s="2" t="str">
        <f>IF(IFERROR(FIND("PUL",M876,1),0)&gt;1,"pulido","no")</f>
        <v>no</v>
      </c>
      <c r="AA876" s="2" t="str">
        <f>IF(IFERROR(FIND("BIOC",M876,1),0)&gt;1,"BIOCITY","no")</f>
        <v>no</v>
      </c>
      <c r="AB876" s="2">
        <f>IFERROR(SEARCH("INT",F876,1),0)+IFERROR(SEARCH("DEV",F876,1),0)+IFERROR(SEARCH("FC",F876,1),0)+IFERROR(SEARCH("USD",F876,1),0)</f>
        <v>0</v>
      </c>
    </row>
    <row r="877" spans="1:28" x14ac:dyDescent="0.2">
      <c r="A877" s="1" t="s">
        <v>1451</v>
      </c>
      <c r="B877" s="1" t="s">
        <v>42</v>
      </c>
      <c r="C877" s="4">
        <v>45363</v>
      </c>
      <c r="D877" s="1" t="s">
        <v>1450</v>
      </c>
      <c r="E877" s="1" t="s">
        <v>1449</v>
      </c>
      <c r="F877" s="1" t="s">
        <v>1355</v>
      </c>
      <c r="G877" s="1" t="s">
        <v>39</v>
      </c>
      <c r="H877" s="1" t="s">
        <v>38</v>
      </c>
      <c r="I877" s="1" t="s">
        <v>0</v>
      </c>
      <c r="J877" s="1" t="s">
        <v>17</v>
      </c>
      <c r="K877" s="1" t="s">
        <v>49</v>
      </c>
      <c r="L877" s="1" t="s">
        <v>55</v>
      </c>
      <c r="M877" s="1" t="s">
        <v>54</v>
      </c>
      <c r="N877" s="1">
        <v>4356</v>
      </c>
      <c r="O877" s="1" t="s">
        <v>4</v>
      </c>
      <c r="P877" s="1">
        <v>4356</v>
      </c>
      <c r="Q877" s="1">
        <v>0</v>
      </c>
      <c r="R877" s="1" t="s">
        <v>93</v>
      </c>
      <c r="S877" s="1">
        <v>246.91</v>
      </c>
      <c r="T877" s="6">
        <f>+S877*N877</f>
        <v>1075539.96</v>
      </c>
      <c r="U877" s="6">
        <f>+S877*Q877</f>
        <v>0</v>
      </c>
      <c r="V877" s="1" t="str">
        <f>IF(AB877=0,IFERROR(VLOOKUP(L877,[1]listaMateriales!A:K,11,0),"-"),"Sin producto")</f>
        <v xml:space="preserve">Ladrillos (Olavarria)    </v>
      </c>
      <c r="W877" s="6">
        <f>+IF(OR(K877="27",K877="28",K877="29"),VLOOKUP(L877,[1]listaMateriales!A:E,5,0),0)*N877/1000</f>
        <v>15.903756</v>
      </c>
      <c r="X877" s="6">
        <f>+IF(W877=0,0,T877/W877)</f>
        <v>67628.047110380721</v>
      </c>
      <c r="Y877" s="1" t="str">
        <f>MID(L877,14,1)</f>
        <v>1</v>
      </c>
      <c r="Z877" s="2" t="str">
        <f>IF(IFERROR(FIND("PUL",M877,1),0)&gt;1,"pulido","no")</f>
        <v>no</v>
      </c>
      <c r="AA877" s="2" t="str">
        <f>IF(IFERROR(FIND("BIOC",M877,1),0)&gt;1,"BIOCITY","no")</f>
        <v>no</v>
      </c>
      <c r="AB877" s="2">
        <f>IFERROR(SEARCH("INT",F877,1),0)+IFERROR(SEARCH("DEV",F877,1),0)+IFERROR(SEARCH("FC",F877,1),0)+IFERROR(SEARCH("USD",F877,1),0)</f>
        <v>0</v>
      </c>
    </row>
    <row r="878" spans="1:28" x14ac:dyDescent="0.2">
      <c r="A878" s="1" t="s">
        <v>1451</v>
      </c>
      <c r="B878" s="1" t="s">
        <v>42</v>
      </c>
      <c r="C878" s="4">
        <v>45363</v>
      </c>
      <c r="D878" s="1" t="s">
        <v>1450</v>
      </c>
      <c r="E878" s="1" t="s">
        <v>1449</v>
      </c>
      <c r="F878" s="1" t="s">
        <v>1355</v>
      </c>
      <c r="G878" s="1" t="s">
        <v>39</v>
      </c>
      <c r="H878" s="1" t="s">
        <v>38</v>
      </c>
      <c r="I878" s="1" t="s">
        <v>0</v>
      </c>
      <c r="J878" s="1" t="s">
        <v>17</v>
      </c>
      <c r="K878" s="1" t="s">
        <v>49</v>
      </c>
      <c r="L878" s="1" t="s">
        <v>57</v>
      </c>
      <c r="M878" s="1" t="s">
        <v>56</v>
      </c>
      <c r="N878" s="1">
        <v>1980</v>
      </c>
      <c r="O878" s="1" t="s">
        <v>4</v>
      </c>
      <c r="P878" s="1">
        <v>1980</v>
      </c>
      <c r="Q878" s="1">
        <v>0</v>
      </c>
      <c r="R878" s="1" t="s">
        <v>93</v>
      </c>
      <c r="S878" s="1">
        <v>426.41</v>
      </c>
      <c r="T878" s="6">
        <f>+S878*N878</f>
        <v>844291.8</v>
      </c>
      <c r="U878" s="6">
        <f>+S878*Q878</f>
        <v>0</v>
      </c>
      <c r="V878" s="1" t="str">
        <f>IF(AB878=0,IFERROR(VLOOKUP(L878,[1]listaMateriales!A:K,11,0),"-"),"Sin producto")</f>
        <v xml:space="preserve">Ladrillos (Olavarria)    </v>
      </c>
      <c r="W878" s="6">
        <f>+IF(OR(K878="27",K878="28",K878="29"),VLOOKUP(L878,[1]listaMateriales!A:E,5,0),0)*N878/1000</f>
        <v>13.70556</v>
      </c>
      <c r="X878" s="6">
        <f>+IF(W878=0,0,T878/W878)</f>
        <v>61602.138110372725</v>
      </c>
      <c r="Y878" s="1" t="str">
        <f>MID(L878,14,1)</f>
        <v>1</v>
      </c>
      <c r="Z878" s="2" t="str">
        <f>IF(IFERROR(FIND("PUL",M878,1),0)&gt;1,"pulido","no")</f>
        <v>no</v>
      </c>
      <c r="AA878" s="2" t="str">
        <f>IF(IFERROR(FIND("BIOC",M878,1),0)&gt;1,"BIOCITY","no")</f>
        <v>no</v>
      </c>
      <c r="AB878" s="2">
        <f>IFERROR(SEARCH("INT",F878,1),0)+IFERROR(SEARCH("DEV",F878,1),0)+IFERROR(SEARCH("FC",F878,1),0)+IFERROR(SEARCH("USD",F878,1),0)</f>
        <v>0</v>
      </c>
    </row>
    <row r="879" spans="1:28" x14ac:dyDescent="0.2">
      <c r="A879" s="1" t="s">
        <v>1448</v>
      </c>
      <c r="B879" s="1" t="s">
        <v>15</v>
      </c>
      <c r="C879" s="4">
        <v>45363</v>
      </c>
      <c r="D879" s="1" t="s">
        <v>127</v>
      </c>
      <c r="E879" s="1" t="s">
        <v>126</v>
      </c>
      <c r="F879" s="1" t="s">
        <v>1427</v>
      </c>
      <c r="G879" s="1" t="s">
        <v>39</v>
      </c>
      <c r="H879" s="1" t="s">
        <v>38</v>
      </c>
      <c r="I879" s="1" t="s">
        <v>50</v>
      </c>
      <c r="J879" s="1" t="s">
        <v>37</v>
      </c>
      <c r="K879" s="1" t="s">
        <v>36</v>
      </c>
      <c r="L879" s="1" t="s">
        <v>88</v>
      </c>
      <c r="M879" s="1" t="s">
        <v>87</v>
      </c>
      <c r="N879" s="1">
        <v>6336</v>
      </c>
      <c r="O879" s="1" t="s">
        <v>4</v>
      </c>
      <c r="P879" s="1">
        <v>6336</v>
      </c>
      <c r="Q879" s="1">
        <v>0</v>
      </c>
      <c r="R879" s="1" t="s">
        <v>125</v>
      </c>
      <c r="S879" s="1">
        <v>263.33</v>
      </c>
      <c r="T879" s="6">
        <f>+S879*N879</f>
        <v>1668458.88</v>
      </c>
      <c r="U879" s="6">
        <f>+S879*Q879</f>
        <v>0</v>
      </c>
      <c r="V879" s="1" t="str">
        <f>IF(AB879=0,IFERROR(VLOOKUP(L879,[1]listaMateriales!A:K,11,0),"-"),"Sin producto")</f>
        <v>Ladrillos (Campana)</v>
      </c>
      <c r="W879" s="6">
        <f>+IF(OR(K879="27",K879="28",K879="29"),VLOOKUP(L879,[1]listaMateriales!A:E,5,0),0)*N879/1000</f>
        <v>29.145599999999998</v>
      </c>
      <c r="X879" s="6">
        <f>+IF(W879=0,0,T879/W879)</f>
        <v>57245.65217391304</v>
      </c>
      <c r="Y879" s="1" t="str">
        <f>MID(L879,14,1)</f>
        <v/>
      </c>
      <c r="Z879" s="2" t="str">
        <f>IF(IFERROR(FIND("PUL",M879,1),0)&gt;1,"pulido","no")</f>
        <v>no</v>
      </c>
      <c r="AA879" s="2" t="str">
        <f>IF(IFERROR(FIND("BIOC",M879,1),0)&gt;1,"BIOCITY","no")</f>
        <v>no</v>
      </c>
      <c r="AB879" s="2">
        <f>IFERROR(SEARCH("INT",F879,1),0)+IFERROR(SEARCH("DEV",F879,1),0)+IFERROR(SEARCH("FC",F879,1),0)+IFERROR(SEARCH("USD",F879,1),0)</f>
        <v>0</v>
      </c>
    </row>
    <row r="880" spans="1:28" x14ac:dyDescent="0.2">
      <c r="A880" s="1" t="s">
        <v>1447</v>
      </c>
      <c r="B880" s="1" t="s">
        <v>42</v>
      </c>
      <c r="C880" s="4">
        <v>45363</v>
      </c>
      <c r="D880" s="1" t="s">
        <v>41</v>
      </c>
      <c r="E880" s="1" t="s">
        <v>40</v>
      </c>
      <c r="F880" s="1" t="s">
        <v>1446</v>
      </c>
      <c r="G880" s="1" t="s">
        <v>39</v>
      </c>
      <c r="H880" s="1" t="s">
        <v>38</v>
      </c>
      <c r="I880" s="1" t="s">
        <v>50</v>
      </c>
      <c r="J880" s="1" t="s">
        <v>37</v>
      </c>
      <c r="K880" s="1" t="s">
        <v>36</v>
      </c>
      <c r="L880" s="1" t="s">
        <v>35</v>
      </c>
      <c r="M880" s="1" t="s">
        <v>34</v>
      </c>
      <c r="N880" s="1">
        <v>7776</v>
      </c>
      <c r="O880" s="1" t="s">
        <v>4</v>
      </c>
      <c r="P880" s="1">
        <v>7776</v>
      </c>
      <c r="Q880" s="1">
        <v>0</v>
      </c>
      <c r="R880" s="1" t="s">
        <v>33</v>
      </c>
      <c r="S880" s="1">
        <v>116.04</v>
      </c>
      <c r="T880" s="6">
        <f>+S880*N880</f>
        <v>902327.04</v>
      </c>
      <c r="U880" s="6">
        <f>+S880*Q880</f>
        <v>0</v>
      </c>
      <c r="V880" s="1" t="str">
        <f>IF(AB880=0,IFERROR(VLOOKUP(L880,[1]listaMateriales!A:K,11,0),"-"),"Sin producto")</f>
        <v>Ladrillos (Campana)</v>
      </c>
      <c r="W880" s="6">
        <f>+IF(OR(K880="27",K880="28",K880="29"),VLOOKUP(L880,[1]listaMateriales!A:E,5,0),0)*N880/1000</f>
        <v>37.324799999999996</v>
      </c>
      <c r="X880" s="6">
        <f>+IF(W880=0,0,T880/W880)</f>
        <v>24175.000000000004</v>
      </c>
      <c r="Y880" s="1" t="str">
        <f>MID(L880,14,1)</f>
        <v/>
      </c>
      <c r="Z880" s="2" t="str">
        <f>IF(IFERROR(FIND("PUL",M880,1),0)&gt;1,"pulido","no")</f>
        <v>no</v>
      </c>
      <c r="AA880" s="2" t="str">
        <f>IF(IFERROR(FIND("BIOC",M880,1),0)&gt;1,"BIOCITY","no")</f>
        <v>no</v>
      </c>
      <c r="AB880" s="2">
        <f>IFERROR(SEARCH("INT",F880,1),0)+IFERROR(SEARCH("DEV",F880,1),0)+IFERROR(SEARCH("FC",F880,1),0)+IFERROR(SEARCH("USD",F880,1),0)</f>
        <v>0</v>
      </c>
    </row>
    <row r="881" spans="1:28" x14ac:dyDescent="0.2">
      <c r="A881" s="1" t="s">
        <v>1445</v>
      </c>
      <c r="B881" s="1" t="s">
        <v>42</v>
      </c>
      <c r="C881" s="4">
        <v>45363</v>
      </c>
      <c r="D881" s="1" t="s">
        <v>41</v>
      </c>
      <c r="E881" s="1" t="s">
        <v>40</v>
      </c>
      <c r="F881" s="1" t="s">
        <v>1444</v>
      </c>
      <c r="G881" s="1" t="s">
        <v>39</v>
      </c>
      <c r="H881" s="1" t="s">
        <v>38</v>
      </c>
      <c r="I881" s="1" t="s">
        <v>50</v>
      </c>
      <c r="J881" s="1" t="s">
        <v>37</v>
      </c>
      <c r="K881" s="1" t="s">
        <v>36</v>
      </c>
      <c r="L881" s="1" t="s">
        <v>35</v>
      </c>
      <c r="M881" s="1" t="s">
        <v>34</v>
      </c>
      <c r="N881" s="1">
        <v>7776</v>
      </c>
      <c r="O881" s="1" t="s">
        <v>4</v>
      </c>
      <c r="P881" s="1">
        <v>7776</v>
      </c>
      <c r="Q881" s="1">
        <v>0</v>
      </c>
      <c r="R881" s="1" t="s">
        <v>33</v>
      </c>
      <c r="S881" s="1">
        <v>116.04</v>
      </c>
      <c r="T881" s="6">
        <f>+S881*N881</f>
        <v>902327.04</v>
      </c>
      <c r="U881" s="6">
        <f>+S881*Q881</f>
        <v>0</v>
      </c>
      <c r="V881" s="1" t="str">
        <f>IF(AB881=0,IFERROR(VLOOKUP(L881,[1]listaMateriales!A:K,11,0),"-"),"Sin producto")</f>
        <v>Ladrillos (Campana)</v>
      </c>
      <c r="W881" s="6">
        <f>+IF(OR(K881="27",K881="28",K881="29"),VLOOKUP(L881,[1]listaMateriales!A:E,5,0),0)*N881/1000</f>
        <v>37.324799999999996</v>
      </c>
      <c r="X881" s="6">
        <f>+IF(W881=0,0,T881/W881)</f>
        <v>24175.000000000004</v>
      </c>
      <c r="Y881" s="1" t="str">
        <f>MID(L881,14,1)</f>
        <v/>
      </c>
      <c r="Z881" s="2" t="str">
        <f>IF(IFERROR(FIND("PUL",M881,1),0)&gt;1,"pulido","no")</f>
        <v>no</v>
      </c>
      <c r="AA881" s="2" t="str">
        <f>IF(IFERROR(FIND("BIOC",M881,1),0)&gt;1,"BIOCITY","no")</f>
        <v>no</v>
      </c>
      <c r="AB881" s="2">
        <f>IFERROR(SEARCH("INT",F881,1),0)+IFERROR(SEARCH("DEV",F881,1),0)+IFERROR(SEARCH("FC",F881,1),0)+IFERROR(SEARCH("USD",F881,1),0)</f>
        <v>0</v>
      </c>
    </row>
    <row r="882" spans="1:28" x14ac:dyDescent="0.2">
      <c r="A882" s="1" t="s">
        <v>1443</v>
      </c>
      <c r="B882" s="1" t="s">
        <v>42</v>
      </c>
      <c r="C882" s="4">
        <v>45363</v>
      </c>
      <c r="D882" s="1" t="s">
        <v>41</v>
      </c>
      <c r="E882" s="1" t="s">
        <v>40</v>
      </c>
      <c r="F882" s="1" t="s">
        <v>1442</v>
      </c>
      <c r="G882" s="1" t="s">
        <v>39</v>
      </c>
      <c r="H882" s="1" t="s">
        <v>38</v>
      </c>
      <c r="I882" s="1" t="s">
        <v>50</v>
      </c>
      <c r="J882" s="1" t="s">
        <v>37</v>
      </c>
      <c r="K882" s="1" t="s">
        <v>36</v>
      </c>
      <c r="L882" s="1" t="s">
        <v>35</v>
      </c>
      <c r="M882" s="1" t="s">
        <v>34</v>
      </c>
      <c r="N882" s="1">
        <v>6624</v>
      </c>
      <c r="O882" s="1" t="s">
        <v>4</v>
      </c>
      <c r="P882" s="1">
        <v>6624</v>
      </c>
      <c r="Q882" s="1">
        <v>0</v>
      </c>
      <c r="R882" s="1" t="s">
        <v>33</v>
      </c>
      <c r="S882" s="1">
        <v>116.04</v>
      </c>
      <c r="T882" s="6">
        <f>+S882*N882</f>
        <v>768648.96000000008</v>
      </c>
      <c r="U882" s="6">
        <f>+S882*Q882</f>
        <v>0</v>
      </c>
      <c r="V882" s="1" t="str">
        <f>IF(AB882=0,IFERROR(VLOOKUP(L882,[1]listaMateriales!A:K,11,0),"-"),"Sin producto")</f>
        <v>Ladrillos (Campana)</v>
      </c>
      <c r="W882" s="6">
        <f>+IF(OR(K882="27",K882="28",K882="29"),VLOOKUP(L882,[1]listaMateriales!A:E,5,0),0)*N882/1000</f>
        <v>31.795199999999998</v>
      </c>
      <c r="X882" s="6">
        <f>+IF(W882=0,0,T882/W882)</f>
        <v>24175.000000000004</v>
      </c>
      <c r="Y882" s="1" t="str">
        <f>MID(L882,14,1)</f>
        <v/>
      </c>
      <c r="Z882" s="2" t="str">
        <f>IF(IFERROR(FIND("PUL",M882,1),0)&gt;1,"pulido","no")</f>
        <v>no</v>
      </c>
      <c r="AA882" s="2" t="str">
        <f>IF(IFERROR(FIND("BIOC",M882,1),0)&gt;1,"BIOCITY","no")</f>
        <v>no</v>
      </c>
      <c r="AB882" s="2">
        <f>IFERROR(SEARCH("INT",F882,1),0)+IFERROR(SEARCH("DEV",F882,1),0)+IFERROR(SEARCH("FC",F882,1),0)+IFERROR(SEARCH("USD",F882,1),0)</f>
        <v>0</v>
      </c>
    </row>
    <row r="883" spans="1:28" x14ac:dyDescent="0.2">
      <c r="A883" s="1" t="s">
        <v>1441</v>
      </c>
      <c r="B883" s="1" t="s">
        <v>42</v>
      </c>
      <c r="C883" s="4">
        <v>45363</v>
      </c>
      <c r="D883" s="1" t="s">
        <v>41</v>
      </c>
      <c r="E883" s="1" t="s">
        <v>40</v>
      </c>
      <c r="F883" s="1" t="s">
        <v>1440</v>
      </c>
      <c r="G883" s="1" t="s">
        <v>39</v>
      </c>
      <c r="H883" s="1" t="s">
        <v>38</v>
      </c>
      <c r="I883" s="1" t="s">
        <v>50</v>
      </c>
      <c r="J883" s="1" t="s">
        <v>37</v>
      </c>
      <c r="K883" s="1" t="s">
        <v>36</v>
      </c>
      <c r="L883" s="1" t="s">
        <v>35</v>
      </c>
      <c r="M883" s="1" t="s">
        <v>34</v>
      </c>
      <c r="N883" s="1">
        <v>3168</v>
      </c>
      <c r="O883" s="1" t="s">
        <v>4</v>
      </c>
      <c r="P883" s="1">
        <v>3168</v>
      </c>
      <c r="Q883" s="1">
        <v>0</v>
      </c>
      <c r="R883" s="1" t="s">
        <v>33</v>
      </c>
      <c r="S883" s="1">
        <v>116.04</v>
      </c>
      <c r="T883" s="6">
        <f>+S883*N883</f>
        <v>367614.72000000003</v>
      </c>
      <c r="U883" s="6">
        <f>+S883*Q883</f>
        <v>0</v>
      </c>
      <c r="V883" s="1" t="str">
        <f>IF(AB883=0,IFERROR(VLOOKUP(L883,[1]listaMateriales!A:K,11,0),"-"),"Sin producto")</f>
        <v>Ladrillos (Campana)</v>
      </c>
      <c r="W883" s="6">
        <f>+IF(OR(K883="27",K883="28",K883="29"),VLOOKUP(L883,[1]listaMateriales!A:E,5,0),0)*N883/1000</f>
        <v>15.2064</v>
      </c>
      <c r="X883" s="6">
        <f>+IF(W883=0,0,T883/W883)</f>
        <v>24175</v>
      </c>
      <c r="Y883" s="1" t="str">
        <f>MID(L883,14,1)</f>
        <v/>
      </c>
      <c r="Z883" s="2" t="str">
        <f>IF(IFERROR(FIND("PUL",M883,1),0)&gt;1,"pulido","no")</f>
        <v>no</v>
      </c>
      <c r="AA883" s="2" t="str">
        <f>IF(IFERROR(FIND("BIOC",M883,1),0)&gt;1,"BIOCITY","no")</f>
        <v>no</v>
      </c>
      <c r="AB883" s="2">
        <f>IFERROR(SEARCH("INT",F883,1),0)+IFERROR(SEARCH("DEV",F883,1),0)+IFERROR(SEARCH("FC",F883,1),0)+IFERROR(SEARCH("USD",F883,1),0)</f>
        <v>0</v>
      </c>
    </row>
    <row r="884" spans="1:28" x14ac:dyDescent="0.2">
      <c r="A884" s="1" t="s">
        <v>1441</v>
      </c>
      <c r="B884" s="1" t="s">
        <v>42</v>
      </c>
      <c r="C884" s="4">
        <v>45363</v>
      </c>
      <c r="D884" s="1" t="s">
        <v>41</v>
      </c>
      <c r="E884" s="1" t="s">
        <v>40</v>
      </c>
      <c r="F884" s="1" t="s">
        <v>1440</v>
      </c>
      <c r="G884" s="1" t="s">
        <v>39</v>
      </c>
      <c r="H884" s="1" t="s">
        <v>38</v>
      </c>
      <c r="I884" s="1" t="s">
        <v>50</v>
      </c>
      <c r="J884" s="1" t="s">
        <v>37</v>
      </c>
      <c r="K884" s="1" t="s">
        <v>36</v>
      </c>
      <c r="L884" s="1" t="s">
        <v>75</v>
      </c>
      <c r="M884" s="1" t="s">
        <v>74</v>
      </c>
      <c r="N884" s="1">
        <v>2160</v>
      </c>
      <c r="O884" s="1" t="s">
        <v>4</v>
      </c>
      <c r="P884" s="1">
        <v>2160</v>
      </c>
      <c r="Q884" s="1">
        <v>0</v>
      </c>
      <c r="R884" s="1" t="s">
        <v>33</v>
      </c>
      <c r="S884" s="1">
        <v>224.01</v>
      </c>
      <c r="T884" s="6">
        <f>+S884*N884</f>
        <v>483861.6</v>
      </c>
      <c r="U884" s="6">
        <f>+S884*Q884</f>
        <v>0</v>
      </c>
      <c r="V884" s="1" t="str">
        <f>IF(AB884=0,IFERROR(VLOOKUP(L884,[1]listaMateriales!A:K,11,0),"-"),"Sin producto")</f>
        <v>Ladrillos (Campana)</v>
      </c>
      <c r="W884" s="6">
        <f>+IF(OR(K884="27",K884="28",K884="29"),VLOOKUP(L884,[1]listaMateriales!A:E,5,0),0)*N884/1000</f>
        <v>16.847999999999999</v>
      </c>
      <c r="X884" s="6">
        <f>+IF(W884=0,0,T884/W884)</f>
        <v>28719.23076923077</v>
      </c>
      <c r="Y884" s="1" t="str">
        <f>MID(L884,14,1)</f>
        <v/>
      </c>
      <c r="Z884" s="2" t="str">
        <f>IF(IFERROR(FIND("PUL",M884,1),0)&gt;1,"pulido","no")</f>
        <v>no</v>
      </c>
      <c r="AA884" s="2" t="str">
        <f>IF(IFERROR(FIND("BIOC",M884,1),0)&gt;1,"BIOCITY","no")</f>
        <v>no</v>
      </c>
      <c r="AB884" s="2">
        <f>IFERROR(SEARCH("INT",F884,1),0)+IFERROR(SEARCH("DEV",F884,1),0)+IFERROR(SEARCH("FC",F884,1),0)+IFERROR(SEARCH("USD",F884,1),0)</f>
        <v>0</v>
      </c>
    </row>
    <row r="885" spans="1:28" x14ac:dyDescent="0.2">
      <c r="A885" s="1" t="s">
        <v>1439</v>
      </c>
      <c r="B885" s="1" t="s">
        <v>15</v>
      </c>
      <c r="C885" s="4">
        <v>45363</v>
      </c>
      <c r="D885" s="1" t="s">
        <v>1438</v>
      </c>
      <c r="E885" s="1" t="s">
        <v>1437</v>
      </c>
      <c r="F885" s="1" t="s">
        <v>1436</v>
      </c>
      <c r="G885" s="1" t="s">
        <v>12</v>
      </c>
      <c r="H885" s="1" t="s">
        <v>11</v>
      </c>
      <c r="I885" s="1" t="s">
        <v>50</v>
      </c>
      <c r="J885" s="1" t="s">
        <v>17</v>
      </c>
      <c r="K885" s="1" t="s">
        <v>16</v>
      </c>
      <c r="L885" s="1" t="s">
        <v>600</v>
      </c>
      <c r="M885" s="1" t="s">
        <v>599</v>
      </c>
      <c r="N885" s="1">
        <v>10.8</v>
      </c>
      <c r="O885" s="1" t="s">
        <v>2</v>
      </c>
      <c r="P885" s="1">
        <v>10.8</v>
      </c>
      <c r="Q885" s="1">
        <v>0</v>
      </c>
      <c r="R885" s="1" t="s">
        <v>102</v>
      </c>
      <c r="S885" s="1">
        <v>6947.25</v>
      </c>
      <c r="T885" s="6">
        <f>+S885*N885</f>
        <v>75030.3</v>
      </c>
      <c r="U885" s="6">
        <f>+S885*Q885</f>
        <v>0</v>
      </c>
      <c r="V885" s="1" t="str">
        <f>IF(AB885=0,IFERROR(VLOOKUP(L885,[1]listaMateriales!A:K,11,0),"-"),"Sin producto")</f>
        <v>60x60-61x61-61,5x61,5</v>
      </c>
      <c r="W885" s="6">
        <f>+IF(OR(K885="27",K885="28",K885="29"),VLOOKUP(L885,[1]listaMateriales!A:E,5,0),0)*N885/1000</f>
        <v>0</v>
      </c>
      <c r="X885" s="6">
        <f>+IF(W885=0,0,T885/W885)</f>
        <v>0</v>
      </c>
      <c r="Y885" s="1" t="str">
        <f>MID(L885,14,1)</f>
        <v>1</v>
      </c>
      <c r="Z885" s="2" t="str">
        <f>IF(IFERROR(FIND("PUL",M885,1),0)&gt;1,"pulido","no")</f>
        <v>no</v>
      </c>
      <c r="AA885" s="2" t="str">
        <f>IF(IFERROR(FIND("BIOC",M885,1),0)&gt;1,"BIOCITY","no")</f>
        <v>no</v>
      </c>
      <c r="AB885" s="2">
        <f>IFERROR(SEARCH("INT",F885,1),0)+IFERROR(SEARCH("DEV",F885,1),0)+IFERROR(SEARCH("FC",F885,1),0)+IFERROR(SEARCH("USD",F885,1),0)</f>
        <v>0</v>
      </c>
    </row>
    <row r="886" spans="1:28" x14ac:dyDescent="0.2">
      <c r="A886" s="1" t="s">
        <v>1435</v>
      </c>
      <c r="B886" s="1" t="s">
        <v>42</v>
      </c>
      <c r="C886" s="4">
        <v>45363</v>
      </c>
      <c r="D886" s="1" t="s">
        <v>1433</v>
      </c>
      <c r="E886" s="1" t="s">
        <v>1432</v>
      </c>
      <c r="F886" s="1" t="s">
        <v>997</v>
      </c>
      <c r="G886" s="1" t="s">
        <v>39</v>
      </c>
      <c r="H886" s="1" t="s">
        <v>38</v>
      </c>
      <c r="I886" s="1" t="s">
        <v>0</v>
      </c>
      <c r="J886" s="1" t="s">
        <v>37</v>
      </c>
      <c r="K886" s="1" t="s">
        <v>36</v>
      </c>
      <c r="L886" s="1" t="s">
        <v>86</v>
      </c>
      <c r="M886" s="1" t="s">
        <v>85</v>
      </c>
      <c r="N886" s="1">
        <v>5034</v>
      </c>
      <c r="O886" s="1" t="s">
        <v>4</v>
      </c>
      <c r="P886" s="1">
        <v>5034</v>
      </c>
      <c r="Q886" s="1">
        <v>0</v>
      </c>
      <c r="R886" s="1" t="s">
        <v>33</v>
      </c>
      <c r="S886" s="1">
        <v>231.24</v>
      </c>
      <c r="T886" s="6">
        <f>+S886*N886</f>
        <v>1164062.1600000001</v>
      </c>
      <c r="U886" s="6">
        <f>+S886*Q886</f>
        <v>0</v>
      </c>
      <c r="V886" s="1" t="str">
        <f>IF(AB886=0,IFERROR(VLOOKUP(L886,[1]listaMateriales!A:K,11,0),"-"),"Sin producto")</f>
        <v>Ladrillos (Campana)</v>
      </c>
      <c r="W886" s="6">
        <f>+IF(OR(K886="27",K886="28",K886="29"),VLOOKUP(L886,[1]listaMateriales!A:E,5,0),0)*N886/1000</f>
        <v>18.625799999999998</v>
      </c>
      <c r="X886" s="6">
        <f>+IF(W886=0,0,T886/W886)</f>
        <v>62497.297297297315</v>
      </c>
      <c r="Y886" s="1" t="str">
        <f>MID(L886,14,1)</f>
        <v/>
      </c>
      <c r="Z886" s="2" t="str">
        <f>IF(IFERROR(FIND("PUL",M886,1),0)&gt;1,"pulido","no")</f>
        <v>no</v>
      </c>
      <c r="AA886" s="2" t="str">
        <f>IF(IFERROR(FIND("BIOC",M886,1),0)&gt;1,"BIOCITY","no")</f>
        <v>no</v>
      </c>
      <c r="AB886" s="2">
        <f>IFERROR(SEARCH("INT",F886,1),0)+IFERROR(SEARCH("DEV",F886,1),0)+IFERROR(SEARCH("FC",F886,1),0)+IFERROR(SEARCH("USD",F886,1),0)</f>
        <v>0</v>
      </c>
    </row>
    <row r="887" spans="1:28" x14ac:dyDescent="0.2">
      <c r="A887" s="1" t="s">
        <v>1434</v>
      </c>
      <c r="B887" s="1" t="s">
        <v>42</v>
      </c>
      <c r="C887" s="4">
        <v>45363</v>
      </c>
      <c r="D887" s="1" t="s">
        <v>1433</v>
      </c>
      <c r="E887" s="1" t="s">
        <v>1432</v>
      </c>
      <c r="F887" s="1" t="s">
        <v>997</v>
      </c>
      <c r="G887" s="1" t="s">
        <v>39</v>
      </c>
      <c r="H887" s="1" t="s">
        <v>38</v>
      </c>
      <c r="I887" s="1" t="s">
        <v>0</v>
      </c>
      <c r="J887" s="1" t="s">
        <v>37</v>
      </c>
      <c r="K887" s="1" t="s">
        <v>36</v>
      </c>
      <c r="L887" s="1" t="s">
        <v>86</v>
      </c>
      <c r="M887" s="1" t="s">
        <v>85</v>
      </c>
      <c r="N887" s="1">
        <v>2886</v>
      </c>
      <c r="O887" s="1" t="s">
        <v>4</v>
      </c>
      <c r="P887" s="1">
        <v>2886</v>
      </c>
      <c r="Q887" s="1">
        <v>0</v>
      </c>
      <c r="R887" s="1" t="s">
        <v>33</v>
      </c>
      <c r="S887" s="1">
        <v>277.47000000000003</v>
      </c>
      <c r="T887" s="6">
        <f>+S887*N887</f>
        <v>800778.42</v>
      </c>
      <c r="U887" s="6">
        <f>+S887*Q887</f>
        <v>0</v>
      </c>
      <c r="V887" s="1" t="str">
        <f>IF(AB887=0,IFERROR(VLOOKUP(L887,[1]listaMateriales!A:K,11,0),"-"),"Sin producto")</f>
        <v>Ladrillos (Campana)</v>
      </c>
      <c r="W887" s="6">
        <f>+IF(OR(K887="27",K887="28",K887="29"),VLOOKUP(L887,[1]listaMateriales!A:E,5,0),0)*N887/1000</f>
        <v>10.6782</v>
      </c>
      <c r="X887" s="6">
        <f>+IF(W887=0,0,T887/W887)</f>
        <v>74991.891891891893</v>
      </c>
      <c r="Y887" s="1" t="str">
        <f>MID(L887,14,1)</f>
        <v/>
      </c>
      <c r="Z887" s="2" t="str">
        <f>IF(IFERROR(FIND("PUL",M887,1),0)&gt;1,"pulido","no")</f>
        <v>no</v>
      </c>
      <c r="AA887" s="2" t="str">
        <f>IF(IFERROR(FIND("BIOC",M887,1),0)&gt;1,"BIOCITY","no")</f>
        <v>no</v>
      </c>
      <c r="AB887" s="2">
        <f>IFERROR(SEARCH("INT",F887,1),0)+IFERROR(SEARCH("DEV",F887,1),0)+IFERROR(SEARCH("FC",F887,1),0)+IFERROR(SEARCH("USD",F887,1),0)</f>
        <v>0</v>
      </c>
    </row>
    <row r="888" spans="1:28" x14ac:dyDescent="0.2">
      <c r="A888" s="1" t="s">
        <v>1431</v>
      </c>
      <c r="B888" s="1" t="s">
        <v>15</v>
      </c>
      <c r="C888" s="4">
        <v>45363</v>
      </c>
      <c r="D888" s="1" t="s">
        <v>807</v>
      </c>
      <c r="E888" s="1" t="s">
        <v>806</v>
      </c>
      <c r="F888" s="1" t="s">
        <v>1430</v>
      </c>
      <c r="G888" s="1" t="s">
        <v>12</v>
      </c>
      <c r="H888" s="1" t="s">
        <v>11</v>
      </c>
      <c r="I888" s="1" t="s">
        <v>50</v>
      </c>
      <c r="J888" s="1" t="s">
        <v>9</v>
      </c>
      <c r="K888" s="1" t="s">
        <v>30</v>
      </c>
      <c r="L888" s="1" t="s">
        <v>122</v>
      </c>
      <c r="M888" s="1" t="s">
        <v>121</v>
      </c>
      <c r="N888" s="1">
        <v>872.64</v>
      </c>
      <c r="O888" s="1" t="s">
        <v>2</v>
      </c>
      <c r="P888" s="1">
        <v>872.64</v>
      </c>
      <c r="Q888" s="1">
        <v>0</v>
      </c>
      <c r="R888" s="1" t="s">
        <v>590</v>
      </c>
      <c r="S888" s="1">
        <v>3110.55</v>
      </c>
      <c r="T888" s="6">
        <f>+S888*N888</f>
        <v>2714390.352</v>
      </c>
      <c r="U888" s="6">
        <f>+S888*Q888</f>
        <v>0</v>
      </c>
      <c r="V888" s="1" t="str">
        <f>IF(AB888=0,IFERROR(VLOOKUP(L888,[1]listaMateriales!A:K,11,0),"-"),"Sin producto")</f>
        <v>38 x 38</v>
      </c>
      <c r="W888" s="6">
        <f>+IF(OR(K888="27",K888="28",K888="29"),VLOOKUP(L888,[1]listaMateriales!A:E,5,0),0)*N888/1000</f>
        <v>0</v>
      </c>
      <c r="X888" s="6">
        <f>+IF(W888=0,0,T888/W888)</f>
        <v>0</v>
      </c>
      <c r="Y888" s="1" t="str">
        <f>MID(L888,14,1)</f>
        <v>1</v>
      </c>
      <c r="Z888" s="2" t="str">
        <f>IF(IFERROR(FIND("PUL",M888,1),0)&gt;1,"pulido","no")</f>
        <v>no</v>
      </c>
      <c r="AA888" s="2" t="str">
        <f>IF(IFERROR(FIND("BIOC",M888,1),0)&gt;1,"BIOCITY","no")</f>
        <v>no</v>
      </c>
      <c r="AB888" s="2">
        <f>IFERROR(SEARCH("INT",F888,1),0)+IFERROR(SEARCH("DEV",F888,1),0)+IFERROR(SEARCH("FC",F888,1),0)+IFERROR(SEARCH("USD",F888,1),0)</f>
        <v>0</v>
      </c>
    </row>
    <row r="889" spans="1:28" x14ac:dyDescent="0.2">
      <c r="A889" s="1" t="s">
        <v>1429</v>
      </c>
      <c r="B889" s="1" t="s">
        <v>15</v>
      </c>
      <c r="C889" s="4">
        <v>45363</v>
      </c>
      <c r="D889" s="1" t="s">
        <v>941</v>
      </c>
      <c r="E889" s="1" t="s">
        <v>940</v>
      </c>
      <c r="F889" s="1" t="s">
        <v>1427</v>
      </c>
      <c r="G889" s="1" t="s">
        <v>39</v>
      </c>
      <c r="H889" s="1" t="s">
        <v>38</v>
      </c>
      <c r="I889" s="1" t="s">
        <v>50</v>
      </c>
      <c r="J889" s="1" t="s">
        <v>37</v>
      </c>
      <c r="K889" s="1" t="s">
        <v>36</v>
      </c>
      <c r="L889" s="1" t="s">
        <v>86</v>
      </c>
      <c r="M889" s="1" t="s">
        <v>85</v>
      </c>
      <c r="N889" s="1">
        <v>2574</v>
      </c>
      <c r="O889" s="1" t="s">
        <v>4</v>
      </c>
      <c r="P889" s="1">
        <v>2574</v>
      </c>
      <c r="Q889" s="1">
        <v>0</v>
      </c>
      <c r="R889" s="1" t="s">
        <v>144</v>
      </c>
      <c r="S889" s="1">
        <v>288.24</v>
      </c>
      <c r="T889" s="6">
        <f>+S889*N889</f>
        <v>741929.76</v>
      </c>
      <c r="U889" s="6">
        <f>+S889*Q889</f>
        <v>0</v>
      </c>
      <c r="V889" s="1" t="str">
        <f>IF(AB889=0,IFERROR(VLOOKUP(L889,[1]listaMateriales!A:K,11,0),"-"),"Sin producto")</f>
        <v>Ladrillos (Campana)</v>
      </c>
      <c r="W889" s="6">
        <f>+IF(OR(K889="27",K889="28",K889="29"),VLOOKUP(L889,[1]listaMateriales!A:E,5,0),0)*N889/1000</f>
        <v>9.5238000000000014</v>
      </c>
      <c r="X889" s="6">
        <f>+IF(W889=0,0,T889/W889)</f>
        <v>77902.702702702692</v>
      </c>
      <c r="Y889" s="1" t="str">
        <f>MID(L889,14,1)</f>
        <v/>
      </c>
      <c r="Z889" s="2" t="str">
        <f>IF(IFERROR(FIND("PUL",M889,1),0)&gt;1,"pulido","no")</f>
        <v>no</v>
      </c>
      <c r="AA889" s="2" t="str">
        <f>IF(IFERROR(FIND("BIOC",M889,1),0)&gt;1,"BIOCITY","no")</f>
        <v>no</v>
      </c>
      <c r="AB889" s="2">
        <f>IFERROR(SEARCH("INT",F889,1),0)+IFERROR(SEARCH("DEV",F889,1),0)+IFERROR(SEARCH("FC",F889,1),0)+IFERROR(SEARCH("USD",F889,1),0)</f>
        <v>0</v>
      </c>
    </row>
    <row r="890" spans="1:28" x14ac:dyDescent="0.2">
      <c r="A890" s="1" t="s">
        <v>1429</v>
      </c>
      <c r="B890" s="1" t="s">
        <v>15</v>
      </c>
      <c r="C890" s="4">
        <v>45363</v>
      </c>
      <c r="D890" s="1" t="s">
        <v>941</v>
      </c>
      <c r="E890" s="1" t="s">
        <v>940</v>
      </c>
      <c r="F890" s="1" t="s">
        <v>1427</v>
      </c>
      <c r="G890" s="1" t="s">
        <v>39</v>
      </c>
      <c r="H890" s="1" t="s">
        <v>38</v>
      </c>
      <c r="I890" s="1" t="s">
        <v>50</v>
      </c>
      <c r="J890" s="1" t="s">
        <v>37</v>
      </c>
      <c r="K890" s="1" t="s">
        <v>36</v>
      </c>
      <c r="L890" s="1" t="s">
        <v>35</v>
      </c>
      <c r="M890" s="1" t="s">
        <v>34</v>
      </c>
      <c r="N890" s="1">
        <v>1872</v>
      </c>
      <c r="O890" s="1" t="s">
        <v>4</v>
      </c>
      <c r="P890" s="1">
        <v>1872</v>
      </c>
      <c r="Q890" s="1">
        <v>0</v>
      </c>
      <c r="R890" s="1" t="s">
        <v>144</v>
      </c>
      <c r="S890" s="1">
        <v>344.51</v>
      </c>
      <c r="T890" s="6">
        <f>+S890*N890</f>
        <v>644922.72</v>
      </c>
      <c r="U890" s="6">
        <f>+S890*Q890</f>
        <v>0</v>
      </c>
      <c r="V890" s="1" t="str">
        <f>IF(AB890=0,IFERROR(VLOOKUP(L890,[1]listaMateriales!A:K,11,0),"-"),"Sin producto")</f>
        <v>Ladrillos (Campana)</v>
      </c>
      <c r="W890" s="6">
        <f>+IF(OR(K890="27",K890="28",K890="29"),VLOOKUP(L890,[1]listaMateriales!A:E,5,0),0)*N890/1000</f>
        <v>8.9855999999999998</v>
      </c>
      <c r="X890" s="6">
        <f>+IF(W890=0,0,T890/W890)</f>
        <v>71772.916666666672</v>
      </c>
      <c r="Y890" s="1" t="str">
        <f>MID(L890,14,1)</f>
        <v/>
      </c>
      <c r="Z890" s="2" t="str">
        <f>IF(IFERROR(FIND("PUL",M890,1),0)&gt;1,"pulido","no")</f>
        <v>no</v>
      </c>
      <c r="AA890" s="2" t="str">
        <f>IF(IFERROR(FIND("BIOC",M890,1),0)&gt;1,"BIOCITY","no")</f>
        <v>no</v>
      </c>
      <c r="AB890" s="2">
        <f>IFERROR(SEARCH("INT",F890,1),0)+IFERROR(SEARCH("DEV",F890,1),0)+IFERROR(SEARCH("FC",F890,1),0)+IFERROR(SEARCH("USD",F890,1),0)</f>
        <v>0</v>
      </c>
    </row>
    <row r="891" spans="1:28" x14ac:dyDescent="0.2">
      <c r="A891" s="1" t="s">
        <v>1429</v>
      </c>
      <c r="B891" s="1" t="s">
        <v>15</v>
      </c>
      <c r="C891" s="4">
        <v>45363</v>
      </c>
      <c r="D891" s="1" t="s">
        <v>941</v>
      </c>
      <c r="E891" s="1" t="s">
        <v>940</v>
      </c>
      <c r="F891" s="1" t="s">
        <v>1427</v>
      </c>
      <c r="G891" s="1" t="s">
        <v>39</v>
      </c>
      <c r="H891" s="1" t="s">
        <v>38</v>
      </c>
      <c r="I891" s="1" t="s">
        <v>50</v>
      </c>
      <c r="J891" s="1" t="s">
        <v>37</v>
      </c>
      <c r="K891" s="1" t="s">
        <v>36</v>
      </c>
      <c r="L891" s="1" t="s">
        <v>77</v>
      </c>
      <c r="M891" s="1" t="s">
        <v>76</v>
      </c>
      <c r="N891" s="1">
        <v>504</v>
      </c>
      <c r="O891" s="1" t="s">
        <v>4</v>
      </c>
      <c r="P891" s="1">
        <v>504</v>
      </c>
      <c r="Q891" s="1">
        <v>0</v>
      </c>
      <c r="R891" s="1" t="s">
        <v>144</v>
      </c>
      <c r="S891" s="1">
        <v>544.01</v>
      </c>
      <c r="T891" s="6">
        <f>+S891*N891</f>
        <v>274181.03999999998</v>
      </c>
      <c r="U891" s="6">
        <f>+S891*Q891</f>
        <v>0</v>
      </c>
      <c r="V891" s="1" t="str">
        <f>IF(AB891=0,IFERROR(VLOOKUP(L891,[1]listaMateriales!A:K,11,0),"-"),"Sin producto")</f>
        <v>Ladrillos (Campana)</v>
      </c>
      <c r="W891" s="6">
        <f>+IF(OR(K891="27",K891="28",K891="29"),VLOOKUP(L891,[1]listaMateriales!A:E,5,0),0)*N891/1000</f>
        <v>3.024</v>
      </c>
      <c r="X891" s="6">
        <f>+IF(W891=0,0,T891/W891)</f>
        <v>90668.333333333328</v>
      </c>
      <c r="Y891" s="1" t="str">
        <f>MID(L891,14,1)</f>
        <v/>
      </c>
      <c r="Z891" s="2" t="str">
        <f>IF(IFERROR(FIND("PUL",M891,1),0)&gt;1,"pulido","no")</f>
        <v>no</v>
      </c>
      <c r="AA891" s="2" t="str">
        <f>IF(IFERROR(FIND("BIOC",M891,1),0)&gt;1,"BIOCITY","no")</f>
        <v>no</v>
      </c>
      <c r="AB891" s="2">
        <f>IFERROR(SEARCH("INT",F891,1),0)+IFERROR(SEARCH("DEV",F891,1),0)+IFERROR(SEARCH("FC",F891,1),0)+IFERROR(SEARCH("USD",F891,1),0)</f>
        <v>0</v>
      </c>
    </row>
    <row r="892" spans="1:28" x14ac:dyDescent="0.2">
      <c r="A892" s="1" t="s">
        <v>1429</v>
      </c>
      <c r="B892" s="1" t="s">
        <v>15</v>
      </c>
      <c r="C892" s="4">
        <v>45363</v>
      </c>
      <c r="D892" s="1" t="s">
        <v>941</v>
      </c>
      <c r="E892" s="1" t="s">
        <v>940</v>
      </c>
      <c r="F892" s="1" t="s">
        <v>1427</v>
      </c>
      <c r="G892" s="1" t="s">
        <v>39</v>
      </c>
      <c r="H892" s="1" t="s">
        <v>38</v>
      </c>
      <c r="I892" s="1" t="s">
        <v>50</v>
      </c>
      <c r="J892" s="1" t="s">
        <v>37</v>
      </c>
      <c r="K892" s="1" t="s">
        <v>36</v>
      </c>
      <c r="L892" s="1" t="s">
        <v>75</v>
      </c>
      <c r="M892" s="1" t="s">
        <v>74</v>
      </c>
      <c r="N892" s="1">
        <v>360</v>
      </c>
      <c r="O892" s="1" t="s">
        <v>4</v>
      </c>
      <c r="P892" s="1">
        <v>360</v>
      </c>
      <c r="Q892" s="1">
        <v>0</v>
      </c>
      <c r="R892" s="1" t="s">
        <v>144</v>
      </c>
      <c r="S892" s="1">
        <v>665.1</v>
      </c>
      <c r="T892" s="6">
        <f>+S892*N892</f>
        <v>239436</v>
      </c>
      <c r="U892" s="6">
        <f>+S892*Q892</f>
        <v>0</v>
      </c>
      <c r="V892" s="1" t="str">
        <f>IF(AB892=0,IFERROR(VLOOKUP(L892,[1]listaMateriales!A:K,11,0),"-"),"Sin producto")</f>
        <v>Ladrillos (Campana)</v>
      </c>
      <c r="W892" s="6">
        <f>+IF(OR(K892="27",K892="28",K892="29"),VLOOKUP(L892,[1]listaMateriales!A:E,5,0),0)*N892/1000</f>
        <v>2.8079999999999998</v>
      </c>
      <c r="X892" s="6">
        <f>+IF(W892=0,0,T892/W892)</f>
        <v>85269.23076923078</v>
      </c>
      <c r="Y892" s="1" t="str">
        <f>MID(L892,14,1)</f>
        <v/>
      </c>
      <c r="Z892" s="2" t="str">
        <f>IF(IFERROR(FIND("PUL",M892,1),0)&gt;1,"pulido","no")</f>
        <v>no</v>
      </c>
      <c r="AA892" s="2" t="str">
        <f>IF(IFERROR(FIND("BIOC",M892,1),0)&gt;1,"BIOCITY","no")</f>
        <v>no</v>
      </c>
      <c r="AB892" s="2">
        <f>IFERROR(SEARCH("INT",F892,1),0)+IFERROR(SEARCH("DEV",F892,1),0)+IFERROR(SEARCH("FC",F892,1),0)+IFERROR(SEARCH("USD",F892,1),0)</f>
        <v>0</v>
      </c>
    </row>
    <row r="893" spans="1:28" x14ac:dyDescent="0.2">
      <c r="A893" s="1" t="s">
        <v>1428</v>
      </c>
      <c r="B893" s="1" t="s">
        <v>42</v>
      </c>
      <c r="C893" s="4">
        <v>45364</v>
      </c>
      <c r="D893" s="1" t="s">
        <v>192</v>
      </c>
      <c r="E893" s="1" t="s">
        <v>191</v>
      </c>
      <c r="F893" s="1" t="s">
        <v>1427</v>
      </c>
      <c r="G893" s="1" t="s">
        <v>39</v>
      </c>
      <c r="H893" s="1" t="s">
        <v>38</v>
      </c>
      <c r="I893" s="1" t="s">
        <v>50</v>
      </c>
      <c r="J893" s="1" t="s">
        <v>37</v>
      </c>
      <c r="K893" s="1" t="s">
        <v>36</v>
      </c>
      <c r="L893" s="1" t="s">
        <v>88</v>
      </c>
      <c r="M893" s="1" t="s">
        <v>87</v>
      </c>
      <c r="N893" s="1">
        <v>6336</v>
      </c>
      <c r="O893" s="1" t="s">
        <v>4</v>
      </c>
      <c r="P893" s="1">
        <v>6336</v>
      </c>
      <c r="Q893" s="1">
        <v>0</v>
      </c>
      <c r="R893" s="1" t="s">
        <v>144</v>
      </c>
      <c r="S893" s="1">
        <v>224.73</v>
      </c>
      <c r="T893" s="6">
        <f>+S893*N893</f>
        <v>1423889.28</v>
      </c>
      <c r="U893" s="6">
        <f>+S893*Q893</f>
        <v>0</v>
      </c>
      <c r="V893" s="1" t="str">
        <f>IF(AB893=0,IFERROR(VLOOKUP(L893,[1]listaMateriales!A:K,11,0),"-"),"Sin producto")</f>
        <v>Ladrillos (Campana)</v>
      </c>
      <c r="W893" s="6">
        <f>+IF(OR(K893="27",K893="28",K893="29"),VLOOKUP(L893,[1]listaMateriales!A:E,5,0),0)*N893/1000</f>
        <v>29.145599999999998</v>
      </c>
      <c r="X893" s="6">
        <f>+IF(W893=0,0,T893/W893)</f>
        <v>48854.34782608696</v>
      </c>
      <c r="Y893" s="1" t="str">
        <f>MID(L893,14,1)</f>
        <v/>
      </c>
      <c r="Z893" s="2" t="str">
        <f>IF(IFERROR(FIND("PUL",M893,1),0)&gt;1,"pulido","no")</f>
        <v>no</v>
      </c>
      <c r="AA893" s="2" t="str">
        <f>IF(IFERROR(FIND("BIOC",M893,1),0)&gt;1,"BIOCITY","no")</f>
        <v>no</v>
      </c>
      <c r="AB893" s="2">
        <f>IFERROR(SEARCH("INT",F893,1),0)+IFERROR(SEARCH("DEV",F893,1),0)+IFERROR(SEARCH("FC",F893,1),0)+IFERROR(SEARCH("USD",F893,1),0)</f>
        <v>0</v>
      </c>
    </row>
    <row r="894" spans="1:28" x14ac:dyDescent="0.2">
      <c r="A894" s="1" t="s">
        <v>1426</v>
      </c>
      <c r="B894" s="1" t="s">
        <v>15</v>
      </c>
      <c r="C894" s="4">
        <v>45364</v>
      </c>
      <c r="D894" s="1" t="s">
        <v>366</v>
      </c>
      <c r="E894" s="1" t="s">
        <v>365</v>
      </c>
      <c r="F894" s="1" t="s">
        <v>1425</v>
      </c>
      <c r="G894" s="1" t="s">
        <v>12</v>
      </c>
      <c r="H894" s="1" t="s">
        <v>11</v>
      </c>
      <c r="I894" s="1" t="s">
        <v>50</v>
      </c>
      <c r="J894" s="1" t="s">
        <v>17</v>
      </c>
      <c r="K894" s="1" t="s">
        <v>16</v>
      </c>
      <c r="L894" s="1" t="s">
        <v>854</v>
      </c>
      <c r="M894" s="1" t="s">
        <v>853</v>
      </c>
      <c r="N894" s="1">
        <v>2.7</v>
      </c>
      <c r="O894" s="1" t="s">
        <v>2</v>
      </c>
      <c r="P894" s="1">
        <v>0</v>
      </c>
      <c r="Q894" s="1">
        <v>2.7</v>
      </c>
      <c r="R894" s="1" t="s">
        <v>102</v>
      </c>
      <c r="S894" s="1">
        <v>20658.66</v>
      </c>
      <c r="T894" s="6">
        <f>+S894*N894</f>
        <v>55778.382000000005</v>
      </c>
      <c r="U894" s="6">
        <f>+S894*Q894</f>
        <v>55778.382000000005</v>
      </c>
      <c r="V894" s="1" t="str">
        <f>IF(AB894=0,IFERROR(VLOOKUP(L894,[1]listaMateriales!A:K,11,0),"-"),"Sin producto")</f>
        <v>58 x 117 Polished</v>
      </c>
      <c r="W894" s="6">
        <f>+IF(OR(K894="27",K894="28",K894="29"),VLOOKUP(L894,[1]listaMateriales!A:E,5,0),0)*N894/1000</f>
        <v>0</v>
      </c>
      <c r="X894" s="6">
        <f>+IF(W894=0,0,T894/W894)</f>
        <v>0</v>
      </c>
      <c r="Y894" s="1" t="str">
        <f>MID(L894,14,1)</f>
        <v>1</v>
      </c>
      <c r="Z894" s="2" t="str">
        <f>IF(IFERROR(FIND("PUL",M894,1),0)&gt;1,"pulido","no")</f>
        <v>pulido</v>
      </c>
      <c r="AA894" s="2" t="str">
        <f>IF(IFERROR(FIND("BIOC",M894,1),0)&gt;1,"BIOCITY","no")</f>
        <v>no</v>
      </c>
      <c r="AB894" s="2">
        <f>IFERROR(SEARCH("INT",F894,1),0)+IFERROR(SEARCH("DEV",F894,1),0)+IFERROR(SEARCH("FC",F894,1),0)+IFERROR(SEARCH("USD",F894,1),0)</f>
        <v>0</v>
      </c>
    </row>
    <row r="895" spans="1:28" x14ac:dyDescent="0.2">
      <c r="A895" s="1" t="s">
        <v>1422</v>
      </c>
      <c r="B895" s="1" t="s">
        <v>15</v>
      </c>
      <c r="C895" s="4">
        <v>45364</v>
      </c>
      <c r="D895" s="1" t="s">
        <v>1421</v>
      </c>
      <c r="E895" s="1" t="s">
        <v>1420</v>
      </c>
      <c r="F895" s="1" t="s">
        <v>1411</v>
      </c>
      <c r="G895" s="1" t="s">
        <v>12</v>
      </c>
      <c r="H895" s="1" t="s">
        <v>11</v>
      </c>
      <c r="I895" s="1" t="s">
        <v>50</v>
      </c>
      <c r="J895" s="1" t="s">
        <v>17</v>
      </c>
      <c r="K895" s="1" t="s">
        <v>16</v>
      </c>
      <c r="L895" s="1" t="s">
        <v>21</v>
      </c>
      <c r="M895" s="1" t="s">
        <v>20</v>
      </c>
      <c r="N895" s="1">
        <v>38</v>
      </c>
      <c r="O895" s="1" t="s">
        <v>2</v>
      </c>
      <c r="P895" s="1">
        <v>0</v>
      </c>
      <c r="Q895" s="1">
        <v>38</v>
      </c>
      <c r="R895" s="1" t="s">
        <v>102</v>
      </c>
      <c r="S895" s="1">
        <v>16688.89</v>
      </c>
      <c r="T895" s="6">
        <f>+S895*N895</f>
        <v>634177.81999999995</v>
      </c>
      <c r="U895" s="6">
        <f>+S895*Q895</f>
        <v>634177.81999999995</v>
      </c>
      <c r="V895" s="1" t="str">
        <f>IF(AB895=0,IFERROR(VLOOKUP(L895,[1]listaMateriales!A:K,11,0),"-"),"Sin producto")</f>
        <v>21 x 122</v>
      </c>
      <c r="W895" s="6">
        <f>+IF(OR(K895="27",K895="28",K895="29"),VLOOKUP(L895,[1]listaMateriales!A:E,5,0),0)*N895/1000</f>
        <v>0</v>
      </c>
      <c r="X895" s="6">
        <f>+IF(W895=0,0,T895/W895)</f>
        <v>0</v>
      </c>
      <c r="Y895" s="1" t="str">
        <f>MID(L895,14,1)</f>
        <v>1</v>
      </c>
      <c r="Z895" s="2" t="str">
        <f>IF(IFERROR(FIND("PUL",M895,1),0)&gt;1,"pulido","no")</f>
        <v>no</v>
      </c>
      <c r="AA895" s="2" t="str">
        <f>IF(IFERROR(FIND("BIOC",M895,1),0)&gt;1,"BIOCITY","no")</f>
        <v>no</v>
      </c>
      <c r="AB895" s="2">
        <f>IFERROR(SEARCH("INT",F895,1),0)+IFERROR(SEARCH("DEV",F895,1),0)+IFERROR(SEARCH("FC",F895,1),0)+IFERROR(SEARCH("USD",F895,1),0)</f>
        <v>0</v>
      </c>
    </row>
    <row r="896" spans="1:28" x14ac:dyDescent="0.2">
      <c r="A896" s="1" t="s">
        <v>1422</v>
      </c>
      <c r="B896" s="1" t="s">
        <v>15</v>
      </c>
      <c r="C896" s="4">
        <v>45364</v>
      </c>
      <c r="D896" s="1" t="s">
        <v>1421</v>
      </c>
      <c r="E896" s="1" t="s">
        <v>1420</v>
      </c>
      <c r="F896" s="1" t="s">
        <v>1411</v>
      </c>
      <c r="G896" s="1" t="s">
        <v>12</v>
      </c>
      <c r="H896" s="1" t="s">
        <v>11</v>
      </c>
      <c r="I896" s="1" t="s">
        <v>50</v>
      </c>
      <c r="J896" s="1" t="s">
        <v>17</v>
      </c>
      <c r="K896" s="1" t="s">
        <v>16</v>
      </c>
      <c r="L896" s="1" t="s">
        <v>1424</v>
      </c>
      <c r="M896" s="1" t="s">
        <v>1423</v>
      </c>
      <c r="N896" s="1">
        <v>8.6999999999999993</v>
      </c>
      <c r="O896" s="1" t="s">
        <v>2</v>
      </c>
      <c r="P896" s="1">
        <v>0</v>
      </c>
      <c r="Q896" s="1">
        <v>8.6999999999999993</v>
      </c>
      <c r="R896" s="1" t="s">
        <v>102</v>
      </c>
      <c r="S896" s="1">
        <v>9953.4</v>
      </c>
      <c r="T896" s="6">
        <f>+S896*N896</f>
        <v>86594.579999999987</v>
      </c>
      <c r="U896" s="6">
        <f>+S896*Q896</f>
        <v>86594.579999999987</v>
      </c>
      <c r="V896" s="1" t="str">
        <f>IF(AB896=0,IFERROR(VLOOKUP(L896,[1]listaMateriales!A:K,11,0),"-"),"Sin producto")</f>
        <v xml:space="preserve">59 x 59 </v>
      </c>
      <c r="W896" s="6">
        <f>+IF(OR(K896="27",K896="28",K896="29"),VLOOKUP(L896,[1]listaMateriales!A:E,5,0),0)*N896/1000</f>
        <v>0</v>
      </c>
      <c r="X896" s="6">
        <f>+IF(W896=0,0,T896/W896)</f>
        <v>0</v>
      </c>
      <c r="Y896" s="1" t="str">
        <f>MID(L896,14,1)</f>
        <v>1</v>
      </c>
      <c r="Z896" s="2" t="str">
        <f>IF(IFERROR(FIND("PUL",M896,1),0)&gt;1,"pulido","no")</f>
        <v>no</v>
      </c>
      <c r="AA896" s="2" t="str">
        <f>IF(IFERROR(FIND("BIOC",M896,1),0)&gt;1,"BIOCITY","no")</f>
        <v>no</v>
      </c>
      <c r="AB896" s="2">
        <f>IFERROR(SEARCH("INT",F896,1),0)+IFERROR(SEARCH("DEV",F896,1),0)+IFERROR(SEARCH("FC",F896,1),0)+IFERROR(SEARCH("USD",F896,1),0)</f>
        <v>0</v>
      </c>
    </row>
    <row r="897" spans="1:28" x14ac:dyDescent="0.2">
      <c r="A897" s="1" t="s">
        <v>1422</v>
      </c>
      <c r="B897" s="1" t="s">
        <v>15</v>
      </c>
      <c r="C897" s="4">
        <v>45364</v>
      </c>
      <c r="D897" s="1" t="s">
        <v>1421</v>
      </c>
      <c r="E897" s="1" t="s">
        <v>1420</v>
      </c>
      <c r="F897" s="1" t="s">
        <v>1411</v>
      </c>
      <c r="G897" s="1" t="s">
        <v>12</v>
      </c>
      <c r="H897" s="1" t="s">
        <v>11</v>
      </c>
      <c r="I897" s="1" t="s">
        <v>50</v>
      </c>
      <c r="J897" s="1" t="s">
        <v>17</v>
      </c>
      <c r="K897" s="1" t="s">
        <v>16</v>
      </c>
      <c r="L897" s="1" t="s">
        <v>27</v>
      </c>
      <c r="M897" s="1" t="s">
        <v>26</v>
      </c>
      <c r="N897" s="1">
        <v>8.6999999999999993</v>
      </c>
      <c r="O897" s="1" t="s">
        <v>2</v>
      </c>
      <c r="P897" s="1">
        <v>0</v>
      </c>
      <c r="Q897" s="1">
        <v>8.6999999999999993</v>
      </c>
      <c r="R897" s="1" t="s">
        <v>102</v>
      </c>
      <c r="S897" s="1">
        <v>9953.4</v>
      </c>
      <c r="T897" s="6">
        <f>+S897*N897</f>
        <v>86594.579999999987</v>
      </c>
      <c r="U897" s="6">
        <f>+S897*Q897</f>
        <v>86594.579999999987</v>
      </c>
      <c r="V897" s="1" t="str">
        <f>IF(AB897=0,IFERROR(VLOOKUP(L897,[1]listaMateriales!A:K,11,0),"-"),"Sin producto")</f>
        <v xml:space="preserve">59 x 59 </v>
      </c>
      <c r="W897" s="6">
        <f>+IF(OR(K897="27",K897="28",K897="29"),VLOOKUP(L897,[1]listaMateriales!A:E,5,0),0)*N897/1000</f>
        <v>0</v>
      </c>
      <c r="X897" s="6">
        <f>+IF(W897=0,0,T897/W897)</f>
        <v>0</v>
      </c>
      <c r="Y897" s="1" t="str">
        <f>MID(L897,14,1)</f>
        <v>1</v>
      </c>
      <c r="Z897" s="2" t="str">
        <f>IF(IFERROR(FIND("PUL",M897,1),0)&gt;1,"pulido","no")</f>
        <v>no</v>
      </c>
      <c r="AA897" s="2" t="str">
        <f>IF(IFERROR(FIND("BIOC",M897,1),0)&gt;1,"BIOCITY","no")</f>
        <v>no</v>
      </c>
      <c r="AB897" s="2">
        <f>IFERROR(SEARCH("INT",F897,1),0)+IFERROR(SEARCH("DEV",F897,1),0)+IFERROR(SEARCH("FC",F897,1),0)+IFERROR(SEARCH("USD",F897,1),0)</f>
        <v>0</v>
      </c>
    </row>
    <row r="898" spans="1:28" x14ac:dyDescent="0.2">
      <c r="A898" s="1" t="s">
        <v>1422</v>
      </c>
      <c r="B898" s="1" t="s">
        <v>15</v>
      </c>
      <c r="C898" s="4">
        <v>45364</v>
      </c>
      <c r="D898" s="1" t="s">
        <v>1421</v>
      </c>
      <c r="E898" s="1" t="s">
        <v>1420</v>
      </c>
      <c r="F898" s="1" t="s">
        <v>1411</v>
      </c>
      <c r="G898" s="1" t="s">
        <v>12</v>
      </c>
      <c r="H898" s="1" t="s">
        <v>11</v>
      </c>
      <c r="I898" s="1" t="s">
        <v>50</v>
      </c>
      <c r="J898" s="1" t="s">
        <v>17</v>
      </c>
      <c r="K898" s="1" t="s">
        <v>16</v>
      </c>
      <c r="L898" s="1" t="s">
        <v>677</v>
      </c>
      <c r="M898" s="1" t="s">
        <v>676</v>
      </c>
      <c r="N898" s="1">
        <v>31.32</v>
      </c>
      <c r="O898" s="1" t="s">
        <v>2</v>
      </c>
      <c r="P898" s="1">
        <v>0</v>
      </c>
      <c r="Q898" s="1">
        <v>31.32</v>
      </c>
      <c r="R898" s="1" t="s">
        <v>102</v>
      </c>
      <c r="S898" s="1">
        <v>9953.4</v>
      </c>
      <c r="T898" s="6">
        <f>+S898*N898</f>
        <v>311740.48800000001</v>
      </c>
      <c r="U898" s="6">
        <f>+S898*Q898</f>
        <v>311740.48800000001</v>
      </c>
      <c r="V898" s="1" t="str">
        <f>IF(AB898=0,IFERROR(VLOOKUP(L898,[1]listaMateriales!A:K,11,0),"-"),"Sin producto")</f>
        <v xml:space="preserve">59 x 59 </v>
      </c>
      <c r="W898" s="6">
        <f>+IF(OR(K898="27",K898="28",K898="29"),VLOOKUP(L898,[1]listaMateriales!A:E,5,0),0)*N898/1000</f>
        <v>0</v>
      </c>
      <c r="X898" s="6">
        <f>+IF(W898=0,0,T898/W898)</f>
        <v>0</v>
      </c>
      <c r="Y898" s="1" t="str">
        <f>MID(L898,14,1)</f>
        <v>1</v>
      </c>
      <c r="Z898" s="2" t="str">
        <f>IF(IFERROR(FIND("PUL",M898,1),0)&gt;1,"pulido","no")</f>
        <v>no</v>
      </c>
      <c r="AA898" s="2" t="str">
        <f>IF(IFERROR(FIND("BIOC",M898,1),0)&gt;1,"BIOCITY","no")</f>
        <v>no</v>
      </c>
      <c r="AB898" s="2">
        <f>IFERROR(SEARCH("INT",F898,1),0)+IFERROR(SEARCH("DEV",F898,1),0)+IFERROR(SEARCH("FC",F898,1),0)+IFERROR(SEARCH("USD",F898,1),0)</f>
        <v>0</v>
      </c>
    </row>
    <row r="899" spans="1:28" x14ac:dyDescent="0.2">
      <c r="A899" s="1" t="s">
        <v>1419</v>
      </c>
      <c r="B899" s="1" t="s">
        <v>15</v>
      </c>
      <c r="C899" s="4">
        <v>45364</v>
      </c>
      <c r="D899" s="1" t="s">
        <v>1418</v>
      </c>
      <c r="E899" s="1" t="s">
        <v>1417</v>
      </c>
      <c r="F899" s="1" t="s">
        <v>1411</v>
      </c>
      <c r="G899" s="1" t="s">
        <v>12</v>
      </c>
      <c r="H899" s="1" t="s">
        <v>11</v>
      </c>
      <c r="I899" s="1" t="s">
        <v>50</v>
      </c>
      <c r="J899" s="1" t="s">
        <v>17</v>
      </c>
      <c r="K899" s="1" t="s">
        <v>498</v>
      </c>
      <c r="L899" s="1" t="s">
        <v>1416</v>
      </c>
      <c r="M899" s="1" t="s">
        <v>1415</v>
      </c>
      <c r="N899" s="1">
        <v>3.02</v>
      </c>
      <c r="O899" s="1" t="s">
        <v>2</v>
      </c>
      <c r="P899" s="1">
        <v>0</v>
      </c>
      <c r="Q899" s="1">
        <v>3.02</v>
      </c>
      <c r="R899" s="1" t="s">
        <v>102</v>
      </c>
      <c r="S899" s="1">
        <v>16688.87</v>
      </c>
      <c r="T899" s="6">
        <f>+S899*N899</f>
        <v>50400.3874</v>
      </c>
      <c r="U899" s="6">
        <f>+S899*Q899</f>
        <v>50400.3874</v>
      </c>
      <c r="V899" s="1" t="str">
        <f>IF(AB899=0,IFERROR(VLOOKUP(L899,[1]listaMateriales!A:K,11,0),"-"),"Sin producto")</f>
        <v>Tablas (19x120-21x120)</v>
      </c>
      <c r="W899" s="6">
        <f>+IF(OR(K899="27",K899="28",K899="29"),VLOOKUP(L899,[1]listaMateriales!A:E,5,0),0)*N899/1000</f>
        <v>0</v>
      </c>
      <c r="X899" s="6">
        <f>+IF(W899=0,0,T899/W899)</f>
        <v>0</v>
      </c>
      <c r="Y899" s="1" t="str">
        <f>MID(L899,14,1)</f>
        <v>1</v>
      </c>
      <c r="Z899" s="2" t="str">
        <f>IF(IFERROR(FIND("PUL",M899,1),0)&gt;1,"pulido","no")</f>
        <v>no</v>
      </c>
      <c r="AA899" s="2" t="str">
        <f>IF(IFERROR(FIND("BIOC",M899,1),0)&gt;1,"BIOCITY","no")</f>
        <v>no</v>
      </c>
      <c r="AB899" s="2">
        <f>IFERROR(SEARCH("INT",F899,1),0)+IFERROR(SEARCH("DEV",F899,1),0)+IFERROR(SEARCH("FC",F899,1),0)+IFERROR(SEARCH("USD",F899,1),0)</f>
        <v>0</v>
      </c>
    </row>
    <row r="900" spans="1:28" x14ac:dyDescent="0.2">
      <c r="A900" s="1" t="s">
        <v>1414</v>
      </c>
      <c r="B900" s="1" t="s">
        <v>15</v>
      </c>
      <c r="C900" s="4">
        <v>45364</v>
      </c>
      <c r="D900" s="1" t="s">
        <v>1413</v>
      </c>
      <c r="E900" s="1" t="s">
        <v>1412</v>
      </c>
      <c r="F900" s="1" t="s">
        <v>1411</v>
      </c>
      <c r="G900" s="1" t="s">
        <v>12</v>
      </c>
      <c r="H900" s="1" t="s">
        <v>11</v>
      </c>
      <c r="I900" s="1" t="s">
        <v>50</v>
      </c>
      <c r="J900" s="1" t="s">
        <v>17</v>
      </c>
      <c r="K900" s="1" t="s">
        <v>498</v>
      </c>
      <c r="L900" s="1" t="s">
        <v>1410</v>
      </c>
      <c r="M900" s="1" t="s">
        <v>1409</v>
      </c>
      <c r="N900" s="1">
        <v>16.61</v>
      </c>
      <c r="O900" s="1" t="s">
        <v>2</v>
      </c>
      <c r="P900" s="1">
        <v>0</v>
      </c>
      <c r="Q900" s="1">
        <v>16.61</v>
      </c>
      <c r="R900" s="1" t="s">
        <v>102</v>
      </c>
      <c r="S900" s="1">
        <v>16688.87</v>
      </c>
      <c r="T900" s="6">
        <f>+S900*N900</f>
        <v>277202.13069999998</v>
      </c>
      <c r="U900" s="6">
        <f>+S900*Q900</f>
        <v>277202.13069999998</v>
      </c>
      <c r="V900" s="1" t="str">
        <f>IF(AB900=0,IFERROR(VLOOKUP(L900,[1]listaMateriales!A:K,11,0),"-"),"Sin producto")</f>
        <v>Tablas (19x120-21x120)</v>
      </c>
      <c r="W900" s="6">
        <f>+IF(OR(K900="27",K900="28",K900="29"),VLOOKUP(L900,[1]listaMateriales!A:E,5,0),0)*N900/1000</f>
        <v>0</v>
      </c>
      <c r="X900" s="6">
        <f>+IF(W900=0,0,T900/W900)</f>
        <v>0</v>
      </c>
      <c r="Y900" s="1" t="str">
        <f>MID(L900,14,1)</f>
        <v>1</v>
      </c>
      <c r="Z900" s="2" t="str">
        <f>IF(IFERROR(FIND("PUL",M900,1),0)&gt;1,"pulido","no")</f>
        <v>no</v>
      </c>
      <c r="AA900" s="2" t="str">
        <f>IF(IFERROR(FIND("BIOC",M900,1),0)&gt;1,"BIOCITY","no")</f>
        <v>no</v>
      </c>
      <c r="AB900" s="2">
        <f>IFERROR(SEARCH("INT",F900,1),0)+IFERROR(SEARCH("DEV",F900,1),0)+IFERROR(SEARCH("FC",F900,1),0)+IFERROR(SEARCH("USD",F900,1),0)</f>
        <v>0</v>
      </c>
    </row>
    <row r="901" spans="1:28" x14ac:dyDescent="0.2">
      <c r="A901" s="1" t="s">
        <v>1408</v>
      </c>
      <c r="B901" s="1" t="s">
        <v>15</v>
      </c>
      <c r="C901" s="4">
        <v>45364</v>
      </c>
      <c r="D901" s="1" t="s">
        <v>1175</v>
      </c>
      <c r="E901" s="1" t="s">
        <v>1174</v>
      </c>
      <c r="F901" s="1" t="s">
        <v>1407</v>
      </c>
      <c r="G901" s="1" t="s">
        <v>12</v>
      </c>
      <c r="H901" s="1" t="s">
        <v>11</v>
      </c>
      <c r="I901" s="1" t="s">
        <v>50</v>
      </c>
      <c r="J901" s="1" t="s">
        <v>17</v>
      </c>
      <c r="K901" s="1" t="s">
        <v>16</v>
      </c>
      <c r="L901" s="1" t="s">
        <v>1406</v>
      </c>
      <c r="M901" s="1" t="s">
        <v>1405</v>
      </c>
      <c r="N901" s="1">
        <v>108</v>
      </c>
      <c r="O901" s="1" t="s">
        <v>2</v>
      </c>
      <c r="P901" s="1">
        <v>0</v>
      </c>
      <c r="Q901" s="1">
        <v>108</v>
      </c>
      <c r="R901" s="1" t="s">
        <v>80</v>
      </c>
      <c r="S901" s="1">
        <v>9244.3700000000008</v>
      </c>
      <c r="T901" s="6">
        <f>+S901*N901</f>
        <v>998391.96000000008</v>
      </c>
      <c r="U901" s="6">
        <f>+S901*Q901</f>
        <v>998391.96000000008</v>
      </c>
      <c r="V901" s="1" t="str">
        <f>IF(AB901=0,IFERROR(VLOOKUP(L901,[1]listaMateriales!A:K,11,0),"-"),"Sin producto")</f>
        <v>60x60-61x61-61,5x61,5</v>
      </c>
      <c r="W901" s="6">
        <f>+IF(OR(K901="27",K901="28",K901="29"),VLOOKUP(L901,[1]listaMateriales!A:E,5,0),0)*N901/1000</f>
        <v>0</v>
      </c>
      <c r="X901" s="6">
        <f>+IF(W901=0,0,T901/W901)</f>
        <v>0</v>
      </c>
      <c r="Y901" s="1" t="str">
        <f>MID(L901,14,1)</f>
        <v>1</v>
      </c>
      <c r="Z901" s="2" t="str">
        <f>IF(IFERROR(FIND("PUL",M901,1),0)&gt;1,"pulido","no")</f>
        <v>no</v>
      </c>
      <c r="AA901" s="2" t="str">
        <f>IF(IFERROR(FIND("BIOC",M901,1),0)&gt;1,"BIOCITY","no")</f>
        <v>no</v>
      </c>
      <c r="AB901" s="2">
        <f>IFERROR(SEARCH("INT",F901,1),0)+IFERROR(SEARCH("DEV",F901,1),0)+IFERROR(SEARCH("FC",F901,1),0)+IFERROR(SEARCH("USD",F901,1),0)</f>
        <v>0</v>
      </c>
    </row>
    <row r="902" spans="1:28" x14ac:dyDescent="0.2">
      <c r="A902" s="1" t="s">
        <v>1404</v>
      </c>
      <c r="B902" s="1" t="s">
        <v>15</v>
      </c>
      <c r="C902" s="4">
        <v>45364</v>
      </c>
      <c r="D902" s="1" t="s">
        <v>1403</v>
      </c>
      <c r="E902" s="1" t="s">
        <v>1402</v>
      </c>
      <c r="F902" s="1" t="s">
        <v>1401</v>
      </c>
      <c r="G902" s="1" t="s">
        <v>12</v>
      </c>
      <c r="H902" s="1" t="s">
        <v>11</v>
      </c>
      <c r="I902" s="1" t="s">
        <v>50</v>
      </c>
      <c r="J902" s="1" t="s">
        <v>17</v>
      </c>
      <c r="K902" s="1" t="s">
        <v>16</v>
      </c>
      <c r="L902" s="1" t="s">
        <v>1033</v>
      </c>
      <c r="M902" s="1" t="s">
        <v>1032</v>
      </c>
      <c r="N902" s="1">
        <v>194.4</v>
      </c>
      <c r="O902" s="1" t="s">
        <v>2</v>
      </c>
      <c r="P902" s="1">
        <v>194.4</v>
      </c>
      <c r="Q902" s="1">
        <v>0</v>
      </c>
      <c r="R902" s="1" t="s">
        <v>80</v>
      </c>
      <c r="S902" s="1">
        <v>25213.759999999998</v>
      </c>
      <c r="T902" s="6">
        <f>+S902*N902</f>
        <v>4901554.9440000001</v>
      </c>
      <c r="U902" s="6">
        <f>+S902*Q902</f>
        <v>0</v>
      </c>
      <c r="V902" s="1" t="str">
        <f>IF(AB902=0,IFERROR(VLOOKUP(L902,[1]listaMateriales!A:K,11,0),"-"),"Sin producto")</f>
        <v>58 x 117 Polished</v>
      </c>
      <c r="W902" s="6">
        <f>+IF(OR(K902="27",K902="28",K902="29"),VLOOKUP(L902,[1]listaMateriales!A:E,5,0),0)*N902/1000</f>
        <v>0</v>
      </c>
      <c r="X902" s="6">
        <f>+IF(W902=0,0,T902/W902)</f>
        <v>0</v>
      </c>
      <c r="Y902" s="1" t="str">
        <f>MID(L902,14,1)</f>
        <v>1</v>
      </c>
      <c r="Z902" s="2" t="str">
        <f>IF(IFERROR(FIND("PUL",M902,1),0)&gt;1,"pulido","no")</f>
        <v>pulido</v>
      </c>
      <c r="AA902" s="2" t="str">
        <f>IF(IFERROR(FIND("BIOC",M902,1),0)&gt;1,"BIOCITY","no")</f>
        <v>no</v>
      </c>
      <c r="AB902" s="2">
        <f>IFERROR(SEARCH("INT",F902,1),0)+IFERROR(SEARCH("DEV",F902,1),0)+IFERROR(SEARCH("FC",F902,1),0)+IFERROR(SEARCH("USD",F902,1),0)</f>
        <v>0</v>
      </c>
    </row>
    <row r="903" spans="1:28" x14ac:dyDescent="0.2">
      <c r="A903" s="1" t="s">
        <v>1404</v>
      </c>
      <c r="B903" s="1" t="s">
        <v>15</v>
      </c>
      <c r="C903" s="4">
        <v>45364</v>
      </c>
      <c r="D903" s="1" t="s">
        <v>1403</v>
      </c>
      <c r="E903" s="1" t="s">
        <v>1402</v>
      </c>
      <c r="F903" s="1" t="s">
        <v>1401</v>
      </c>
      <c r="G903" s="1" t="s">
        <v>12</v>
      </c>
      <c r="H903" s="1" t="s">
        <v>11</v>
      </c>
      <c r="I903" s="1" t="s">
        <v>50</v>
      </c>
      <c r="J903" s="1" t="s">
        <v>17</v>
      </c>
      <c r="K903" s="1" t="s">
        <v>16</v>
      </c>
      <c r="L903" s="1" t="s">
        <v>141</v>
      </c>
      <c r="M903" s="1" t="s">
        <v>140</v>
      </c>
      <c r="N903" s="1">
        <v>194.4</v>
      </c>
      <c r="O903" s="1" t="s">
        <v>2</v>
      </c>
      <c r="P903" s="1">
        <v>0</v>
      </c>
      <c r="Q903" s="1">
        <v>194.4</v>
      </c>
      <c r="R903" s="1" t="s">
        <v>80</v>
      </c>
      <c r="S903" s="1">
        <v>25213.81</v>
      </c>
      <c r="T903" s="6">
        <f>+S903*N903</f>
        <v>4901564.6640000008</v>
      </c>
      <c r="U903" s="6">
        <f>+S903*Q903</f>
        <v>4901564.6640000008</v>
      </c>
      <c r="V903" s="1" t="str">
        <f>IF(AB903=0,IFERROR(VLOOKUP(L903,[1]listaMateriales!A:K,11,0),"-"),"Sin producto")</f>
        <v>58 x 117 Polished</v>
      </c>
      <c r="W903" s="6">
        <f>+IF(OR(K903="27",K903="28",K903="29"),VLOOKUP(L903,[1]listaMateriales!A:E,5,0),0)*N903/1000</f>
        <v>0</v>
      </c>
      <c r="X903" s="6">
        <f>+IF(W903=0,0,T903/W903)</f>
        <v>0</v>
      </c>
      <c r="Y903" s="1" t="str">
        <f>MID(L903,14,1)</f>
        <v>1</v>
      </c>
      <c r="Z903" s="2" t="str">
        <f>IF(IFERROR(FIND("PUL",M903,1),0)&gt;1,"pulido","no")</f>
        <v>pulido</v>
      </c>
      <c r="AA903" s="2" t="str">
        <f>IF(IFERROR(FIND("BIOC",M903,1),0)&gt;1,"BIOCITY","no")</f>
        <v>no</v>
      </c>
      <c r="AB903" s="2">
        <f>IFERROR(SEARCH("INT",F903,1),0)+IFERROR(SEARCH("DEV",F903,1),0)+IFERROR(SEARCH("FC",F903,1),0)+IFERROR(SEARCH("USD",F903,1),0)</f>
        <v>0</v>
      </c>
    </row>
    <row r="904" spans="1:28" x14ac:dyDescent="0.2">
      <c r="A904" s="1" t="s">
        <v>1404</v>
      </c>
      <c r="B904" s="1" t="s">
        <v>15</v>
      </c>
      <c r="C904" s="4">
        <v>45364</v>
      </c>
      <c r="D904" s="1" t="s">
        <v>1403</v>
      </c>
      <c r="E904" s="1" t="s">
        <v>1402</v>
      </c>
      <c r="F904" s="1" t="s">
        <v>1401</v>
      </c>
      <c r="G904" s="1" t="s">
        <v>12</v>
      </c>
      <c r="H904" s="1" t="s">
        <v>11</v>
      </c>
      <c r="I904" s="1" t="s">
        <v>50</v>
      </c>
      <c r="J904" s="1" t="s">
        <v>17</v>
      </c>
      <c r="K904" s="1" t="s">
        <v>16</v>
      </c>
      <c r="L904" s="1" t="s">
        <v>187</v>
      </c>
      <c r="M904" s="1" t="s">
        <v>186</v>
      </c>
      <c r="N904" s="1">
        <v>194.4</v>
      </c>
      <c r="O904" s="1" t="s">
        <v>2</v>
      </c>
      <c r="P904" s="1">
        <v>0</v>
      </c>
      <c r="Q904" s="1">
        <v>194.4</v>
      </c>
      <c r="R904" s="1" t="s">
        <v>80</v>
      </c>
      <c r="S904" s="1">
        <v>25213.81</v>
      </c>
      <c r="T904" s="6">
        <f>+S904*N904</f>
        <v>4901564.6640000008</v>
      </c>
      <c r="U904" s="6">
        <f>+S904*Q904</f>
        <v>4901564.6640000008</v>
      </c>
      <c r="V904" s="1" t="str">
        <f>IF(AB904=0,IFERROR(VLOOKUP(L904,[1]listaMateriales!A:K,11,0),"-"),"Sin producto")</f>
        <v>58 x 117 Polished</v>
      </c>
      <c r="W904" s="6">
        <f>+IF(OR(K904="27",K904="28",K904="29"),VLOOKUP(L904,[1]listaMateriales!A:E,5,0),0)*N904/1000</f>
        <v>0</v>
      </c>
      <c r="X904" s="6">
        <f>+IF(W904=0,0,T904/W904)</f>
        <v>0</v>
      </c>
      <c r="Y904" s="1" t="str">
        <f>MID(L904,14,1)</f>
        <v>1</v>
      </c>
      <c r="Z904" s="2" t="str">
        <f>IF(IFERROR(FIND("PUL",M904,1),0)&gt;1,"pulido","no")</f>
        <v>pulido</v>
      </c>
      <c r="AA904" s="2" t="str">
        <f>IF(IFERROR(FIND("BIOC",M904,1),0)&gt;1,"BIOCITY","no")</f>
        <v>no</v>
      </c>
      <c r="AB904" s="2">
        <f>IFERROR(SEARCH("INT",F904,1),0)+IFERROR(SEARCH("DEV",F904,1),0)+IFERROR(SEARCH("FC",F904,1),0)+IFERROR(SEARCH("USD",F904,1),0)</f>
        <v>0</v>
      </c>
    </row>
    <row r="905" spans="1:28" x14ac:dyDescent="0.2">
      <c r="A905" s="1" t="s">
        <v>1400</v>
      </c>
      <c r="B905" s="1" t="s">
        <v>15</v>
      </c>
      <c r="C905" s="4">
        <v>45364</v>
      </c>
      <c r="D905" s="1" t="s">
        <v>580</v>
      </c>
      <c r="E905" s="1" t="s">
        <v>579</v>
      </c>
      <c r="F905" s="1" t="s">
        <v>1397</v>
      </c>
      <c r="G905" s="1" t="s">
        <v>12</v>
      </c>
      <c r="H905" s="1" t="s">
        <v>11</v>
      </c>
      <c r="I905" s="1" t="s">
        <v>50</v>
      </c>
      <c r="J905" s="1" t="s">
        <v>9</v>
      </c>
      <c r="K905" s="1" t="s">
        <v>30</v>
      </c>
      <c r="L905" s="1" t="s">
        <v>201</v>
      </c>
      <c r="M905" s="1" t="s">
        <v>200</v>
      </c>
      <c r="N905" s="1">
        <v>290.88</v>
      </c>
      <c r="O905" s="1" t="s">
        <v>2</v>
      </c>
      <c r="P905" s="1">
        <v>290.88</v>
      </c>
      <c r="Q905" s="1">
        <v>0</v>
      </c>
      <c r="R905" s="1" t="s">
        <v>80</v>
      </c>
      <c r="S905" s="1">
        <v>2836.94</v>
      </c>
      <c r="T905" s="6">
        <f>+S905*N905</f>
        <v>825209.10719999997</v>
      </c>
      <c r="U905" s="6">
        <f>+S905*Q905</f>
        <v>0</v>
      </c>
      <c r="V905" s="1" t="str">
        <f>IF(AB905=0,IFERROR(VLOOKUP(L905,[1]listaMateriales!A:K,11,0),"-"),"Sin producto")</f>
        <v>38 x 38</v>
      </c>
      <c r="W905" s="6">
        <f>+IF(OR(K905="27",K905="28",K905="29"),VLOOKUP(L905,[1]listaMateriales!A:E,5,0),0)*N905/1000</f>
        <v>0</v>
      </c>
      <c r="X905" s="6">
        <f>+IF(W905=0,0,T905/W905)</f>
        <v>0</v>
      </c>
      <c r="Y905" s="1" t="str">
        <f>MID(L905,14,1)</f>
        <v>1</v>
      </c>
      <c r="Z905" s="2" t="str">
        <f>IF(IFERROR(FIND("PUL",M905,1),0)&gt;1,"pulido","no")</f>
        <v>no</v>
      </c>
      <c r="AA905" s="2" t="str">
        <f>IF(IFERROR(FIND("BIOC",M905,1),0)&gt;1,"BIOCITY","no")</f>
        <v>no</v>
      </c>
      <c r="AB905" s="2">
        <f>IFERROR(SEARCH("INT",F905,1),0)+IFERROR(SEARCH("DEV",F905,1),0)+IFERROR(SEARCH("FC",F905,1),0)+IFERROR(SEARCH("USD",F905,1),0)</f>
        <v>0</v>
      </c>
    </row>
    <row r="906" spans="1:28" x14ac:dyDescent="0.2">
      <c r="A906" s="1" t="s">
        <v>1400</v>
      </c>
      <c r="B906" s="1" t="s">
        <v>15</v>
      </c>
      <c r="C906" s="4">
        <v>45364</v>
      </c>
      <c r="D906" s="1" t="s">
        <v>580</v>
      </c>
      <c r="E906" s="1" t="s">
        <v>579</v>
      </c>
      <c r="F906" s="1" t="s">
        <v>1397</v>
      </c>
      <c r="G906" s="1" t="s">
        <v>12</v>
      </c>
      <c r="H906" s="1" t="s">
        <v>11</v>
      </c>
      <c r="I906" s="1" t="s">
        <v>50</v>
      </c>
      <c r="J906" s="1" t="s">
        <v>9</v>
      </c>
      <c r="K906" s="1" t="s">
        <v>30</v>
      </c>
      <c r="L906" s="1" t="s">
        <v>203</v>
      </c>
      <c r="M906" s="1" t="s">
        <v>202</v>
      </c>
      <c r="N906" s="1">
        <v>193.92</v>
      </c>
      <c r="O906" s="1" t="s">
        <v>2</v>
      </c>
      <c r="P906" s="1">
        <v>193.92</v>
      </c>
      <c r="Q906" s="1">
        <v>0</v>
      </c>
      <c r="R906" s="1" t="s">
        <v>80</v>
      </c>
      <c r="S906" s="1">
        <v>2836.94</v>
      </c>
      <c r="T906" s="6">
        <f>+S906*N906</f>
        <v>550139.40480000002</v>
      </c>
      <c r="U906" s="6">
        <f>+S906*Q906</f>
        <v>0</v>
      </c>
      <c r="V906" s="1" t="str">
        <f>IF(AB906=0,IFERROR(VLOOKUP(L906,[1]listaMateriales!A:K,11,0),"-"),"Sin producto")</f>
        <v>38 x 38</v>
      </c>
      <c r="W906" s="6">
        <f>+IF(OR(K906="27",K906="28",K906="29"),VLOOKUP(L906,[1]listaMateriales!A:E,5,0),0)*N906/1000</f>
        <v>0</v>
      </c>
      <c r="X906" s="6">
        <f>+IF(W906=0,0,T906/W906)</f>
        <v>0</v>
      </c>
      <c r="Y906" s="1" t="str">
        <f>MID(L906,14,1)</f>
        <v>1</v>
      </c>
      <c r="Z906" s="2" t="str">
        <f>IF(IFERROR(FIND("PUL",M906,1),0)&gt;1,"pulido","no")</f>
        <v>no</v>
      </c>
      <c r="AA906" s="2" t="str">
        <f>IF(IFERROR(FIND("BIOC",M906,1),0)&gt;1,"BIOCITY","no")</f>
        <v>no</v>
      </c>
      <c r="AB906" s="2">
        <f>IFERROR(SEARCH("INT",F906,1),0)+IFERROR(SEARCH("DEV",F906,1),0)+IFERROR(SEARCH("FC",F906,1),0)+IFERROR(SEARCH("USD",F906,1),0)</f>
        <v>0</v>
      </c>
    </row>
    <row r="907" spans="1:28" x14ac:dyDescent="0.2">
      <c r="A907" s="1" t="s">
        <v>1400</v>
      </c>
      <c r="B907" s="1" t="s">
        <v>15</v>
      </c>
      <c r="C907" s="4">
        <v>45364</v>
      </c>
      <c r="D907" s="1" t="s">
        <v>580</v>
      </c>
      <c r="E907" s="1" t="s">
        <v>579</v>
      </c>
      <c r="F907" s="1" t="s">
        <v>1397</v>
      </c>
      <c r="G907" s="1" t="s">
        <v>12</v>
      </c>
      <c r="H907" s="1" t="s">
        <v>11</v>
      </c>
      <c r="I907" s="1" t="s">
        <v>50</v>
      </c>
      <c r="J907" s="1" t="s">
        <v>9</v>
      </c>
      <c r="K907" s="1" t="s">
        <v>30</v>
      </c>
      <c r="L907" s="1" t="s">
        <v>619</v>
      </c>
      <c r="M907" s="1" t="s">
        <v>618</v>
      </c>
      <c r="N907" s="1">
        <v>969.6</v>
      </c>
      <c r="O907" s="1" t="s">
        <v>2</v>
      </c>
      <c r="P907" s="1">
        <v>969.6</v>
      </c>
      <c r="Q907" s="1">
        <v>0</v>
      </c>
      <c r="R907" s="1" t="s">
        <v>80</v>
      </c>
      <c r="S907" s="1">
        <v>2836.94</v>
      </c>
      <c r="T907" s="6">
        <f>+S907*N907</f>
        <v>2750697.0240000002</v>
      </c>
      <c r="U907" s="6">
        <f>+S907*Q907</f>
        <v>0</v>
      </c>
      <c r="V907" s="1" t="str">
        <f>IF(AB907=0,IFERROR(VLOOKUP(L907,[1]listaMateriales!A:K,11,0),"-"),"Sin producto")</f>
        <v>38 x 38</v>
      </c>
      <c r="W907" s="6">
        <f>+IF(OR(K907="27",K907="28",K907="29"),VLOOKUP(L907,[1]listaMateriales!A:E,5,0),0)*N907/1000</f>
        <v>0</v>
      </c>
      <c r="X907" s="6">
        <f>+IF(W907=0,0,T907/W907)</f>
        <v>0</v>
      </c>
      <c r="Y907" s="1" t="str">
        <f>MID(L907,14,1)</f>
        <v>1</v>
      </c>
      <c r="Z907" s="2" t="str">
        <f>IF(IFERROR(FIND("PUL",M907,1),0)&gt;1,"pulido","no")</f>
        <v>no</v>
      </c>
      <c r="AA907" s="2" t="str">
        <f>IF(IFERROR(FIND("BIOC",M907,1),0)&gt;1,"BIOCITY","no")</f>
        <v>no</v>
      </c>
      <c r="AB907" s="2">
        <f>IFERROR(SEARCH("INT",F907,1),0)+IFERROR(SEARCH("DEV",F907,1),0)+IFERROR(SEARCH("FC",F907,1),0)+IFERROR(SEARCH("USD",F907,1),0)</f>
        <v>0</v>
      </c>
    </row>
    <row r="908" spans="1:28" x14ac:dyDescent="0.2">
      <c r="A908" s="1" t="s">
        <v>1400</v>
      </c>
      <c r="B908" s="1" t="s">
        <v>15</v>
      </c>
      <c r="C908" s="4">
        <v>45364</v>
      </c>
      <c r="D908" s="1" t="s">
        <v>580</v>
      </c>
      <c r="E908" s="1" t="s">
        <v>579</v>
      </c>
      <c r="F908" s="1" t="s">
        <v>1397</v>
      </c>
      <c r="G908" s="1" t="s">
        <v>12</v>
      </c>
      <c r="H908" s="1" t="s">
        <v>11</v>
      </c>
      <c r="I908" s="1" t="s">
        <v>50</v>
      </c>
      <c r="J908" s="1" t="s">
        <v>9</v>
      </c>
      <c r="K908" s="1" t="s">
        <v>30</v>
      </c>
      <c r="L908" s="1" t="s">
        <v>114</v>
      </c>
      <c r="M908" s="1" t="s">
        <v>113</v>
      </c>
      <c r="N908" s="1">
        <v>387.84</v>
      </c>
      <c r="O908" s="1" t="s">
        <v>2</v>
      </c>
      <c r="P908" s="1">
        <v>387.84</v>
      </c>
      <c r="Q908" s="1">
        <v>0</v>
      </c>
      <c r="R908" s="1" t="s">
        <v>80</v>
      </c>
      <c r="S908" s="1">
        <v>2836.94</v>
      </c>
      <c r="T908" s="6">
        <f>+S908*N908</f>
        <v>1100278.8096</v>
      </c>
      <c r="U908" s="6">
        <f>+S908*Q908</f>
        <v>0</v>
      </c>
      <c r="V908" s="1" t="str">
        <f>IF(AB908=0,IFERROR(VLOOKUP(L908,[1]listaMateriales!A:K,11,0),"-"),"Sin producto")</f>
        <v>38 x 38</v>
      </c>
      <c r="W908" s="6">
        <f>+IF(OR(K908="27",K908="28",K908="29"),VLOOKUP(L908,[1]listaMateriales!A:E,5,0),0)*N908/1000</f>
        <v>0</v>
      </c>
      <c r="X908" s="6">
        <f>+IF(W908=0,0,T908/W908)</f>
        <v>0</v>
      </c>
      <c r="Y908" s="1" t="str">
        <f>MID(L908,14,1)</f>
        <v>1</v>
      </c>
      <c r="Z908" s="2" t="str">
        <f>IF(IFERROR(FIND("PUL",M908,1),0)&gt;1,"pulido","no")</f>
        <v>no</v>
      </c>
      <c r="AA908" s="2" t="str">
        <f>IF(IFERROR(FIND("BIOC",M908,1),0)&gt;1,"BIOCITY","no")</f>
        <v>no</v>
      </c>
      <c r="AB908" s="2">
        <f>IFERROR(SEARCH("INT",F908,1),0)+IFERROR(SEARCH("DEV",F908,1),0)+IFERROR(SEARCH("FC",F908,1),0)+IFERROR(SEARCH("USD",F908,1),0)</f>
        <v>0</v>
      </c>
    </row>
    <row r="909" spans="1:28" x14ac:dyDescent="0.2">
      <c r="A909" s="1" t="s">
        <v>1400</v>
      </c>
      <c r="B909" s="1" t="s">
        <v>15</v>
      </c>
      <c r="C909" s="4">
        <v>45364</v>
      </c>
      <c r="D909" s="1" t="s">
        <v>580</v>
      </c>
      <c r="E909" s="1" t="s">
        <v>579</v>
      </c>
      <c r="F909" s="1" t="s">
        <v>1397</v>
      </c>
      <c r="G909" s="1" t="s">
        <v>12</v>
      </c>
      <c r="H909" s="1" t="s">
        <v>11</v>
      </c>
      <c r="I909" s="1" t="s">
        <v>50</v>
      </c>
      <c r="J909" s="1" t="s">
        <v>9</v>
      </c>
      <c r="K909" s="1" t="s">
        <v>30</v>
      </c>
      <c r="L909" s="1" t="s">
        <v>69</v>
      </c>
      <c r="M909" s="1" t="s">
        <v>68</v>
      </c>
      <c r="N909" s="1">
        <v>678.72</v>
      </c>
      <c r="O909" s="1" t="s">
        <v>2</v>
      </c>
      <c r="P909" s="1">
        <v>678.72</v>
      </c>
      <c r="Q909" s="1">
        <v>0</v>
      </c>
      <c r="R909" s="1" t="s">
        <v>80</v>
      </c>
      <c r="S909" s="1">
        <v>3086.67</v>
      </c>
      <c r="T909" s="6">
        <f>+S909*N909</f>
        <v>2094984.6624</v>
      </c>
      <c r="U909" s="6">
        <f>+S909*Q909</f>
        <v>0</v>
      </c>
      <c r="V909" s="1" t="str">
        <f>IF(AB909=0,IFERROR(VLOOKUP(L909,[1]listaMateriales!A:K,11,0),"-"),"Sin producto")</f>
        <v>38 x 38</v>
      </c>
      <c r="W909" s="6">
        <f>+IF(OR(K909="27",K909="28",K909="29"),VLOOKUP(L909,[1]listaMateriales!A:E,5,0),0)*N909/1000</f>
        <v>0</v>
      </c>
      <c r="X909" s="6">
        <f>+IF(W909=0,0,T909/W909)</f>
        <v>0</v>
      </c>
      <c r="Y909" s="1" t="str">
        <f>MID(L909,14,1)</f>
        <v>1</v>
      </c>
      <c r="Z909" s="2" t="str">
        <f>IF(IFERROR(FIND("PUL",M909,1),0)&gt;1,"pulido","no")</f>
        <v>no</v>
      </c>
      <c r="AA909" s="2" t="str">
        <f>IF(IFERROR(FIND("BIOC",M909,1),0)&gt;1,"BIOCITY","no")</f>
        <v>no</v>
      </c>
      <c r="AB909" s="2">
        <f>IFERROR(SEARCH("INT",F909,1),0)+IFERROR(SEARCH("DEV",F909,1),0)+IFERROR(SEARCH("FC",F909,1),0)+IFERROR(SEARCH("USD",F909,1),0)</f>
        <v>0</v>
      </c>
    </row>
    <row r="910" spans="1:28" x14ac:dyDescent="0.2">
      <c r="A910" s="1" t="s">
        <v>1400</v>
      </c>
      <c r="B910" s="1" t="s">
        <v>15</v>
      </c>
      <c r="C910" s="4">
        <v>45364</v>
      </c>
      <c r="D910" s="1" t="s">
        <v>580</v>
      </c>
      <c r="E910" s="1" t="s">
        <v>579</v>
      </c>
      <c r="F910" s="1" t="s">
        <v>1397</v>
      </c>
      <c r="G910" s="1" t="s">
        <v>12</v>
      </c>
      <c r="H910" s="1" t="s">
        <v>11</v>
      </c>
      <c r="I910" s="1" t="s">
        <v>50</v>
      </c>
      <c r="J910" s="1" t="s">
        <v>9</v>
      </c>
      <c r="K910" s="1" t="s">
        <v>30</v>
      </c>
      <c r="L910" s="1" t="s">
        <v>67</v>
      </c>
      <c r="M910" s="1" t="s">
        <v>66</v>
      </c>
      <c r="N910" s="1">
        <v>484.8</v>
      </c>
      <c r="O910" s="1" t="s">
        <v>2</v>
      </c>
      <c r="P910" s="1">
        <v>484.8</v>
      </c>
      <c r="Q910" s="1">
        <v>0</v>
      </c>
      <c r="R910" s="1" t="s">
        <v>80</v>
      </c>
      <c r="S910" s="1">
        <v>2836.94</v>
      </c>
      <c r="T910" s="6">
        <f>+S910*N910</f>
        <v>1375348.5120000001</v>
      </c>
      <c r="U910" s="6">
        <f>+S910*Q910</f>
        <v>0</v>
      </c>
      <c r="V910" s="1" t="str">
        <f>IF(AB910=0,IFERROR(VLOOKUP(L910,[1]listaMateriales!A:K,11,0),"-"),"Sin producto")</f>
        <v>38 x 38</v>
      </c>
      <c r="W910" s="6">
        <f>+IF(OR(K910="27",K910="28",K910="29"),VLOOKUP(L910,[1]listaMateriales!A:E,5,0),0)*N910/1000</f>
        <v>0</v>
      </c>
      <c r="X910" s="6">
        <f>+IF(W910=0,0,T910/W910)</f>
        <v>0</v>
      </c>
      <c r="Y910" s="1" t="str">
        <f>MID(L910,14,1)</f>
        <v>1</v>
      </c>
      <c r="Z910" s="2" t="str">
        <f>IF(IFERROR(FIND("PUL",M910,1),0)&gt;1,"pulido","no")</f>
        <v>no</v>
      </c>
      <c r="AA910" s="2" t="str">
        <f>IF(IFERROR(FIND("BIOC",M910,1),0)&gt;1,"BIOCITY","no")</f>
        <v>no</v>
      </c>
      <c r="AB910" s="2">
        <f>IFERROR(SEARCH("INT",F910,1),0)+IFERROR(SEARCH("DEV",F910,1),0)+IFERROR(SEARCH("FC",F910,1),0)+IFERROR(SEARCH("USD",F910,1),0)</f>
        <v>0</v>
      </c>
    </row>
    <row r="911" spans="1:28" x14ac:dyDescent="0.2">
      <c r="A911" s="1" t="s">
        <v>1400</v>
      </c>
      <c r="B911" s="1" t="s">
        <v>15</v>
      </c>
      <c r="C911" s="4">
        <v>45364</v>
      </c>
      <c r="D911" s="1" t="s">
        <v>580</v>
      </c>
      <c r="E911" s="1" t="s">
        <v>579</v>
      </c>
      <c r="F911" s="1" t="s">
        <v>1397</v>
      </c>
      <c r="G911" s="1" t="s">
        <v>12</v>
      </c>
      <c r="H911" s="1" t="s">
        <v>11</v>
      </c>
      <c r="I911" s="1" t="s">
        <v>50</v>
      </c>
      <c r="J911" s="1" t="s">
        <v>9</v>
      </c>
      <c r="K911" s="1" t="s">
        <v>30</v>
      </c>
      <c r="L911" s="1" t="s">
        <v>65</v>
      </c>
      <c r="M911" s="1" t="s">
        <v>64</v>
      </c>
      <c r="N911" s="1">
        <v>484.8</v>
      </c>
      <c r="O911" s="1" t="s">
        <v>2</v>
      </c>
      <c r="P911" s="1">
        <v>484.8</v>
      </c>
      <c r="Q911" s="1">
        <v>0</v>
      </c>
      <c r="R911" s="1" t="s">
        <v>80</v>
      </c>
      <c r="S911" s="1">
        <v>2836.94</v>
      </c>
      <c r="T911" s="6">
        <f>+S911*N911</f>
        <v>1375348.5120000001</v>
      </c>
      <c r="U911" s="6">
        <f>+S911*Q911</f>
        <v>0</v>
      </c>
      <c r="V911" s="1" t="str">
        <f>IF(AB911=0,IFERROR(VLOOKUP(L911,[1]listaMateriales!A:K,11,0),"-"),"Sin producto")</f>
        <v>38 x 38</v>
      </c>
      <c r="W911" s="6">
        <f>+IF(OR(K911="27",K911="28",K911="29"),VLOOKUP(L911,[1]listaMateriales!A:E,5,0),0)*N911/1000</f>
        <v>0</v>
      </c>
      <c r="X911" s="6">
        <f>+IF(W911=0,0,T911/W911)</f>
        <v>0</v>
      </c>
      <c r="Y911" s="1" t="str">
        <f>MID(L911,14,1)</f>
        <v>1</v>
      </c>
      <c r="Z911" s="2" t="str">
        <f>IF(IFERROR(FIND("PUL",M911,1),0)&gt;1,"pulido","no")</f>
        <v>no</v>
      </c>
      <c r="AA911" s="2" t="str">
        <f>IF(IFERROR(FIND("BIOC",M911,1),0)&gt;1,"BIOCITY","no")</f>
        <v>no</v>
      </c>
      <c r="AB911" s="2">
        <f>IFERROR(SEARCH("INT",F911,1),0)+IFERROR(SEARCH("DEV",F911,1),0)+IFERROR(SEARCH("FC",F911,1),0)+IFERROR(SEARCH("USD",F911,1),0)</f>
        <v>0</v>
      </c>
    </row>
    <row r="912" spans="1:28" x14ac:dyDescent="0.2">
      <c r="A912" s="1" t="s">
        <v>1400</v>
      </c>
      <c r="B912" s="1" t="s">
        <v>15</v>
      </c>
      <c r="C912" s="4">
        <v>45364</v>
      </c>
      <c r="D912" s="1" t="s">
        <v>580</v>
      </c>
      <c r="E912" s="1" t="s">
        <v>579</v>
      </c>
      <c r="F912" s="1" t="s">
        <v>1397</v>
      </c>
      <c r="G912" s="1" t="s">
        <v>12</v>
      </c>
      <c r="H912" s="1" t="s">
        <v>11</v>
      </c>
      <c r="I912" s="1" t="s">
        <v>50</v>
      </c>
      <c r="J912" s="1" t="s">
        <v>9</v>
      </c>
      <c r="K912" s="1" t="s">
        <v>8</v>
      </c>
      <c r="L912" s="1" t="s">
        <v>983</v>
      </c>
      <c r="M912" s="1" t="s">
        <v>982</v>
      </c>
      <c r="N912" s="1">
        <v>590.4</v>
      </c>
      <c r="O912" s="1" t="s">
        <v>2</v>
      </c>
      <c r="P912" s="1">
        <v>590.4</v>
      </c>
      <c r="Q912" s="1">
        <v>0</v>
      </c>
      <c r="R912" s="1" t="s">
        <v>80</v>
      </c>
      <c r="S912" s="1">
        <v>3968.83</v>
      </c>
      <c r="T912" s="6">
        <f>+S912*N912</f>
        <v>2343197.2319999998</v>
      </c>
      <c r="U912" s="6">
        <f>+S912*Q912</f>
        <v>0</v>
      </c>
      <c r="V912" s="1" t="str">
        <f>IF(AB912=0,IFERROR(VLOOKUP(L912,[1]listaMateriales!A:K,11,0),"-"),"Sin producto")</f>
        <v xml:space="preserve">29 x 59 Cba </v>
      </c>
      <c r="W912" s="6">
        <f>+IF(OR(K912="27",K912="28",K912="29"),VLOOKUP(L912,[1]listaMateriales!A:E,5,0),0)*N912/1000</f>
        <v>0</v>
      </c>
      <c r="X912" s="6">
        <f>+IF(W912=0,0,T912/W912)</f>
        <v>0</v>
      </c>
      <c r="Y912" s="1" t="str">
        <f>MID(L912,14,1)</f>
        <v>1</v>
      </c>
      <c r="Z912" s="2" t="str">
        <f>IF(IFERROR(FIND("PUL",M912,1),0)&gt;1,"pulido","no")</f>
        <v>no</v>
      </c>
      <c r="AA912" s="2" t="str">
        <f>IF(IFERROR(FIND("BIOC",M912,1),0)&gt;1,"BIOCITY","no")</f>
        <v>no</v>
      </c>
      <c r="AB912" s="2">
        <f>IFERROR(SEARCH("INT",F912,1),0)+IFERROR(SEARCH("DEV",F912,1),0)+IFERROR(SEARCH("FC",F912,1),0)+IFERROR(SEARCH("USD",F912,1),0)</f>
        <v>0</v>
      </c>
    </row>
    <row r="913" spans="1:28" x14ac:dyDescent="0.2">
      <c r="A913" s="1" t="s">
        <v>1400</v>
      </c>
      <c r="B913" s="1" t="s">
        <v>15</v>
      </c>
      <c r="C913" s="4">
        <v>45364</v>
      </c>
      <c r="D913" s="1" t="s">
        <v>580</v>
      </c>
      <c r="E913" s="1" t="s">
        <v>579</v>
      </c>
      <c r="F913" s="1" t="s">
        <v>1397</v>
      </c>
      <c r="G913" s="1" t="s">
        <v>12</v>
      </c>
      <c r="H913" s="1" t="s">
        <v>11</v>
      </c>
      <c r="I913" s="1" t="s">
        <v>50</v>
      </c>
      <c r="J913" s="1" t="s">
        <v>9</v>
      </c>
      <c r="K913" s="1" t="s">
        <v>30</v>
      </c>
      <c r="L913" s="1" t="s">
        <v>122</v>
      </c>
      <c r="M913" s="1" t="s">
        <v>121</v>
      </c>
      <c r="N913" s="1">
        <v>775.68</v>
      </c>
      <c r="O913" s="1" t="s">
        <v>2</v>
      </c>
      <c r="P913" s="1">
        <v>775.68</v>
      </c>
      <c r="Q913" s="1">
        <v>0</v>
      </c>
      <c r="R913" s="1" t="s">
        <v>80</v>
      </c>
      <c r="S913" s="1">
        <v>2836.94</v>
      </c>
      <c r="T913" s="6">
        <f>+S913*N913</f>
        <v>2200557.6192000001</v>
      </c>
      <c r="U913" s="6">
        <f>+S913*Q913</f>
        <v>0</v>
      </c>
      <c r="V913" s="1" t="str">
        <f>IF(AB913=0,IFERROR(VLOOKUP(L913,[1]listaMateriales!A:K,11,0),"-"),"Sin producto")</f>
        <v>38 x 38</v>
      </c>
      <c r="W913" s="6">
        <f>+IF(OR(K913="27",K913="28",K913="29"),VLOOKUP(L913,[1]listaMateriales!A:E,5,0),0)*N913/1000</f>
        <v>0</v>
      </c>
      <c r="X913" s="6">
        <f>+IF(W913=0,0,T913/W913)</f>
        <v>0</v>
      </c>
      <c r="Y913" s="1" t="str">
        <f>MID(L913,14,1)</f>
        <v>1</v>
      </c>
      <c r="Z913" s="2" t="str">
        <f>IF(IFERROR(FIND("PUL",M913,1),0)&gt;1,"pulido","no")</f>
        <v>no</v>
      </c>
      <c r="AA913" s="2" t="str">
        <f>IF(IFERROR(FIND("BIOC",M913,1),0)&gt;1,"BIOCITY","no")</f>
        <v>no</v>
      </c>
      <c r="AB913" s="2">
        <f>IFERROR(SEARCH("INT",F913,1),0)+IFERROR(SEARCH("DEV",F913,1),0)+IFERROR(SEARCH("FC",F913,1),0)+IFERROR(SEARCH("USD",F913,1),0)</f>
        <v>0</v>
      </c>
    </row>
    <row r="914" spans="1:28" x14ac:dyDescent="0.2">
      <c r="A914" s="1" t="s">
        <v>1400</v>
      </c>
      <c r="B914" s="1" t="s">
        <v>15</v>
      </c>
      <c r="C914" s="4">
        <v>45364</v>
      </c>
      <c r="D914" s="1" t="s">
        <v>580</v>
      </c>
      <c r="E914" s="1" t="s">
        <v>579</v>
      </c>
      <c r="F914" s="1" t="s">
        <v>1397</v>
      </c>
      <c r="G914" s="1" t="s">
        <v>12</v>
      </c>
      <c r="H914" s="1" t="s">
        <v>11</v>
      </c>
      <c r="I914" s="1" t="s">
        <v>50</v>
      </c>
      <c r="J914" s="1" t="s">
        <v>9</v>
      </c>
      <c r="K914" s="1" t="s">
        <v>30</v>
      </c>
      <c r="L914" s="1" t="s">
        <v>625</v>
      </c>
      <c r="M914" s="1" t="s">
        <v>624</v>
      </c>
      <c r="N914" s="1">
        <v>1066.56</v>
      </c>
      <c r="O914" s="1" t="s">
        <v>2</v>
      </c>
      <c r="P914" s="1">
        <v>1066.56</v>
      </c>
      <c r="Q914" s="1">
        <v>0</v>
      </c>
      <c r="R914" s="1" t="s">
        <v>80</v>
      </c>
      <c r="S914" s="1">
        <v>2836.94</v>
      </c>
      <c r="T914" s="6">
        <f>+S914*N914</f>
        <v>3025766.7264</v>
      </c>
      <c r="U914" s="6">
        <f>+S914*Q914</f>
        <v>0</v>
      </c>
      <c r="V914" s="1" t="str">
        <f>IF(AB914=0,IFERROR(VLOOKUP(L914,[1]listaMateriales!A:K,11,0),"-"),"Sin producto")</f>
        <v>38 x 38</v>
      </c>
      <c r="W914" s="6">
        <f>+IF(OR(K914="27",K914="28",K914="29"),VLOOKUP(L914,[1]listaMateriales!A:E,5,0),0)*N914/1000</f>
        <v>0</v>
      </c>
      <c r="X914" s="6">
        <f>+IF(W914=0,0,T914/W914)</f>
        <v>0</v>
      </c>
      <c r="Y914" s="1" t="str">
        <f>MID(L914,14,1)</f>
        <v>1</v>
      </c>
      <c r="Z914" s="2" t="str">
        <f>IF(IFERROR(FIND("PUL",M914,1),0)&gt;1,"pulido","no")</f>
        <v>no</v>
      </c>
      <c r="AA914" s="2" t="str">
        <f>IF(IFERROR(FIND("BIOC",M914,1),0)&gt;1,"BIOCITY","no")</f>
        <v>no</v>
      </c>
      <c r="AB914" s="2">
        <f>IFERROR(SEARCH("INT",F914,1),0)+IFERROR(SEARCH("DEV",F914,1),0)+IFERROR(SEARCH("FC",F914,1),0)+IFERROR(SEARCH("USD",F914,1),0)</f>
        <v>0</v>
      </c>
    </row>
    <row r="915" spans="1:28" x14ac:dyDescent="0.2">
      <c r="A915" s="1" t="s">
        <v>1400</v>
      </c>
      <c r="B915" s="1" t="s">
        <v>15</v>
      </c>
      <c r="C915" s="4">
        <v>45364</v>
      </c>
      <c r="D915" s="1" t="s">
        <v>580</v>
      </c>
      <c r="E915" s="1" t="s">
        <v>579</v>
      </c>
      <c r="F915" s="1" t="s">
        <v>1397</v>
      </c>
      <c r="G915" s="1" t="s">
        <v>12</v>
      </c>
      <c r="H915" s="1" t="s">
        <v>11</v>
      </c>
      <c r="I915" s="1" t="s">
        <v>50</v>
      </c>
      <c r="J915" s="1" t="s">
        <v>9</v>
      </c>
      <c r="K915" s="1" t="s">
        <v>30</v>
      </c>
      <c r="L915" s="1" t="s">
        <v>621</v>
      </c>
      <c r="M915" s="1" t="s">
        <v>620</v>
      </c>
      <c r="N915" s="1">
        <v>96.96</v>
      </c>
      <c r="O915" s="1" t="s">
        <v>2</v>
      </c>
      <c r="P915" s="1">
        <v>96.96</v>
      </c>
      <c r="Q915" s="1">
        <v>0</v>
      </c>
      <c r="R915" s="1" t="s">
        <v>80</v>
      </c>
      <c r="S915" s="1">
        <v>2836.94</v>
      </c>
      <c r="T915" s="6">
        <f>+S915*N915</f>
        <v>275069.70240000001</v>
      </c>
      <c r="U915" s="6">
        <f>+S915*Q915</f>
        <v>0</v>
      </c>
      <c r="V915" s="1" t="str">
        <f>IF(AB915=0,IFERROR(VLOOKUP(L915,[1]listaMateriales!A:K,11,0),"-"),"Sin producto")</f>
        <v>38 x 38</v>
      </c>
      <c r="W915" s="6">
        <f>+IF(OR(K915="27",K915="28",K915="29"),VLOOKUP(L915,[1]listaMateriales!A:E,5,0),0)*N915/1000</f>
        <v>0</v>
      </c>
      <c r="X915" s="6">
        <f>+IF(W915=0,0,T915/W915)</f>
        <v>0</v>
      </c>
      <c r="Y915" s="1" t="str">
        <f>MID(L915,14,1)</f>
        <v>1</v>
      </c>
      <c r="Z915" s="2" t="str">
        <f>IF(IFERROR(FIND("PUL",M915,1),0)&gt;1,"pulido","no")</f>
        <v>no</v>
      </c>
      <c r="AA915" s="2" t="str">
        <f>IF(IFERROR(FIND("BIOC",M915,1),0)&gt;1,"BIOCITY","no")</f>
        <v>no</v>
      </c>
      <c r="AB915" s="2">
        <f>IFERROR(SEARCH("INT",F915,1),0)+IFERROR(SEARCH("DEV",F915,1),0)+IFERROR(SEARCH("FC",F915,1),0)+IFERROR(SEARCH("USD",F915,1),0)</f>
        <v>0</v>
      </c>
    </row>
    <row r="916" spans="1:28" x14ac:dyDescent="0.2">
      <c r="A916" s="1" t="s">
        <v>1399</v>
      </c>
      <c r="B916" s="1" t="s">
        <v>15</v>
      </c>
      <c r="C916" s="4">
        <v>45364</v>
      </c>
      <c r="D916" s="1" t="s">
        <v>580</v>
      </c>
      <c r="E916" s="1" t="s">
        <v>579</v>
      </c>
      <c r="F916" s="1" t="s">
        <v>1397</v>
      </c>
      <c r="G916" s="1" t="s">
        <v>12</v>
      </c>
      <c r="H916" s="1" t="s">
        <v>11</v>
      </c>
      <c r="I916" s="1" t="s">
        <v>50</v>
      </c>
      <c r="J916" s="1" t="s">
        <v>9</v>
      </c>
      <c r="K916" s="1" t="s">
        <v>30</v>
      </c>
      <c r="L916" s="1" t="s">
        <v>282</v>
      </c>
      <c r="M916" s="1" t="s">
        <v>281</v>
      </c>
      <c r="N916" s="1">
        <v>1066.56</v>
      </c>
      <c r="O916" s="1" t="s">
        <v>2</v>
      </c>
      <c r="P916" s="1">
        <v>1066.56</v>
      </c>
      <c r="Q916" s="1">
        <v>0</v>
      </c>
      <c r="R916" s="1" t="s">
        <v>80</v>
      </c>
      <c r="S916" s="1">
        <v>2487.17</v>
      </c>
      <c r="T916" s="6">
        <f>+S916*N916</f>
        <v>2652716.0351999998</v>
      </c>
      <c r="U916" s="6">
        <f>+S916*Q916</f>
        <v>0</v>
      </c>
      <c r="V916" s="1" t="str">
        <f>IF(AB916=0,IFERROR(VLOOKUP(L916,[1]listaMateriales!A:K,11,0),"-"),"Sin producto")</f>
        <v>38 x 38</v>
      </c>
      <c r="W916" s="6">
        <f>+IF(OR(K916="27",K916="28",K916="29"),VLOOKUP(L916,[1]listaMateriales!A:E,5,0),0)*N916/1000</f>
        <v>0</v>
      </c>
      <c r="X916" s="6">
        <f>+IF(W916=0,0,T916/W916)</f>
        <v>0</v>
      </c>
      <c r="Y916" s="1" t="str">
        <f>MID(L916,14,1)</f>
        <v>2</v>
      </c>
      <c r="Z916" s="2" t="str">
        <f>IF(IFERROR(FIND("PUL",M916,1),0)&gt;1,"pulido","no")</f>
        <v>no</v>
      </c>
      <c r="AA916" s="2" t="str">
        <f>IF(IFERROR(FIND("BIOC",M916,1),0)&gt;1,"BIOCITY","no")</f>
        <v>no</v>
      </c>
      <c r="AB916" s="2">
        <f>IFERROR(SEARCH("INT",F916,1),0)+IFERROR(SEARCH("DEV",F916,1),0)+IFERROR(SEARCH("FC",F916,1),0)+IFERROR(SEARCH("USD",F916,1),0)</f>
        <v>0</v>
      </c>
    </row>
    <row r="917" spans="1:28" x14ac:dyDescent="0.2">
      <c r="A917" s="1" t="s">
        <v>1399</v>
      </c>
      <c r="B917" s="1" t="s">
        <v>15</v>
      </c>
      <c r="C917" s="4">
        <v>45364</v>
      </c>
      <c r="D917" s="1" t="s">
        <v>580</v>
      </c>
      <c r="E917" s="1" t="s">
        <v>579</v>
      </c>
      <c r="F917" s="1" t="s">
        <v>1397</v>
      </c>
      <c r="G917" s="1" t="s">
        <v>12</v>
      </c>
      <c r="H917" s="1" t="s">
        <v>11</v>
      </c>
      <c r="I917" s="1" t="s">
        <v>50</v>
      </c>
      <c r="J917" s="1" t="s">
        <v>9</v>
      </c>
      <c r="K917" s="1" t="s">
        <v>30</v>
      </c>
      <c r="L917" s="1" t="s">
        <v>1385</v>
      </c>
      <c r="M917" s="1" t="s">
        <v>1384</v>
      </c>
      <c r="N917" s="1">
        <v>775.68</v>
      </c>
      <c r="O917" s="1" t="s">
        <v>2</v>
      </c>
      <c r="P917" s="1">
        <v>775.68</v>
      </c>
      <c r="Q917" s="1">
        <v>0</v>
      </c>
      <c r="R917" s="1" t="s">
        <v>80</v>
      </c>
      <c r="S917" s="1">
        <v>2487.17</v>
      </c>
      <c r="T917" s="6">
        <f>+S917*N917</f>
        <v>1929248.0255999998</v>
      </c>
      <c r="U917" s="6">
        <f>+S917*Q917</f>
        <v>0</v>
      </c>
      <c r="V917" s="1" t="str">
        <f>IF(AB917=0,IFERROR(VLOOKUP(L917,[1]listaMateriales!A:K,11,0),"-"),"Sin producto")</f>
        <v>38 x 38</v>
      </c>
      <c r="W917" s="6">
        <f>+IF(OR(K917="27",K917="28",K917="29"),VLOOKUP(L917,[1]listaMateriales!A:E,5,0),0)*N917/1000</f>
        <v>0</v>
      </c>
      <c r="X917" s="6">
        <f>+IF(W917=0,0,T917/W917)</f>
        <v>0</v>
      </c>
      <c r="Y917" s="1" t="str">
        <f>MID(L917,14,1)</f>
        <v>2</v>
      </c>
      <c r="Z917" s="2" t="str">
        <f>IF(IFERROR(FIND("PUL",M917,1),0)&gt;1,"pulido","no")</f>
        <v>no</v>
      </c>
      <c r="AA917" s="2" t="str">
        <f>IF(IFERROR(FIND("BIOC",M917,1),0)&gt;1,"BIOCITY","no")</f>
        <v>no</v>
      </c>
      <c r="AB917" s="2">
        <f>IFERROR(SEARCH("INT",F917,1),0)+IFERROR(SEARCH("DEV",F917,1),0)+IFERROR(SEARCH("FC",F917,1),0)+IFERROR(SEARCH("USD",F917,1),0)</f>
        <v>0</v>
      </c>
    </row>
    <row r="918" spans="1:28" x14ac:dyDescent="0.2">
      <c r="A918" s="1" t="s">
        <v>1399</v>
      </c>
      <c r="B918" s="1" t="s">
        <v>15</v>
      </c>
      <c r="C918" s="4">
        <v>45364</v>
      </c>
      <c r="D918" s="1" t="s">
        <v>580</v>
      </c>
      <c r="E918" s="1" t="s">
        <v>579</v>
      </c>
      <c r="F918" s="1" t="s">
        <v>1397</v>
      </c>
      <c r="G918" s="1" t="s">
        <v>12</v>
      </c>
      <c r="H918" s="1" t="s">
        <v>11</v>
      </c>
      <c r="I918" s="1" t="s">
        <v>50</v>
      </c>
      <c r="J918" s="1" t="s">
        <v>9</v>
      </c>
      <c r="K918" s="1" t="s">
        <v>30</v>
      </c>
      <c r="L918" s="1" t="s">
        <v>1382</v>
      </c>
      <c r="M918" s="1" t="s">
        <v>1381</v>
      </c>
      <c r="N918" s="1">
        <v>775.68</v>
      </c>
      <c r="O918" s="1" t="s">
        <v>2</v>
      </c>
      <c r="P918" s="1">
        <v>775.68</v>
      </c>
      <c r="Q918" s="1">
        <v>0</v>
      </c>
      <c r="R918" s="1" t="s">
        <v>80</v>
      </c>
      <c r="S918" s="1">
        <v>2487.17</v>
      </c>
      <c r="T918" s="6">
        <f>+S918*N918</f>
        <v>1929248.0255999998</v>
      </c>
      <c r="U918" s="6">
        <f>+S918*Q918</f>
        <v>0</v>
      </c>
      <c r="V918" s="1" t="str">
        <f>IF(AB918=0,IFERROR(VLOOKUP(L918,[1]listaMateriales!A:K,11,0),"-"),"Sin producto")</f>
        <v>38 x 38</v>
      </c>
      <c r="W918" s="6">
        <f>+IF(OR(K918="27",K918="28",K918="29"),VLOOKUP(L918,[1]listaMateriales!A:E,5,0),0)*N918/1000</f>
        <v>0</v>
      </c>
      <c r="X918" s="6">
        <f>+IF(W918=0,0,T918/W918)</f>
        <v>0</v>
      </c>
      <c r="Y918" s="1" t="str">
        <f>MID(L918,14,1)</f>
        <v>2</v>
      </c>
      <c r="Z918" s="2" t="str">
        <f>IF(IFERROR(FIND("PUL",M918,1),0)&gt;1,"pulido","no")</f>
        <v>no</v>
      </c>
      <c r="AA918" s="2" t="str">
        <f>IF(IFERROR(FIND("BIOC",M918,1),0)&gt;1,"BIOCITY","no")</f>
        <v>no</v>
      </c>
      <c r="AB918" s="2">
        <f>IFERROR(SEARCH("INT",F918,1),0)+IFERROR(SEARCH("DEV",F918,1),0)+IFERROR(SEARCH("FC",F918,1),0)+IFERROR(SEARCH("USD",F918,1),0)</f>
        <v>0</v>
      </c>
    </row>
    <row r="919" spans="1:28" x14ac:dyDescent="0.2">
      <c r="A919" s="1" t="s">
        <v>1399</v>
      </c>
      <c r="B919" s="1" t="s">
        <v>15</v>
      </c>
      <c r="C919" s="4">
        <v>45364</v>
      </c>
      <c r="D919" s="1" t="s">
        <v>580</v>
      </c>
      <c r="E919" s="1" t="s">
        <v>579</v>
      </c>
      <c r="F919" s="1" t="s">
        <v>1397</v>
      </c>
      <c r="G919" s="1" t="s">
        <v>12</v>
      </c>
      <c r="H919" s="1" t="s">
        <v>11</v>
      </c>
      <c r="I919" s="1" t="s">
        <v>50</v>
      </c>
      <c r="J919" s="1" t="s">
        <v>9</v>
      </c>
      <c r="K919" s="1" t="s">
        <v>30</v>
      </c>
      <c r="L919" s="1" t="s">
        <v>517</v>
      </c>
      <c r="M919" s="1" t="s">
        <v>516</v>
      </c>
      <c r="N919" s="1">
        <v>1066.56</v>
      </c>
      <c r="O919" s="1" t="s">
        <v>2</v>
      </c>
      <c r="P919" s="1">
        <v>1066.56</v>
      </c>
      <c r="Q919" s="1">
        <v>0</v>
      </c>
      <c r="R919" s="1" t="s">
        <v>80</v>
      </c>
      <c r="S919" s="1">
        <v>2699.53</v>
      </c>
      <c r="T919" s="6">
        <f>+S919*N919</f>
        <v>2879210.7168000001</v>
      </c>
      <c r="U919" s="6">
        <f>+S919*Q919</f>
        <v>0</v>
      </c>
      <c r="V919" s="1" t="str">
        <f>IF(AB919=0,IFERROR(VLOOKUP(L919,[1]listaMateriales!A:K,11,0),"-"),"Sin producto")</f>
        <v>38 x 38</v>
      </c>
      <c r="W919" s="6">
        <f>+IF(OR(K919="27",K919="28",K919="29"),VLOOKUP(L919,[1]listaMateriales!A:E,5,0),0)*N919/1000</f>
        <v>0</v>
      </c>
      <c r="X919" s="6">
        <f>+IF(W919=0,0,T919/W919)</f>
        <v>0</v>
      </c>
      <c r="Y919" s="1" t="str">
        <f>MID(L919,14,1)</f>
        <v>2</v>
      </c>
      <c r="Z919" s="2" t="str">
        <f>IF(IFERROR(FIND("PUL",M919,1),0)&gt;1,"pulido","no")</f>
        <v>no</v>
      </c>
      <c r="AA919" s="2" t="str">
        <f>IF(IFERROR(FIND("BIOC",M919,1),0)&gt;1,"BIOCITY","no")</f>
        <v>no</v>
      </c>
      <c r="AB919" s="2">
        <f>IFERROR(SEARCH("INT",F919,1),0)+IFERROR(SEARCH("DEV",F919,1),0)+IFERROR(SEARCH("FC",F919,1),0)+IFERROR(SEARCH("USD",F919,1),0)</f>
        <v>0</v>
      </c>
    </row>
    <row r="920" spans="1:28" x14ac:dyDescent="0.2">
      <c r="A920" s="1" t="s">
        <v>1399</v>
      </c>
      <c r="B920" s="1" t="s">
        <v>15</v>
      </c>
      <c r="C920" s="4">
        <v>45364</v>
      </c>
      <c r="D920" s="1" t="s">
        <v>580</v>
      </c>
      <c r="E920" s="1" t="s">
        <v>579</v>
      </c>
      <c r="F920" s="1" t="s">
        <v>1397</v>
      </c>
      <c r="G920" s="1" t="s">
        <v>12</v>
      </c>
      <c r="H920" s="1" t="s">
        <v>11</v>
      </c>
      <c r="I920" s="1" t="s">
        <v>50</v>
      </c>
      <c r="J920" s="1" t="s">
        <v>9</v>
      </c>
      <c r="K920" s="1" t="s">
        <v>30</v>
      </c>
      <c r="L920" s="1" t="s">
        <v>1082</v>
      </c>
      <c r="M920" s="1" t="s">
        <v>1081</v>
      </c>
      <c r="N920" s="1">
        <v>775.68</v>
      </c>
      <c r="O920" s="1" t="s">
        <v>2</v>
      </c>
      <c r="P920" s="1">
        <v>290.88</v>
      </c>
      <c r="Q920" s="1">
        <v>484.8</v>
      </c>
      <c r="R920" s="1" t="s">
        <v>80</v>
      </c>
      <c r="S920" s="1">
        <v>2487.17</v>
      </c>
      <c r="T920" s="6">
        <f>+S920*N920</f>
        <v>1929248.0255999998</v>
      </c>
      <c r="U920" s="6">
        <f>+S920*Q920</f>
        <v>1205780.0160000001</v>
      </c>
      <c r="V920" s="1" t="str">
        <f>IF(AB920=0,IFERROR(VLOOKUP(L920,[1]listaMateriales!A:K,11,0),"-"),"Sin producto")</f>
        <v>38 x 38</v>
      </c>
      <c r="W920" s="6">
        <f>+IF(OR(K920="27",K920="28",K920="29"),VLOOKUP(L920,[1]listaMateriales!A:E,5,0),0)*N920/1000</f>
        <v>0</v>
      </c>
      <c r="X920" s="6">
        <f>+IF(W920=0,0,T920/W920)</f>
        <v>0</v>
      </c>
      <c r="Y920" s="1" t="str">
        <f>MID(L920,14,1)</f>
        <v>2</v>
      </c>
      <c r="Z920" s="2" t="str">
        <f>IF(IFERROR(FIND("PUL",M920,1),0)&gt;1,"pulido","no")</f>
        <v>no</v>
      </c>
      <c r="AA920" s="2" t="str">
        <f>IF(IFERROR(FIND("BIOC",M920,1),0)&gt;1,"BIOCITY","no")</f>
        <v>no</v>
      </c>
      <c r="AB920" s="2">
        <f>IFERROR(SEARCH("INT",F920,1),0)+IFERROR(SEARCH("DEV",F920,1),0)+IFERROR(SEARCH("FC",F920,1),0)+IFERROR(SEARCH("USD",F920,1),0)</f>
        <v>0</v>
      </c>
    </row>
    <row r="921" spans="1:28" x14ac:dyDescent="0.2">
      <c r="A921" s="1" t="s">
        <v>1399</v>
      </c>
      <c r="B921" s="1" t="s">
        <v>15</v>
      </c>
      <c r="C921" s="4">
        <v>45364</v>
      </c>
      <c r="D921" s="1" t="s">
        <v>580</v>
      </c>
      <c r="E921" s="1" t="s">
        <v>579</v>
      </c>
      <c r="F921" s="1" t="s">
        <v>1397</v>
      </c>
      <c r="G921" s="1" t="s">
        <v>12</v>
      </c>
      <c r="H921" s="1" t="s">
        <v>11</v>
      </c>
      <c r="I921" s="1" t="s">
        <v>50</v>
      </c>
      <c r="J921" s="1" t="s">
        <v>9</v>
      </c>
      <c r="K921" s="1" t="s">
        <v>30</v>
      </c>
      <c r="L921" s="1" t="s">
        <v>519</v>
      </c>
      <c r="M921" s="1" t="s">
        <v>518</v>
      </c>
      <c r="N921" s="1">
        <v>775.68</v>
      </c>
      <c r="O921" s="1" t="s">
        <v>2</v>
      </c>
      <c r="P921" s="1">
        <v>775.68</v>
      </c>
      <c r="Q921" s="1">
        <v>0</v>
      </c>
      <c r="R921" s="1" t="s">
        <v>80</v>
      </c>
      <c r="S921" s="1">
        <v>2487.17</v>
      </c>
      <c r="T921" s="6">
        <f>+S921*N921</f>
        <v>1929248.0255999998</v>
      </c>
      <c r="U921" s="6">
        <f>+S921*Q921</f>
        <v>0</v>
      </c>
      <c r="V921" s="1" t="str">
        <f>IF(AB921=0,IFERROR(VLOOKUP(L921,[1]listaMateriales!A:K,11,0),"-"),"Sin producto")</f>
        <v>38 x 38</v>
      </c>
      <c r="W921" s="6">
        <f>+IF(OR(K921="27",K921="28",K921="29"),VLOOKUP(L921,[1]listaMateriales!A:E,5,0),0)*N921/1000</f>
        <v>0</v>
      </c>
      <c r="X921" s="6">
        <f>+IF(W921=0,0,T921/W921)</f>
        <v>0</v>
      </c>
      <c r="Y921" s="1" t="str">
        <f>MID(L921,14,1)</f>
        <v>2</v>
      </c>
      <c r="Z921" s="2" t="str">
        <f>IF(IFERROR(FIND("PUL",M921,1),0)&gt;1,"pulido","no")</f>
        <v>no</v>
      </c>
      <c r="AA921" s="2" t="str">
        <f>IF(IFERROR(FIND("BIOC",M921,1),0)&gt;1,"BIOCITY","no")</f>
        <v>no</v>
      </c>
      <c r="AB921" s="2">
        <f>IFERROR(SEARCH("INT",F921,1),0)+IFERROR(SEARCH("DEV",F921,1),0)+IFERROR(SEARCH("FC",F921,1),0)+IFERROR(SEARCH("USD",F921,1),0)</f>
        <v>0</v>
      </c>
    </row>
    <row r="922" spans="1:28" x14ac:dyDescent="0.2">
      <c r="A922" s="1" t="s">
        <v>1398</v>
      </c>
      <c r="B922" s="1" t="s">
        <v>15</v>
      </c>
      <c r="C922" s="4">
        <v>45364</v>
      </c>
      <c r="D922" s="1" t="s">
        <v>580</v>
      </c>
      <c r="E922" s="1" t="s">
        <v>579</v>
      </c>
      <c r="F922" s="1" t="s">
        <v>1397</v>
      </c>
      <c r="G922" s="1" t="s">
        <v>12</v>
      </c>
      <c r="H922" s="1" t="s">
        <v>11</v>
      </c>
      <c r="I922" s="1" t="s">
        <v>50</v>
      </c>
      <c r="J922" s="1" t="s">
        <v>17</v>
      </c>
      <c r="K922" s="1" t="s">
        <v>16</v>
      </c>
      <c r="L922" s="1" t="s">
        <v>346</v>
      </c>
      <c r="M922" s="1" t="s">
        <v>345</v>
      </c>
      <c r="N922" s="1">
        <v>655.20000000000005</v>
      </c>
      <c r="O922" s="1" t="s">
        <v>2</v>
      </c>
      <c r="P922" s="1">
        <v>655.20000000000005</v>
      </c>
      <c r="Q922" s="1">
        <v>0</v>
      </c>
      <c r="R922" s="1" t="s">
        <v>80</v>
      </c>
      <c r="S922" s="1">
        <v>8969.56</v>
      </c>
      <c r="T922" s="6">
        <f>+S922*N922</f>
        <v>5876855.7120000003</v>
      </c>
      <c r="U922" s="6">
        <f>+S922*Q922</f>
        <v>0</v>
      </c>
      <c r="V922" s="1" t="str">
        <f>IF(AB922=0,IFERROR(VLOOKUP(L922,[1]listaMateriales!A:K,11,0),"-"),"Sin producto")</f>
        <v>58x58 Polished</v>
      </c>
      <c r="W922" s="6">
        <f>+IF(OR(K922="27",K922="28",K922="29"),VLOOKUP(L922,[1]listaMateriales!A:E,5,0),0)*N922/1000</f>
        <v>0</v>
      </c>
      <c r="X922" s="6">
        <f>+IF(W922=0,0,T922/W922)</f>
        <v>0</v>
      </c>
      <c r="Y922" s="1" t="str">
        <f>MID(L922,14,1)</f>
        <v>2</v>
      </c>
      <c r="Z922" s="2" t="str">
        <f>IF(IFERROR(FIND("PUL",M922,1),0)&gt;1,"pulido","no")</f>
        <v>pulido</v>
      </c>
      <c r="AA922" s="2" t="str">
        <f>IF(IFERROR(FIND("BIOC",M922,1),0)&gt;1,"BIOCITY","no")</f>
        <v>no</v>
      </c>
      <c r="AB922" s="2">
        <f>IFERROR(SEARCH("INT",F922,1),0)+IFERROR(SEARCH("DEV",F922,1),0)+IFERROR(SEARCH("FC",F922,1),0)+IFERROR(SEARCH("USD",F922,1),0)</f>
        <v>0</v>
      </c>
    </row>
    <row r="923" spans="1:28" x14ac:dyDescent="0.2">
      <c r="A923" s="1" t="s">
        <v>1398</v>
      </c>
      <c r="B923" s="1" t="s">
        <v>15</v>
      </c>
      <c r="C923" s="4">
        <v>45364</v>
      </c>
      <c r="D923" s="1" t="s">
        <v>580</v>
      </c>
      <c r="E923" s="1" t="s">
        <v>579</v>
      </c>
      <c r="F923" s="1" t="s">
        <v>1397</v>
      </c>
      <c r="G923" s="1" t="s">
        <v>12</v>
      </c>
      <c r="H923" s="1" t="s">
        <v>11</v>
      </c>
      <c r="I923" s="1" t="s">
        <v>50</v>
      </c>
      <c r="J923" s="1" t="s">
        <v>17</v>
      </c>
      <c r="K923" s="1" t="s">
        <v>16</v>
      </c>
      <c r="L923" s="1" t="s">
        <v>1373</v>
      </c>
      <c r="M923" s="1" t="s">
        <v>1372</v>
      </c>
      <c r="N923" s="1">
        <v>655.20000000000005</v>
      </c>
      <c r="O923" s="1" t="s">
        <v>2</v>
      </c>
      <c r="P923" s="1">
        <v>655.20000000000005</v>
      </c>
      <c r="Q923" s="1">
        <v>0</v>
      </c>
      <c r="R923" s="1" t="s">
        <v>80</v>
      </c>
      <c r="S923" s="1">
        <v>8969.56</v>
      </c>
      <c r="T923" s="6">
        <f>+S923*N923</f>
        <v>5876855.7120000003</v>
      </c>
      <c r="U923" s="6">
        <f>+S923*Q923</f>
        <v>0</v>
      </c>
      <c r="V923" s="1" t="str">
        <f>IF(AB923=0,IFERROR(VLOOKUP(L923,[1]listaMateriales!A:K,11,0),"-"),"Sin producto")</f>
        <v>58x58 Polished</v>
      </c>
      <c r="W923" s="6">
        <f>+IF(OR(K923="27",K923="28",K923="29"),VLOOKUP(L923,[1]listaMateriales!A:E,5,0),0)*N923/1000</f>
        <v>0</v>
      </c>
      <c r="X923" s="6">
        <f>+IF(W923=0,0,T923/W923)</f>
        <v>0</v>
      </c>
      <c r="Y923" s="1" t="str">
        <f>MID(L923,14,1)</f>
        <v>2</v>
      </c>
      <c r="Z923" s="2" t="str">
        <f>IF(IFERROR(FIND("PUL",M923,1),0)&gt;1,"pulido","no")</f>
        <v>pulido</v>
      </c>
      <c r="AA923" s="2" t="str">
        <f>IF(IFERROR(FIND("BIOC",M923,1),0)&gt;1,"BIOCITY","no")</f>
        <v>no</v>
      </c>
      <c r="AB923" s="2">
        <f>IFERROR(SEARCH("INT",F923,1),0)+IFERROR(SEARCH("DEV",F923,1),0)+IFERROR(SEARCH("FC",F923,1),0)+IFERROR(SEARCH("USD",F923,1),0)</f>
        <v>0</v>
      </c>
    </row>
    <row r="924" spans="1:28" x14ac:dyDescent="0.2">
      <c r="A924" s="1" t="s">
        <v>1394</v>
      </c>
      <c r="B924" s="1" t="s">
        <v>15</v>
      </c>
      <c r="C924" s="4">
        <v>45364</v>
      </c>
      <c r="D924" s="1" t="s">
        <v>1393</v>
      </c>
      <c r="E924" s="1" t="s">
        <v>1392</v>
      </c>
      <c r="F924" s="1" t="s">
        <v>1391</v>
      </c>
      <c r="G924" s="1" t="s">
        <v>39</v>
      </c>
      <c r="H924" s="1" t="s">
        <v>38</v>
      </c>
      <c r="I924" s="1" t="s">
        <v>50</v>
      </c>
      <c r="J924" s="1" t="s">
        <v>17</v>
      </c>
      <c r="K924" s="1" t="s">
        <v>16</v>
      </c>
      <c r="L924" s="1" t="s">
        <v>1396</v>
      </c>
      <c r="M924" s="1" t="s">
        <v>1395</v>
      </c>
      <c r="N924" s="1">
        <v>1.74</v>
      </c>
      <c r="O924" s="1" t="s">
        <v>2</v>
      </c>
      <c r="P924" s="1">
        <v>1.74</v>
      </c>
      <c r="Q924" s="1">
        <v>0</v>
      </c>
      <c r="R924" s="1" t="s">
        <v>93</v>
      </c>
      <c r="S924" s="1">
        <v>0.13</v>
      </c>
      <c r="T924" s="6">
        <f>+S924*N924</f>
        <v>0.22620000000000001</v>
      </c>
      <c r="U924" s="6">
        <f>+S924*Q924</f>
        <v>0</v>
      </c>
      <c r="V924" s="1" t="str">
        <f>IF(AB924=0,IFERROR(VLOOKUP(L924,[1]listaMateriales!A:K,11,0),"-"),"Sin producto")</f>
        <v xml:space="preserve">59 x 59 </v>
      </c>
      <c r="W924" s="6">
        <f>+IF(OR(K924="27",K924="28",K924="29"),VLOOKUP(L924,[1]listaMateriales!A:E,5,0),0)*N924/1000</f>
        <v>0</v>
      </c>
      <c r="X924" s="6">
        <f>+IF(W924=0,0,T924/W924)</f>
        <v>0</v>
      </c>
      <c r="Y924" s="1" t="str">
        <f>MID(L924,14,1)</f>
        <v>1</v>
      </c>
      <c r="Z924" s="2" t="str">
        <f>IF(IFERROR(FIND("PUL",M924,1),0)&gt;1,"pulido","no")</f>
        <v>no</v>
      </c>
      <c r="AA924" s="2" t="str">
        <f>IF(IFERROR(FIND("BIOC",M924,1),0)&gt;1,"BIOCITY","no")</f>
        <v>no</v>
      </c>
      <c r="AB924" s="2">
        <f>IFERROR(SEARCH("INT",F924,1),0)+IFERROR(SEARCH("DEV",F924,1),0)+IFERROR(SEARCH("FC",F924,1),0)+IFERROR(SEARCH("USD",F924,1),0)</f>
        <v>0</v>
      </c>
    </row>
    <row r="925" spans="1:28" x14ac:dyDescent="0.2">
      <c r="A925" s="1" t="s">
        <v>1394</v>
      </c>
      <c r="B925" s="1" t="s">
        <v>15</v>
      </c>
      <c r="C925" s="4">
        <v>45364</v>
      </c>
      <c r="D925" s="1" t="s">
        <v>1393</v>
      </c>
      <c r="E925" s="1" t="s">
        <v>1392</v>
      </c>
      <c r="F925" s="1" t="s">
        <v>1391</v>
      </c>
      <c r="G925" s="1" t="s">
        <v>39</v>
      </c>
      <c r="H925" s="1" t="s">
        <v>38</v>
      </c>
      <c r="I925" s="1" t="s">
        <v>50</v>
      </c>
      <c r="J925" s="1" t="s">
        <v>17</v>
      </c>
      <c r="K925" s="1" t="s">
        <v>16</v>
      </c>
      <c r="L925" s="1" t="s">
        <v>502</v>
      </c>
      <c r="M925" s="1" t="s">
        <v>501</v>
      </c>
      <c r="N925" s="1">
        <v>1.74</v>
      </c>
      <c r="O925" s="1" t="s">
        <v>2</v>
      </c>
      <c r="P925" s="1">
        <v>1.74</v>
      </c>
      <c r="Q925" s="1">
        <v>0</v>
      </c>
      <c r="R925" s="1" t="s">
        <v>93</v>
      </c>
      <c r="S925" s="1">
        <v>0.13</v>
      </c>
      <c r="T925" s="6">
        <f>+S925*N925</f>
        <v>0.22620000000000001</v>
      </c>
      <c r="U925" s="6">
        <f>+S925*Q925</f>
        <v>0</v>
      </c>
      <c r="V925" s="1" t="str">
        <f>IF(AB925=0,IFERROR(VLOOKUP(L925,[1]listaMateriales!A:K,11,0),"-"),"Sin producto")</f>
        <v xml:space="preserve">59 x 59 </v>
      </c>
      <c r="W925" s="6">
        <f>+IF(OR(K925="27",K925="28",K925="29"),VLOOKUP(L925,[1]listaMateriales!A:E,5,0),0)*N925/1000</f>
        <v>0</v>
      </c>
      <c r="X925" s="6">
        <f>+IF(W925=0,0,T925/W925)</f>
        <v>0</v>
      </c>
      <c r="Y925" s="1" t="str">
        <f>MID(L925,14,1)</f>
        <v>1</v>
      </c>
      <c r="Z925" s="2" t="str">
        <f>IF(IFERROR(FIND("PUL",M925,1),0)&gt;1,"pulido","no")</f>
        <v>no</v>
      </c>
      <c r="AA925" s="2" t="str">
        <f>IF(IFERROR(FIND("BIOC",M925,1),0)&gt;1,"BIOCITY","no")</f>
        <v>no</v>
      </c>
      <c r="AB925" s="2">
        <f>IFERROR(SEARCH("INT",F925,1),0)+IFERROR(SEARCH("DEV",F925,1),0)+IFERROR(SEARCH("FC",F925,1),0)+IFERROR(SEARCH("USD",F925,1),0)</f>
        <v>0</v>
      </c>
    </row>
    <row r="926" spans="1:28" x14ac:dyDescent="0.2">
      <c r="A926" s="1" t="s">
        <v>1394</v>
      </c>
      <c r="B926" s="1" t="s">
        <v>15</v>
      </c>
      <c r="C926" s="4">
        <v>45364</v>
      </c>
      <c r="D926" s="1" t="s">
        <v>1393</v>
      </c>
      <c r="E926" s="1" t="s">
        <v>1392</v>
      </c>
      <c r="F926" s="1" t="s">
        <v>1391</v>
      </c>
      <c r="G926" s="1" t="s">
        <v>39</v>
      </c>
      <c r="H926" s="1" t="s">
        <v>38</v>
      </c>
      <c r="I926" s="1" t="s">
        <v>50</v>
      </c>
      <c r="J926" s="1" t="s">
        <v>17</v>
      </c>
      <c r="K926" s="1" t="s">
        <v>16</v>
      </c>
      <c r="L926" s="1" t="s">
        <v>893</v>
      </c>
      <c r="M926" s="1" t="s">
        <v>892</v>
      </c>
      <c r="N926" s="1">
        <v>1.74</v>
      </c>
      <c r="O926" s="1" t="s">
        <v>2</v>
      </c>
      <c r="P926" s="1">
        <v>1.74</v>
      </c>
      <c r="Q926" s="1">
        <v>0</v>
      </c>
      <c r="R926" s="1" t="s">
        <v>93</v>
      </c>
      <c r="S926" s="1">
        <v>0.13</v>
      </c>
      <c r="T926" s="6">
        <f>+S926*N926</f>
        <v>0.22620000000000001</v>
      </c>
      <c r="U926" s="6">
        <f>+S926*Q926</f>
        <v>0</v>
      </c>
      <c r="V926" s="1" t="str">
        <f>IF(AB926=0,IFERROR(VLOOKUP(L926,[1]listaMateriales!A:K,11,0),"-"),"Sin producto")</f>
        <v xml:space="preserve">59 x 59 </v>
      </c>
      <c r="W926" s="6">
        <f>+IF(OR(K926="27",K926="28",K926="29"),VLOOKUP(L926,[1]listaMateriales!A:E,5,0),0)*N926/1000</f>
        <v>0</v>
      </c>
      <c r="X926" s="6">
        <f>+IF(W926=0,0,T926/W926)</f>
        <v>0</v>
      </c>
      <c r="Y926" s="1" t="str">
        <f>MID(L926,14,1)</f>
        <v>1</v>
      </c>
      <c r="Z926" s="2" t="str">
        <f>IF(IFERROR(FIND("PUL",M926,1),0)&gt;1,"pulido","no")</f>
        <v>no</v>
      </c>
      <c r="AA926" s="2" t="str">
        <f>IF(IFERROR(FIND("BIOC",M926,1),0)&gt;1,"BIOCITY","no")</f>
        <v>no</v>
      </c>
      <c r="AB926" s="2">
        <f>IFERROR(SEARCH("INT",F926,1),0)+IFERROR(SEARCH("DEV",F926,1),0)+IFERROR(SEARCH("FC",F926,1),0)+IFERROR(SEARCH("USD",F926,1),0)</f>
        <v>0</v>
      </c>
    </row>
    <row r="927" spans="1:28" x14ac:dyDescent="0.2">
      <c r="A927" s="1" t="s">
        <v>1394</v>
      </c>
      <c r="B927" s="1" t="s">
        <v>15</v>
      </c>
      <c r="C927" s="4">
        <v>45364</v>
      </c>
      <c r="D927" s="1" t="s">
        <v>1393</v>
      </c>
      <c r="E927" s="1" t="s">
        <v>1392</v>
      </c>
      <c r="F927" s="1" t="s">
        <v>1391</v>
      </c>
      <c r="G927" s="1" t="s">
        <v>39</v>
      </c>
      <c r="H927" s="1" t="s">
        <v>38</v>
      </c>
      <c r="I927" s="1" t="s">
        <v>50</v>
      </c>
      <c r="J927" s="1" t="s">
        <v>17</v>
      </c>
      <c r="K927" s="1" t="s">
        <v>16</v>
      </c>
      <c r="L927" s="1" t="s">
        <v>889</v>
      </c>
      <c r="M927" s="1" t="s">
        <v>888</v>
      </c>
      <c r="N927" s="1">
        <v>1.74</v>
      </c>
      <c r="O927" s="1" t="s">
        <v>2</v>
      </c>
      <c r="P927" s="1">
        <v>1.74</v>
      </c>
      <c r="Q927" s="1">
        <v>0</v>
      </c>
      <c r="R927" s="1" t="s">
        <v>93</v>
      </c>
      <c r="S927" s="1">
        <v>0.12</v>
      </c>
      <c r="T927" s="6">
        <f>+S927*N927</f>
        <v>0.20879999999999999</v>
      </c>
      <c r="U927" s="6">
        <f>+S927*Q927</f>
        <v>0</v>
      </c>
      <c r="V927" s="1" t="str">
        <f>IF(AB927=0,IFERROR(VLOOKUP(L927,[1]listaMateriales!A:K,11,0),"-"),"Sin producto")</f>
        <v xml:space="preserve">59 x 59 </v>
      </c>
      <c r="W927" s="6">
        <f>+IF(OR(K927="27",K927="28",K927="29"),VLOOKUP(L927,[1]listaMateriales!A:E,5,0),0)*N927/1000</f>
        <v>0</v>
      </c>
      <c r="X927" s="6">
        <f>+IF(W927=0,0,T927/W927)</f>
        <v>0</v>
      </c>
      <c r="Y927" s="1" t="str">
        <f>MID(L927,14,1)</f>
        <v>1</v>
      </c>
      <c r="Z927" s="2" t="str">
        <f>IF(IFERROR(FIND("PUL",M927,1),0)&gt;1,"pulido","no")</f>
        <v>no</v>
      </c>
      <c r="AA927" s="2" t="str">
        <f>IF(IFERROR(FIND("BIOC",M927,1),0)&gt;1,"BIOCITY","no")</f>
        <v>no</v>
      </c>
      <c r="AB927" s="2">
        <f>IFERROR(SEARCH("INT",F927,1),0)+IFERROR(SEARCH("DEV",F927,1),0)+IFERROR(SEARCH("FC",F927,1),0)+IFERROR(SEARCH("USD",F927,1),0)</f>
        <v>0</v>
      </c>
    </row>
    <row r="928" spans="1:28" x14ac:dyDescent="0.2">
      <c r="A928" s="1" t="s">
        <v>1390</v>
      </c>
      <c r="B928" s="1" t="s">
        <v>15</v>
      </c>
      <c r="C928" s="4">
        <v>45364</v>
      </c>
      <c r="D928" s="1" t="s">
        <v>580</v>
      </c>
      <c r="E928" s="1" t="s">
        <v>579</v>
      </c>
      <c r="F928" s="1" t="s">
        <v>1387</v>
      </c>
      <c r="G928" s="1" t="s">
        <v>12</v>
      </c>
      <c r="H928" s="1" t="s">
        <v>11</v>
      </c>
      <c r="I928" s="1" t="s">
        <v>50</v>
      </c>
      <c r="J928" s="1" t="s">
        <v>9</v>
      </c>
      <c r="K928" s="1" t="s">
        <v>30</v>
      </c>
      <c r="L928" s="1" t="s">
        <v>201</v>
      </c>
      <c r="M928" s="1" t="s">
        <v>200</v>
      </c>
      <c r="N928" s="1">
        <v>387.84</v>
      </c>
      <c r="O928" s="1" t="s">
        <v>2</v>
      </c>
      <c r="P928" s="1">
        <v>387.84</v>
      </c>
      <c r="Q928" s="1">
        <v>0</v>
      </c>
      <c r="R928" s="1" t="s">
        <v>80</v>
      </c>
      <c r="S928" s="1">
        <v>2836.94</v>
      </c>
      <c r="T928" s="6">
        <f>+S928*N928</f>
        <v>1100278.8096</v>
      </c>
      <c r="U928" s="6">
        <f>+S928*Q928</f>
        <v>0</v>
      </c>
      <c r="V928" s="1" t="str">
        <f>IF(AB928=0,IFERROR(VLOOKUP(L928,[1]listaMateriales!A:K,11,0),"-"),"Sin producto")</f>
        <v>38 x 38</v>
      </c>
      <c r="W928" s="6">
        <f>+IF(OR(K928="27",K928="28",K928="29"),VLOOKUP(L928,[1]listaMateriales!A:E,5,0),0)*N928/1000</f>
        <v>0</v>
      </c>
      <c r="X928" s="6">
        <f>+IF(W928=0,0,T928/W928)</f>
        <v>0</v>
      </c>
      <c r="Y928" s="1" t="str">
        <f>MID(L928,14,1)</f>
        <v>1</v>
      </c>
      <c r="Z928" s="2" t="str">
        <f>IF(IFERROR(FIND("PUL",M928,1),0)&gt;1,"pulido","no")</f>
        <v>no</v>
      </c>
      <c r="AA928" s="2" t="str">
        <f>IF(IFERROR(FIND("BIOC",M928,1),0)&gt;1,"BIOCITY","no")</f>
        <v>no</v>
      </c>
      <c r="AB928" s="2">
        <f>IFERROR(SEARCH("INT",F928,1),0)+IFERROR(SEARCH("DEV",F928,1),0)+IFERROR(SEARCH("FC",F928,1),0)+IFERROR(SEARCH("USD",F928,1),0)</f>
        <v>0</v>
      </c>
    </row>
    <row r="929" spans="1:28" x14ac:dyDescent="0.2">
      <c r="A929" s="1" t="s">
        <v>1390</v>
      </c>
      <c r="B929" s="1" t="s">
        <v>15</v>
      </c>
      <c r="C929" s="4">
        <v>45364</v>
      </c>
      <c r="D929" s="1" t="s">
        <v>580</v>
      </c>
      <c r="E929" s="1" t="s">
        <v>579</v>
      </c>
      <c r="F929" s="1" t="s">
        <v>1387</v>
      </c>
      <c r="G929" s="1" t="s">
        <v>12</v>
      </c>
      <c r="H929" s="1" t="s">
        <v>11</v>
      </c>
      <c r="I929" s="1" t="s">
        <v>50</v>
      </c>
      <c r="J929" s="1" t="s">
        <v>9</v>
      </c>
      <c r="K929" s="1" t="s">
        <v>30</v>
      </c>
      <c r="L929" s="1" t="s">
        <v>203</v>
      </c>
      <c r="M929" s="1" t="s">
        <v>202</v>
      </c>
      <c r="N929" s="1">
        <v>678.72</v>
      </c>
      <c r="O929" s="1" t="s">
        <v>2</v>
      </c>
      <c r="P929" s="1">
        <v>678.72</v>
      </c>
      <c r="Q929" s="1">
        <v>0</v>
      </c>
      <c r="R929" s="1" t="s">
        <v>80</v>
      </c>
      <c r="S929" s="1">
        <v>2836.94</v>
      </c>
      <c r="T929" s="6">
        <f>+S929*N929</f>
        <v>1925487.9168</v>
      </c>
      <c r="U929" s="6">
        <f>+S929*Q929</f>
        <v>0</v>
      </c>
      <c r="V929" s="1" t="str">
        <f>IF(AB929=0,IFERROR(VLOOKUP(L929,[1]listaMateriales!A:K,11,0),"-"),"Sin producto")</f>
        <v>38 x 38</v>
      </c>
      <c r="W929" s="6">
        <f>+IF(OR(K929="27",K929="28",K929="29"),VLOOKUP(L929,[1]listaMateriales!A:E,5,0),0)*N929/1000</f>
        <v>0</v>
      </c>
      <c r="X929" s="6">
        <f>+IF(W929=0,0,T929/W929)</f>
        <v>0</v>
      </c>
      <c r="Y929" s="1" t="str">
        <f>MID(L929,14,1)</f>
        <v>1</v>
      </c>
      <c r="Z929" s="2" t="str">
        <f>IF(IFERROR(FIND("PUL",M929,1),0)&gt;1,"pulido","no")</f>
        <v>no</v>
      </c>
      <c r="AA929" s="2" t="str">
        <f>IF(IFERROR(FIND("BIOC",M929,1),0)&gt;1,"BIOCITY","no")</f>
        <v>no</v>
      </c>
      <c r="AB929" s="2">
        <f>IFERROR(SEARCH("INT",F929,1),0)+IFERROR(SEARCH("DEV",F929,1),0)+IFERROR(SEARCH("FC",F929,1),0)+IFERROR(SEARCH("USD",F929,1),0)</f>
        <v>0</v>
      </c>
    </row>
    <row r="930" spans="1:28" x14ac:dyDescent="0.2">
      <c r="A930" s="1" t="s">
        <v>1390</v>
      </c>
      <c r="B930" s="1" t="s">
        <v>15</v>
      </c>
      <c r="C930" s="4">
        <v>45364</v>
      </c>
      <c r="D930" s="1" t="s">
        <v>580</v>
      </c>
      <c r="E930" s="1" t="s">
        <v>579</v>
      </c>
      <c r="F930" s="1" t="s">
        <v>1387</v>
      </c>
      <c r="G930" s="1" t="s">
        <v>12</v>
      </c>
      <c r="H930" s="1" t="s">
        <v>11</v>
      </c>
      <c r="I930" s="1" t="s">
        <v>50</v>
      </c>
      <c r="J930" s="1" t="s">
        <v>9</v>
      </c>
      <c r="K930" s="1" t="s">
        <v>30</v>
      </c>
      <c r="L930" s="1" t="s">
        <v>122</v>
      </c>
      <c r="M930" s="1" t="s">
        <v>121</v>
      </c>
      <c r="N930" s="1">
        <v>193.92</v>
      </c>
      <c r="O930" s="1" t="s">
        <v>2</v>
      </c>
      <c r="P930" s="1">
        <v>193.92</v>
      </c>
      <c r="Q930" s="1">
        <v>0</v>
      </c>
      <c r="R930" s="1" t="s">
        <v>80</v>
      </c>
      <c r="S930" s="1">
        <v>2836.94</v>
      </c>
      <c r="T930" s="6">
        <f>+S930*N930</f>
        <v>550139.40480000002</v>
      </c>
      <c r="U930" s="6">
        <f>+S930*Q930</f>
        <v>0</v>
      </c>
      <c r="V930" s="1" t="str">
        <f>IF(AB930=0,IFERROR(VLOOKUP(L930,[1]listaMateriales!A:K,11,0),"-"),"Sin producto")</f>
        <v>38 x 38</v>
      </c>
      <c r="W930" s="6">
        <f>+IF(OR(K930="27",K930="28",K930="29"),VLOOKUP(L930,[1]listaMateriales!A:E,5,0),0)*N930/1000</f>
        <v>0</v>
      </c>
      <c r="X930" s="6">
        <f>+IF(W930=0,0,T930/W930)</f>
        <v>0</v>
      </c>
      <c r="Y930" s="1" t="str">
        <f>MID(L930,14,1)</f>
        <v>1</v>
      </c>
      <c r="Z930" s="2" t="str">
        <f>IF(IFERROR(FIND("PUL",M930,1),0)&gt;1,"pulido","no")</f>
        <v>no</v>
      </c>
      <c r="AA930" s="2" t="str">
        <f>IF(IFERROR(FIND("BIOC",M930,1),0)&gt;1,"BIOCITY","no")</f>
        <v>no</v>
      </c>
      <c r="AB930" s="2">
        <f>IFERROR(SEARCH("INT",F930,1),0)+IFERROR(SEARCH("DEV",F930,1),0)+IFERROR(SEARCH("FC",F930,1),0)+IFERROR(SEARCH("USD",F930,1),0)</f>
        <v>0</v>
      </c>
    </row>
    <row r="931" spans="1:28" x14ac:dyDescent="0.2">
      <c r="A931" s="1" t="s">
        <v>1390</v>
      </c>
      <c r="B931" s="1" t="s">
        <v>15</v>
      </c>
      <c r="C931" s="4">
        <v>45364</v>
      </c>
      <c r="D931" s="1" t="s">
        <v>580</v>
      </c>
      <c r="E931" s="1" t="s">
        <v>579</v>
      </c>
      <c r="F931" s="1" t="s">
        <v>1387</v>
      </c>
      <c r="G931" s="1" t="s">
        <v>12</v>
      </c>
      <c r="H931" s="1" t="s">
        <v>11</v>
      </c>
      <c r="I931" s="1" t="s">
        <v>50</v>
      </c>
      <c r="J931" s="1" t="s">
        <v>9</v>
      </c>
      <c r="K931" s="1" t="s">
        <v>8</v>
      </c>
      <c r="L931" s="1" t="s">
        <v>983</v>
      </c>
      <c r="M931" s="1" t="s">
        <v>982</v>
      </c>
      <c r="N931" s="1">
        <v>590.4</v>
      </c>
      <c r="O931" s="1" t="s">
        <v>2</v>
      </c>
      <c r="P931" s="1">
        <v>590.4</v>
      </c>
      <c r="Q931" s="1">
        <v>0</v>
      </c>
      <c r="R931" s="1" t="s">
        <v>80</v>
      </c>
      <c r="S931" s="1">
        <v>3968.83</v>
      </c>
      <c r="T931" s="6">
        <f>+S931*N931</f>
        <v>2343197.2319999998</v>
      </c>
      <c r="U931" s="6">
        <f>+S931*Q931</f>
        <v>0</v>
      </c>
      <c r="V931" s="1" t="str">
        <f>IF(AB931=0,IFERROR(VLOOKUP(L931,[1]listaMateriales!A:K,11,0),"-"),"Sin producto")</f>
        <v xml:space="preserve">29 x 59 Cba </v>
      </c>
      <c r="W931" s="6">
        <f>+IF(OR(K931="27",K931="28",K931="29"),VLOOKUP(L931,[1]listaMateriales!A:E,5,0),0)*N931/1000</f>
        <v>0</v>
      </c>
      <c r="X931" s="6">
        <f>+IF(W931=0,0,T931/W931)</f>
        <v>0</v>
      </c>
      <c r="Y931" s="1" t="str">
        <f>MID(L931,14,1)</f>
        <v>1</v>
      </c>
      <c r="Z931" s="2" t="str">
        <f>IF(IFERROR(FIND("PUL",M931,1),0)&gt;1,"pulido","no")</f>
        <v>no</v>
      </c>
      <c r="AA931" s="2" t="str">
        <f>IF(IFERROR(FIND("BIOC",M931,1),0)&gt;1,"BIOCITY","no")</f>
        <v>no</v>
      </c>
      <c r="AB931" s="2">
        <f>IFERROR(SEARCH("INT",F931,1),0)+IFERROR(SEARCH("DEV",F931,1),0)+IFERROR(SEARCH("FC",F931,1),0)+IFERROR(SEARCH("USD",F931,1),0)</f>
        <v>0</v>
      </c>
    </row>
    <row r="932" spans="1:28" x14ac:dyDescent="0.2">
      <c r="A932" s="1" t="s">
        <v>1390</v>
      </c>
      <c r="B932" s="1" t="s">
        <v>15</v>
      </c>
      <c r="C932" s="4">
        <v>45364</v>
      </c>
      <c r="D932" s="1" t="s">
        <v>580</v>
      </c>
      <c r="E932" s="1" t="s">
        <v>579</v>
      </c>
      <c r="F932" s="1" t="s">
        <v>1387</v>
      </c>
      <c r="G932" s="1" t="s">
        <v>12</v>
      </c>
      <c r="H932" s="1" t="s">
        <v>11</v>
      </c>
      <c r="I932" s="1" t="s">
        <v>50</v>
      </c>
      <c r="J932" s="1" t="s">
        <v>9</v>
      </c>
      <c r="K932" s="1" t="s">
        <v>30</v>
      </c>
      <c r="L932" s="1" t="s">
        <v>619</v>
      </c>
      <c r="M932" s="1" t="s">
        <v>618</v>
      </c>
      <c r="N932" s="1">
        <v>678.72</v>
      </c>
      <c r="O932" s="1" t="s">
        <v>2</v>
      </c>
      <c r="P932" s="1">
        <v>678.72</v>
      </c>
      <c r="Q932" s="1">
        <v>0</v>
      </c>
      <c r="R932" s="1" t="s">
        <v>80</v>
      </c>
      <c r="S932" s="1">
        <v>2836.94</v>
      </c>
      <c r="T932" s="6">
        <f>+S932*N932</f>
        <v>1925487.9168</v>
      </c>
      <c r="U932" s="6">
        <f>+S932*Q932</f>
        <v>0</v>
      </c>
      <c r="V932" s="1" t="str">
        <f>IF(AB932=0,IFERROR(VLOOKUP(L932,[1]listaMateriales!A:K,11,0),"-"),"Sin producto")</f>
        <v>38 x 38</v>
      </c>
      <c r="W932" s="6">
        <f>+IF(OR(K932="27",K932="28",K932="29"),VLOOKUP(L932,[1]listaMateriales!A:E,5,0),0)*N932/1000</f>
        <v>0</v>
      </c>
      <c r="X932" s="6">
        <f>+IF(W932=0,0,T932/W932)</f>
        <v>0</v>
      </c>
      <c r="Y932" s="1" t="str">
        <f>MID(L932,14,1)</f>
        <v>1</v>
      </c>
      <c r="Z932" s="2" t="str">
        <f>IF(IFERROR(FIND("PUL",M932,1),0)&gt;1,"pulido","no")</f>
        <v>no</v>
      </c>
      <c r="AA932" s="2" t="str">
        <f>IF(IFERROR(FIND("BIOC",M932,1),0)&gt;1,"BIOCITY","no")</f>
        <v>no</v>
      </c>
      <c r="AB932" s="2">
        <f>IFERROR(SEARCH("INT",F932,1),0)+IFERROR(SEARCH("DEV",F932,1),0)+IFERROR(SEARCH("FC",F932,1),0)+IFERROR(SEARCH("USD",F932,1),0)</f>
        <v>0</v>
      </c>
    </row>
    <row r="933" spans="1:28" x14ac:dyDescent="0.2">
      <c r="A933" s="1" t="s">
        <v>1390</v>
      </c>
      <c r="B933" s="1" t="s">
        <v>15</v>
      </c>
      <c r="C933" s="4">
        <v>45364</v>
      </c>
      <c r="D933" s="1" t="s">
        <v>580</v>
      </c>
      <c r="E933" s="1" t="s">
        <v>579</v>
      </c>
      <c r="F933" s="1" t="s">
        <v>1387</v>
      </c>
      <c r="G933" s="1" t="s">
        <v>12</v>
      </c>
      <c r="H933" s="1" t="s">
        <v>11</v>
      </c>
      <c r="I933" s="1" t="s">
        <v>50</v>
      </c>
      <c r="J933" s="1" t="s">
        <v>9</v>
      </c>
      <c r="K933" s="1" t="s">
        <v>30</v>
      </c>
      <c r="L933" s="1" t="s">
        <v>114</v>
      </c>
      <c r="M933" s="1" t="s">
        <v>113</v>
      </c>
      <c r="N933" s="1">
        <v>775.68</v>
      </c>
      <c r="O933" s="1" t="s">
        <v>2</v>
      </c>
      <c r="P933" s="1">
        <v>775.68</v>
      </c>
      <c r="Q933" s="1">
        <v>0</v>
      </c>
      <c r="R933" s="1" t="s">
        <v>80</v>
      </c>
      <c r="S933" s="1">
        <v>2836.94</v>
      </c>
      <c r="T933" s="6">
        <f>+S933*N933</f>
        <v>2200557.6192000001</v>
      </c>
      <c r="U933" s="6">
        <f>+S933*Q933</f>
        <v>0</v>
      </c>
      <c r="V933" s="1" t="str">
        <f>IF(AB933=0,IFERROR(VLOOKUP(L933,[1]listaMateriales!A:K,11,0),"-"),"Sin producto")</f>
        <v>38 x 38</v>
      </c>
      <c r="W933" s="6">
        <f>+IF(OR(K933="27",K933="28",K933="29"),VLOOKUP(L933,[1]listaMateriales!A:E,5,0),0)*N933/1000</f>
        <v>0</v>
      </c>
      <c r="X933" s="6">
        <f>+IF(W933=0,0,T933/W933)</f>
        <v>0</v>
      </c>
      <c r="Y933" s="1" t="str">
        <f>MID(L933,14,1)</f>
        <v>1</v>
      </c>
      <c r="Z933" s="2" t="str">
        <f>IF(IFERROR(FIND("PUL",M933,1),0)&gt;1,"pulido","no")</f>
        <v>no</v>
      </c>
      <c r="AA933" s="2" t="str">
        <f>IF(IFERROR(FIND("BIOC",M933,1),0)&gt;1,"BIOCITY","no")</f>
        <v>no</v>
      </c>
      <c r="AB933" s="2">
        <f>IFERROR(SEARCH("INT",F933,1),0)+IFERROR(SEARCH("DEV",F933,1),0)+IFERROR(SEARCH("FC",F933,1),0)+IFERROR(SEARCH("USD",F933,1),0)</f>
        <v>0</v>
      </c>
    </row>
    <row r="934" spans="1:28" x14ac:dyDescent="0.2">
      <c r="A934" s="1" t="s">
        <v>1390</v>
      </c>
      <c r="B934" s="1" t="s">
        <v>15</v>
      </c>
      <c r="C934" s="4">
        <v>45364</v>
      </c>
      <c r="D934" s="1" t="s">
        <v>580</v>
      </c>
      <c r="E934" s="1" t="s">
        <v>579</v>
      </c>
      <c r="F934" s="1" t="s">
        <v>1387</v>
      </c>
      <c r="G934" s="1" t="s">
        <v>12</v>
      </c>
      <c r="H934" s="1" t="s">
        <v>11</v>
      </c>
      <c r="I934" s="1" t="s">
        <v>50</v>
      </c>
      <c r="J934" s="1" t="s">
        <v>9</v>
      </c>
      <c r="K934" s="1" t="s">
        <v>30</v>
      </c>
      <c r="L934" s="1" t="s">
        <v>65</v>
      </c>
      <c r="M934" s="1" t="s">
        <v>64</v>
      </c>
      <c r="N934" s="1">
        <v>775.68</v>
      </c>
      <c r="O934" s="1" t="s">
        <v>2</v>
      </c>
      <c r="P934" s="1">
        <v>775.68</v>
      </c>
      <c r="Q934" s="1">
        <v>0</v>
      </c>
      <c r="R934" s="1" t="s">
        <v>80</v>
      </c>
      <c r="S934" s="1">
        <v>2836.94</v>
      </c>
      <c r="T934" s="6">
        <f>+S934*N934</f>
        <v>2200557.6192000001</v>
      </c>
      <c r="U934" s="6">
        <f>+S934*Q934</f>
        <v>0</v>
      </c>
      <c r="V934" s="1" t="str">
        <f>IF(AB934=0,IFERROR(VLOOKUP(L934,[1]listaMateriales!A:K,11,0),"-"),"Sin producto")</f>
        <v>38 x 38</v>
      </c>
      <c r="W934" s="6">
        <f>+IF(OR(K934="27",K934="28",K934="29"),VLOOKUP(L934,[1]listaMateriales!A:E,5,0),0)*N934/1000</f>
        <v>0</v>
      </c>
      <c r="X934" s="6">
        <f>+IF(W934=0,0,T934/W934)</f>
        <v>0</v>
      </c>
      <c r="Y934" s="1" t="str">
        <f>MID(L934,14,1)</f>
        <v>1</v>
      </c>
      <c r="Z934" s="2" t="str">
        <f>IF(IFERROR(FIND("PUL",M934,1),0)&gt;1,"pulido","no")</f>
        <v>no</v>
      </c>
      <c r="AA934" s="2" t="str">
        <f>IF(IFERROR(FIND("BIOC",M934,1),0)&gt;1,"BIOCITY","no")</f>
        <v>no</v>
      </c>
      <c r="AB934" s="2">
        <f>IFERROR(SEARCH("INT",F934,1),0)+IFERROR(SEARCH("DEV",F934,1),0)+IFERROR(SEARCH("FC",F934,1),0)+IFERROR(SEARCH("USD",F934,1),0)</f>
        <v>0</v>
      </c>
    </row>
    <row r="935" spans="1:28" x14ac:dyDescent="0.2">
      <c r="A935" s="1" t="s">
        <v>1390</v>
      </c>
      <c r="B935" s="1" t="s">
        <v>15</v>
      </c>
      <c r="C935" s="4">
        <v>45364</v>
      </c>
      <c r="D935" s="1" t="s">
        <v>580</v>
      </c>
      <c r="E935" s="1" t="s">
        <v>579</v>
      </c>
      <c r="F935" s="1" t="s">
        <v>1387</v>
      </c>
      <c r="G935" s="1" t="s">
        <v>12</v>
      </c>
      <c r="H935" s="1" t="s">
        <v>11</v>
      </c>
      <c r="I935" s="1" t="s">
        <v>50</v>
      </c>
      <c r="J935" s="1" t="s">
        <v>9</v>
      </c>
      <c r="K935" s="1" t="s">
        <v>30</v>
      </c>
      <c r="L935" s="1" t="s">
        <v>69</v>
      </c>
      <c r="M935" s="1" t="s">
        <v>68</v>
      </c>
      <c r="N935" s="1">
        <v>387.84</v>
      </c>
      <c r="O935" s="1" t="s">
        <v>2</v>
      </c>
      <c r="P935" s="1">
        <v>387.84</v>
      </c>
      <c r="Q935" s="1">
        <v>0</v>
      </c>
      <c r="R935" s="1" t="s">
        <v>80</v>
      </c>
      <c r="S935" s="1">
        <v>3086.67</v>
      </c>
      <c r="T935" s="6">
        <f>+S935*N935</f>
        <v>1197134.0928</v>
      </c>
      <c r="U935" s="6">
        <f>+S935*Q935</f>
        <v>0</v>
      </c>
      <c r="V935" s="1" t="str">
        <f>IF(AB935=0,IFERROR(VLOOKUP(L935,[1]listaMateriales!A:K,11,0),"-"),"Sin producto")</f>
        <v>38 x 38</v>
      </c>
      <c r="W935" s="6">
        <f>+IF(OR(K935="27",K935="28",K935="29"),VLOOKUP(L935,[1]listaMateriales!A:E,5,0),0)*N935/1000</f>
        <v>0</v>
      </c>
      <c r="X935" s="6">
        <f>+IF(W935=0,0,T935/W935)</f>
        <v>0</v>
      </c>
      <c r="Y935" s="1" t="str">
        <f>MID(L935,14,1)</f>
        <v>1</v>
      </c>
      <c r="Z935" s="2" t="str">
        <f>IF(IFERROR(FIND("PUL",M935,1),0)&gt;1,"pulido","no")</f>
        <v>no</v>
      </c>
      <c r="AA935" s="2" t="str">
        <f>IF(IFERROR(FIND("BIOC",M935,1),0)&gt;1,"BIOCITY","no")</f>
        <v>no</v>
      </c>
      <c r="AB935" s="2">
        <f>IFERROR(SEARCH("INT",F935,1),0)+IFERROR(SEARCH("DEV",F935,1),0)+IFERROR(SEARCH("FC",F935,1),0)+IFERROR(SEARCH("USD",F935,1),0)</f>
        <v>0</v>
      </c>
    </row>
    <row r="936" spans="1:28" x14ac:dyDescent="0.2">
      <c r="A936" s="1" t="s">
        <v>1389</v>
      </c>
      <c r="B936" s="1" t="s">
        <v>15</v>
      </c>
      <c r="C936" s="4">
        <v>45364</v>
      </c>
      <c r="D936" s="1" t="s">
        <v>580</v>
      </c>
      <c r="E936" s="1" t="s">
        <v>579</v>
      </c>
      <c r="F936" s="1" t="s">
        <v>1387</v>
      </c>
      <c r="G936" s="1" t="s">
        <v>12</v>
      </c>
      <c r="H936" s="1" t="s">
        <v>11</v>
      </c>
      <c r="I936" s="1" t="s">
        <v>50</v>
      </c>
      <c r="J936" s="1" t="s">
        <v>9</v>
      </c>
      <c r="K936" s="1" t="s">
        <v>30</v>
      </c>
      <c r="L936" s="1" t="s">
        <v>519</v>
      </c>
      <c r="M936" s="1" t="s">
        <v>518</v>
      </c>
      <c r="N936" s="1">
        <v>775.68</v>
      </c>
      <c r="O936" s="1" t="s">
        <v>2</v>
      </c>
      <c r="P936" s="1">
        <v>775.68</v>
      </c>
      <c r="Q936" s="1">
        <v>0</v>
      </c>
      <c r="R936" s="1" t="s">
        <v>80</v>
      </c>
      <c r="S936" s="1">
        <v>2487.17</v>
      </c>
      <c r="T936" s="6">
        <f>+S936*N936</f>
        <v>1929248.0255999998</v>
      </c>
      <c r="U936" s="6">
        <f>+S936*Q936</f>
        <v>0</v>
      </c>
      <c r="V936" s="1" t="str">
        <f>IF(AB936=0,IFERROR(VLOOKUP(L936,[1]listaMateriales!A:K,11,0),"-"),"Sin producto")</f>
        <v>38 x 38</v>
      </c>
      <c r="W936" s="6">
        <f>+IF(OR(K936="27",K936="28",K936="29"),VLOOKUP(L936,[1]listaMateriales!A:E,5,0),0)*N936/1000</f>
        <v>0</v>
      </c>
      <c r="X936" s="6">
        <f>+IF(W936=0,0,T936/W936)</f>
        <v>0</v>
      </c>
      <c r="Y936" s="1" t="str">
        <f>MID(L936,14,1)</f>
        <v>2</v>
      </c>
      <c r="Z936" s="2" t="str">
        <f>IF(IFERROR(FIND("PUL",M936,1),0)&gt;1,"pulido","no")</f>
        <v>no</v>
      </c>
      <c r="AA936" s="2" t="str">
        <f>IF(IFERROR(FIND("BIOC",M936,1),0)&gt;1,"BIOCITY","no")</f>
        <v>no</v>
      </c>
      <c r="AB936" s="2">
        <f>IFERROR(SEARCH("INT",F936,1),0)+IFERROR(SEARCH("DEV",F936,1),0)+IFERROR(SEARCH("FC",F936,1),0)+IFERROR(SEARCH("USD",F936,1),0)</f>
        <v>0</v>
      </c>
    </row>
    <row r="937" spans="1:28" x14ac:dyDescent="0.2">
      <c r="A937" s="1" t="s">
        <v>1389</v>
      </c>
      <c r="B937" s="1" t="s">
        <v>15</v>
      </c>
      <c r="C937" s="4">
        <v>45364</v>
      </c>
      <c r="D937" s="1" t="s">
        <v>580</v>
      </c>
      <c r="E937" s="1" t="s">
        <v>579</v>
      </c>
      <c r="F937" s="1" t="s">
        <v>1387</v>
      </c>
      <c r="G937" s="1" t="s">
        <v>12</v>
      </c>
      <c r="H937" s="1" t="s">
        <v>11</v>
      </c>
      <c r="I937" s="1" t="s">
        <v>50</v>
      </c>
      <c r="J937" s="1" t="s">
        <v>9</v>
      </c>
      <c r="K937" s="1" t="s">
        <v>30</v>
      </c>
      <c r="L937" s="1" t="s">
        <v>517</v>
      </c>
      <c r="M937" s="1" t="s">
        <v>516</v>
      </c>
      <c r="N937" s="1">
        <v>775.68</v>
      </c>
      <c r="O937" s="1" t="s">
        <v>2</v>
      </c>
      <c r="P937" s="1">
        <v>775.68</v>
      </c>
      <c r="Q937" s="1">
        <v>0</v>
      </c>
      <c r="R937" s="1" t="s">
        <v>80</v>
      </c>
      <c r="S937" s="1">
        <v>2699.53</v>
      </c>
      <c r="T937" s="6">
        <f>+S937*N937</f>
        <v>2093971.4304</v>
      </c>
      <c r="U937" s="6">
        <f>+S937*Q937</f>
        <v>0</v>
      </c>
      <c r="V937" s="1" t="str">
        <f>IF(AB937=0,IFERROR(VLOOKUP(L937,[1]listaMateriales!A:K,11,0),"-"),"Sin producto")</f>
        <v>38 x 38</v>
      </c>
      <c r="W937" s="6">
        <f>+IF(OR(K937="27",K937="28",K937="29"),VLOOKUP(L937,[1]listaMateriales!A:E,5,0),0)*N937/1000</f>
        <v>0</v>
      </c>
      <c r="X937" s="6">
        <f>+IF(W937=0,0,T937/W937)</f>
        <v>0</v>
      </c>
      <c r="Y937" s="1" t="str">
        <f>MID(L937,14,1)</f>
        <v>2</v>
      </c>
      <c r="Z937" s="2" t="str">
        <f>IF(IFERROR(FIND("PUL",M937,1),0)&gt;1,"pulido","no")</f>
        <v>no</v>
      </c>
      <c r="AA937" s="2" t="str">
        <f>IF(IFERROR(FIND("BIOC",M937,1),0)&gt;1,"BIOCITY","no")</f>
        <v>no</v>
      </c>
      <c r="AB937" s="2">
        <f>IFERROR(SEARCH("INT",F937,1),0)+IFERROR(SEARCH("DEV",F937,1),0)+IFERROR(SEARCH("FC",F937,1),0)+IFERROR(SEARCH("USD",F937,1),0)</f>
        <v>0</v>
      </c>
    </row>
    <row r="938" spans="1:28" x14ac:dyDescent="0.2">
      <c r="A938" s="1" t="s">
        <v>1389</v>
      </c>
      <c r="B938" s="1" t="s">
        <v>15</v>
      </c>
      <c r="C938" s="4">
        <v>45364</v>
      </c>
      <c r="D938" s="1" t="s">
        <v>580</v>
      </c>
      <c r="E938" s="1" t="s">
        <v>579</v>
      </c>
      <c r="F938" s="1" t="s">
        <v>1387</v>
      </c>
      <c r="G938" s="1" t="s">
        <v>12</v>
      </c>
      <c r="H938" s="1" t="s">
        <v>11</v>
      </c>
      <c r="I938" s="1" t="s">
        <v>50</v>
      </c>
      <c r="J938" s="1" t="s">
        <v>9</v>
      </c>
      <c r="K938" s="1" t="s">
        <v>30</v>
      </c>
      <c r="L938" s="1" t="s">
        <v>1385</v>
      </c>
      <c r="M938" s="1" t="s">
        <v>1384</v>
      </c>
      <c r="N938" s="1">
        <v>775.68</v>
      </c>
      <c r="O938" s="1" t="s">
        <v>2</v>
      </c>
      <c r="P938" s="1">
        <v>775.68</v>
      </c>
      <c r="Q938" s="1">
        <v>0</v>
      </c>
      <c r="R938" s="1" t="s">
        <v>80</v>
      </c>
      <c r="S938" s="1">
        <v>2487.17</v>
      </c>
      <c r="T938" s="6">
        <f>+S938*N938</f>
        <v>1929248.0255999998</v>
      </c>
      <c r="U938" s="6">
        <f>+S938*Q938</f>
        <v>0</v>
      </c>
      <c r="V938" s="1" t="str">
        <f>IF(AB938=0,IFERROR(VLOOKUP(L938,[1]listaMateriales!A:K,11,0),"-"),"Sin producto")</f>
        <v>38 x 38</v>
      </c>
      <c r="W938" s="6">
        <f>+IF(OR(K938="27",K938="28",K938="29"),VLOOKUP(L938,[1]listaMateriales!A:E,5,0),0)*N938/1000</f>
        <v>0</v>
      </c>
      <c r="X938" s="6">
        <f>+IF(W938=0,0,T938/W938)</f>
        <v>0</v>
      </c>
      <c r="Y938" s="1" t="str">
        <f>MID(L938,14,1)</f>
        <v>2</v>
      </c>
      <c r="Z938" s="2" t="str">
        <f>IF(IFERROR(FIND("PUL",M938,1),0)&gt;1,"pulido","no")</f>
        <v>no</v>
      </c>
      <c r="AA938" s="2" t="str">
        <f>IF(IFERROR(FIND("BIOC",M938,1),0)&gt;1,"BIOCITY","no")</f>
        <v>no</v>
      </c>
      <c r="AB938" s="2">
        <f>IFERROR(SEARCH("INT",F938,1),0)+IFERROR(SEARCH("DEV",F938,1),0)+IFERROR(SEARCH("FC",F938,1),0)+IFERROR(SEARCH("USD",F938,1),0)</f>
        <v>0</v>
      </c>
    </row>
    <row r="939" spans="1:28" x14ac:dyDescent="0.2">
      <c r="A939" s="1" t="s">
        <v>1389</v>
      </c>
      <c r="B939" s="1" t="s">
        <v>15</v>
      </c>
      <c r="C939" s="4">
        <v>45364</v>
      </c>
      <c r="D939" s="1" t="s">
        <v>580</v>
      </c>
      <c r="E939" s="1" t="s">
        <v>579</v>
      </c>
      <c r="F939" s="1" t="s">
        <v>1387</v>
      </c>
      <c r="G939" s="1" t="s">
        <v>12</v>
      </c>
      <c r="H939" s="1" t="s">
        <v>11</v>
      </c>
      <c r="I939" s="1" t="s">
        <v>50</v>
      </c>
      <c r="J939" s="1" t="s">
        <v>9</v>
      </c>
      <c r="K939" s="1" t="s">
        <v>30</v>
      </c>
      <c r="L939" s="1" t="s">
        <v>282</v>
      </c>
      <c r="M939" s="1" t="s">
        <v>281</v>
      </c>
      <c r="N939" s="1">
        <v>775.68</v>
      </c>
      <c r="O939" s="1" t="s">
        <v>2</v>
      </c>
      <c r="P939" s="1">
        <v>775.68</v>
      </c>
      <c r="Q939" s="1">
        <v>0</v>
      </c>
      <c r="R939" s="1" t="s">
        <v>80</v>
      </c>
      <c r="S939" s="1">
        <v>2487.17</v>
      </c>
      <c r="T939" s="6">
        <f>+S939*N939</f>
        <v>1929248.0255999998</v>
      </c>
      <c r="U939" s="6">
        <f>+S939*Q939</f>
        <v>0</v>
      </c>
      <c r="V939" s="1" t="str">
        <f>IF(AB939=0,IFERROR(VLOOKUP(L939,[1]listaMateriales!A:K,11,0),"-"),"Sin producto")</f>
        <v>38 x 38</v>
      </c>
      <c r="W939" s="6">
        <f>+IF(OR(K939="27",K939="28",K939="29"),VLOOKUP(L939,[1]listaMateriales!A:E,5,0),0)*N939/1000</f>
        <v>0</v>
      </c>
      <c r="X939" s="6">
        <f>+IF(W939=0,0,T939/W939)</f>
        <v>0</v>
      </c>
      <c r="Y939" s="1" t="str">
        <f>MID(L939,14,1)</f>
        <v>2</v>
      </c>
      <c r="Z939" s="2" t="str">
        <f>IF(IFERROR(FIND("PUL",M939,1),0)&gt;1,"pulido","no")</f>
        <v>no</v>
      </c>
      <c r="AA939" s="2" t="str">
        <f>IF(IFERROR(FIND("BIOC",M939,1),0)&gt;1,"BIOCITY","no")</f>
        <v>no</v>
      </c>
      <c r="AB939" s="2">
        <f>IFERROR(SEARCH("INT",F939,1),0)+IFERROR(SEARCH("DEV",F939,1),0)+IFERROR(SEARCH("FC",F939,1),0)+IFERROR(SEARCH("USD",F939,1),0)</f>
        <v>0</v>
      </c>
    </row>
    <row r="940" spans="1:28" x14ac:dyDescent="0.2">
      <c r="A940" s="1" t="s">
        <v>1389</v>
      </c>
      <c r="B940" s="1" t="s">
        <v>15</v>
      </c>
      <c r="C940" s="4">
        <v>45364</v>
      </c>
      <c r="D940" s="1" t="s">
        <v>580</v>
      </c>
      <c r="E940" s="1" t="s">
        <v>579</v>
      </c>
      <c r="F940" s="1" t="s">
        <v>1387</v>
      </c>
      <c r="G940" s="1" t="s">
        <v>12</v>
      </c>
      <c r="H940" s="1" t="s">
        <v>11</v>
      </c>
      <c r="I940" s="1" t="s">
        <v>50</v>
      </c>
      <c r="J940" s="1" t="s">
        <v>9</v>
      </c>
      <c r="K940" s="1" t="s">
        <v>30</v>
      </c>
      <c r="L940" s="1" t="s">
        <v>1082</v>
      </c>
      <c r="M940" s="1" t="s">
        <v>1081</v>
      </c>
      <c r="N940" s="1">
        <v>775.68</v>
      </c>
      <c r="O940" s="1" t="s">
        <v>2</v>
      </c>
      <c r="P940" s="1">
        <v>0</v>
      </c>
      <c r="Q940" s="1">
        <v>775.68</v>
      </c>
      <c r="R940" s="1" t="s">
        <v>80</v>
      </c>
      <c r="S940" s="1">
        <v>2487.17</v>
      </c>
      <c r="T940" s="6">
        <f>+S940*N940</f>
        <v>1929248.0255999998</v>
      </c>
      <c r="U940" s="6">
        <f>+S940*Q940</f>
        <v>1929248.0255999998</v>
      </c>
      <c r="V940" s="1" t="str">
        <f>IF(AB940=0,IFERROR(VLOOKUP(L940,[1]listaMateriales!A:K,11,0),"-"),"Sin producto")</f>
        <v>38 x 38</v>
      </c>
      <c r="W940" s="6">
        <f>+IF(OR(K940="27",K940="28",K940="29"),VLOOKUP(L940,[1]listaMateriales!A:E,5,0),0)*N940/1000</f>
        <v>0</v>
      </c>
      <c r="X940" s="6">
        <f>+IF(W940=0,0,T940/W940)</f>
        <v>0</v>
      </c>
      <c r="Y940" s="1" t="str">
        <f>MID(L940,14,1)</f>
        <v>2</v>
      </c>
      <c r="Z940" s="2" t="str">
        <f>IF(IFERROR(FIND("PUL",M940,1),0)&gt;1,"pulido","no")</f>
        <v>no</v>
      </c>
      <c r="AA940" s="2" t="str">
        <f>IF(IFERROR(FIND("BIOC",M940,1),0)&gt;1,"BIOCITY","no")</f>
        <v>no</v>
      </c>
      <c r="AB940" s="2">
        <f>IFERROR(SEARCH("INT",F940,1),0)+IFERROR(SEARCH("DEV",F940,1),0)+IFERROR(SEARCH("FC",F940,1),0)+IFERROR(SEARCH("USD",F940,1),0)</f>
        <v>0</v>
      </c>
    </row>
    <row r="941" spans="1:28" x14ac:dyDescent="0.2">
      <c r="A941" s="1" t="s">
        <v>1389</v>
      </c>
      <c r="B941" s="1" t="s">
        <v>15</v>
      </c>
      <c r="C941" s="4">
        <v>45364</v>
      </c>
      <c r="D941" s="1" t="s">
        <v>580</v>
      </c>
      <c r="E941" s="1" t="s">
        <v>579</v>
      </c>
      <c r="F941" s="1" t="s">
        <v>1387</v>
      </c>
      <c r="G941" s="1" t="s">
        <v>12</v>
      </c>
      <c r="H941" s="1" t="s">
        <v>11</v>
      </c>
      <c r="I941" s="1" t="s">
        <v>50</v>
      </c>
      <c r="J941" s="1" t="s">
        <v>9</v>
      </c>
      <c r="K941" s="1" t="s">
        <v>30</v>
      </c>
      <c r="L941" s="1" t="s">
        <v>1382</v>
      </c>
      <c r="M941" s="1" t="s">
        <v>1381</v>
      </c>
      <c r="N941" s="1">
        <v>775.68</v>
      </c>
      <c r="O941" s="1" t="s">
        <v>2</v>
      </c>
      <c r="P941" s="1">
        <v>775.68</v>
      </c>
      <c r="Q941" s="1">
        <v>0</v>
      </c>
      <c r="R941" s="1" t="s">
        <v>80</v>
      </c>
      <c r="S941" s="1">
        <v>2487.17</v>
      </c>
      <c r="T941" s="6">
        <f>+S941*N941</f>
        <v>1929248.0255999998</v>
      </c>
      <c r="U941" s="6">
        <f>+S941*Q941</f>
        <v>0</v>
      </c>
      <c r="V941" s="1" t="str">
        <f>IF(AB941=0,IFERROR(VLOOKUP(L941,[1]listaMateriales!A:K,11,0),"-"),"Sin producto")</f>
        <v>38 x 38</v>
      </c>
      <c r="W941" s="6">
        <f>+IF(OR(K941="27",K941="28",K941="29"),VLOOKUP(L941,[1]listaMateriales!A:E,5,0),0)*N941/1000</f>
        <v>0</v>
      </c>
      <c r="X941" s="6">
        <f>+IF(W941=0,0,T941/W941)</f>
        <v>0</v>
      </c>
      <c r="Y941" s="1" t="str">
        <f>MID(L941,14,1)</f>
        <v>2</v>
      </c>
      <c r="Z941" s="2" t="str">
        <f>IF(IFERROR(FIND("PUL",M941,1),0)&gt;1,"pulido","no")</f>
        <v>no</v>
      </c>
      <c r="AA941" s="2" t="str">
        <f>IF(IFERROR(FIND("BIOC",M941,1),0)&gt;1,"BIOCITY","no")</f>
        <v>no</v>
      </c>
      <c r="AB941" s="2">
        <f>IFERROR(SEARCH("INT",F941,1),0)+IFERROR(SEARCH("DEV",F941,1),0)+IFERROR(SEARCH("FC",F941,1),0)+IFERROR(SEARCH("USD",F941,1),0)</f>
        <v>0</v>
      </c>
    </row>
    <row r="942" spans="1:28" x14ac:dyDescent="0.2">
      <c r="A942" s="1" t="s">
        <v>1388</v>
      </c>
      <c r="B942" s="1" t="s">
        <v>15</v>
      </c>
      <c r="C942" s="4">
        <v>45364</v>
      </c>
      <c r="D942" s="1" t="s">
        <v>580</v>
      </c>
      <c r="E942" s="1" t="s">
        <v>579</v>
      </c>
      <c r="F942" s="1" t="s">
        <v>1387</v>
      </c>
      <c r="G942" s="1" t="s">
        <v>12</v>
      </c>
      <c r="H942" s="1" t="s">
        <v>11</v>
      </c>
      <c r="I942" s="1" t="s">
        <v>50</v>
      </c>
      <c r="J942" s="1" t="s">
        <v>17</v>
      </c>
      <c r="K942" s="1" t="s">
        <v>16</v>
      </c>
      <c r="L942" s="1" t="s">
        <v>346</v>
      </c>
      <c r="M942" s="1" t="s">
        <v>345</v>
      </c>
      <c r="N942" s="1">
        <v>252</v>
      </c>
      <c r="O942" s="1" t="s">
        <v>2</v>
      </c>
      <c r="P942" s="1">
        <v>252</v>
      </c>
      <c r="Q942" s="1">
        <v>0</v>
      </c>
      <c r="R942" s="1" t="s">
        <v>80</v>
      </c>
      <c r="S942" s="1">
        <v>8969.65</v>
      </c>
      <c r="T942" s="6">
        <f>+S942*N942</f>
        <v>2260351.7999999998</v>
      </c>
      <c r="U942" s="6">
        <f>+S942*Q942</f>
        <v>0</v>
      </c>
      <c r="V942" s="1" t="str">
        <f>IF(AB942=0,IFERROR(VLOOKUP(L942,[1]listaMateriales!A:K,11,0),"-"),"Sin producto")</f>
        <v>58x58 Polished</v>
      </c>
      <c r="W942" s="6">
        <f>+IF(OR(K942="27",K942="28",K942="29"),VLOOKUP(L942,[1]listaMateriales!A:E,5,0),0)*N942/1000</f>
        <v>0</v>
      </c>
      <c r="X942" s="6">
        <f>+IF(W942=0,0,T942/W942)</f>
        <v>0</v>
      </c>
      <c r="Y942" s="1" t="str">
        <f>MID(L942,14,1)</f>
        <v>2</v>
      </c>
      <c r="Z942" s="2" t="str">
        <f>IF(IFERROR(FIND("PUL",M942,1),0)&gt;1,"pulido","no")</f>
        <v>pulido</v>
      </c>
      <c r="AA942" s="2" t="str">
        <f>IF(IFERROR(FIND("BIOC",M942,1),0)&gt;1,"BIOCITY","no")</f>
        <v>no</v>
      </c>
      <c r="AB942" s="2">
        <f>IFERROR(SEARCH("INT",F942,1),0)+IFERROR(SEARCH("DEV",F942,1),0)+IFERROR(SEARCH("FC",F942,1),0)+IFERROR(SEARCH("USD",F942,1),0)</f>
        <v>0</v>
      </c>
    </row>
    <row r="943" spans="1:28" x14ac:dyDescent="0.2">
      <c r="A943" s="1" t="s">
        <v>1388</v>
      </c>
      <c r="B943" s="1" t="s">
        <v>15</v>
      </c>
      <c r="C943" s="4">
        <v>45364</v>
      </c>
      <c r="D943" s="1" t="s">
        <v>580</v>
      </c>
      <c r="E943" s="1" t="s">
        <v>579</v>
      </c>
      <c r="F943" s="1" t="s">
        <v>1387</v>
      </c>
      <c r="G943" s="1" t="s">
        <v>12</v>
      </c>
      <c r="H943" s="1" t="s">
        <v>11</v>
      </c>
      <c r="I943" s="1" t="s">
        <v>50</v>
      </c>
      <c r="J943" s="1" t="s">
        <v>17</v>
      </c>
      <c r="K943" s="1" t="s">
        <v>16</v>
      </c>
      <c r="L943" s="1" t="s">
        <v>1373</v>
      </c>
      <c r="M943" s="1" t="s">
        <v>1372</v>
      </c>
      <c r="N943" s="1">
        <v>252</v>
      </c>
      <c r="O943" s="1" t="s">
        <v>2</v>
      </c>
      <c r="P943" s="1">
        <v>252</v>
      </c>
      <c r="Q943" s="1">
        <v>0</v>
      </c>
      <c r="R943" s="1" t="s">
        <v>80</v>
      </c>
      <c r="S943" s="1">
        <v>8969.61</v>
      </c>
      <c r="T943" s="6">
        <f>+S943*N943</f>
        <v>2260341.7200000002</v>
      </c>
      <c r="U943" s="6">
        <f>+S943*Q943</f>
        <v>0</v>
      </c>
      <c r="V943" s="1" t="str">
        <f>IF(AB943=0,IFERROR(VLOOKUP(L943,[1]listaMateriales!A:K,11,0),"-"),"Sin producto")</f>
        <v>58x58 Polished</v>
      </c>
      <c r="W943" s="6">
        <f>+IF(OR(K943="27",K943="28",K943="29"),VLOOKUP(L943,[1]listaMateriales!A:E,5,0),0)*N943/1000</f>
        <v>0</v>
      </c>
      <c r="X943" s="6">
        <f>+IF(W943=0,0,T943/W943)</f>
        <v>0</v>
      </c>
      <c r="Y943" s="1" t="str">
        <f>MID(L943,14,1)</f>
        <v>2</v>
      </c>
      <c r="Z943" s="2" t="str">
        <f>IF(IFERROR(FIND("PUL",M943,1),0)&gt;1,"pulido","no")</f>
        <v>pulido</v>
      </c>
      <c r="AA943" s="2" t="str">
        <f>IF(IFERROR(FIND("BIOC",M943,1),0)&gt;1,"BIOCITY","no")</f>
        <v>no</v>
      </c>
      <c r="AB943" s="2">
        <f>IFERROR(SEARCH("INT",F943,1),0)+IFERROR(SEARCH("DEV",F943,1),0)+IFERROR(SEARCH("FC",F943,1),0)+IFERROR(SEARCH("USD",F943,1),0)</f>
        <v>0</v>
      </c>
    </row>
    <row r="944" spans="1:28" x14ac:dyDescent="0.2">
      <c r="A944" s="1" t="s">
        <v>1386</v>
      </c>
      <c r="B944" s="1" t="s">
        <v>15</v>
      </c>
      <c r="C944" s="4">
        <v>45364</v>
      </c>
      <c r="D944" s="1" t="s">
        <v>84</v>
      </c>
      <c r="E944" s="1" t="s">
        <v>83</v>
      </c>
      <c r="F944" s="1" t="s">
        <v>1374</v>
      </c>
      <c r="G944" s="1" t="s">
        <v>12</v>
      </c>
      <c r="H944" s="1" t="s">
        <v>11</v>
      </c>
      <c r="I944" s="1" t="s">
        <v>50</v>
      </c>
      <c r="J944" s="1" t="s">
        <v>9</v>
      </c>
      <c r="K944" s="1" t="s">
        <v>8</v>
      </c>
      <c r="L944" s="1" t="s">
        <v>983</v>
      </c>
      <c r="M944" s="1" t="s">
        <v>982</v>
      </c>
      <c r="N944" s="1">
        <v>196.8</v>
      </c>
      <c r="O944" s="1" t="s">
        <v>2</v>
      </c>
      <c r="P944" s="1">
        <v>196.8</v>
      </c>
      <c r="Q944" s="1">
        <v>0</v>
      </c>
      <c r="R944" s="1" t="s">
        <v>80</v>
      </c>
      <c r="S944" s="1">
        <v>3968.83</v>
      </c>
      <c r="T944" s="6">
        <f>+S944*N944</f>
        <v>781065.74400000006</v>
      </c>
      <c r="U944" s="6">
        <f>+S944*Q944</f>
        <v>0</v>
      </c>
      <c r="V944" s="1" t="str">
        <f>IF(AB944=0,IFERROR(VLOOKUP(L944,[1]listaMateriales!A:K,11,0),"-"),"Sin producto")</f>
        <v xml:space="preserve">29 x 59 Cba </v>
      </c>
      <c r="W944" s="6">
        <f>+IF(OR(K944="27",K944="28",K944="29"),VLOOKUP(L944,[1]listaMateriales!A:E,5,0),0)*N944/1000</f>
        <v>0</v>
      </c>
      <c r="X944" s="6">
        <f>+IF(W944=0,0,T944/W944)</f>
        <v>0</v>
      </c>
      <c r="Y944" s="1" t="str">
        <f>MID(L944,14,1)</f>
        <v>1</v>
      </c>
      <c r="Z944" s="2" t="str">
        <f>IF(IFERROR(FIND("PUL",M944,1),0)&gt;1,"pulido","no")</f>
        <v>no</v>
      </c>
      <c r="AA944" s="2" t="str">
        <f>IF(IFERROR(FIND("BIOC",M944,1),0)&gt;1,"BIOCITY","no")</f>
        <v>no</v>
      </c>
      <c r="AB944" s="2">
        <f>IFERROR(SEARCH("INT",F944,1),0)+IFERROR(SEARCH("DEV",F944,1),0)+IFERROR(SEARCH("FC",F944,1),0)+IFERROR(SEARCH("USD",F944,1),0)</f>
        <v>0</v>
      </c>
    </row>
    <row r="945" spans="1:28" x14ac:dyDescent="0.2">
      <c r="A945" s="1" t="s">
        <v>1386</v>
      </c>
      <c r="B945" s="1" t="s">
        <v>15</v>
      </c>
      <c r="C945" s="4">
        <v>45364</v>
      </c>
      <c r="D945" s="1" t="s">
        <v>84</v>
      </c>
      <c r="E945" s="1" t="s">
        <v>83</v>
      </c>
      <c r="F945" s="1" t="s">
        <v>1374</v>
      </c>
      <c r="G945" s="1" t="s">
        <v>12</v>
      </c>
      <c r="H945" s="1" t="s">
        <v>11</v>
      </c>
      <c r="I945" s="1" t="s">
        <v>50</v>
      </c>
      <c r="J945" s="1" t="s">
        <v>9</v>
      </c>
      <c r="K945" s="1" t="s">
        <v>30</v>
      </c>
      <c r="L945" s="1" t="s">
        <v>122</v>
      </c>
      <c r="M945" s="1" t="s">
        <v>121</v>
      </c>
      <c r="N945" s="1">
        <v>193.92</v>
      </c>
      <c r="O945" s="1" t="s">
        <v>2</v>
      </c>
      <c r="P945" s="1">
        <v>193.92</v>
      </c>
      <c r="Q945" s="1">
        <v>0</v>
      </c>
      <c r="R945" s="1" t="s">
        <v>80</v>
      </c>
      <c r="S945" s="1">
        <v>2836.94</v>
      </c>
      <c r="T945" s="6">
        <f>+S945*N945</f>
        <v>550139.40480000002</v>
      </c>
      <c r="U945" s="6">
        <f>+S945*Q945</f>
        <v>0</v>
      </c>
      <c r="V945" s="1" t="str">
        <f>IF(AB945=0,IFERROR(VLOOKUP(L945,[1]listaMateriales!A:K,11,0),"-"),"Sin producto")</f>
        <v>38 x 38</v>
      </c>
      <c r="W945" s="6">
        <f>+IF(OR(K945="27",K945="28",K945="29"),VLOOKUP(L945,[1]listaMateriales!A:E,5,0),0)*N945/1000</f>
        <v>0</v>
      </c>
      <c r="X945" s="6">
        <f>+IF(W945=0,0,T945/W945)</f>
        <v>0</v>
      </c>
      <c r="Y945" s="1" t="str">
        <f>MID(L945,14,1)</f>
        <v>1</v>
      </c>
      <c r="Z945" s="2" t="str">
        <f>IF(IFERROR(FIND("PUL",M945,1),0)&gt;1,"pulido","no")</f>
        <v>no</v>
      </c>
      <c r="AA945" s="2" t="str">
        <f>IF(IFERROR(FIND("BIOC",M945,1),0)&gt;1,"BIOCITY","no")</f>
        <v>no</v>
      </c>
      <c r="AB945" s="2">
        <f>IFERROR(SEARCH("INT",F945,1),0)+IFERROR(SEARCH("DEV",F945,1),0)+IFERROR(SEARCH("FC",F945,1),0)+IFERROR(SEARCH("USD",F945,1),0)</f>
        <v>0</v>
      </c>
    </row>
    <row r="946" spans="1:28" x14ac:dyDescent="0.2">
      <c r="A946" s="1" t="s">
        <v>1386</v>
      </c>
      <c r="B946" s="1" t="s">
        <v>15</v>
      </c>
      <c r="C946" s="4">
        <v>45364</v>
      </c>
      <c r="D946" s="1" t="s">
        <v>84</v>
      </c>
      <c r="E946" s="1" t="s">
        <v>83</v>
      </c>
      <c r="F946" s="1" t="s">
        <v>1374</v>
      </c>
      <c r="G946" s="1" t="s">
        <v>12</v>
      </c>
      <c r="H946" s="1" t="s">
        <v>11</v>
      </c>
      <c r="I946" s="1" t="s">
        <v>50</v>
      </c>
      <c r="J946" s="1" t="s">
        <v>9</v>
      </c>
      <c r="K946" s="1" t="s">
        <v>30</v>
      </c>
      <c r="L946" s="1" t="s">
        <v>623</v>
      </c>
      <c r="M946" s="1" t="s">
        <v>622</v>
      </c>
      <c r="N946" s="1">
        <v>484.8</v>
      </c>
      <c r="O946" s="1" t="s">
        <v>2</v>
      </c>
      <c r="P946" s="1">
        <v>484.8</v>
      </c>
      <c r="Q946" s="1">
        <v>0</v>
      </c>
      <c r="R946" s="1" t="s">
        <v>80</v>
      </c>
      <c r="S946" s="1">
        <v>2836.94</v>
      </c>
      <c r="T946" s="6">
        <f>+S946*N946</f>
        <v>1375348.5120000001</v>
      </c>
      <c r="U946" s="6">
        <f>+S946*Q946</f>
        <v>0</v>
      </c>
      <c r="V946" s="1" t="str">
        <f>IF(AB946=0,IFERROR(VLOOKUP(L946,[1]listaMateriales!A:K,11,0),"-"),"Sin producto")</f>
        <v>38 x 38</v>
      </c>
      <c r="W946" s="6">
        <f>+IF(OR(K946="27",K946="28",K946="29"),VLOOKUP(L946,[1]listaMateriales!A:E,5,0),0)*N946/1000</f>
        <v>0</v>
      </c>
      <c r="X946" s="6">
        <f>+IF(W946=0,0,T946/W946)</f>
        <v>0</v>
      </c>
      <c r="Y946" s="1" t="str">
        <f>MID(L946,14,1)</f>
        <v>1</v>
      </c>
      <c r="Z946" s="2" t="str">
        <f>IF(IFERROR(FIND("PUL",M946,1),0)&gt;1,"pulido","no")</f>
        <v>no</v>
      </c>
      <c r="AA946" s="2" t="str">
        <f>IF(IFERROR(FIND("BIOC",M946,1),0)&gt;1,"BIOCITY","no")</f>
        <v>no</v>
      </c>
      <c r="AB946" s="2">
        <f>IFERROR(SEARCH("INT",F946,1),0)+IFERROR(SEARCH("DEV",F946,1),0)+IFERROR(SEARCH("FC",F946,1),0)+IFERROR(SEARCH("USD",F946,1),0)</f>
        <v>0</v>
      </c>
    </row>
    <row r="947" spans="1:28" x14ac:dyDescent="0.2">
      <c r="A947" s="1" t="s">
        <v>1386</v>
      </c>
      <c r="B947" s="1" t="s">
        <v>15</v>
      </c>
      <c r="C947" s="4">
        <v>45364</v>
      </c>
      <c r="D947" s="1" t="s">
        <v>84</v>
      </c>
      <c r="E947" s="1" t="s">
        <v>83</v>
      </c>
      <c r="F947" s="1" t="s">
        <v>1374</v>
      </c>
      <c r="G947" s="1" t="s">
        <v>12</v>
      </c>
      <c r="H947" s="1" t="s">
        <v>11</v>
      </c>
      <c r="I947" s="1" t="s">
        <v>50</v>
      </c>
      <c r="J947" s="1" t="s">
        <v>9</v>
      </c>
      <c r="K947" s="1" t="s">
        <v>30</v>
      </c>
      <c r="L947" s="1" t="s">
        <v>114</v>
      </c>
      <c r="M947" s="1" t="s">
        <v>113</v>
      </c>
      <c r="N947" s="1">
        <v>193.92</v>
      </c>
      <c r="O947" s="1" t="s">
        <v>2</v>
      </c>
      <c r="P947" s="1">
        <v>193.92</v>
      </c>
      <c r="Q947" s="1">
        <v>0</v>
      </c>
      <c r="R947" s="1" t="s">
        <v>80</v>
      </c>
      <c r="S947" s="1">
        <v>2836.94</v>
      </c>
      <c r="T947" s="6">
        <f>+S947*N947</f>
        <v>550139.40480000002</v>
      </c>
      <c r="U947" s="6">
        <f>+S947*Q947</f>
        <v>0</v>
      </c>
      <c r="V947" s="1" t="str">
        <f>IF(AB947=0,IFERROR(VLOOKUP(L947,[1]listaMateriales!A:K,11,0),"-"),"Sin producto")</f>
        <v>38 x 38</v>
      </c>
      <c r="W947" s="6">
        <f>+IF(OR(K947="27",K947="28",K947="29"),VLOOKUP(L947,[1]listaMateriales!A:E,5,0),0)*N947/1000</f>
        <v>0</v>
      </c>
      <c r="X947" s="6">
        <f>+IF(W947=0,0,T947/W947)</f>
        <v>0</v>
      </c>
      <c r="Y947" s="1" t="str">
        <f>MID(L947,14,1)</f>
        <v>1</v>
      </c>
      <c r="Z947" s="2" t="str">
        <f>IF(IFERROR(FIND("PUL",M947,1),0)&gt;1,"pulido","no")</f>
        <v>no</v>
      </c>
      <c r="AA947" s="2" t="str">
        <f>IF(IFERROR(FIND("BIOC",M947,1),0)&gt;1,"BIOCITY","no")</f>
        <v>no</v>
      </c>
      <c r="AB947" s="2">
        <f>IFERROR(SEARCH("INT",F947,1),0)+IFERROR(SEARCH("DEV",F947,1),0)+IFERROR(SEARCH("FC",F947,1),0)+IFERROR(SEARCH("USD",F947,1),0)</f>
        <v>0</v>
      </c>
    </row>
    <row r="948" spans="1:28" x14ac:dyDescent="0.2">
      <c r="A948" s="1" t="s">
        <v>1386</v>
      </c>
      <c r="B948" s="1" t="s">
        <v>15</v>
      </c>
      <c r="C948" s="4">
        <v>45364</v>
      </c>
      <c r="D948" s="1" t="s">
        <v>84</v>
      </c>
      <c r="E948" s="1" t="s">
        <v>83</v>
      </c>
      <c r="F948" s="1" t="s">
        <v>1374</v>
      </c>
      <c r="G948" s="1" t="s">
        <v>12</v>
      </c>
      <c r="H948" s="1" t="s">
        <v>11</v>
      </c>
      <c r="I948" s="1" t="s">
        <v>50</v>
      </c>
      <c r="J948" s="1" t="s">
        <v>9</v>
      </c>
      <c r="K948" s="1" t="s">
        <v>30</v>
      </c>
      <c r="L948" s="1" t="s">
        <v>69</v>
      </c>
      <c r="M948" s="1" t="s">
        <v>68</v>
      </c>
      <c r="N948" s="1">
        <v>193.92</v>
      </c>
      <c r="O948" s="1" t="s">
        <v>2</v>
      </c>
      <c r="P948" s="1">
        <v>193.92</v>
      </c>
      <c r="Q948" s="1">
        <v>0</v>
      </c>
      <c r="R948" s="1" t="s">
        <v>80</v>
      </c>
      <c r="S948" s="1">
        <v>3086.67</v>
      </c>
      <c r="T948" s="6">
        <f>+S948*N948</f>
        <v>598567.04639999999</v>
      </c>
      <c r="U948" s="6">
        <f>+S948*Q948</f>
        <v>0</v>
      </c>
      <c r="V948" s="1" t="str">
        <f>IF(AB948=0,IFERROR(VLOOKUP(L948,[1]listaMateriales!A:K,11,0),"-"),"Sin producto")</f>
        <v>38 x 38</v>
      </c>
      <c r="W948" s="6">
        <f>+IF(OR(K948="27",K948="28",K948="29"),VLOOKUP(L948,[1]listaMateriales!A:E,5,0),0)*N948/1000</f>
        <v>0</v>
      </c>
      <c r="X948" s="6">
        <f>+IF(W948=0,0,T948/W948)</f>
        <v>0</v>
      </c>
      <c r="Y948" s="1" t="str">
        <f>MID(L948,14,1)</f>
        <v>1</v>
      </c>
      <c r="Z948" s="2" t="str">
        <f>IF(IFERROR(FIND("PUL",M948,1),0)&gt;1,"pulido","no")</f>
        <v>no</v>
      </c>
      <c r="AA948" s="2" t="str">
        <f>IF(IFERROR(FIND("BIOC",M948,1),0)&gt;1,"BIOCITY","no")</f>
        <v>no</v>
      </c>
      <c r="AB948" s="2">
        <f>IFERROR(SEARCH("INT",F948,1),0)+IFERROR(SEARCH("DEV",F948,1),0)+IFERROR(SEARCH("FC",F948,1),0)+IFERROR(SEARCH("USD",F948,1),0)</f>
        <v>0</v>
      </c>
    </row>
    <row r="949" spans="1:28" x14ac:dyDescent="0.2">
      <c r="A949" s="1" t="s">
        <v>1386</v>
      </c>
      <c r="B949" s="1" t="s">
        <v>15</v>
      </c>
      <c r="C949" s="4">
        <v>45364</v>
      </c>
      <c r="D949" s="1" t="s">
        <v>84</v>
      </c>
      <c r="E949" s="1" t="s">
        <v>83</v>
      </c>
      <c r="F949" s="1" t="s">
        <v>1374</v>
      </c>
      <c r="G949" s="1" t="s">
        <v>12</v>
      </c>
      <c r="H949" s="1" t="s">
        <v>11</v>
      </c>
      <c r="I949" s="1" t="s">
        <v>50</v>
      </c>
      <c r="J949" s="1" t="s">
        <v>9</v>
      </c>
      <c r="K949" s="1" t="s">
        <v>30</v>
      </c>
      <c r="L949" s="1" t="s">
        <v>67</v>
      </c>
      <c r="M949" s="1" t="s">
        <v>66</v>
      </c>
      <c r="N949" s="1">
        <v>96.96</v>
      </c>
      <c r="O949" s="1" t="s">
        <v>2</v>
      </c>
      <c r="P949" s="1">
        <v>96.96</v>
      </c>
      <c r="Q949" s="1">
        <v>0</v>
      </c>
      <c r="R949" s="1" t="s">
        <v>80</v>
      </c>
      <c r="S949" s="1">
        <v>2836.94</v>
      </c>
      <c r="T949" s="6">
        <f>+S949*N949</f>
        <v>275069.70240000001</v>
      </c>
      <c r="U949" s="6">
        <f>+S949*Q949</f>
        <v>0</v>
      </c>
      <c r="V949" s="1" t="str">
        <f>IF(AB949=0,IFERROR(VLOOKUP(L949,[1]listaMateriales!A:K,11,0),"-"),"Sin producto")</f>
        <v>38 x 38</v>
      </c>
      <c r="W949" s="6">
        <f>+IF(OR(K949="27",K949="28",K949="29"),VLOOKUP(L949,[1]listaMateriales!A:E,5,0),0)*N949/1000</f>
        <v>0</v>
      </c>
      <c r="X949" s="6">
        <f>+IF(W949=0,0,T949/W949)</f>
        <v>0</v>
      </c>
      <c r="Y949" s="1" t="str">
        <f>MID(L949,14,1)</f>
        <v>1</v>
      </c>
      <c r="Z949" s="2" t="str">
        <f>IF(IFERROR(FIND("PUL",M949,1),0)&gt;1,"pulido","no")</f>
        <v>no</v>
      </c>
      <c r="AA949" s="2" t="str">
        <f>IF(IFERROR(FIND("BIOC",M949,1),0)&gt;1,"BIOCITY","no")</f>
        <v>no</v>
      </c>
      <c r="AB949" s="2">
        <f>IFERROR(SEARCH("INT",F949,1),0)+IFERROR(SEARCH("DEV",F949,1),0)+IFERROR(SEARCH("FC",F949,1),0)+IFERROR(SEARCH("USD",F949,1),0)</f>
        <v>0</v>
      </c>
    </row>
    <row r="950" spans="1:28" x14ac:dyDescent="0.2">
      <c r="A950" s="1" t="s">
        <v>1386</v>
      </c>
      <c r="B950" s="1" t="s">
        <v>15</v>
      </c>
      <c r="C950" s="4">
        <v>45364</v>
      </c>
      <c r="D950" s="1" t="s">
        <v>84</v>
      </c>
      <c r="E950" s="1" t="s">
        <v>83</v>
      </c>
      <c r="F950" s="1" t="s">
        <v>1374</v>
      </c>
      <c r="G950" s="1" t="s">
        <v>12</v>
      </c>
      <c r="H950" s="1" t="s">
        <v>11</v>
      </c>
      <c r="I950" s="1" t="s">
        <v>50</v>
      </c>
      <c r="J950" s="1" t="s">
        <v>9</v>
      </c>
      <c r="K950" s="1" t="s">
        <v>30</v>
      </c>
      <c r="L950" s="1" t="s">
        <v>65</v>
      </c>
      <c r="M950" s="1" t="s">
        <v>64</v>
      </c>
      <c r="N950" s="1">
        <v>96.96</v>
      </c>
      <c r="O950" s="1" t="s">
        <v>2</v>
      </c>
      <c r="P950" s="1">
        <v>96.96</v>
      </c>
      <c r="Q950" s="1">
        <v>0</v>
      </c>
      <c r="R950" s="1" t="s">
        <v>80</v>
      </c>
      <c r="S950" s="1">
        <v>2836.94</v>
      </c>
      <c r="T950" s="6">
        <f>+S950*N950</f>
        <v>275069.70240000001</v>
      </c>
      <c r="U950" s="6">
        <f>+S950*Q950</f>
        <v>0</v>
      </c>
      <c r="V950" s="1" t="str">
        <f>IF(AB950=0,IFERROR(VLOOKUP(L950,[1]listaMateriales!A:K,11,0),"-"),"Sin producto")</f>
        <v>38 x 38</v>
      </c>
      <c r="W950" s="6">
        <f>+IF(OR(K950="27",K950="28",K950="29"),VLOOKUP(L950,[1]listaMateriales!A:E,5,0),0)*N950/1000</f>
        <v>0</v>
      </c>
      <c r="X950" s="6">
        <f>+IF(W950=0,0,T950/W950)</f>
        <v>0</v>
      </c>
      <c r="Y950" s="1" t="str">
        <f>MID(L950,14,1)</f>
        <v>1</v>
      </c>
      <c r="Z950" s="2" t="str">
        <f>IF(IFERROR(FIND("PUL",M950,1),0)&gt;1,"pulido","no")</f>
        <v>no</v>
      </c>
      <c r="AA950" s="2" t="str">
        <f>IF(IFERROR(FIND("BIOC",M950,1),0)&gt;1,"BIOCITY","no")</f>
        <v>no</v>
      </c>
      <c r="AB950" s="2">
        <f>IFERROR(SEARCH("INT",F950,1),0)+IFERROR(SEARCH("DEV",F950,1),0)+IFERROR(SEARCH("FC",F950,1),0)+IFERROR(SEARCH("USD",F950,1),0)</f>
        <v>0</v>
      </c>
    </row>
    <row r="951" spans="1:28" x14ac:dyDescent="0.2">
      <c r="A951" s="1" t="s">
        <v>1383</v>
      </c>
      <c r="B951" s="1" t="s">
        <v>15</v>
      </c>
      <c r="C951" s="4">
        <v>45364</v>
      </c>
      <c r="D951" s="1" t="s">
        <v>84</v>
      </c>
      <c r="E951" s="1" t="s">
        <v>83</v>
      </c>
      <c r="F951" s="1" t="s">
        <v>1374</v>
      </c>
      <c r="G951" s="1" t="s">
        <v>12</v>
      </c>
      <c r="H951" s="1" t="s">
        <v>11</v>
      </c>
      <c r="I951" s="1" t="s">
        <v>50</v>
      </c>
      <c r="J951" s="1" t="s">
        <v>9</v>
      </c>
      <c r="K951" s="1" t="s">
        <v>30</v>
      </c>
      <c r="L951" s="1" t="s">
        <v>519</v>
      </c>
      <c r="M951" s="1" t="s">
        <v>518</v>
      </c>
      <c r="N951" s="1">
        <v>484.8</v>
      </c>
      <c r="O951" s="1" t="s">
        <v>2</v>
      </c>
      <c r="P951" s="1">
        <v>484.8</v>
      </c>
      <c r="Q951" s="1">
        <v>0</v>
      </c>
      <c r="R951" s="1" t="s">
        <v>80</v>
      </c>
      <c r="S951" s="1">
        <v>2487.17</v>
      </c>
      <c r="T951" s="6">
        <f>+S951*N951</f>
        <v>1205780.0160000001</v>
      </c>
      <c r="U951" s="6">
        <f>+S951*Q951</f>
        <v>0</v>
      </c>
      <c r="V951" s="1" t="str">
        <f>IF(AB951=0,IFERROR(VLOOKUP(L951,[1]listaMateriales!A:K,11,0),"-"),"Sin producto")</f>
        <v>38 x 38</v>
      </c>
      <c r="W951" s="6">
        <f>+IF(OR(K951="27",K951="28",K951="29"),VLOOKUP(L951,[1]listaMateriales!A:E,5,0),0)*N951/1000</f>
        <v>0</v>
      </c>
      <c r="X951" s="6">
        <f>+IF(W951=0,0,T951/W951)</f>
        <v>0</v>
      </c>
      <c r="Y951" s="1" t="str">
        <f>MID(L951,14,1)</f>
        <v>2</v>
      </c>
      <c r="Z951" s="2" t="str">
        <f>IF(IFERROR(FIND("PUL",M951,1),0)&gt;1,"pulido","no")</f>
        <v>no</v>
      </c>
      <c r="AA951" s="2" t="str">
        <f>IF(IFERROR(FIND("BIOC",M951,1),0)&gt;1,"BIOCITY","no")</f>
        <v>no</v>
      </c>
      <c r="AB951" s="2">
        <f>IFERROR(SEARCH("INT",F951,1),0)+IFERROR(SEARCH("DEV",F951,1),0)+IFERROR(SEARCH("FC",F951,1),0)+IFERROR(SEARCH("USD",F951,1),0)</f>
        <v>0</v>
      </c>
    </row>
    <row r="952" spans="1:28" x14ac:dyDescent="0.2">
      <c r="A952" s="1" t="s">
        <v>1383</v>
      </c>
      <c r="B952" s="1" t="s">
        <v>15</v>
      </c>
      <c r="C952" s="4">
        <v>45364</v>
      </c>
      <c r="D952" s="1" t="s">
        <v>84</v>
      </c>
      <c r="E952" s="1" t="s">
        <v>83</v>
      </c>
      <c r="F952" s="1" t="s">
        <v>1374</v>
      </c>
      <c r="G952" s="1" t="s">
        <v>12</v>
      </c>
      <c r="H952" s="1" t="s">
        <v>11</v>
      </c>
      <c r="I952" s="1" t="s">
        <v>50</v>
      </c>
      <c r="J952" s="1" t="s">
        <v>9</v>
      </c>
      <c r="K952" s="1" t="s">
        <v>30</v>
      </c>
      <c r="L952" s="1" t="s">
        <v>517</v>
      </c>
      <c r="M952" s="1" t="s">
        <v>516</v>
      </c>
      <c r="N952" s="1">
        <v>484.8</v>
      </c>
      <c r="O952" s="1" t="s">
        <v>2</v>
      </c>
      <c r="P952" s="1">
        <v>484.8</v>
      </c>
      <c r="Q952" s="1">
        <v>0</v>
      </c>
      <c r="R952" s="1" t="s">
        <v>80</v>
      </c>
      <c r="S952" s="1">
        <v>2699.53</v>
      </c>
      <c r="T952" s="6">
        <f>+S952*N952</f>
        <v>1308732.1440000001</v>
      </c>
      <c r="U952" s="6">
        <f>+S952*Q952</f>
        <v>0</v>
      </c>
      <c r="V952" s="1" t="str">
        <f>IF(AB952=0,IFERROR(VLOOKUP(L952,[1]listaMateriales!A:K,11,0),"-"),"Sin producto")</f>
        <v>38 x 38</v>
      </c>
      <c r="W952" s="6">
        <f>+IF(OR(K952="27",K952="28",K952="29"),VLOOKUP(L952,[1]listaMateriales!A:E,5,0),0)*N952/1000</f>
        <v>0</v>
      </c>
      <c r="X952" s="6">
        <f>+IF(W952=0,0,T952/W952)</f>
        <v>0</v>
      </c>
      <c r="Y952" s="1" t="str">
        <f>MID(L952,14,1)</f>
        <v>2</v>
      </c>
      <c r="Z952" s="2" t="str">
        <f>IF(IFERROR(FIND("PUL",M952,1),0)&gt;1,"pulido","no")</f>
        <v>no</v>
      </c>
      <c r="AA952" s="2" t="str">
        <f>IF(IFERROR(FIND("BIOC",M952,1),0)&gt;1,"BIOCITY","no")</f>
        <v>no</v>
      </c>
      <c r="AB952" s="2">
        <f>IFERROR(SEARCH("INT",F952,1),0)+IFERROR(SEARCH("DEV",F952,1),0)+IFERROR(SEARCH("FC",F952,1),0)+IFERROR(SEARCH("USD",F952,1),0)</f>
        <v>0</v>
      </c>
    </row>
    <row r="953" spans="1:28" x14ac:dyDescent="0.2">
      <c r="A953" s="1" t="s">
        <v>1383</v>
      </c>
      <c r="B953" s="1" t="s">
        <v>15</v>
      </c>
      <c r="C953" s="4">
        <v>45364</v>
      </c>
      <c r="D953" s="1" t="s">
        <v>84</v>
      </c>
      <c r="E953" s="1" t="s">
        <v>83</v>
      </c>
      <c r="F953" s="1" t="s">
        <v>1374</v>
      </c>
      <c r="G953" s="1" t="s">
        <v>12</v>
      </c>
      <c r="H953" s="1" t="s">
        <v>11</v>
      </c>
      <c r="I953" s="1" t="s">
        <v>50</v>
      </c>
      <c r="J953" s="1" t="s">
        <v>9</v>
      </c>
      <c r="K953" s="1" t="s">
        <v>30</v>
      </c>
      <c r="L953" s="1" t="s">
        <v>1385</v>
      </c>
      <c r="M953" s="1" t="s">
        <v>1384</v>
      </c>
      <c r="N953" s="1">
        <v>484.8</v>
      </c>
      <c r="O953" s="1" t="s">
        <v>2</v>
      </c>
      <c r="P953" s="1">
        <v>484.8</v>
      </c>
      <c r="Q953" s="1">
        <v>0</v>
      </c>
      <c r="R953" s="1" t="s">
        <v>80</v>
      </c>
      <c r="S953" s="1">
        <v>2487.17</v>
      </c>
      <c r="T953" s="6">
        <f>+S953*N953</f>
        <v>1205780.0160000001</v>
      </c>
      <c r="U953" s="6">
        <f>+S953*Q953</f>
        <v>0</v>
      </c>
      <c r="V953" s="1" t="str">
        <f>IF(AB953=0,IFERROR(VLOOKUP(L953,[1]listaMateriales!A:K,11,0),"-"),"Sin producto")</f>
        <v>38 x 38</v>
      </c>
      <c r="W953" s="6">
        <f>+IF(OR(K953="27",K953="28",K953="29"),VLOOKUP(L953,[1]listaMateriales!A:E,5,0),0)*N953/1000</f>
        <v>0</v>
      </c>
      <c r="X953" s="6">
        <f>+IF(W953=0,0,T953/W953)</f>
        <v>0</v>
      </c>
      <c r="Y953" s="1" t="str">
        <f>MID(L953,14,1)</f>
        <v>2</v>
      </c>
      <c r="Z953" s="2" t="str">
        <f>IF(IFERROR(FIND("PUL",M953,1),0)&gt;1,"pulido","no")</f>
        <v>no</v>
      </c>
      <c r="AA953" s="2" t="str">
        <f>IF(IFERROR(FIND("BIOC",M953,1),0)&gt;1,"BIOCITY","no")</f>
        <v>no</v>
      </c>
      <c r="AB953" s="2">
        <f>IFERROR(SEARCH("INT",F953,1),0)+IFERROR(SEARCH("DEV",F953,1),0)+IFERROR(SEARCH("FC",F953,1),0)+IFERROR(SEARCH("USD",F953,1),0)</f>
        <v>0</v>
      </c>
    </row>
    <row r="954" spans="1:28" x14ac:dyDescent="0.2">
      <c r="A954" s="1" t="s">
        <v>1383</v>
      </c>
      <c r="B954" s="1" t="s">
        <v>15</v>
      </c>
      <c r="C954" s="4">
        <v>45364</v>
      </c>
      <c r="D954" s="1" t="s">
        <v>84</v>
      </c>
      <c r="E954" s="1" t="s">
        <v>83</v>
      </c>
      <c r="F954" s="1" t="s">
        <v>1374</v>
      </c>
      <c r="G954" s="1" t="s">
        <v>12</v>
      </c>
      <c r="H954" s="1" t="s">
        <v>11</v>
      </c>
      <c r="I954" s="1" t="s">
        <v>50</v>
      </c>
      <c r="J954" s="1" t="s">
        <v>9</v>
      </c>
      <c r="K954" s="1" t="s">
        <v>30</v>
      </c>
      <c r="L954" s="1" t="s">
        <v>282</v>
      </c>
      <c r="M954" s="1" t="s">
        <v>281</v>
      </c>
      <c r="N954" s="1">
        <v>484.8</v>
      </c>
      <c r="O954" s="1" t="s">
        <v>2</v>
      </c>
      <c r="P954" s="1">
        <v>484.8</v>
      </c>
      <c r="Q954" s="1">
        <v>0</v>
      </c>
      <c r="R954" s="1" t="s">
        <v>80</v>
      </c>
      <c r="S954" s="1">
        <v>2487.17</v>
      </c>
      <c r="T954" s="6">
        <f>+S954*N954</f>
        <v>1205780.0160000001</v>
      </c>
      <c r="U954" s="6">
        <f>+S954*Q954</f>
        <v>0</v>
      </c>
      <c r="V954" s="1" t="str">
        <f>IF(AB954=0,IFERROR(VLOOKUP(L954,[1]listaMateriales!A:K,11,0),"-"),"Sin producto")</f>
        <v>38 x 38</v>
      </c>
      <c r="W954" s="6">
        <f>+IF(OR(K954="27",K954="28",K954="29"),VLOOKUP(L954,[1]listaMateriales!A:E,5,0),0)*N954/1000</f>
        <v>0</v>
      </c>
      <c r="X954" s="6">
        <f>+IF(W954=0,0,T954/W954)</f>
        <v>0</v>
      </c>
      <c r="Y954" s="1" t="str">
        <f>MID(L954,14,1)</f>
        <v>2</v>
      </c>
      <c r="Z954" s="2" t="str">
        <f>IF(IFERROR(FIND("PUL",M954,1),0)&gt;1,"pulido","no")</f>
        <v>no</v>
      </c>
      <c r="AA954" s="2" t="str">
        <f>IF(IFERROR(FIND("BIOC",M954,1),0)&gt;1,"BIOCITY","no")</f>
        <v>no</v>
      </c>
      <c r="AB954" s="2">
        <f>IFERROR(SEARCH("INT",F954,1),0)+IFERROR(SEARCH("DEV",F954,1),0)+IFERROR(SEARCH("FC",F954,1),0)+IFERROR(SEARCH("USD",F954,1),0)</f>
        <v>0</v>
      </c>
    </row>
    <row r="955" spans="1:28" x14ac:dyDescent="0.2">
      <c r="A955" s="1" t="s">
        <v>1383</v>
      </c>
      <c r="B955" s="1" t="s">
        <v>15</v>
      </c>
      <c r="C955" s="4">
        <v>45364</v>
      </c>
      <c r="D955" s="1" t="s">
        <v>84</v>
      </c>
      <c r="E955" s="1" t="s">
        <v>83</v>
      </c>
      <c r="F955" s="1" t="s">
        <v>1374</v>
      </c>
      <c r="G955" s="1" t="s">
        <v>12</v>
      </c>
      <c r="H955" s="1" t="s">
        <v>11</v>
      </c>
      <c r="I955" s="1" t="s">
        <v>50</v>
      </c>
      <c r="J955" s="1" t="s">
        <v>9</v>
      </c>
      <c r="K955" s="1" t="s">
        <v>30</v>
      </c>
      <c r="L955" s="1" t="s">
        <v>1082</v>
      </c>
      <c r="M955" s="1" t="s">
        <v>1081</v>
      </c>
      <c r="N955" s="1">
        <v>484.8</v>
      </c>
      <c r="O955" s="1" t="s">
        <v>2</v>
      </c>
      <c r="P955" s="1">
        <v>387.84</v>
      </c>
      <c r="Q955" s="1">
        <v>96.96</v>
      </c>
      <c r="R955" s="1" t="s">
        <v>80</v>
      </c>
      <c r="S955" s="1">
        <v>2487.17</v>
      </c>
      <c r="T955" s="6">
        <f>+S955*N955</f>
        <v>1205780.0160000001</v>
      </c>
      <c r="U955" s="6">
        <f>+S955*Q955</f>
        <v>241156.00319999998</v>
      </c>
      <c r="V955" s="1" t="str">
        <f>IF(AB955=0,IFERROR(VLOOKUP(L955,[1]listaMateriales!A:K,11,0),"-"),"Sin producto")</f>
        <v>38 x 38</v>
      </c>
      <c r="W955" s="6">
        <f>+IF(OR(K955="27",K955="28",K955="29"),VLOOKUP(L955,[1]listaMateriales!A:E,5,0),0)*N955/1000</f>
        <v>0</v>
      </c>
      <c r="X955" s="6">
        <f>+IF(W955=0,0,T955/W955)</f>
        <v>0</v>
      </c>
      <c r="Y955" s="1" t="str">
        <f>MID(L955,14,1)</f>
        <v>2</v>
      </c>
      <c r="Z955" s="2" t="str">
        <f>IF(IFERROR(FIND("PUL",M955,1),0)&gt;1,"pulido","no")</f>
        <v>no</v>
      </c>
      <c r="AA955" s="2" t="str">
        <f>IF(IFERROR(FIND("BIOC",M955,1),0)&gt;1,"BIOCITY","no")</f>
        <v>no</v>
      </c>
      <c r="AB955" s="2">
        <f>IFERROR(SEARCH("INT",F955,1),0)+IFERROR(SEARCH("DEV",F955,1),0)+IFERROR(SEARCH("FC",F955,1),0)+IFERROR(SEARCH("USD",F955,1),0)</f>
        <v>0</v>
      </c>
    </row>
    <row r="956" spans="1:28" x14ac:dyDescent="0.2">
      <c r="A956" s="1" t="s">
        <v>1383</v>
      </c>
      <c r="B956" s="1" t="s">
        <v>15</v>
      </c>
      <c r="C956" s="4">
        <v>45364</v>
      </c>
      <c r="D956" s="1" t="s">
        <v>84</v>
      </c>
      <c r="E956" s="1" t="s">
        <v>83</v>
      </c>
      <c r="F956" s="1" t="s">
        <v>1374</v>
      </c>
      <c r="G956" s="1" t="s">
        <v>12</v>
      </c>
      <c r="H956" s="1" t="s">
        <v>11</v>
      </c>
      <c r="I956" s="1" t="s">
        <v>50</v>
      </c>
      <c r="J956" s="1" t="s">
        <v>9</v>
      </c>
      <c r="K956" s="1" t="s">
        <v>30</v>
      </c>
      <c r="L956" s="1" t="s">
        <v>1382</v>
      </c>
      <c r="M956" s="1" t="s">
        <v>1381</v>
      </c>
      <c r="N956" s="1">
        <v>484.8</v>
      </c>
      <c r="O956" s="1" t="s">
        <v>2</v>
      </c>
      <c r="P956" s="1">
        <v>484.8</v>
      </c>
      <c r="Q956" s="1">
        <v>0</v>
      </c>
      <c r="R956" s="1" t="s">
        <v>80</v>
      </c>
      <c r="S956" s="1">
        <v>2487.17</v>
      </c>
      <c r="T956" s="6">
        <f>+S956*N956</f>
        <v>1205780.0160000001</v>
      </c>
      <c r="U956" s="6">
        <f>+S956*Q956</f>
        <v>0</v>
      </c>
      <c r="V956" s="1" t="str">
        <f>IF(AB956=0,IFERROR(VLOOKUP(L956,[1]listaMateriales!A:K,11,0),"-"),"Sin producto")</f>
        <v>38 x 38</v>
      </c>
      <c r="W956" s="6">
        <f>+IF(OR(K956="27",K956="28",K956="29"),VLOOKUP(L956,[1]listaMateriales!A:E,5,0),0)*N956/1000</f>
        <v>0</v>
      </c>
      <c r="X956" s="6">
        <f>+IF(W956=0,0,T956/W956)</f>
        <v>0</v>
      </c>
      <c r="Y956" s="1" t="str">
        <f>MID(L956,14,1)</f>
        <v>2</v>
      </c>
      <c r="Z956" s="2" t="str">
        <f>IF(IFERROR(FIND("PUL",M956,1),0)&gt;1,"pulido","no")</f>
        <v>no</v>
      </c>
      <c r="AA956" s="2" t="str">
        <f>IF(IFERROR(FIND("BIOC",M956,1),0)&gt;1,"BIOCITY","no")</f>
        <v>no</v>
      </c>
      <c r="AB956" s="2">
        <f>IFERROR(SEARCH("INT",F956,1),0)+IFERROR(SEARCH("DEV",F956,1),0)+IFERROR(SEARCH("FC",F956,1),0)+IFERROR(SEARCH("USD",F956,1),0)</f>
        <v>0</v>
      </c>
    </row>
    <row r="957" spans="1:28" x14ac:dyDescent="0.2">
      <c r="A957" s="1" t="s">
        <v>1380</v>
      </c>
      <c r="B957" s="1" t="s">
        <v>15</v>
      </c>
      <c r="C957" s="4">
        <v>45364</v>
      </c>
      <c r="D957" s="1" t="s">
        <v>1379</v>
      </c>
      <c r="E957" s="1" t="s">
        <v>1378</v>
      </c>
      <c r="F957" s="1" t="s">
        <v>167</v>
      </c>
      <c r="G957" s="1" t="s">
        <v>12</v>
      </c>
      <c r="H957" s="1" t="s">
        <v>11</v>
      </c>
      <c r="I957" s="1" t="s">
        <v>50</v>
      </c>
      <c r="J957" s="1" t="s">
        <v>17</v>
      </c>
      <c r="K957" s="1" t="s">
        <v>16</v>
      </c>
      <c r="L957" s="1" t="s">
        <v>183</v>
      </c>
      <c r="M957" s="1" t="s">
        <v>182</v>
      </c>
      <c r="N957" s="1">
        <v>1.56</v>
      </c>
      <c r="O957" s="1" t="s">
        <v>2</v>
      </c>
      <c r="P957" s="1">
        <v>1.56</v>
      </c>
      <c r="Q957" s="1">
        <v>0</v>
      </c>
      <c r="R957" s="1" t="s">
        <v>33</v>
      </c>
      <c r="S957" s="1">
        <v>0.19</v>
      </c>
      <c r="T957" s="6">
        <f>+S957*N957</f>
        <v>0.2964</v>
      </c>
      <c r="U957" s="6">
        <f>+S957*Q957</f>
        <v>0</v>
      </c>
      <c r="V957" s="1" t="str">
        <f>IF(AB957=0,IFERROR(VLOOKUP(L957,[1]listaMateriales!A:K,11,0),"-"),"Sin producto")</f>
        <v xml:space="preserve">64 x 122 </v>
      </c>
      <c r="W957" s="6">
        <f>+IF(OR(K957="27",K957="28",K957="29"),VLOOKUP(L957,[1]listaMateriales!A:E,5,0),0)*N957/1000</f>
        <v>0</v>
      </c>
      <c r="X957" s="6">
        <f>+IF(W957=0,0,T957/W957)</f>
        <v>0</v>
      </c>
      <c r="Y957" s="1" t="str">
        <f>MID(L957,14,1)</f>
        <v>1</v>
      </c>
      <c r="Z957" s="2" t="str">
        <f>IF(IFERROR(FIND("PUL",M957,1),0)&gt;1,"pulido","no")</f>
        <v>no</v>
      </c>
      <c r="AA957" s="2" t="str">
        <f>IF(IFERROR(FIND("BIOC",M957,1),0)&gt;1,"BIOCITY","no")</f>
        <v>no</v>
      </c>
      <c r="AB957" s="2">
        <f>IFERROR(SEARCH("INT",F957,1),0)+IFERROR(SEARCH("DEV",F957,1),0)+IFERROR(SEARCH("FC",F957,1),0)+IFERROR(SEARCH("USD",F957,1),0)</f>
        <v>0</v>
      </c>
    </row>
    <row r="958" spans="1:28" x14ac:dyDescent="0.2">
      <c r="A958" s="1" t="s">
        <v>1380</v>
      </c>
      <c r="B958" s="1" t="s">
        <v>15</v>
      </c>
      <c r="C958" s="4">
        <v>45364</v>
      </c>
      <c r="D958" s="1" t="s">
        <v>1379</v>
      </c>
      <c r="E958" s="1" t="s">
        <v>1378</v>
      </c>
      <c r="F958" s="1" t="s">
        <v>167</v>
      </c>
      <c r="G958" s="1" t="s">
        <v>12</v>
      </c>
      <c r="H958" s="1" t="s">
        <v>11</v>
      </c>
      <c r="I958" s="1" t="s">
        <v>50</v>
      </c>
      <c r="J958" s="1" t="s">
        <v>17</v>
      </c>
      <c r="K958" s="1" t="s">
        <v>16</v>
      </c>
      <c r="L958" s="1" t="s">
        <v>181</v>
      </c>
      <c r="M958" s="1" t="s">
        <v>180</v>
      </c>
      <c r="N958" s="1">
        <v>1.56</v>
      </c>
      <c r="O958" s="1" t="s">
        <v>2</v>
      </c>
      <c r="P958" s="1">
        <v>1.56</v>
      </c>
      <c r="Q958" s="1">
        <v>0</v>
      </c>
      <c r="R958" s="1" t="s">
        <v>33</v>
      </c>
      <c r="S958" s="1">
        <v>0.16</v>
      </c>
      <c r="T958" s="6">
        <f>+S958*N958</f>
        <v>0.24960000000000002</v>
      </c>
      <c r="U958" s="6">
        <f>+S958*Q958</f>
        <v>0</v>
      </c>
      <c r="V958" s="1" t="str">
        <f>IF(AB958=0,IFERROR(VLOOKUP(L958,[1]listaMateriales!A:K,11,0),"-"),"Sin producto")</f>
        <v xml:space="preserve">64 x 122 </v>
      </c>
      <c r="W958" s="6">
        <f>+IF(OR(K958="27",K958="28",K958="29"),VLOOKUP(L958,[1]listaMateriales!A:E,5,0),0)*N958/1000</f>
        <v>0</v>
      </c>
      <c r="X958" s="6">
        <f>+IF(W958=0,0,T958/W958)</f>
        <v>0</v>
      </c>
      <c r="Y958" s="1" t="str">
        <f>MID(L958,14,1)</f>
        <v>1</v>
      </c>
      <c r="Z958" s="2" t="str">
        <f>IF(IFERROR(FIND("PUL",M958,1),0)&gt;1,"pulido","no")</f>
        <v>no</v>
      </c>
      <c r="AA958" s="2" t="str">
        <f>IF(IFERROR(FIND("BIOC",M958,1),0)&gt;1,"BIOCITY","no")</f>
        <v>no</v>
      </c>
      <c r="AB958" s="2">
        <f>IFERROR(SEARCH("INT",F958,1),0)+IFERROR(SEARCH("DEV",F958,1),0)+IFERROR(SEARCH("FC",F958,1),0)+IFERROR(SEARCH("USD",F958,1),0)</f>
        <v>0</v>
      </c>
    </row>
    <row r="959" spans="1:28" x14ac:dyDescent="0.2">
      <c r="A959" s="1" t="s">
        <v>1380</v>
      </c>
      <c r="B959" s="1" t="s">
        <v>15</v>
      </c>
      <c r="C959" s="4">
        <v>45364</v>
      </c>
      <c r="D959" s="1" t="s">
        <v>1379</v>
      </c>
      <c r="E959" s="1" t="s">
        <v>1378</v>
      </c>
      <c r="F959" s="1" t="s">
        <v>167</v>
      </c>
      <c r="G959" s="1" t="s">
        <v>12</v>
      </c>
      <c r="H959" s="1" t="s">
        <v>11</v>
      </c>
      <c r="I959" s="1" t="s">
        <v>50</v>
      </c>
      <c r="J959" s="1" t="s">
        <v>17</v>
      </c>
      <c r="K959" s="1" t="s">
        <v>16</v>
      </c>
      <c r="L959" s="1" t="s">
        <v>179</v>
      </c>
      <c r="M959" s="1" t="s">
        <v>178</v>
      </c>
      <c r="N959" s="1">
        <v>1.56</v>
      </c>
      <c r="O959" s="1" t="s">
        <v>2</v>
      </c>
      <c r="P959" s="1">
        <v>1.56</v>
      </c>
      <c r="Q959" s="1">
        <v>0</v>
      </c>
      <c r="R959" s="1" t="s">
        <v>33</v>
      </c>
      <c r="S959" s="1">
        <v>0.16</v>
      </c>
      <c r="T959" s="6">
        <f>+S959*N959</f>
        <v>0.24960000000000002</v>
      </c>
      <c r="U959" s="6">
        <f>+S959*Q959</f>
        <v>0</v>
      </c>
      <c r="V959" s="1" t="str">
        <f>IF(AB959=0,IFERROR(VLOOKUP(L959,[1]listaMateriales!A:K,11,0),"-"),"Sin producto")</f>
        <v xml:space="preserve">64 x 122 </v>
      </c>
      <c r="W959" s="6">
        <f>+IF(OR(K959="27",K959="28",K959="29"),VLOOKUP(L959,[1]listaMateriales!A:E,5,0),0)*N959/1000</f>
        <v>0</v>
      </c>
      <c r="X959" s="6">
        <f>+IF(W959=0,0,T959/W959)</f>
        <v>0</v>
      </c>
      <c r="Y959" s="1" t="str">
        <f>MID(L959,14,1)</f>
        <v>1</v>
      </c>
      <c r="Z959" s="2" t="str">
        <f>IF(IFERROR(FIND("PUL",M959,1),0)&gt;1,"pulido","no")</f>
        <v>no</v>
      </c>
      <c r="AA959" s="2" t="str">
        <f>IF(IFERROR(FIND("BIOC",M959,1),0)&gt;1,"BIOCITY","no")</f>
        <v>no</v>
      </c>
      <c r="AB959" s="2">
        <f>IFERROR(SEARCH("INT",F959,1),0)+IFERROR(SEARCH("DEV",F959,1),0)+IFERROR(SEARCH("FC",F959,1),0)+IFERROR(SEARCH("USD",F959,1),0)</f>
        <v>0</v>
      </c>
    </row>
    <row r="960" spans="1:28" x14ac:dyDescent="0.2">
      <c r="A960" s="1" t="s">
        <v>1380</v>
      </c>
      <c r="B960" s="1" t="s">
        <v>15</v>
      </c>
      <c r="C960" s="4">
        <v>45364</v>
      </c>
      <c r="D960" s="1" t="s">
        <v>1379</v>
      </c>
      <c r="E960" s="1" t="s">
        <v>1378</v>
      </c>
      <c r="F960" s="1" t="s">
        <v>167</v>
      </c>
      <c r="G960" s="1" t="s">
        <v>12</v>
      </c>
      <c r="H960" s="1" t="s">
        <v>11</v>
      </c>
      <c r="I960" s="1" t="s">
        <v>50</v>
      </c>
      <c r="J960" s="1" t="s">
        <v>17</v>
      </c>
      <c r="K960" s="1" t="s">
        <v>16</v>
      </c>
      <c r="L960" s="1" t="s">
        <v>177</v>
      </c>
      <c r="M960" s="1" t="s">
        <v>176</v>
      </c>
      <c r="N960" s="1">
        <v>1.56</v>
      </c>
      <c r="O960" s="1" t="s">
        <v>2</v>
      </c>
      <c r="P960" s="1">
        <v>1.56</v>
      </c>
      <c r="Q960" s="1">
        <v>0</v>
      </c>
      <c r="R960" s="1" t="s">
        <v>33</v>
      </c>
      <c r="S960" s="1">
        <v>0.16</v>
      </c>
      <c r="T960" s="6">
        <f>+S960*N960</f>
        <v>0.24960000000000002</v>
      </c>
      <c r="U960" s="6">
        <f>+S960*Q960</f>
        <v>0</v>
      </c>
      <c r="V960" s="1" t="str">
        <f>IF(AB960=0,IFERROR(VLOOKUP(L960,[1]listaMateriales!A:K,11,0),"-"),"Sin producto")</f>
        <v xml:space="preserve">64 x 122 </v>
      </c>
      <c r="W960" s="6">
        <f>+IF(OR(K960="27",K960="28",K960="29"),VLOOKUP(L960,[1]listaMateriales!A:E,5,0),0)*N960/1000</f>
        <v>0</v>
      </c>
      <c r="X960" s="6">
        <f>+IF(W960=0,0,T960/W960)</f>
        <v>0</v>
      </c>
      <c r="Y960" s="1" t="str">
        <f>MID(L960,14,1)</f>
        <v>1</v>
      </c>
      <c r="Z960" s="2" t="str">
        <f>IF(IFERROR(FIND("PUL",M960,1),0)&gt;1,"pulido","no")</f>
        <v>no</v>
      </c>
      <c r="AA960" s="2" t="str">
        <f>IF(IFERROR(FIND("BIOC",M960,1),0)&gt;1,"BIOCITY","no")</f>
        <v>no</v>
      </c>
      <c r="AB960" s="2">
        <f>IFERROR(SEARCH("INT",F960,1),0)+IFERROR(SEARCH("DEV",F960,1),0)+IFERROR(SEARCH("FC",F960,1),0)+IFERROR(SEARCH("USD",F960,1),0)</f>
        <v>0</v>
      </c>
    </row>
    <row r="961" spans="1:28" x14ac:dyDescent="0.2">
      <c r="A961" s="1" t="s">
        <v>1380</v>
      </c>
      <c r="B961" s="1" t="s">
        <v>15</v>
      </c>
      <c r="C961" s="4">
        <v>45364</v>
      </c>
      <c r="D961" s="1" t="s">
        <v>1379</v>
      </c>
      <c r="E961" s="1" t="s">
        <v>1378</v>
      </c>
      <c r="F961" s="1" t="s">
        <v>167</v>
      </c>
      <c r="G961" s="1" t="s">
        <v>12</v>
      </c>
      <c r="H961" s="1" t="s">
        <v>11</v>
      </c>
      <c r="I961" s="1" t="s">
        <v>50</v>
      </c>
      <c r="J961" s="1" t="s">
        <v>17</v>
      </c>
      <c r="K961" s="1" t="s">
        <v>16</v>
      </c>
      <c r="L961" s="1" t="s">
        <v>175</v>
      </c>
      <c r="M961" s="1" t="s">
        <v>174</v>
      </c>
      <c r="N961" s="1">
        <v>1.56</v>
      </c>
      <c r="O961" s="1" t="s">
        <v>2</v>
      </c>
      <c r="P961" s="1">
        <v>1.56</v>
      </c>
      <c r="Q961" s="1">
        <v>0</v>
      </c>
      <c r="R961" s="1" t="s">
        <v>33</v>
      </c>
      <c r="S961" s="1">
        <v>0.16</v>
      </c>
      <c r="T961" s="6">
        <f>+S961*N961</f>
        <v>0.24960000000000002</v>
      </c>
      <c r="U961" s="6">
        <f>+S961*Q961</f>
        <v>0</v>
      </c>
      <c r="V961" s="1" t="str">
        <f>IF(AB961=0,IFERROR(VLOOKUP(L961,[1]listaMateriales!A:K,11,0),"-"),"Sin producto")</f>
        <v xml:space="preserve">64 x 122 </v>
      </c>
      <c r="W961" s="6">
        <f>+IF(OR(K961="27",K961="28",K961="29"),VLOOKUP(L961,[1]listaMateriales!A:E,5,0),0)*N961/1000</f>
        <v>0</v>
      </c>
      <c r="X961" s="6">
        <f>+IF(W961=0,0,T961/W961)</f>
        <v>0</v>
      </c>
      <c r="Y961" s="1" t="str">
        <f>MID(L961,14,1)</f>
        <v>1</v>
      </c>
      <c r="Z961" s="2" t="str">
        <f>IF(IFERROR(FIND("PUL",M961,1),0)&gt;1,"pulido","no")</f>
        <v>no</v>
      </c>
      <c r="AA961" s="2" t="str">
        <f>IF(IFERROR(FIND("BIOC",M961,1),0)&gt;1,"BIOCITY","no")</f>
        <v>no</v>
      </c>
      <c r="AB961" s="2">
        <f>IFERROR(SEARCH("INT",F961,1),0)+IFERROR(SEARCH("DEV",F961,1),0)+IFERROR(SEARCH("FC",F961,1),0)+IFERROR(SEARCH("USD",F961,1),0)</f>
        <v>0</v>
      </c>
    </row>
    <row r="962" spans="1:28" x14ac:dyDescent="0.2">
      <c r="A962" s="1" t="s">
        <v>1380</v>
      </c>
      <c r="B962" s="1" t="s">
        <v>15</v>
      </c>
      <c r="C962" s="4">
        <v>45364</v>
      </c>
      <c r="D962" s="1" t="s">
        <v>1379</v>
      </c>
      <c r="E962" s="1" t="s">
        <v>1378</v>
      </c>
      <c r="F962" s="1" t="s">
        <v>167</v>
      </c>
      <c r="G962" s="1" t="s">
        <v>12</v>
      </c>
      <c r="H962" s="1" t="s">
        <v>11</v>
      </c>
      <c r="I962" s="1" t="s">
        <v>50</v>
      </c>
      <c r="J962" s="1" t="s">
        <v>17</v>
      </c>
      <c r="K962" s="1" t="s">
        <v>16</v>
      </c>
      <c r="L962" s="1" t="s">
        <v>173</v>
      </c>
      <c r="M962" s="1" t="s">
        <v>172</v>
      </c>
      <c r="N962" s="1">
        <v>1.56</v>
      </c>
      <c r="O962" s="1" t="s">
        <v>2</v>
      </c>
      <c r="P962" s="1">
        <v>1.56</v>
      </c>
      <c r="Q962" s="1">
        <v>0</v>
      </c>
      <c r="R962" s="1" t="s">
        <v>33</v>
      </c>
      <c r="S962" s="1">
        <v>0.16</v>
      </c>
      <c r="T962" s="6">
        <f>+S962*N962</f>
        <v>0.24960000000000002</v>
      </c>
      <c r="U962" s="6">
        <f>+S962*Q962</f>
        <v>0</v>
      </c>
      <c r="V962" s="1" t="str">
        <f>IF(AB962=0,IFERROR(VLOOKUP(L962,[1]listaMateriales!A:K,11,0),"-"),"Sin producto")</f>
        <v xml:space="preserve">64 x 122 </v>
      </c>
      <c r="W962" s="6">
        <f>+IF(OR(K962="27",K962="28",K962="29"),VLOOKUP(L962,[1]listaMateriales!A:E,5,0),0)*N962/1000</f>
        <v>0</v>
      </c>
      <c r="X962" s="6">
        <f>+IF(W962=0,0,T962/W962)</f>
        <v>0</v>
      </c>
      <c r="Y962" s="1" t="str">
        <f>MID(L962,14,1)</f>
        <v>1</v>
      </c>
      <c r="Z962" s="2" t="str">
        <f>IF(IFERROR(FIND("PUL",M962,1),0)&gt;1,"pulido","no")</f>
        <v>no</v>
      </c>
      <c r="AA962" s="2" t="str">
        <f>IF(IFERROR(FIND("BIOC",M962,1),0)&gt;1,"BIOCITY","no")</f>
        <v>no</v>
      </c>
      <c r="AB962" s="2">
        <f>IFERROR(SEARCH("INT",F962,1),0)+IFERROR(SEARCH("DEV",F962,1),0)+IFERROR(SEARCH("FC",F962,1),0)+IFERROR(SEARCH("USD",F962,1),0)</f>
        <v>0</v>
      </c>
    </row>
    <row r="963" spans="1:28" x14ac:dyDescent="0.2">
      <c r="A963" s="1" t="s">
        <v>1380</v>
      </c>
      <c r="B963" s="1" t="s">
        <v>15</v>
      </c>
      <c r="C963" s="4">
        <v>45364</v>
      </c>
      <c r="D963" s="1" t="s">
        <v>1379</v>
      </c>
      <c r="E963" s="1" t="s">
        <v>1378</v>
      </c>
      <c r="F963" s="1" t="s">
        <v>167</v>
      </c>
      <c r="G963" s="1" t="s">
        <v>12</v>
      </c>
      <c r="H963" s="1" t="s">
        <v>11</v>
      </c>
      <c r="I963" s="1" t="s">
        <v>50</v>
      </c>
      <c r="J963" s="1" t="s">
        <v>17</v>
      </c>
      <c r="K963" s="1" t="s">
        <v>16</v>
      </c>
      <c r="L963" s="1" t="s">
        <v>171</v>
      </c>
      <c r="M963" s="1" t="s">
        <v>170</v>
      </c>
      <c r="N963" s="1">
        <v>1.56</v>
      </c>
      <c r="O963" s="1" t="s">
        <v>2</v>
      </c>
      <c r="P963" s="1">
        <v>1.56</v>
      </c>
      <c r="Q963" s="1">
        <v>0</v>
      </c>
      <c r="R963" s="1" t="s">
        <v>33</v>
      </c>
      <c r="S963" s="1">
        <v>0.16</v>
      </c>
      <c r="T963" s="6">
        <f>+S963*N963</f>
        <v>0.24960000000000002</v>
      </c>
      <c r="U963" s="6">
        <f>+S963*Q963</f>
        <v>0</v>
      </c>
      <c r="V963" s="1" t="str">
        <f>IF(AB963=0,IFERROR(VLOOKUP(L963,[1]listaMateriales!A:K,11,0),"-"),"Sin producto")</f>
        <v xml:space="preserve">64 x 122 </v>
      </c>
      <c r="W963" s="6">
        <f>+IF(OR(K963="27",K963="28",K963="29"),VLOOKUP(L963,[1]listaMateriales!A:E,5,0),0)*N963/1000</f>
        <v>0</v>
      </c>
      <c r="X963" s="6">
        <f>+IF(W963=0,0,T963/W963)</f>
        <v>0</v>
      </c>
      <c r="Y963" s="1" t="str">
        <f>MID(L963,14,1)</f>
        <v>1</v>
      </c>
      <c r="Z963" s="2" t="str">
        <f>IF(IFERROR(FIND("PUL",M963,1),0)&gt;1,"pulido","no")</f>
        <v>no</v>
      </c>
      <c r="AA963" s="2" t="str">
        <f>IF(IFERROR(FIND("BIOC",M963,1),0)&gt;1,"BIOCITY","no")</f>
        <v>no</v>
      </c>
      <c r="AB963" s="2">
        <f>IFERROR(SEARCH("INT",F963,1),0)+IFERROR(SEARCH("DEV",F963,1),0)+IFERROR(SEARCH("FC",F963,1),0)+IFERROR(SEARCH("USD",F963,1),0)</f>
        <v>0</v>
      </c>
    </row>
    <row r="964" spans="1:28" x14ac:dyDescent="0.2">
      <c r="A964" s="1" t="s">
        <v>1380</v>
      </c>
      <c r="B964" s="1" t="s">
        <v>15</v>
      </c>
      <c r="C964" s="4">
        <v>45364</v>
      </c>
      <c r="D964" s="1" t="s">
        <v>1379</v>
      </c>
      <c r="E964" s="1" t="s">
        <v>1378</v>
      </c>
      <c r="F964" s="1" t="s">
        <v>167</v>
      </c>
      <c r="G964" s="1" t="s">
        <v>12</v>
      </c>
      <c r="H964" s="1" t="s">
        <v>11</v>
      </c>
      <c r="I964" s="1" t="s">
        <v>50</v>
      </c>
      <c r="J964" s="1" t="s">
        <v>17</v>
      </c>
      <c r="K964" s="1" t="s">
        <v>16</v>
      </c>
      <c r="L964" s="1" t="s">
        <v>169</v>
      </c>
      <c r="M964" s="1" t="s">
        <v>168</v>
      </c>
      <c r="N964" s="1">
        <v>1.56</v>
      </c>
      <c r="O964" s="1" t="s">
        <v>2</v>
      </c>
      <c r="P964" s="1">
        <v>1.56</v>
      </c>
      <c r="Q964" s="1">
        <v>0</v>
      </c>
      <c r="R964" s="1" t="s">
        <v>33</v>
      </c>
      <c r="S964" s="1">
        <v>0.16</v>
      </c>
      <c r="T964" s="6">
        <f>+S964*N964</f>
        <v>0.24960000000000002</v>
      </c>
      <c r="U964" s="6">
        <f>+S964*Q964</f>
        <v>0</v>
      </c>
      <c r="V964" s="1" t="str">
        <f>IF(AB964=0,IFERROR(VLOOKUP(L964,[1]listaMateriales!A:K,11,0),"-"),"Sin producto")</f>
        <v xml:space="preserve">64 x 122 </v>
      </c>
      <c r="W964" s="6">
        <f>+IF(OR(K964="27",K964="28",K964="29"),VLOOKUP(L964,[1]listaMateriales!A:E,5,0),0)*N964/1000</f>
        <v>0</v>
      </c>
      <c r="X964" s="6">
        <f>+IF(W964=0,0,T964/W964)</f>
        <v>0</v>
      </c>
      <c r="Y964" s="1" t="str">
        <f>MID(L964,14,1)</f>
        <v>1</v>
      </c>
      <c r="Z964" s="2" t="str">
        <f>IF(IFERROR(FIND("PUL",M964,1),0)&gt;1,"pulido","no")</f>
        <v>no</v>
      </c>
      <c r="AA964" s="2" t="str">
        <f>IF(IFERROR(FIND("BIOC",M964,1),0)&gt;1,"BIOCITY","no")</f>
        <v>no</v>
      </c>
      <c r="AB964" s="2">
        <f>IFERROR(SEARCH("INT",F964,1),0)+IFERROR(SEARCH("DEV",F964,1),0)+IFERROR(SEARCH("FC",F964,1),0)+IFERROR(SEARCH("USD",F964,1),0)</f>
        <v>0</v>
      </c>
    </row>
    <row r="965" spans="1:28" x14ac:dyDescent="0.2">
      <c r="A965" s="1" t="s">
        <v>1375</v>
      </c>
      <c r="B965" s="1" t="s">
        <v>15</v>
      </c>
      <c r="C965" s="4">
        <v>45364</v>
      </c>
      <c r="D965" s="1" t="s">
        <v>84</v>
      </c>
      <c r="E965" s="1" t="s">
        <v>83</v>
      </c>
      <c r="F965" s="1" t="s">
        <v>1374</v>
      </c>
      <c r="G965" s="1" t="s">
        <v>12</v>
      </c>
      <c r="H965" s="1" t="s">
        <v>11</v>
      </c>
      <c r="I965" s="1" t="s">
        <v>50</v>
      </c>
      <c r="J965" s="1" t="s">
        <v>17</v>
      </c>
      <c r="K965" s="1" t="s">
        <v>16</v>
      </c>
      <c r="L965" s="1" t="s">
        <v>1377</v>
      </c>
      <c r="M965" s="1" t="s">
        <v>1376</v>
      </c>
      <c r="N965" s="1">
        <v>270</v>
      </c>
      <c r="O965" s="1" t="s">
        <v>2</v>
      </c>
      <c r="P965" s="1">
        <v>270</v>
      </c>
      <c r="Q965" s="1">
        <v>0</v>
      </c>
      <c r="R965" s="1" t="s">
        <v>80</v>
      </c>
      <c r="S965" s="1">
        <v>6194.56</v>
      </c>
      <c r="T965" s="6">
        <f>+S965*N965</f>
        <v>1672531.2000000002</v>
      </c>
      <c r="U965" s="6">
        <f>+S965*Q965</f>
        <v>0</v>
      </c>
      <c r="V965" s="1" t="str">
        <f>IF(AB965=0,IFERROR(VLOOKUP(L965,[1]listaMateriales!A:K,11,0),"-"),"Sin producto")</f>
        <v>60x60-61x61-61,5x61,5</v>
      </c>
      <c r="W965" s="6">
        <f>+IF(OR(K965="27",K965="28",K965="29"),VLOOKUP(L965,[1]listaMateriales!A:E,5,0),0)*N965/1000</f>
        <v>0</v>
      </c>
      <c r="X965" s="6">
        <f>+IF(W965=0,0,T965/W965)</f>
        <v>0</v>
      </c>
      <c r="Y965" s="1" t="str">
        <f>MID(L965,14,1)</f>
        <v>2</v>
      </c>
      <c r="Z965" s="2" t="str">
        <f>IF(IFERROR(FIND("PUL",M965,1),0)&gt;1,"pulido","no")</f>
        <v>no</v>
      </c>
      <c r="AA965" s="2" t="str">
        <f>IF(IFERROR(FIND("BIOC",M965,1),0)&gt;1,"BIOCITY","no")</f>
        <v>no</v>
      </c>
      <c r="AB965" s="2">
        <f>IFERROR(SEARCH("INT",F965,1),0)+IFERROR(SEARCH("DEV",F965,1),0)+IFERROR(SEARCH("FC",F965,1),0)+IFERROR(SEARCH("USD",F965,1),0)</f>
        <v>0</v>
      </c>
    </row>
    <row r="966" spans="1:28" x14ac:dyDescent="0.2">
      <c r="A966" s="1" t="s">
        <v>1375</v>
      </c>
      <c r="B966" s="1" t="s">
        <v>15</v>
      </c>
      <c r="C966" s="4">
        <v>45364</v>
      </c>
      <c r="D966" s="1" t="s">
        <v>84</v>
      </c>
      <c r="E966" s="1" t="s">
        <v>83</v>
      </c>
      <c r="F966" s="1" t="s">
        <v>1374</v>
      </c>
      <c r="G966" s="1" t="s">
        <v>12</v>
      </c>
      <c r="H966" s="1" t="s">
        <v>11</v>
      </c>
      <c r="I966" s="1" t="s">
        <v>50</v>
      </c>
      <c r="J966" s="1" t="s">
        <v>17</v>
      </c>
      <c r="K966" s="1" t="s">
        <v>16</v>
      </c>
      <c r="L966" s="1" t="s">
        <v>346</v>
      </c>
      <c r="M966" s="1" t="s">
        <v>345</v>
      </c>
      <c r="N966" s="1">
        <v>252</v>
      </c>
      <c r="O966" s="1" t="s">
        <v>2</v>
      </c>
      <c r="P966" s="1">
        <v>252</v>
      </c>
      <c r="Q966" s="1">
        <v>0</v>
      </c>
      <c r="R966" s="1" t="s">
        <v>80</v>
      </c>
      <c r="S966" s="1">
        <v>8969.65</v>
      </c>
      <c r="T966" s="6">
        <f>+S966*N966</f>
        <v>2260351.7999999998</v>
      </c>
      <c r="U966" s="6">
        <f>+S966*Q966</f>
        <v>0</v>
      </c>
      <c r="V966" s="1" t="str">
        <f>IF(AB966=0,IFERROR(VLOOKUP(L966,[1]listaMateriales!A:K,11,0),"-"),"Sin producto")</f>
        <v>58x58 Polished</v>
      </c>
      <c r="W966" s="6">
        <f>+IF(OR(K966="27",K966="28",K966="29"),VLOOKUP(L966,[1]listaMateriales!A:E,5,0),0)*N966/1000</f>
        <v>0</v>
      </c>
      <c r="X966" s="6">
        <f>+IF(W966=0,0,T966/W966)</f>
        <v>0</v>
      </c>
      <c r="Y966" s="1" t="str">
        <f>MID(L966,14,1)</f>
        <v>2</v>
      </c>
      <c r="Z966" s="2" t="str">
        <f>IF(IFERROR(FIND("PUL",M966,1),0)&gt;1,"pulido","no")</f>
        <v>pulido</v>
      </c>
      <c r="AA966" s="2" t="str">
        <f>IF(IFERROR(FIND("BIOC",M966,1),0)&gt;1,"BIOCITY","no")</f>
        <v>no</v>
      </c>
      <c r="AB966" s="2">
        <f>IFERROR(SEARCH("INT",F966,1),0)+IFERROR(SEARCH("DEV",F966,1),0)+IFERROR(SEARCH("FC",F966,1),0)+IFERROR(SEARCH("USD",F966,1),0)</f>
        <v>0</v>
      </c>
    </row>
    <row r="967" spans="1:28" x14ac:dyDescent="0.2">
      <c r="A967" s="1" t="s">
        <v>1375</v>
      </c>
      <c r="B967" s="1" t="s">
        <v>15</v>
      </c>
      <c r="C967" s="4">
        <v>45364</v>
      </c>
      <c r="D967" s="1" t="s">
        <v>84</v>
      </c>
      <c r="E967" s="1" t="s">
        <v>83</v>
      </c>
      <c r="F967" s="1" t="s">
        <v>1374</v>
      </c>
      <c r="G967" s="1" t="s">
        <v>12</v>
      </c>
      <c r="H967" s="1" t="s">
        <v>11</v>
      </c>
      <c r="I967" s="1" t="s">
        <v>50</v>
      </c>
      <c r="J967" s="1" t="s">
        <v>17</v>
      </c>
      <c r="K967" s="1" t="s">
        <v>16</v>
      </c>
      <c r="L967" s="1" t="s">
        <v>1373</v>
      </c>
      <c r="M967" s="1" t="s">
        <v>1372</v>
      </c>
      <c r="N967" s="1">
        <v>252</v>
      </c>
      <c r="O967" s="1" t="s">
        <v>2</v>
      </c>
      <c r="P967" s="1">
        <v>252</v>
      </c>
      <c r="Q967" s="1">
        <v>0</v>
      </c>
      <c r="R967" s="1" t="s">
        <v>80</v>
      </c>
      <c r="S967" s="1">
        <v>8969.61</v>
      </c>
      <c r="T967" s="6">
        <f>+S967*N967</f>
        <v>2260341.7200000002</v>
      </c>
      <c r="U967" s="6">
        <f>+S967*Q967</f>
        <v>0</v>
      </c>
      <c r="V967" s="1" t="str">
        <f>IF(AB967=0,IFERROR(VLOOKUP(L967,[1]listaMateriales!A:K,11,0),"-"),"Sin producto")</f>
        <v>58x58 Polished</v>
      </c>
      <c r="W967" s="6">
        <f>+IF(OR(K967="27",K967="28",K967="29"),VLOOKUP(L967,[1]listaMateriales!A:E,5,0),0)*N967/1000</f>
        <v>0</v>
      </c>
      <c r="X967" s="6">
        <f>+IF(W967=0,0,T967/W967)</f>
        <v>0</v>
      </c>
      <c r="Y967" s="1" t="str">
        <f>MID(L967,14,1)</f>
        <v>2</v>
      </c>
      <c r="Z967" s="2" t="str">
        <f>IF(IFERROR(FIND("PUL",M967,1),0)&gt;1,"pulido","no")</f>
        <v>pulido</v>
      </c>
      <c r="AA967" s="2" t="str">
        <f>IF(IFERROR(FIND("BIOC",M967,1),0)&gt;1,"BIOCITY","no")</f>
        <v>no</v>
      </c>
      <c r="AB967" s="2">
        <f>IFERROR(SEARCH("INT",F967,1),0)+IFERROR(SEARCH("DEV",F967,1),0)+IFERROR(SEARCH("FC",F967,1),0)+IFERROR(SEARCH("USD",F967,1),0)</f>
        <v>0</v>
      </c>
    </row>
    <row r="968" spans="1:28" x14ac:dyDescent="0.2">
      <c r="A968" s="1" t="s">
        <v>1371</v>
      </c>
      <c r="B968" s="1" t="s">
        <v>42</v>
      </c>
      <c r="C968" s="4">
        <v>45364</v>
      </c>
      <c r="D968" s="1" t="s">
        <v>135</v>
      </c>
      <c r="E968" s="1" t="s">
        <v>134</v>
      </c>
      <c r="F968" s="1" t="s">
        <v>1370</v>
      </c>
      <c r="G968" s="1" t="s">
        <v>39</v>
      </c>
      <c r="H968" s="1" t="s">
        <v>38</v>
      </c>
      <c r="I968" s="1" t="s">
        <v>50</v>
      </c>
      <c r="J968" s="1" t="s">
        <v>17</v>
      </c>
      <c r="K968" s="1" t="s">
        <v>49</v>
      </c>
      <c r="L968" s="1" t="s">
        <v>57</v>
      </c>
      <c r="M968" s="1" t="s">
        <v>56</v>
      </c>
      <c r="N968" s="1">
        <v>3240</v>
      </c>
      <c r="O968" s="1" t="s">
        <v>4</v>
      </c>
      <c r="P968" s="1">
        <v>3240</v>
      </c>
      <c r="Q968" s="1">
        <v>0</v>
      </c>
      <c r="R968" s="1" t="s">
        <v>33</v>
      </c>
      <c r="S968" s="1">
        <v>226.95</v>
      </c>
      <c r="T968" s="6">
        <f>+S968*N968</f>
        <v>735318</v>
      </c>
      <c r="U968" s="6">
        <f>+S968*Q968</f>
        <v>0</v>
      </c>
      <c r="V968" s="1" t="str">
        <f>IF(AB968=0,IFERROR(VLOOKUP(L968,[1]listaMateriales!A:K,11,0),"-"),"Sin producto")</f>
        <v xml:space="preserve">Ladrillos (Olavarria)    </v>
      </c>
      <c r="W968" s="6">
        <f>+IF(OR(K968="27",K968="28",K968="29"),VLOOKUP(L968,[1]listaMateriales!A:E,5,0),0)*N968/1000</f>
        <v>22.42728</v>
      </c>
      <c r="X968" s="6">
        <f>+IF(W968=0,0,T968/W968)</f>
        <v>32786.766830395842</v>
      </c>
      <c r="Y968" s="1" t="str">
        <f>MID(L968,14,1)</f>
        <v>1</v>
      </c>
      <c r="Z968" s="2" t="str">
        <f>IF(IFERROR(FIND("PUL",M968,1),0)&gt;1,"pulido","no")</f>
        <v>no</v>
      </c>
      <c r="AA968" s="2" t="str">
        <f>IF(IFERROR(FIND("BIOC",M968,1),0)&gt;1,"BIOCITY","no")</f>
        <v>no</v>
      </c>
      <c r="AB968" s="2">
        <f>IFERROR(SEARCH("INT",F968,1),0)+IFERROR(SEARCH("DEV",F968,1),0)+IFERROR(SEARCH("FC",F968,1),0)+IFERROR(SEARCH("USD",F968,1),0)</f>
        <v>0</v>
      </c>
    </row>
    <row r="969" spans="1:28" x14ac:dyDescent="0.2">
      <c r="A969" s="1" t="s">
        <v>1371</v>
      </c>
      <c r="B969" s="1" t="s">
        <v>42</v>
      </c>
      <c r="C969" s="4">
        <v>45364</v>
      </c>
      <c r="D969" s="1" t="s">
        <v>135</v>
      </c>
      <c r="E969" s="1" t="s">
        <v>134</v>
      </c>
      <c r="F969" s="1" t="s">
        <v>1370</v>
      </c>
      <c r="G969" s="1" t="s">
        <v>39</v>
      </c>
      <c r="H969" s="1" t="s">
        <v>38</v>
      </c>
      <c r="I969" s="1" t="s">
        <v>50</v>
      </c>
      <c r="J969" s="1" t="s">
        <v>17</v>
      </c>
      <c r="K969" s="1" t="s">
        <v>49</v>
      </c>
      <c r="L969" s="1" t="s">
        <v>48</v>
      </c>
      <c r="M969" s="1" t="s">
        <v>47</v>
      </c>
      <c r="N969" s="1">
        <v>1728</v>
      </c>
      <c r="O969" s="1" t="s">
        <v>4</v>
      </c>
      <c r="P969" s="1">
        <v>1728</v>
      </c>
      <c r="Q969" s="1">
        <v>0</v>
      </c>
      <c r="R969" s="1" t="s">
        <v>33</v>
      </c>
      <c r="S969" s="1">
        <v>167.56</v>
      </c>
      <c r="T969" s="6">
        <f>+S969*N969</f>
        <v>289543.67999999999</v>
      </c>
      <c r="U969" s="6">
        <f>+S969*Q969</f>
        <v>0</v>
      </c>
      <c r="V969" s="1" t="str">
        <f>IF(AB969=0,IFERROR(VLOOKUP(L969,[1]listaMateriales!A:K,11,0),"-"),"Sin producto")</f>
        <v xml:space="preserve">Ladrillos (Olavarria)    </v>
      </c>
      <c r="W969" s="6">
        <f>+IF(OR(K969="27",K969="28",K969="29"),VLOOKUP(L969,[1]listaMateriales!A:E,5,0),0)*N969/1000</f>
        <v>9.225792000000002</v>
      </c>
      <c r="X969" s="6">
        <f>+IF(W969=0,0,T969/W969)</f>
        <v>31384.154336017975</v>
      </c>
      <c r="Y969" s="1" t="str">
        <f>MID(L969,14,1)</f>
        <v>1</v>
      </c>
      <c r="Z969" s="2" t="str">
        <f>IF(IFERROR(FIND("PUL",M969,1),0)&gt;1,"pulido","no")</f>
        <v>no</v>
      </c>
      <c r="AA969" s="2" t="str">
        <f>IF(IFERROR(FIND("BIOC",M969,1),0)&gt;1,"BIOCITY","no")</f>
        <v>no</v>
      </c>
      <c r="AB969" s="2">
        <f>IFERROR(SEARCH("INT",F969,1),0)+IFERROR(SEARCH("DEV",F969,1),0)+IFERROR(SEARCH("FC",F969,1),0)+IFERROR(SEARCH("USD",F969,1),0)</f>
        <v>0</v>
      </c>
    </row>
    <row r="970" spans="1:28" x14ac:dyDescent="0.2">
      <c r="A970" s="1" t="s">
        <v>1369</v>
      </c>
      <c r="B970" s="1" t="s">
        <v>42</v>
      </c>
      <c r="C970" s="4">
        <v>45364</v>
      </c>
      <c r="D970" s="1" t="s">
        <v>135</v>
      </c>
      <c r="E970" s="1" t="s">
        <v>134</v>
      </c>
      <c r="F970" s="1" t="s">
        <v>1368</v>
      </c>
      <c r="G970" s="1" t="s">
        <v>39</v>
      </c>
      <c r="H970" s="1" t="s">
        <v>38</v>
      </c>
      <c r="I970" s="1" t="s">
        <v>50</v>
      </c>
      <c r="J970" s="1" t="s">
        <v>17</v>
      </c>
      <c r="K970" s="1" t="s">
        <v>49</v>
      </c>
      <c r="L970" s="1" t="s">
        <v>57</v>
      </c>
      <c r="M970" s="1" t="s">
        <v>56</v>
      </c>
      <c r="N970" s="1">
        <v>3780</v>
      </c>
      <c r="O970" s="1" t="s">
        <v>4</v>
      </c>
      <c r="P970" s="1">
        <v>3780</v>
      </c>
      <c r="Q970" s="1">
        <v>0</v>
      </c>
      <c r="R970" s="1" t="s">
        <v>33</v>
      </c>
      <c r="S970" s="1">
        <v>226.95</v>
      </c>
      <c r="T970" s="6">
        <f>+S970*N970</f>
        <v>857871</v>
      </c>
      <c r="U970" s="6">
        <f>+S970*Q970</f>
        <v>0</v>
      </c>
      <c r="V970" s="1" t="str">
        <f>IF(AB970=0,IFERROR(VLOOKUP(L970,[1]listaMateriales!A:K,11,0),"-"),"Sin producto")</f>
        <v xml:space="preserve">Ladrillos (Olavarria)    </v>
      </c>
      <c r="W970" s="6">
        <f>+IF(OR(K970="27",K970="28",K970="29"),VLOOKUP(L970,[1]listaMateriales!A:E,5,0),0)*N970/1000</f>
        <v>26.16516</v>
      </c>
      <c r="X970" s="6">
        <f>+IF(W970=0,0,T970/W970)</f>
        <v>32786.766830395842</v>
      </c>
      <c r="Y970" s="1" t="str">
        <f>MID(L970,14,1)</f>
        <v>1</v>
      </c>
      <c r="Z970" s="2" t="str">
        <f>IF(IFERROR(FIND("PUL",M970,1),0)&gt;1,"pulido","no")</f>
        <v>no</v>
      </c>
      <c r="AA970" s="2" t="str">
        <f>IF(IFERROR(FIND("BIOC",M970,1),0)&gt;1,"BIOCITY","no")</f>
        <v>no</v>
      </c>
      <c r="AB970" s="2">
        <f>IFERROR(SEARCH("INT",F970,1),0)+IFERROR(SEARCH("DEV",F970,1),0)+IFERROR(SEARCH("FC",F970,1),0)+IFERROR(SEARCH("USD",F970,1),0)</f>
        <v>0</v>
      </c>
    </row>
    <row r="971" spans="1:28" x14ac:dyDescent="0.2">
      <c r="A971" s="1" t="s">
        <v>1369</v>
      </c>
      <c r="B971" s="1" t="s">
        <v>42</v>
      </c>
      <c r="C971" s="4">
        <v>45364</v>
      </c>
      <c r="D971" s="1" t="s">
        <v>135</v>
      </c>
      <c r="E971" s="1" t="s">
        <v>134</v>
      </c>
      <c r="F971" s="1" t="s">
        <v>1368</v>
      </c>
      <c r="G971" s="1" t="s">
        <v>39</v>
      </c>
      <c r="H971" s="1" t="s">
        <v>38</v>
      </c>
      <c r="I971" s="1" t="s">
        <v>50</v>
      </c>
      <c r="J971" s="1" t="s">
        <v>17</v>
      </c>
      <c r="K971" s="1" t="s">
        <v>49</v>
      </c>
      <c r="L971" s="1" t="s">
        <v>55</v>
      </c>
      <c r="M971" s="1" t="s">
        <v>54</v>
      </c>
      <c r="N971" s="1">
        <v>396</v>
      </c>
      <c r="O971" s="1" t="s">
        <v>4</v>
      </c>
      <c r="P971" s="1">
        <v>396</v>
      </c>
      <c r="Q971" s="1">
        <v>0</v>
      </c>
      <c r="R971" s="1" t="s">
        <v>33</v>
      </c>
      <c r="S971" s="1">
        <v>131.41999999999999</v>
      </c>
      <c r="T971" s="6">
        <f>+S971*N971</f>
        <v>52042.319999999992</v>
      </c>
      <c r="U971" s="6">
        <f>+S971*Q971</f>
        <v>0</v>
      </c>
      <c r="V971" s="1" t="str">
        <f>IF(AB971=0,IFERROR(VLOOKUP(L971,[1]listaMateriales!A:K,11,0),"-"),"Sin producto")</f>
        <v xml:space="preserve">Ladrillos (Olavarria)    </v>
      </c>
      <c r="W971" s="6">
        <f>+IF(OR(K971="27",K971="28",K971="29"),VLOOKUP(L971,[1]listaMateriales!A:E,5,0),0)*N971/1000</f>
        <v>1.4457959999999999</v>
      </c>
      <c r="X971" s="6">
        <f>+IF(W971=0,0,T971/W971)</f>
        <v>35995.617639003009</v>
      </c>
      <c r="Y971" s="1" t="str">
        <f>MID(L971,14,1)</f>
        <v>1</v>
      </c>
      <c r="Z971" s="2" t="str">
        <f>IF(IFERROR(FIND("PUL",M971,1),0)&gt;1,"pulido","no")</f>
        <v>no</v>
      </c>
      <c r="AA971" s="2" t="str">
        <f>IF(IFERROR(FIND("BIOC",M971,1),0)&gt;1,"BIOCITY","no")</f>
        <v>no</v>
      </c>
      <c r="AB971" s="2">
        <f>IFERROR(SEARCH("INT",F971,1),0)+IFERROR(SEARCH("DEV",F971,1),0)+IFERROR(SEARCH("FC",F971,1),0)+IFERROR(SEARCH("USD",F971,1),0)</f>
        <v>0</v>
      </c>
    </row>
    <row r="972" spans="1:28" x14ac:dyDescent="0.2">
      <c r="A972" s="1" t="s">
        <v>1367</v>
      </c>
      <c r="B972" s="1" t="s">
        <v>42</v>
      </c>
      <c r="C972" s="4">
        <v>45364</v>
      </c>
      <c r="D972" s="1" t="s">
        <v>135</v>
      </c>
      <c r="E972" s="1" t="s">
        <v>134</v>
      </c>
      <c r="F972" s="1" t="s">
        <v>1366</v>
      </c>
      <c r="G972" s="1" t="s">
        <v>39</v>
      </c>
      <c r="H972" s="1" t="s">
        <v>38</v>
      </c>
      <c r="I972" s="1" t="s">
        <v>50</v>
      </c>
      <c r="J972" s="1" t="s">
        <v>17</v>
      </c>
      <c r="K972" s="1" t="s">
        <v>49</v>
      </c>
      <c r="L972" s="1" t="s">
        <v>57</v>
      </c>
      <c r="M972" s="1" t="s">
        <v>56</v>
      </c>
      <c r="N972" s="1">
        <v>4320</v>
      </c>
      <c r="O972" s="1" t="s">
        <v>4</v>
      </c>
      <c r="P972" s="1">
        <v>4320</v>
      </c>
      <c r="Q972" s="1">
        <v>0</v>
      </c>
      <c r="R972" s="1" t="s">
        <v>33</v>
      </c>
      <c r="S972" s="1">
        <v>226.95</v>
      </c>
      <c r="T972" s="6">
        <f>+S972*N972</f>
        <v>980424</v>
      </c>
      <c r="U972" s="6">
        <f>+S972*Q972</f>
        <v>0</v>
      </c>
      <c r="V972" s="1" t="str">
        <f>IF(AB972=0,IFERROR(VLOOKUP(L972,[1]listaMateriales!A:K,11,0),"-"),"Sin producto")</f>
        <v xml:space="preserve">Ladrillos (Olavarria)    </v>
      </c>
      <c r="W972" s="6">
        <f>+IF(OR(K972="27",K972="28",K972="29"),VLOOKUP(L972,[1]listaMateriales!A:E,5,0),0)*N972/1000</f>
        <v>29.903039999999997</v>
      </c>
      <c r="X972" s="6">
        <f>+IF(W972=0,0,T972/W972)</f>
        <v>32786.766830395842</v>
      </c>
      <c r="Y972" s="1" t="str">
        <f>MID(L972,14,1)</f>
        <v>1</v>
      </c>
      <c r="Z972" s="2" t="str">
        <f>IF(IFERROR(FIND("PUL",M972,1),0)&gt;1,"pulido","no")</f>
        <v>no</v>
      </c>
      <c r="AA972" s="2" t="str">
        <f>IF(IFERROR(FIND("BIOC",M972,1),0)&gt;1,"BIOCITY","no")</f>
        <v>no</v>
      </c>
      <c r="AB972" s="2">
        <f>IFERROR(SEARCH("INT",F972,1),0)+IFERROR(SEARCH("DEV",F972,1),0)+IFERROR(SEARCH("FC",F972,1),0)+IFERROR(SEARCH("USD",F972,1),0)</f>
        <v>0</v>
      </c>
    </row>
    <row r="973" spans="1:28" x14ac:dyDescent="0.2">
      <c r="A973" s="1" t="s">
        <v>1365</v>
      </c>
      <c r="B973" s="1" t="s">
        <v>15</v>
      </c>
      <c r="C973" s="4">
        <v>45364</v>
      </c>
      <c r="D973" s="1" t="s">
        <v>1364</v>
      </c>
      <c r="E973" s="1" t="s">
        <v>1363</v>
      </c>
      <c r="F973" s="1" t="s">
        <v>1320</v>
      </c>
      <c r="G973" s="1" t="s">
        <v>12</v>
      </c>
      <c r="H973" s="1" t="s">
        <v>11</v>
      </c>
      <c r="I973" s="1" t="s">
        <v>50</v>
      </c>
      <c r="J973" s="1" t="s">
        <v>17</v>
      </c>
      <c r="K973" s="1" t="s">
        <v>16</v>
      </c>
      <c r="L973" s="1" t="s">
        <v>1362</v>
      </c>
      <c r="M973" s="1" t="s">
        <v>1361</v>
      </c>
      <c r="N973" s="1">
        <v>68.400000000000006</v>
      </c>
      <c r="O973" s="1" t="s">
        <v>2</v>
      </c>
      <c r="P973" s="1">
        <v>68.400000000000006</v>
      </c>
      <c r="Q973" s="1">
        <v>0</v>
      </c>
      <c r="R973" s="1" t="s">
        <v>93</v>
      </c>
      <c r="S973" s="1">
        <v>12976.95</v>
      </c>
      <c r="T973" s="6">
        <f>+S973*N973</f>
        <v>887623.38000000012</v>
      </c>
      <c r="U973" s="6">
        <f>+S973*Q973</f>
        <v>0</v>
      </c>
      <c r="V973" s="1" t="str">
        <f>IF(AB973=0,IFERROR(VLOOKUP(L973,[1]listaMateriales!A:K,11,0),"-"),"Sin producto")</f>
        <v>21 x 122</v>
      </c>
      <c r="W973" s="6">
        <f>+IF(OR(K973="27",K973="28",K973="29"),VLOOKUP(L973,[1]listaMateriales!A:E,5,0),0)*N973/1000</f>
        <v>0</v>
      </c>
      <c r="X973" s="6">
        <f>+IF(W973=0,0,T973/W973)</f>
        <v>0</v>
      </c>
      <c r="Y973" s="1" t="str">
        <f>MID(L973,14,1)</f>
        <v>2</v>
      </c>
      <c r="Z973" s="2" t="str">
        <f>IF(IFERROR(FIND("PUL",M973,1),0)&gt;1,"pulido","no")</f>
        <v>no</v>
      </c>
      <c r="AA973" s="2" t="str">
        <f>IF(IFERROR(FIND("BIOC",M973,1),0)&gt;1,"BIOCITY","no")</f>
        <v>no</v>
      </c>
      <c r="AB973" s="2">
        <f>IFERROR(SEARCH("INT",F973,1),0)+IFERROR(SEARCH("DEV",F973,1),0)+IFERROR(SEARCH("FC",F973,1),0)+IFERROR(SEARCH("USD",F973,1),0)</f>
        <v>0</v>
      </c>
    </row>
    <row r="974" spans="1:28" x14ac:dyDescent="0.2">
      <c r="A974" s="1" t="s">
        <v>1360</v>
      </c>
      <c r="B974" s="1" t="s">
        <v>15</v>
      </c>
      <c r="C974" s="4">
        <v>45364</v>
      </c>
      <c r="D974" s="1" t="s">
        <v>756</v>
      </c>
      <c r="E974" s="1" t="s">
        <v>755</v>
      </c>
      <c r="F974" s="1" t="s">
        <v>1320</v>
      </c>
      <c r="G974" s="1" t="s">
        <v>12</v>
      </c>
      <c r="H974" s="1" t="s">
        <v>11</v>
      </c>
      <c r="I974" s="1" t="s">
        <v>50</v>
      </c>
      <c r="J974" s="1" t="s">
        <v>17</v>
      </c>
      <c r="K974" s="1" t="s">
        <v>16</v>
      </c>
      <c r="L974" s="1" t="s">
        <v>21</v>
      </c>
      <c r="M974" s="1" t="s">
        <v>20</v>
      </c>
      <c r="N974" s="1">
        <v>205.2</v>
      </c>
      <c r="O974" s="1" t="s">
        <v>2</v>
      </c>
      <c r="P974" s="1">
        <v>205.2</v>
      </c>
      <c r="Q974" s="1">
        <v>0</v>
      </c>
      <c r="R974" s="1" t="s">
        <v>93</v>
      </c>
      <c r="S974" s="1">
        <v>18301.02</v>
      </c>
      <c r="T974" s="6">
        <f>+S974*N974</f>
        <v>3755369.304</v>
      </c>
      <c r="U974" s="6">
        <f>+S974*Q974</f>
        <v>0</v>
      </c>
      <c r="V974" s="1" t="str">
        <f>IF(AB974=0,IFERROR(VLOOKUP(L974,[1]listaMateriales!A:K,11,0),"-"),"Sin producto")</f>
        <v>21 x 122</v>
      </c>
      <c r="W974" s="6">
        <f>+IF(OR(K974="27",K974="28",K974="29"),VLOOKUP(L974,[1]listaMateriales!A:E,5,0),0)*N974/1000</f>
        <v>0</v>
      </c>
      <c r="X974" s="6">
        <f>+IF(W974=0,0,T974/W974)</f>
        <v>0</v>
      </c>
      <c r="Y974" s="1" t="str">
        <f>MID(L974,14,1)</f>
        <v>1</v>
      </c>
      <c r="Z974" s="2" t="str">
        <f>IF(IFERROR(FIND("PUL",M974,1),0)&gt;1,"pulido","no")</f>
        <v>no</v>
      </c>
      <c r="AA974" s="2" t="str">
        <f>IF(IFERROR(FIND("BIOC",M974,1),0)&gt;1,"BIOCITY","no")</f>
        <v>no</v>
      </c>
      <c r="AB974" s="2">
        <f>IFERROR(SEARCH("INT",F974,1),0)+IFERROR(SEARCH("DEV",F974,1),0)+IFERROR(SEARCH("FC",F974,1),0)+IFERROR(SEARCH("USD",F974,1),0)</f>
        <v>0</v>
      </c>
    </row>
    <row r="975" spans="1:28" x14ac:dyDescent="0.2">
      <c r="A975" s="1" t="s">
        <v>1357</v>
      </c>
      <c r="B975" s="1" t="s">
        <v>15</v>
      </c>
      <c r="C975" s="4">
        <v>45364</v>
      </c>
      <c r="D975" s="1" t="s">
        <v>284</v>
      </c>
      <c r="E975" s="1" t="s">
        <v>283</v>
      </c>
      <c r="F975" s="1" t="s">
        <v>1320</v>
      </c>
      <c r="G975" s="1" t="s">
        <v>39</v>
      </c>
      <c r="H975" s="1" t="s">
        <v>38</v>
      </c>
      <c r="I975" s="1" t="s">
        <v>50</v>
      </c>
      <c r="J975" s="1" t="s">
        <v>17</v>
      </c>
      <c r="K975" s="1" t="s">
        <v>16</v>
      </c>
      <c r="L975" s="1" t="s">
        <v>1359</v>
      </c>
      <c r="M975" s="1" t="s">
        <v>1358</v>
      </c>
      <c r="N975" s="1">
        <v>100.8</v>
      </c>
      <c r="O975" s="1" t="s">
        <v>2</v>
      </c>
      <c r="P975" s="1">
        <v>100.8</v>
      </c>
      <c r="Q975" s="1">
        <v>0</v>
      </c>
      <c r="R975" s="1" t="s">
        <v>93</v>
      </c>
      <c r="S975" s="1">
        <v>15604.77</v>
      </c>
      <c r="T975" s="6">
        <f>+S975*N975</f>
        <v>1572960.8160000001</v>
      </c>
      <c r="U975" s="6">
        <f>+S975*Q975</f>
        <v>0</v>
      </c>
      <c r="V975" s="1" t="str">
        <f>IF(AB975=0,IFERROR(VLOOKUP(L975,[1]listaMateriales!A:K,11,0),"-"),"Sin producto")</f>
        <v>58x58 Polished</v>
      </c>
      <c r="W975" s="6">
        <f>+IF(OR(K975="27",K975="28",K975="29"),VLOOKUP(L975,[1]listaMateriales!A:E,5,0),0)*N975/1000</f>
        <v>0</v>
      </c>
      <c r="X975" s="6">
        <f>+IF(W975=0,0,T975/W975)</f>
        <v>0</v>
      </c>
      <c r="Y975" s="1" t="str">
        <f>MID(L975,14,1)</f>
        <v>1</v>
      </c>
      <c r="Z975" s="2" t="str">
        <f>IF(IFERROR(FIND("PUL",M975,1),0)&gt;1,"pulido","no")</f>
        <v>pulido</v>
      </c>
      <c r="AA975" s="2" t="str">
        <f>IF(IFERROR(FIND("BIOC",M975,1),0)&gt;1,"BIOCITY","no")</f>
        <v>no</v>
      </c>
      <c r="AB975" s="2">
        <f>IFERROR(SEARCH("INT",F975,1),0)+IFERROR(SEARCH("DEV",F975,1),0)+IFERROR(SEARCH("FC",F975,1),0)+IFERROR(SEARCH("USD",F975,1),0)</f>
        <v>0</v>
      </c>
    </row>
    <row r="976" spans="1:28" x14ac:dyDescent="0.2">
      <c r="A976" s="1" t="s">
        <v>1357</v>
      </c>
      <c r="B976" s="1" t="s">
        <v>15</v>
      </c>
      <c r="C976" s="4">
        <v>45364</v>
      </c>
      <c r="D976" s="1" t="s">
        <v>284</v>
      </c>
      <c r="E976" s="1" t="s">
        <v>283</v>
      </c>
      <c r="F976" s="1" t="s">
        <v>1320</v>
      </c>
      <c r="G976" s="1" t="s">
        <v>39</v>
      </c>
      <c r="H976" s="1" t="s">
        <v>38</v>
      </c>
      <c r="I976" s="1" t="s">
        <v>50</v>
      </c>
      <c r="J976" s="1" t="s">
        <v>17</v>
      </c>
      <c r="K976" s="1" t="s">
        <v>16</v>
      </c>
      <c r="L976" s="1" t="s">
        <v>901</v>
      </c>
      <c r="M976" s="1" t="s">
        <v>900</v>
      </c>
      <c r="N976" s="1">
        <v>201.6</v>
      </c>
      <c r="O976" s="1" t="s">
        <v>2</v>
      </c>
      <c r="P976" s="1">
        <v>0</v>
      </c>
      <c r="Q976" s="1">
        <v>201.6</v>
      </c>
      <c r="R976" s="1" t="s">
        <v>93</v>
      </c>
      <c r="S976" s="1">
        <v>15604.77</v>
      </c>
      <c r="T976" s="6">
        <f>+S976*N976</f>
        <v>3145921.6320000002</v>
      </c>
      <c r="U976" s="6">
        <f>+S976*Q976</f>
        <v>3145921.6320000002</v>
      </c>
      <c r="V976" s="1" t="str">
        <f>IF(AB976=0,IFERROR(VLOOKUP(L976,[1]listaMateriales!A:K,11,0),"-"),"Sin producto")</f>
        <v>58x58 Polished</v>
      </c>
      <c r="W976" s="6">
        <f>+IF(OR(K976="27",K976="28",K976="29"),VLOOKUP(L976,[1]listaMateriales!A:E,5,0),0)*N976/1000</f>
        <v>0</v>
      </c>
      <c r="X976" s="6">
        <f>+IF(W976=0,0,T976/W976)</f>
        <v>0</v>
      </c>
      <c r="Y976" s="1" t="str">
        <f>MID(L976,14,1)</f>
        <v>1</v>
      </c>
      <c r="Z976" s="2" t="str">
        <f>IF(IFERROR(FIND("PUL",M976,1),0)&gt;1,"pulido","no")</f>
        <v>pulido</v>
      </c>
      <c r="AA976" s="2" t="str">
        <f>IF(IFERROR(FIND("BIOC",M976,1),0)&gt;1,"BIOCITY","no")</f>
        <v>no</v>
      </c>
      <c r="AB976" s="2">
        <f>IFERROR(SEARCH("INT",F976,1),0)+IFERROR(SEARCH("DEV",F976,1),0)+IFERROR(SEARCH("FC",F976,1),0)+IFERROR(SEARCH("USD",F976,1),0)</f>
        <v>0</v>
      </c>
    </row>
    <row r="977" spans="1:28" x14ac:dyDescent="0.2">
      <c r="A977" s="1" t="s">
        <v>1357</v>
      </c>
      <c r="B977" s="1" t="s">
        <v>15</v>
      </c>
      <c r="C977" s="4">
        <v>45364</v>
      </c>
      <c r="D977" s="1" t="s">
        <v>284</v>
      </c>
      <c r="E977" s="1" t="s">
        <v>283</v>
      </c>
      <c r="F977" s="1" t="s">
        <v>1320</v>
      </c>
      <c r="G977" s="1" t="s">
        <v>39</v>
      </c>
      <c r="H977" s="1" t="s">
        <v>38</v>
      </c>
      <c r="I977" s="1" t="s">
        <v>50</v>
      </c>
      <c r="J977" s="1" t="s">
        <v>17</v>
      </c>
      <c r="K977" s="1" t="s">
        <v>16</v>
      </c>
      <c r="L977" s="1" t="s">
        <v>877</v>
      </c>
      <c r="M977" s="1" t="s">
        <v>876</v>
      </c>
      <c r="N977" s="1">
        <v>97.2</v>
      </c>
      <c r="O977" s="1" t="s">
        <v>2</v>
      </c>
      <c r="P977" s="1">
        <v>0</v>
      </c>
      <c r="Q977" s="1">
        <v>97.2</v>
      </c>
      <c r="R977" s="1" t="s">
        <v>93</v>
      </c>
      <c r="S977" s="1">
        <v>23624.28</v>
      </c>
      <c r="T977" s="6">
        <f>+S977*N977</f>
        <v>2296280.0159999998</v>
      </c>
      <c r="U977" s="6">
        <f>+S977*Q977</f>
        <v>2296280.0159999998</v>
      </c>
      <c r="V977" s="1" t="str">
        <f>IF(AB977=0,IFERROR(VLOOKUP(L977,[1]listaMateriales!A:K,11,0),"-"),"Sin producto")</f>
        <v>58 x 117 Polished</v>
      </c>
      <c r="W977" s="6">
        <f>+IF(OR(K977="27",K977="28",K977="29"),VLOOKUP(L977,[1]listaMateriales!A:E,5,0),0)*N977/1000</f>
        <v>0</v>
      </c>
      <c r="X977" s="6">
        <f>+IF(W977=0,0,T977/W977)</f>
        <v>0</v>
      </c>
      <c r="Y977" s="1" t="str">
        <f>MID(L977,14,1)</f>
        <v>1</v>
      </c>
      <c r="Z977" s="2" t="str">
        <f>IF(IFERROR(FIND("PUL",M977,1),0)&gt;1,"pulido","no")</f>
        <v>pulido</v>
      </c>
      <c r="AA977" s="2" t="str">
        <f>IF(IFERROR(FIND("BIOC",M977,1),0)&gt;1,"BIOCITY","no")</f>
        <v>no</v>
      </c>
      <c r="AB977" s="2">
        <f>IFERROR(SEARCH("INT",F977,1),0)+IFERROR(SEARCH("DEV",F977,1),0)+IFERROR(SEARCH("FC",F977,1),0)+IFERROR(SEARCH("USD",F977,1),0)</f>
        <v>0</v>
      </c>
    </row>
    <row r="978" spans="1:28" x14ac:dyDescent="0.2">
      <c r="A978" s="1" t="s">
        <v>1356</v>
      </c>
      <c r="B978" s="1" t="s">
        <v>42</v>
      </c>
      <c r="C978" s="4">
        <v>45364</v>
      </c>
      <c r="D978" s="1" t="s">
        <v>95</v>
      </c>
      <c r="E978" s="1" t="s">
        <v>94</v>
      </c>
      <c r="F978" s="1" t="s">
        <v>1355</v>
      </c>
      <c r="G978" s="1" t="s">
        <v>39</v>
      </c>
      <c r="H978" s="1" t="s">
        <v>38</v>
      </c>
      <c r="I978" s="1" t="s">
        <v>0</v>
      </c>
      <c r="J978" s="1" t="s">
        <v>17</v>
      </c>
      <c r="K978" s="1" t="s">
        <v>49</v>
      </c>
      <c r="L978" s="1" t="s">
        <v>57</v>
      </c>
      <c r="M978" s="1" t="s">
        <v>56</v>
      </c>
      <c r="N978" s="1">
        <v>4500</v>
      </c>
      <c r="O978" s="1" t="s">
        <v>4</v>
      </c>
      <c r="P978" s="1">
        <v>4500</v>
      </c>
      <c r="Q978" s="1">
        <v>0</v>
      </c>
      <c r="R978" s="1" t="s">
        <v>93</v>
      </c>
      <c r="S978" s="1">
        <v>228.46</v>
      </c>
      <c r="T978" s="6">
        <f>+S978*N978</f>
        <v>1028070</v>
      </c>
      <c r="U978" s="6">
        <f>+S978*Q978</f>
        <v>0</v>
      </c>
      <c r="V978" s="1" t="str">
        <f>IF(AB978=0,IFERROR(VLOOKUP(L978,[1]listaMateriales!A:K,11,0),"-"),"Sin producto")</f>
        <v xml:space="preserve">Ladrillos (Olavarria)    </v>
      </c>
      <c r="W978" s="6">
        <f>+IF(OR(K978="27",K978="28",K978="29"),VLOOKUP(L978,[1]listaMateriales!A:E,5,0),0)*N978/1000</f>
        <v>31.149000000000001</v>
      </c>
      <c r="X978" s="6">
        <f>+IF(W978=0,0,T978/W978)</f>
        <v>33004.91187518058</v>
      </c>
      <c r="Y978" s="1" t="str">
        <f>MID(L978,14,1)</f>
        <v>1</v>
      </c>
      <c r="Z978" s="2" t="str">
        <f>IF(IFERROR(FIND("PUL",M978,1),0)&gt;1,"pulido","no")</f>
        <v>no</v>
      </c>
      <c r="AA978" s="2" t="str">
        <f>IF(IFERROR(FIND("BIOC",M978,1),0)&gt;1,"BIOCITY","no")</f>
        <v>no</v>
      </c>
      <c r="AB978" s="2">
        <f>IFERROR(SEARCH("INT",F978,1),0)+IFERROR(SEARCH("DEV",F978,1),0)+IFERROR(SEARCH("FC",F978,1),0)+IFERROR(SEARCH("USD",F978,1),0)</f>
        <v>0</v>
      </c>
    </row>
    <row r="979" spans="1:28" x14ac:dyDescent="0.2">
      <c r="A979" s="1" t="s">
        <v>1354</v>
      </c>
      <c r="B979" s="1" t="s">
        <v>42</v>
      </c>
      <c r="C979" s="4">
        <v>45364</v>
      </c>
      <c r="D979" s="1" t="s">
        <v>95</v>
      </c>
      <c r="E979" s="1" t="s">
        <v>94</v>
      </c>
      <c r="F979" s="1" t="s">
        <v>1326</v>
      </c>
      <c r="G979" s="1" t="s">
        <v>39</v>
      </c>
      <c r="H979" s="1" t="s">
        <v>38</v>
      </c>
      <c r="I979" s="1" t="s">
        <v>0</v>
      </c>
      <c r="J979" s="1" t="s">
        <v>17</v>
      </c>
      <c r="K979" s="1" t="s">
        <v>49</v>
      </c>
      <c r="L979" s="1" t="s">
        <v>48</v>
      </c>
      <c r="M979" s="1" t="s">
        <v>47</v>
      </c>
      <c r="N979" s="1">
        <v>3312</v>
      </c>
      <c r="O979" s="1" t="s">
        <v>4</v>
      </c>
      <c r="P979" s="1">
        <v>3312</v>
      </c>
      <c r="Q979" s="1">
        <v>0</v>
      </c>
      <c r="R979" s="1" t="s">
        <v>93</v>
      </c>
      <c r="S979" s="1">
        <v>168.67</v>
      </c>
      <c r="T979" s="6">
        <f>+S979*N979</f>
        <v>558635.03999999992</v>
      </c>
      <c r="U979" s="6">
        <f>+S979*Q979</f>
        <v>0</v>
      </c>
      <c r="V979" s="1" t="str">
        <f>IF(AB979=0,IFERROR(VLOOKUP(L979,[1]listaMateriales!A:K,11,0),"-"),"Sin producto")</f>
        <v xml:space="preserve">Ladrillos (Olavarria)    </v>
      </c>
      <c r="W979" s="6">
        <f>+IF(OR(K979="27",K979="28",K979="29"),VLOOKUP(L979,[1]listaMateriales!A:E,5,0),0)*N979/1000</f>
        <v>17.682767999999999</v>
      </c>
      <c r="X979" s="6">
        <f>+IF(W979=0,0,T979/W979)</f>
        <v>31592.058437909716</v>
      </c>
      <c r="Y979" s="1" t="str">
        <f>MID(L979,14,1)</f>
        <v>1</v>
      </c>
      <c r="Z979" s="2" t="str">
        <f>IF(IFERROR(FIND("PUL",M979,1),0)&gt;1,"pulido","no")</f>
        <v>no</v>
      </c>
      <c r="AA979" s="2" t="str">
        <f>IF(IFERROR(FIND("BIOC",M979,1),0)&gt;1,"BIOCITY","no")</f>
        <v>no</v>
      </c>
      <c r="AB979" s="2">
        <f>IFERROR(SEARCH("INT",F979,1),0)+IFERROR(SEARCH("DEV",F979,1),0)+IFERROR(SEARCH("FC",F979,1),0)+IFERROR(SEARCH("USD",F979,1),0)</f>
        <v>0</v>
      </c>
    </row>
    <row r="980" spans="1:28" x14ac:dyDescent="0.2">
      <c r="A980" s="1" t="s">
        <v>1354</v>
      </c>
      <c r="B980" s="1" t="s">
        <v>42</v>
      </c>
      <c r="C980" s="4">
        <v>45364</v>
      </c>
      <c r="D980" s="1" t="s">
        <v>95</v>
      </c>
      <c r="E980" s="1" t="s">
        <v>94</v>
      </c>
      <c r="F980" s="1" t="s">
        <v>1326</v>
      </c>
      <c r="G980" s="1" t="s">
        <v>39</v>
      </c>
      <c r="H980" s="1" t="s">
        <v>38</v>
      </c>
      <c r="I980" s="1" t="s">
        <v>0</v>
      </c>
      <c r="J980" s="1" t="s">
        <v>17</v>
      </c>
      <c r="K980" s="1" t="s">
        <v>49</v>
      </c>
      <c r="L980" s="1" t="s">
        <v>57</v>
      </c>
      <c r="M980" s="1" t="s">
        <v>56</v>
      </c>
      <c r="N980" s="1">
        <v>2070</v>
      </c>
      <c r="O980" s="1" t="s">
        <v>4</v>
      </c>
      <c r="P980" s="1">
        <v>2070</v>
      </c>
      <c r="Q980" s="1">
        <v>0</v>
      </c>
      <c r="R980" s="1" t="s">
        <v>93</v>
      </c>
      <c r="S980" s="1">
        <v>228.46</v>
      </c>
      <c r="T980" s="6">
        <f>+S980*N980</f>
        <v>472912.2</v>
      </c>
      <c r="U980" s="6">
        <f>+S980*Q980</f>
        <v>0</v>
      </c>
      <c r="V980" s="1" t="str">
        <f>IF(AB980=0,IFERROR(VLOOKUP(L980,[1]listaMateriales!A:K,11,0),"-"),"Sin producto")</f>
        <v xml:space="preserve">Ladrillos (Olavarria)    </v>
      </c>
      <c r="W980" s="6">
        <f>+IF(OR(K980="27",K980="28",K980="29"),VLOOKUP(L980,[1]listaMateriales!A:E,5,0),0)*N980/1000</f>
        <v>14.328539999999998</v>
      </c>
      <c r="X980" s="6">
        <f>+IF(W980=0,0,T980/W980)</f>
        <v>33004.911875180587</v>
      </c>
      <c r="Y980" s="1" t="str">
        <f>MID(L980,14,1)</f>
        <v>1</v>
      </c>
      <c r="Z980" s="2" t="str">
        <f>IF(IFERROR(FIND("PUL",M980,1),0)&gt;1,"pulido","no")</f>
        <v>no</v>
      </c>
      <c r="AA980" s="2" t="str">
        <f>IF(IFERROR(FIND("BIOC",M980,1),0)&gt;1,"BIOCITY","no")</f>
        <v>no</v>
      </c>
      <c r="AB980" s="2">
        <f>IFERROR(SEARCH("INT",F980,1),0)+IFERROR(SEARCH("DEV",F980,1),0)+IFERROR(SEARCH("FC",F980,1),0)+IFERROR(SEARCH("USD",F980,1),0)</f>
        <v>0</v>
      </c>
    </row>
    <row r="981" spans="1:28" x14ac:dyDescent="0.2">
      <c r="A981" s="1" t="s">
        <v>1353</v>
      </c>
      <c r="B981" s="1" t="s">
        <v>42</v>
      </c>
      <c r="C981" s="4">
        <v>45364</v>
      </c>
      <c r="D981" s="1" t="s">
        <v>258</v>
      </c>
      <c r="E981" s="1" t="s">
        <v>257</v>
      </c>
      <c r="F981" s="1" t="s">
        <v>1326</v>
      </c>
      <c r="G981" s="1" t="s">
        <v>39</v>
      </c>
      <c r="H981" s="1" t="s">
        <v>38</v>
      </c>
      <c r="I981" s="1" t="s">
        <v>0</v>
      </c>
      <c r="J981" s="1" t="s">
        <v>17</v>
      </c>
      <c r="K981" s="1" t="s">
        <v>49</v>
      </c>
      <c r="L981" s="1" t="s">
        <v>55</v>
      </c>
      <c r="M981" s="1" t="s">
        <v>54</v>
      </c>
      <c r="N981" s="1">
        <v>2178</v>
      </c>
      <c r="O981" s="1" t="s">
        <v>4</v>
      </c>
      <c r="P981" s="1">
        <v>2178</v>
      </c>
      <c r="Q981" s="1">
        <v>0</v>
      </c>
      <c r="R981" s="1" t="s">
        <v>93</v>
      </c>
      <c r="S981" s="1">
        <v>220.78</v>
      </c>
      <c r="T981" s="6">
        <f>+S981*N981</f>
        <v>480858.84</v>
      </c>
      <c r="U981" s="6">
        <f>+S981*Q981</f>
        <v>0</v>
      </c>
      <c r="V981" s="1" t="str">
        <f>IF(AB981=0,IFERROR(VLOOKUP(L981,[1]listaMateriales!A:K,11,0),"-"),"Sin producto")</f>
        <v xml:space="preserve">Ladrillos (Olavarria)    </v>
      </c>
      <c r="W981" s="6">
        <f>+IF(OR(K981="27",K981="28",K981="29"),VLOOKUP(L981,[1]listaMateriales!A:E,5,0),0)*N981/1000</f>
        <v>7.9518779999999998</v>
      </c>
      <c r="X981" s="6">
        <f>+IF(W981=0,0,T981/W981)</f>
        <v>60471.103807176121</v>
      </c>
      <c r="Y981" s="1" t="str">
        <f>MID(L981,14,1)</f>
        <v>1</v>
      </c>
      <c r="Z981" s="2" t="str">
        <f>IF(IFERROR(FIND("PUL",M981,1),0)&gt;1,"pulido","no")</f>
        <v>no</v>
      </c>
      <c r="AA981" s="2" t="str">
        <f>IF(IFERROR(FIND("BIOC",M981,1),0)&gt;1,"BIOCITY","no")</f>
        <v>no</v>
      </c>
      <c r="AB981" s="2">
        <f>IFERROR(SEARCH("INT",F981,1),0)+IFERROR(SEARCH("DEV",F981,1),0)+IFERROR(SEARCH("FC",F981,1),0)+IFERROR(SEARCH("USD",F981,1),0)</f>
        <v>0</v>
      </c>
    </row>
    <row r="982" spans="1:28" x14ac:dyDescent="0.2">
      <c r="A982" s="1" t="s">
        <v>1353</v>
      </c>
      <c r="B982" s="1" t="s">
        <v>42</v>
      </c>
      <c r="C982" s="4">
        <v>45364</v>
      </c>
      <c r="D982" s="1" t="s">
        <v>258</v>
      </c>
      <c r="E982" s="1" t="s">
        <v>257</v>
      </c>
      <c r="F982" s="1" t="s">
        <v>1326</v>
      </c>
      <c r="G982" s="1" t="s">
        <v>39</v>
      </c>
      <c r="H982" s="1" t="s">
        <v>38</v>
      </c>
      <c r="I982" s="1" t="s">
        <v>0</v>
      </c>
      <c r="J982" s="1" t="s">
        <v>17</v>
      </c>
      <c r="K982" s="1" t="s">
        <v>49</v>
      </c>
      <c r="L982" s="1" t="s">
        <v>57</v>
      </c>
      <c r="M982" s="1" t="s">
        <v>56</v>
      </c>
      <c r="N982" s="1">
        <v>2250</v>
      </c>
      <c r="O982" s="1" t="s">
        <v>4</v>
      </c>
      <c r="P982" s="1">
        <v>2250</v>
      </c>
      <c r="Q982" s="1">
        <v>0</v>
      </c>
      <c r="R982" s="1" t="s">
        <v>93</v>
      </c>
      <c r="S982" s="1">
        <v>381.28</v>
      </c>
      <c r="T982" s="6">
        <f>+S982*N982</f>
        <v>857879.99999999988</v>
      </c>
      <c r="U982" s="6">
        <f>+S982*Q982</f>
        <v>0</v>
      </c>
      <c r="V982" s="1" t="str">
        <f>IF(AB982=0,IFERROR(VLOOKUP(L982,[1]listaMateriales!A:K,11,0),"-"),"Sin producto")</f>
        <v xml:space="preserve">Ladrillos (Olavarria)    </v>
      </c>
      <c r="W982" s="6">
        <f>+IF(OR(K982="27",K982="28",K982="29"),VLOOKUP(L982,[1]listaMateriales!A:E,5,0),0)*N982/1000</f>
        <v>15.5745</v>
      </c>
      <c r="X982" s="6">
        <f>+IF(W982=0,0,T982/W982)</f>
        <v>55082.346142733302</v>
      </c>
      <c r="Y982" s="1" t="str">
        <f>MID(L982,14,1)</f>
        <v>1</v>
      </c>
      <c r="Z982" s="2" t="str">
        <f>IF(IFERROR(FIND("PUL",M982,1),0)&gt;1,"pulido","no")</f>
        <v>no</v>
      </c>
      <c r="AA982" s="2" t="str">
        <f>IF(IFERROR(FIND("BIOC",M982,1),0)&gt;1,"BIOCITY","no")</f>
        <v>no</v>
      </c>
      <c r="AB982" s="2">
        <f>IFERROR(SEARCH("INT",F982,1),0)+IFERROR(SEARCH("DEV",F982,1),0)+IFERROR(SEARCH("FC",F982,1),0)+IFERROR(SEARCH("USD",F982,1),0)</f>
        <v>0</v>
      </c>
    </row>
    <row r="983" spans="1:28" x14ac:dyDescent="0.2">
      <c r="A983" s="1" t="s">
        <v>1352</v>
      </c>
      <c r="B983" s="1" t="s">
        <v>42</v>
      </c>
      <c r="C983" s="4">
        <v>45364</v>
      </c>
      <c r="D983" s="1" t="s">
        <v>1351</v>
      </c>
      <c r="E983" s="1" t="s">
        <v>1350</v>
      </c>
      <c r="F983" s="1" t="s">
        <v>1326</v>
      </c>
      <c r="G983" s="1" t="s">
        <v>39</v>
      </c>
      <c r="H983" s="1" t="s">
        <v>38</v>
      </c>
      <c r="I983" s="1" t="s">
        <v>0</v>
      </c>
      <c r="J983" s="1" t="s">
        <v>17</v>
      </c>
      <c r="K983" s="1" t="s">
        <v>49</v>
      </c>
      <c r="L983" s="1" t="s">
        <v>57</v>
      </c>
      <c r="M983" s="1" t="s">
        <v>56</v>
      </c>
      <c r="N983" s="1">
        <v>3780</v>
      </c>
      <c r="O983" s="1" t="s">
        <v>4</v>
      </c>
      <c r="P983" s="1">
        <v>3780</v>
      </c>
      <c r="Q983" s="1">
        <v>0</v>
      </c>
      <c r="R983" s="1" t="s">
        <v>93</v>
      </c>
      <c r="S983" s="1">
        <v>174.77</v>
      </c>
      <c r="T983" s="6">
        <f>+S983*N983</f>
        <v>660630.60000000009</v>
      </c>
      <c r="U983" s="6">
        <f>+S983*Q983</f>
        <v>0</v>
      </c>
      <c r="V983" s="1" t="str">
        <f>IF(AB983=0,IFERROR(VLOOKUP(L983,[1]listaMateriales!A:K,11,0),"-"),"Sin producto")</f>
        <v xml:space="preserve">Ladrillos (Olavarria)    </v>
      </c>
      <c r="W983" s="6">
        <f>+IF(OR(K983="27",K983="28",K983="29"),VLOOKUP(L983,[1]listaMateriales!A:E,5,0),0)*N983/1000</f>
        <v>26.16516</v>
      </c>
      <c r="X983" s="6">
        <f>+IF(W983=0,0,T983/W983)</f>
        <v>25248.483097370707</v>
      </c>
      <c r="Y983" s="1" t="str">
        <f>MID(L983,14,1)</f>
        <v>1</v>
      </c>
      <c r="Z983" s="2" t="str">
        <f>IF(IFERROR(FIND("PUL",M983,1),0)&gt;1,"pulido","no")</f>
        <v>no</v>
      </c>
      <c r="AA983" s="2" t="str">
        <f>IF(IFERROR(FIND("BIOC",M983,1),0)&gt;1,"BIOCITY","no")</f>
        <v>no</v>
      </c>
      <c r="AB983" s="2">
        <f>IFERROR(SEARCH("INT",F983,1),0)+IFERROR(SEARCH("DEV",F983,1),0)+IFERROR(SEARCH("FC",F983,1),0)+IFERROR(SEARCH("USD",F983,1),0)</f>
        <v>0</v>
      </c>
    </row>
    <row r="984" spans="1:28" x14ac:dyDescent="0.2">
      <c r="A984" s="1" t="s">
        <v>1349</v>
      </c>
      <c r="B984" s="1" t="s">
        <v>42</v>
      </c>
      <c r="C984" s="4">
        <v>45364</v>
      </c>
      <c r="D984" s="1" t="s">
        <v>101</v>
      </c>
      <c r="E984" s="1" t="s">
        <v>100</v>
      </c>
      <c r="F984" s="1" t="s">
        <v>1326</v>
      </c>
      <c r="G984" s="1" t="s">
        <v>39</v>
      </c>
      <c r="H984" s="1" t="s">
        <v>38</v>
      </c>
      <c r="I984" s="1" t="s">
        <v>0</v>
      </c>
      <c r="J984" s="1" t="s">
        <v>17</v>
      </c>
      <c r="K984" s="1" t="s">
        <v>49</v>
      </c>
      <c r="L984" s="1" t="s">
        <v>48</v>
      </c>
      <c r="M984" s="1" t="s">
        <v>47</v>
      </c>
      <c r="N984" s="1">
        <v>3168</v>
      </c>
      <c r="O984" s="1" t="s">
        <v>4</v>
      </c>
      <c r="P984" s="1">
        <v>3168</v>
      </c>
      <c r="Q984" s="1">
        <v>0</v>
      </c>
      <c r="R984" s="1" t="s">
        <v>93</v>
      </c>
      <c r="S984" s="1">
        <v>319.60000000000002</v>
      </c>
      <c r="T984" s="6">
        <f>+S984*N984</f>
        <v>1012492.8</v>
      </c>
      <c r="U984" s="6">
        <f>+S984*Q984</f>
        <v>0</v>
      </c>
      <c r="V984" s="1" t="str">
        <f>IF(AB984=0,IFERROR(VLOOKUP(L984,[1]listaMateriales!A:K,11,0),"-"),"Sin producto")</f>
        <v xml:space="preserve">Ladrillos (Olavarria)    </v>
      </c>
      <c r="W984" s="6">
        <f>+IF(OR(K984="27",K984="28",K984="29"),VLOOKUP(L984,[1]listaMateriales!A:E,5,0),0)*N984/1000</f>
        <v>16.913952000000002</v>
      </c>
      <c r="X984" s="6">
        <f>+IF(W984=0,0,T984/W984)</f>
        <v>59861.397265405503</v>
      </c>
      <c r="Y984" s="1" t="str">
        <f>MID(L984,14,1)</f>
        <v>1</v>
      </c>
      <c r="Z984" s="2" t="str">
        <f>IF(IFERROR(FIND("PUL",M984,1),0)&gt;1,"pulido","no")</f>
        <v>no</v>
      </c>
      <c r="AA984" s="2" t="str">
        <f>IF(IFERROR(FIND("BIOC",M984,1),0)&gt;1,"BIOCITY","no")</f>
        <v>no</v>
      </c>
      <c r="AB984" s="2">
        <f>IFERROR(SEARCH("INT",F984,1),0)+IFERROR(SEARCH("DEV",F984,1),0)+IFERROR(SEARCH("FC",F984,1),0)+IFERROR(SEARCH("USD",F984,1),0)</f>
        <v>0</v>
      </c>
    </row>
    <row r="985" spans="1:28" x14ac:dyDescent="0.2">
      <c r="A985" s="1" t="s">
        <v>1349</v>
      </c>
      <c r="B985" s="1" t="s">
        <v>42</v>
      </c>
      <c r="C985" s="4">
        <v>45364</v>
      </c>
      <c r="D985" s="1" t="s">
        <v>101</v>
      </c>
      <c r="E985" s="1" t="s">
        <v>100</v>
      </c>
      <c r="F985" s="1" t="s">
        <v>1326</v>
      </c>
      <c r="G985" s="1" t="s">
        <v>39</v>
      </c>
      <c r="H985" s="1" t="s">
        <v>38</v>
      </c>
      <c r="I985" s="1" t="s">
        <v>0</v>
      </c>
      <c r="J985" s="1" t="s">
        <v>17</v>
      </c>
      <c r="K985" s="1" t="s">
        <v>49</v>
      </c>
      <c r="L985" s="1" t="s">
        <v>57</v>
      </c>
      <c r="M985" s="1" t="s">
        <v>56</v>
      </c>
      <c r="N985" s="1">
        <v>1980</v>
      </c>
      <c r="O985" s="1" t="s">
        <v>4</v>
      </c>
      <c r="P985" s="1">
        <v>1980</v>
      </c>
      <c r="Q985" s="1">
        <v>0</v>
      </c>
      <c r="R985" s="1" t="s">
        <v>93</v>
      </c>
      <c r="S985" s="1">
        <v>432.87</v>
      </c>
      <c r="T985" s="6">
        <f>+S985*N985</f>
        <v>857082.6</v>
      </c>
      <c r="U985" s="6">
        <f>+S985*Q985</f>
        <v>0</v>
      </c>
      <c r="V985" s="1" t="str">
        <f>IF(AB985=0,IFERROR(VLOOKUP(L985,[1]listaMateriales!A:K,11,0),"-"),"Sin producto")</f>
        <v xml:space="preserve">Ladrillos (Olavarria)    </v>
      </c>
      <c r="W985" s="6">
        <f>+IF(OR(K985="27",K985="28",K985="29"),VLOOKUP(L985,[1]listaMateriales!A:E,5,0),0)*N985/1000</f>
        <v>13.70556</v>
      </c>
      <c r="X985" s="6">
        <f>+IF(W985=0,0,T985/W985)</f>
        <v>62535.394394683615</v>
      </c>
      <c r="Y985" s="1" t="str">
        <f>MID(L985,14,1)</f>
        <v>1</v>
      </c>
      <c r="Z985" s="2" t="str">
        <f>IF(IFERROR(FIND("PUL",M985,1),0)&gt;1,"pulido","no")</f>
        <v>no</v>
      </c>
      <c r="AA985" s="2" t="str">
        <f>IF(IFERROR(FIND("BIOC",M985,1),0)&gt;1,"BIOCITY","no")</f>
        <v>no</v>
      </c>
      <c r="AB985" s="2">
        <f>IFERROR(SEARCH("INT",F985,1),0)+IFERROR(SEARCH("DEV",F985,1),0)+IFERROR(SEARCH("FC",F985,1),0)+IFERROR(SEARCH("USD",F985,1),0)</f>
        <v>0</v>
      </c>
    </row>
    <row r="986" spans="1:28" x14ac:dyDescent="0.2">
      <c r="A986" s="1" t="s">
        <v>1348</v>
      </c>
      <c r="B986" s="1" t="s">
        <v>42</v>
      </c>
      <c r="C986" s="4">
        <v>45364</v>
      </c>
      <c r="D986" s="1" t="s">
        <v>1347</v>
      </c>
      <c r="E986" s="1" t="s">
        <v>1346</v>
      </c>
      <c r="F986" s="1" t="s">
        <v>1345</v>
      </c>
      <c r="G986" s="1" t="s">
        <v>39</v>
      </c>
      <c r="H986" s="1" t="s">
        <v>38</v>
      </c>
      <c r="I986" s="1" t="s">
        <v>0</v>
      </c>
      <c r="J986" s="1" t="s">
        <v>9</v>
      </c>
      <c r="K986" s="1" t="s">
        <v>8</v>
      </c>
      <c r="L986" s="1" t="s">
        <v>148</v>
      </c>
      <c r="M986" s="1" t="s">
        <v>147</v>
      </c>
      <c r="N986" s="1">
        <v>5412</v>
      </c>
      <c r="O986" s="1" t="s">
        <v>2</v>
      </c>
      <c r="P986" s="1">
        <v>0</v>
      </c>
      <c r="Q986" s="1">
        <v>5412</v>
      </c>
      <c r="R986" s="1" t="s">
        <v>195</v>
      </c>
      <c r="S986" s="1">
        <v>3845.09</v>
      </c>
      <c r="T986" s="6">
        <f>+S986*N986</f>
        <v>20809627.080000002</v>
      </c>
      <c r="U986" s="6">
        <f>+S986*Q986</f>
        <v>20809627.080000002</v>
      </c>
      <c r="V986" s="1" t="str">
        <f>IF(AB986=0,IFERROR(VLOOKUP(L986,[1]listaMateriales!A:K,11,0),"-"),"Sin producto")</f>
        <v xml:space="preserve">29 x 59 Cba </v>
      </c>
      <c r="W986" s="6">
        <f>+IF(OR(K986="27",K986="28",K986="29"),VLOOKUP(L986,[1]listaMateriales!A:E,5,0),0)*N986/1000</f>
        <v>0</v>
      </c>
      <c r="X986" s="6">
        <f>+IF(W986=0,0,T986/W986)</f>
        <v>0</v>
      </c>
      <c r="Y986" s="1" t="str">
        <f>MID(L986,14,1)</f>
        <v>1</v>
      </c>
      <c r="Z986" s="2" t="str">
        <f>IF(IFERROR(FIND("PUL",M986,1),0)&gt;1,"pulido","no")</f>
        <v>no</v>
      </c>
      <c r="AA986" s="2" t="str">
        <f>IF(IFERROR(FIND("BIOC",M986,1),0)&gt;1,"BIOCITY","no")</f>
        <v>no</v>
      </c>
      <c r="AB986" s="2">
        <f>IFERROR(SEARCH("INT",F986,1),0)+IFERROR(SEARCH("DEV",F986,1),0)+IFERROR(SEARCH("FC",F986,1),0)+IFERROR(SEARCH("USD",F986,1),0)</f>
        <v>0</v>
      </c>
    </row>
    <row r="987" spans="1:28" x14ac:dyDescent="0.2">
      <c r="A987" s="1" t="s">
        <v>1344</v>
      </c>
      <c r="B987" s="1" t="s">
        <v>15</v>
      </c>
      <c r="C987" s="4">
        <v>45364</v>
      </c>
      <c r="D987" s="1" t="s">
        <v>1343</v>
      </c>
      <c r="E987" s="1" t="s">
        <v>1342</v>
      </c>
      <c r="F987" s="1" t="s">
        <v>1326</v>
      </c>
      <c r="G987" s="1" t="s">
        <v>39</v>
      </c>
      <c r="H987" s="1" t="s">
        <v>38</v>
      </c>
      <c r="I987" s="1" t="s">
        <v>50</v>
      </c>
      <c r="J987" s="1" t="s">
        <v>17</v>
      </c>
      <c r="K987" s="1" t="s">
        <v>49</v>
      </c>
      <c r="L987" s="1" t="s">
        <v>48</v>
      </c>
      <c r="M987" s="1" t="s">
        <v>47</v>
      </c>
      <c r="N987" s="1">
        <v>1728</v>
      </c>
      <c r="O987" s="1" t="s">
        <v>4</v>
      </c>
      <c r="P987" s="1">
        <v>1728</v>
      </c>
      <c r="Q987" s="1">
        <v>0</v>
      </c>
      <c r="R987" s="1" t="s">
        <v>93</v>
      </c>
      <c r="S987" s="1">
        <v>311.85000000000002</v>
      </c>
      <c r="T987" s="6">
        <f>+S987*N987</f>
        <v>538876.80000000005</v>
      </c>
      <c r="U987" s="6">
        <f>+S987*Q987</f>
        <v>0</v>
      </c>
      <c r="V987" s="1" t="str">
        <f>IF(AB987=0,IFERROR(VLOOKUP(L987,[1]listaMateriales!A:K,11,0),"-"),"Sin producto")</f>
        <v xml:space="preserve">Ladrillos (Olavarria)    </v>
      </c>
      <c r="W987" s="6">
        <f>+IF(OR(K987="27",K987="28",K987="29"),VLOOKUP(L987,[1]listaMateriales!A:E,5,0),0)*N987/1000</f>
        <v>9.225792000000002</v>
      </c>
      <c r="X987" s="6">
        <f>+IF(W987=0,0,T987/W987)</f>
        <v>58409.814572017225</v>
      </c>
      <c r="Y987" s="1" t="str">
        <f>MID(L987,14,1)</f>
        <v>1</v>
      </c>
      <c r="Z987" s="2" t="str">
        <f>IF(IFERROR(FIND("PUL",M987,1),0)&gt;1,"pulido","no")</f>
        <v>no</v>
      </c>
      <c r="AA987" s="2" t="str">
        <f>IF(IFERROR(FIND("BIOC",M987,1),0)&gt;1,"BIOCITY","no")</f>
        <v>no</v>
      </c>
      <c r="AB987" s="2">
        <f>IFERROR(SEARCH("INT",F987,1),0)+IFERROR(SEARCH("DEV",F987,1),0)+IFERROR(SEARCH("FC",F987,1),0)+IFERROR(SEARCH("USD",F987,1),0)</f>
        <v>0</v>
      </c>
    </row>
    <row r="988" spans="1:28" x14ac:dyDescent="0.2">
      <c r="A988" s="1" t="s">
        <v>1344</v>
      </c>
      <c r="B988" s="1" t="s">
        <v>15</v>
      </c>
      <c r="C988" s="4">
        <v>45364</v>
      </c>
      <c r="D988" s="1" t="s">
        <v>1343</v>
      </c>
      <c r="E988" s="1" t="s">
        <v>1342</v>
      </c>
      <c r="F988" s="1" t="s">
        <v>1326</v>
      </c>
      <c r="G988" s="1" t="s">
        <v>39</v>
      </c>
      <c r="H988" s="1" t="s">
        <v>38</v>
      </c>
      <c r="I988" s="1" t="s">
        <v>50</v>
      </c>
      <c r="J988" s="1" t="s">
        <v>17</v>
      </c>
      <c r="K988" s="1" t="s">
        <v>49</v>
      </c>
      <c r="L988" s="1" t="s">
        <v>57</v>
      </c>
      <c r="M988" s="1" t="s">
        <v>56</v>
      </c>
      <c r="N988" s="1">
        <v>2880</v>
      </c>
      <c r="O988" s="1" t="s">
        <v>4</v>
      </c>
      <c r="P988" s="1">
        <v>2880</v>
      </c>
      <c r="Q988" s="1">
        <v>0</v>
      </c>
      <c r="R988" s="1" t="s">
        <v>93</v>
      </c>
      <c r="S988" s="1">
        <v>422.39</v>
      </c>
      <c r="T988" s="6">
        <f>+S988*N988</f>
        <v>1216483.2</v>
      </c>
      <c r="U988" s="6">
        <f>+S988*Q988</f>
        <v>0</v>
      </c>
      <c r="V988" s="1" t="str">
        <f>IF(AB988=0,IFERROR(VLOOKUP(L988,[1]listaMateriales!A:K,11,0),"-"),"Sin producto")</f>
        <v xml:space="preserve">Ladrillos (Olavarria)    </v>
      </c>
      <c r="W988" s="6">
        <f>+IF(OR(K988="27",K988="28",K988="29"),VLOOKUP(L988,[1]listaMateriales!A:E,5,0),0)*N988/1000</f>
        <v>19.935359999999999</v>
      </c>
      <c r="X988" s="6">
        <f>+IF(W988=0,0,T988/W988)</f>
        <v>61021.381103727246</v>
      </c>
      <c r="Y988" s="1" t="str">
        <f>MID(L988,14,1)</f>
        <v>1</v>
      </c>
      <c r="Z988" s="2" t="str">
        <f>IF(IFERROR(FIND("PUL",M988,1),0)&gt;1,"pulido","no")</f>
        <v>no</v>
      </c>
      <c r="AA988" s="2" t="str">
        <f>IF(IFERROR(FIND("BIOC",M988,1),0)&gt;1,"BIOCITY","no")</f>
        <v>no</v>
      </c>
      <c r="AB988" s="2">
        <f>IFERROR(SEARCH("INT",F988,1),0)+IFERROR(SEARCH("DEV",F988,1),0)+IFERROR(SEARCH("FC",F988,1),0)+IFERROR(SEARCH("USD",F988,1),0)</f>
        <v>0</v>
      </c>
    </row>
    <row r="989" spans="1:28" x14ac:dyDescent="0.2">
      <c r="A989" s="1" t="s">
        <v>1341</v>
      </c>
      <c r="B989" s="1" t="s">
        <v>15</v>
      </c>
      <c r="C989" s="4">
        <v>45364</v>
      </c>
      <c r="D989" s="1" t="s">
        <v>92</v>
      </c>
      <c r="E989" s="1" t="s">
        <v>91</v>
      </c>
      <c r="F989" s="1" t="s">
        <v>1326</v>
      </c>
      <c r="G989" s="1" t="s">
        <v>39</v>
      </c>
      <c r="H989" s="1" t="s">
        <v>38</v>
      </c>
      <c r="I989" s="1" t="s">
        <v>50</v>
      </c>
      <c r="J989" s="1" t="s">
        <v>17</v>
      </c>
      <c r="K989" s="1" t="s">
        <v>49</v>
      </c>
      <c r="L989" s="1" t="s">
        <v>133</v>
      </c>
      <c r="M989" s="1" t="s">
        <v>132</v>
      </c>
      <c r="N989" s="1">
        <v>4320</v>
      </c>
      <c r="O989" s="1" t="s">
        <v>4</v>
      </c>
      <c r="P989" s="1">
        <v>4320</v>
      </c>
      <c r="Q989" s="1">
        <v>0</v>
      </c>
      <c r="R989" s="1" t="s">
        <v>46</v>
      </c>
      <c r="S989" s="1">
        <v>213.97</v>
      </c>
      <c r="T989" s="6">
        <f>+S989*N989</f>
        <v>924350.4</v>
      </c>
      <c r="U989" s="6">
        <f>+S989*Q989</f>
        <v>0</v>
      </c>
      <c r="V989" s="1" t="str">
        <f>IF(AB989=0,IFERROR(VLOOKUP(L989,[1]listaMateriales!A:K,11,0),"-"),"Sin producto")</f>
        <v xml:space="preserve">Ladrillos (Olavarria)    </v>
      </c>
      <c r="W989" s="6">
        <f>+IF(OR(K989="27",K989="28",K989="29"),VLOOKUP(L989,[1]listaMateriales!A:E,5,0),0)*N989/1000</f>
        <v>19.176479999999998</v>
      </c>
      <c r="X989" s="6">
        <f>+IF(W989=0,0,T989/W989)</f>
        <v>48202.297814823163</v>
      </c>
      <c r="Y989" s="1" t="str">
        <f>MID(L989,14,1)</f>
        <v>1</v>
      </c>
      <c r="Z989" s="2" t="str">
        <f>IF(IFERROR(FIND("PUL",M989,1),0)&gt;1,"pulido","no")</f>
        <v>no</v>
      </c>
      <c r="AA989" s="2" t="str">
        <f>IF(IFERROR(FIND("BIOC",M989,1),0)&gt;1,"BIOCITY","no")</f>
        <v>no</v>
      </c>
      <c r="AB989" s="2">
        <f>IFERROR(SEARCH("INT",F989,1),0)+IFERROR(SEARCH("DEV",F989,1),0)+IFERROR(SEARCH("FC",F989,1),0)+IFERROR(SEARCH("USD",F989,1),0)</f>
        <v>0</v>
      </c>
    </row>
    <row r="990" spans="1:28" x14ac:dyDescent="0.2">
      <c r="A990" s="1" t="s">
        <v>1341</v>
      </c>
      <c r="B990" s="1" t="s">
        <v>15</v>
      </c>
      <c r="C990" s="4">
        <v>45364</v>
      </c>
      <c r="D990" s="1" t="s">
        <v>92</v>
      </c>
      <c r="E990" s="1" t="s">
        <v>91</v>
      </c>
      <c r="F990" s="1" t="s">
        <v>1326</v>
      </c>
      <c r="G990" s="1" t="s">
        <v>39</v>
      </c>
      <c r="H990" s="1" t="s">
        <v>38</v>
      </c>
      <c r="I990" s="1" t="s">
        <v>50</v>
      </c>
      <c r="J990" s="1" t="s">
        <v>17</v>
      </c>
      <c r="K990" s="1" t="s">
        <v>49</v>
      </c>
      <c r="L990" s="1" t="s">
        <v>57</v>
      </c>
      <c r="M990" s="1" t="s">
        <v>56</v>
      </c>
      <c r="N990" s="1">
        <v>2700</v>
      </c>
      <c r="O990" s="1" t="s">
        <v>4</v>
      </c>
      <c r="P990" s="1">
        <v>2700</v>
      </c>
      <c r="Q990" s="1">
        <v>0</v>
      </c>
      <c r="R990" s="1" t="s">
        <v>46</v>
      </c>
      <c r="S990" s="1">
        <v>327.45</v>
      </c>
      <c r="T990" s="6">
        <f>+S990*N990</f>
        <v>884115</v>
      </c>
      <c r="U990" s="6">
        <f>+S990*Q990</f>
        <v>0</v>
      </c>
      <c r="V990" s="1" t="str">
        <f>IF(AB990=0,IFERROR(VLOOKUP(L990,[1]listaMateriales!A:K,11,0),"-"),"Sin producto")</f>
        <v xml:space="preserve">Ladrillos (Olavarria)    </v>
      </c>
      <c r="W990" s="6">
        <f>+IF(OR(K990="27",K990="28",K990="29"),VLOOKUP(L990,[1]listaMateriales!A:E,5,0),0)*N990/1000</f>
        <v>18.689399999999999</v>
      </c>
      <c r="X990" s="6">
        <f>+IF(W990=0,0,T990/W990)</f>
        <v>47305.691996532798</v>
      </c>
      <c r="Y990" s="1" t="str">
        <f>MID(L990,14,1)</f>
        <v>1</v>
      </c>
      <c r="Z990" s="2" t="str">
        <f>IF(IFERROR(FIND("PUL",M990,1),0)&gt;1,"pulido","no")</f>
        <v>no</v>
      </c>
      <c r="AA990" s="2" t="str">
        <f>IF(IFERROR(FIND("BIOC",M990,1),0)&gt;1,"BIOCITY","no")</f>
        <v>no</v>
      </c>
      <c r="AB990" s="2">
        <f>IFERROR(SEARCH("INT",F990,1),0)+IFERROR(SEARCH("DEV",F990,1),0)+IFERROR(SEARCH("FC",F990,1),0)+IFERROR(SEARCH("USD",F990,1),0)</f>
        <v>0</v>
      </c>
    </row>
    <row r="991" spans="1:28" x14ac:dyDescent="0.2">
      <c r="A991" s="1" t="s">
        <v>1340</v>
      </c>
      <c r="B991" s="1" t="s">
        <v>15</v>
      </c>
      <c r="C991" s="4">
        <v>45364</v>
      </c>
      <c r="D991" s="1" t="s">
        <v>1339</v>
      </c>
      <c r="E991" s="1" t="s">
        <v>1338</v>
      </c>
      <c r="F991" s="1" t="s">
        <v>1337</v>
      </c>
      <c r="G991" s="1" t="s">
        <v>12</v>
      </c>
      <c r="H991" s="1" t="s">
        <v>11</v>
      </c>
      <c r="I991" s="1" t="s">
        <v>50</v>
      </c>
      <c r="J991" s="1" t="s">
        <v>17</v>
      </c>
      <c r="K991" s="1" t="s">
        <v>16</v>
      </c>
      <c r="L991" s="1" t="s">
        <v>19</v>
      </c>
      <c r="M991" s="1" t="s">
        <v>18</v>
      </c>
      <c r="N991" s="1">
        <v>273.60000000000002</v>
      </c>
      <c r="O991" s="1" t="s">
        <v>2</v>
      </c>
      <c r="P991" s="1">
        <v>273.60000000000002</v>
      </c>
      <c r="Q991" s="1">
        <v>0</v>
      </c>
      <c r="R991" s="1" t="s">
        <v>195</v>
      </c>
      <c r="S991" s="1">
        <v>17945.12</v>
      </c>
      <c r="T991" s="6">
        <f>+S991*N991</f>
        <v>4909784.8320000004</v>
      </c>
      <c r="U991" s="6">
        <f>+S991*Q991</f>
        <v>0</v>
      </c>
      <c r="V991" s="1" t="str">
        <f>IF(AB991=0,IFERROR(VLOOKUP(L991,[1]listaMateriales!A:K,11,0),"-"),"Sin producto")</f>
        <v>21 x 122</v>
      </c>
      <c r="W991" s="6">
        <f>+IF(OR(K991="27",K991="28",K991="29"),VLOOKUP(L991,[1]listaMateriales!A:E,5,0),0)*N991/1000</f>
        <v>0</v>
      </c>
      <c r="X991" s="6">
        <f>+IF(W991=0,0,T991/W991)</f>
        <v>0</v>
      </c>
      <c r="Y991" s="1" t="str">
        <f>MID(L991,14,1)</f>
        <v>1</v>
      </c>
      <c r="Z991" s="2" t="str">
        <f>IF(IFERROR(FIND("PUL",M991,1),0)&gt;1,"pulido","no")</f>
        <v>no</v>
      </c>
      <c r="AA991" s="2" t="str">
        <f>IF(IFERROR(FIND("BIOC",M991,1),0)&gt;1,"BIOCITY","no")</f>
        <v>no</v>
      </c>
      <c r="AB991" s="2">
        <f>IFERROR(SEARCH("INT",F991,1),0)+IFERROR(SEARCH("DEV",F991,1),0)+IFERROR(SEARCH("FC",F991,1),0)+IFERROR(SEARCH("USD",F991,1),0)</f>
        <v>0</v>
      </c>
    </row>
    <row r="992" spans="1:28" x14ac:dyDescent="0.2">
      <c r="A992" s="1" t="s">
        <v>1336</v>
      </c>
      <c r="B992" s="1" t="s">
        <v>15</v>
      </c>
      <c r="C992" s="4">
        <v>45364</v>
      </c>
      <c r="D992" s="1" t="s">
        <v>1335</v>
      </c>
      <c r="E992" s="1" t="s">
        <v>1334</v>
      </c>
      <c r="F992" s="1" t="s">
        <v>1326</v>
      </c>
      <c r="G992" s="1" t="s">
        <v>39</v>
      </c>
      <c r="H992" s="1" t="s">
        <v>38</v>
      </c>
      <c r="I992" s="1" t="s">
        <v>50</v>
      </c>
      <c r="J992" s="1" t="s">
        <v>17</v>
      </c>
      <c r="K992" s="1" t="s">
        <v>49</v>
      </c>
      <c r="L992" s="1" t="s">
        <v>133</v>
      </c>
      <c r="M992" s="1" t="s">
        <v>132</v>
      </c>
      <c r="N992" s="1">
        <v>1440</v>
      </c>
      <c r="O992" s="1" t="s">
        <v>4</v>
      </c>
      <c r="P992" s="1">
        <v>1440</v>
      </c>
      <c r="Q992" s="1">
        <v>0</v>
      </c>
      <c r="R992" s="1" t="s">
        <v>46</v>
      </c>
      <c r="S992" s="1">
        <v>331.21</v>
      </c>
      <c r="T992" s="6">
        <f>+S992*N992</f>
        <v>476942.39999999997</v>
      </c>
      <c r="U992" s="6">
        <f>+S992*Q992</f>
        <v>0</v>
      </c>
      <c r="V992" s="1" t="str">
        <f>IF(AB992=0,IFERROR(VLOOKUP(L992,[1]listaMateriales!A:K,11,0),"-"),"Sin producto")</f>
        <v xml:space="preserve">Ladrillos (Olavarria)    </v>
      </c>
      <c r="W992" s="6">
        <f>+IF(OR(K992="27",K992="28",K992="29"),VLOOKUP(L992,[1]listaMateriales!A:E,5,0),0)*N992/1000</f>
        <v>6.3921599999999996</v>
      </c>
      <c r="X992" s="6">
        <f>+IF(W992=0,0,T992/W992)</f>
        <v>74613.651723361123</v>
      </c>
      <c r="Y992" s="1" t="str">
        <f>MID(L992,14,1)</f>
        <v>1</v>
      </c>
      <c r="Z992" s="2" t="str">
        <f>IF(IFERROR(FIND("PUL",M992,1),0)&gt;1,"pulido","no")</f>
        <v>no</v>
      </c>
      <c r="AA992" s="2" t="str">
        <f>IF(IFERROR(FIND("BIOC",M992,1),0)&gt;1,"BIOCITY","no")</f>
        <v>no</v>
      </c>
      <c r="AB992" s="2">
        <f>IFERROR(SEARCH("INT",F992,1),0)+IFERROR(SEARCH("DEV",F992,1),0)+IFERROR(SEARCH("FC",F992,1),0)+IFERROR(SEARCH("USD",F992,1),0)</f>
        <v>0</v>
      </c>
    </row>
    <row r="993" spans="1:28" x14ac:dyDescent="0.2">
      <c r="A993" s="1" t="s">
        <v>1336</v>
      </c>
      <c r="B993" s="1" t="s">
        <v>15</v>
      </c>
      <c r="C993" s="4">
        <v>45364</v>
      </c>
      <c r="D993" s="1" t="s">
        <v>1335</v>
      </c>
      <c r="E993" s="1" t="s">
        <v>1334</v>
      </c>
      <c r="F993" s="1" t="s">
        <v>1326</v>
      </c>
      <c r="G993" s="1" t="s">
        <v>39</v>
      </c>
      <c r="H993" s="1" t="s">
        <v>38</v>
      </c>
      <c r="I993" s="1" t="s">
        <v>50</v>
      </c>
      <c r="J993" s="1" t="s">
        <v>17</v>
      </c>
      <c r="K993" s="1" t="s">
        <v>49</v>
      </c>
      <c r="L993" s="1" t="s">
        <v>48</v>
      </c>
      <c r="M993" s="1" t="s">
        <v>47</v>
      </c>
      <c r="N993" s="1">
        <v>5760</v>
      </c>
      <c r="O993" s="1" t="s">
        <v>4</v>
      </c>
      <c r="P993" s="1">
        <v>5760</v>
      </c>
      <c r="Q993" s="1">
        <v>0</v>
      </c>
      <c r="R993" s="1" t="s">
        <v>46</v>
      </c>
      <c r="S993" s="1">
        <v>374.25</v>
      </c>
      <c r="T993" s="6">
        <f>+S993*N993</f>
        <v>2155680</v>
      </c>
      <c r="U993" s="6">
        <f>+S993*Q993</f>
        <v>0</v>
      </c>
      <c r="V993" s="1" t="str">
        <f>IF(AB993=0,IFERROR(VLOOKUP(L993,[1]listaMateriales!A:K,11,0),"-"),"Sin producto")</f>
        <v xml:space="preserve">Ladrillos (Olavarria)    </v>
      </c>
      <c r="W993" s="6">
        <f>+IF(OR(K993="27",K993="28",K993="29"),VLOOKUP(L993,[1]listaMateriales!A:E,5,0),0)*N993/1000</f>
        <v>30.752640000000003</v>
      </c>
      <c r="X993" s="6">
        <f>+IF(W993=0,0,T993/W993)</f>
        <v>70097.396516201523</v>
      </c>
      <c r="Y993" s="1" t="str">
        <f>MID(L993,14,1)</f>
        <v>1</v>
      </c>
      <c r="Z993" s="2" t="str">
        <f>IF(IFERROR(FIND("PUL",M993,1),0)&gt;1,"pulido","no")</f>
        <v>no</v>
      </c>
      <c r="AA993" s="2" t="str">
        <f>IF(IFERROR(FIND("BIOC",M993,1),0)&gt;1,"BIOCITY","no")</f>
        <v>no</v>
      </c>
      <c r="AB993" s="2">
        <f>IFERROR(SEARCH("INT",F993,1),0)+IFERROR(SEARCH("DEV",F993,1),0)+IFERROR(SEARCH("FC",F993,1),0)+IFERROR(SEARCH("USD",F993,1),0)</f>
        <v>0</v>
      </c>
    </row>
    <row r="994" spans="1:28" x14ac:dyDescent="0.2">
      <c r="A994" s="1" t="s">
        <v>1333</v>
      </c>
      <c r="B994" s="1" t="s">
        <v>15</v>
      </c>
      <c r="C994" s="4">
        <v>45364</v>
      </c>
      <c r="D994" s="1" t="s">
        <v>1332</v>
      </c>
      <c r="E994" s="1" t="s">
        <v>1331</v>
      </c>
      <c r="F994" s="1" t="s">
        <v>1326</v>
      </c>
      <c r="G994" s="1" t="s">
        <v>39</v>
      </c>
      <c r="H994" s="1" t="s">
        <v>38</v>
      </c>
      <c r="I994" s="1" t="s">
        <v>50</v>
      </c>
      <c r="J994" s="1" t="s">
        <v>17</v>
      </c>
      <c r="K994" s="1" t="s">
        <v>49</v>
      </c>
      <c r="L994" s="1" t="s">
        <v>48</v>
      </c>
      <c r="M994" s="1" t="s">
        <v>47</v>
      </c>
      <c r="N994" s="1">
        <v>5184</v>
      </c>
      <c r="O994" s="1" t="s">
        <v>4</v>
      </c>
      <c r="P994" s="1">
        <v>5184</v>
      </c>
      <c r="Q994" s="1">
        <v>0</v>
      </c>
      <c r="R994" s="1" t="s">
        <v>46</v>
      </c>
      <c r="S994" s="1">
        <v>374.25</v>
      </c>
      <c r="T994" s="6">
        <f>+S994*N994</f>
        <v>1940112</v>
      </c>
      <c r="U994" s="6">
        <f>+S994*Q994</f>
        <v>0</v>
      </c>
      <c r="V994" s="1" t="str">
        <f>IF(AB994=0,IFERROR(VLOOKUP(L994,[1]listaMateriales!A:K,11,0),"-"),"Sin producto")</f>
        <v xml:space="preserve">Ladrillos (Olavarria)    </v>
      </c>
      <c r="W994" s="6">
        <f>+IF(OR(K994="27",K994="28",K994="29"),VLOOKUP(L994,[1]listaMateriales!A:E,5,0),0)*N994/1000</f>
        <v>27.677376000000002</v>
      </c>
      <c r="X994" s="6">
        <f>+IF(W994=0,0,T994/W994)</f>
        <v>70097.396516201523</v>
      </c>
      <c r="Y994" s="1" t="str">
        <f>MID(L994,14,1)</f>
        <v>1</v>
      </c>
      <c r="Z994" s="2" t="str">
        <f>IF(IFERROR(FIND("PUL",M994,1),0)&gt;1,"pulido","no")</f>
        <v>no</v>
      </c>
      <c r="AA994" s="2" t="str">
        <f>IF(IFERROR(FIND("BIOC",M994,1),0)&gt;1,"BIOCITY","no")</f>
        <v>no</v>
      </c>
      <c r="AB994" s="2">
        <f>IFERROR(SEARCH("INT",F994,1),0)+IFERROR(SEARCH("DEV",F994,1),0)+IFERROR(SEARCH("FC",F994,1),0)+IFERROR(SEARCH("USD",F994,1),0)</f>
        <v>0</v>
      </c>
    </row>
    <row r="995" spans="1:28" x14ac:dyDescent="0.2">
      <c r="A995" s="1" t="s">
        <v>1330</v>
      </c>
      <c r="B995" s="1" t="s">
        <v>15</v>
      </c>
      <c r="C995" s="4">
        <v>45364</v>
      </c>
      <c r="D995" s="1" t="s">
        <v>1329</v>
      </c>
      <c r="E995" s="1" t="s">
        <v>1328</v>
      </c>
      <c r="F995" s="1" t="s">
        <v>1326</v>
      </c>
      <c r="G995" s="1" t="s">
        <v>39</v>
      </c>
      <c r="H995" s="1" t="s">
        <v>38</v>
      </c>
      <c r="I995" s="1" t="s">
        <v>50</v>
      </c>
      <c r="J995" s="1" t="s">
        <v>17</v>
      </c>
      <c r="K995" s="1" t="s">
        <v>49</v>
      </c>
      <c r="L995" s="1" t="s">
        <v>57</v>
      </c>
      <c r="M995" s="1" t="s">
        <v>56</v>
      </c>
      <c r="N995" s="1">
        <v>4320</v>
      </c>
      <c r="O995" s="1" t="s">
        <v>4</v>
      </c>
      <c r="P995" s="1">
        <v>4140</v>
      </c>
      <c r="Q995" s="1">
        <v>180</v>
      </c>
      <c r="R995" s="1" t="s">
        <v>46</v>
      </c>
      <c r="S995" s="1">
        <v>488.94</v>
      </c>
      <c r="T995" s="6">
        <f>+S995*N995</f>
        <v>2112220.7999999998</v>
      </c>
      <c r="U995" s="6">
        <f>+S995*Q995</f>
        <v>88009.2</v>
      </c>
      <c r="V995" s="1" t="str">
        <f>IF(AB995=0,IFERROR(VLOOKUP(L995,[1]listaMateriales!A:K,11,0),"-"),"Sin producto")</f>
        <v xml:space="preserve">Ladrillos (Olavarria)    </v>
      </c>
      <c r="W995" s="6">
        <f>+IF(OR(K995="27",K995="28",K995="29"),VLOOKUP(L995,[1]listaMateriales!A:E,5,0),0)*N995/1000</f>
        <v>29.903039999999997</v>
      </c>
      <c r="X995" s="6">
        <f>+IF(W995=0,0,T995/W995)</f>
        <v>70635.654435134362</v>
      </c>
      <c r="Y995" s="1" t="str">
        <f>MID(L995,14,1)</f>
        <v>1</v>
      </c>
      <c r="Z995" s="2" t="str">
        <f>IF(IFERROR(FIND("PUL",M995,1),0)&gt;1,"pulido","no")</f>
        <v>no</v>
      </c>
      <c r="AA995" s="2" t="str">
        <f>IF(IFERROR(FIND("BIOC",M995,1),0)&gt;1,"BIOCITY","no")</f>
        <v>no</v>
      </c>
      <c r="AB995" s="2">
        <f>IFERROR(SEARCH("INT",F995,1),0)+IFERROR(SEARCH("DEV",F995,1),0)+IFERROR(SEARCH("FC",F995,1),0)+IFERROR(SEARCH("USD",F995,1),0)</f>
        <v>0</v>
      </c>
    </row>
    <row r="996" spans="1:28" x14ac:dyDescent="0.2">
      <c r="A996" s="1" t="s">
        <v>1327</v>
      </c>
      <c r="B996" s="1" t="s">
        <v>42</v>
      </c>
      <c r="C996" s="4">
        <v>45364</v>
      </c>
      <c r="D996" s="1" t="s">
        <v>533</v>
      </c>
      <c r="E996" s="1" t="s">
        <v>532</v>
      </c>
      <c r="F996" s="1" t="s">
        <v>1326</v>
      </c>
      <c r="G996" s="1" t="s">
        <v>39</v>
      </c>
      <c r="H996" s="1" t="s">
        <v>38</v>
      </c>
      <c r="I996" s="1" t="s">
        <v>0</v>
      </c>
      <c r="J996" s="1" t="s">
        <v>17</v>
      </c>
      <c r="K996" s="1" t="s">
        <v>49</v>
      </c>
      <c r="L996" s="1" t="s">
        <v>48</v>
      </c>
      <c r="M996" s="1" t="s">
        <v>47</v>
      </c>
      <c r="N996" s="1">
        <v>7488</v>
      </c>
      <c r="O996" s="1" t="s">
        <v>4</v>
      </c>
      <c r="P996" s="1">
        <v>7200</v>
      </c>
      <c r="Q996" s="1">
        <v>288</v>
      </c>
      <c r="R996" s="1" t="s">
        <v>93</v>
      </c>
      <c r="S996" s="1">
        <v>257.20999999999998</v>
      </c>
      <c r="T996" s="6">
        <f>+S996*N996</f>
        <v>1925988.4799999997</v>
      </c>
      <c r="U996" s="6">
        <f>+S996*Q996</f>
        <v>74076.479999999996</v>
      </c>
      <c r="V996" s="1" t="str">
        <f>IF(AB996=0,IFERROR(VLOOKUP(L996,[1]listaMateriales!A:K,11,0),"-"),"Sin producto")</f>
        <v xml:space="preserve">Ladrillos (Olavarria)    </v>
      </c>
      <c r="W996" s="6">
        <f>+IF(OR(K996="27",K996="28",K996="29"),VLOOKUP(L996,[1]listaMateriales!A:E,5,0),0)*N996/1000</f>
        <v>39.978431999999998</v>
      </c>
      <c r="X996" s="6">
        <f>+IF(W996=0,0,T996/W996)</f>
        <v>48175.688331148151</v>
      </c>
      <c r="Y996" s="1" t="str">
        <f>MID(L996,14,1)</f>
        <v>1</v>
      </c>
      <c r="Z996" s="2" t="str">
        <f>IF(IFERROR(FIND("PUL",M996,1),0)&gt;1,"pulido","no")</f>
        <v>no</v>
      </c>
      <c r="AA996" s="2" t="str">
        <f>IF(IFERROR(FIND("BIOC",M996,1),0)&gt;1,"BIOCITY","no")</f>
        <v>no</v>
      </c>
      <c r="AB996" s="2">
        <f>IFERROR(SEARCH("INT",F996,1),0)+IFERROR(SEARCH("DEV",F996,1),0)+IFERROR(SEARCH("FC",F996,1),0)+IFERROR(SEARCH("USD",F996,1),0)</f>
        <v>0</v>
      </c>
    </row>
    <row r="997" spans="1:28" x14ac:dyDescent="0.2">
      <c r="A997" s="1" t="s">
        <v>1325</v>
      </c>
      <c r="B997" s="1" t="s">
        <v>15</v>
      </c>
      <c r="C997" s="4">
        <v>45364</v>
      </c>
      <c r="D997" s="1" t="s">
        <v>1324</v>
      </c>
      <c r="E997" s="1" t="s">
        <v>1323</v>
      </c>
      <c r="F997" s="1" t="s">
        <v>1322</v>
      </c>
      <c r="G997" s="1" t="s">
        <v>12</v>
      </c>
      <c r="H997" s="1" t="s">
        <v>11</v>
      </c>
      <c r="I997" s="1" t="s">
        <v>50</v>
      </c>
      <c r="J997" s="1" t="s">
        <v>17</v>
      </c>
      <c r="K997" s="1" t="s">
        <v>16</v>
      </c>
      <c r="L997" s="1" t="s">
        <v>312</v>
      </c>
      <c r="M997" s="1" t="s">
        <v>311</v>
      </c>
      <c r="N997" s="1">
        <v>547.20000000000005</v>
      </c>
      <c r="O997" s="1" t="s">
        <v>2</v>
      </c>
      <c r="P997" s="1">
        <v>0</v>
      </c>
      <c r="Q997" s="1">
        <v>547.20000000000005</v>
      </c>
      <c r="R997" s="1" t="s">
        <v>195</v>
      </c>
      <c r="S997" s="1">
        <v>18301.02</v>
      </c>
      <c r="T997" s="6">
        <f>+S997*N997</f>
        <v>10014318.144000001</v>
      </c>
      <c r="U997" s="6">
        <f>+S997*Q997</f>
        <v>10014318.144000001</v>
      </c>
      <c r="V997" s="1" t="str">
        <f>IF(AB997=0,IFERROR(VLOOKUP(L997,[1]listaMateriales!A:K,11,0),"-"),"Sin producto")</f>
        <v>21 x 122</v>
      </c>
      <c r="W997" s="6">
        <f>+IF(OR(K997="27",K997="28",K997="29"),VLOOKUP(L997,[1]listaMateriales!A:E,5,0),0)*N997/1000</f>
        <v>0</v>
      </c>
      <c r="X997" s="6">
        <f>+IF(W997=0,0,T997/W997)</f>
        <v>0</v>
      </c>
      <c r="Y997" s="1" t="str">
        <f>MID(L997,14,1)</f>
        <v>1</v>
      </c>
      <c r="Z997" s="2" t="str">
        <f>IF(IFERROR(FIND("PUL",M997,1),0)&gt;1,"pulido","no")</f>
        <v>no</v>
      </c>
      <c r="AA997" s="2" t="str">
        <f>IF(IFERROR(FIND("BIOC",M997,1),0)&gt;1,"BIOCITY","no")</f>
        <v>no</v>
      </c>
      <c r="AB997" s="2">
        <f>IFERROR(SEARCH("INT",F997,1),0)+IFERROR(SEARCH("DEV",F997,1),0)+IFERROR(SEARCH("FC",F997,1),0)+IFERROR(SEARCH("USD",F997,1),0)</f>
        <v>0</v>
      </c>
    </row>
    <row r="998" spans="1:28" x14ac:dyDescent="0.2">
      <c r="A998" s="1" t="s">
        <v>1321</v>
      </c>
      <c r="B998" s="1" t="s">
        <v>15</v>
      </c>
      <c r="C998" s="4">
        <v>45364</v>
      </c>
      <c r="D998" s="1" t="s">
        <v>97</v>
      </c>
      <c r="E998" s="1" t="s">
        <v>96</v>
      </c>
      <c r="F998" s="1" t="s">
        <v>1320</v>
      </c>
      <c r="G998" s="1" t="s">
        <v>12</v>
      </c>
      <c r="H998" s="1" t="s">
        <v>11</v>
      </c>
      <c r="I998" s="1" t="s">
        <v>50</v>
      </c>
      <c r="J998" s="1" t="s">
        <v>9</v>
      </c>
      <c r="K998" s="1" t="s">
        <v>30</v>
      </c>
      <c r="L998" s="1" t="s">
        <v>727</v>
      </c>
      <c r="M998" s="1" t="s">
        <v>726</v>
      </c>
      <c r="N998" s="1">
        <v>299.52</v>
      </c>
      <c r="O998" s="1" t="s">
        <v>2</v>
      </c>
      <c r="P998" s="1">
        <v>0</v>
      </c>
      <c r="Q998" s="1">
        <v>299.52</v>
      </c>
      <c r="R998" s="1" t="s">
        <v>93</v>
      </c>
      <c r="S998" s="1">
        <v>4631.09</v>
      </c>
      <c r="T998" s="6">
        <f>+S998*N998</f>
        <v>1387104.0767999999</v>
      </c>
      <c r="U998" s="6">
        <f>+S998*Q998</f>
        <v>1387104.0767999999</v>
      </c>
      <c r="V998" s="1" t="str">
        <f>IF(AB998=0,IFERROR(VLOOKUP(L998,[1]listaMateriales!A:K,11,0),"-"),"Sin producto")</f>
        <v>51 x 51</v>
      </c>
      <c r="W998" s="6">
        <f>+IF(OR(K998="27",K998="28",K998="29"),VLOOKUP(L998,[1]listaMateriales!A:E,5,0),0)*N998/1000</f>
        <v>0</v>
      </c>
      <c r="X998" s="6">
        <f>+IF(W998=0,0,T998/W998)</f>
        <v>0</v>
      </c>
      <c r="Y998" s="1" t="str">
        <f>MID(L998,14,1)</f>
        <v>1</v>
      </c>
      <c r="Z998" s="2" t="str">
        <f>IF(IFERROR(FIND("PUL",M998,1),0)&gt;1,"pulido","no")</f>
        <v>no</v>
      </c>
      <c r="AA998" s="2" t="str">
        <f>IF(IFERROR(FIND("BIOC",M998,1),0)&gt;1,"BIOCITY","no")</f>
        <v>no</v>
      </c>
      <c r="AB998" s="2">
        <f>IFERROR(SEARCH("INT",F998,1),0)+IFERROR(SEARCH("DEV",F998,1),0)+IFERROR(SEARCH("FC",F998,1),0)+IFERROR(SEARCH("USD",F998,1),0)</f>
        <v>0</v>
      </c>
    </row>
    <row r="999" spans="1:28" x14ac:dyDescent="0.2">
      <c r="A999" s="1" t="s">
        <v>1319</v>
      </c>
      <c r="B999" s="1" t="s">
        <v>15</v>
      </c>
      <c r="C999" s="4">
        <v>45364</v>
      </c>
      <c r="D999" s="1" t="s">
        <v>106</v>
      </c>
      <c r="E999" s="1" t="s">
        <v>105</v>
      </c>
      <c r="F999" s="1" t="s">
        <v>167</v>
      </c>
      <c r="G999" s="1" t="s">
        <v>12</v>
      </c>
      <c r="H999" s="1" t="s">
        <v>11</v>
      </c>
      <c r="I999" s="1" t="s">
        <v>50</v>
      </c>
      <c r="J999" s="1" t="s">
        <v>17</v>
      </c>
      <c r="K999" s="1" t="s">
        <v>16</v>
      </c>
      <c r="L999" s="1" t="s">
        <v>183</v>
      </c>
      <c r="M999" s="1" t="s">
        <v>182</v>
      </c>
      <c r="N999" s="1">
        <v>1.56</v>
      </c>
      <c r="O999" s="1" t="s">
        <v>2</v>
      </c>
      <c r="P999" s="1">
        <v>1.56</v>
      </c>
      <c r="Q999" s="1">
        <v>0</v>
      </c>
      <c r="R999" s="1" t="s">
        <v>43</v>
      </c>
      <c r="S999" s="1">
        <v>0.15</v>
      </c>
      <c r="T999" s="6">
        <f>+S999*N999</f>
        <v>0.23399999999999999</v>
      </c>
      <c r="U999" s="6">
        <f>+S999*Q999</f>
        <v>0</v>
      </c>
      <c r="V999" s="1" t="str">
        <f>IF(AB999=0,IFERROR(VLOOKUP(L999,[1]listaMateriales!A:K,11,0),"-"),"Sin producto")</f>
        <v xml:space="preserve">64 x 122 </v>
      </c>
      <c r="W999" s="6">
        <f>+IF(OR(K999="27",K999="28",K999="29"),VLOOKUP(L999,[1]listaMateriales!A:E,5,0),0)*N999/1000</f>
        <v>0</v>
      </c>
      <c r="X999" s="6">
        <f>+IF(W999=0,0,T999/W999)</f>
        <v>0</v>
      </c>
      <c r="Y999" s="1" t="str">
        <f>MID(L999,14,1)</f>
        <v>1</v>
      </c>
      <c r="Z999" s="2" t="str">
        <f>IF(IFERROR(FIND("PUL",M999,1),0)&gt;1,"pulido","no")</f>
        <v>no</v>
      </c>
      <c r="AA999" s="2" t="str">
        <f>IF(IFERROR(FIND("BIOC",M999,1),0)&gt;1,"BIOCITY","no")</f>
        <v>no</v>
      </c>
      <c r="AB999" s="2">
        <f>IFERROR(SEARCH("INT",F999,1),0)+IFERROR(SEARCH("DEV",F999,1),0)+IFERROR(SEARCH("FC",F999,1),0)+IFERROR(SEARCH("USD",F999,1),0)</f>
        <v>0</v>
      </c>
    </row>
    <row r="1000" spans="1:28" x14ac:dyDescent="0.2">
      <c r="A1000" s="1" t="s">
        <v>1319</v>
      </c>
      <c r="B1000" s="1" t="s">
        <v>15</v>
      </c>
      <c r="C1000" s="4">
        <v>45364</v>
      </c>
      <c r="D1000" s="1" t="s">
        <v>106</v>
      </c>
      <c r="E1000" s="1" t="s">
        <v>105</v>
      </c>
      <c r="F1000" s="1" t="s">
        <v>167</v>
      </c>
      <c r="G1000" s="1" t="s">
        <v>12</v>
      </c>
      <c r="H1000" s="1" t="s">
        <v>11</v>
      </c>
      <c r="I1000" s="1" t="s">
        <v>50</v>
      </c>
      <c r="J1000" s="1" t="s">
        <v>17</v>
      </c>
      <c r="K1000" s="1" t="s">
        <v>16</v>
      </c>
      <c r="L1000" s="1" t="s">
        <v>181</v>
      </c>
      <c r="M1000" s="1" t="s">
        <v>180</v>
      </c>
      <c r="N1000" s="1">
        <v>1.56</v>
      </c>
      <c r="O1000" s="1" t="s">
        <v>2</v>
      </c>
      <c r="P1000" s="1">
        <v>1.56</v>
      </c>
      <c r="Q1000" s="1">
        <v>0</v>
      </c>
      <c r="R1000" s="1" t="s">
        <v>43</v>
      </c>
      <c r="S1000" s="1">
        <v>0.15</v>
      </c>
      <c r="T1000" s="6">
        <f>+S1000*N1000</f>
        <v>0.23399999999999999</v>
      </c>
      <c r="U1000" s="6">
        <f>+S1000*Q1000</f>
        <v>0</v>
      </c>
      <c r="V1000" s="1" t="str">
        <f>IF(AB1000=0,IFERROR(VLOOKUP(L1000,[1]listaMateriales!A:K,11,0),"-"),"Sin producto")</f>
        <v xml:space="preserve">64 x 122 </v>
      </c>
      <c r="W1000" s="6">
        <f>+IF(OR(K1000="27",K1000="28",K1000="29"),VLOOKUP(L1000,[1]listaMateriales!A:E,5,0),0)*N1000/1000</f>
        <v>0</v>
      </c>
      <c r="X1000" s="6">
        <f>+IF(W1000=0,0,T1000/W1000)</f>
        <v>0</v>
      </c>
      <c r="Y1000" s="1" t="str">
        <f>MID(L1000,14,1)</f>
        <v>1</v>
      </c>
      <c r="Z1000" s="2" t="str">
        <f>IF(IFERROR(FIND("PUL",M1000,1),0)&gt;1,"pulido","no")</f>
        <v>no</v>
      </c>
      <c r="AA1000" s="2" t="str">
        <f>IF(IFERROR(FIND("BIOC",M1000,1),0)&gt;1,"BIOCITY","no")</f>
        <v>no</v>
      </c>
      <c r="AB1000" s="2">
        <f>IFERROR(SEARCH("INT",F1000,1),0)+IFERROR(SEARCH("DEV",F1000,1),0)+IFERROR(SEARCH("FC",F1000,1),0)+IFERROR(SEARCH("USD",F1000,1),0)</f>
        <v>0</v>
      </c>
    </row>
    <row r="1001" spans="1:28" x14ac:dyDescent="0.2">
      <c r="A1001" s="1" t="s">
        <v>1319</v>
      </c>
      <c r="B1001" s="1" t="s">
        <v>15</v>
      </c>
      <c r="C1001" s="4">
        <v>45364</v>
      </c>
      <c r="D1001" s="1" t="s">
        <v>106</v>
      </c>
      <c r="E1001" s="1" t="s">
        <v>105</v>
      </c>
      <c r="F1001" s="1" t="s">
        <v>167</v>
      </c>
      <c r="G1001" s="1" t="s">
        <v>12</v>
      </c>
      <c r="H1001" s="1" t="s">
        <v>11</v>
      </c>
      <c r="I1001" s="1" t="s">
        <v>50</v>
      </c>
      <c r="J1001" s="1" t="s">
        <v>17</v>
      </c>
      <c r="K1001" s="1" t="s">
        <v>16</v>
      </c>
      <c r="L1001" s="1" t="s">
        <v>179</v>
      </c>
      <c r="M1001" s="1" t="s">
        <v>178</v>
      </c>
      <c r="N1001" s="1">
        <v>1.56</v>
      </c>
      <c r="O1001" s="1" t="s">
        <v>2</v>
      </c>
      <c r="P1001" s="1">
        <v>1.56</v>
      </c>
      <c r="Q1001" s="1">
        <v>0</v>
      </c>
      <c r="R1001" s="1" t="s">
        <v>43</v>
      </c>
      <c r="S1001" s="1">
        <v>0.15</v>
      </c>
      <c r="T1001" s="6">
        <f>+S1001*N1001</f>
        <v>0.23399999999999999</v>
      </c>
      <c r="U1001" s="6">
        <f>+S1001*Q1001</f>
        <v>0</v>
      </c>
      <c r="V1001" s="1" t="str">
        <f>IF(AB1001=0,IFERROR(VLOOKUP(L1001,[1]listaMateriales!A:K,11,0),"-"),"Sin producto")</f>
        <v xml:space="preserve">64 x 122 </v>
      </c>
      <c r="W1001" s="6">
        <f>+IF(OR(K1001="27",K1001="28",K1001="29"),VLOOKUP(L1001,[1]listaMateriales!A:E,5,0),0)*N1001/1000</f>
        <v>0</v>
      </c>
      <c r="X1001" s="6">
        <f>+IF(W1001=0,0,T1001/W1001)</f>
        <v>0</v>
      </c>
      <c r="Y1001" s="1" t="str">
        <f>MID(L1001,14,1)</f>
        <v>1</v>
      </c>
      <c r="Z1001" s="2" t="str">
        <f>IF(IFERROR(FIND("PUL",M1001,1),0)&gt;1,"pulido","no")</f>
        <v>no</v>
      </c>
      <c r="AA1001" s="2" t="str">
        <f>IF(IFERROR(FIND("BIOC",M1001,1),0)&gt;1,"BIOCITY","no")</f>
        <v>no</v>
      </c>
      <c r="AB1001" s="2">
        <f>IFERROR(SEARCH("INT",F1001,1),0)+IFERROR(SEARCH("DEV",F1001,1),0)+IFERROR(SEARCH("FC",F1001,1),0)+IFERROR(SEARCH("USD",F1001,1),0)</f>
        <v>0</v>
      </c>
    </row>
    <row r="1002" spans="1:28" x14ac:dyDescent="0.2">
      <c r="A1002" s="1" t="s">
        <v>1319</v>
      </c>
      <c r="B1002" s="1" t="s">
        <v>15</v>
      </c>
      <c r="C1002" s="4">
        <v>45364</v>
      </c>
      <c r="D1002" s="1" t="s">
        <v>106</v>
      </c>
      <c r="E1002" s="1" t="s">
        <v>105</v>
      </c>
      <c r="F1002" s="1" t="s">
        <v>167</v>
      </c>
      <c r="G1002" s="1" t="s">
        <v>12</v>
      </c>
      <c r="H1002" s="1" t="s">
        <v>11</v>
      </c>
      <c r="I1002" s="1" t="s">
        <v>50</v>
      </c>
      <c r="J1002" s="1" t="s">
        <v>17</v>
      </c>
      <c r="K1002" s="1" t="s">
        <v>16</v>
      </c>
      <c r="L1002" s="1" t="s">
        <v>177</v>
      </c>
      <c r="M1002" s="1" t="s">
        <v>176</v>
      </c>
      <c r="N1002" s="1">
        <v>1.56</v>
      </c>
      <c r="O1002" s="1" t="s">
        <v>2</v>
      </c>
      <c r="P1002" s="1">
        <v>1.56</v>
      </c>
      <c r="Q1002" s="1">
        <v>0</v>
      </c>
      <c r="R1002" s="1" t="s">
        <v>43</v>
      </c>
      <c r="S1002" s="1">
        <v>0.15</v>
      </c>
      <c r="T1002" s="6">
        <f>+S1002*N1002</f>
        <v>0.23399999999999999</v>
      </c>
      <c r="U1002" s="6">
        <f>+S1002*Q1002</f>
        <v>0</v>
      </c>
      <c r="V1002" s="1" t="str">
        <f>IF(AB1002=0,IFERROR(VLOOKUP(L1002,[1]listaMateriales!A:K,11,0),"-"),"Sin producto")</f>
        <v xml:space="preserve">64 x 122 </v>
      </c>
      <c r="W1002" s="6">
        <f>+IF(OR(K1002="27",K1002="28",K1002="29"),VLOOKUP(L1002,[1]listaMateriales!A:E,5,0),0)*N1002/1000</f>
        <v>0</v>
      </c>
      <c r="X1002" s="6">
        <f>+IF(W1002=0,0,T1002/W1002)</f>
        <v>0</v>
      </c>
      <c r="Y1002" s="1" t="str">
        <f>MID(L1002,14,1)</f>
        <v>1</v>
      </c>
      <c r="Z1002" s="2" t="str">
        <f>IF(IFERROR(FIND("PUL",M1002,1),0)&gt;1,"pulido","no")</f>
        <v>no</v>
      </c>
      <c r="AA1002" s="2" t="str">
        <f>IF(IFERROR(FIND("BIOC",M1002,1),0)&gt;1,"BIOCITY","no")</f>
        <v>no</v>
      </c>
      <c r="AB1002" s="2">
        <f>IFERROR(SEARCH("INT",F1002,1),0)+IFERROR(SEARCH("DEV",F1002,1),0)+IFERROR(SEARCH("FC",F1002,1),0)+IFERROR(SEARCH("USD",F1002,1),0)</f>
        <v>0</v>
      </c>
    </row>
    <row r="1003" spans="1:28" x14ac:dyDescent="0.2">
      <c r="A1003" s="1" t="s">
        <v>1319</v>
      </c>
      <c r="B1003" s="1" t="s">
        <v>15</v>
      </c>
      <c r="C1003" s="4">
        <v>45364</v>
      </c>
      <c r="D1003" s="1" t="s">
        <v>106</v>
      </c>
      <c r="E1003" s="1" t="s">
        <v>105</v>
      </c>
      <c r="F1003" s="1" t="s">
        <v>167</v>
      </c>
      <c r="G1003" s="1" t="s">
        <v>12</v>
      </c>
      <c r="H1003" s="1" t="s">
        <v>11</v>
      </c>
      <c r="I1003" s="1" t="s">
        <v>50</v>
      </c>
      <c r="J1003" s="1" t="s">
        <v>17</v>
      </c>
      <c r="K1003" s="1" t="s">
        <v>16</v>
      </c>
      <c r="L1003" s="1" t="s">
        <v>175</v>
      </c>
      <c r="M1003" s="1" t="s">
        <v>174</v>
      </c>
      <c r="N1003" s="1">
        <v>1.56</v>
      </c>
      <c r="O1003" s="1" t="s">
        <v>2</v>
      </c>
      <c r="P1003" s="1">
        <v>1.56</v>
      </c>
      <c r="Q1003" s="1">
        <v>0</v>
      </c>
      <c r="R1003" s="1" t="s">
        <v>43</v>
      </c>
      <c r="S1003" s="1">
        <v>0.15</v>
      </c>
      <c r="T1003" s="6">
        <f>+S1003*N1003</f>
        <v>0.23399999999999999</v>
      </c>
      <c r="U1003" s="6">
        <f>+S1003*Q1003</f>
        <v>0</v>
      </c>
      <c r="V1003" s="1" t="str">
        <f>IF(AB1003=0,IFERROR(VLOOKUP(L1003,[1]listaMateriales!A:K,11,0),"-"),"Sin producto")</f>
        <v xml:space="preserve">64 x 122 </v>
      </c>
      <c r="W1003" s="6">
        <f>+IF(OR(K1003="27",K1003="28",K1003="29"),VLOOKUP(L1003,[1]listaMateriales!A:E,5,0),0)*N1003/1000</f>
        <v>0</v>
      </c>
      <c r="X1003" s="6">
        <f>+IF(W1003=0,0,T1003/W1003)</f>
        <v>0</v>
      </c>
      <c r="Y1003" s="1" t="str">
        <f>MID(L1003,14,1)</f>
        <v>1</v>
      </c>
      <c r="Z1003" s="2" t="str">
        <f>IF(IFERROR(FIND("PUL",M1003,1),0)&gt;1,"pulido","no")</f>
        <v>no</v>
      </c>
      <c r="AA1003" s="2" t="str">
        <f>IF(IFERROR(FIND("BIOC",M1003,1),0)&gt;1,"BIOCITY","no")</f>
        <v>no</v>
      </c>
      <c r="AB1003" s="2">
        <f>IFERROR(SEARCH("INT",F1003,1),0)+IFERROR(SEARCH("DEV",F1003,1),0)+IFERROR(SEARCH("FC",F1003,1),0)+IFERROR(SEARCH("USD",F1003,1),0)</f>
        <v>0</v>
      </c>
    </row>
    <row r="1004" spans="1:28" x14ac:dyDescent="0.2">
      <c r="A1004" s="1" t="s">
        <v>1319</v>
      </c>
      <c r="B1004" s="1" t="s">
        <v>15</v>
      </c>
      <c r="C1004" s="4">
        <v>45364</v>
      </c>
      <c r="D1004" s="1" t="s">
        <v>106</v>
      </c>
      <c r="E1004" s="1" t="s">
        <v>105</v>
      </c>
      <c r="F1004" s="1" t="s">
        <v>167</v>
      </c>
      <c r="G1004" s="1" t="s">
        <v>12</v>
      </c>
      <c r="H1004" s="1" t="s">
        <v>11</v>
      </c>
      <c r="I1004" s="1" t="s">
        <v>50</v>
      </c>
      <c r="J1004" s="1" t="s">
        <v>17</v>
      </c>
      <c r="K1004" s="1" t="s">
        <v>16</v>
      </c>
      <c r="L1004" s="1" t="s">
        <v>173</v>
      </c>
      <c r="M1004" s="1" t="s">
        <v>172</v>
      </c>
      <c r="N1004" s="1">
        <v>1.56</v>
      </c>
      <c r="O1004" s="1" t="s">
        <v>2</v>
      </c>
      <c r="P1004" s="1">
        <v>1.56</v>
      </c>
      <c r="Q1004" s="1">
        <v>0</v>
      </c>
      <c r="R1004" s="1" t="s">
        <v>43</v>
      </c>
      <c r="S1004" s="1">
        <v>0.15</v>
      </c>
      <c r="T1004" s="6">
        <f>+S1004*N1004</f>
        <v>0.23399999999999999</v>
      </c>
      <c r="U1004" s="6">
        <f>+S1004*Q1004</f>
        <v>0</v>
      </c>
      <c r="V1004" s="1" t="str">
        <f>IF(AB1004=0,IFERROR(VLOOKUP(L1004,[1]listaMateriales!A:K,11,0),"-"),"Sin producto")</f>
        <v xml:space="preserve">64 x 122 </v>
      </c>
      <c r="W1004" s="6">
        <f>+IF(OR(K1004="27",K1004="28",K1004="29"),VLOOKUP(L1004,[1]listaMateriales!A:E,5,0),0)*N1004/1000</f>
        <v>0</v>
      </c>
      <c r="X1004" s="6">
        <f>+IF(W1004=0,0,T1004/W1004)</f>
        <v>0</v>
      </c>
      <c r="Y1004" s="1" t="str">
        <f>MID(L1004,14,1)</f>
        <v>1</v>
      </c>
      <c r="Z1004" s="2" t="str">
        <f>IF(IFERROR(FIND("PUL",M1004,1),0)&gt;1,"pulido","no")</f>
        <v>no</v>
      </c>
      <c r="AA1004" s="2" t="str">
        <f>IF(IFERROR(FIND("BIOC",M1004,1),0)&gt;1,"BIOCITY","no")</f>
        <v>no</v>
      </c>
      <c r="AB1004" s="2">
        <f>IFERROR(SEARCH("INT",F1004,1),0)+IFERROR(SEARCH("DEV",F1004,1),0)+IFERROR(SEARCH("FC",F1004,1),0)+IFERROR(SEARCH("USD",F1004,1),0)</f>
        <v>0</v>
      </c>
    </row>
    <row r="1005" spans="1:28" x14ac:dyDescent="0.2">
      <c r="A1005" s="1" t="s">
        <v>1319</v>
      </c>
      <c r="B1005" s="1" t="s">
        <v>15</v>
      </c>
      <c r="C1005" s="4">
        <v>45364</v>
      </c>
      <c r="D1005" s="1" t="s">
        <v>106</v>
      </c>
      <c r="E1005" s="1" t="s">
        <v>105</v>
      </c>
      <c r="F1005" s="1" t="s">
        <v>167</v>
      </c>
      <c r="G1005" s="1" t="s">
        <v>12</v>
      </c>
      <c r="H1005" s="1" t="s">
        <v>11</v>
      </c>
      <c r="I1005" s="1" t="s">
        <v>50</v>
      </c>
      <c r="J1005" s="1" t="s">
        <v>17</v>
      </c>
      <c r="K1005" s="1" t="s">
        <v>16</v>
      </c>
      <c r="L1005" s="1" t="s">
        <v>187</v>
      </c>
      <c r="M1005" s="1" t="s">
        <v>186</v>
      </c>
      <c r="N1005" s="1">
        <v>1.35</v>
      </c>
      <c r="O1005" s="1" t="s">
        <v>2</v>
      </c>
      <c r="P1005" s="1">
        <v>1.35</v>
      </c>
      <c r="Q1005" s="1">
        <v>0</v>
      </c>
      <c r="R1005" s="1" t="s">
        <v>43</v>
      </c>
      <c r="S1005" s="1">
        <v>0.19</v>
      </c>
      <c r="T1005" s="6">
        <f>+S1005*N1005</f>
        <v>0.25650000000000001</v>
      </c>
      <c r="U1005" s="6">
        <f>+S1005*Q1005</f>
        <v>0</v>
      </c>
      <c r="V1005" s="1" t="str">
        <f>IF(AB1005=0,IFERROR(VLOOKUP(L1005,[1]listaMateriales!A:K,11,0),"-"),"Sin producto")</f>
        <v>58 x 117 Polished</v>
      </c>
      <c r="W1005" s="6">
        <f>+IF(OR(K1005="27",K1005="28",K1005="29"),VLOOKUP(L1005,[1]listaMateriales!A:E,5,0),0)*N1005/1000</f>
        <v>0</v>
      </c>
      <c r="X1005" s="6">
        <f>+IF(W1005=0,0,T1005/W1005)</f>
        <v>0</v>
      </c>
      <c r="Y1005" s="1" t="str">
        <f>MID(L1005,14,1)</f>
        <v>1</v>
      </c>
      <c r="Z1005" s="2" t="str">
        <f>IF(IFERROR(FIND("PUL",M1005,1),0)&gt;1,"pulido","no")</f>
        <v>pulido</v>
      </c>
      <c r="AA1005" s="2" t="str">
        <f>IF(IFERROR(FIND("BIOC",M1005,1),0)&gt;1,"BIOCITY","no")</f>
        <v>no</v>
      </c>
      <c r="AB1005" s="2">
        <f>IFERROR(SEARCH("INT",F1005,1),0)+IFERROR(SEARCH("DEV",F1005,1),0)+IFERROR(SEARCH("FC",F1005,1),0)+IFERROR(SEARCH("USD",F1005,1),0)</f>
        <v>0</v>
      </c>
    </row>
    <row r="1006" spans="1:28" x14ac:dyDescent="0.2">
      <c r="A1006" s="1" t="s">
        <v>1319</v>
      </c>
      <c r="B1006" s="1" t="s">
        <v>15</v>
      </c>
      <c r="C1006" s="4">
        <v>45364</v>
      </c>
      <c r="D1006" s="1" t="s">
        <v>106</v>
      </c>
      <c r="E1006" s="1" t="s">
        <v>105</v>
      </c>
      <c r="F1006" s="1" t="s">
        <v>167</v>
      </c>
      <c r="G1006" s="1" t="s">
        <v>12</v>
      </c>
      <c r="H1006" s="1" t="s">
        <v>11</v>
      </c>
      <c r="I1006" s="1" t="s">
        <v>50</v>
      </c>
      <c r="J1006" s="1" t="s">
        <v>17</v>
      </c>
      <c r="K1006" s="1" t="s">
        <v>16</v>
      </c>
      <c r="L1006" s="1" t="s">
        <v>141</v>
      </c>
      <c r="M1006" s="1" t="s">
        <v>140</v>
      </c>
      <c r="N1006" s="1">
        <v>1.35</v>
      </c>
      <c r="O1006" s="1" t="s">
        <v>2</v>
      </c>
      <c r="P1006" s="1">
        <v>1.35</v>
      </c>
      <c r="Q1006" s="1">
        <v>0</v>
      </c>
      <c r="R1006" s="1" t="s">
        <v>43</v>
      </c>
      <c r="S1006" s="1">
        <v>0.2</v>
      </c>
      <c r="T1006" s="6">
        <f>+S1006*N1006</f>
        <v>0.27</v>
      </c>
      <c r="U1006" s="6">
        <f>+S1006*Q1006</f>
        <v>0</v>
      </c>
      <c r="V1006" s="1" t="str">
        <f>IF(AB1006=0,IFERROR(VLOOKUP(L1006,[1]listaMateriales!A:K,11,0),"-"),"Sin producto")</f>
        <v>58 x 117 Polished</v>
      </c>
      <c r="W1006" s="6">
        <f>+IF(OR(K1006="27",K1006="28",K1006="29"),VLOOKUP(L1006,[1]listaMateriales!A:E,5,0),0)*N1006/1000</f>
        <v>0</v>
      </c>
      <c r="X1006" s="6">
        <f>+IF(W1006=0,0,T1006/W1006)</f>
        <v>0</v>
      </c>
      <c r="Y1006" s="1" t="str">
        <f>MID(L1006,14,1)</f>
        <v>1</v>
      </c>
      <c r="Z1006" s="2" t="str">
        <f>IF(IFERROR(FIND("PUL",M1006,1),0)&gt;1,"pulido","no")</f>
        <v>pulido</v>
      </c>
      <c r="AA1006" s="2" t="str">
        <f>IF(IFERROR(FIND("BIOC",M1006,1),0)&gt;1,"BIOCITY","no")</f>
        <v>no</v>
      </c>
      <c r="AB1006" s="2">
        <f>IFERROR(SEARCH("INT",F1006,1),0)+IFERROR(SEARCH("DEV",F1006,1),0)+IFERROR(SEARCH("FC",F1006,1),0)+IFERROR(SEARCH("USD",F1006,1),0)</f>
        <v>0</v>
      </c>
    </row>
    <row r="1007" spans="1:28" x14ac:dyDescent="0.2">
      <c r="A1007" s="1" t="s">
        <v>1319</v>
      </c>
      <c r="B1007" s="1" t="s">
        <v>15</v>
      </c>
      <c r="C1007" s="4">
        <v>45364</v>
      </c>
      <c r="D1007" s="1" t="s">
        <v>106</v>
      </c>
      <c r="E1007" s="1" t="s">
        <v>105</v>
      </c>
      <c r="F1007" s="1" t="s">
        <v>167</v>
      </c>
      <c r="G1007" s="1" t="s">
        <v>12</v>
      </c>
      <c r="H1007" s="1" t="s">
        <v>11</v>
      </c>
      <c r="I1007" s="1" t="s">
        <v>50</v>
      </c>
      <c r="J1007" s="1" t="s">
        <v>17</v>
      </c>
      <c r="K1007" s="1" t="s">
        <v>16</v>
      </c>
      <c r="L1007" s="1" t="s">
        <v>171</v>
      </c>
      <c r="M1007" s="1" t="s">
        <v>170</v>
      </c>
      <c r="N1007" s="1">
        <v>1.56</v>
      </c>
      <c r="O1007" s="1" t="s">
        <v>2</v>
      </c>
      <c r="P1007" s="1">
        <v>1.56</v>
      </c>
      <c r="Q1007" s="1">
        <v>0</v>
      </c>
      <c r="R1007" s="1" t="s">
        <v>43</v>
      </c>
      <c r="S1007" s="1">
        <v>0.15</v>
      </c>
      <c r="T1007" s="6">
        <f>+S1007*N1007</f>
        <v>0.23399999999999999</v>
      </c>
      <c r="U1007" s="6">
        <f>+S1007*Q1007</f>
        <v>0</v>
      </c>
      <c r="V1007" s="1" t="str">
        <f>IF(AB1007=0,IFERROR(VLOOKUP(L1007,[1]listaMateriales!A:K,11,0),"-"),"Sin producto")</f>
        <v xml:space="preserve">64 x 122 </v>
      </c>
      <c r="W1007" s="6">
        <f>+IF(OR(K1007="27",K1007="28",K1007="29"),VLOOKUP(L1007,[1]listaMateriales!A:E,5,0),0)*N1007/1000</f>
        <v>0</v>
      </c>
      <c r="X1007" s="6">
        <f>+IF(W1007=0,0,T1007/W1007)</f>
        <v>0</v>
      </c>
      <c r="Y1007" s="1" t="str">
        <f>MID(L1007,14,1)</f>
        <v>1</v>
      </c>
      <c r="Z1007" s="2" t="str">
        <f>IF(IFERROR(FIND("PUL",M1007,1),0)&gt;1,"pulido","no")</f>
        <v>no</v>
      </c>
      <c r="AA1007" s="2" t="str">
        <f>IF(IFERROR(FIND("BIOC",M1007,1),0)&gt;1,"BIOCITY","no")</f>
        <v>no</v>
      </c>
      <c r="AB1007" s="2">
        <f>IFERROR(SEARCH("INT",F1007,1),0)+IFERROR(SEARCH("DEV",F1007,1),0)+IFERROR(SEARCH("FC",F1007,1),0)+IFERROR(SEARCH("USD",F1007,1),0)</f>
        <v>0</v>
      </c>
    </row>
    <row r="1008" spans="1:28" x14ac:dyDescent="0.2">
      <c r="A1008" s="1" t="s">
        <v>1319</v>
      </c>
      <c r="B1008" s="1" t="s">
        <v>15</v>
      </c>
      <c r="C1008" s="4">
        <v>45364</v>
      </c>
      <c r="D1008" s="1" t="s">
        <v>106</v>
      </c>
      <c r="E1008" s="1" t="s">
        <v>105</v>
      </c>
      <c r="F1008" s="1" t="s">
        <v>167</v>
      </c>
      <c r="G1008" s="1" t="s">
        <v>12</v>
      </c>
      <c r="H1008" s="1" t="s">
        <v>11</v>
      </c>
      <c r="I1008" s="1" t="s">
        <v>50</v>
      </c>
      <c r="J1008" s="1" t="s">
        <v>17</v>
      </c>
      <c r="K1008" s="1" t="s">
        <v>16</v>
      </c>
      <c r="L1008" s="1" t="s">
        <v>169</v>
      </c>
      <c r="M1008" s="1" t="s">
        <v>168</v>
      </c>
      <c r="N1008" s="1">
        <v>1.56</v>
      </c>
      <c r="O1008" s="1" t="s">
        <v>2</v>
      </c>
      <c r="P1008" s="1">
        <v>1.56</v>
      </c>
      <c r="Q1008" s="1">
        <v>0</v>
      </c>
      <c r="R1008" s="1" t="s">
        <v>43</v>
      </c>
      <c r="S1008" s="1">
        <v>0.15</v>
      </c>
      <c r="T1008" s="6">
        <f>+S1008*N1008</f>
        <v>0.23399999999999999</v>
      </c>
      <c r="U1008" s="6">
        <f>+S1008*Q1008</f>
        <v>0</v>
      </c>
      <c r="V1008" s="1" t="str">
        <f>IF(AB1008=0,IFERROR(VLOOKUP(L1008,[1]listaMateriales!A:K,11,0),"-"),"Sin producto")</f>
        <v xml:space="preserve">64 x 122 </v>
      </c>
      <c r="W1008" s="6">
        <f>+IF(OR(K1008="27",K1008="28",K1008="29"),VLOOKUP(L1008,[1]listaMateriales!A:E,5,0),0)*N1008/1000</f>
        <v>0</v>
      </c>
      <c r="X1008" s="6">
        <f>+IF(W1008=0,0,T1008/W1008)</f>
        <v>0</v>
      </c>
      <c r="Y1008" s="1" t="str">
        <f>MID(L1008,14,1)</f>
        <v>1</v>
      </c>
      <c r="Z1008" s="2" t="str">
        <f>IF(IFERROR(FIND("PUL",M1008,1),0)&gt;1,"pulido","no")</f>
        <v>no</v>
      </c>
      <c r="AA1008" s="2" t="str">
        <f>IF(IFERROR(FIND("BIOC",M1008,1),0)&gt;1,"BIOCITY","no")</f>
        <v>no</v>
      </c>
      <c r="AB1008" s="2">
        <f>IFERROR(SEARCH("INT",F1008,1),0)+IFERROR(SEARCH("DEV",F1008,1),0)+IFERROR(SEARCH("FC",F1008,1),0)+IFERROR(SEARCH("USD",F1008,1),0)</f>
        <v>0</v>
      </c>
    </row>
    <row r="1009" spans="1:28" x14ac:dyDescent="0.2">
      <c r="A1009" s="1" t="s">
        <v>1319</v>
      </c>
      <c r="B1009" s="1" t="s">
        <v>15</v>
      </c>
      <c r="C1009" s="4">
        <v>45364</v>
      </c>
      <c r="D1009" s="1" t="s">
        <v>106</v>
      </c>
      <c r="E1009" s="1" t="s">
        <v>105</v>
      </c>
      <c r="F1009" s="1" t="s">
        <v>167</v>
      </c>
      <c r="G1009" s="1" t="s">
        <v>12</v>
      </c>
      <c r="H1009" s="1" t="s">
        <v>11</v>
      </c>
      <c r="I1009" s="1" t="s">
        <v>50</v>
      </c>
      <c r="J1009" s="1" t="s">
        <v>17</v>
      </c>
      <c r="K1009" s="1" t="s">
        <v>16</v>
      </c>
      <c r="L1009" s="1" t="s">
        <v>166</v>
      </c>
      <c r="M1009" s="1" t="s">
        <v>165</v>
      </c>
      <c r="N1009" s="1">
        <v>1.56</v>
      </c>
      <c r="O1009" s="1" t="s">
        <v>2</v>
      </c>
      <c r="P1009" s="1">
        <v>0</v>
      </c>
      <c r="Q1009" s="1">
        <v>1.56</v>
      </c>
      <c r="R1009" s="1" t="s">
        <v>43</v>
      </c>
      <c r="S1009" s="1">
        <v>0.15</v>
      </c>
      <c r="T1009" s="6">
        <f>+S1009*N1009</f>
        <v>0.23399999999999999</v>
      </c>
      <c r="U1009" s="6">
        <f>+S1009*Q1009</f>
        <v>0.23399999999999999</v>
      </c>
      <c r="V1009" s="1" t="str">
        <f>IF(AB1009=0,IFERROR(VLOOKUP(L1009,[1]listaMateriales!A:K,11,0),"-"),"Sin producto")</f>
        <v xml:space="preserve">64 x 122 </v>
      </c>
      <c r="W1009" s="6">
        <f>+IF(OR(K1009="27",K1009="28",K1009="29"),VLOOKUP(L1009,[1]listaMateriales!A:E,5,0),0)*N1009/1000</f>
        <v>0</v>
      </c>
      <c r="X1009" s="6">
        <f>+IF(W1009=0,0,T1009/W1009)</f>
        <v>0</v>
      </c>
      <c r="Y1009" s="1" t="str">
        <f>MID(L1009,14,1)</f>
        <v>1</v>
      </c>
      <c r="Z1009" s="2" t="str">
        <f>IF(IFERROR(FIND("PUL",M1009,1),0)&gt;1,"pulido","no")</f>
        <v>no</v>
      </c>
      <c r="AA1009" s="2" t="str">
        <f>IF(IFERROR(FIND("BIOC",M1009,1),0)&gt;1,"BIOCITY","no")</f>
        <v>no</v>
      </c>
      <c r="AB1009" s="2">
        <f>IFERROR(SEARCH("INT",F1009,1),0)+IFERROR(SEARCH("DEV",F1009,1),0)+IFERROR(SEARCH("FC",F1009,1),0)+IFERROR(SEARCH("USD",F1009,1),0)</f>
        <v>0</v>
      </c>
    </row>
    <row r="1010" spans="1:28" x14ac:dyDescent="0.2">
      <c r="A1010" s="1" t="s">
        <v>1318</v>
      </c>
      <c r="B1010" s="1" t="s">
        <v>15</v>
      </c>
      <c r="C1010" s="4">
        <v>45364</v>
      </c>
      <c r="D1010" s="1" t="s">
        <v>1317</v>
      </c>
      <c r="E1010" s="1" t="s">
        <v>1316</v>
      </c>
      <c r="F1010" s="1" t="s">
        <v>1315</v>
      </c>
      <c r="G1010" s="1" t="s">
        <v>12</v>
      </c>
      <c r="H1010" s="1" t="s">
        <v>11</v>
      </c>
      <c r="I1010" s="1" t="s">
        <v>50</v>
      </c>
      <c r="J1010" s="1" t="s">
        <v>17</v>
      </c>
      <c r="K1010" s="1" t="s">
        <v>16</v>
      </c>
      <c r="L1010" s="1" t="s">
        <v>183</v>
      </c>
      <c r="M1010" s="1" t="s">
        <v>182</v>
      </c>
      <c r="N1010" s="1">
        <v>1.56</v>
      </c>
      <c r="O1010" s="1" t="s">
        <v>2</v>
      </c>
      <c r="P1010" s="1">
        <v>0</v>
      </c>
      <c r="Q1010" s="1">
        <v>1.56</v>
      </c>
      <c r="R1010" s="1" t="s">
        <v>43</v>
      </c>
      <c r="S1010" s="1">
        <v>0.15</v>
      </c>
      <c r="T1010" s="6">
        <f>+S1010*N1010</f>
        <v>0.23399999999999999</v>
      </c>
      <c r="U1010" s="6">
        <f>+S1010*Q1010</f>
        <v>0.23399999999999999</v>
      </c>
      <c r="V1010" s="1" t="str">
        <f>IF(AB1010=0,IFERROR(VLOOKUP(L1010,[1]listaMateriales!A:K,11,0),"-"),"Sin producto")</f>
        <v xml:space="preserve">64 x 122 </v>
      </c>
      <c r="W1010" s="6">
        <f>+IF(OR(K1010="27",K1010="28",K1010="29"),VLOOKUP(L1010,[1]listaMateriales!A:E,5,0),0)*N1010/1000</f>
        <v>0</v>
      </c>
      <c r="X1010" s="6">
        <f>+IF(W1010=0,0,T1010/W1010)</f>
        <v>0</v>
      </c>
      <c r="Y1010" s="1" t="str">
        <f>MID(L1010,14,1)</f>
        <v>1</v>
      </c>
      <c r="Z1010" s="2" t="str">
        <f>IF(IFERROR(FIND("PUL",M1010,1),0)&gt;1,"pulido","no")</f>
        <v>no</v>
      </c>
      <c r="AA1010" s="2" t="str">
        <f>IF(IFERROR(FIND("BIOC",M1010,1),0)&gt;1,"BIOCITY","no")</f>
        <v>no</v>
      </c>
      <c r="AB1010" s="2">
        <f>IFERROR(SEARCH("INT",F1010,1),0)+IFERROR(SEARCH("DEV",F1010,1),0)+IFERROR(SEARCH("FC",F1010,1),0)+IFERROR(SEARCH("USD",F1010,1),0)</f>
        <v>0</v>
      </c>
    </row>
    <row r="1011" spans="1:28" x14ac:dyDescent="0.2">
      <c r="A1011" s="1" t="s">
        <v>1318</v>
      </c>
      <c r="B1011" s="1" t="s">
        <v>15</v>
      </c>
      <c r="C1011" s="4">
        <v>45364</v>
      </c>
      <c r="D1011" s="1" t="s">
        <v>1317</v>
      </c>
      <c r="E1011" s="1" t="s">
        <v>1316</v>
      </c>
      <c r="F1011" s="1" t="s">
        <v>1315</v>
      </c>
      <c r="G1011" s="1" t="s">
        <v>12</v>
      </c>
      <c r="H1011" s="1" t="s">
        <v>11</v>
      </c>
      <c r="I1011" s="1" t="s">
        <v>50</v>
      </c>
      <c r="J1011" s="1" t="s">
        <v>17</v>
      </c>
      <c r="K1011" s="1" t="s">
        <v>16</v>
      </c>
      <c r="L1011" s="1" t="s">
        <v>181</v>
      </c>
      <c r="M1011" s="1" t="s">
        <v>180</v>
      </c>
      <c r="N1011" s="1">
        <v>1.56</v>
      </c>
      <c r="O1011" s="1" t="s">
        <v>2</v>
      </c>
      <c r="P1011" s="1">
        <v>0</v>
      </c>
      <c r="Q1011" s="1">
        <v>1.56</v>
      </c>
      <c r="R1011" s="1" t="s">
        <v>43</v>
      </c>
      <c r="S1011" s="1">
        <v>0.15</v>
      </c>
      <c r="T1011" s="6">
        <f>+S1011*N1011</f>
        <v>0.23399999999999999</v>
      </c>
      <c r="U1011" s="6">
        <f>+S1011*Q1011</f>
        <v>0.23399999999999999</v>
      </c>
      <c r="V1011" s="1" t="str">
        <f>IF(AB1011=0,IFERROR(VLOOKUP(L1011,[1]listaMateriales!A:K,11,0),"-"),"Sin producto")</f>
        <v xml:space="preserve">64 x 122 </v>
      </c>
      <c r="W1011" s="6">
        <f>+IF(OR(K1011="27",K1011="28",K1011="29"),VLOOKUP(L1011,[1]listaMateriales!A:E,5,0),0)*N1011/1000</f>
        <v>0</v>
      </c>
      <c r="X1011" s="6">
        <f>+IF(W1011=0,0,T1011/W1011)</f>
        <v>0</v>
      </c>
      <c r="Y1011" s="1" t="str">
        <f>MID(L1011,14,1)</f>
        <v>1</v>
      </c>
      <c r="Z1011" s="2" t="str">
        <f>IF(IFERROR(FIND("PUL",M1011,1),0)&gt;1,"pulido","no")</f>
        <v>no</v>
      </c>
      <c r="AA1011" s="2" t="str">
        <f>IF(IFERROR(FIND("BIOC",M1011,1),0)&gt;1,"BIOCITY","no")</f>
        <v>no</v>
      </c>
      <c r="AB1011" s="2">
        <f>IFERROR(SEARCH("INT",F1011,1),0)+IFERROR(SEARCH("DEV",F1011,1),0)+IFERROR(SEARCH("FC",F1011,1),0)+IFERROR(SEARCH("USD",F1011,1),0)</f>
        <v>0</v>
      </c>
    </row>
    <row r="1012" spans="1:28" x14ac:dyDescent="0.2">
      <c r="A1012" s="1" t="s">
        <v>1318</v>
      </c>
      <c r="B1012" s="1" t="s">
        <v>15</v>
      </c>
      <c r="C1012" s="4">
        <v>45364</v>
      </c>
      <c r="D1012" s="1" t="s">
        <v>1317</v>
      </c>
      <c r="E1012" s="1" t="s">
        <v>1316</v>
      </c>
      <c r="F1012" s="1" t="s">
        <v>1315</v>
      </c>
      <c r="G1012" s="1" t="s">
        <v>12</v>
      </c>
      <c r="H1012" s="1" t="s">
        <v>11</v>
      </c>
      <c r="I1012" s="1" t="s">
        <v>50</v>
      </c>
      <c r="J1012" s="1" t="s">
        <v>17</v>
      </c>
      <c r="K1012" s="1" t="s">
        <v>16</v>
      </c>
      <c r="L1012" s="1" t="s">
        <v>179</v>
      </c>
      <c r="M1012" s="1" t="s">
        <v>178</v>
      </c>
      <c r="N1012" s="1">
        <v>1.56</v>
      </c>
      <c r="O1012" s="1" t="s">
        <v>2</v>
      </c>
      <c r="P1012" s="1">
        <v>0</v>
      </c>
      <c r="Q1012" s="1">
        <v>1.56</v>
      </c>
      <c r="R1012" s="1" t="s">
        <v>43</v>
      </c>
      <c r="S1012" s="1">
        <v>0.15</v>
      </c>
      <c r="T1012" s="6">
        <f>+S1012*N1012</f>
        <v>0.23399999999999999</v>
      </c>
      <c r="U1012" s="6">
        <f>+S1012*Q1012</f>
        <v>0.23399999999999999</v>
      </c>
      <c r="V1012" s="1" t="str">
        <f>IF(AB1012=0,IFERROR(VLOOKUP(L1012,[1]listaMateriales!A:K,11,0),"-"),"Sin producto")</f>
        <v xml:space="preserve">64 x 122 </v>
      </c>
      <c r="W1012" s="6">
        <f>+IF(OR(K1012="27",K1012="28",K1012="29"),VLOOKUP(L1012,[1]listaMateriales!A:E,5,0),0)*N1012/1000</f>
        <v>0</v>
      </c>
      <c r="X1012" s="6">
        <f>+IF(W1012=0,0,T1012/W1012)</f>
        <v>0</v>
      </c>
      <c r="Y1012" s="1" t="str">
        <f>MID(L1012,14,1)</f>
        <v>1</v>
      </c>
      <c r="Z1012" s="2" t="str">
        <f>IF(IFERROR(FIND("PUL",M1012,1),0)&gt;1,"pulido","no")</f>
        <v>no</v>
      </c>
      <c r="AA1012" s="2" t="str">
        <f>IF(IFERROR(FIND("BIOC",M1012,1),0)&gt;1,"BIOCITY","no")</f>
        <v>no</v>
      </c>
      <c r="AB1012" s="2">
        <f>IFERROR(SEARCH("INT",F1012,1),0)+IFERROR(SEARCH("DEV",F1012,1),0)+IFERROR(SEARCH("FC",F1012,1),0)+IFERROR(SEARCH("USD",F1012,1),0)</f>
        <v>0</v>
      </c>
    </row>
    <row r="1013" spans="1:28" x14ac:dyDescent="0.2">
      <c r="A1013" s="1" t="s">
        <v>1318</v>
      </c>
      <c r="B1013" s="1" t="s">
        <v>15</v>
      </c>
      <c r="C1013" s="4">
        <v>45364</v>
      </c>
      <c r="D1013" s="1" t="s">
        <v>1317</v>
      </c>
      <c r="E1013" s="1" t="s">
        <v>1316</v>
      </c>
      <c r="F1013" s="1" t="s">
        <v>1315</v>
      </c>
      <c r="G1013" s="1" t="s">
        <v>12</v>
      </c>
      <c r="H1013" s="1" t="s">
        <v>11</v>
      </c>
      <c r="I1013" s="1" t="s">
        <v>50</v>
      </c>
      <c r="J1013" s="1" t="s">
        <v>17</v>
      </c>
      <c r="K1013" s="1" t="s">
        <v>16</v>
      </c>
      <c r="L1013" s="1" t="s">
        <v>177</v>
      </c>
      <c r="M1013" s="1" t="s">
        <v>176</v>
      </c>
      <c r="N1013" s="1">
        <v>1.56</v>
      </c>
      <c r="O1013" s="1" t="s">
        <v>2</v>
      </c>
      <c r="P1013" s="1">
        <v>0</v>
      </c>
      <c r="Q1013" s="1">
        <v>1.56</v>
      </c>
      <c r="R1013" s="1" t="s">
        <v>43</v>
      </c>
      <c r="S1013" s="1">
        <v>0.15</v>
      </c>
      <c r="T1013" s="6">
        <f>+S1013*N1013</f>
        <v>0.23399999999999999</v>
      </c>
      <c r="U1013" s="6">
        <f>+S1013*Q1013</f>
        <v>0.23399999999999999</v>
      </c>
      <c r="V1013" s="1" t="str">
        <f>IF(AB1013=0,IFERROR(VLOOKUP(L1013,[1]listaMateriales!A:K,11,0),"-"),"Sin producto")</f>
        <v xml:space="preserve">64 x 122 </v>
      </c>
      <c r="W1013" s="6">
        <f>+IF(OR(K1013="27",K1013="28",K1013="29"),VLOOKUP(L1013,[1]listaMateriales!A:E,5,0),0)*N1013/1000</f>
        <v>0</v>
      </c>
      <c r="X1013" s="6">
        <f>+IF(W1013=0,0,T1013/W1013)</f>
        <v>0</v>
      </c>
      <c r="Y1013" s="1" t="str">
        <f>MID(L1013,14,1)</f>
        <v>1</v>
      </c>
      <c r="Z1013" s="2" t="str">
        <f>IF(IFERROR(FIND("PUL",M1013,1),0)&gt;1,"pulido","no")</f>
        <v>no</v>
      </c>
      <c r="AA1013" s="2" t="str">
        <f>IF(IFERROR(FIND("BIOC",M1013,1),0)&gt;1,"BIOCITY","no")</f>
        <v>no</v>
      </c>
      <c r="AB1013" s="2">
        <f>IFERROR(SEARCH("INT",F1013,1),0)+IFERROR(SEARCH("DEV",F1013,1),0)+IFERROR(SEARCH("FC",F1013,1),0)+IFERROR(SEARCH("USD",F1013,1),0)</f>
        <v>0</v>
      </c>
    </row>
    <row r="1014" spans="1:28" x14ac:dyDescent="0.2">
      <c r="A1014" s="1" t="s">
        <v>1318</v>
      </c>
      <c r="B1014" s="1" t="s">
        <v>15</v>
      </c>
      <c r="C1014" s="4">
        <v>45364</v>
      </c>
      <c r="D1014" s="1" t="s">
        <v>1317</v>
      </c>
      <c r="E1014" s="1" t="s">
        <v>1316</v>
      </c>
      <c r="F1014" s="1" t="s">
        <v>1315</v>
      </c>
      <c r="G1014" s="1" t="s">
        <v>12</v>
      </c>
      <c r="H1014" s="1" t="s">
        <v>11</v>
      </c>
      <c r="I1014" s="1" t="s">
        <v>50</v>
      </c>
      <c r="J1014" s="1" t="s">
        <v>17</v>
      </c>
      <c r="K1014" s="1" t="s">
        <v>16</v>
      </c>
      <c r="L1014" s="1" t="s">
        <v>175</v>
      </c>
      <c r="M1014" s="1" t="s">
        <v>174</v>
      </c>
      <c r="N1014" s="1">
        <v>1.56</v>
      </c>
      <c r="O1014" s="1" t="s">
        <v>2</v>
      </c>
      <c r="P1014" s="1">
        <v>0</v>
      </c>
      <c r="Q1014" s="1">
        <v>1.56</v>
      </c>
      <c r="R1014" s="1" t="s">
        <v>43</v>
      </c>
      <c r="S1014" s="1">
        <v>0.15</v>
      </c>
      <c r="T1014" s="6">
        <f>+S1014*N1014</f>
        <v>0.23399999999999999</v>
      </c>
      <c r="U1014" s="6">
        <f>+S1014*Q1014</f>
        <v>0.23399999999999999</v>
      </c>
      <c r="V1014" s="1" t="str">
        <f>IF(AB1014=0,IFERROR(VLOOKUP(L1014,[1]listaMateriales!A:K,11,0),"-"),"Sin producto")</f>
        <v xml:space="preserve">64 x 122 </v>
      </c>
      <c r="W1014" s="6">
        <f>+IF(OR(K1014="27",K1014="28",K1014="29"),VLOOKUP(L1014,[1]listaMateriales!A:E,5,0),0)*N1014/1000</f>
        <v>0</v>
      </c>
      <c r="X1014" s="6">
        <f>+IF(W1014=0,0,T1014/W1014)</f>
        <v>0</v>
      </c>
      <c r="Y1014" s="1" t="str">
        <f>MID(L1014,14,1)</f>
        <v>1</v>
      </c>
      <c r="Z1014" s="2" t="str">
        <f>IF(IFERROR(FIND("PUL",M1014,1),0)&gt;1,"pulido","no")</f>
        <v>no</v>
      </c>
      <c r="AA1014" s="2" t="str">
        <f>IF(IFERROR(FIND("BIOC",M1014,1),0)&gt;1,"BIOCITY","no")</f>
        <v>no</v>
      </c>
      <c r="AB1014" s="2">
        <f>IFERROR(SEARCH("INT",F1014,1),0)+IFERROR(SEARCH("DEV",F1014,1),0)+IFERROR(SEARCH("FC",F1014,1),0)+IFERROR(SEARCH("USD",F1014,1),0)</f>
        <v>0</v>
      </c>
    </row>
    <row r="1015" spans="1:28" x14ac:dyDescent="0.2">
      <c r="A1015" s="1" t="s">
        <v>1318</v>
      </c>
      <c r="B1015" s="1" t="s">
        <v>15</v>
      </c>
      <c r="C1015" s="4">
        <v>45364</v>
      </c>
      <c r="D1015" s="1" t="s">
        <v>1317</v>
      </c>
      <c r="E1015" s="1" t="s">
        <v>1316</v>
      </c>
      <c r="F1015" s="1" t="s">
        <v>1315</v>
      </c>
      <c r="G1015" s="1" t="s">
        <v>12</v>
      </c>
      <c r="H1015" s="1" t="s">
        <v>11</v>
      </c>
      <c r="I1015" s="1" t="s">
        <v>50</v>
      </c>
      <c r="J1015" s="1" t="s">
        <v>17</v>
      </c>
      <c r="K1015" s="1" t="s">
        <v>16</v>
      </c>
      <c r="L1015" s="1" t="s">
        <v>173</v>
      </c>
      <c r="M1015" s="1" t="s">
        <v>172</v>
      </c>
      <c r="N1015" s="1">
        <v>1.56</v>
      </c>
      <c r="O1015" s="1" t="s">
        <v>2</v>
      </c>
      <c r="P1015" s="1">
        <v>0</v>
      </c>
      <c r="Q1015" s="1">
        <v>1.56</v>
      </c>
      <c r="R1015" s="1" t="s">
        <v>43</v>
      </c>
      <c r="S1015" s="1">
        <v>0.15</v>
      </c>
      <c r="T1015" s="6">
        <f>+S1015*N1015</f>
        <v>0.23399999999999999</v>
      </c>
      <c r="U1015" s="6">
        <f>+S1015*Q1015</f>
        <v>0.23399999999999999</v>
      </c>
      <c r="V1015" s="1" t="str">
        <f>IF(AB1015=0,IFERROR(VLOOKUP(L1015,[1]listaMateriales!A:K,11,0),"-"),"Sin producto")</f>
        <v xml:space="preserve">64 x 122 </v>
      </c>
      <c r="W1015" s="6">
        <f>+IF(OR(K1015="27",K1015="28",K1015="29"),VLOOKUP(L1015,[1]listaMateriales!A:E,5,0),0)*N1015/1000</f>
        <v>0</v>
      </c>
      <c r="X1015" s="6">
        <f>+IF(W1015=0,0,T1015/W1015)</f>
        <v>0</v>
      </c>
      <c r="Y1015" s="1" t="str">
        <f>MID(L1015,14,1)</f>
        <v>1</v>
      </c>
      <c r="Z1015" s="2" t="str">
        <f>IF(IFERROR(FIND("PUL",M1015,1),0)&gt;1,"pulido","no")</f>
        <v>no</v>
      </c>
      <c r="AA1015" s="2" t="str">
        <f>IF(IFERROR(FIND("BIOC",M1015,1),0)&gt;1,"BIOCITY","no")</f>
        <v>no</v>
      </c>
      <c r="AB1015" s="2">
        <f>IFERROR(SEARCH("INT",F1015,1),0)+IFERROR(SEARCH("DEV",F1015,1),0)+IFERROR(SEARCH("FC",F1015,1),0)+IFERROR(SEARCH("USD",F1015,1),0)</f>
        <v>0</v>
      </c>
    </row>
    <row r="1016" spans="1:28" x14ac:dyDescent="0.2">
      <c r="A1016" s="1" t="s">
        <v>1318</v>
      </c>
      <c r="B1016" s="1" t="s">
        <v>15</v>
      </c>
      <c r="C1016" s="4">
        <v>45364</v>
      </c>
      <c r="D1016" s="1" t="s">
        <v>1317</v>
      </c>
      <c r="E1016" s="1" t="s">
        <v>1316</v>
      </c>
      <c r="F1016" s="1" t="s">
        <v>1315</v>
      </c>
      <c r="G1016" s="1" t="s">
        <v>12</v>
      </c>
      <c r="H1016" s="1" t="s">
        <v>11</v>
      </c>
      <c r="I1016" s="1" t="s">
        <v>50</v>
      </c>
      <c r="J1016" s="1" t="s">
        <v>17</v>
      </c>
      <c r="K1016" s="1" t="s">
        <v>16</v>
      </c>
      <c r="L1016" s="1" t="s">
        <v>187</v>
      </c>
      <c r="M1016" s="1" t="s">
        <v>186</v>
      </c>
      <c r="N1016" s="1">
        <v>1.35</v>
      </c>
      <c r="O1016" s="1" t="s">
        <v>2</v>
      </c>
      <c r="P1016" s="1">
        <v>0</v>
      </c>
      <c r="Q1016" s="1">
        <v>1.35</v>
      </c>
      <c r="R1016" s="1" t="s">
        <v>43</v>
      </c>
      <c r="S1016" s="1">
        <v>0.19</v>
      </c>
      <c r="T1016" s="6">
        <f>+S1016*N1016</f>
        <v>0.25650000000000001</v>
      </c>
      <c r="U1016" s="6">
        <f>+S1016*Q1016</f>
        <v>0.25650000000000001</v>
      </c>
      <c r="V1016" s="1" t="str">
        <f>IF(AB1016=0,IFERROR(VLOOKUP(L1016,[1]listaMateriales!A:K,11,0),"-"),"Sin producto")</f>
        <v>58 x 117 Polished</v>
      </c>
      <c r="W1016" s="6">
        <f>+IF(OR(K1016="27",K1016="28",K1016="29"),VLOOKUP(L1016,[1]listaMateriales!A:E,5,0),0)*N1016/1000</f>
        <v>0</v>
      </c>
      <c r="X1016" s="6">
        <f>+IF(W1016=0,0,T1016/W1016)</f>
        <v>0</v>
      </c>
      <c r="Y1016" s="1" t="str">
        <f>MID(L1016,14,1)</f>
        <v>1</v>
      </c>
      <c r="Z1016" s="2" t="str">
        <f>IF(IFERROR(FIND("PUL",M1016,1),0)&gt;1,"pulido","no")</f>
        <v>pulido</v>
      </c>
      <c r="AA1016" s="2" t="str">
        <f>IF(IFERROR(FIND("BIOC",M1016,1),0)&gt;1,"BIOCITY","no")</f>
        <v>no</v>
      </c>
      <c r="AB1016" s="2">
        <f>IFERROR(SEARCH("INT",F1016,1),0)+IFERROR(SEARCH("DEV",F1016,1),0)+IFERROR(SEARCH("FC",F1016,1),0)+IFERROR(SEARCH("USD",F1016,1),0)</f>
        <v>0</v>
      </c>
    </row>
    <row r="1017" spans="1:28" x14ac:dyDescent="0.2">
      <c r="A1017" s="1" t="s">
        <v>1318</v>
      </c>
      <c r="B1017" s="1" t="s">
        <v>15</v>
      </c>
      <c r="C1017" s="4">
        <v>45364</v>
      </c>
      <c r="D1017" s="1" t="s">
        <v>1317</v>
      </c>
      <c r="E1017" s="1" t="s">
        <v>1316</v>
      </c>
      <c r="F1017" s="1" t="s">
        <v>1315</v>
      </c>
      <c r="G1017" s="1" t="s">
        <v>12</v>
      </c>
      <c r="H1017" s="1" t="s">
        <v>11</v>
      </c>
      <c r="I1017" s="1" t="s">
        <v>50</v>
      </c>
      <c r="J1017" s="1" t="s">
        <v>17</v>
      </c>
      <c r="K1017" s="1" t="s">
        <v>16</v>
      </c>
      <c r="L1017" s="1" t="s">
        <v>141</v>
      </c>
      <c r="M1017" s="1" t="s">
        <v>140</v>
      </c>
      <c r="N1017" s="1">
        <v>1.35</v>
      </c>
      <c r="O1017" s="1" t="s">
        <v>2</v>
      </c>
      <c r="P1017" s="1">
        <v>0</v>
      </c>
      <c r="Q1017" s="1">
        <v>1.35</v>
      </c>
      <c r="R1017" s="1" t="s">
        <v>43</v>
      </c>
      <c r="S1017" s="1">
        <v>0.2</v>
      </c>
      <c r="T1017" s="6">
        <f>+S1017*N1017</f>
        <v>0.27</v>
      </c>
      <c r="U1017" s="6">
        <f>+S1017*Q1017</f>
        <v>0.27</v>
      </c>
      <c r="V1017" s="1" t="str">
        <f>IF(AB1017=0,IFERROR(VLOOKUP(L1017,[1]listaMateriales!A:K,11,0),"-"),"Sin producto")</f>
        <v>58 x 117 Polished</v>
      </c>
      <c r="W1017" s="6">
        <f>+IF(OR(K1017="27",K1017="28",K1017="29"),VLOOKUP(L1017,[1]listaMateriales!A:E,5,0),0)*N1017/1000</f>
        <v>0</v>
      </c>
      <c r="X1017" s="6">
        <f>+IF(W1017=0,0,T1017/W1017)</f>
        <v>0</v>
      </c>
      <c r="Y1017" s="1" t="str">
        <f>MID(L1017,14,1)</f>
        <v>1</v>
      </c>
      <c r="Z1017" s="2" t="str">
        <f>IF(IFERROR(FIND("PUL",M1017,1),0)&gt;1,"pulido","no")</f>
        <v>pulido</v>
      </c>
      <c r="AA1017" s="2" t="str">
        <f>IF(IFERROR(FIND("BIOC",M1017,1),0)&gt;1,"BIOCITY","no")</f>
        <v>no</v>
      </c>
      <c r="AB1017" s="2">
        <f>IFERROR(SEARCH("INT",F1017,1),0)+IFERROR(SEARCH("DEV",F1017,1),0)+IFERROR(SEARCH("FC",F1017,1),0)+IFERROR(SEARCH("USD",F1017,1),0)</f>
        <v>0</v>
      </c>
    </row>
    <row r="1018" spans="1:28" x14ac:dyDescent="0.2">
      <c r="A1018" s="1" t="s">
        <v>1318</v>
      </c>
      <c r="B1018" s="1" t="s">
        <v>15</v>
      </c>
      <c r="C1018" s="4">
        <v>45364</v>
      </c>
      <c r="D1018" s="1" t="s">
        <v>1317</v>
      </c>
      <c r="E1018" s="1" t="s">
        <v>1316</v>
      </c>
      <c r="F1018" s="1" t="s">
        <v>1315</v>
      </c>
      <c r="G1018" s="1" t="s">
        <v>12</v>
      </c>
      <c r="H1018" s="1" t="s">
        <v>11</v>
      </c>
      <c r="I1018" s="1" t="s">
        <v>50</v>
      </c>
      <c r="J1018" s="1" t="s">
        <v>17</v>
      </c>
      <c r="K1018" s="1" t="s">
        <v>16</v>
      </c>
      <c r="L1018" s="1" t="s">
        <v>171</v>
      </c>
      <c r="M1018" s="1" t="s">
        <v>170</v>
      </c>
      <c r="N1018" s="1">
        <v>1.56</v>
      </c>
      <c r="O1018" s="1" t="s">
        <v>2</v>
      </c>
      <c r="P1018" s="1">
        <v>0</v>
      </c>
      <c r="Q1018" s="1">
        <v>1.56</v>
      </c>
      <c r="R1018" s="1" t="s">
        <v>43</v>
      </c>
      <c r="S1018" s="1">
        <v>0.15</v>
      </c>
      <c r="T1018" s="6">
        <f>+S1018*N1018</f>
        <v>0.23399999999999999</v>
      </c>
      <c r="U1018" s="6">
        <f>+S1018*Q1018</f>
        <v>0.23399999999999999</v>
      </c>
      <c r="V1018" s="1" t="str">
        <f>IF(AB1018=0,IFERROR(VLOOKUP(L1018,[1]listaMateriales!A:K,11,0),"-"),"Sin producto")</f>
        <v xml:space="preserve">64 x 122 </v>
      </c>
      <c r="W1018" s="6">
        <f>+IF(OR(K1018="27",K1018="28",K1018="29"),VLOOKUP(L1018,[1]listaMateriales!A:E,5,0),0)*N1018/1000</f>
        <v>0</v>
      </c>
      <c r="X1018" s="6">
        <f>+IF(W1018=0,0,T1018/W1018)</f>
        <v>0</v>
      </c>
      <c r="Y1018" s="1" t="str">
        <f>MID(L1018,14,1)</f>
        <v>1</v>
      </c>
      <c r="Z1018" s="2" t="str">
        <f>IF(IFERROR(FIND("PUL",M1018,1),0)&gt;1,"pulido","no")</f>
        <v>no</v>
      </c>
      <c r="AA1018" s="2" t="str">
        <f>IF(IFERROR(FIND("BIOC",M1018,1),0)&gt;1,"BIOCITY","no")</f>
        <v>no</v>
      </c>
      <c r="AB1018" s="2">
        <f>IFERROR(SEARCH("INT",F1018,1),0)+IFERROR(SEARCH("DEV",F1018,1),0)+IFERROR(SEARCH("FC",F1018,1),0)+IFERROR(SEARCH("USD",F1018,1),0)</f>
        <v>0</v>
      </c>
    </row>
    <row r="1019" spans="1:28" x14ac:dyDescent="0.2">
      <c r="A1019" s="1" t="s">
        <v>1318</v>
      </c>
      <c r="B1019" s="1" t="s">
        <v>15</v>
      </c>
      <c r="C1019" s="4">
        <v>45364</v>
      </c>
      <c r="D1019" s="1" t="s">
        <v>1317</v>
      </c>
      <c r="E1019" s="1" t="s">
        <v>1316</v>
      </c>
      <c r="F1019" s="1" t="s">
        <v>1315</v>
      </c>
      <c r="G1019" s="1" t="s">
        <v>12</v>
      </c>
      <c r="H1019" s="1" t="s">
        <v>11</v>
      </c>
      <c r="I1019" s="1" t="s">
        <v>50</v>
      </c>
      <c r="J1019" s="1" t="s">
        <v>17</v>
      </c>
      <c r="K1019" s="1" t="s">
        <v>16</v>
      </c>
      <c r="L1019" s="1" t="s">
        <v>169</v>
      </c>
      <c r="M1019" s="1" t="s">
        <v>168</v>
      </c>
      <c r="N1019" s="1">
        <v>1.56</v>
      </c>
      <c r="O1019" s="1" t="s">
        <v>2</v>
      </c>
      <c r="P1019" s="1">
        <v>0</v>
      </c>
      <c r="Q1019" s="1">
        <v>1.56</v>
      </c>
      <c r="R1019" s="1" t="s">
        <v>43</v>
      </c>
      <c r="S1019" s="1">
        <v>0.15</v>
      </c>
      <c r="T1019" s="6">
        <f>+S1019*N1019</f>
        <v>0.23399999999999999</v>
      </c>
      <c r="U1019" s="6">
        <f>+S1019*Q1019</f>
        <v>0.23399999999999999</v>
      </c>
      <c r="V1019" s="1" t="str">
        <f>IF(AB1019=0,IFERROR(VLOOKUP(L1019,[1]listaMateriales!A:K,11,0),"-"),"Sin producto")</f>
        <v xml:space="preserve">64 x 122 </v>
      </c>
      <c r="W1019" s="6">
        <f>+IF(OR(K1019="27",K1019="28",K1019="29"),VLOOKUP(L1019,[1]listaMateriales!A:E,5,0),0)*N1019/1000</f>
        <v>0</v>
      </c>
      <c r="X1019" s="6">
        <f>+IF(W1019=0,0,T1019/W1019)</f>
        <v>0</v>
      </c>
      <c r="Y1019" s="1" t="str">
        <f>MID(L1019,14,1)</f>
        <v>1</v>
      </c>
      <c r="Z1019" s="2" t="str">
        <f>IF(IFERROR(FIND("PUL",M1019,1),0)&gt;1,"pulido","no")</f>
        <v>no</v>
      </c>
      <c r="AA1019" s="2" t="str">
        <f>IF(IFERROR(FIND("BIOC",M1019,1),0)&gt;1,"BIOCITY","no")</f>
        <v>no</v>
      </c>
      <c r="AB1019" s="2">
        <f>IFERROR(SEARCH("INT",F1019,1),0)+IFERROR(SEARCH("DEV",F1019,1),0)+IFERROR(SEARCH("FC",F1019,1),0)+IFERROR(SEARCH("USD",F1019,1),0)</f>
        <v>0</v>
      </c>
    </row>
    <row r="1020" spans="1:28" x14ac:dyDescent="0.2">
      <c r="A1020" s="1" t="s">
        <v>1318</v>
      </c>
      <c r="B1020" s="1" t="s">
        <v>15</v>
      </c>
      <c r="C1020" s="4">
        <v>45364</v>
      </c>
      <c r="D1020" s="1" t="s">
        <v>1317</v>
      </c>
      <c r="E1020" s="1" t="s">
        <v>1316</v>
      </c>
      <c r="F1020" s="1" t="s">
        <v>1315</v>
      </c>
      <c r="G1020" s="1" t="s">
        <v>12</v>
      </c>
      <c r="H1020" s="1" t="s">
        <v>11</v>
      </c>
      <c r="I1020" s="1" t="s">
        <v>50</v>
      </c>
      <c r="J1020" s="1" t="s">
        <v>17</v>
      </c>
      <c r="K1020" s="1" t="s">
        <v>16</v>
      </c>
      <c r="L1020" s="1" t="s">
        <v>166</v>
      </c>
      <c r="M1020" s="1" t="s">
        <v>165</v>
      </c>
      <c r="N1020" s="1">
        <v>1.56</v>
      </c>
      <c r="O1020" s="1" t="s">
        <v>2</v>
      </c>
      <c r="P1020" s="1">
        <v>0</v>
      </c>
      <c r="Q1020" s="1">
        <v>1.56</v>
      </c>
      <c r="R1020" s="1" t="s">
        <v>43</v>
      </c>
      <c r="S1020" s="1">
        <v>0.15</v>
      </c>
      <c r="T1020" s="6">
        <f>+S1020*N1020</f>
        <v>0.23399999999999999</v>
      </c>
      <c r="U1020" s="6">
        <f>+S1020*Q1020</f>
        <v>0.23399999999999999</v>
      </c>
      <c r="V1020" s="1" t="str">
        <f>IF(AB1020=0,IFERROR(VLOOKUP(L1020,[1]listaMateriales!A:K,11,0),"-"),"Sin producto")</f>
        <v xml:space="preserve">64 x 122 </v>
      </c>
      <c r="W1020" s="6">
        <f>+IF(OR(K1020="27",K1020="28",K1020="29"),VLOOKUP(L1020,[1]listaMateriales!A:E,5,0),0)*N1020/1000</f>
        <v>0</v>
      </c>
      <c r="X1020" s="6">
        <f>+IF(W1020=0,0,T1020/W1020)</f>
        <v>0</v>
      </c>
      <c r="Y1020" s="1" t="str">
        <f>MID(L1020,14,1)</f>
        <v>1</v>
      </c>
      <c r="Z1020" s="2" t="str">
        <f>IF(IFERROR(FIND("PUL",M1020,1),0)&gt;1,"pulido","no")</f>
        <v>no</v>
      </c>
      <c r="AA1020" s="2" t="str">
        <f>IF(IFERROR(FIND("BIOC",M1020,1),0)&gt;1,"BIOCITY","no")</f>
        <v>no</v>
      </c>
      <c r="AB1020" s="2">
        <f>IFERROR(SEARCH("INT",F1020,1),0)+IFERROR(SEARCH("DEV",F1020,1),0)+IFERROR(SEARCH("FC",F1020,1),0)+IFERROR(SEARCH("USD",F1020,1),0)</f>
        <v>0</v>
      </c>
    </row>
    <row r="1021" spans="1:28" x14ac:dyDescent="0.2">
      <c r="A1021" s="1" t="s">
        <v>1314</v>
      </c>
      <c r="B1021" s="1" t="s">
        <v>15</v>
      </c>
      <c r="C1021" s="4">
        <v>45364</v>
      </c>
      <c r="D1021" s="1" t="s">
        <v>79</v>
      </c>
      <c r="E1021" s="1" t="s">
        <v>78</v>
      </c>
      <c r="F1021" s="1" t="s">
        <v>1313</v>
      </c>
      <c r="G1021" s="1" t="s">
        <v>12</v>
      </c>
      <c r="H1021" s="1" t="s">
        <v>11</v>
      </c>
      <c r="I1021" s="1" t="s">
        <v>50</v>
      </c>
      <c r="J1021" s="1" t="s">
        <v>9</v>
      </c>
      <c r="K1021" s="1" t="s">
        <v>30</v>
      </c>
      <c r="L1021" s="1" t="s">
        <v>511</v>
      </c>
      <c r="M1021" s="1" t="s">
        <v>510</v>
      </c>
      <c r="N1021" s="1">
        <v>290.88</v>
      </c>
      <c r="O1021" s="1" t="s">
        <v>2</v>
      </c>
      <c r="P1021" s="1">
        <v>290.88</v>
      </c>
      <c r="Q1021" s="1">
        <v>0</v>
      </c>
      <c r="R1021" s="1" t="s">
        <v>46</v>
      </c>
      <c r="S1021" s="1">
        <v>2937.84</v>
      </c>
      <c r="T1021" s="6">
        <f>+S1021*N1021</f>
        <v>854558.89919999999</v>
      </c>
      <c r="U1021" s="6">
        <f>+S1021*Q1021</f>
        <v>0</v>
      </c>
      <c r="V1021" s="1" t="str">
        <f>IF(AB1021=0,IFERROR(VLOOKUP(L1021,[1]listaMateriales!A:K,11,0),"-"),"Sin producto")</f>
        <v>38 x 38</v>
      </c>
      <c r="W1021" s="6">
        <f>+IF(OR(K1021="27",K1021="28",K1021="29"),VLOOKUP(L1021,[1]listaMateriales!A:E,5,0),0)*N1021/1000</f>
        <v>0</v>
      </c>
      <c r="X1021" s="6">
        <f>+IF(W1021=0,0,T1021/W1021)</f>
        <v>0</v>
      </c>
      <c r="Y1021" s="1" t="str">
        <f>MID(L1021,14,1)</f>
        <v>2</v>
      </c>
      <c r="Z1021" s="2" t="str">
        <f>IF(IFERROR(FIND("PUL",M1021,1),0)&gt;1,"pulido","no")</f>
        <v>no</v>
      </c>
      <c r="AA1021" s="2" t="str">
        <f>IF(IFERROR(FIND("BIOC",M1021,1),0)&gt;1,"BIOCITY","no")</f>
        <v>no</v>
      </c>
      <c r="AB1021" s="2">
        <f>IFERROR(SEARCH("INT",F1021,1),0)+IFERROR(SEARCH("DEV",F1021,1),0)+IFERROR(SEARCH("FC",F1021,1),0)+IFERROR(SEARCH("USD",F1021,1),0)</f>
        <v>0</v>
      </c>
    </row>
    <row r="1022" spans="1:28" x14ac:dyDescent="0.2">
      <c r="A1022" s="1" t="s">
        <v>1314</v>
      </c>
      <c r="B1022" s="1" t="s">
        <v>15</v>
      </c>
      <c r="C1022" s="4">
        <v>45364</v>
      </c>
      <c r="D1022" s="1" t="s">
        <v>79</v>
      </c>
      <c r="E1022" s="1" t="s">
        <v>78</v>
      </c>
      <c r="F1022" s="1" t="s">
        <v>1313</v>
      </c>
      <c r="G1022" s="1" t="s">
        <v>12</v>
      </c>
      <c r="H1022" s="1" t="s">
        <v>11</v>
      </c>
      <c r="I1022" s="1" t="s">
        <v>50</v>
      </c>
      <c r="J1022" s="1" t="s">
        <v>9</v>
      </c>
      <c r="K1022" s="1" t="s">
        <v>30</v>
      </c>
      <c r="L1022" s="1" t="s">
        <v>800</v>
      </c>
      <c r="M1022" s="1" t="s">
        <v>799</v>
      </c>
      <c r="N1022" s="1">
        <v>387.84</v>
      </c>
      <c r="O1022" s="1" t="s">
        <v>2</v>
      </c>
      <c r="P1022" s="1">
        <v>387.84</v>
      </c>
      <c r="Q1022" s="1">
        <v>0</v>
      </c>
      <c r="R1022" s="1" t="s">
        <v>46</v>
      </c>
      <c r="S1022" s="1">
        <v>2937.84</v>
      </c>
      <c r="T1022" s="6">
        <f>+S1022*N1022</f>
        <v>1139411.8655999999</v>
      </c>
      <c r="U1022" s="6">
        <f>+S1022*Q1022</f>
        <v>0</v>
      </c>
      <c r="V1022" s="1" t="str">
        <f>IF(AB1022=0,IFERROR(VLOOKUP(L1022,[1]listaMateriales!A:K,11,0),"-"),"Sin producto")</f>
        <v>38 x 38</v>
      </c>
      <c r="W1022" s="6">
        <f>+IF(OR(K1022="27",K1022="28",K1022="29"),VLOOKUP(L1022,[1]listaMateriales!A:E,5,0),0)*N1022/1000</f>
        <v>0</v>
      </c>
      <c r="X1022" s="6">
        <f>+IF(W1022=0,0,T1022/W1022)</f>
        <v>0</v>
      </c>
      <c r="Y1022" s="1" t="str">
        <f>MID(L1022,14,1)</f>
        <v>2</v>
      </c>
      <c r="Z1022" s="2" t="str">
        <f>IF(IFERROR(FIND("PUL",M1022,1),0)&gt;1,"pulido","no")</f>
        <v>no</v>
      </c>
      <c r="AA1022" s="2" t="str">
        <f>IF(IFERROR(FIND("BIOC",M1022,1),0)&gt;1,"BIOCITY","no")</f>
        <v>no</v>
      </c>
      <c r="AB1022" s="2">
        <f>IFERROR(SEARCH("INT",F1022,1),0)+IFERROR(SEARCH("DEV",F1022,1),0)+IFERROR(SEARCH("FC",F1022,1),0)+IFERROR(SEARCH("USD",F1022,1),0)</f>
        <v>0</v>
      </c>
    </row>
    <row r="1023" spans="1:28" x14ac:dyDescent="0.2">
      <c r="A1023" s="1" t="s">
        <v>1314</v>
      </c>
      <c r="B1023" s="1" t="s">
        <v>15</v>
      </c>
      <c r="C1023" s="4">
        <v>45364</v>
      </c>
      <c r="D1023" s="1" t="s">
        <v>79</v>
      </c>
      <c r="E1023" s="1" t="s">
        <v>78</v>
      </c>
      <c r="F1023" s="1" t="s">
        <v>1313</v>
      </c>
      <c r="G1023" s="1" t="s">
        <v>12</v>
      </c>
      <c r="H1023" s="1" t="s">
        <v>11</v>
      </c>
      <c r="I1023" s="1" t="s">
        <v>50</v>
      </c>
      <c r="J1023" s="1" t="s">
        <v>9</v>
      </c>
      <c r="K1023" s="1" t="s">
        <v>30</v>
      </c>
      <c r="L1023" s="1" t="s">
        <v>839</v>
      </c>
      <c r="M1023" s="1" t="s">
        <v>838</v>
      </c>
      <c r="N1023" s="1">
        <v>290.88</v>
      </c>
      <c r="O1023" s="1" t="s">
        <v>2</v>
      </c>
      <c r="P1023" s="1">
        <v>290.88</v>
      </c>
      <c r="Q1023" s="1">
        <v>0</v>
      </c>
      <c r="R1023" s="1" t="s">
        <v>46</v>
      </c>
      <c r="S1023" s="1">
        <v>2937.84</v>
      </c>
      <c r="T1023" s="6">
        <f>+S1023*N1023</f>
        <v>854558.89919999999</v>
      </c>
      <c r="U1023" s="6">
        <f>+S1023*Q1023</f>
        <v>0</v>
      </c>
      <c r="V1023" s="1" t="str">
        <f>IF(AB1023=0,IFERROR(VLOOKUP(L1023,[1]listaMateriales!A:K,11,0),"-"),"Sin producto")</f>
        <v>38 x 38</v>
      </c>
      <c r="W1023" s="6">
        <f>+IF(OR(K1023="27",K1023="28",K1023="29"),VLOOKUP(L1023,[1]listaMateriales!A:E,5,0),0)*N1023/1000</f>
        <v>0</v>
      </c>
      <c r="X1023" s="6">
        <f>+IF(W1023=0,0,T1023/W1023)</f>
        <v>0</v>
      </c>
      <c r="Y1023" s="1" t="str">
        <f>MID(L1023,14,1)</f>
        <v>2</v>
      </c>
      <c r="Z1023" s="2" t="str">
        <f>IF(IFERROR(FIND("PUL",M1023,1),0)&gt;1,"pulido","no")</f>
        <v>no</v>
      </c>
      <c r="AA1023" s="2" t="str">
        <f>IF(IFERROR(FIND("BIOC",M1023,1),0)&gt;1,"BIOCITY","no")</f>
        <v>no</v>
      </c>
      <c r="AB1023" s="2">
        <f>IFERROR(SEARCH("INT",F1023,1),0)+IFERROR(SEARCH("DEV",F1023,1),0)+IFERROR(SEARCH("FC",F1023,1),0)+IFERROR(SEARCH("USD",F1023,1),0)</f>
        <v>0</v>
      </c>
    </row>
    <row r="1024" spans="1:28" x14ac:dyDescent="0.2">
      <c r="A1024" s="1" t="s">
        <v>1314</v>
      </c>
      <c r="B1024" s="1" t="s">
        <v>15</v>
      </c>
      <c r="C1024" s="4">
        <v>45364</v>
      </c>
      <c r="D1024" s="1" t="s">
        <v>79</v>
      </c>
      <c r="E1024" s="1" t="s">
        <v>78</v>
      </c>
      <c r="F1024" s="1" t="s">
        <v>1313</v>
      </c>
      <c r="G1024" s="1" t="s">
        <v>12</v>
      </c>
      <c r="H1024" s="1" t="s">
        <v>11</v>
      </c>
      <c r="I1024" s="1" t="s">
        <v>50</v>
      </c>
      <c r="J1024" s="1" t="s">
        <v>9</v>
      </c>
      <c r="K1024" s="1" t="s">
        <v>30</v>
      </c>
      <c r="L1024" s="1" t="s">
        <v>280</v>
      </c>
      <c r="M1024" s="1" t="s">
        <v>279</v>
      </c>
      <c r="N1024" s="1">
        <v>290.88</v>
      </c>
      <c r="O1024" s="1" t="s">
        <v>2</v>
      </c>
      <c r="P1024" s="1">
        <v>290.88</v>
      </c>
      <c r="Q1024" s="1">
        <v>0</v>
      </c>
      <c r="R1024" s="1" t="s">
        <v>46</v>
      </c>
      <c r="S1024" s="1">
        <v>2937.84</v>
      </c>
      <c r="T1024" s="6">
        <f>+S1024*N1024</f>
        <v>854558.89919999999</v>
      </c>
      <c r="U1024" s="6">
        <f>+S1024*Q1024</f>
        <v>0</v>
      </c>
      <c r="V1024" s="1" t="str">
        <f>IF(AB1024=0,IFERROR(VLOOKUP(L1024,[1]listaMateriales!A:K,11,0),"-"),"Sin producto")</f>
        <v>38 x 38</v>
      </c>
      <c r="W1024" s="6">
        <f>+IF(OR(K1024="27",K1024="28",K1024="29"),VLOOKUP(L1024,[1]listaMateriales!A:E,5,0),0)*N1024/1000</f>
        <v>0</v>
      </c>
      <c r="X1024" s="6">
        <f>+IF(W1024=0,0,T1024/W1024)</f>
        <v>0</v>
      </c>
      <c r="Y1024" s="1" t="str">
        <f>MID(L1024,14,1)</f>
        <v>2</v>
      </c>
      <c r="Z1024" s="2" t="str">
        <f>IF(IFERROR(FIND("PUL",M1024,1),0)&gt;1,"pulido","no")</f>
        <v>no</v>
      </c>
      <c r="AA1024" s="2" t="str">
        <f>IF(IFERROR(FIND("BIOC",M1024,1),0)&gt;1,"BIOCITY","no")</f>
        <v>no</v>
      </c>
      <c r="AB1024" s="2">
        <f>IFERROR(SEARCH("INT",F1024,1),0)+IFERROR(SEARCH("DEV",F1024,1),0)+IFERROR(SEARCH("FC",F1024,1),0)+IFERROR(SEARCH("USD",F1024,1),0)</f>
        <v>0</v>
      </c>
    </row>
    <row r="1025" spans="1:28" x14ac:dyDescent="0.2">
      <c r="A1025" s="1" t="s">
        <v>1314</v>
      </c>
      <c r="B1025" s="1" t="s">
        <v>15</v>
      </c>
      <c r="C1025" s="4">
        <v>45364</v>
      </c>
      <c r="D1025" s="1" t="s">
        <v>79</v>
      </c>
      <c r="E1025" s="1" t="s">
        <v>78</v>
      </c>
      <c r="F1025" s="1" t="s">
        <v>1313</v>
      </c>
      <c r="G1025" s="1" t="s">
        <v>12</v>
      </c>
      <c r="H1025" s="1" t="s">
        <v>11</v>
      </c>
      <c r="I1025" s="1" t="s">
        <v>50</v>
      </c>
      <c r="J1025" s="1" t="s">
        <v>9</v>
      </c>
      <c r="K1025" s="1" t="s">
        <v>30</v>
      </c>
      <c r="L1025" s="1" t="s">
        <v>282</v>
      </c>
      <c r="M1025" s="1" t="s">
        <v>281</v>
      </c>
      <c r="N1025" s="1">
        <v>387.84</v>
      </c>
      <c r="O1025" s="1" t="s">
        <v>2</v>
      </c>
      <c r="P1025" s="1">
        <v>387.84</v>
      </c>
      <c r="Q1025" s="1">
        <v>0</v>
      </c>
      <c r="R1025" s="1" t="s">
        <v>46</v>
      </c>
      <c r="S1025" s="1">
        <v>2937.84</v>
      </c>
      <c r="T1025" s="6">
        <f>+S1025*N1025</f>
        <v>1139411.8655999999</v>
      </c>
      <c r="U1025" s="6">
        <f>+S1025*Q1025</f>
        <v>0</v>
      </c>
      <c r="V1025" s="1" t="str">
        <f>IF(AB1025=0,IFERROR(VLOOKUP(L1025,[1]listaMateriales!A:K,11,0),"-"),"Sin producto")</f>
        <v>38 x 38</v>
      </c>
      <c r="W1025" s="6">
        <f>+IF(OR(K1025="27",K1025="28",K1025="29"),VLOOKUP(L1025,[1]listaMateriales!A:E,5,0),0)*N1025/1000</f>
        <v>0</v>
      </c>
      <c r="X1025" s="6">
        <f>+IF(W1025=0,0,T1025/W1025)</f>
        <v>0</v>
      </c>
      <c r="Y1025" s="1" t="str">
        <f>MID(L1025,14,1)</f>
        <v>2</v>
      </c>
      <c r="Z1025" s="2" t="str">
        <f>IF(IFERROR(FIND("PUL",M1025,1),0)&gt;1,"pulido","no")</f>
        <v>no</v>
      </c>
      <c r="AA1025" s="2" t="str">
        <f>IF(IFERROR(FIND("BIOC",M1025,1),0)&gt;1,"BIOCITY","no")</f>
        <v>no</v>
      </c>
      <c r="AB1025" s="2">
        <f>IFERROR(SEARCH("INT",F1025,1),0)+IFERROR(SEARCH("DEV",F1025,1),0)+IFERROR(SEARCH("FC",F1025,1),0)+IFERROR(SEARCH("USD",F1025,1),0)</f>
        <v>0</v>
      </c>
    </row>
    <row r="1026" spans="1:28" x14ac:dyDescent="0.2">
      <c r="A1026" s="1" t="s">
        <v>1314</v>
      </c>
      <c r="B1026" s="1" t="s">
        <v>15</v>
      </c>
      <c r="C1026" s="4">
        <v>45364</v>
      </c>
      <c r="D1026" s="1" t="s">
        <v>79</v>
      </c>
      <c r="E1026" s="1" t="s">
        <v>78</v>
      </c>
      <c r="F1026" s="1" t="s">
        <v>1313</v>
      </c>
      <c r="G1026" s="1" t="s">
        <v>12</v>
      </c>
      <c r="H1026" s="1" t="s">
        <v>11</v>
      </c>
      <c r="I1026" s="1" t="s">
        <v>50</v>
      </c>
      <c r="J1026" s="1" t="s">
        <v>9</v>
      </c>
      <c r="K1026" s="1" t="s">
        <v>30</v>
      </c>
      <c r="L1026" s="1" t="s">
        <v>1310</v>
      </c>
      <c r="M1026" s="1" t="s">
        <v>1309</v>
      </c>
      <c r="N1026" s="1">
        <v>387.84</v>
      </c>
      <c r="O1026" s="1" t="s">
        <v>2</v>
      </c>
      <c r="P1026" s="1">
        <v>387.84</v>
      </c>
      <c r="Q1026" s="1">
        <v>0</v>
      </c>
      <c r="R1026" s="1" t="s">
        <v>46</v>
      </c>
      <c r="S1026" s="1">
        <v>2937.84</v>
      </c>
      <c r="T1026" s="6">
        <f>+S1026*N1026</f>
        <v>1139411.8655999999</v>
      </c>
      <c r="U1026" s="6">
        <f>+S1026*Q1026</f>
        <v>0</v>
      </c>
      <c r="V1026" s="1" t="str">
        <f>IF(AB1026=0,IFERROR(VLOOKUP(L1026,[1]listaMateriales!A:K,11,0),"-"),"Sin producto")</f>
        <v>38 x 38</v>
      </c>
      <c r="W1026" s="6">
        <f>+IF(OR(K1026="27",K1026="28",K1026="29"),VLOOKUP(L1026,[1]listaMateriales!A:E,5,0),0)*N1026/1000</f>
        <v>0</v>
      </c>
      <c r="X1026" s="6">
        <f>+IF(W1026=0,0,T1026/W1026)</f>
        <v>0</v>
      </c>
      <c r="Y1026" s="1" t="str">
        <f>MID(L1026,14,1)</f>
        <v>2</v>
      </c>
      <c r="Z1026" s="2" t="str">
        <f>IF(IFERROR(FIND("PUL",M1026,1),0)&gt;1,"pulido","no")</f>
        <v>no</v>
      </c>
      <c r="AA1026" s="2" t="str">
        <f>IF(IFERROR(FIND("BIOC",M1026,1),0)&gt;1,"BIOCITY","no")</f>
        <v>no</v>
      </c>
      <c r="AB1026" s="2">
        <f>IFERROR(SEARCH("INT",F1026,1),0)+IFERROR(SEARCH("DEV",F1026,1),0)+IFERROR(SEARCH("FC",F1026,1),0)+IFERROR(SEARCH("USD",F1026,1),0)</f>
        <v>0</v>
      </c>
    </row>
    <row r="1027" spans="1:28" x14ac:dyDescent="0.2">
      <c r="A1027" s="1" t="s">
        <v>1314</v>
      </c>
      <c r="B1027" s="1" t="s">
        <v>15</v>
      </c>
      <c r="C1027" s="4">
        <v>45364</v>
      </c>
      <c r="D1027" s="1" t="s">
        <v>79</v>
      </c>
      <c r="E1027" s="1" t="s">
        <v>78</v>
      </c>
      <c r="F1027" s="1" t="s">
        <v>1313</v>
      </c>
      <c r="G1027" s="1" t="s">
        <v>12</v>
      </c>
      <c r="H1027" s="1" t="s">
        <v>11</v>
      </c>
      <c r="I1027" s="1" t="s">
        <v>50</v>
      </c>
      <c r="J1027" s="1" t="s">
        <v>9</v>
      </c>
      <c r="K1027" s="1" t="s">
        <v>30</v>
      </c>
      <c r="L1027" s="1" t="s">
        <v>1141</v>
      </c>
      <c r="M1027" s="1" t="s">
        <v>1140</v>
      </c>
      <c r="N1027" s="1">
        <v>387.84</v>
      </c>
      <c r="O1027" s="1" t="s">
        <v>2</v>
      </c>
      <c r="P1027" s="1">
        <v>387.84</v>
      </c>
      <c r="Q1027" s="1">
        <v>0</v>
      </c>
      <c r="R1027" s="1" t="s">
        <v>46</v>
      </c>
      <c r="S1027" s="1">
        <v>2937.84</v>
      </c>
      <c r="T1027" s="6">
        <f>+S1027*N1027</f>
        <v>1139411.8655999999</v>
      </c>
      <c r="U1027" s="6">
        <f>+S1027*Q1027</f>
        <v>0</v>
      </c>
      <c r="V1027" s="1" t="str">
        <f>IF(AB1027=0,IFERROR(VLOOKUP(L1027,[1]listaMateriales!A:K,11,0),"-"),"Sin producto")</f>
        <v>38 x 38</v>
      </c>
      <c r="W1027" s="6">
        <f>+IF(OR(K1027="27",K1027="28",K1027="29"),VLOOKUP(L1027,[1]listaMateriales!A:E,5,0),0)*N1027/1000</f>
        <v>0</v>
      </c>
      <c r="X1027" s="6">
        <f>+IF(W1027=0,0,T1027/W1027)</f>
        <v>0</v>
      </c>
      <c r="Y1027" s="1" t="str">
        <f>MID(L1027,14,1)</f>
        <v>2</v>
      </c>
      <c r="Z1027" s="2" t="str">
        <f>IF(IFERROR(FIND("PUL",M1027,1),0)&gt;1,"pulido","no")</f>
        <v>no</v>
      </c>
      <c r="AA1027" s="2" t="str">
        <f>IF(IFERROR(FIND("BIOC",M1027,1),0)&gt;1,"BIOCITY","no")</f>
        <v>no</v>
      </c>
      <c r="AB1027" s="2">
        <f>IFERROR(SEARCH("INT",F1027,1),0)+IFERROR(SEARCH("DEV",F1027,1),0)+IFERROR(SEARCH("FC",F1027,1),0)+IFERROR(SEARCH("USD",F1027,1),0)</f>
        <v>0</v>
      </c>
    </row>
    <row r="1028" spans="1:28" x14ac:dyDescent="0.2">
      <c r="A1028" s="1" t="s">
        <v>1312</v>
      </c>
      <c r="B1028" s="1" t="s">
        <v>15</v>
      </c>
      <c r="C1028" s="4">
        <v>45364</v>
      </c>
      <c r="D1028" s="1" t="s">
        <v>79</v>
      </c>
      <c r="E1028" s="1" t="s">
        <v>78</v>
      </c>
      <c r="F1028" s="1" t="s">
        <v>1311</v>
      </c>
      <c r="G1028" s="1" t="s">
        <v>39</v>
      </c>
      <c r="H1028" s="1" t="s">
        <v>38</v>
      </c>
      <c r="I1028" s="1" t="s">
        <v>50</v>
      </c>
      <c r="J1028" s="1" t="s">
        <v>17</v>
      </c>
      <c r="K1028" s="1" t="s">
        <v>16</v>
      </c>
      <c r="L1028" s="1" t="s">
        <v>607</v>
      </c>
      <c r="M1028" s="1" t="s">
        <v>606</v>
      </c>
      <c r="N1028" s="1">
        <v>156.6</v>
      </c>
      <c r="O1028" s="1" t="s">
        <v>2</v>
      </c>
      <c r="P1028" s="1">
        <v>156.6</v>
      </c>
      <c r="Q1028" s="1">
        <v>0</v>
      </c>
      <c r="R1028" s="1" t="s">
        <v>46</v>
      </c>
      <c r="S1028" s="1">
        <v>7579.58</v>
      </c>
      <c r="T1028" s="6">
        <f>+S1028*N1028</f>
        <v>1186962.2279999999</v>
      </c>
      <c r="U1028" s="6">
        <f>+S1028*Q1028</f>
        <v>0</v>
      </c>
      <c r="V1028" s="1" t="str">
        <f>IF(AB1028=0,IFERROR(VLOOKUP(L1028,[1]listaMateriales!A:K,11,0),"-"),"Sin producto")</f>
        <v xml:space="preserve">59 x 59 </v>
      </c>
      <c r="W1028" s="6">
        <f>+IF(OR(K1028="27",K1028="28",K1028="29"),VLOOKUP(L1028,[1]listaMateriales!A:E,5,0),0)*N1028/1000</f>
        <v>0</v>
      </c>
      <c r="X1028" s="6">
        <f>+IF(W1028=0,0,T1028/W1028)</f>
        <v>0</v>
      </c>
      <c r="Y1028" s="1" t="str">
        <f>MID(L1028,14,1)</f>
        <v>2</v>
      </c>
      <c r="Z1028" s="2" t="str">
        <f>IF(IFERROR(FIND("PUL",M1028,1),0)&gt;1,"pulido","no")</f>
        <v>no</v>
      </c>
      <c r="AA1028" s="2" t="str">
        <f>IF(IFERROR(FIND("BIOC",M1028,1),0)&gt;1,"BIOCITY","no")</f>
        <v>no</v>
      </c>
      <c r="AB1028" s="2">
        <f>IFERROR(SEARCH("INT",F1028,1),0)+IFERROR(SEARCH("DEV",F1028,1),0)+IFERROR(SEARCH("FC",F1028,1),0)+IFERROR(SEARCH("USD",F1028,1),0)</f>
        <v>0</v>
      </c>
    </row>
    <row r="1029" spans="1:28" x14ac:dyDescent="0.2">
      <c r="A1029" s="1" t="s">
        <v>1308</v>
      </c>
      <c r="B1029" s="1" t="s">
        <v>15</v>
      </c>
      <c r="C1029" s="4">
        <v>45364</v>
      </c>
      <c r="D1029" s="1" t="s">
        <v>944</v>
      </c>
      <c r="E1029" s="1" t="s">
        <v>943</v>
      </c>
      <c r="F1029" s="1" t="s">
        <v>1307</v>
      </c>
      <c r="G1029" s="1" t="s">
        <v>12</v>
      </c>
      <c r="H1029" s="1" t="s">
        <v>11</v>
      </c>
      <c r="I1029" s="1" t="s">
        <v>50</v>
      </c>
      <c r="J1029" s="1" t="s">
        <v>9</v>
      </c>
      <c r="K1029" s="1" t="s">
        <v>30</v>
      </c>
      <c r="L1029" s="1" t="s">
        <v>1141</v>
      </c>
      <c r="M1029" s="1" t="s">
        <v>1140</v>
      </c>
      <c r="N1029" s="1">
        <v>193.92</v>
      </c>
      <c r="O1029" s="1" t="s">
        <v>2</v>
      </c>
      <c r="P1029" s="1">
        <v>193.92</v>
      </c>
      <c r="Q1029" s="1">
        <v>0</v>
      </c>
      <c r="R1029" s="1" t="s">
        <v>46</v>
      </c>
      <c r="S1029" s="1">
        <v>2674.08</v>
      </c>
      <c r="T1029" s="6">
        <f>+S1029*N1029</f>
        <v>518557.59359999996</v>
      </c>
      <c r="U1029" s="6">
        <f>+S1029*Q1029</f>
        <v>0</v>
      </c>
      <c r="V1029" s="1" t="str">
        <f>IF(AB1029=0,IFERROR(VLOOKUP(L1029,[1]listaMateriales!A:K,11,0),"-"),"Sin producto")</f>
        <v>38 x 38</v>
      </c>
      <c r="W1029" s="6">
        <f>+IF(OR(K1029="27",K1029="28",K1029="29"),VLOOKUP(L1029,[1]listaMateriales!A:E,5,0),0)*N1029/1000</f>
        <v>0</v>
      </c>
      <c r="X1029" s="6">
        <f>+IF(W1029=0,0,T1029/W1029)</f>
        <v>0</v>
      </c>
      <c r="Y1029" s="1" t="str">
        <f>MID(L1029,14,1)</f>
        <v>2</v>
      </c>
      <c r="Z1029" s="2" t="str">
        <f>IF(IFERROR(FIND("PUL",M1029,1),0)&gt;1,"pulido","no")</f>
        <v>no</v>
      </c>
      <c r="AA1029" s="2" t="str">
        <f>IF(IFERROR(FIND("BIOC",M1029,1),0)&gt;1,"BIOCITY","no")</f>
        <v>no</v>
      </c>
      <c r="AB1029" s="2">
        <f>IFERROR(SEARCH("INT",F1029,1),0)+IFERROR(SEARCH("DEV",F1029,1),0)+IFERROR(SEARCH("FC",F1029,1),0)+IFERROR(SEARCH("USD",F1029,1),0)</f>
        <v>0</v>
      </c>
    </row>
    <row r="1030" spans="1:28" x14ac:dyDescent="0.2">
      <c r="A1030" s="1" t="s">
        <v>1308</v>
      </c>
      <c r="B1030" s="1" t="s">
        <v>15</v>
      </c>
      <c r="C1030" s="4">
        <v>45364</v>
      </c>
      <c r="D1030" s="1" t="s">
        <v>944</v>
      </c>
      <c r="E1030" s="1" t="s">
        <v>943</v>
      </c>
      <c r="F1030" s="1" t="s">
        <v>1307</v>
      </c>
      <c r="G1030" s="1" t="s">
        <v>12</v>
      </c>
      <c r="H1030" s="1" t="s">
        <v>11</v>
      </c>
      <c r="I1030" s="1" t="s">
        <v>50</v>
      </c>
      <c r="J1030" s="1" t="s">
        <v>9</v>
      </c>
      <c r="K1030" s="1" t="s">
        <v>30</v>
      </c>
      <c r="L1030" s="1" t="s">
        <v>839</v>
      </c>
      <c r="M1030" s="1" t="s">
        <v>838</v>
      </c>
      <c r="N1030" s="1">
        <v>193.92</v>
      </c>
      <c r="O1030" s="1" t="s">
        <v>2</v>
      </c>
      <c r="P1030" s="1">
        <v>193.92</v>
      </c>
      <c r="Q1030" s="1">
        <v>0</v>
      </c>
      <c r="R1030" s="1" t="s">
        <v>46</v>
      </c>
      <c r="S1030" s="1">
        <v>2674.08</v>
      </c>
      <c r="T1030" s="6">
        <f>+S1030*N1030</f>
        <v>518557.59359999996</v>
      </c>
      <c r="U1030" s="6">
        <f>+S1030*Q1030</f>
        <v>0</v>
      </c>
      <c r="V1030" s="1" t="str">
        <f>IF(AB1030=0,IFERROR(VLOOKUP(L1030,[1]listaMateriales!A:K,11,0),"-"),"Sin producto")</f>
        <v>38 x 38</v>
      </c>
      <c r="W1030" s="6">
        <f>+IF(OR(K1030="27",K1030="28",K1030="29"),VLOOKUP(L1030,[1]listaMateriales!A:E,5,0),0)*N1030/1000</f>
        <v>0</v>
      </c>
      <c r="X1030" s="6">
        <f>+IF(W1030=0,0,T1030/W1030)</f>
        <v>0</v>
      </c>
      <c r="Y1030" s="1" t="str">
        <f>MID(L1030,14,1)</f>
        <v>2</v>
      </c>
      <c r="Z1030" s="2" t="str">
        <f>IF(IFERROR(FIND("PUL",M1030,1),0)&gt;1,"pulido","no")</f>
        <v>no</v>
      </c>
      <c r="AA1030" s="2" t="str">
        <f>IF(IFERROR(FIND("BIOC",M1030,1),0)&gt;1,"BIOCITY","no")</f>
        <v>no</v>
      </c>
      <c r="AB1030" s="2">
        <f>IFERROR(SEARCH("INT",F1030,1),0)+IFERROR(SEARCH("DEV",F1030,1),0)+IFERROR(SEARCH("FC",F1030,1),0)+IFERROR(SEARCH("USD",F1030,1),0)</f>
        <v>0</v>
      </c>
    </row>
    <row r="1031" spans="1:28" x14ac:dyDescent="0.2">
      <c r="A1031" s="1" t="s">
        <v>1308</v>
      </c>
      <c r="B1031" s="1" t="s">
        <v>15</v>
      </c>
      <c r="C1031" s="4">
        <v>45364</v>
      </c>
      <c r="D1031" s="1" t="s">
        <v>944</v>
      </c>
      <c r="E1031" s="1" t="s">
        <v>943</v>
      </c>
      <c r="F1031" s="1" t="s">
        <v>1307</v>
      </c>
      <c r="G1031" s="1" t="s">
        <v>12</v>
      </c>
      <c r="H1031" s="1" t="s">
        <v>11</v>
      </c>
      <c r="I1031" s="1" t="s">
        <v>50</v>
      </c>
      <c r="J1031" s="1" t="s">
        <v>9</v>
      </c>
      <c r="K1031" s="1" t="s">
        <v>30</v>
      </c>
      <c r="L1031" s="1" t="s">
        <v>1310</v>
      </c>
      <c r="M1031" s="1" t="s">
        <v>1309</v>
      </c>
      <c r="N1031" s="1">
        <v>193.92</v>
      </c>
      <c r="O1031" s="1" t="s">
        <v>2</v>
      </c>
      <c r="P1031" s="1">
        <v>193.92</v>
      </c>
      <c r="Q1031" s="1">
        <v>0</v>
      </c>
      <c r="R1031" s="1" t="s">
        <v>46</v>
      </c>
      <c r="S1031" s="1">
        <v>2674.08</v>
      </c>
      <c r="T1031" s="6">
        <f>+S1031*N1031</f>
        <v>518557.59359999996</v>
      </c>
      <c r="U1031" s="6">
        <f>+S1031*Q1031</f>
        <v>0</v>
      </c>
      <c r="V1031" s="1" t="str">
        <f>IF(AB1031=0,IFERROR(VLOOKUP(L1031,[1]listaMateriales!A:K,11,0),"-"),"Sin producto")</f>
        <v>38 x 38</v>
      </c>
      <c r="W1031" s="6">
        <f>+IF(OR(K1031="27",K1031="28",K1031="29"),VLOOKUP(L1031,[1]listaMateriales!A:E,5,0),0)*N1031/1000</f>
        <v>0</v>
      </c>
      <c r="X1031" s="6">
        <f>+IF(W1031=0,0,T1031/W1031)</f>
        <v>0</v>
      </c>
      <c r="Y1031" s="1" t="str">
        <f>MID(L1031,14,1)</f>
        <v>2</v>
      </c>
      <c r="Z1031" s="2" t="str">
        <f>IF(IFERROR(FIND("PUL",M1031,1),0)&gt;1,"pulido","no")</f>
        <v>no</v>
      </c>
      <c r="AA1031" s="2" t="str">
        <f>IF(IFERROR(FIND("BIOC",M1031,1),0)&gt;1,"BIOCITY","no")</f>
        <v>no</v>
      </c>
      <c r="AB1031" s="2">
        <f>IFERROR(SEARCH("INT",F1031,1),0)+IFERROR(SEARCH("DEV",F1031,1),0)+IFERROR(SEARCH("FC",F1031,1),0)+IFERROR(SEARCH("USD",F1031,1),0)</f>
        <v>0</v>
      </c>
    </row>
    <row r="1032" spans="1:28" x14ac:dyDescent="0.2">
      <c r="A1032" s="1" t="s">
        <v>1308</v>
      </c>
      <c r="B1032" s="1" t="s">
        <v>15</v>
      </c>
      <c r="C1032" s="4">
        <v>45364</v>
      </c>
      <c r="D1032" s="1" t="s">
        <v>944</v>
      </c>
      <c r="E1032" s="1" t="s">
        <v>943</v>
      </c>
      <c r="F1032" s="1" t="s">
        <v>1307</v>
      </c>
      <c r="G1032" s="1" t="s">
        <v>12</v>
      </c>
      <c r="H1032" s="1" t="s">
        <v>11</v>
      </c>
      <c r="I1032" s="1" t="s">
        <v>50</v>
      </c>
      <c r="J1032" s="1" t="s">
        <v>9</v>
      </c>
      <c r="K1032" s="1" t="s">
        <v>30</v>
      </c>
      <c r="L1032" s="1" t="s">
        <v>280</v>
      </c>
      <c r="M1032" s="1" t="s">
        <v>279</v>
      </c>
      <c r="N1032" s="1">
        <v>193.92</v>
      </c>
      <c r="O1032" s="1" t="s">
        <v>2</v>
      </c>
      <c r="P1032" s="1">
        <v>193.92</v>
      </c>
      <c r="Q1032" s="1">
        <v>0</v>
      </c>
      <c r="R1032" s="1" t="s">
        <v>46</v>
      </c>
      <c r="S1032" s="1">
        <v>2674.08</v>
      </c>
      <c r="T1032" s="6">
        <f>+S1032*N1032</f>
        <v>518557.59359999996</v>
      </c>
      <c r="U1032" s="6">
        <f>+S1032*Q1032</f>
        <v>0</v>
      </c>
      <c r="V1032" s="1" t="str">
        <f>IF(AB1032=0,IFERROR(VLOOKUP(L1032,[1]listaMateriales!A:K,11,0),"-"),"Sin producto")</f>
        <v>38 x 38</v>
      </c>
      <c r="W1032" s="6">
        <f>+IF(OR(K1032="27",K1032="28",K1032="29"),VLOOKUP(L1032,[1]listaMateriales!A:E,5,0),0)*N1032/1000</f>
        <v>0</v>
      </c>
      <c r="X1032" s="6">
        <f>+IF(W1032=0,0,T1032/W1032)</f>
        <v>0</v>
      </c>
      <c r="Y1032" s="1" t="str">
        <f>MID(L1032,14,1)</f>
        <v>2</v>
      </c>
      <c r="Z1032" s="2" t="str">
        <f>IF(IFERROR(FIND("PUL",M1032,1),0)&gt;1,"pulido","no")</f>
        <v>no</v>
      </c>
      <c r="AA1032" s="2" t="str">
        <f>IF(IFERROR(FIND("BIOC",M1032,1),0)&gt;1,"BIOCITY","no")</f>
        <v>no</v>
      </c>
      <c r="AB1032" s="2">
        <f>IFERROR(SEARCH("INT",F1032,1),0)+IFERROR(SEARCH("DEV",F1032,1),0)+IFERROR(SEARCH("FC",F1032,1),0)+IFERROR(SEARCH("USD",F1032,1),0)</f>
        <v>0</v>
      </c>
    </row>
    <row r="1033" spans="1:28" x14ac:dyDescent="0.2">
      <c r="A1033" s="1" t="s">
        <v>1308</v>
      </c>
      <c r="B1033" s="1" t="s">
        <v>15</v>
      </c>
      <c r="C1033" s="4">
        <v>45364</v>
      </c>
      <c r="D1033" s="1" t="s">
        <v>944</v>
      </c>
      <c r="E1033" s="1" t="s">
        <v>943</v>
      </c>
      <c r="F1033" s="1" t="s">
        <v>1307</v>
      </c>
      <c r="G1033" s="1" t="s">
        <v>12</v>
      </c>
      <c r="H1033" s="1" t="s">
        <v>11</v>
      </c>
      <c r="I1033" s="1" t="s">
        <v>50</v>
      </c>
      <c r="J1033" s="1" t="s">
        <v>9</v>
      </c>
      <c r="K1033" s="1" t="s">
        <v>30</v>
      </c>
      <c r="L1033" s="1" t="s">
        <v>1306</v>
      </c>
      <c r="M1033" s="1" t="s">
        <v>1305</v>
      </c>
      <c r="N1033" s="1">
        <v>193.92</v>
      </c>
      <c r="O1033" s="1" t="s">
        <v>2</v>
      </c>
      <c r="P1033" s="1">
        <v>193.92</v>
      </c>
      <c r="Q1033" s="1">
        <v>0</v>
      </c>
      <c r="R1033" s="1" t="s">
        <v>46</v>
      </c>
      <c r="S1033" s="1">
        <v>2674.08</v>
      </c>
      <c r="T1033" s="6">
        <f>+S1033*N1033</f>
        <v>518557.59359999996</v>
      </c>
      <c r="U1033" s="6">
        <f>+S1033*Q1033</f>
        <v>0</v>
      </c>
      <c r="V1033" s="1" t="str">
        <f>IF(AB1033=0,IFERROR(VLOOKUP(L1033,[1]listaMateriales!A:K,11,0),"-"),"Sin producto")</f>
        <v>38 x 38</v>
      </c>
      <c r="W1033" s="6">
        <f>+IF(OR(K1033="27",K1033="28",K1033="29"),VLOOKUP(L1033,[1]listaMateriales!A:E,5,0),0)*N1033/1000</f>
        <v>0</v>
      </c>
      <c r="X1033" s="6">
        <f>+IF(W1033=0,0,T1033/W1033)</f>
        <v>0</v>
      </c>
      <c r="Y1033" s="1" t="str">
        <f>MID(L1033,14,1)</f>
        <v>2</v>
      </c>
      <c r="Z1033" s="2" t="str">
        <f>IF(IFERROR(FIND("PUL",M1033,1),0)&gt;1,"pulido","no")</f>
        <v>no</v>
      </c>
      <c r="AA1033" s="2" t="str">
        <f>IF(IFERROR(FIND("BIOC",M1033,1),0)&gt;1,"BIOCITY","no")</f>
        <v>no</v>
      </c>
      <c r="AB1033" s="2">
        <f>IFERROR(SEARCH("INT",F1033,1),0)+IFERROR(SEARCH("DEV",F1033,1),0)+IFERROR(SEARCH("FC",F1033,1),0)+IFERROR(SEARCH("USD",F1033,1),0)</f>
        <v>0</v>
      </c>
    </row>
    <row r="1034" spans="1:28" x14ac:dyDescent="0.2">
      <c r="A1034" s="1" t="s">
        <v>1304</v>
      </c>
      <c r="B1034" s="1" t="s">
        <v>15</v>
      </c>
      <c r="C1034" s="4">
        <v>45364</v>
      </c>
      <c r="D1034" s="1" t="s">
        <v>197</v>
      </c>
      <c r="E1034" s="1" t="s">
        <v>196</v>
      </c>
      <c r="F1034" s="1" t="s">
        <v>1303</v>
      </c>
      <c r="G1034" s="1" t="s">
        <v>12</v>
      </c>
      <c r="H1034" s="1" t="s">
        <v>11</v>
      </c>
      <c r="I1034" s="1" t="s">
        <v>50</v>
      </c>
      <c r="J1034" s="1" t="s">
        <v>17</v>
      </c>
      <c r="K1034" s="1" t="s">
        <v>16</v>
      </c>
      <c r="L1034" s="1" t="s">
        <v>21</v>
      </c>
      <c r="M1034" s="1" t="s">
        <v>20</v>
      </c>
      <c r="N1034" s="1">
        <v>68.400000000000006</v>
      </c>
      <c r="O1034" s="1" t="s">
        <v>2</v>
      </c>
      <c r="P1034" s="1">
        <v>68.400000000000006</v>
      </c>
      <c r="Q1034" s="1">
        <v>0</v>
      </c>
      <c r="R1034" s="1" t="s">
        <v>195</v>
      </c>
      <c r="S1034" s="1">
        <v>18301.02</v>
      </c>
      <c r="T1034" s="6">
        <f>+S1034*N1034</f>
        <v>1251789.7680000002</v>
      </c>
      <c r="U1034" s="6">
        <f>+S1034*Q1034</f>
        <v>0</v>
      </c>
      <c r="V1034" s="1" t="str">
        <f>IF(AB1034=0,IFERROR(VLOOKUP(L1034,[1]listaMateriales!A:K,11,0),"-"),"Sin producto")</f>
        <v>21 x 122</v>
      </c>
      <c r="W1034" s="6">
        <f>+IF(OR(K1034="27",K1034="28",K1034="29"),VLOOKUP(L1034,[1]listaMateriales!A:E,5,0),0)*N1034/1000</f>
        <v>0</v>
      </c>
      <c r="X1034" s="6">
        <f>+IF(W1034=0,0,T1034/W1034)</f>
        <v>0</v>
      </c>
      <c r="Y1034" s="1" t="str">
        <f>MID(L1034,14,1)</f>
        <v>1</v>
      </c>
      <c r="Z1034" s="2" t="str">
        <f>IF(IFERROR(FIND("PUL",M1034,1),0)&gt;1,"pulido","no")</f>
        <v>no</v>
      </c>
      <c r="AA1034" s="2" t="str">
        <f>IF(IFERROR(FIND("BIOC",M1034,1),0)&gt;1,"BIOCITY","no")</f>
        <v>no</v>
      </c>
      <c r="AB1034" s="2">
        <f>IFERROR(SEARCH("INT",F1034,1),0)+IFERROR(SEARCH("DEV",F1034,1),0)+IFERROR(SEARCH("FC",F1034,1),0)+IFERROR(SEARCH("USD",F1034,1),0)</f>
        <v>0</v>
      </c>
    </row>
    <row r="1035" spans="1:28" x14ac:dyDescent="0.2">
      <c r="A1035" s="1" t="s">
        <v>1302</v>
      </c>
      <c r="B1035" s="1" t="s">
        <v>15</v>
      </c>
      <c r="C1035" s="4">
        <v>45364</v>
      </c>
      <c r="D1035" s="1" t="s">
        <v>944</v>
      </c>
      <c r="E1035" s="1" t="s">
        <v>943</v>
      </c>
      <c r="F1035" s="1" t="s">
        <v>1301</v>
      </c>
      <c r="G1035" s="1" t="s">
        <v>39</v>
      </c>
      <c r="H1035" s="1" t="s">
        <v>38</v>
      </c>
      <c r="I1035" s="1" t="s">
        <v>50</v>
      </c>
      <c r="J1035" s="1" t="s">
        <v>17</v>
      </c>
      <c r="K1035" s="1" t="s">
        <v>16</v>
      </c>
      <c r="L1035" s="1" t="s">
        <v>379</v>
      </c>
      <c r="M1035" s="1" t="s">
        <v>378</v>
      </c>
      <c r="N1035" s="1">
        <v>194.4</v>
      </c>
      <c r="O1035" s="1" t="s">
        <v>2</v>
      </c>
      <c r="P1035" s="1">
        <v>194.4</v>
      </c>
      <c r="Q1035" s="1">
        <v>0</v>
      </c>
      <c r="R1035" s="1" t="s">
        <v>46</v>
      </c>
      <c r="S1035" s="1">
        <v>13653.73</v>
      </c>
      <c r="T1035" s="6">
        <f>+S1035*N1035</f>
        <v>2654285.1120000002</v>
      </c>
      <c r="U1035" s="6">
        <f>+S1035*Q1035</f>
        <v>0</v>
      </c>
      <c r="V1035" s="1" t="str">
        <f>IF(AB1035=0,IFERROR(VLOOKUP(L1035,[1]listaMateriales!A:K,11,0),"-"),"Sin producto")</f>
        <v>58 x 117 Polished</v>
      </c>
      <c r="W1035" s="6">
        <f>+IF(OR(K1035="27",K1035="28",K1035="29"),VLOOKUP(L1035,[1]listaMateriales!A:E,5,0),0)*N1035/1000</f>
        <v>0</v>
      </c>
      <c r="X1035" s="6">
        <f>+IF(W1035=0,0,T1035/W1035)</f>
        <v>0</v>
      </c>
      <c r="Y1035" s="1" t="str">
        <f>MID(L1035,14,1)</f>
        <v>2</v>
      </c>
      <c r="Z1035" s="2" t="str">
        <f>IF(IFERROR(FIND("PUL",M1035,1),0)&gt;1,"pulido","no")</f>
        <v>pulido</v>
      </c>
      <c r="AA1035" s="2" t="str">
        <f>IF(IFERROR(FIND("BIOC",M1035,1),0)&gt;1,"BIOCITY","no")</f>
        <v>no</v>
      </c>
      <c r="AB1035" s="2">
        <f>IFERROR(SEARCH("INT",F1035,1),0)+IFERROR(SEARCH("DEV",F1035,1),0)+IFERROR(SEARCH("FC",F1035,1),0)+IFERROR(SEARCH("USD",F1035,1),0)</f>
        <v>0</v>
      </c>
    </row>
    <row r="1036" spans="1:28" x14ac:dyDescent="0.2">
      <c r="A1036" s="1" t="s">
        <v>1300</v>
      </c>
      <c r="B1036" s="1" t="s">
        <v>42</v>
      </c>
      <c r="C1036" s="4">
        <v>45364</v>
      </c>
      <c r="D1036" s="1" t="s">
        <v>192</v>
      </c>
      <c r="E1036" s="1" t="s">
        <v>191</v>
      </c>
      <c r="F1036" s="1" t="s">
        <v>1205</v>
      </c>
      <c r="G1036" s="1" t="s">
        <v>39</v>
      </c>
      <c r="H1036" s="1" t="s">
        <v>38</v>
      </c>
      <c r="I1036" s="1" t="s">
        <v>50</v>
      </c>
      <c r="J1036" s="1" t="s">
        <v>37</v>
      </c>
      <c r="K1036" s="1" t="s">
        <v>36</v>
      </c>
      <c r="L1036" s="1" t="s">
        <v>88</v>
      </c>
      <c r="M1036" s="1" t="s">
        <v>87</v>
      </c>
      <c r="N1036" s="1">
        <v>6336</v>
      </c>
      <c r="O1036" s="1" t="s">
        <v>4</v>
      </c>
      <c r="P1036" s="1">
        <v>6336</v>
      </c>
      <c r="Q1036" s="1">
        <v>0</v>
      </c>
      <c r="R1036" s="1" t="s">
        <v>144</v>
      </c>
      <c r="S1036" s="1">
        <v>224.73</v>
      </c>
      <c r="T1036" s="6">
        <f>+S1036*N1036</f>
        <v>1423889.28</v>
      </c>
      <c r="U1036" s="6">
        <f>+S1036*Q1036</f>
        <v>0</v>
      </c>
      <c r="V1036" s="1" t="str">
        <f>IF(AB1036=0,IFERROR(VLOOKUP(L1036,[1]listaMateriales!A:K,11,0),"-"),"Sin producto")</f>
        <v>Ladrillos (Campana)</v>
      </c>
      <c r="W1036" s="6">
        <f>+IF(OR(K1036="27",K1036="28",K1036="29"),VLOOKUP(L1036,[1]listaMateriales!A:E,5,0),0)*N1036/1000</f>
        <v>29.145599999999998</v>
      </c>
      <c r="X1036" s="6">
        <f>+IF(W1036=0,0,T1036/W1036)</f>
        <v>48854.34782608696</v>
      </c>
      <c r="Y1036" s="1" t="str">
        <f>MID(L1036,14,1)</f>
        <v/>
      </c>
      <c r="Z1036" s="2" t="str">
        <f>IF(IFERROR(FIND("PUL",M1036,1),0)&gt;1,"pulido","no")</f>
        <v>no</v>
      </c>
      <c r="AA1036" s="2" t="str">
        <f>IF(IFERROR(FIND("BIOC",M1036,1),0)&gt;1,"BIOCITY","no")</f>
        <v>no</v>
      </c>
      <c r="AB1036" s="2">
        <f>IFERROR(SEARCH("INT",F1036,1),0)+IFERROR(SEARCH("DEV",F1036,1),0)+IFERROR(SEARCH("FC",F1036,1),0)+IFERROR(SEARCH("USD",F1036,1),0)</f>
        <v>0</v>
      </c>
    </row>
    <row r="1037" spans="1:28" x14ac:dyDescent="0.2">
      <c r="A1037" s="1" t="s">
        <v>1299</v>
      </c>
      <c r="B1037" s="1" t="s">
        <v>42</v>
      </c>
      <c r="C1037" s="4">
        <v>45364</v>
      </c>
      <c r="D1037" s="1" t="s">
        <v>192</v>
      </c>
      <c r="E1037" s="1" t="s">
        <v>191</v>
      </c>
      <c r="F1037" s="1" t="s">
        <v>1293</v>
      </c>
      <c r="G1037" s="1" t="s">
        <v>39</v>
      </c>
      <c r="H1037" s="1" t="s">
        <v>38</v>
      </c>
      <c r="I1037" s="1" t="s">
        <v>50</v>
      </c>
      <c r="J1037" s="1" t="s">
        <v>37</v>
      </c>
      <c r="K1037" s="1" t="s">
        <v>36</v>
      </c>
      <c r="L1037" s="1" t="s">
        <v>207</v>
      </c>
      <c r="M1037" s="1" t="s">
        <v>206</v>
      </c>
      <c r="N1037" s="1">
        <v>3960</v>
      </c>
      <c r="O1037" s="1" t="s">
        <v>4</v>
      </c>
      <c r="P1037" s="1">
        <v>3960</v>
      </c>
      <c r="Q1037" s="1">
        <v>0</v>
      </c>
      <c r="R1037" s="1" t="s">
        <v>144</v>
      </c>
      <c r="S1037" s="1">
        <v>380.74</v>
      </c>
      <c r="T1037" s="6">
        <f>+S1037*N1037</f>
        <v>1507730.4000000001</v>
      </c>
      <c r="U1037" s="6">
        <f>+S1037*Q1037</f>
        <v>0</v>
      </c>
      <c r="V1037" s="1" t="str">
        <f>IF(AB1037=0,IFERROR(VLOOKUP(L1037,[1]listaMateriales!A:K,11,0),"-"),"Sin producto")</f>
        <v>Ladrillos (Campana)</v>
      </c>
      <c r="W1037" s="6">
        <f>+IF(OR(K1037="27",K1037="28",K1037="29"),VLOOKUP(L1037,[1]listaMateriales!A:E,5,0),0)*N1037/1000</f>
        <v>27.72</v>
      </c>
      <c r="X1037" s="6">
        <f>+IF(W1037=0,0,T1037/W1037)</f>
        <v>54391.42857142858</v>
      </c>
      <c r="Y1037" s="1" t="str">
        <f>MID(L1037,14,1)</f>
        <v/>
      </c>
      <c r="Z1037" s="2" t="str">
        <f>IF(IFERROR(FIND("PUL",M1037,1),0)&gt;1,"pulido","no")</f>
        <v>no</v>
      </c>
      <c r="AA1037" s="2" t="str">
        <f>IF(IFERROR(FIND("BIOC",M1037,1),0)&gt;1,"BIOCITY","no")</f>
        <v>no</v>
      </c>
      <c r="AB1037" s="2">
        <f>IFERROR(SEARCH("INT",F1037,1),0)+IFERROR(SEARCH("DEV",F1037,1),0)+IFERROR(SEARCH("FC",F1037,1),0)+IFERROR(SEARCH("USD",F1037,1),0)</f>
        <v>0</v>
      </c>
    </row>
    <row r="1038" spans="1:28" x14ac:dyDescent="0.2">
      <c r="A1038" s="1" t="s">
        <v>1298</v>
      </c>
      <c r="B1038" s="1" t="s">
        <v>42</v>
      </c>
      <c r="C1038" s="4">
        <v>45364</v>
      </c>
      <c r="D1038" s="1" t="s">
        <v>950</v>
      </c>
      <c r="E1038" s="1" t="s">
        <v>949</v>
      </c>
      <c r="F1038" s="1" t="s">
        <v>1293</v>
      </c>
      <c r="G1038" s="1" t="s">
        <v>39</v>
      </c>
      <c r="H1038" s="1" t="s">
        <v>38</v>
      </c>
      <c r="I1038" s="1" t="s">
        <v>0</v>
      </c>
      <c r="J1038" s="1" t="s">
        <v>37</v>
      </c>
      <c r="K1038" s="1" t="s">
        <v>36</v>
      </c>
      <c r="L1038" s="1" t="s">
        <v>207</v>
      </c>
      <c r="M1038" s="1" t="s">
        <v>206</v>
      </c>
      <c r="N1038" s="1">
        <v>3960</v>
      </c>
      <c r="O1038" s="1" t="s">
        <v>4</v>
      </c>
      <c r="P1038" s="1">
        <v>3960</v>
      </c>
      <c r="Q1038" s="1">
        <v>0</v>
      </c>
      <c r="R1038" s="1" t="s">
        <v>125</v>
      </c>
      <c r="S1038" s="1">
        <v>380.74</v>
      </c>
      <c r="T1038" s="6">
        <f>+S1038*N1038</f>
        <v>1507730.4000000001</v>
      </c>
      <c r="U1038" s="6">
        <f>+S1038*Q1038</f>
        <v>0</v>
      </c>
      <c r="V1038" s="1" t="str">
        <f>IF(AB1038=0,IFERROR(VLOOKUP(L1038,[1]listaMateriales!A:K,11,0),"-"),"Sin producto")</f>
        <v>Ladrillos (Campana)</v>
      </c>
      <c r="W1038" s="6">
        <f>+IF(OR(K1038="27",K1038="28",K1038="29"),VLOOKUP(L1038,[1]listaMateriales!A:E,5,0),0)*N1038/1000</f>
        <v>27.72</v>
      </c>
      <c r="X1038" s="6">
        <f>+IF(W1038=0,0,T1038/W1038)</f>
        <v>54391.42857142858</v>
      </c>
      <c r="Y1038" s="1" t="str">
        <f>MID(L1038,14,1)</f>
        <v/>
      </c>
      <c r="Z1038" s="2" t="str">
        <f>IF(IFERROR(FIND("PUL",M1038,1),0)&gt;1,"pulido","no")</f>
        <v>no</v>
      </c>
      <c r="AA1038" s="2" t="str">
        <f>IF(IFERROR(FIND("BIOC",M1038,1),0)&gt;1,"BIOCITY","no")</f>
        <v>no</v>
      </c>
      <c r="AB1038" s="2">
        <f>IFERROR(SEARCH("INT",F1038,1),0)+IFERROR(SEARCH("DEV",F1038,1),0)+IFERROR(SEARCH("FC",F1038,1),0)+IFERROR(SEARCH("USD",F1038,1),0)</f>
        <v>0</v>
      </c>
    </row>
    <row r="1039" spans="1:28" x14ac:dyDescent="0.2">
      <c r="A1039" s="1" t="s">
        <v>1297</v>
      </c>
      <c r="B1039" s="1" t="s">
        <v>42</v>
      </c>
      <c r="C1039" s="4">
        <v>45364</v>
      </c>
      <c r="D1039" s="1" t="s">
        <v>1295</v>
      </c>
      <c r="E1039" s="1" t="s">
        <v>1294</v>
      </c>
      <c r="F1039" s="1" t="s">
        <v>1293</v>
      </c>
      <c r="G1039" s="1" t="s">
        <v>39</v>
      </c>
      <c r="H1039" s="1" t="s">
        <v>38</v>
      </c>
      <c r="I1039" s="1" t="s">
        <v>0</v>
      </c>
      <c r="J1039" s="1" t="s">
        <v>37</v>
      </c>
      <c r="K1039" s="1" t="s">
        <v>36</v>
      </c>
      <c r="L1039" s="1" t="s">
        <v>35</v>
      </c>
      <c r="M1039" s="1" t="s">
        <v>34</v>
      </c>
      <c r="N1039" s="1">
        <v>6232</v>
      </c>
      <c r="O1039" s="1" t="s">
        <v>4</v>
      </c>
      <c r="P1039" s="1">
        <v>6232</v>
      </c>
      <c r="Q1039" s="1">
        <v>0</v>
      </c>
      <c r="R1039" s="1" t="s">
        <v>125</v>
      </c>
      <c r="S1039" s="1">
        <v>222.7</v>
      </c>
      <c r="T1039" s="6">
        <f>+S1039*N1039</f>
        <v>1387866.4</v>
      </c>
      <c r="U1039" s="6">
        <f>+S1039*Q1039</f>
        <v>0</v>
      </c>
      <c r="V1039" s="1" t="str">
        <f>IF(AB1039=0,IFERROR(VLOOKUP(L1039,[1]listaMateriales!A:K,11,0),"-"),"Sin producto")</f>
        <v>Ladrillos (Campana)</v>
      </c>
      <c r="W1039" s="6">
        <f>+IF(OR(K1039="27",K1039="28",K1039="29"),VLOOKUP(L1039,[1]listaMateriales!A:E,5,0),0)*N1039/1000</f>
        <v>29.913599999999999</v>
      </c>
      <c r="X1039" s="6">
        <f>+IF(W1039=0,0,T1039/W1039)</f>
        <v>46395.833333333328</v>
      </c>
      <c r="Y1039" s="1" t="str">
        <f>MID(L1039,14,1)</f>
        <v/>
      </c>
      <c r="Z1039" s="2" t="str">
        <f>IF(IFERROR(FIND("PUL",M1039,1),0)&gt;1,"pulido","no")</f>
        <v>no</v>
      </c>
      <c r="AA1039" s="2" t="str">
        <f>IF(IFERROR(FIND("BIOC",M1039,1),0)&gt;1,"BIOCITY","no")</f>
        <v>no</v>
      </c>
      <c r="AB1039" s="2">
        <f>IFERROR(SEARCH("INT",F1039,1),0)+IFERROR(SEARCH("DEV",F1039,1),0)+IFERROR(SEARCH("FC",F1039,1),0)+IFERROR(SEARCH("USD",F1039,1),0)</f>
        <v>0</v>
      </c>
    </row>
    <row r="1040" spans="1:28" x14ac:dyDescent="0.2">
      <c r="A1040" s="1" t="s">
        <v>1296</v>
      </c>
      <c r="B1040" s="1" t="s">
        <v>42</v>
      </c>
      <c r="C1040" s="4">
        <v>45364</v>
      </c>
      <c r="D1040" s="1" t="s">
        <v>1295</v>
      </c>
      <c r="E1040" s="1" t="s">
        <v>1294</v>
      </c>
      <c r="F1040" s="1" t="s">
        <v>1293</v>
      </c>
      <c r="G1040" s="1" t="s">
        <v>39</v>
      </c>
      <c r="H1040" s="1" t="s">
        <v>38</v>
      </c>
      <c r="I1040" s="1" t="s">
        <v>0</v>
      </c>
      <c r="J1040" s="1" t="s">
        <v>37</v>
      </c>
      <c r="K1040" s="1" t="s">
        <v>36</v>
      </c>
      <c r="L1040" s="1" t="s">
        <v>35</v>
      </c>
      <c r="M1040" s="1" t="s">
        <v>34</v>
      </c>
      <c r="N1040" s="1">
        <v>104</v>
      </c>
      <c r="O1040" s="1" t="s">
        <v>4</v>
      </c>
      <c r="P1040" s="1">
        <v>104</v>
      </c>
      <c r="Q1040" s="1">
        <v>0</v>
      </c>
      <c r="R1040" s="1" t="s">
        <v>125</v>
      </c>
      <c r="S1040" s="1">
        <v>222.7</v>
      </c>
      <c r="T1040" s="6">
        <f>+S1040*N1040</f>
        <v>23160.799999999999</v>
      </c>
      <c r="U1040" s="6">
        <f>+S1040*Q1040</f>
        <v>0</v>
      </c>
      <c r="V1040" s="1" t="str">
        <f>IF(AB1040=0,IFERROR(VLOOKUP(L1040,[1]listaMateriales!A:K,11,0),"-"),"Sin producto")</f>
        <v>Ladrillos (Campana)</v>
      </c>
      <c r="W1040" s="6">
        <f>+IF(OR(K1040="27",K1040="28",K1040="29"),VLOOKUP(L1040,[1]listaMateriales!A:E,5,0),0)*N1040/1000</f>
        <v>0.49919999999999998</v>
      </c>
      <c r="X1040" s="6">
        <f>+IF(W1040=0,0,T1040/W1040)</f>
        <v>46395.833333333336</v>
      </c>
      <c r="Y1040" s="1" t="str">
        <f>MID(L1040,14,1)</f>
        <v/>
      </c>
      <c r="Z1040" s="2" t="str">
        <f>IF(IFERROR(FIND("PUL",M1040,1),0)&gt;1,"pulido","no")</f>
        <v>no</v>
      </c>
      <c r="AA1040" s="2" t="str">
        <f>IF(IFERROR(FIND("BIOC",M1040,1),0)&gt;1,"BIOCITY","no")</f>
        <v>no</v>
      </c>
      <c r="AB1040" s="2">
        <f>IFERROR(SEARCH("INT",F1040,1),0)+IFERROR(SEARCH("DEV",F1040,1),0)+IFERROR(SEARCH("FC",F1040,1),0)+IFERROR(SEARCH("USD",F1040,1),0)</f>
        <v>0</v>
      </c>
    </row>
    <row r="1041" spans="1:28" x14ac:dyDescent="0.2">
      <c r="A1041" s="1" t="s">
        <v>1292</v>
      </c>
      <c r="B1041" s="1" t="s">
        <v>42</v>
      </c>
      <c r="C1041" s="4">
        <v>45365</v>
      </c>
      <c r="D1041" s="1" t="s">
        <v>540</v>
      </c>
      <c r="E1041" s="1" t="s">
        <v>539</v>
      </c>
      <c r="F1041" s="1" t="s">
        <v>1205</v>
      </c>
      <c r="G1041" s="1" t="s">
        <v>39</v>
      </c>
      <c r="H1041" s="1" t="s">
        <v>38</v>
      </c>
      <c r="I1041" s="1" t="s">
        <v>0</v>
      </c>
      <c r="J1041" s="1" t="s">
        <v>37</v>
      </c>
      <c r="K1041" s="1" t="s">
        <v>36</v>
      </c>
      <c r="L1041" s="1" t="s">
        <v>35</v>
      </c>
      <c r="M1041" s="1" t="s">
        <v>34</v>
      </c>
      <c r="N1041" s="1">
        <v>6336</v>
      </c>
      <c r="O1041" s="1" t="s">
        <v>4</v>
      </c>
      <c r="P1041" s="1">
        <v>6336</v>
      </c>
      <c r="Q1041" s="1">
        <v>0</v>
      </c>
      <c r="R1041" s="1" t="s">
        <v>125</v>
      </c>
      <c r="S1041" s="1">
        <v>222.7</v>
      </c>
      <c r="T1041" s="6">
        <f>+S1041*N1041</f>
        <v>1411027.2</v>
      </c>
      <c r="U1041" s="6">
        <f>+S1041*Q1041</f>
        <v>0</v>
      </c>
      <c r="V1041" s="1" t="str">
        <f>IF(AB1041=0,IFERROR(VLOOKUP(L1041,[1]listaMateriales!A:K,11,0),"-"),"Sin producto")</f>
        <v>Ladrillos (Campana)</v>
      </c>
      <c r="W1041" s="6">
        <f>+IF(OR(K1041="27",K1041="28",K1041="29"),VLOOKUP(L1041,[1]listaMateriales!A:E,5,0),0)*N1041/1000</f>
        <v>30.412800000000001</v>
      </c>
      <c r="X1041" s="6">
        <f>+IF(W1041=0,0,T1041/W1041)</f>
        <v>46395.833333333328</v>
      </c>
      <c r="Y1041" s="1" t="str">
        <f>MID(L1041,14,1)</f>
        <v/>
      </c>
      <c r="Z1041" s="2" t="str">
        <f>IF(IFERROR(FIND("PUL",M1041,1),0)&gt;1,"pulido","no")</f>
        <v>no</v>
      </c>
      <c r="AA1041" s="2" t="str">
        <f>IF(IFERROR(FIND("BIOC",M1041,1),0)&gt;1,"BIOCITY","no")</f>
        <v>no</v>
      </c>
      <c r="AB1041" s="2">
        <f>IFERROR(SEARCH("INT",F1041,1),0)+IFERROR(SEARCH("DEV",F1041,1),0)+IFERROR(SEARCH("FC",F1041,1),0)+IFERROR(SEARCH("USD",F1041,1),0)</f>
        <v>0</v>
      </c>
    </row>
    <row r="1042" spans="1:28" x14ac:dyDescent="0.2">
      <c r="A1042" s="1" t="s">
        <v>1291</v>
      </c>
      <c r="B1042" s="1" t="s">
        <v>42</v>
      </c>
      <c r="C1042" s="4">
        <v>45365</v>
      </c>
      <c r="D1042" s="1" t="s">
        <v>1290</v>
      </c>
      <c r="E1042" s="1" t="s">
        <v>1289</v>
      </c>
      <c r="F1042" s="1" t="s">
        <v>1205</v>
      </c>
      <c r="G1042" s="1" t="s">
        <v>39</v>
      </c>
      <c r="H1042" s="1" t="s">
        <v>38</v>
      </c>
      <c r="I1042" s="1" t="s">
        <v>50</v>
      </c>
      <c r="J1042" s="1" t="s">
        <v>37</v>
      </c>
      <c r="K1042" s="1" t="s">
        <v>36</v>
      </c>
      <c r="L1042" s="1" t="s">
        <v>35</v>
      </c>
      <c r="M1042" s="1" t="s">
        <v>34</v>
      </c>
      <c r="N1042" s="1">
        <v>6336</v>
      </c>
      <c r="O1042" s="1" t="s">
        <v>4</v>
      </c>
      <c r="P1042" s="1">
        <v>6336</v>
      </c>
      <c r="Q1042" s="1">
        <v>0</v>
      </c>
      <c r="R1042" s="1" t="s">
        <v>33</v>
      </c>
      <c r="S1042" s="1">
        <v>260.27</v>
      </c>
      <c r="T1042" s="6">
        <f>+S1042*N1042</f>
        <v>1649070.72</v>
      </c>
      <c r="U1042" s="6">
        <f>+S1042*Q1042</f>
        <v>0</v>
      </c>
      <c r="V1042" s="1" t="str">
        <f>IF(AB1042=0,IFERROR(VLOOKUP(L1042,[1]listaMateriales!A:K,11,0),"-"),"Sin producto")</f>
        <v>Ladrillos (Campana)</v>
      </c>
      <c r="W1042" s="6">
        <f>+IF(OR(K1042="27",K1042="28",K1042="29"),VLOOKUP(L1042,[1]listaMateriales!A:E,5,0),0)*N1042/1000</f>
        <v>30.412800000000001</v>
      </c>
      <c r="X1042" s="6">
        <f>+IF(W1042=0,0,T1042/W1042)</f>
        <v>54222.916666666664</v>
      </c>
      <c r="Y1042" s="1" t="str">
        <f>MID(L1042,14,1)</f>
        <v/>
      </c>
      <c r="Z1042" s="2" t="str">
        <f>IF(IFERROR(FIND("PUL",M1042,1),0)&gt;1,"pulido","no")</f>
        <v>no</v>
      </c>
      <c r="AA1042" s="2" t="str">
        <f>IF(IFERROR(FIND("BIOC",M1042,1),0)&gt;1,"BIOCITY","no")</f>
        <v>no</v>
      </c>
      <c r="AB1042" s="2">
        <f>IFERROR(SEARCH("INT",F1042,1),0)+IFERROR(SEARCH("DEV",F1042,1),0)+IFERROR(SEARCH("FC",F1042,1),0)+IFERROR(SEARCH("USD",F1042,1),0)</f>
        <v>0</v>
      </c>
    </row>
    <row r="1043" spans="1:28" x14ac:dyDescent="0.2">
      <c r="A1043" s="1" t="s">
        <v>1291</v>
      </c>
      <c r="B1043" s="1" t="s">
        <v>42</v>
      </c>
      <c r="C1043" s="4">
        <v>45365</v>
      </c>
      <c r="D1043" s="1" t="s">
        <v>1290</v>
      </c>
      <c r="E1043" s="1" t="s">
        <v>1289</v>
      </c>
      <c r="F1043" s="1" t="s">
        <v>1205</v>
      </c>
      <c r="G1043" s="1" t="s">
        <v>39</v>
      </c>
      <c r="H1043" s="1" t="s">
        <v>38</v>
      </c>
      <c r="I1043" s="1" t="s">
        <v>50</v>
      </c>
      <c r="J1043" s="1" t="s">
        <v>37</v>
      </c>
      <c r="K1043" s="1" t="s">
        <v>36</v>
      </c>
      <c r="L1043" s="1" t="s">
        <v>35</v>
      </c>
      <c r="M1043" s="1" t="s">
        <v>34</v>
      </c>
      <c r="N1043" s="1">
        <v>6336</v>
      </c>
      <c r="O1043" s="1" t="s">
        <v>4</v>
      </c>
      <c r="P1043" s="1">
        <v>6336</v>
      </c>
      <c r="Q1043" s="1">
        <v>0</v>
      </c>
      <c r="R1043" s="1" t="s">
        <v>33</v>
      </c>
      <c r="S1043" s="1">
        <v>260.27</v>
      </c>
      <c r="T1043" s="6">
        <f>+S1043*N1043</f>
        <v>1649070.72</v>
      </c>
      <c r="U1043" s="6">
        <f>+S1043*Q1043</f>
        <v>0</v>
      </c>
      <c r="V1043" s="1" t="str">
        <f>IF(AB1043=0,IFERROR(VLOOKUP(L1043,[1]listaMateriales!A:K,11,0),"-"),"Sin producto")</f>
        <v>Ladrillos (Campana)</v>
      </c>
      <c r="W1043" s="6">
        <f>+IF(OR(K1043="27",K1043="28",K1043="29"),VLOOKUP(L1043,[1]listaMateriales!A:E,5,0),0)*N1043/1000</f>
        <v>30.412800000000001</v>
      </c>
      <c r="X1043" s="6">
        <f>+IF(W1043=0,0,T1043/W1043)</f>
        <v>54222.916666666664</v>
      </c>
      <c r="Y1043" s="1" t="str">
        <f>MID(L1043,14,1)</f>
        <v/>
      </c>
      <c r="Z1043" s="2" t="str">
        <f>IF(IFERROR(FIND("PUL",M1043,1),0)&gt;1,"pulido","no")</f>
        <v>no</v>
      </c>
      <c r="AA1043" s="2" t="str">
        <f>IF(IFERROR(FIND("BIOC",M1043,1),0)&gt;1,"BIOCITY","no")</f>
        <v>no</v>
      </c>
      <c r="AB1043" s="2">
        <f>IFERROR(SEARCH("INT",F1043,1),0)+IFERROR(SEARCH("DEV",F1043,1),0)+IFERROR(SEARCH("FC",F1043,1),0)+IFERROR(SEARCH("USD",F1043,1),0)</f>
        <v>0</v>
      </c>
    </row>
    <row r="1044" spans="1:28" x14ac:dyDescent="0.2">
      <c r="A1044" s="1" t="s">
        <v>1288</v>
      </c>
      <c r="B1044" s="1" t="s">
        <v>42</v>
      </c>
      <c r="C1044" s="4">
        <v>45365</v>
      </c>
      <c r="D1044" s="1" t="s">
        <v>41</v>
      </c>
      <c r="E1044" s="1" t="s">
        <v>40</v>
      </c>
      <c r="F1044" s="1" t="s">
        <v>1287</v>
      </c>
      <c r="G1044" s="1" t="s">
        <v>39</v>
      </c>
      <c r="H1044" s="1" t="s">
        <v>38</v>
      </c>
      <c r="I1044" s="1" t="s">
        <v>50</v>
      </c>
      <c r="J1044" s="1" t="s">
        <v>37</v>
      </c>
      <c r="K1044" s="1" t="s">
        <v>36</v>
      </c>
      <c r="L1044" s="1" t="s">
        <v>88</v>
      </c>
      <c r="M1044" s="1" t="s">
        <v>87</v>
      </c>
      <c r="N1044" s="1">
        <v>1440</v>
      </c>
      <c r="O1044" s="1" t="s">
        <v>4</v>
      </c>
      <c r="P1044" s="1">
        <v>1440</v>
      </c>
      <c r="Q1044" s="1">
        <v>0</v>
      </c>
      <c r="R1044" s="1" t="s">
        <v>33</v>
      </c>
      <c r="S1044" s="1">
        <v>114.34</v>
      </c>
      <c r="T1044" s="6">
        <f>+S1044*N1044</f>
        <v>164649.60000000001</v>
      </c>
      <c r="U1044" s="6">
        <f>+S1044*Q1044</f>
        <v>0</v>
      </c>
      <c r="V1044" s="1" t="str">
        <f>IF(AB1044=0,IFERROR(VLOOKUP(L1044,[1]listaMateriales!A:K,11,0),"-"),"Sin producto")</f>
        <v>Ladrillos (Campana)</v>
      </c>
      <c r="W1044" s="6">
        <f>+IF(OR(K1044="27",K1044="28",K1044="29"),VLOOKUP(L1044,[1]listaMateriales!A:E,5,0),0)*N1044/1000</f>
        <v>6.6239999999999988</v>
      </c>
      <c r="X1044" s="6">
        <f>+IF(W1044=0,0,T1044/W1044)</f>
        <v>24856.52173913044</v>
      </c>
      <c r="Y1044" s="1" t="str">
        <f>MID(L1044,14,1)</f>
        <v/>
      </c>
      <c r="Z1044" s="2" t="str">
        <f>IF(IFERROR(FIND("PUL",M1044,1),0)&gt;1,"pulido","no")</f>
        <v>no</v>
      </c>
      <c r="AA1044" s="2" t="str">
        <f>IF(IFERROR(FIND("BIOC",M1044,1),0)&gt;1,"BIOCITY","no")</f>
        <v>no</v>
      </c>
      <c r="AB1044" s="2">
        <f>IFERROR(SEARCH("INT",F1044,1),0)+IFERROR(SEARCH("DEV",F1044,1),0)+IFERROR(SEARCH("FC",F1044,1),0)+IFERROR(SEARCH("USD",F1044,1),0)</f>
        <v>0</v>
      </c>
    </row>
    <row r="1045" spans="1:28" x14ac:dyDescent="0.2">
      <c r="A1045" s="1" t="s">
        <v>1288</v>
      </c>
      <c r="B1045" s="1" t="s">
        <v>42</v>
      </c>
      <c r="C1045" s="4">
        <v>45365</v>
      </c>
      <c r="D1045" s="1" t="s">
        <v>41</v>
      </c>
      <c r="E1045" s="1" t="s">
        <v>40</v>
      </c>
      <c r="F1045" s="1" t="s">
        <v>1287</v>
      </c>
      <c r="G1045" s="1" t="s">
        <v>39</v>
      </c>
      <c r="H1045" s="1" t="s">
        <v>38</v>
      </c>
      <c r="I1045" s="1" t="s">
        <v>50</v>
      </c>
      <c r="J1045" s="1" t="s">
        <v>37</v>
      </c>
      <c r="K1045" s="1" t="s">
        <v>36</v>
      </c>
      <c r="L1045" s="1" t="s">
        <v>75</v>
      </c>
      <c r="M1045" s="1" t="s">
        <v>74</v>
      </c>
      <c r="N1045" s="1">
        <v>900</v>
      </c>
      <c r="O1045" s="1" t="s">
        <v>4</v>
      </c>
      <c r="P1045" s="1">
        <v>900</v>
      </c>
      <c r="Q1045" s="1">
        <v>0</v>
      </c>
      <c r="R1045" s="1" t="s">
        <v>33</v>
      </c>
      <c r="S1045" s="1">
        <v>224.01</v>
      </c>
      <c r="T1045" s="6">
        <f>+S1045*N1045</f>
        <v>201609</v>
      </c>
      <c r="U1045" s="6">
        <f>+S1045*Q1045</f>
        <v>0</v>
      </c>
      <c r="V1045" s="1" t="str">
        <f>IF(AB1045=0,IFERROR(VLOOKUP(L1045,[1]listaMateriales!A:K,11,0),"-"),"Sin producto")</f>
        <v>Ladrillos (Campana)</v>
      </c>
      <c r="W1045" s="6">
        <f>+IF(OR(K1045="27",K1045="28",K1045="29"),VLOOKUP(L1045,[1]listaMateriales!A:E,5,0),0)*N1045/1000</f>
        <v>7.02</v>
      </c>
      <c r="X1045" s="6">
        <f>+IF(W1045=0,0,T1045/W1045)</f>
        <v>28719.23076923077</v>
      </c>
      <c r="Y1045" s="1" t="str">
        <f>MID(L1045,14,1)</f>
        <v/>
      </c>
      <c r="Z1045" s="2" t="str">
        <f>IF(IFERROR(FIND("PUL",M1045,1),0)&gt;1,"pulido","no")</f>
        <v>no</v>
      </c>
      <c r="AA1045" s="2" t="str">
        <f>IF(IFERROR(FIND("BIOC",M1045,1),0)&gt;1,"BIOCITY","no")</f>
        <v>no</v>
      </c>
      <c r="AB1045" s="2">
        <f>IFERROR(SEARCH("INT",F1045,1),0)+IFERROR(SEARCH("DEV",F1045,1),0)+IFERROR(SEARCH("FC",F1045,1),0)+IFERROR(SEARCH("USD",F1045,1),0)</f>
        <v>0</v>
      </c>
    </row>
    <row r="1046" spans="1:28" x14ac:dyDescent="0.2">
      <c r="A1046" s="1" t="s">
        <v>1288</v>
      </c>
      <c r="B1046" s="1" t="s">
        <v>42</v>
      </c>
      <c r="C1046" s="4">
        <v>45365</v>
      </c>
      <c r="D1046" s="1" t="s">
        <v>41</v>
      </c>
      <c r="E1046" s="1" t="s">
        <v>40</v>
      </c>
      <c r="F1046" s="1" t="s">
        <v>1287</v>
      </c>
      <c r="G1046" s="1" t="s">
        <v>39</v>
      </c>
      <c r="H1046" s="1" t="s">
        <v>38</v>
      </c>
      <c r="I1046" s="1" t="s">
        <v>50</v>
      </c>
      <c r="J1046" s="1" t="s">
        <v>37</v>
      </c>
      <c r="K1046" s="1" t="s">
        <v>36</v>
      </c>
      <c r="L1046" s="1" t="s">
        <v>77</v>
      </c>
      <c r="M1046" s="1" t="s">
        <v>76</v>
      </c>
      <c r="N1046" s="1">
        <v>1260</v>
      </c>
      <c r="O1046" s="1" t="s">
        <v>4</v>
      </c>
      <c r="P1046" s="1">
        <v>1260</v>
      </c>
      <c r="Q1046" s="1">
        <v>0</v>
      </c>
      <c r="R1046" s="1" t="s">
        <v>33</v>
      </c>
      <c r="S1046" s="1">
        <v>183.22</v>
      </c>
      <c r="T1046" s="6">
        <f>+S1046*N1046</f>
        <v>230857.2</v>
      </c>
      <c r="U1046" s="6">
        <f>+S1046*Q1046</f>
        <v>0</v>
      </c>
      <c r="V1046" s="1" t="str">
        <f>IF(AB1046=0,IFERROR(VLOOKUP(L1046,[1]listaMateriales!A:K,11,0),"-"),"Sin producto")</f>
        <v>Ladrillos (Campana)</v>
      </c>
      <c r="W1046" s="6">
        <f>+IF(OR(K1046="27",K1046="28",K1046="29"),VLOOKUP(L1046,[1]listaMateriales!A:E,5,0),0)*N1046/1000</f>
        <v>7.56</v>
      </c>
      <c r="X1046" s="6">
        <f>+IF(W1046=0,0,T1046/W1046)</f>
        <v>30536.666666666672</v>
      </c>
      <c r="Y1046" s="1" t="str">
        <f>MID(L1046,14,1)</f>
        <v/>
      </c>
      <c r="Z1046" s="2" t="str">
        <f>IF(IFERROR(FIND("PUL",M1046,1),0)&gt;1,"pulido","no")</f>
        <v>no</v>
      </c>
      <c r="AA1046" s="2" t="str">
        <f>IF(IFERROR(FIND("BIOC",M1046,1),0)&gt;1,"BIOCITY","no")</f>
        <v>no</v>
      </c>
      <c r="AB1046" s="2">
        <f>IFERROR(SEARCH("INT",F1046,1),0)+IFERROR(SEARCH("DEV",F1046,1),0)+IFERROR(SEARCH("FC",F1046,1),0)+IFERROR(SEARCH("USD",F1046,1),0)</f>
        <v>0</v>
      </c>
    </row>
    <row r="1047" spans="1:28" x14ac:dyDescent="0.2">
      <c r="A1047" s="1" t="s">
        <v>1288</v>
      </c>
      <c r="B1047" s="1" t="s">
        <v>42</v>
      </c>
      <c r="C1047" s="4">
        <v>45365</v>
      </c>
      <c r="D1047" s="1" t="s">
        <v>41</v>
      </c>
      <c r="E1047" s="1" t="s">
        <v>40</v>
      </c>
      <c r="F1047" s="1" t="s">
        <v>1287</v>
      </c>
      <c r="G1047" s="1" t="s">
        <v>39</v>
      </c>
      <c r="H1047" s="1" t="s">
        <v>38</v>
      </c>
      <c r="I1047" s="1" t="s">
        <v>50</v>
      </c>
      <c r="J1047" s="1" t="s">
        <v>37</v>
      </c>
      <c r="K1047" s="1" t="s">
        <v>36</v>
      </c>
      <c r="L1047" s="1" t="s">
        <v>86</v>
      </c>
      <c r="M1047" s="1" t="s">
        <v>85</v>
      </c>
      <c r="N1047" s="1">
        <v>4752</v>
      </c>
      <c r="O1047" s="1" t="s">
        <v>4</v>
      </c>
      <c r="P1047" s="1">
        <v>4752</v>
      </c>
      <c r="Q1047" s="1">
        <v>0</v>
      </c>
      <c r="R1047" s="1" t="s">
        <v>33</v>
      </c>
      <c r="S1047" s="1">
        <v>97.09</v>
      </c>
      <c r="T1047" s="6">
        <f>+S1047*N1047</f>
        <v>461371.68</v>
      </c>
      <c r="U1047" s="6">
        <f>+S1047*Q1047</f>
        <v>0</v>
      </c>
      <c r="V1047" s="1" t="str">
        <f>IF(AB1047=0,IFERROR(VLOOKUP(L1047,[1]listaMateriales!A:K,11,0),"-"),"Sin producto")</f>
        <v>Ladrillos (Campana)</v>
      </c>
      <c r="W1047" s="6">
        <f>+IF(OR(K1047="27",K1047="28",K1047="29"),VLOOKUP(L1047,[1]listaMateriales!A:E,5,0),0)*N1047/1000</f>
        <v>17.5824</v>
      </c>
      <c r="X1047" s="6">
        <f>+IF(W1047=0,0,T1047/W1047)</f>
        <v>26240.54054054054</v>
      </c>
      <c r="Y1047" s="1" t="str">
        <f>MID(L1047,14,1)</f>
        <v/>
      </c>
      <c r="Z1047" s="2" t="str">
        <f>IF(IFERROR(FIND("PUL",M1047,1),0)&gt;1,"pulido","no")</f>
        <v>no</v>
      </c>
      <c r="AA1047" s="2" t="str">
        <f>IF(IFERROR(FIND("BIOC",M1047,1),0)&gt;1,"BIOCITY","no")</f>
        <v>no</v>
      </c>
      <c r="AB1047" s="2">
        <f>IFERROR(SEARCH("INT",F1047,1),0)+IFERROR(SEARCH("DEV",F1047,1),0)+IFERROR(SEARCH("FC",F1047,1),0)+IFERROR(SEARCH("USD",F1047,1),0)</f>
        <v>0</v>
      </c>
    </row>
    <row r="1048" spans="1:28" x14ac:dyDescent="0.2">
      <c r="A1048" s="1" t="s">
        <v>1286</v>
      </c>
      <c r="B1048" s="1" t="s">
        <v>15</v>
      </c>
      <c r="C1048" s="4">
        <v>45365</v>
      </c>
      <c r="D1048" s="1" t="s">
        <v>1056</v>
      </c>
      <c r="E1048" s="1" t="s">
        <v>1055</v>
      </c>
      <c r="F1048" s="1" t="s">
        <v>1285</v>
      </c>
      <c r="G1048" s="1" t="s">
        <v>12</v>
      </c>
      <c r="H1048" s="1" t="s">
        <v>11</v>
      </c>
      <c r="I1048" s="1" t="s">
        <v>50</v>
      </c>
      <c r="J1048" s="1" t="s">
        <v>17</v>
      </c>
      <c r="K1048" s="1" t="s">
        <v>16</v>
      </c>
      <c r="L1048" s="1" t="s">
        <v>1053</v>
      </c>
      <c r="M1048" s="1" t="s">
        <v>1052</v>
      </c>
      <c r="N1048" s="1">
        <v>164.16</v>
      </c>
      <c r="O1048" s="1" t="s">
        <v>2</v>
      </c>
      <c r="P1048" s="1">
        <v>164.16</v>
      </c>
      <c r="Q1048" s="1">
        <v>0</v>
      </c>
      <c r="R1048" s="1" t="s">
        <v>80</v>
      </c>
      <c r="S1048" s="1">
        <v>16570.400000000001</v>
      </c>
      <c r="T1048" s="6">
        <f>+S1048*N1048</f>
        <v>2720196.8640000001</v>
      </c>
      <c r="U1048" s="6">
        <f>+S1048*Q1048</f>
        <v>0</v>
      </c>
      <c r="V1048" s="1" t="str">
        <f>IF(AB1048=0,IFERROR(VLOOKUP(L1048,[1]listaMateriales!A:K,11,0),"-"),"Sin producto")</f>
        <v xml:space="preserve">63 x 121 </v>
      </c>
      <c r="W1048" s="6">
        <f>+IF(OR(K1048="27",K1048="28",K1048="29"),VLOOKUP(L1048,[1]listaMateriales!A:E,5,0),0)*N1048/1000</f>
        <v>0</v>
      </c>
      <c r="X1048" s="6">
        <f>+IF(W1048=0,0,T1048/W1048)</f>
        <v>0</v>
      </c>
      <c r="Y1048" s="1" t="str">
        <f>MID(L1048,14,1)</f>
        <v>1</v>
      </c>
      <c r="Z1048" s="2" t="str">
        <f>IF(IFERROR(FIND("PUL",M1048,1),0)&gt;1,"pulido","no")</f>
        <v>no</v>
      </c>
      <c r="AA1048" s="2" t="str">
        <f>IF(IFERROR(FIND("BIOC",M1048,1),0)&gt;1,"BIOCITY","no")</f>
        <v>no</v>
      </c>
      <c r="AB1048" s="2">
        <f>IFERROR(SEARCH("INT",F1048,1),0)+IFERROR(SEARCH("DEV",F1048,1),0)+IFERROR(SEARCH("FC",F1048,1),0)+IFERROR(SEARCH("USD",F1048,1),0)</f>
        <v>0</v>
      </c>
    </row>
    <row r="1049" spans="1:28" x14ac:dyDescent="0.2">
      <c r="A1049" s="1" t="s">
        <v>1284</v>
      </c>
      <c r="B1049" s="1" t="s">
        <v>15</v>
      </c>
      <c r="C1049" s="4">
        <v>45365</v>
      </c>
      <c r="D1049" s="1" t="s">
        <v>1283</v>
      </c>
      <c r="E1049" s="1" t="s">
        <v>1282</v>
      </c>
      <c r="F1049" s="1" t="s">
        <v>1281</v>
      </c>
      <c r="G1049" s="1" t="s">
        <v>12</v>
      </c>
      <c r="H1049" s="1" t="s">
        <v>11</v>
      </c>
      <c r="I1049" s="1" t="s">
        <v>50</v>
      </c>
      <c r="J1049" s="1" t="s">
        <v>17</v>
      </c>
      <c r="K1049" s="1" t="s">
        <v>16</v>
      </c>
      <c r="L1049" s="1" t="s">
        <v>742</v>
      </c>
      <c r="M1049" s="1" t="s">
        <v>741</v>
      </c>
      <c r="N1049" s="1">
        <v>522</v>
      </c>
      <c r="O1049" s="1" t="s">
        <v>2</v>
      </c>
      <c r="P1049" s="1">
        <v>522</v>
      </c>
      <c r="Q1049" s="1">
        <v>0</v>
      </c>
      <c r="R1049" s="1" t="s">
        <v>195</v>
      </c>
      <c r="S1049" s="1">
        <v>6682.85</v>
      </c>
      <c r="T1049" s="6">
        <f>+S1049*N1049</f>
        <v>3488447.7</v>
      </c>
      <c r="U1049" s="6">
        <f>+S1049*Q1049</f>
        <v>0</v>
      </c>
      <c r="V1049" s="1" t="str">
        <f>IF(AB1049=0,IFERROR(VLOOKUP(L1049,[1]listaMateriales!A:K,11,0),"-"),"Sin producto")</f>
        <v xml:space="preserve">59 x 59 </v>
      </c>
      <c r="W1049" s="6">
        <f>+IF(OR(K1049="27",K1049="28",K1049="29"),VLOOKUP(L1049,[1]listaMateriales!A:E,5,0),0)*N1049/1000</f>
        <v>0</v>
      </c>
      <c r="X1049" s="6">
        <f>+IF(W1049=0,0,T1049/W1049)</f>
        <v>0</v>
      </c>
      <c r="Y1049" s="1" t="str">
        <f>MID(L1049,14,1)</f>
        <v>2</v>
      </c>
      <c r="Z1049" s="2" t="str">
        <f>IF(IFERROR(FIND("PUL",M1049,1),0)&gt;1,"pulido","no")</f>
        <v>no</v>
      </c>
      <c r="AA1049" s="2" t="str">
        <f>IF(IFERROR(FIND("BIOC",M1049,1),0)&gt;1,"BIOCITY","no")</f>
        <v>no</v>
      </c>
      <c r="AB1049" s="2">
        <f>IFERROR(SEARCH("INT",F1049,1),0)+IFERROR(SEARCH("DEV",F1049,1),0)+IFERROR(SEARCH("FC",F1049,1),0)+IFERROR(SEARCH("USD",F1049,1),0)</f>
        <v>0</v>
      </c>
    </row>
    <row r="1050" spans="1:28" x14ac:dyDescent="0.2">
      <c r="A1050" s="1" t="s">
        <v>1284</v>
      </c>
      <c r="B1050" s="1" t="s">
        <v>15</v>
      </c>
      <c r="C1050" s="4">
        <v>45365</v>
      </c>
      <c r="D1050" s="1" t="s">
        <v>1283</v>
      </c>
      <c r="E1050" s="1" t="s">
        <v>1282</v>
      </c>
      <c r="F1050" s="1" t="s">
        <v>1281</v>
      </c>
      <c r="G1050" s="1" t="s">
        <v>12</v>
      </c>
      <c r="H1050" s="1" t="s">
        <v>11</v>
      </c>
      <c r="I1050" s="1" t="s">
        <v>50</v>
      </c>
      <c r="J1050" s="1" t="s">
        <v>17</v>
      </c>
      <c r="K1050" s="1" t="s">
        <v>16</v>
      </c>
      <c r="L1050" s="1" t="s">
        <v>1089</v>
      </c>
      <c r="M1050" s="1" t="s">
        <v>1088</v>
      </c>
      <c r="N1050" s="1">
        <v>1123.2</v>
      </c>
      <c r="O1050" s="1" t="s">
        <v>2</v>
      </c>
      <c r="P1050" s="1">
        <v>1123.2</v>
      </c>
      <c r="Q1050" s="1">
        <v>0</v>
      </c>
      <c r="R1050" s="1" t="s">
        <v>195</v>
      </c>
      <c r="S1050" s="1">
        <v>10069.65</v>
      </c>
      <c r="T1050" s="6">
        <f>+S1050*N1050</f>
        <v>11310230.880000001</v>
      </c>
      <c r="U1050" s="6">
        <f>+S1050*Q1050</f>
        <v>0</v>
      </c>
      <c r="V1050" s="1" t="str">
        <f>IF(AB1050=0,IFERROR(VLOOKUP(L1050,[1]listaMateriales!A:K,11,0),"-"),"Sin producto")</f>
        <v xml:space="preserve">64 x 122 </v>
      </c>
      <c r="W1050" s="6">
        <f>+IF(OR(K1050="27",K1050="28",K1050="29"),VLOOKUP(L1050,[1]listaMateriales!A:E,5,0),0)*N1050/1000</f>
        <v>0</v>
      </c>
      <c r="X1050" s="6">
        <f>+IF(W1050=0,0,T1050/W1050)</f>
        <v>0</v>
      </c>
      <c r="Y1050" s="1" t="str">
        <f>MID(L1050,14,1)</f>
        <v>2</v>
      </c>
      <c r="Z1050" s="2" t="str">
        <f>IF(IFERROR(FIND("PUL",M1050,1),0)&gt;1,"pulido","no")</f>
        <v>no</v>
      </c>
      <c r="AA1050" s="2" t="str">
        <f>IF(IFERROR(FIND("BIOC",M1050,1),0)&gt;1,"BIOCITY","no")</f>
        <v>no</v>
      </c>
      <c r="AB1050" s="2">
        <f>IFERROR(SEARCH("INT",F1050,1),0)+IFERROR(SEARCH("DEV",F1050,1),0)+IFERROR(SEARCH("FC",F1050,1),0)+IFERROR(SEARCH("USD",F1050,1),0)</f>
        <v>0</v>
      </c>
    </row>
    <row r="1051" spans="1:28" x14ac:dyDescent="0.2">
      <c r="A1051" s="1" t="s">
        <v>1280</v>
      </c>
      <c r="B1051" s="1" t="s">
        <v>15</v>
      </c>
      <c r="C1051" s="4">
        <v>45365</v>
      </c>
      <c r="D1051" s="1" t="s">
        <v>1175</v>
      </c>
      <c r="E1051" s="1" t="s">
        <v>1174</v>
      </c>
      <c r="F1051" s="1" t="s">
        <v>1279</v>
      </c>
      <c r="G1051" s="1" t="s">
        <v>12</v>
      </c>
      <c r="H1051" s="1" t="s">
        <v>11</v>
      </c>
      <c r="I1051" s="1" t="s">
        <v>50</v>
      </c>
      <c r="J1051" s="1" t="s">
        <v>9</v>
      </c>
      <c r="K1051" s="1" t="s">
        <v>30</v>
      </c>
      <c r="L1051" s="1" t="s">
        <v>725</v>
      </c>
      <c r="M1051" s="1" t="s">
        <v>724</v>
      </c>
      <c r="N1051" s="1">
        <v>898.56</v>
      </c>
      <c r="O1051" s="1" t="s">
        <v>2</v>
      </c>
      <c r="P1051" s="1">
        <v>0</v>
      </c>
      <c r="Q1051" s="1">
        <v>898.56</v>
      </c>
      <c r="R1051" s="1" t="s">
        <v>80</v>
      </c>
      <c r="S1051" s="1">
        <v>3990.12</v>
      </c>
      <c r="T1051" s="6">
        <f>+S1051*N1051</f>
        <v>3585362.2271999996</v>
      </c>
      <c r="U1051" s="6">
        <f>+S1051*Q1051</f>
        <v>3585362.2271999996</v>
      </c>
      <c r="V1051" s="1" t="str">
        <f>IF(AB1051=0,IFERROR(VLOOKUP(L1051,[1]listaMateriales!A:K,11,0),"-"),"Sin producto")</f>
        <v>51 x 51</v>
      </c>
      <c r="W1051" s="6">
        <f>+IF(OR(K1051="27",K1051="28",K1051="29"),VLOOKUP(L1051,[1]listaMateriales!A:E,5,0),0)*N1051/1000</f>
        <v>0</v>
      </c>
      <c r="X1051" s="6">
        <f>+IF(W1051=0,0,T1051/W1051)</f>
        <v>0</v>
      </c>
      <c r="Y1051" s="1" t="str">
        <f>MID(L1051,14,1)</f>
        <v>1</v>
      </c>
      <c r="Z1051" s="2" t="str">
        <f>IF(IFERROR(FIND("PUL",M1051,1),0)&gt;1,"pulido","no")</f>
        <v>no</v>
      </c>
      <c r="AA1051" s="2" t="str">
        <f>IF(IFERROR(FIND("BIOC",M1051,1),0)&gt;1,"BIOCITY","no")</f>
        <v>no</v>
      </c>
      <c r="AB1051" s="2">
        <f>IFERROR(SEARCH("INT",F1051,1),0)+IFERROR(SEARCH("DEV",F1051,1),0)+IFERROR(SEARCH("FC",F1051,1),0)+IFERROR(SEARCH("USD",F1051,1),0)</f>
        <v>0</v>
      </c>
    </row>
    <row r="1052" spans="1:28" x14ac:dyDescent="0.2">
      <c r="A1052" s="1" t="s">
        <v>1278</v>
      </c>
      <c r="B1052" s="1" t="s">
        <v>15</v>
      </c>
      <c r="C1052" s="4">
        <v>45365</v>
      </c>
      <c r="D1052" s="1" t="s">
        <v>561</v>
      </c>
      <c r="E1052" s="1" t="s">
        <v>560</v>
      </c>
      <c r="F1052" s="1" t="s">
        <v>1277</v>
      </c>
      <c r="G1052" s="1" t="s">
        <v>12</v>
      </c>
      <c r="H1052" s="1" t="s">
        <v>11</v>
      </c>
      <c r="I1052" s="1" t="s">
        <v>10</v>
      </c>
      <c r="J1052" s="1" t="s">
        <v>9</v>
      </c>
      <c r="K1052" s="1" t="s">
        <v>30</v>
      </c>
      <c r="L1052" s="1" t="s">
        <v>847</v>
      </c>
      <c r="M1052" s="1" t="s">
        <v>846</v>
      </c>
      <c r="N1052" s="1">
        <v>581.76</v>
      </c>
      <c r="O1052" s="1" t="s">
        <v>2</v>
      </c>
      <c r="P1052" s="1">
        <v>0</v>
      </c>
      <c r="Q1052" s="1">
        <v>581.76</v>
      </c>
      <c r="R1052" s="1" t="s">
        <v>43</v>
      </c>
      <c r="S1052" s="1">
        <v>3056.8</v>
      </c>
      <c r="T1052" s="6">
        <f>+S1052*N1052</f>
        <v>1778323.9680000001</v>
      </c>
      <c r="U1052" s="6">
        <f>+S1052*Q1052</f>
        <v>1778323.9680000001</v>
      </c>
      <c r="V1052" s="1" t="str">
        <f>IF(AB1052=0,IFERROR(VLOOKUP(L1052,[1]listaMateriales!A:K,11,0),"-"),"Sin producto")</f>
        <v>38 x 38</v>
      </c>
      <c r="W1052" s="6">
        <f>+IF(OR(K1052="27",K1052="28",K1052="29"),VLOOKUP(L1052,[1]listaMateriales!A:E,5,0),0)*N1052/1000</f>
        <v>0</v>
      </c>
      <c r="X1052" s="6">
        <f>+IF(W1052=0,0,T1052/W1052)</f>
        <v>0</v>
      </c>
      <c r="Y1052" s="1" t="str">
        <f>MID(L1052,14,1)</f>
        <v>1</v>
      </c>
      <c r="Z1052" s="2" t="str">
        <f>IF(IFERROR(FIND("PUL",M1052,1),0)&gt;1,"pulido","no")</f>
        <v>no</v>
      </c>
      <c r="AA1052" s="2" t="str">
        <f>IF(IFERROR(FIND("BIOC",M1052,1),0)&gt;1,"BIOCITY","no")</f>
        <v>no</v>
      </c>
      <c r="AB1052" s="2">
        <f>IFERROR(SEARCH("INT",F1052,1),0)+IFERROR(SEARCH("DEV",F1052,1),0)+IFERROR(SEARCH("FC",F1052,1),0)+IFERROR(SEARCH("USD",F1052,1),0)</f>
        <v>0</v>
      </c>
    </row>
    <row r="1053" spans="1:28" x14ac:dyDescent="0.2">
      <c r="A1053" s="1" t="s">
        <v>1274</v>
      </c>
      <c r="B1053" s="1" t="s">
        <v>15</v>
      </c>
      <c r="C1053" s="4">
        <v>45365</v>
      </c>
      <c r="D1053" s="1" t="s">
        <v>1175</v>
      </c>
      <c r="E1053" s="1" t="s">
        <v>1174</v>
      </c>
      <c r="F1053" s="1" t="s">
        <v>1273</v>
      </c>
      <c r="G1053" s="1" t="s">
        <v>12</v>
      </c>
      <c r="H1053" s="1" t="s">
        <v>11</v>
      </c>
      <c r="I1053" s="1" t="s">
        <v>50</v>
      </c>
      <c r="J1053" s="1" t="s">
        <v>9</v>
      </c>
      <c r="K1053" s="1" t="s">
        <v>30</v>
      </c>
      <c r="L1053" s="1" t="s">
        <v>1276</v>
      </c>
      <c r="M1053" s="1" t="s">
        <v>1275</v>
      </c>
      <c r="N1053" s="1">
        <v>99.84</v>
      </c>
      <c r="O1053" s="1" t="s">
        <v>2</v>
      </c>
      <c r="P1053" s="1">
        <v>0</v>
      </c>
      <c r="Q1053" s="1">
        <v>99.84</v>
      </c>
      <c r="R1053" s="1" t="s">
        <v>80</v>
      </c>
      <c r="S1053" s="1">
        <v>3990.12</v>
      </c>
      <c r="T1053" s="6">
        <f>+S1053*N1053</f>
        <v>398373.5808</v>
      </c>
      <c r="U1053" s="6">
        <f>+S1053*Q1053</f>
        <v>398373.5808</v>
      </c>
      <c r="V1053" s="1" t="str">
        <f>IF(AB1053=0,IFERROR(VLOOKUP(L1053,[1]listaMateriales!A:K,11,0),"-"),"Sin producto")</f>
        <v>51 x 51</v>
      </c>
      <c r="W1053" s="6">
        <f>+IF(OR(K1053="27",K1053="28",K1053="29"),VLOOKUP(L1053,[1]listaMateriales!A:E,5,0),0)*N1053/1000</f>
        <v>0</v>
      </c>
      <c r="X1053" s="6">
        <f>+IF(W1053=0,0,T1053/W1053)</f>
        <v>0</v>
      </c>
      <c r="Y1053" s="1" t="str">
        <f>MID(L1053,14,1)</f>
        <v>1</v>
      </c>
      <c r="Z1053" s="2" t="str">
        <f>IF(IFERROR(FIND("PUL",M1053,1),0)&gt;1,"pulido","no")</f>
        <v>no</v>
      </c>
      <c r="AA1053" s="2" t="str">
        <f>IF(IFERROR(FIND("BIOC",M1053,1),0)&gt;1,"BIOCITY","no")</f>
        <v>no</v>
      </c>
      <c r="AB1053" s="2">
        <f>IFERROR(SEARCH("INT",F1053,1),0)+IFERROR(SEARCH("DEV",F1053,1),0)+IFERROR(SEARCH("FC",F1053,1),0)+IFERROR(SEARCH("USD",F1053,1),0)</f>
        <v>0</v>
      </c>
    </row>
    <row r="1054" spans="1:28" x14ac:dyDescent="0.2">
      <c r="A1054" s="1" t="s">
        <v>1274</v>
      </c>
      <c r="B1054" s="1" t="s">
        <v>15</v>
      </c>
      <c r="C1054" s="4">
        <v>45365</v>
      </c>
      <c r="D1054" s="1" t="s">
        <v>1175</v>
      </c>
      <c r="E1054" s="1" t="s">
        <v>1174</v>
      </c>
      <c r="F1054" s="1" t="s">
        <v>1273</v>
      </c>
      <c r="G1054" s="1" t="s">
        <v>12</v>
      </c>
      <c r="H1054" s="1" t="s">
        <v>11</v>
      </c>
      <c r="I1054" s="1" t="s">
        <v>50</v>
      </c>
      <c r="J1054" s="1" t="s">
        <v>9</v>
      </c>
      <c r="K1054" s="1" t="s">
        <v>30</v>
      </c>
      <c r="L1054" s="1" t="s">
        <v>727</v>
      </c>
      <c r="M1054" s="1" t="s">
        <v>726</v>
      </c>
      <c r="N1054" s="1">
        <v>99.84</v>
      </c>
      <c r="O1054" s="1" t="s">
        <v>2</v>
      </c>
      <c r="P1054" s="1">
        <v>0</v>
      </c>
      <c r="Q1054" s="1">
        <v>99.84</v>
      </c>
      <c r="R1054" s="1" t="s">
        <v>80</v>
      </c>
      <c r="S1054" s="1">
        <v>3990.12</v>
      </c>
      <c r="T1054" s="6">
        <f>+S1054*N1054</f>
        <v>398373.5808</v>
      </c>
      <c r="U1054" s="6">
        <f>+S1054*Q1054</f>
        <v>398373.5808</v>
      </c>
      <c r="V1054" s="1" t="str">
        <f>IF(AB1054=0,IFERROR(VLOOKUP(L1054,[1]listaMateriales!A:K,11,0),"-"),"Sin producto")</f>
        <v>51 x 51</v>
      </c>
      <c r="W1054" s="6">
        <f>+IF(OR(K1054="27",K1054="28",K1054="29"),VLOOKUP(L1054,[1]listaMateriales!A:E,5,0),0)*N1054/1000</f>
        <v>0</v>
      </c>
      <c r="X1054" s="6">
        <f>+IF(W1054=0,0,T1054/W1054)</f>
        <v>0</v>
      </c>
      <c r="Y1054" s="1" t="str">
        <f>MID(L1054,14,1)</f>
        <v>1</v>
      </c>
      <c r="Z1054" s="2" t="str">
        <f>IF(IFERROR(FIND("PUL",M1054,1),0)&gt;1,"pulido","no")</f>
        <v>no</v>
      </c>
      <c r="AA1054" s="2" t="str">
        <f>IF(IFERROR(FIND("BIOC",M1054,1),0)&gt;1,"BIOCITY","no")</f>
        <v>no</v>
      </c>
      <c r="AB1054" s="2">
        <f>IFERROR(SEARCH("INT",F1054,1),0)+IFERROR(SEARCH("DEV",F1054,1),0)+IFERROR(SEARCH("FC",F1054,1),0)+IFERROR(SEARCH("USD",F1054,1),0)</f>
        <v>0</v>
      </c>
    </row>
    <row r="1055" spans="1:28" x14ac:dyDescent="0.2">
      <c r="A1055" s="1" t="s">
        <v>1274</v>
      </c>
      <c r="B1055" s="1" t="s">
        <v>15</v>
      </c>
      <c r="C1055" s="4">
        <v>45365</v>
      </c>
      <c r="D1055" s="1" t="s">
        <v>1175</v>
      </c>
      <c r="E1055" s="1" t="s">
        <v>1174</v>
      </c>
      <c r="F1055" s="1" t="s">
        <v>1273</v>
      </c>
      <c r="G1055" s="1" t="s">
        <v>12</v>
      </c>
      <c r="H1055" s="1" t="s">
        <v>11</v>
      </c>
      <c r="I1055" s="1" t="s">
        <v>50</v>
      </c>
      <c r="J1055" s="1" t="s">
        <v>9</v>
      </c>
      <c r="K1055" s="1" t="s">
        <v>30</v>
      </c>
      <c r="L1055" s="1" t="s">
        <v>814</v>
      </c>
      <c r="M1055" s="1" t="s">
        <v>813</v>
      </c>
      <c r="N1055" s="1">
        <v>99.84</v>
      </c>
      <c r="O1055" s="1" t="s">
        <v>2</v>
      </c>
      <c r="P1055" s="1">
        <v>0</v>
      </c>
      <c r="Q1055" s="1">
        <v>99.84</v>
      </c>
      <c r="R1055" s="1" t="s">
        <v>80</v>
      </c>
      <c r="S1055" s="1">
        <v>3990.12</v>
      </c>
      <c r="T1055" s="6">
        <f>+S1055*N1055</f>
        <v>398373.5808</v>
      </c>
      <c r="U1055" s="6">
        <f>+S1055*Q1055</f>
        <v>398373.5808</v>
      </c>
      <c r="V1055" s="1" t="str">
        <f>IF(AB1055=0,IFERROR(VLOOKUP(L1055,[1]listaMateriales!A:K,11,0),"-"),"Sin producto")</f>
        <v>51 x 51</v>
      </c>
      <c r="W1055" s="6">
        <f>+IF(OR(K1055="27",K1055="28",K1055="29"),VLOOKUP(L1055,[1]listaMateriales!A:E,5,0),0)*N1055/1000</f>
        <v>0</v>
      </c>
      <c r="X1055" s="6">
        <f>+IF(W1055=0,0,T1055/W1055)</f>
        <v>0</v>
      </c>
      <c r="Y1055" s="1" t="str">
        <f>MID(L1055,14,1)</f>
        <v>1</v>
      </c>
      <c r="Z1055" s="2" t="str">
        <f>IF(IFERROR(FIND("PUL",M1055,1),0)&gt;1,"pulido","no")</f>
        <v>no</v>
      </c>
      <c r="AA1055" s="2" t="str">
        <f>IF(IFERROR(FIND("BIOC",M1055,1),0)&gt;1,"BIOCITY","no")</f>
        <v>no</v>
      </c>
      <c r="AB1055" s="2">
        <f>IFERROR(SEARCH("INT",F1055,1),0)+IFERROR(SEARCH("DEV",F1055,1),0)+IFERROR(SEARCH("FC",F1055,1),0)+IFERROR(SEARCH("USD",F1055,1),0)</f>
        <v>0</v>
      </c>
    </row>
    <row r="1056" spans="1:28" x14ac:dyDescent="0.2">
      <c r="A1056" s="1" t="s">
        <v>1272</v>
      </c>
      <c r="B1056" s="1" t="s">
        <v>15</v>
      </c>
      <c r="C1056" s="4">
        <v>45365</v>
      </c>
      <c r="D1056" s="1" t="s">
        <v>1175</v>
      </c>
      <c r="E1056" s="1" t="s">
        <v>1174</v>
      </c>
      <c r="F1056" s="1" t="s">
        <v>1271</v>
      </c>
      <c r="G1056" s="1" t="s">
        <v>12</v>
      </c>
      <c r="H1056" s="1" t="s">
        <v>11</v>
      </c>
      <c r="I1056" s="1" t="s">
        <v>50</v>
      </c>
      <c r="J1056" s="1" t="s">
        <v>9</v>
      </c>
      <c r="K1056" s="1" t="s">
        <v>30</v>
      </c>
      <c r="L1056" s="1" t="s">
        <v>723</v>
      </c>
      <c r="M1056" s="1" t="s">
        <v>722</v>
      </c>
      <c r="N1056" s="1">
        <v>599.04</v>
      </c>
      <c r="O1056" s="1" t="s">
        <v>2</v>
      </c>
      <c r="P1056" s="1">
        <v>0</v>
      </c>
      <c r="Q1056" s="1">
        <v>599.04</v>
      </c>
      <c r="R1056" s="1" t="s">
        <v>195</v>
      </c>
      <c r="S1056" s="1">
        <v>3990.12</v>
      </c>
      <c r="T1056" s="6">
        <f>+S1056*N1056</f>
        <v>2390241.4847999997</v>
      </c>
      <c r="U1056" s="6">
        <f>+S1056*Q1056</f>
        <v>2390241.4847999997</v>
      </c>
      <c r="V1056" s="1" t="str">
        <f>IF(AB1056=0,IFERROR(VLOOKUP(L1056,[1]listaMateriales!A:K,11,0),"-"),"Sin producto")</f>
        <v>51 x 51</v>
      </c>
      <c r="W1056" s="6">
        <f>+IF(OR(K1056="27",K1056="28",K1056="29"),VLOOKUP(L1056,[1]listaMateriales!A:E,5,0),0)*N1056/1000</f>
        <v>0</v>
      </c>
      <c r="X1056" s="6">
        <f>+IF(W1056=0,0,T1056/W1056)</f>
        <v>0</v>
      </c>
      <c r="Y1056" s="1" t="str">
        <f>MID(L1056,14,1)</f>
        <v>1</v>
      </c>
      <c r="Z1056" s="2" t="str">
        <f>IF(IFERROR(FIND("PUL",M1056,1),0)&gt;1,"pulido","no")</f>
        <v>no</v>
      </c>
      <c r="AA1056" s="2" t="str">
        <f>IF(IFERROR(FIND("BIOC",M1056,1),0)&gt;1,"BIOCITY","no")</f>
        <v>no</v>
      </c>
      <c r="AB1056" s="2">
        <f>IFERROR(SEARCH("INT",F1056,1),0)+IFERROR(SEARCH("DEV",F1056,1),0)+IFERROR(SEARCH("FC",F1056,1),0)+IFERROR(SEARCH("USD",F1056,1),0)</f>
        <v>0</v>
      </c>
    </row>
    <row r="1057" spans="1:28" x14ac:dyDescent="0.2">
      <c r="A1057" s="1" t="s">
        <v>1270</v>
      </c>
      <c r="B1057" s="1" t="s">
        <v>15</v>
      </c>
      <c r="C1057" s="4">
        <v>45365</v>
      </c>
      <c r="D1057" s="1" t="s">
        <v>1269</v>
      </c>
      <c r="E1057" s="1" t="s">
        <v>1268</v>
      </c>
      <c r="F1057" s="1" t="s">
        <v>1267</v>
      </c>
      <c r="G1057" s="1" t="s">
        <v>12</v>
      </c>
      <c r="H1057" s="1" t="s">
        <v>11</v>
      </c>
      <c r="I1057" s="1" t="s">
        <v>10</v>
      </c>
      <c r="J1057" s="1" t="s">
        <v>17</v>
      </c>
      <c r="K1057" s="1" t="s">
        <v>16</v>
      </c>
      <c r="L1057" s="1" t="s">
        <v>158</v>
      </c>
      <c r="M1057" s="1" t="s">
        <v>157</v>
      </c>
      <c r="N1057" s="1">
        <v>313.2</v>
      </c>
      <c r="O1057" s="1" t="s">
        <v>2</v>
      </c>
      <c r="P1057" s="1">
        <v>0</v>
      </c>
      <c r="Q1057" s="1">
        <v>313.2</v>
      </c>
      <c r="R1057" s="1" t="s">
        <v>43</v>
      </c>
      <c r="S1057" s="1">
        <v>11677.7</v>
      </c>
      <c r="T1057" s="6">
        <f>+S1057*N1057</f>
        <v>3657455.64</v>
      </c>
      <c r="U1057" s="6">
        <f>+S1057*Q1057</f>
        <v>3657455.64</v>
      </c>
      <c r="V1057" s="1" t="str">
        <f>IF(AB1057=0,IFERROR(VLOOKUP(L1057,[1]listaMateriales!A:K,11,0),"-"),"Sin producto")</f>
        <v xml:space="preserve">59 x 59 </v>
      </c>
      <c r="W1057" s="6">
        <f>+IF(OR(K1057="27",K1057="28",K1057="29"),VLOOKUP(L1057,[1]listaMateriales!A:E,5,0),0)*N1057/1000</f>
        <v>0</v>
      </c>
      <c r="X1057" s="6">
        <f>+IF(W1057=0,0,T1057/W1057)</f>
        <v>0</v>
      </c>
      <c r="Y1057" s="1" t="str">
        <f>MID(L1057,14,1)</f>
        <v>1</v>
      </c>
      <c r="Z1057" s="2" t="str">
        <f>IF(IFERROR(FIND("PUL",M1057,1),0)&gt;1,"pulido","no")</f>
        <v>no</v>
      </c>
      <c r="AA1057" s="2" t="str">
        <f>IF(IFERROR(FIND("BIOC",M1057,1),0)&gt;1,"BIOCITY","no")</f>
        <v>no</v>
      </c>
      <c r="AB1057" s="2">
        <f>IFERROR(SEARCH("INT",F1057,1),0)+IFERROR(SEARCH("DEV",F1057,1),0)+IFERROR(SEARCH("FC",F1057,1),0)+IFERROR(SEARCH("USD",F1057,1),0)</f>
        <v>0</v>
      </c>
    </row>
    <row r="1058" spans="1:28" x14ac:dyDescent="0.2">
      <c r="A1058" s="1" t="s">
        <v>1266</v>
      </c>
      <c r="B1058" s="1" t="s">
        <v>15</v>
      </c>
      <c r="C1058" s="4">
        <v>45365</v>
      </c>
      <c r="D1058" s="1" t="s">
        <v>1175</v>
      </c>
      <c r="E1058" s="1" t="s">
        <v>1174</v>
      </c>
      <c r="F1058" s="1" t="s">
        <v>1265</v>
      </c>
      <c r="G1058" s="1" t="s">
        <v>12</v>
      </c>
      <c r="H1058" s="1" t="s">
        <v>11</v>
      </c>
      <c r="I1058" s="1" t="s">
        <v>50</v>
      </c>
      <c r="J1058" s="1" t="s">
        <v>9</v>
      </c>
      <c r="K1058" s="1" t="s">
        <v>30</v>
      </c>
      <c r="L1058" s="1" t="s">
        <v>124</v>
      </c>
      <c r="M1058" s="1" t="s">
        <v>123</v>
      </c>
      <c r="N1058" s="1">
        <v>969.6</v>
      </c>
      <c r="O1058" s="1" t="s">
        <v>2</v>
      </c>
      <c r="P1058" s="1">
        <v>0</v>
      </c>
      <c r="Q1058" s="1">
        <v>969.6</v>
      </c>
      <c r="R1058" s="1" t="s">
        <v>80</v>
      </c>
      <c r="S1058" s="1">
        <v>2976.3</v>
      </c>
      <c r="T1058" s="6">
        <f>+S1058*N1058</f>
        <v>2885820.4800000004</v>
      </c>
      <c r="U1058" s="6">
        <f>+S1058*Q1058</f>
        <v>2885820.4800000004</v>
      </c>
      <c r="V1058" s="1" t="str">
        <f>IF(AB1058=0,IFERROR(VLOOKUP(L1058,[1]listaMateriales!A:K,11,0),"-"),"Sin producto")</f>
        <v>38 x 38</v>
      </c>
      <c r="W1058" s="6">
        <f>+IF(OR(K1058="27",K1058="28",K1058="29"),VLOOKUP(L1058,[1]listaMateriales!A:E,5,0),0)*N1058/1000</f>
        <v>0</v>
      </c>
      <c r="X1058" s="6">
        <f>+IF(W1058=0,0,T1058/W1058)</f>
        <v>0</v>
      </c>
      <c r="Y1058" s="1" t="str">
        <f>MID(L1058,14,1)</f>
        <v>1</v>
      </c>
      <c r="Z1058" s="2" t="str">
        <f>IF(IFERROR(FIND("PUL",M1058,1),0)&gt;1,"pulido","no")</f>
        <v>no</v>
      </c>
      <c r="AA1058" s="2" t="str">
        <f>IF(IFERROR(FIND("BIOC",M1058,1),0)&gt;1,"BIOCITY","no")</f>
        <v>no</v>
      </c>
      <c r="AB1058" s="2">
        <f>IFERROR(SEARCH("INT",F1058,1),0)+IFERROR(SEARCH("DEV",F1058,1),0)+IFERROR(SEARCH("FC",F1058,1),0)+IFERROR(SEARCH("USD",F1058,1),0)</f>
        <v>0</v>
      </c>
    </row>
    <row r="1059" spans="1:28" x14ac:dyDescent="0.2">
      <c r="A1059" s="1" t="s">
        <v>1264</v>
      </c>
      <c r="B1059" s="1" t="s">
        <v>15</v>
      </c>
      <c r="C1059" s="4">
        <v>45365</v>
      </c>
      <c r="D1059" s="1" t="s">
        <v>1175</v>
      </c>
      <c r="E1059" s="1" t="s">
        <v>1174</v>
      </c>
      <c r="F1059" s="1" t="s">
        <v>1263</v>
      </c>
      <c r="G1059" s="1" t="s">
        <v>12</v>
      </c>
      <c r="H1059" s="1" t="s">
        <v>11</v>
      </c>
      <c r="I1059" s="1" t="s">
        <v>50</v>
      </c>
      <c r="J1059" s="1" t="s">
        <v>9</v>
      </c>
      <c r="K1059" s="1" t="s">
        <v>30</v>
      </c>
      <c r="L1059" s="1" t="s">
        <v>814</v>
      </c>
      <c r="M1059" s="1" t="s">
        <v>813</v>
      </c>
      <c r="N1059" s="1">
        <v>99.84</v>
      </c>
      <c r="O1059" s="1" t="s">
        <v>2</v>
      </c>
      <c r="P1059" s="1">
        <v>0</v>
      </c>
      <c r="Q1059" s="1">
        <v>99.84</v>
      </c>
      <c r="R1059" s="1" t="s">
        <v>80</v>
      </c>
      <c r="S1059" s="1">
        <v>3990.12</v>
      </c>
      <c r="T1059" s="6">
        <f>+S1059*N1059</f>
        <v>398373.5808</v>
      </c>
      <c r="U1059" s="6">
        <f>+S1059*Q1059</f>
        <v>398373.5808</v>
      </c>
      <c r="V1059" s="1" t="str">
        <f>IF(AB1059=0,IFERROR(VLOOKUP(L1059,[1]listaMateriales!A:K,11,0),"-"),"Sin producto")</f>
        <v>51 x 51</v>
      </c>
      <c r="W1059" s="6">
        <f>+IF(OR(K1059="27",K1059="28",K1059="29"),VLOOKUP(L1059,[1]listaMateriales!A:E,5,0),0)*N1059/1000</f>
        <v>0</v>
      </c>
      <c r="X1059" s="6">
        <f>+IF(W1059=0,0,T1059/W1059)</f>
        <v>0</v>
      </c>
      <c r="Y1059" s="1" t="str">
        <f>MID(L1059,14,1)</f>
        <v>1</v>
      </c>
      <c r="Z1059" s="2" t="str">
        <f>IF(IFERROR(FIND("PUL",M1059,1),0)&gt;1,"pulido","no")</f>
        <v>no</v>
      </c>
      <c r="AA1059" s="2" t="str">
        <f>IF(IFERROR(FIND("BIOC",M1059,1),0)&gt;1,"BIOCITY","no")</f>
        <v>no</v>
      </c>
      <c r="AB1059" s="2">
        <f>IFERROR(SEARCH("INT",F1059,1),0)+IFERROR(SEARCH("DEV",F1059,1),0)+IFERROR(SEARCH("FC",F1059,1),0)+IFERROR(SEARCH("USD",F1059,1),0)</f>
        <v>0</v>
      </c>
    </row>
    <row r="1060" spans="1:28" x14ac:dyDescent="0.2">
      <c r="A1060" s="1" t="s">
        <v>1264</v>
      </c>
      <c r="B1060" s="1" t="s">
        <v>15</v>
      </c>
      <c r="C1060" s="4">
        <v>45365</v>
      </c>
      <c r="D1060" s="1" t="s">
        <v>1175</v>
      </c>
      <c r="E1060" s="1" t="s">
        <v>1174</v>
      </c>
      <c r="F1060" s="1" t="s">
        <v>1263</v>
      </c>
      <c r="G1060" s="1" t="s">
        <v>12</v>
      </c>
      <c r="H1060" s="1" t="s">
        <v>11</v>
      </c>
      <c r="I1060" s="1" t="s">
        <v>50</v>
      </c>
      <c r="J1060" s="1" t="s">
        <v>9</v>
      </c>
      <c r="K1060" s="1" t="s">
        <v>30</v>
      </c>
      <c r="L1060" s="1" t="s">
        <v>1098</v>
      </c>
      <c r="M1060" s="1" t="s">
        <v>1097</v>
      </c>
      <c r="N1060" s="1">
        <v>99.84</v>
      </c>
      <c r="O1060" s="1" t="s">
        <v>2</v>
      </c>
      <c r="P1060" s="1">
        <v>0</v>
      </c>
      <c r="Q1060" s="1">
        <v>99.84</v>
      </c>
      <c r="R1060" s="1" t="s">
        <v>80</v>
      </c>
      <c r="S1060" s="1">
        <v>3990.12</v>
      </c>
      <c r="T1060" s="6">
        <f>+S1060*N1060</f>
        <v>398373.5808</v>
      </c>
      <c r="U1060" s="6">
        <f>+S1060*Q1060</f>
        <v>398373.5808</v>
      </c>
      <c r="V1060" s="1" t="str">
        <f>IF(AB1060=0,IFERROR(VLOOKUP(L1060,[1]listaMateriales!A:K,11,0),"-"),"Sin producto")</f>
        <v>51 x 51</v>
      </c>
      <c r="W1060" s="6">
        <f>+IF(OR(K1060="27",K1060="28",K1060="29"),VLOOKUP(L1060,[1]listaMateriales!A:E,5,0),0)*N1060/1000</f>
        <v>0</v>
      </c>
      <c r="X1060" s="6">
        <f>+IF(W1060=0,0,T1060/W1060)</f>
        <v>0</v>
      </c>
      <c r="Y1060" s="1" t="str">
        <f>MID(L1060,14,1)</f>
        <v>1</v>
      </c>
      <c r="Z1060" s="2" t="str">
        <f>IF(IFERROR(FIND("PUL",M1060,1),0)&gt;1,"pulido","no")</f>
        <v>no</v>
      </c>
      <c r="AA1060" s="2" t="str">
        <f>IF(IFERROR(FIND("BIOC",M1060,1),0)&gt;1,"BIOCITY","no")</f>
        <v>no</v>
      </c>
      <c r="AB1060" s="2">
        <f>IFERROR(SEARCH("INT",F1060,1),0)+IFERROR(SEARCH("DEV",F1060,1),0)+IFERROR(SEARCH("FC",F1060,1),0)+IFERROR(SEARCH("USD",F1060,1),0)</f>
        <v>0</v>
      </c>
    </row>
    <row r="1061" spans="1:28" x14ac:dyDescent="0.2">
      <c r="A1061" s="1" t="s">
        <v>1262</v>
      </c>
      <c r="B1061" s="1" t="s">
        <v>15</v>
      </c>
      <c r="C1061" s="4">
        <v>45365</v>
      </c>
      <c r="D1061" s="1" t="s">
        <v>1175</v>
      </c>
      <c r="E1061" s="1" t="s">
        <v>1174</v>
      </c>
      <c r="F1061" s="1" t="s">
        <v>1173</v>
      </c>
      <c r="G1061" s="1" t="s">
        <v>12</v>
      </c>
      <c r="H1061" s="1" t="s">
        <v>11</v>
      </c>
      <c r="I1061" s="1" t="s">
        <v>50</v>
      </c>
      <c r="J1061" s="1" t="s">
        <v>9</v>
      </c>
      <c r="K1061" s="1" t="s">
        <v>30</v>
      </c>
      <c r="L1061" s="1" t="s">
        <v>124</v>
      </c>
      <c r="M1061" s="1" t="s">
        <v>123</v>
      </c>
      <c r="N1061" s="1">
        <v>387.84</v>
      </c>
      <c r="O1061" s="1" t="s">
        <v>2</v>
      </c>
      <c r="P1061" s="1">
        <v>0</v>
      </c>
      <c r="Q1061" s="1">
        <v>387.84</v>
      </c>
      <c r="R1061" s="1" t="s">
        <v>80</v>
      </c>
      <c r="S1061" s="1">
        <v>2976.3</v>
      </c>
      <c r="T1061" s="6">
        <f>+S1061*N1061</f>
        <v>1154328.192</v>
      </c>
      <c r="U1061" s="6">
        <f>+S1061*Q1061</f>
        <v>1154328.192</v>
      </c>
      <c r="V1061" s="1" t="str">
        <f>IF(AB1061=0,IFERROR(VLOOKUP(L1061,[1]listaMateriales!A:K,11,0),"-"),"Sin producto")</f>
        <v>38 x 38</v>
      </c>
      <c r="W1061" s="6">
        <f>+IF(OR(K1061="27",K1061="28",K1061="29"),VLOOKUP(L1061,[1]listaMateriales!A:E,5,0),0)*N1061/1000</f>
        <v>0</v>
      </c>
      <c r="X1061" s="6">
        <f>+IF(W1061=0,0,T1061/W1061)</f>
        <v>0</v>
      </c>
      <c r="Y1061" s="1" t="str">
        <f>MID(L1061,14,1)</f>
        <v>1</v>
      </c>
      <c r="Z1061" s="2" t="str">
        <f>IF(IFERROR(FIND("PUL",M1061,1),0)&gt;1,"pulido","no")</f>
        <v>no</v>
      </c>
      <c r="AA1061" s="2" t="str">
        <f>IF(IFERROR(FIND("BIOC",M1061,1),0)&gt;1,"BIOCITY","no")</f>
        <v>no</v>
      </c>
      <c r="AB1061" s="2">
        <f>IFERROR(SEARCH("INT",F1061,1),0)+IFERROR(SEARCH("DEV",F1061,1),0)+IFERROR(SEARCH("FC",F1061,1),0)+IFERROR(SEARCH("USD",F1061,1),0)</f>
        <v>0</v>
      </c>
    </row>
    <row r="1062" spans="1:28" x14ac:dyDescent="0.2">
      <c r="A1062" s="1" t="s">
        <v>1261</v>
      </c>
      <c r="B1062" s="1" t="s">
        <v>15</v>
      </c>
      <c r="C1062" s="4">
        <v>45365</v>
      </c>
      <c r="D1062" s="1" t="s">
        <v>1175</v>
      </c>
      <c r="E1062" s="1" t="s">
        <v>1174</v>
      </c>
      <c r="F1062" s="1" t="s">
        <v>1260</v>
      </c>
      <c r="G1062" s="1" t="s">
        <v>12</v>
      </c>
      <c r="H1062" s="1" t="s">
        <v>11</v>
      </c>
      <c r="I1062" s="1" t="s">
        <v>50</v>
      </c>
      <c r="J1062" s="1" t="s">
        <v>9</v>
      </c>
      <c r="K1062" s="1" t="s">
        <v>30</v>
      </c>
      <c r="L1062" s="1" t="s">
        <v>65</v>
      </c>
      <c r="M1062" s="1" t="s">
        <v>64</v>
      </c>
      <c r="N1062" s="1">
        <v>290.88</v>
      </c>
      <c r="O1062" s="1" t="s">
        <v>2</v>
      </c>
      <c r="P1062" s="1">
        <v>0</v>
      </c>
      <c r="Q1062" s="1">
        <v>290.88</v>
      </c>
      <c r="R1062" s="1" t="s">
        <v>80</v>
      </c>
      <c r="S1062" s="1">
        <v>2976.3</v>
      </c>
      <c r="T1062" s="6">
        <f>+S1062*N1062</f>
        <v>865746.14400000009</v>
      </c>
      <c r="U1062" s="6">
        <f>+S1062*Q1062</f>
        <v>865746.14400000009</v>
      </c>
      <c r="V1062" s="1" t="str">
        <f>IF(AB1062=0,IFERROR(VLOOKUP(L1062,[1]listaMateriales!A:K,11,0),"-"),"Sin producto")</f>
        <v>38 x 38</v>
      </c>
      <c r="W1062" s="6">
        <f>+IF(OR(K1062="27",K1062="28",K1062="29"),VLOOKUP(L1062,[1]listaMateriales!A:E,5,0),0)*N1062/1000</f>
        <v>0</v>
      </c>
      <c r="X1062" s="6">
        <f>+IF(W1062=0,0,T1062/W1062)</f>
        <v>0</v>
      </c>
      <c r="Y1062" s="1" t="str">
        <f>MID(L1062,14,1)</f>
        <v>1</v>
      </c>
      <c r="Z1062" s="2" t="str">
        <f>IF(IFERROR(FIND("PUL",M1062,1),0)&gt;1,"pulido","no")</f>
        <v>no</v>
      </c>
      <c r="AA1062" s="2" t="str">
        <f>IF(IFERROR(FIND("BIOC",M1062,1),0)&gt;1,"BIOCITY","no")</f>
        <v>no</v>
      </c>
      <c r="AB1062" s="2">
        <f>IFERROR(SEARCH("INT",F1062,1),0)+IFERROR(SEARCH("DEV",F1062,1),0)+IFERROR(SEARCH("FC",F1062,1),0)+IFERROR(SEARCH("USD",F1062,1),0)</f>
        <v>0</v>
      </c>
    </row>
    <row r="1063" spans="1:28" x14ac:dyDescent="0.2">
      <c r="A1063" s="1" t="s">
        <v>1261</v>
      </c>
      <c r="B1063" s="1" t="s">
        <v>15</v>
      </c>
      <c r="C1063" s="4">
        <v>45365</v>
      </c>
      <c r="D1063" s="1" t="s">
        <v>1175</v>
      </c>
      <c r="E1063" s="1" t="s">
        <v>1174</v>
      </c>
      <c r="F1063" s="1" t="s">
        <v>1260</v>
      </c>
      <c r="G1063" s="1" t="s">
        <v>12</v>
      </c>
      <c r="H1063" s="1" t="s">
        <v>11</v>
      </c>
      <c r="I1063" s="1" t="s">
        <v>50</v>
      </c>
      <c r="J1063" s="1" t="s">
        <v>9</v>
      </c>
      <c r="K1063" s="1" t="s">
        <v>30</v>
      </c>
      <c r="L1063" s="1" t="s">
        <v>124</v>
      </c>
      <c r="M1063" s="1" t="s">
        <v>123</v>
      </c>
      <c r="N1063" s="1">
        <v>193.92</v>
      </c>
      <c r="O1063" s="1" t="s">
        <v>2</v>
      </c>
      <c r="P1063" s="1">
        <v>0</v>
      </c>
      <c r="Q1063" s="1">
        <v>193.92</v>
      </c>
      <c r="R1063" s="1" t="s">
        <v>80</v>
      </c>
      <c r="S1063" s="1">
        <v>2976.3</v>
      </c>
      <c r="T1063" s="6">
        <f>+S1063*N1063</f>
        <v>577164.09600000002</v>
      </c>
      <c r="U1063" s="6">
        <f>+S1063*Q1063</f>
        <v>577164.09600000002</v>
      </c>
      <c r="V1063" s="1" t="str">
        <f>IF(AB1063=0,IFERROR(VLOOKUP(L1063,[1]listaMateriales!A:K,11,0),"-"),"Sin producto")</f>
        <v>38 x 38</v>
      </c>
      <c r="W1063" s="6">
        <f>+IF(OR(K1063="27",K1063="28",K1063="29"),VLOOKUP(L1063,[1]listaMateriales!A:E,5,0),0)*N1063/1000</f>
        <v>0</v>
      </c>
      <c r="X1063" s="6">
        <f>+IF(W1063=0,0,T1063/W1063)</f>
        <v>0</v>
      </c>
      <c r="Y1063" s="1" t="str">
        <f>MID(L1063,14,1)</f>
        <v>1</v>
      </c>
      <c r="Z1063" s="2" t="str">
        <f>IF(IFERROR(FIND("PUL",M1063,1),0)&gt;1,"pulido","no")</f>
        <v>no</v>
      </c>
      <c r="AA1063" s="2" t="str">
        <f>IF(IFERROR(FIND("BIOC",M1063,1),0)&gt;1,"BIOCITY","no")</f>
        <v>no</v>
      </c>
      <c r="AB1063" s="2">
        <f>IFERROR(SEARCH("INT",F1063,1),0)+IFERROR(SEARCH("DEV",F1063,1),0)+IFERROR(SEARCH("FC",F1063,1),0)+IFERROR(SEARCH("USD",F1063,1),0)</f>
        <v>0</v>
      </c>
    </row>
    <row r="1064" spans="1:28" x14ac:dyDescent="0.2">
      <c r="A1064" s="1" t="s">
        <v>1261</v>
      </c>
      <c r="B1064" s="1" t="s">
        <v>15</v>
      </c>
      <c r="C1064" s="4">
        <v>45365</v>
      </c>
      <c r="D1064" s="1" t="s">
        <v>1175</v>
      </c>
      <c r="E1064" s="1" t="s">
        <v>1174</v>
      </c>
      <c r="F1064" s="1" t="s">
        <v>1260</v>
      </c>
      <c r="G1064" s="1" t="s">
        <v>12</v>
      </c>
      <c r="H1064" s="1" t="s">
        <v>11</v>
      </c>
      <c r="I1064" s="1" t="s">
        <v>50</v>
      </c>
      <c r="J1064" s="1" t="s">
        <v>9</v>
      </c>
      <c r="K1064" s="1" t="s">
        <v>30</v>
      </c>
      <c r="L1064" s="1" t="s">
        <v>118</v>
      </c>
      <c r="M1064" s="1" t="s">
        <v>117</v>
      </c>
      <c r="N1064" s="1">
        <v>193.92</v>
      </c>
      <c r="O1064" s="1" t="s">
        <v>2</v>
      </c>
      <c r="P1064" s="1">
        <v>0</v>
      </c>
      <c r="Q1064" s="1">
        <v>193.92</v>
      </c>
      <c r="R1064" s="1" t="s">
        <v>80</v>
      </c>
      <c r="S1064" s="1">
        <v>2976.3</v>
      </c>
      <c r="T1064" s="6">
        <f>+S1064*N1064</f>
        <v>577164.09600000002</v>
      </c>
      <c r="U1064" s="6">
        <f>+S1064*Q1064</f>
        <v>577164.09600000002</v>
      </c>
      <c r="V1064" s="1" t="str">
        <f>IF(AB1064=0,IFERROR(VLOOKUP(L1064,[1]listaMateriales!A:K,11,0),"-"),"Sin producto")</f>
        <v>38 x 38</v>
      </c>
      <c r="W1064" s="6">
        <f>+IF(OR(K1064="27",K1064="28",K1064="29"),VLOOKUP(L1064,[1]listaMateriales!A:E,5,0),0)*N1064/1000</f>
        <v>0</v>
      </c>
      <c r="X1064" s="6">
        <f>+IF(W1064=0,0,T1064/W1064)</f>
        <v>0</v>
      </c>
      <c r="Y1064" s="1" t="str">
        <f>MID(L1064,14,1)</f>
        <v>1</v>
      </c>
      <c r="Z1064" s="2" t="str">
        <f>IF(IFERROR(FIND("PUL",M1064,1),0)&gt;1,"pulido","no")</f>
        <v>no</v>
      </c>
      <c r="AA1064" s="2" t="str">
        <f>IF(IFERROR(FIND("BIOC",M1064,1),0)&gt;1,"BIOCITY","no")</f>
        <v>no</v>
      </c>
      <c r="AB1064" s="2">
        <f>IFERROR(SEARCH("INT",F1064,1),0)+IFERROR(SEARCH("DEV",F1064,1),0)+IFERROR(SEARCH("FC",F1064,1),0)+IFERROR(SEARCH("USD",F1064,1),0)</f>
        <v>0</v>
      </c>
    </row>
    <row r="1065" spans="1:28" x14ac:dyDescent="0.2">
      <c r="A1065" s="1" t="s">
        <v>1261</v>
      </c>
      <c r="B1065" s="1" t="s">
        <v>15</v>
      </c>
      <c r="C1065" s="4">
        <v>45365</v>
      </c>
      <c r="D1065" s="1" t="s">
        <v>1175</v>
      </c>
      <c r="E1065" s="1" t="s">
        <v>1174</v>
      </c>
      <c r="F1065" s="1" t="s">
        <v>1260</v>
      </c>
      <c r="G1065" s="1" t="s">
        <v>12</v>
      </c>
      <c r="H1065" s="1" t="s">
        <v>11</v>
      </c>
      <c r="I1065" s="1" t="s">
        <v>50</v>
      </c>
      <c r="J1065" s="1" t="s">
        <v>9</v>
      </c>
      <c r="K1065" s="1" t="s">
        <v>30</v>
      </c>
      <c r="L1065" s="1" t="s">
        <v>1098</v>
      </c>
      <c r="M1065" s="1" t="s">
        <v>1097</v>
      </c>
      <c r="N1065" s="1">
        <v>199.68</v>
      </c>
      <c r="O1065" s="1" t="s">
        <v>2</v>
      </c>
      <c r="P1065" s="1">
        <v>0</v>
      </c>
      <c r="Q1065" s="1">
        <v>199.68</v>
      </c>
      <c r="R1065" s="1" t="s">
        <v>80</v>
      </c>
      <c r="S1065" s="1">
        <v>4067.54</v>
      </c>
      <c r="T1065" s="6">
        <f>+S1065*N1065</f>
        <v>812206.3872</v>
      </c>
      <c r="U1065" s="6">
        <f>+S1065*Q1065</f>
        <v>812206.3872</v>
      </c>
      <c r="V1065" s="1" t="str">
        <f>IF(AB1065=0,IFERROR(VLOOKUP(L1065,[1]listaMateriales!A:K,11,0),"-"),"Sin producto")</f>
        <v>51 x 51</v>
      </c>
      <c r="W1065" s="6">
        <f>+IF(OR(K1065="27",K1065="28",K1065="29"),VLOOKUP(L1065,[1]listaMateriales!A:E,5,0),0)*N1065/1000</f>
        <v>0</v>
      </c>
      <c r="X1065" s="6">
        <f>+IF(W1065=0,0,T1065/W1065)</f>
        <v>0</v>
      </c>
      <c r="Y1065" s="1" t="str">
        <f>MID(L1065,14,1)</f>
        <v>1</v>
      </c>
      <c r="Z1065" s="2" t="str">
        <f>IF(IFERROR(FIND("PUL",M1065,1),0)&gt;1,"pulido","no")</f>
        <v>no</v>
      </c>
      <c r="AA1065" s="2" t="str">
        <f>IF(IFERROR(FIND("BIOC",M1065,1),0)&gt;1,"BIOCITY","no")</f>
        <v>no</v>
      </c>
      <c r="AB1065" s="2">
        <f>IFERROR(SEARCH("INT",F1065,1),0)+IFERROR(SEARCH("DEV",F1065,1),0)+IFERROR(SEARCH("FC",F1065,1),0)+IFERROR(SEARCH("USD",F1065,1),0)</f>
        <v>0</v>
      </c>
    </row>
    <row r="1066" spans="1:28" x14ac:dyDescent="0.2">
      <c r="A1066" s="1" t="s">
        <v>1259</v>
      </c>
      <c r="B1066" s="1" t="s">
        <v>15</v>
      </c>
      <c r="C1066" s="4">
        <v>45365</v>
      </c>
      <c r="D1066" s="1" t="s">
        <v>1175</v>
      </c>
      <c r="E1066" s="1" t="s">
        <v>1174</v>
      </c>
      <c r="F1066" s="1" t="s">
        <v>1258</v>
      </c>
      <c r="G1066" s="1" t="s">
        <v>12</v>
      </c>
      <c r="H1066" s="1" t="s">
        <v>11</v>
      </c>
      <c r="I1066" s="1" t="s">
        <v>50</v>
      </c>
      <c r="J1066" s="1" t="s">
        <v>9</v>
      </c>
      <c r="K1066" s="1" t="s">
        <v>30</v>
      </c>
      <c r="L1066" s="1" t="s">
        <v>124</v>
      </c>
      <c r="M1066" s="1" t="s">
        <v>123</v>
      </c>
      <c r="N1066" s="1">
        <v>484.8</v>
      </c>
      <c r="O1066" s="1" t="s">
        <v>2</v>
      </c>
      <c r="P1066" s="1">
        <v>0</v>
      </c>
      <c r="Q1066" s="1">
        <v>484.8</v>
      </c>
      <c r="R1066" s="1" t="s">
        <v>80</v>
      </c>
      <c r="S1066" s="1">
        <v>2976.3</v>
      </c>
      <c r="T1066" s="6">
        <f>+S1066*N1066</f>
        <v>1442910.2400000002</v>
      </c>
      <c r="U1066" s="6">
        <f>+S1066*Q1066</f>
        <v>1442910.2400000002</v>
      </c>
      <c r="V1066" s="1" t="str">
        <f>IF(AB1066=0,IFERROR(VLOOKUP(L1066,[1]listaMateriales!A:K,11,0),"-"),"Sin producto")</f>
        <v>38 x 38</v>
      </c>
      <c r="W1066" s="6">
        <f>+IF(OR(K1066="27",K1066="28",K1066="29"),VLOOKUP(L1066,[1]listaMateriales!A:E,5,0),0)*N1066/1000</f>
        <v>0</v>
      </c>
      <c r="X1066" s="6">
        <f>+IF(W1066=0,0,T1066/W1066)</f>
        <v>0</v>
      </c>
      <c r="Y1066" s="1" t="str">
        <f>MID(L1066,14,1)</f>
        <v>1</v>
      </c>
      <c r="Z1066" s="2" t="str">
        <f>IF(IFERROR(FIND("PUL",M1066,1),0)&gt;1,"pulido","no")</f>
        <v>no</v>
      </c>
      <c r="AA1066" s="2" t="str">
        <f>IF(IFERROR(FIND("BIOC",M1066,1),0)&gt;1,"BIOCITY","no")</f>
        <v>no</v>
      </c>
      <c r="AB1066" s="2">
        <f>IFERROR(SEARCH("INT",F1066,1),0)+IFERROR(SEARCH("DEV",F1066,1),0)+IFERROR(SEARCH("FC",F1066,1),0)+IFERROR(SEARCH("USD",F1066,1),0)</f>
        <v>0</v>
      </c>
    </row>
    <row r="1067" spans="1:28" x14ac:dyDescent="0.2">
      <c r="A1067" s="1" t="s">
        <v>1259</v>
      </c>
      <c r="B1067" s="1" t="s">
        <v>15</v>
      </c>
      <c r="C1067" s="4">
        <v>45365</v>
      </c>
      <c r="D1067" s="1" t="s">
        <v>1175</v>
      </c>
      <c r="E1067" s="1" t="s">
        <v>1174</v>
      </c>
      <c r="F1067" s="1" t="s">
        <v>1258</v>
      </c>
      <c r="G1067" s="1" t="s">
        <v>12</v>
      </c>
      <c r="H1067" s="1" t="s">
        <v>11</v>
      </c>
      <c r="I1067" s="1" t="s">
        <v>50</v>
      </c>
      <c r="J1067" s="1" t="s">
        <v>9</v>
      </c>
      <c r="K1067" s="1" t="s">
        <v>30</v>
      </c>
      <c r="L1067" s="1" t="s">
        <v>1098</v>
      </c>
      <c r="M1067" s="1" t="s">
        <v>1097</v>
      </c>
      <c r="N1067" s="1">
        <v>698.88</v>
      </c>
      <c r="O1067" s="1" t="s">
        <v>2</v>
      </c>
      <c r="P1067" s="1">
        <v>0</v>
      </c>
      <c r="Q1067" s="1">
        <v>698.88</v>
      </c>
      <c r="R1067" s="1" t="s">
        <v>80</v>
      </c>
      <c r="S1067" s="1">
        <v>4067.54</v>
      </c>
      <c r="T1067" s="6">
        <f>+S1067*N1067</f>
        <v>2842722.3552000001</v>
      </c>
      <c r="U1067" s="6">
        <f>+S1067*Q1067</f>
        <v>2842722.3552000001</v>
      </c>
      <c r="V1067" s="1" t="str">
        <f>IF(AB1067=0,IFERROR(VLOOKUP(L1067,[1]listaMateriales!A:K,11,0),"-"),"Sin producto")</f>
        <v>51 x 51</v>
      </c>
      <c r="W1067" s="6">
        <f>+IF(OR(K1067="27",K1067="28",K1067="29"),VLOOKUP(L1067,[1]listaMateriales!A:E,5,0),0)*N1067/1000</f>
        <v>0</v>
      </c>
      <c r="X1067" s="6">
        <f>+IF(W1067=0,0,T1067/W1067)</f>
        <v>0</v>
      </c>
      <c r="Y1067" s="1" t="str">
        <f>MID(L1067,14,1)</f>
        <v>1</v>
      </c>
      <c r="Z1067" s="2" t="str">
        <f>IF(IFERROR(FIND("PUL",M1067,1),0)&gt;1,"pulido","no")</f>
        <v>no</v>
      </c>
      <c r="AA1067" s="2" t="str">
        <f>IF(IFERROR(FIND("BIOC",M1067,1),0)&gt;1,"BIOCITY","no")</f>
        <v>no</v>
      </c>
      <c r="AB1067" s="2">
        <f>IFERROR(SEARCH("INT",F1067,1),0)+IFERROR(SEARCH("DEV",F1067,1),0)+IFERROR(SEARCH("FC",F1067,1),0)+IFERROR(SEARCH("USD",F1067,1),0)</f>
        <v>0</v>
      </c>
    </row>
    <row r="1068" spans="1:28" x14ac:dyDescent="0.2">
      <c r="A1068" s="1" t="s">
        <v>1257</v>
      </c>
      <c r="B1068" s="1" t="s">
        <v>15</v>
      </c>
      <c r="C1068" s="4">
        <v>45365</v>
      </c>
      <c r="D1068" s="1" t="s">
        <v>1175</v>
      </c>
      <c r="E1068" s="1" t="s">
        <v>1174</v>
      </c>
      <c r="F1068" s="1" t="s">
        <v>1256</v>
      </c>
      <c r="G1068" s="1" t="s">
        <v>12</v>
      </c>
      <c r="H1068" s="1" t="s">
        <v>11</v>
      </c>
      <c r="I1068" s="1" t="s">
        <v>50</v>
      </c>
      <c r="J1068" s="1" t="s">
        <v>9</v>
      </c>
      <c r="K1068" s="1" t="s">
        <v>30</v>
      </c>
      <c r="L1068" s="1" t="s">
        <v>118</v>
      </c>
      <c r="M1068" s="1" t="s">
        <v>117</v>
      </c>
      <c r="N1068" s="1">
        <v>193.92</v>
      </c>
      <c r="O1068" s="1" t="s">
        <v>2</v>
      </c>
      <c r="P1068" s="1">
        <v>0</v>
      </c>
      <c r="Q1068" s="1">
        <v>193.92</v>
      </c>
      <c r="R1068" s="1" t="s">
        <v>80</v>
      </c>
      <c r="S1068" s="1">
        <v>2976.3</v>
      </c>
      <c r="T1068" s="6">
        <f>+S1068*N1068</f>
        <v>577164.09600000002</v>
      </c>
      <c r="U1068" s="6">
        <f>+S1068*Q1068</f>
        <v>577164.09600000002</v>
      </c>
      <c r="V1068" s="1" t="str">
        <f>IF(AB1068=0,IFERROR(VLOOKUP(L1068,[1]listaMateriales!A:K,11,0),"-"),"Sin producto")</f>
        <v>38 x 38</v>
      </c>
      <c r="W1068" s="6">
        <f>+IF(OR(K1068="27",K1068="28",K1068="29"),VLOOKUP(L1068,[1]listaMateriales!A:E,5,0),0)*N1068/1000</f>
        <v>0</v>
      </c>
      <c r="X1068" s="6">
        <f>+IF(W1068=0,0,T1068/W1068)</f>
        <v>0</v>
      </c>
      <c r="Y1068" s="1" t="str">
        <f>MID(L1068,14,1)</f>
        <v>1</v>
      </c>
      <c r="Z1068" s="2" t="str">
        <f>IF(IFERROR(FIND("PUL",M1068,1),0)&gt;1,"pulido","no")</f>
        <v>no</v>
      </c>
      <c r="AA1068" s="2" t="str">
        <f>IF(IFERROR(FIND("BIOC",M1068,1),0)&gt;1,"BIOCITY","no")</f>
        <v>no</v>
      </c>
      <c r="AB1068" s="2">
        <f>IFERROR(SEARCH("INT",F1068,1),0)+IFERROR(SEARCH("DEV",F1068,1),0)+IFERROR(SEARCH("FC",F1068,1),0)+IFERROR(SEARCH("USD",F1068,1),0)</f>
        <v>0</v>
      </c>
    </row>
    <row r="1069" spans="1:28" x14ac:dyDescent="0.2">
      <c r="A1069" s="1" t="s">
        <v>1257</v>
      </c>
      <c r="B1069" s="1" t="s">
        <v>15</v>
      </c>
      <c r="C1069" s="4">
        <v>45365</v>
      </c>
      <c r="D1069" s="1" t="s">
        <v>1175</v>
      </c>
      <c r="E1069" s="1" t="s">
        <v>1174</v>
      </c>
      <c r="F1069" s="1" t="s">
        <v>1256</v>
      </c>
      <c r="G1069" s="1" t="s">
        <v>12</v>
      </c>
      <c r="H1069" s="1" t="s">
        <v>11</v>
      </c>
      <c r="I1069" s="1" t="s">
        <v>50</v>
      </c>
      <c r="J1069" s="1" t="s">
        <v>9</v>
      </c>
      <c r="K1069" s="1" t="s">
        <v>30</v>
      </c>
      <c r="L1069" s="1" t="s">
        <v>1098</v>
      </c>
      <c r="M1069" s="1" t="s">
        <v>1097</v>
      </c>
      <c r="N1069" s="1">
        <v>399.36</v>
      </c>
      <c r="O1069" s="1" t="s">
        <v>2</v>
      </c>
      <c r="P1069" s="1">
        <v>0</v>
      </c>
      <c r="Q1069" s="1">
        <v>399.36</v>
      </c>
      <c r="R1069" s="1" t="s">
        <v>80</v>
      </c>
      <c r="S1069" s="1">
        <v>3990.12</v>
      </c>
      <c r="T1069" s="6">
        <f>+S1069*N1069</f>
        <v>1593494.3232</v>
      </c>
      <c r="U1069" s="6">
        <f>+S1069*Q1069</f>
        <v>1593494.3232</v>
      </c>
      <c r="V1069" s="1" t="str">
        <f>IF(AB1069=0,IFERROR(VLOOKUP(L1069,[1]listaMateriales!A:K,11,0),"-"),"Sin producto")</f>
        <v>51 x 51</v>
      </c>
      <c r="W1069" s="6">
        <f>+IF(OR(K1069="27",K1069="28",K1069="29"),VLOOKUP(L1069,[1]listaMateriales!A:E,5,0),0)*N1069/1000</f>
        <v>0</v>
      </c>
      <c r="X1069" s="6">
        <f>+IF(W1069=0,0,T1069/W1069)</f>
        <v>0</v>
      </c>
      <c r="Y1069" s="1" t="str">
        <f>MID(L1069,14,1)</f>
        <v>1</v>
      </c>
      <c r="Z1069" s="2" t="str">
        <f>IF(IFERROR(FIND("PUL",M1069,1),0)&gt;1,"pulido","no")</f>
        <v>no</v>
      </c>
      <c r="AA1069" s="2" t="str">
        <f>IF(IFERROR(FIND("BIOC",M1069,1),0)&gt;1,"BIOCITY","no")</f>
        <v>no</v>
      </c>
      <c r="AB1069" s="2">
        <f>IFERROR(SEARCH("INT",F1069,1),0)+IFERROR(SEARCH("DEV",F1069,1),0)+IFERROR(SEARCH("FC",F1069,1),0)+IFERROR(SEARCH("USD",F1069,1),0)</f>
        <v>0</v>
      </c>
    </row>
    <row r="1070" spans="1:28" x14ac:dyDescent="0.2">
      <c r="A1070" s="1" t="s">
        <v>1257</v>
      </c>
      <c r="B1070" s="1" t="s">
        <v>15</v>
      </c>
      <c r="C1070" s="4">
        <v>45365</v>
      </c>
      <c r="D1070" s="1" t="s">
        <v>1175</v>
      </c>
      <c r="E1070" s="1" t="s">
        <v>1174</v>
      </c>
      <c r="F1070" s="1" t="s">
        <v>1256</v>
      </c>
      <c r="G1070" s="1" t="s">
        <v>12</v>
      </c>
      <c r="H1070" s="1" t="s">
        <v>11</v>
      </c>
      <c r="I1070" s="1" t="s">
        <v>50</v>
      </c>
      <c r="J1070" s="1" t="s">
        <v>9</v>
      </c>
      <c r="K1070" s="1" t="s">
        <v>30</v>
      </c>
      <c r="L1070" s="1" t="s">
        <v>713</v>
      </c>
      <c r="M1070" s="1" t="s">
        <v>712</v>
      </c>
      <c r="N1070" s="1">
        <v>99.84</v>
      </c>
      <c r="O1070" s="1" t="s">
        <v>2</v>
      </c>
      <c r="P1070" s="1">
        <v>0</v>
      </c>
      <c r="Q1070" s="1">
        <v>99.84</v>
      </c>
      <c r="R1070" s="1" t="s">
        <v>80</v>
      </c>
      <c r="S1070" s="1">
        <v>3990.12</v>
      </c>
      <c r="T1070" s="6">
        <f>+S1070*N1070</f>
        <v>398373.5808</v>
      </c>
      <c r="U1070" s="6">
        <f>+S1070*Q1070</f>
        <v>398373.5808</v>
      </c>
      <c r="V1070" s="1" t="str">
        <f>IF(AB1070=0,IFERROR(VLOOKUP(L1070,[1]listaMateriales!A:K,11,0),"-"),"Sin producto")</f>
        <v>51 x 51</v>
      </c>
      <c r="W1070" s="6">
        <f>+IF(OR(K1070="27",K1070="28",K1070="29"),VLOOKUP(L1070,[1]listaMateriales!A:E,5,0),0)*N1070/1000</f>
        <v>0</v>
      </c>
      <c r="X1070" s="6">
        <f>+IF(W1070=0,0,T1070/W1070)</f>
        <v>0</v>
      </c>
      <c r="Y1070" s="1" t="str">
        <f>MID(L1070,14,1)</f>
        <v>1</v>
      </c>
      <c r="Z1070" s="2" t="str">
        <f>IF(IFERROR(FIND("PUL",M1070,1),0)&gt;1,"pulido","no")</f>
        <v>no</v>
      </c>
      <c r="AA1070" s="2" t="str">
        <f>IF(IFERROR(FIND("BIOC",M1070,1),0)&gt;1,"BIOCITY","no")</f>
        <v>no</v>
      </c>
      <c r="AB1070" s="2">
        <f>IFERROR(SEARCH("INT",F1070,1),0)+IFERROR(SEARCH("DEV",F1070,1),0)+IFERROR(SEARCH("FC",F1070,1),0)+IFERROR(SEARCH("USD",F1070,1),0)</f>
        <v>0</v>
      </c>
    </row>
    <row r="1071" spans="1:28" x14ac:dyDescent="0.2">
      <c r="A1071" s="1" t="s">
        <v>1255</v>
      </c>
      <c r="B1071" s="1" t="s">
        <v>15</v>
      </c>
      <c r="C1071" s="4">
        <v>45365</v>
      </c>
      <c r="D1071" s="1" t="s">
        <v>1252</v>
      </c>
      <c r="E1071" s="1" t="s">
        <v>1251</v>
      </c>
      <c r="F1071" s="1" t="s">
        <v>1254</v>
      </c>
      <c r="G1071" s="1" t="s">
        <v>39</v>
      </c>
      <c r="H1071" s="1" t="s">
        <v>38</v>
      </c>
      <c r="I1071" s="1" t="s">
        <v>188</v>
      </c>
      <c r="J1071" s="1" t="s">
        <v>37</v>
      </c>
      <c r="K1071" s="1" t="s">
        <v>36</v>
      </c>
      <c r="L1071" s="1" t="s">
        <v>35</v>
      </c>
      <c r="M1071" s="1" t="s">
        <v>34</v>
      </c>
      <c r="N1071" s="1">
        <v>576</v>
      </c>
      <c r="O1071" s="1" t="s">
        <v>4</v>
      </c>
      <c r="P1071" s="1">
        <v>576</v>
      </c>
      <c r="Q1071" s="1">
        <v>0</v>
      </c>
      <c r="R1071" s="1" t="s">
        <v>5</v>
      </c>
      <c r="S1071" s="1">
        <v>357.39</v>
      </c>
      <c r="T1071" s="6">
        <f>+S1071*N1071</f>
        <v>205856.63999999998</v>
      </c>
      <c r="U1071" s="6">
        <f>+S1071*Q1071</f>
        <v>0</v>
      </c>
      <c r="V1071" s="1" t="str">
        <f>IF(AB1071=0,IFERROR(VLOOKUP(L1071,[1]listaMateriales!A:K,11,0),"-"),"Sin producto")</f>
        <v>Ladrillos (Campana)</v>
      </c>
      <c r="W1071" s="6">
        <f>+IF(OR(K1071="27",K1071="28",K1071="29"),VLOOKUP(L1071,[1]listaMateriales!A:E,5,0),0)*N1071/1000</f>
        <v>2.7647999999999997</v>
      </c>
      <c r="X1071" s="6">
        <f>+IF(W1071=0,0,T1071/W1071)</f>
        <v>74456.25</v>
      </c>
      <c r="Y1071" s="1" t="str">
        <f>MID(L1071,14,1)</f>
        <v/>
      </c>
      <c r="Z1071" s="2" t="str">
        <f>IF(IFERROR(FIND("PUL",M1071,1),0)&gt;1,"pulido","no")</f>
        <v>no</v>
      </c>
      <c r="AA1071" s="2" t="str">
        <f>IF(IFERROR(FIND("BIOC",M1071,1),0)&gt;1,"BIOCITY","no")</f>
        <v>no</v>
      </c>
      <c r="AB1071" s="2">
        <f>IFERROR(SEARCH("INT",F1071,1),0)+IFERROR(SEARCH("DEV",F1071,1),0)+IFERROR(SEARCH("FC",F1071,1),0)+IFERROR(SEARCH("USD",F1071,1),0)</f>
        <v>0</v>
      </c>
    </row>
    <row r="1072" spans="1:28" x14ac:dyDescent="0.2">
      <c r="A1072" s="1" t="s">
        <v>1253</v>
      </c>
      <c r="B1072" s="1" t="s">
        <v>15</v>
      </c>
      <c r="C1072" s="4">
        <v>45365</v>
      </c>
      <c r="D1072" s="1" t="s">
        <v>1252</v>
      </c>
      <c r="E1072" s="1" t="s">
        <v>1251</v>
      </c>
      <c r="F1072" s="1" t="s">
        <v>1250</v>
      </c>
      <c r="G1072" s="1" t="s">
        <v>39</v>
      </c>
      <c r="H1072" s="1" t="s">
        <v>38</v>
      </c>
      <c r="I1072" s="1" t="s">
        <v>188</v>
      </c>
      <c r="J1072" s="1" t="s">
        <v>37</v>
      </c>
      <c r="K1072" s="1" t="s">
        <v>36</v>
      </c>
      <c r="L1072" s="1" t="s">
        <v>35</v>
      </c>
      <c r="M1072" s="1" t="s">
        <v>34</v>
      </c>
      <c r="N1072" s="1">
        <v>576</v>
      </c>
      <c r="O1072" s="1" t="s">
        <v>4</v>
      </c>
      <c r="P1072" s="1">
        <v>576</v>
      </c>
      <c r="Q1072" s="1">
        <v>0</v>
      </c>
      <c r="R1072" s="1" t="s">
        <v>5</v>
      </c>
      <c r="S1072" s="1">
        <v>357.39</v>
      </c>
      <c r="T1072" s="6">
        <f>+S1072*N1072</f>
        <v>205856.63999999998</v>
      </c>
      <c r="U1072" s="6">
        <f>+S1072*Q1072</f>
        <v>0</v>
      </c>
      <c r="V1072" s="1" t="str">
        <f>IF(AB1072=0,IFERROR(VLOOKUP(L1072,[1]listaMateriales!A:K,11,0),"-"),"Sin producto")</f>
        <v>Ladrillos (Campana)</v>
      </c>
      <c r="W1072" s="6">
        <f>+IF(OR(K1072="27",K1072="28",K1072="29"),VLOOKUP(L1072,[1]listaMateriales!A:E,5,0),0)*N1072/1000</f>
        <v>2.7647999999999997</v>
      </c>
      <c r="X1072" s="6">
        <f>+IF(W1072=0,0,T1072/W1072)</f>
        <v>74456.25</v>
      </c>
      <c r="Y1072" s="1" t="str">
        <f>MID(L1072,14,1)</f>
        <v/>
      </c>
      <c r="Z1072" s="2" t="str">
        <f>IF(IFERROR(FIND("PUL",M1072,1),0)&gt;1,"pulido","no")</f>
        <v>no</v>
      </c>
      <c r="AA1072" s="2" t="str">
        <f>IF(IFERROR(FIND("BIOC",M1072,1),0)&gt;1,"BIOCITY","no")</f>
        <v>no</v>
      </c>
      <c r="AB1072" s="2">
        <f>IFERROR(SEARCH("INT",F1072,1),0)+IFERROR(SEARCH("DEV",F1072,1),0)+IFERROR(SEARCH("FC",F1072,1),0)+IFERROR(SEARCH("USD",F1072,1),0)</f>
        <v>0</v>
      </c>
    </row>
    <row r="1073" spans="1:28" x14ac:dyDescent="0.2">
      <c r="A1073" s="1" t="s">
        <v>1249</v>
      </c>
      <c r="B1073" s="1" t="s">
        <v>15</v>
      </c>
      <c r="C1073" s="4">
        <v>45365</v>
      </c>
      <c r="D1073" s="1" t="s">
        <v>1175</v>
      </c>
      <c r="E1073" s="1" t="s">
        <v>1174</v>
      </c>
      <c r="F1073" s="1" t="s">
        <v>1248</v>
      </c>
      <c r="G1073" s="1" t="s">
        <v>12</v>
      </c>
      <c r="H1073" s="1" t="s">
        <v>11</v>
      </c>
      <c r="I1073" s="1" t="s">
        <v>50</v>
      </c>
      <c r="J1073" s="1" t="s">
        <v>9</v>
      </c>
      <c r="K1073" s="1" t="s">
        <v>30</v>
      </c>
      <c r="L1073" s="1" t="s">
        <v>124</v>
      </c>
      <c r="M1073" s="1" t="s">
        <v>123</v>
      </c>
      <c r="N1073" s="1">
        <v>969.6</v>
      </c>
      <c r="O1073" s="1" t="s">
        <v>2</v>
      </c>
      <c r="P1073" s="1">
        <v>0</v>
      </c>
      <c r="Q1073" s="1">
        <v>969.6</v>
      </c>
      <c r="R1073" s="1" t="s">
        <v>80</v>
      </c>
      <c r="S1073" s="1">
        <v>2976.3</v>
      </c>
      <c r="T1073" s="6">
        <f>+S1073*N1073</f>
        <v>2885820.4800000004</v>
      </c>
      <c r="U1073" s="6">
        <f>+S1073*Q1073</f>
        <v>2885820.4800000004</v>
      </c>
      <c r="V1073" s="1" t="str">
        <f>IF(AB1073=0,IFERROR(VLOOKUP(L1073,[1]listaMateriales!A:K,11,0),"-"),"Sin producto")</f>
        <v>38 x 38</v>
      </c>
      <c r="W1073" s="6">
        <f>+IF(OR(K1073="27",K1073="28",K1073="29"),VLOOKUP(L1073,[1]listaMateriales!A:E,5,0),0)*N1073/1000</f>
        <v>0</v>
      </c>
      <c r="X1073" s="6">
        <f>+IF(W1073=0,0,T1073/W1073)</f>
        <v>0</v>
      </c>
      <c r="Y1073" s="1" t="str">
        <f>MID(L1073,14,1)</f>
        <v>1</v>
      </c>
      <c r="Z1073" s="2" t="str">
        <f>IF(IFERROR(FIND("PUL",M1073,1),0)&gt;1,"pulido","no")</f>
        <v>no</v>
      </c>
      <c r="AA1073" s="2" t="str">
        <f>IF(IFERROR(FIND("BIOC",M1073,1),0)&gt;1,"BIOCITY","no")</f>
        <v>no</v>
      </c>
      <c r="AB1073" s="2">
        <f>IFERROR(SEARCH("INT",F1073,1),0)+IFERROR(SEARCH("DEV",F1073,1),0)+IFERROR(SEARCH("FC",F1073,1),0)+IFERROR(SEARCH("USD",F1073,1),0)</f>
        <v>0</v>
      </c>
    </row>
    <row r="1074" spans="1:28" x14ac:dyDescent="0.2">
      <c r="A1074" s="1" t="s">
        <v>1249</v>
      </c>
      <c r="B1074" s="1" t="s">
        <v>15</v>
      </c>
      <c r="C1074" s="4">
        <v>45365</v>
      </c>
      <c r="D1074" s="1" t="s">
        <v>1175</v>
      </c>
      <c r="E1074" s="1" t="s">
        <v>1174</v>
      </c>
      <c r="F1074" s="1" t="s">
        <v>1248</v>
      </c>
      <c r="G1074" s="1" t="s">
        <v>12</v>
      </c>
      <c r="H1074" s="1" t="s">
        <v>11</v>
      </c>
      <c r="I1074" s="1" t="s">
        <v>50</v>
      </c>
      <c r="J1074" s="1" t="s">
        <v>9</v>
      </c>
      <c r="K1074" s="1" t="s">
        <v>30</v>
      </c>
      <c r="L1074" s="1" t="s">
        <v>1098</v>
      </c>
      <c r="M1074" s="1" t="s">
        <v>1097</v>
      </c>
      <c r="N1074" s="1">
        <v>998.4</v>
      </c>
      <c r="O1074" s="1" t="s">
        <v>2</v>
      </c>
      <c r="P1074" s="1">
        <v>0</v>
      </c>
      <c r="Q1074" s="1">
        <v>998.4</v>
      </c>
      <c r="R1074" s="1" t="s">
        <v>80</v>
      </c>
      <c r="S1074" s="1">
        <v>3990.12</v>
      </c>
      <c r="T1074" s="6">
        <f>+S1074*N1074</f>
        <v>3983735.8079999997</v>
      </c>
      <c r="U1074" s="6">
        <f>+S1074*Q1074</f>
        <v>3983735.8079999997</v>
      </c>
      <c r="V1074" s="1" t="str">
        <f>IF(AB1074=0,IFERROR(VLOOKUP(L1074,[1]listaMateriales!A:K,11,0),"-"),"Sin producto")</f>
        <v>51 x 51</v>
      </c>
      <c r="W1074" s="6">
        <f>+IF(OR(K1074="27",K1074="28",K1074="29"),VLOOKUP(L1074,[1]listaMateriales!A:E,5,0),0)*N1074/1000</f>
        <v>0</v>
      </c>
      <c r="X1074" s="6">
        <f>+IF(W1074=0,0,T1074/W1074)</f>
        <v>0</v>
      </c>
      <c r="Y1074" s="1" t="str">
        <f>MID(L1074,14,1)</f>
        <v>1</v>
      </c>
      <c r="Z1074" s="2" t="str">
        <f>IF(IFERROR(FIND("PUL",M1074,1),0)&gt;1,"pulido","no")</f>
        <v>no</v>
      </c>
      <c r="AA1074" s="2" t="str">
        <f>IF(IFERROR(FIND("BIOC",M1074,1),0)&gt;1,"BIOCITY","no")</f>
        <v>no</v>
      </c>
      <c r="AB1074" s="2">
        <f>IFERROR(SEARCH("INT",F1074,1),0)+IFERROR(SEARCH("DEV",F1074,1),0)+IFERROR(SEARCH("FC",F1074,1),0)+IFERROR(SEARCH("USD",F1074,1),0)</f>
        <v>0</v>
      </c>
    </row>
    <row r="1075" spans="1:28" x14ac:dyDescent="0.2">
      <c r="A1075" s="1" t="s">
        <v>1249</v>
      </c>
      <c r="B1075" s="1" t="s">
        <v>15</v>
      </c>
      <c r="C1075" s="4">
        <v>45365</v>
      </c>
      <c r="D1075" s="1" t="s">
        <v>1175</v>
      </c>
      <c r="E1075" s="1" t="s">
        <v>1174</v>
      </c>
      <c r="F1075" s="1" t="s">
        <v>1248</v>
      </c>
      <c r="G1075" s="1" t="s">
        <v>12</v>
      </c>
      <c r="H1075" s="1" t="s">
        <v>11</v>
      </c>
      <c r="I1075" s="1" t="s">
        <v>50</v>
      </c>
      <c r="J1075" s="1" t="s">
        <v>9</v>
      </c>
      <c r="K1075" s="1" t="s">
        <v>30</v>
      </c>
      <c r="L1075" s="1" t="s">
        <v>725</v>
      </c>
      <c r="M1075" s="1" t="s">
        <v>724</v>
      </c>
      <c r="N1075" s="1">
        <v>1497.6</v>
      </c>
      <c r="O1075" s="1" t="s">
        <v>2</v>
      </c>
      <c r="P1075" s="1">
        <v>0</v>
      </c>
      <c r="Q1075" s="1">
        <v>1497.6</v>
      </c>
      <c r="R1075" s="1" t="s">
        <v>80</v>
      </c>
      <c r="S1075" s="1">
        <v>3990.12</v>
      </c>
      <c r="T1075" s="6">
        <f>+S1075*N1075</f>
        <v>5975603.7119999994</v>
      </c>
      <c r="U1075" s="6">
        <f>+S1075*Q1075</f>
        <v>5975603.7119999994</v>
      </c>
      <c r="V1075" s="1" t="str">
        <f>IF(AB1075=0,IFERROR(VLOOKUP(L1075,[1]listaMateriales!A:K,11,0),"-"),"Sin producto")</f>
        <v>51 x 51</v>
      </c>
      <c r="W1075" s="6">
        <f>+IF(OR(K1075="27",K1075="28",K1075="29"),VLOOKUP(L1075,[1]listaMateriales!A:E,5,0),0)*N1075/1000</f>
        <v>0</v>
      </c>
      <c r="X1075" s="6">
        <f>+IF(W1075=0,0,T1075/W1075)</f>
        <v>0</v>
      </c>
      <c r="Y1075" s="1" t="str">
        <f>MID(L1075,14,1)</f>
        <v>1</v>
      </c>
      <c r="Z1075" s="2" t="str">
        <f>IF(IFERROR(FIND("PUL",M1075,1),0)&gt;1,"pulido","no")</f>
        <v>no</v>
      </c>
      <c r="AA1075" s="2" t="str">
        <f>IF(IFERROR(FIND("BIOC",M1075,1),0)&gt;1,"BIOCITY","no")</f>
        <v>no</v>
      </c>
      <c r="AB1075" s="2">
        <f>IFERROR(SEARCH("INT",F1075,1),0)+IFERROR(SEARCH("DEV",F1075,1),0)+IFERROR(SEARCH("FC",F1075,1),0)+IFERROR(SEARCH("USD",F1075,1),0)</f>
        <v>0</v>
      </c>
    </row>
    <row r="1076" spans="1:28" x14ac:dyDescent="0.2">
      <c r="A1076" s="1" t="s">
        <v>1249</v>
      </c>
      <c r="B1076" s="1" t="s">
        <v>15</v>
      </c>
      <c r="C1076" s="4">
        <v>45365</v>
      </c>
      <c r="D1076" s="1" t="s">
        <v>1175</v>
      </c>
      <c r="E1076" s="1" t="s">
        <v>1174</v>
      </c>
      <c r="F1076" s="1" t="s">
        <v>1248</v>
      </c>
      <c r="G1076" s="1" t="s">
        <v>12</v>
      </c>
      <c r="H1076" s="1" t="s">
        <v>11</v>
      </c>
      <c r="I1076" s="1" t="s">
        <v>50</v>
      </c>
      <c r="J1076" s="1" t="s">
        <v>9</v>
      </c>
      <c r="K1076" s="1" t="s">
        <v>30</v>
      </c>
      <c r="L1076" s="1" t="s">
        <v>723</v>
      </c>
      <c r="M1076" s="1" t="s">
        <v>722</v>
      </c>
      <c r="N1076" s="1">
        <v>998.4</v>
      </c>
      <c r="O1076" s="1" t="s">
        <v>2</v>
      </c>
      <c r="P1076" s="1">
        <v>0</v>
      </c>
      <c r="Q1076" s="1">
        <v>998.4</v>
      </c>
      <c r="R1076" s="1" t="s">
        <v>80</v>
      </c>
      <c r="S1076" s="1">
        <v>3990.12</v>
      </c>
      <c r="T1076" s="6">
        <f>+S1076*N1076</f>
        <v>3983735.8079999997</v>
      </c>
      <c r="U1076" s="6">
        <f>+S1076*Q1076</f>
        <v>3983735.8079999997</v>
      </c>
      <c r="V1076" s="1" t="str">
        <f>IF(AB1076=0,IFERROR(VLOOKUP(L1076,[1]listaMateriales!A:K,11,0),"-"),"Sin producto")</f>
        <v>51 x 51</v>
      </c>
      <c r="W1076" s="6">
        <f>+IF(OR(K1076="27",K1076="28",K1076="29"),VLOOKUP(L1076,[1]listaMateriales!A:E,5,0),0)*N1076/1000</f>
        <v>0</v>
      </c>
      <c r="X1076" s="6">
        <f>+IF(W1076=0,0,T1076/W1076)</f>
        <v>0</v>
      </c>
      <c r="Y1076" s="1" t="str">
        <f>MID(L1076,14,1)</f>
        <v>1</v>
      </c>
      <c r="Z1076" s="2" t="str">
        <f>IF(IFERROR(FIND("PUL",M1076,1),0)&gt;1,"pulido","no")</f>
        <v>no</v>
      </c>
      <c r="AA1076" s="2" t="str">
        <f>IF(IFERROR(FIND("BIOC",M1076,1),0)&gt;1,"BIOCITY","no")</f>
        <v>no</v>
      </c>
      <c r="AB1076" s="2">
        <f>IFERROR(SEARCH("INT",F1076,1),0)+IFERROR(SEARCH("DEV",F1076,1),0)+IFERROR(SEARCH("FC",F1076,1),0)+IFERROR(SEARCH("USD",F1076,1),0)</f>
        <v>0</v>
      </c>
    </row>
    <row r="1077" spans="1:28" x14ac:dyDescent="0.2">
      <c r="A1077" s="1" t="s">
        <v>1249</v>
      </c>
      <c r="B1077" s="1" t="s">
        <v>15</v>
      </c>
      <c r="C1077" s="4">
        <v>45365</v>
      </c>
      <c r="D1077" s="1" t="s">
        <v>1175</v>
      </c>
      <c r="E1077" s="1" t="s">
        <v>1174</v>
      </c>
      <c r="F1077" s="1" t="s">
        <v>1248</v>
      </c>
      <c r="G1077" s="1" t="s">
        <v>12</v>
      </c>
      <c r="H1077" s="1" t="s">
        <v>11</v>
      </c>
      <c r="I1077" s="1" t="s">
        <v>50</v>
      </c>
      <c r="J1077" s="1" t="s">
        <v>9</v>
      </c>
      <c r="K1077" s="1" t="s">
        <v>30</v>
      </c>
      <c r="L1077" s="1" t="s">
        <v>713</v>
      </c>
      <c r="M1077" s="1" t="s">
        <v>712</v>
      </c>
      <c r="N1077" s="1">
        <v>299.52</v>
      </c>
      <c r="O1077" s="1" t="s">
        <v>2</v>
      </c>
      <c r="P1077" s="1">
        <v>0</v>
      </c>
      <c r="Q1077" s="1">
        <v>299.52</v>
      </c>
      <c r="R1077" s="1" t="s">
        <v>80</v>
      </c>
      <c r="S1077" s="1">
        <v>4067.54</v>
      </c>
      <c r="T1077" s="6">
        <f>+S1077*N1077</f>
        <v>1218309.5807999999</v>
      </c>
      <c r="U1077" s="6">
        <f>+S1077*Q1077</f>
        <v>1218309.5807999999</v>
      </c>
      <c r="V1077" s="1" t="str">
        <f>IF(AB1077=0,IFERROR(VLOOKUP(L1077,[1]listaMateriales!A:K,11,0),"-"),"Sin producto")</f>
        <v>51 x 51</v>
      </c>
      <c r="W1077" s="6">
        <f>+IF(OR(K1077="27",K1077="28",K1077="29"),VLOOKUP(L1077,[1]listaMateriales!A:E,5,0),0)*N1077/1000</f>
        <v>0</v>
      </c>
      <c r="X1077" s="6">
        <f>+IF(W1077=0,0,T1077/W1077)</f>
        <v>0</v>
      </c>
      <c r="Y1077" s="1" t="str">
        <f>MID(L1077,14,1)</f>
        <v>1</v>
      </c>
      <c r="Z1077" s="2" t="str">
        <f>IF(IFERROR(FIND("PUL",M1077,1),0)&gt;1,"pulido","no")</f>
        <v>no</v>
      </c>
      <c r="AA1077" s="2" t="str">
        <f>IF(IFERROR(FIND("BIOC",M1077,1),0)&gt;1,"BIOCITY","no")</f>
        <v>no</v>
      </c>
      <c r="AB1077" s="2">
        <f>IFERROR(SEARCH("INT",F1077,1),0)+IFERROR(SEARCH("DEV",F1077,1),0)+IFERROR(SEARCH("FC",F1077,1),0)+IFERROR(SEARCH("USD",F1077,1),0)</f>
        <v>0</v>
      </c>
    </row>
    <row r="1078" spans="1:28" x14ac:dyDescent="0.2">
      <c r="A1078" s="1" t="s">
        <v>1247</v>
      </c>
      <c r="B1078" s="1" t="s">
        <v>15</v>
      </c>
      <c r="C1078" s="4">
        <v>45365</v>
      </c>
      <c r="D1078" s="1" t="s">
        <v>1175</v>
      </c>
      <c r="E1078" s="1" t="s">
        <v>1174</v>
      </c>
      <c r="F1078" s="1" t="s">
        <v>1246</v>
      </c>
      <c r="G1078" s="1" t="s">
        <v>12</v>
      </c>
      <c r="H1078" s="1" t="s">
        <v>11</v>
      </c>
      <c r="I1078" s="1" t="s">
        <v>50</v>
      </c>
      <c r="J1078" s="1" t="s">
        <v>9</v>
      </c>
      <c r="K1078" s="1" t="s">
        <v>30</v>
      </c>
      <c r="L1078" s="1" t="s">
        <v>124</v>
      </c>
      <c r="M1078" s="1" t="s">
        <v>123</v>
      </c>
      <c r="N1078" s="1">
        <v>969.6</v>
      </c>
      <c r="O1078" s="1" t="s">
        <v>2</v>
      </c>
      <c r="P1078" s="1">
        <v>0</v>
      </c>
      <c r="Q1078" s="1">
        <v>969.6</v>
      </c>
      <c r="R1078" s="1" t="s">
        <v>80</v>
      </c>
      <c r="S1078" s="1">
        <v>2976.3</v>
      </c>
      <c r="T1078" s="6">
        <f>+S1078*N1078</f>
        <v>2885820.4800000004</v>
      </c>
      <c r="U1078" s="6">
        <f>+S1078*Q1078</f>
        <v>2885820.4800000004</v>
      </c>
      <c r="V1078" s="1" t="str">
        <f>IF(AB1078=0,IFERROR(VLOOKUP(L1078,[1]listaMateriales!A:K,11,0),"-"),"Sin producto")</f>
        <v>38 x 38</v>
      </c>
      <c r="W1078" s="6">
        <f>+IF(OR(K1078="27",K1078="28",K1078="29"),VLOOKUP(L1078,[1]listaMateriales!A:E,5,0),0)*N1078/1000</f>
        <v>0</v>
      </c>
      <c r="X1078" s="6">
        <f>+IF(W1078=0,0,T1078/W1078)</f>
        <v>0</v>
      </c>
      <c r="Y1078" s="1" t="str">
        <f>MID(L1078,14,1)</f>
        <v>1</v>
      </c>
      <c r="Z1078" s="2" t="str">
        <f>IF(IFERROR(FIND("PUL",M1078,1),0)&gt;1,"pulido","no")</f>
        <v>no</v>
      </c>
      <c r="AA1078" s="2" t="str">
        <f>IF(IFERROR(FIND("BIOC",M1078,1),0)&gt;1,"BIOCITY","no")</f>
        <v>no</v>
      </c>
      <c r="AB1078" s="2">
        <f>IFERROR(SEARCH("INT",F1078,1),0)+IFERROR(SEARCH("DEV",F1078,1),0)+IFERROR(SEARCH("FC",F1078,1),0)+IFERROR(SEARCH("USD",F1078,1),0)</f>
        <v>0</v>
      </c>
    </row>
    <row r="1079" spans="1:28" x14ac:dyDescent="0.2">
      <c r="A1079" s="1" t="s">
        <v>1247</v>
      </c>
      <c r="B1079" s="1" t="s">
        <v>15</v>
      </c>
      <c r="C1079" s="4">
        <v>45365</v>
      </c>
      <c r="D1079" s="1" t="s">
        <v>1175</v>
      </c>
      <c r="E1079" s="1" t="s">
        <v>1174</v>
      </c>
      <c r="F1079" s="1" t="s">
        <v>1246</v>
      </c>
      <c r="G1079" s="1" t="s">
        <v>12</v>
      </c>
      <c r="H1079" s="1" t="s">
        <v>11</v>
      </c>
      <c r="I1079" s="1" t="s">
        <v>50</v>
      </c>
      <c r="J1079" s="1" t="s">
        <v>9</v>
      </c>
      <c r="K1079" s="1" t="s">
        <v>30</v>
      </c>
      <c r="L1079" s="1" t="s">
        <v>814</v>
      </c>
      <c r="M1079" s="1" t="s">
        <v>813</v>
      </c>
      <c r="N1079" s="1">
        <v>299.52</v>
      </c>
      <c r="O1079" s="1" t="s">
        <v>2</v>
      </c>
      <c r="P1079" s="1">
        <v>0</v>
      </c>
      <c r="Q1079" s="1">
        <v>299.52</v>
      </c>
      <c r="R1079" s="1" t="s">
        <v>80</v>
      </c>
      <c r="S1079" s="1">
        <v>3990.12</v>
      </c>
      <c r="T1079" s="6">
        <f>+S1079*N1079</f>
        <v>1195120.7423999999</v>
      </c>
      <c r="U1079" s="6">
        <f>+S1079*Q1079</f>
        <v>1195120.7423999999</v>
      </c>
      <c r="V1079" s="1" t="str">
        <f>IF(AB1079=0,IFERROR(VLOOKUP(L1079,[1]listaMateriales!A:K,11,0),"-"),"Sin producto")</f>
        <v>51 x 51</v>
      </c>
      <c r="W1079" s="6">
        <f>+IF(OR(K1079="27",K1079="28",K1079="29"),VLOOKUP(L1079,[1]listaMateriales!A:E,5,0),0)*N1079/1000</f>
        <v>0</v>
      </c>
      <c r="X1079" s="6">
        <f>+IF(W1079=0,0,T1079/W1079)</f>
        <v>0</v>
      </c>
      <c r="Y1079" s="1" t="str">
        <f>MID(L1079,14,1)</f>
        <v>1</v>
      </c>
      <c r="Z1079" s="2" t="str">
        <f>IF(IFERROR(FIND("PUL",M1079,1),0)&gt;1,"pulido","no")</f>
        <v>no</v>
      </c>
      <c r="AA1079" s="2" t="str">
        <f>IF(IFERROR(FIND("BIOC",M1079,1),0)&gt;1,"BIOCITY","no")</f>
        <v>no</v>
      </c>
      <c r="AB1079" s="2">
        <f>IFERROR(SEARCH("INT",F1079,1),0)+IFERROR(SEARCH("DEV",F1079,1),0)+IFERROR(SEARCH("FC",F1079,1),0)+IFERROR(SEARCH("USD",F1079,1),0)</f>
        <v>0</v>
      </c>
    </row>
    <row r="1080" spans="1:28" x14ac:dyDescent="0.2">
      <c r="A1080" s="1" t="s">
        <v>1247</v>
      </c>
      <c r="B1080" s="1" t="s">
        <v>15</v>
      </c>
      <c r="C1080" s="4">
        <v>45365</v>
      </c>
      <c r="D1080" s="1" t="s">
        <v>1175</v>
      </c>
      <c r="E1080" s="1" t="s">
        <v>1174</v>
      </c>
      <c r="F1080" s="1" t="s">
        <v>1246</v>
      </c>
      <c r="G1080" s="1" t="s">
        <v>12</v>
      </c>
      <c r="H1080" s="1" t="s">
        <v>11</v>
      </c>
      <c r="I1080" s="1" t="s">
        <v>50</v>
      </c>
      <c r="J1080" s="1" t="s">
        <v>9</v>
      </c>
      <c r="K1080" s="1" t="s">
        <v>30</v>
      </c>
      <c r="L1080" s="1" t="s">
        <v>1098</v>
      </c>
      <c r="M1080" s="1" t="s">
        <v>1097</v>
      </c>
      <c r="N1080" s="1">
        <v>399.36</v>
      </c>
      <c r="O1080" s="1" t="s">
        <v>2</v>
      </c>
      <c r="P1080" s="1">
        <v>0</v>
      </c>
      <c r="Q1080" s="1">
        <v>399.36</v>
      </c>
      <c r="R1080" s="1" t="s">
        <v>80</v>
      </c>
      <c r="S1080" s="1">
        <v>3990.12</v>
      </c>
      <c r="T1080" s="6">
        <f>+S1080*N1080</f>
        <v>1593494.3232</v>
      </c>
      <c r="U1080" s="6">
        <f>+S1080*Q1080</f>
        <v>1593494.3232</v>
      </c>
      <c r="V1080" s="1" t="str">
        <f>IF(AB1080=0,IFERROR(VLOOKUP(L1080,[1]listaMateriales!A:K,11,0),"-"),"Sin producto")</f>
        <v>51 x 51</v>
      </c>
      <c r="W1080" s="6">
        <f>+IF(OR(K1080="27",K1080="28",K1080="29"),VLOOKUP(L1080,[1]listaMateriales!A:E,5,0),0)*N1080/1000</f>
        <v>0</v>
      </c>
      <c r="X1080" s="6">
        <f>+IF(W1080=0,0,T1080/W1080)</f>
        <v>0</v>
      </c>
      <c r="Y1080" s="1" t="str">
        <f>MID(L1080,14,1)</f>
        <v>1</v>
      </c>
      <c r="Z1080" s="2" t="str">
        <f>IF(IFERROR(FIND("PUL",M1080,1),0)&gt;1,"pulido","no")</f>
        <v>no</v>
      </c>
      <c r="AA1080" s="2" t="str">
        <f>IF(IFERROR(FIND("BIOC",M1080,1),0)&gt;1,"BIOCITY","no")</f>
        <v>no</v>
      </c>
      <c r="AB1080" s="2">
        <f>IFERROR(SEARCH("INT",F1080,1),0)+IFERROR(SEARCH("DEV",F1080,1),0)+IFERROR(SEARCH("FC",F1080,1),0)+IFERROR(SEARCH("USD",F1080,1),0)</f>
        <v>0</v>
      </c>
    </row>
    <row r="1081" spans="1:28" x14ac:dyDescent="0.2">
      <c r="A1081" s="1" t="s">
        <v>1247</v>
      </c>
      <c r="B1081" s="1" t="s">
        <v>15</v>
      </c>
      <c r="C1081" s="4">
        <v>45365</v>
      </c>
      <c r="D1081" s="1" t="s">
        <v>1175</v>
      </c>
      <c r="E1081" s="1" t="s">
        <v>1174</v>
      </c>
      <c r="F1081" s="1" t="s">
        <v>1246</v>
      </c>
      <c r="G1081" s="1" t="s">
        <v>12</v>
      </c>
      <c r="H1081" s="1" t="s">
        <v>11</v>
      </c>
      <c r="I1081" s="1" t="s">
        <v>50</v>
      </c>
      <c r="J1081" s="1" t="s">
        <v>9</v>
      </c>
      <c r="K1081" s="1" t="s">
        <v>30</v>
      </c>
      <c r="L1081" s="1" t="s">
        <v>713</v>
      </c>
      <c r="M1081" s="1" t="s">
        <v>712</v>
      </c>
      <c r="N1081" s="1">
        <v>199.68</v>
      </c>
      <c r="O1081" s="1" t="s">
        <v>2</v>
      </c>
      <c r="P1081" s="1">
        <v>0</v>
      </c>
      <c r="Q1081" s="1">
        <v>199.68</v>
      </c>
      <c r="R1081" s="1" t="s">
        <v>80</v>
      </c>
      <c r="S1081" s="1">
        <v>3990.12</v>
      </c>
      <c r="T1081" s="6">
        <f>+S1081*N1081</f>
        <v>796747.16159999999</v>
      </c>
      <c r="U1081" s="6">
        <f>+S1081*Q1081</f>
        <v>796747.16159999999</v>
      </c>
      <c r="V1081" s="1" t="str">
        <f>IF(AB1081=0,IFERROR(VLOOKUP(L1081,[1]listaMateriales!A:K,11,0),"-"),"Sin producto")</f>
        <v>51 x 51</v>
      </c>
      <c r="W1081" s="6">
        <f>+IF(OR(K1081="27",K1081="28",K1081="29"),VLOOKUP(L1081,[1]listaMateriales!A:E,5,0),0)*N1081/1000</f>
        <v>0</v>
      </c>
      <c r="X1081" s="6">
        <f>+IF(W1081=0,0,T1081/W1081)</f>
        <v>0</v>
      </c>
      <c r="Y1081" s="1" t="str">
        <f>MID(L1081,14,1)</f>
        <v>1</v>
      </c>
      <c r="Z1081" s="2" t="str">
        <f>IF(IFERROR(FIND("PUL",M1081,1),0)&gt;1,"pulido","no")</f>
        <v>no</v>
      </c>
      <c r="AA1081" s="2" t="str">
        <f>IF(IFERROR(FIND("BIOC",M1081,1),0)&gt;1,"BIOCITY","no")</f>
        <v>no</v>
      </c>
      <c r="AB1081" s="2">
        <f>IFERROR(SEARCH("INT",F1081,1),0)+IFERROR(SEARCH("DEV",F1081,1),0)+IFERROR(SEARCH("FC",F1081,1),0)+IFERROR(SEARCH("USD",F1081,1),0)</f>
        <v>0</v>
      </c>
    </row>
    <row r="1082" spans="1:28" x14ac:dyDescent="0.2">
      <c r="A1082" s="1" t="s">
        <v>1245</v>
      </c>
      <c r="B1082" s="1" t="s">
        <v>15</v>
      </c>
      <c r="C1082" s="4">
        <v>45365</v>
      </c>
      <c r="D1082" s="1" t="s">
        <v>1175</v>
      </c>
      <c r="E1082" s="1" t="s">
        <v>1174</v>
      </c>
      <c r="F1082" s="1" t="s">
        <v>1244</v>
      </c>
      <c r="G1082" s="1" t="s">
        <v>12</v>
      </c>
      <c r="H1082" s="1" t="s">
        <v>11</v>
      </c>
      <c r="I1082" s="1" t="s">
        <v>50</v>
      </c>
      <c r="J1082" s="1" t="s">
        <v>9</v>
      </c>
      <c r="K1082" s="1" t="s">
        <v>30</v>
      </c>
      <c r="L1082" s="1" t="s">
        <v>814</v>
      </c>
      <c r="M1082" s="1" t="s">
        <v>813</v>
      </c>
      <c r="N1082" s="1">
        <v>199.68</v>
      </c>
      <c r="O1082" s="1" t="s">
        <v>2</v>
      </c>
      <c r="P1082" s="1">
        <v>0</v>
      </c>
      <c r="Q1082" s="1">
        <v>199.68</v>
      </c>
      <c r="R1082" s="1" t="s">
        <v>80</v>
      </c>
      <c r="S1082" s="1">
        <v>3990.12</v>
      </c>
      <c r="T1082" s="6">
        <f>+S1082*N1082</f>
        <v>796747.16159999999</v>
      </c>
      <c r="U1082" s="6">
        <f>+S1082*Q1082</f>
        <v>796747.16159999999</v>
      </c>
      <c r="V1082" s="1" t="str">
        <f>IF(AB1082=0,IFERROR(VLOOKUP(L1082,[1]listaMateriales!A:K,11,0),"-"),"Sin producto")</f>
        <v>51 x 51</v>
      </c>
      <c r="W1082" s="6">
        <f>+IF(OR(K1082="27",K1082="28",K1082="29"),VLOOKUP(L1082,[1]listaMateriales!A:E,5,0),0)*N1082/1000</f>
        <v>0</v>
      </c>
      <c r="X1082" s="6">
        <f>+IF(W1082=0,0,T1082/W1082)</f>
        <v>0</v>
      </c>
      <c r="Y1082" s="1" t="str">
        <f>MID(L1082,14,1)</f>
        <v>1</v>
      </c>
      <c r="Z1082" s="2" t="str">
        <f>IF(IFERROR(FIND("PUL",M1082,1),0)&gt;1,"pulido","no")</f>
        <v>no</v>
      </c>
      <c r="AA1082" s="2" t="str">
        <f>IF(IFERROR(FIND("BIOC",M1082,1),0)&gt;1,"BIOCITY","no")</f>
        <v>no</v>
      </c>
      <c r="AB1082" s="2">
        <f>IFERROR(SEARCH("INT",F1082,1),0)+IFERROR(SEARCH("DEV",F1082,1),0)+IFERROR(SEARCH("FC",F1082,1),0)+IFERROR(SEARCH("USD",F1082,1),0)</f>
        <v>0</v>
      </c>
    </row>
    <row r="1083" spans="1:28" x14ac:dyDescent="0.2">
      <c r="A1083" s="1" t="s">
        <v>1245</v>
      </c>
      <c r="B1083" s="1" t="s">
        <v>15</v>
      </c>
      <c r="C1083" s="4">
        <v>45365</v>
      </c>
      <c r="D1083" s="1" t="s">
        <v>1175</v>
      </c>
      <c r="E1083" s="1" t="s">
        <v>1174</v>
      </c>
      <c r="F1083" s="1" t="s">
        <v>1244</v>
      </c>
      <c r="G1083" s="1" t="s">
        <v>12</v>
      </c>
      <c r="H1083" s="1" t="s">
        <v>11</v>
      </c>
      <c r="I1083" s="1" t="s">
        <v>50</v>
      </c>
      <c r="J1083" s="1" t="s">
        <v>9</v>
      </c>
      <c r="K1083" s="1" t="s">
        <v>30</v>
      </c>
      <c r="L1083" s="1" t="s">
        <v>1212</v>
      </c>
      <c r="M1083" s="1" t="s">
        <v>1211</v>
      </c>
      <c r="N1083" s="1">
        <v>99.84</v>
      </c>
      <c r="O1083" s="1" t="s">
        <v>2</v>
      </c>
      <c r="P1083" s="1">
        <v>0</v>
      </c>
      <c r="Q1083" s="1">
        <v>99.84</v>
      </c>
      <c r="R1083" s="1" t="s">
        <v>80</v>
      </c>
      <c r="S1083" s="1">
        <v>3990.12</v>
      </c>
      <c r="T1083" s="6">
        <f>+S1083*N1083</f>
        <v>398373.5808</v>
      </c>
      <c r="U1083" s="6">
        <f>+S1083*Q1083</f>
        <v>398373.5808</v>
      </c>
      <c r="V1083" s="1" t="str">
        <f>IF(AB1083=0,IFERROR(VLOOKUP(L1083,[1]listaMateriales!A:K,11,0),"-"),"Sin producto")</f>
        <v>51 x 51</v>
      </c>
      <c r="W1083" s="6">
        <f>+IF(OR(K1083="27",K1083="28",K1083="29"),VLOOKUP(L1083,[1]listaMateriales!A:E,5,0),0)*N1083/1000</f>
        <v>0</v>
      </c>
      <c r="X1083" s="6">
        <f>+IF(W1083=0,0,T1083/W1083)</f>
        <v>0</v>
      </c>
      <c r="Y1083" s="1" t="str">
        <f>MID(L1083,14,1)</f>
        <v>1</v>
      </c>
      <c r="Z1083" s="2" t="str">
        <f>IF(IFERROR(FIND("PUL",M1083,1),0)&gt;1,"pulido","no")</f>
        <v>no</v>
      </c>
      <c r="AA1083" s="2" t="str">
        <f>IF(IFERROR(FIND("BIOC",M1083,1),0)&gt;1,"BIOCITY","no")</f>
        <v>no</v>
      </c>
      <c r="AB1083" s="2">
        <f>IFERROR(SEARCH("INT",F1083,1),0)+IFERROR(SEARCH("DEV",F1083,1),0)+IFERROR(SEARCH("FC",F1083,1),0)+IFERROR(SEARCH("USD",F1083,1),0)</f>
        <v>0</v>
      </c>
    </row>
    <row r="1084" spans="1:28" x14ac:dyDescent="0.2">
      <c r="A1084" s="1" t="s">
        <v>1243</v>
      </c>
      <c r="B1084" s="1" t="s">
        <v>15</v>
      </c>
      <c r="C1084" s="4">
        <v>45365</v>
      </c>
      <c r="D1084" s="1" t="s">
        <v>1242</v>
      </c>
      <c r="E1084" s="1" t="s">
        <v>1241</v>
      </c>
      <c r="F1084" s="1" t="s">
        <v>1240</v>
      </c>
      <c r="G1084" s="1" t="s">
        <v>12</v>
      </c>
      <c r="H1084" s="1" t="s">
        <v>11</v>
      </c>
      <c r="I1084" s="1" t="s">
        <v>50</v>
      </c>
      <c r="J1084" s="1" t="s">
        <v>17</v>
      </c>
      <c r="K1084" s="1" t="s">
        <v>16</v>
      </c>
      <c r="L1084" s="1" t="s">
        <v>173</v>
      </c>
      <c r="M1084" s="1" t="s">
        <v>172</v>
      </c>
      <c r="N1084" s="1">
        <v>1628.64</v>
      </c>
      <c r="O1084" s="1" t="s">
        <v>2</v>
      </c>
      <c r="P1084" s="1">
        <v>1628.64</v>
      </c>
      <c r="Q1084" s="1">
        <v>0</v>
      </c>
      <c r="R1084" s="1" t="s">
        <v>33</v>
      </c>
      <c r="S1084" s="1">
        <v>8857.09</v>
      </c>
      <c r="T1084" s="6">
        <f>+S1084*N1084</f>
        <v>14425011.057600001</v>
      </c>
      <c r="U1084" s="6">
        <f>+S1084*Q1084</f>
        <v>0</v>
      </c>
      <c r="V1084" s="1" t="str">
        <f>IF(AB1084=0,IFERROR(VLOOKUP(L1084,[1]listaMateriales!A:K,11,0),"-"),"Sin producto")</f>
        <v xml:space="preserve">64 x 122 </v>
      </c>
      <c r="W1084" s="6">
        <f>+IF(OR(K1084="27",K1084="28",K1084="29"),VLOOKUP(L1084,[1]listaMateriales!A:E,5,0),0)*N1084/1000</f>
        <v>0</v>
      </c>
      <c r="X1084" s="6">
        <f>+IF(W1084=0,0,T1084/W1084)</f>
        <v>0</v>
      </c>
      <c r="Y1084" s="1" t="str">
        <f>MID(L1084,14,1)</f>
        <v>1</v>
      </c>
      <c r="Z1084" s="2" t="str">
        <f>IF(IFERROR(FIND("PUL",M1084,1),0)&gt;1,"pulido","no")</f>
        <v>no</v>
      </c>
      <c r="AA1084" s="2" t="str">
        <f>IF(IFERROR(FIND("BIOC",M1084,1),0)&gt;1,"BIOCITY","no")</f>
        <v>no</v>
      </c>
      <c r="AB1084" s="2">
        <f>IFERROR(SEARCH("INT",F1084,1),0)+IFERROR(SEARCH("DEV",F1084,1),0)+IFERROR(SEARCH("FC",F1084,1),0)+IFERROR(SEARCH("USD",F1084,1),0)</f>
        <v>0</v>
      </c>
    </row>
    <row r="1085" spans="1:28" x14ac:dyDescent="0.2">
      <c r="A1085" s="1" t="s">
        <v>1235</v>
      </c>
      <c r="B1085" s="1" t="s">
        <v>15</v>
      </c>
      <c r="C1085" s="4">
        <v>45365</v>
      </c>
      <c r="D1085" s="1" t="s">
        <v>1175</v>
      </c>
      <c r="E1085" s="1" t="s">
        <v>1174</v>
      </c>
      <c r="F1085" s="1" t="s">
        <v>1234</v>
      </c>
      <c r="G1085" s="1" t="s">
        <v>12</v>
      </c>
      <c r="H1085" s="1" t="s">
        <v>11</v>
      </c>
      <c r="I1085" s="1" t="s">
        <v>50</v>
      </c>
      <c r="J1085" s="1" t="s">
        <v>9</v>
      </c>
      <c r="K1085" s="1" t="s">
        <v>30</v>
      </c>
      <c r="L1085" s="1" t="s">
        <v>73</v>
      </c>
      <c r="M1085" s="1" t="s">
        <v>72</v>
      </c>
      <c r="N1085" s="1">
        <v>387.84</v>
      </c>
      <c r="O1085" s="1" t="s">
        <v>2</v>
      </c>
      <c r="P1085" s="1">
        <v>0</v>
      </c>
      <c r="Q1085" s="1">
        <v>387.84</v>
      </c>
      <c r="R1085" s="1" t="s">
        <v>80</v>
      </c>
      <c r="S1085" s="1">
        <v>2976.3</v>
      </c>
      <c r="T1085" s="6">
        <f>+S1085*N1085</f>
        <v>1154328.192</v>
      </c>
      <c r="U1085" s="6">
        <f>+S1085*Q1085</f>
        <v>1154328.192</v>
      </c>
      <c r="V1085" s="1" t="str">
        <f>IF(AB1085=0,IFERROR(VLOOKUP(L1085,[1]listaMateriales!A:K,11,0),"-"),"Sin producto")</f>
        <v>38 x 38</v>
      </c>
      <c r="W1085" s="6">
        <f>+IF(OR(K1085="27",K1085="28",K1085="29"),VLOOKUP(L1085,[1]listaMateriales!A:E,5,0),0)*N1085/1000</f>
        <v>0</v>
      </c>
      <c r="X1085" s="6">
        <f>+IF(W1085=0,0,T1085/W1085)</f>
        <v>0</v>
      </c>
      <c r="Y1085" s="1" t="str">
        <f>MID(L1085,14,1)</f>
        <v>1</v>
      </c>
      <c r="Z1085" s="2" t="str">
        <f>IF(IFERROR(FIND("PUL",M1085,1),0)&gt;1,"pulido","no")</f>
        <v>no</v>
      </c>
      <c r="AA1085" s="2" t="str">
        <f>IF(IFERROR(FIND("BIOC",M1085,1),0)&gt;1,"BIOCITY","no")</f>
        <v>no</v>
      </c>
      <c r="AB1085" s="2">
        <f>IFERROR(SEARCH("INT",F1085,1),0)+IFERROR(SEARCH("DEV",F1085,1),0)+IFERROR(SEARCH("FC",F1085,1),0)+IFERROR(SEARCH("USD",F1085,1),0)</f>
        <v>0</v>
      </c>
    </row>
    <row r="1086" spans="1:28" x14ac:dyDescent="0.2">
      <c r="A1086" s="1" t="s">
        <v>1235</v>
      </c>
      <c r="B1086" s="1" t="s">
        <v>15</v>
      </c>
      <c r="C1086" s="4">
        <v>45365</v>
      </c>
      <c r="D1086" s="1" t="s">
        <v>1175</v>
      </c>
      <c r="E1086" s="1" t="s">
        <v>1174</v>
      </c>
      <c r="F1086" s="1" t="s">
        <v>1234</v>
      </c>
      <c r="G1086" s="1" t="s">
        <v>12</v>
      </c>
      <c r="H1086" s="1" t="s">
        <v>11</v>
      </c>
      <c r="I1086" s="1" t="s">
        <v>50</v>
      </c>
      <c r="J1086" s="1" t="s">
        <v>9</v>
      </c>
      <c r="K1086" s="1" t="s">
        <v>30</v>
      </c>
      <c r="L1086" s="1" t="s">
        <v>1216</v>
      </c>
      <c r="M1086" s="1" t="s">
        <v>1215</v>
      </c>
      <c r="N1086" s="1">
        <v>199.68</v>
      </c>
      <c r="O1086" s="1" t="s">
        <v>2</v>
      </c>
      <c r="P1086" s="1">
        <v>0</v>
      </c>
      <c r="Q1086" s="1">
        <v>199.68</v>
      </c>
      <c r="R1086" s="1" t="s">
        <v>80</v>
      </c>
      <c r="S1086" s="1">
        <v>3990.12</v>
      </c>
      <c r="T1086" s="6">
        <f>+S1086*N1086</f>
        <v>796747.16159999999</v>
      </c>
      <c r="U1086" s="6">
        <f>+S1086*Q1086</f>
        <v>796747.16159999999</v>
      </c>
      <c r="V1086" s="1" t="str">
        <f>IF(AB1086=0,IFERROR(VLOOKUP(L1086,[1]listaMateriales!A:K,11,0),"-"),"Sin producto")</f>
        <v>51 x 51</v>
      </c>
      <c r="W1086" s="6">
        <f>+IF(OR(K1086="27",K1086="28",K1086="29"),VLOOKUP(L1086,[1]listaMateriales!A:E,5,0),0)*N1086/1000</f>
        <v>0</v>
      </c>
      <c r="X1086" s="6">
        <f>+IF(W1086=0,0,T1086/W1086)</f>
        <v>0</v>
      </c>
      <c r="Y1086" s="1" t="str">
        <f>MID(L1086,14,1)</f>
        <v>1</v>
      </c>
      <c r="Z1086" s="2" t="str">
        <f>IF(IFERROR(FIND("PUL",M1086,1),0)&gt;1,"pulido","no")</f>
        <v>no</v>
      </c>
      <c r="AA1086" s="2" t="str">
        <f>IF(IFERROR(FIND("BIOC",M1086,1),0)&gt;1,"BIOCITY","no")</f>
        <v>no</v>
      </c>
      <c r="AB1086" s="2">
        <f>IFERROR(SEARCH("INT",F1086,1),0)+IFERROR(SEARCH("DEV",F1086,1),0)+IFERROR(SEARCH("FC",F1086,1),0)+IFERROR(SEARCH("USD",F1086,1),0)</f>
        <v>0</v>
      </c>
    </row>
    <row r="1087" spans="1:28" x14ac:dyDescent="0.2">
      <c r="A1087" s="1" t="s">
        <v>1235</v>
      </c>
      <c r="B1087" s="1" t="s">
        <v>15</v>
      </c>
      <c r="C1087" s="4">
        <v>45365</v>
      </c>
      <c r="D1087" s="1" t="s">
        <v>1175</v>
      </c>
      <c r="E1087" s="1" t="s">
        <v>1174</v>
      </c>
      <c r="F1087" s="1" t="s">
        <v>1234</v>
      </c>
      <c r="G1087" s="1" t="s">
        <v>12</v>
      </c>
      <c r="H1087" s="1" t="s">
        <v>11</v>
      </c>
      <c r="I1087" s="1" t="s">
        <v>50</v>
      </c>
      <c r="J1087" s="1" t="s">
        <v>9</v>
      </c>
      <c r="K1087" s="1" t="s">
        <v>30</v>
      </c>
      <c r="L1087" s="1" t="s">
        <v>721</v>
      </c>
      <c r="M1087" s="1" t="s">
        <v>720</v>
      </c>
      <c r="N1087" s="1">
        <v>199.68</v>
      </c>
      <c r="O1087" s="1" t="s">
        <v>2</v>
      </c>
      <c r="P1087" s="1">
        <v>0</v>
      </c>
      <c r="Q1087" s="1">
        <v>199.68</v>
      </c>
      <c r="R1087" s="1" t="s">
        <v>80</v>
      </c>
      <c r="S1087" s="1">
        <v>3990.12</v>
      </c>
      <c r="T1087" s="6">
        <f>+S1087*N1087</f>
        <v>796747.16159999999</v>
      </c>
      <c r="U1087" s="6">
        <f>+S1087*Q1087</f>
        <v>796747.16159999999</v>
      </c>
      <c r="V1087" s="1" t="str">
        <f>IF(AB1087=0,IFERROR(VLOOKUP(L1087,[1]listaMateriales!A:K,11,0),"-"),"Sin producto")</f>
        <v>51 x 51</v>
      </c>
      <c r="W1087" s="6">
        <f>+IF(OR(K1087="27",K1087="28",K1087="29"),VLOOKUP(L1087,[1]listaMateriales!A:E,5,0),0)*N1087/1000</f>
        <v>0</v>
      </c>
      <c r="X1087" s="6">
        <f>+IF(W1087=0,0,T1087/W1087)</f>
        <v>0</v>
      </c>
      <c r="Y1087" s="1" t="str">
        <f>MID(L1087,14,1)</f>
        <v>1</v>
      </c>
      <c r="Z1087" s="2" t="str">
        <f>IF(IFERROR(FIND("PUL",M1087,1),0)&gt;1,"pulido","no")</f>
        <v>no</v>
      </c>
      <c r="AA1087" s="2" t="str">
        <f>IF(IFERROR(FIND("BIOC",M1087,1),0)&gt;1,"BIOCITY","no")</f>
        <v>no</v>
      </c>
      <c r="AB1087" s="2">
        <f>IFERROR(SEARCH("INT",F1087,1),0)+IFERROR(SEARCH("DEV",F1087,1),0)+IFERROR(SEARCH("FC",F1087,1),0)+IFERROR(SEARCH("USD",F1087,1),0)</f>
        <v>0</v>
      </c>
    </row>
    <row r="1088" spans="1:28" x14ac:dyDescent="0.2">
      <c r="A1088" s="1" t="s">
        <v>1235</v>
      </c>
      <c r="B1088" s="1" t="s">
        <v>15</v>
      </c>
      <c r="C1088" s="4">
        <v>45365</v>
      </c>
      <c r="D1088" s="1" t="s">
        <v>1175</v>
      </c>
      <c r="E1088" s="1" t="s">
        <v>1174</v>
      </c>
      <c r="F1088" s="1" t="s">
        <v>1234</v>
      </c>
      <c r="G1088" s="1" t="s">
        <v>12</v>
      </c>
      <c r="H1088" s="1" t="s">
        <v>11</v>
      </c>
      <c r="I1088" s="1" t="s">
        <v>50</v>
      </c>
      <c r="J1088" s="1" t="s">
        <v>9</v>
      </c>
      <c r="K1088" s="1" t="s">
        <v>30</v>
      </c>
      <c r="L1088" s="1" t="s">
        <v>814</v>
      </c>
      <c r="M1088" s="1" t="s">
        <v>813</v>
      </c>
      <c r="N1088" s="1">
        <v>199.68</v>
      </c>
      <c r="O1088" s="1" t="s">
        <v>2</v>
      </c>
      <c r="P1088" s="1">
        <v>0</v>
      </c>
      <c r="Q1088" s="1">
        <v>199.68</v>
      </c>
      <c r="R1088" s="1" t="s">
        <v>80</v>
      </c>
      <c r="S1088" s="1">
        <v>3990.12</v>
      </c>
      <c r="T1088" s="6">
        <f>+S1088*N1088</f>
        <v>796747.16159999999</v>
      </c>
      <c r="U1088" s="6">
        <f>+S1088*Q1088</f>
        <v>796747.16159999999</v>
      </c>
      <c r="V1088" s="1" t="str">
        <f>IF(AB1088=0,IFERROR(VLOOKUP(L1088,[1]listaMateriales!A:K,11,0),"-"),"Sin producto")</f>
        <v>51 x 51</v>
      </c>
      <c r="W1088" s="6">
        <f>+IF(OR(K1088="27",K1088="28",K1088="29"),VLOOKUP(L1088,[1]listaMateriales!A:E,5,0),0)*N1088/1000</f>
        <v>0</v>
      </c>
      <c r="X1088" s="6">
        <f>+IF(W1088=0,0,T1088/W1088)</f>
        <v>0</v>
      </c>
      <c r="Y1088" s="1" t="str">
        <f>MID(L1088,14,1)</f>
        <v>1</v>
      </c>
      <c r="Z1088" s="2" t="str">
        <f>IF(IFERROR(FIND("PUL",M1088,1),0)&gt;1,"pulido","no")</f>
        <v>no</v>
      </c>
      <c r="AA1088" s="2" t="str">
        <f>IF(IFERROR(FIND("BIOC",M1088,1),0)&gt;1,"BIOCITY","no")</f>
        <v>no</v>
      </c>
      <c r="AB1088" s="2">
        <f>IFERROR(SEARCH("INT",F1088,1),0)+IFERROR(SEARCH("DEV",F1088,1),0)+IFERROR(SEARCH("FC",F1088,1),0)+IFERROR(SEARCH("USD",F1088,1),0)</f>
        <v>0</v>
      </c>
    </row>
    <row r="1089" spans="1:28" x14ac:dyDescent="0.2">
      <c r="A1089" s="1" t="s">
        <v>1235</v>
      </c>
      <c r="B1089" s="1" t="s">
        <v>15</v>
      </c>
      <c r="C1089" s="4">
        <v>45365</v>
      </c>
      <c r="D1089" s="1" t="s">
        <v>1175</v>
      </c>
      <c r="E1089" s="1" t="s">
        <v>1174</v>
      </c>
      <c r="F1089" s="1" t="s">
        <v>1234</v>
      </c>
      <c r="G1089" s="1" t="s">
        <v>12</v>
      </c>
      <c r="H1089" s="1" t="s">
        <v>11</v>
      </c>
      <c r="I1089" s="1" t="s">
        <v>50</v>
      </c>
      <c r="J1089" s="1" t="s">
        <v>9</v>
      </c>
      <c r="K1089" s="1" t="s">
        <v>8</v>
      </c>
      <c r="L1089" s="1" t="s">
        <v>1221</v>
      </c>
      <c r="M1089" s="1" t="s">
        <v>1220</v>
      </c>
      <c r="N1089" s="1">
        <v>688.8</v>
      </c>
      <c r="O1089" s="1" t="s">
        <v>2</v>
      </c>
      <c r="P1089" s="1">
        <v>0</v>
      </c>
      <c r="Q1089" s="1">
        <v>688.8</v>
      </c>
      <c r="R1089" s="1" t="s">
        <v>80</v>
      </c>
      <c r="S1089" s="1">
        <v>4229.4799999999996</v>
      </c>
      <c r="T1089" s="6">
        <f>+S1089*N1089</f>
        <v>2913265.8239999996</v>
      </c>
      <c r="U1089" s="6">
        <f>+S1089*Q1089</f>
        <v>2913265.8239999996</v>
      </c>
      <c r="V1089" s="1" t="str">
        <f>IF(AB1089=0,IFERROR(VLOOKUP(L1089,[1]listaMateriales!A:K,11,0),"-"),"Sin producto")</f>
        <v xml:space="preserve">29 x 59 Cba </v>
      </c>
      <c r="W1089" s="6">
        <f>+IF(OR(K1089="27",K1089="28",K1089="29"),VLOOKUP(L1089,[1]listaMateriales!A:E,5,0),0)*N1089/1000</f>
        <v>0</v>
      </c>
      <c r="X1089" s="6">
        <f>+IF(W1089=0,0,T1089/W1089)</f>
        <v>0</v>
      </c>
      <c r="Y1089" s="1" t="str">
        <f>MID(L1089,14,1)</f>
        <v>1</v>
      </c>
      <c r="Z1089" s="2" t="str">
        <f>IF(IFERROR(FIND("PUL",M1089,1),0)&gt;1,"pulido","no")</f>
        <v>no</v>
      </c>
      <c r="AA1089" s="2" t="str">
        <f>IF(IFERROR(FIND("BIOC",M1089,1),0)&gt;1,"BIOCITY","no")</f>
        <v>no</v>
      </c>
      <c r="AB1089" s="2">
        <f>IFERROR(SEARCH("INT",F1089,1),0)+IFERROR(SEARCH("DEV",F1089,1),0)+IFERROR(SEARCH("FC",F1089,1),0)+IFERROR(SEARCH("USD",F1089,1),0)</f>
        <v>0</v>
      </c>
    </row>
    <row r="1090" spans="1:28" x14ac:dyDescent="0.2">
      <c r="A1090" s="1" t="s">
        <v>1235</v>
      </c>
      <c r="B1090" s="1" t="s">
        <v>15</v>
      </c>
      <c r="C1090" s="4">
        <v>45365</v>
      </c>
      <c r="D1090" s="1" t="s">
        <v>1175</v>
      </c>
      <c r="E1090" s="1" t="s">
        <v>1174</v>
      </c>
      <c r="F1090" s="1" t="s">
        <v>1234</v>
      </c>
      <c r="G1090" s="1" t="s">
        <v>12</v>
      </c>
      <c r="H1090" s="1" t="s">
        <v>11</v>
      </c>
      <c r="I1090" s="1" t="s">
        <v>50</v>
      </c>
      <c r="J1090" s="1" t="s">
        <v>9</v>
      </c>
      <c r="K1090" s="1" t="s">
        <v>8</v>
      </c>
      <c r="L1090" s="1" t="s">
        <v>1239</v>
      </c>
      <c r="M1090" s="1" t="s">
        <v>1238</v>
      </c>
      <c r="N1090" s="1">
        <v>295.2</v>
      </c>
      <c r="O1090" s="1" t="s">
        <v>2</v>
      </c>
      <c r="P1090" s="1">
        <v>0</v>
      </c>
      <c r="Q1090" s="1">
        <v>295.2</v>
      </c>
      <c r="R1090" s="1" t="s">
        <v>80</v>
      </c>
      <c r="S1090" s="1">
        <v>4229.4799999999996</v>
      </c>
      <c r="T1090" s="6">
        <f>+S1090*N1090</f>
        <v>1248542.4959999998</v>
      </c>
      <c r="U1090" s="6">
        <f>+S1090*Q1090</f>
        <v>1248542.4959999998</v>
      </c>
      <c r="V1090" s="1" t="str">
        <f>IF(AB1090=0,IFERROR(VLOOKUP(L1090,[1]listaMateriales!A:K,11,0),"-"),"Sin producto")</f>
        <v xml:space="preserve">29 x 59 Cba </v>
      </c>
      <c r="W1090" s="6">
        <f>+IF(OR(K1090="27",K1090="28",K1090="29"),VLOOKUP(L1090,[1]listaMateriales!A:E,5,0),0)*N1090/1000</f>
        <v>0</v>
      </c>
      <c r="X1090" s="6">
        <f>+IF(W1090=0,0,T1090/W1090)</f>
        <v>0</v>
      </c>
      <c r="Y1090" s="1" t="str">
        <f>MID(L1090,14,1)</f>
        <v>1</v>
      </c>
      <c r="Z1090" s="2" t="str">
        <f>IF(IFERROR(FIND("PUL",M1090,1),0)&gt;1,"pulido","no")</f>
        <v>no</v>
      </c>
      <c r="AA1090" s="2" t="str">
        <f>IF(IFERROR(FIND("BIOC",M1090,1),0)&gt;1,"BIOCITY","no")</f>
        <v>no</v>
      </c>
      <c r="AB1090" s="2">
        <f>IFERROR(SEARCH("INT",F1090,1),0)+IFERROR(SEARCH("DEV",F1090,1),0)+IFERROR(SEARCH("FC",F1090,1),0)+IFERROR(SEARCH("USD",F1090,1),0)</f>
        <v>0</v>
      </c>
    </row>
    <row r="1091" spans="1:28" x14ac:dyDescent="0.2">
      <c r="A1091" s="1" t="s">
        <v>1235</v>
      </c>
      <c r="B1091" s="1" t="s">
        <v>15</v>
      </c>
      <c r="C1091" s="4">
        <v>45365</v>
      </c>
      <c r="D1091" s="1" t="s">
        <v>1175</v>
      </c>
      <c r="E1091" s="1" t="s">
        <v>1174</v>
      </c>
      <c r="F1091" s="1" t="s">
        <v>1234</v>
      </c>
      <c r="G1091" s="1" t="s">
        <v>12</v>
      </c>
      <c r="H1091" s="1" t="s">
        <v>11</v>
      </c>
      <c r="I1091" s="1" t="s">
        <v>50</v>
      </c>
      <c r="J1091" s="1" t="s">
        <v>9</v>
      </c>
      <c r="K1091" s="1" t="s">
        <v>8</v>
      </c>
      <c r="L1091" s="1" t="s">
        <v>1237</v>
      </c>
      <c r="M1091" s="1" t="s">
        <v>1236</v>
      </c>
      <c r="N1091" s="1">
        <v>295.2</v>
      </c>
      <c r="O1091" s="1" t="s">
        <v>2</v>
      </c>
      <c r="P1091" s="1">
        <v>0</v>
      </c>
      <c r="Q1091" s="1">
        <v>295.2</v>
      </c>
      <c r="R1091" s="1" t="s">
        <v>80</v>
      </c>
      <c r="S1091" s="1">
        <v>4229.4799999999996</v>
      </c>
      <c r="T1091" s="6">
        <f>+S1091*N1091</f>
        <v>1248542.4959999998</v>
      </c>
      <c r="U1091" s="6">
        <f>+S1091*Q1091</f>
        <v>1248542.4959999998</v>
      </c>
      <c r="V1091" s="1" t="str">
        <f>IF(AB1091=0,IFERROR(VLOOKUP(L1091,[1]listaMateriales!A:K,11,0),"-"),"Sin producto")</f>
        <v xml:space="preserve">29 x 59 Cba </v>
      </c>
      <c r="W1091" s="6">
        <f>+IF(OR(K1091="27",K1091="28",K1091="29"),VLOOKUP(L1091,[1]listaMateriales!A:E,5,0),0)*N1091/1000</f>
        <v>0</v>
      </c>
      <c r="X1091" s="6">
        <f>+IF(W1091=0,0,T1091/W1091)</f>
        <v>0</v>
      </c>
      <c r="Y1091" s="1" t="str">
        <f>MID(L1091,14,1)</f>
        <v>1</v>
      </c>
      <c r="Z1091" s="2" t="str">
        <f>IF(IFERROR(FIND("PUL",M1091,1),0)&gt;1,"pulido","no")</f>
        <v>no</v>
      </c>
      <c r="AA1091" s="2" t="str">
        <f>IF(IFERROR(FIND("BIOC",M1091,1),0)&gt;1,"BIOCITY","no")</f>
        <v>no</v>
      </c>
      <c r="AB1091" s="2">
        <f>IFERROR(SEARCH("INT",F1091,1),0)+IFERROR(SEARCH("DEV",F1091,1),0)+IFERROR(SEARCH("FC",F1091,1),0)+IFERROR(SEARCH("USD",F1091,1),0)</f>
        <v>0</v>
      </c>
    </row>
    <row r="1092" spans="1:28" x14ac:dyDescent="0.2">
      <c r="A1092" s="1" t="s">
        <v>1235</v>
      </c>
      <c r="B1092" s="1" t="s">
        <v>15</v>
      </c>
      <c r="C1092" s="4">
        <v>45365</v>
      </c>
      <c r="D1092" s="1" t="s">
        <v>1175</v>
      </c>
      <c r="E1092" s="1" t="s">
        <v>1174</v>
      </c>
      <c r="F1092" s="1" t="s">
        <v>1234</v>
      </c>
      <c r="G1092" s="1" t="s">
        <v>12</v>
      </c>
      <c r="H1092" s="1" t="s">
        <v>11</v>
      </c>
      <c r="I1092" s="1" t="s">
        <v>50</v>
      </c>
      <c r="J1092" s="1" t="s">
        <v>9</v>
      </c>
      <c r="K1092" s="1" t="s">
        <v>30</v>
      </c>
      <c r="L1092" s="1" t="s">
        <v>719</v>
      </c>
      <c r="M1092" s="1" t="s">
        <v>718</v>
      </c>
      <c r="N1092" s="1">
        <v>199.68</v>
      </c>
      <c r="O1092" s="1" t="s">
        <v>2</v>
      </c>
      <c r="P1092" s="1">
        <v>0</v>
      </c>
      <c r="Q1092" s="1">
        <v>199.68</v>
      </c>
      <c r="R1092" s="1" t="s">
        <v>80</v>
      </c>
      <c r="S1092" s="1">
        <v>3990.12</v>
      </c>
      <c r="T1092" s="6">
        <f>+S1092*N1092</f>
        <v>796747.16159999999</v>
      </c>
      <c r="U1092" s="6">
        <f>+S1092*Q1092</f>
        <v>796747.16159999999</v>
      </c>
      <c r="V1092" s="1" t="str">
        <f>IF(AB1092=0,IFERROR(VLOOKUP(L1092,[1]listaMateriales!A:K,11,0),"-"),"Sin producto")</f>
        <v>51 x 51</v>
      </c>
      <c r="W1092" s="6">
        <f>+IF(OR(K1092="27",K1092="28",K1092="29"),VLOOKUP(L1092,[1]listaMateriales!A:E,5,0),0)*N1092/1000</f>
        <v>0</v>
      </c>
      <c r="X1092" s="6">
        <f>+IF(W1092=0,0,T1092/W1092)</f>
        <v>0</v>
      </c>
      <c r="Y1092" s="1" t="str">
        <f>MID(L1092,14,1)</f>
        <v>1</v>
      </c>
      <c r="Z1092" s="2" t="str">
        <f>IF(IFERROR(FIND("PUL",M1092,1),0)&gt;1,"pulido","no")</f>
        <v>no</v>
      </c>
      <c r="AA1092" s="2" t="str">
        <f>IF(IFERROR(FIND("BIOC",M1092,1),0)&gt;1,"BIOCITY","no")</f>
        <v>no</v>
      </c>
      <c r="AB1092" s="2">
        <f>IFERROR(SEARCH("INT",F1092,1),0)+IFERROR(SEARCH("DEV",F1092,1),0)+IFERROR(SEARCH("FC",F1092,1),0)+IFERROR(SEARCH("USD",F1092,1),0)</f>
        <v>0</v>
      </c>
    </row>
    <row r="1093" spans="1:28" x14ac:dyDescent="0.2">
      <c r="A1093" s="1" t="s">
        <v>1235</v>
      </c>
      <c r="B1093" s="1" t="s">
        <v>15</v>
      </c>
      <c r="C1093" s="4">
        <v>45365</v>
      </c>
      <c r="D1093" s="1" t="s">
        <v>1175</v>
      </c>
      <c r="E1093" s="1" t="s">
        <v>1174</v>
      </c>
      <c r="F1093" s="1" t="s">
        <v>1234</v>
      </c>
      <c r="G1093" s="1" t="s">
        <v>12</v>
      </c>
      <c r="H1093" s="1" t="s">
        <v>11</v>
      </c>
      <c r="I1093" s="1" t="s">
        <v>50</v>
      </c>
      <c r="J1093" s="1" t="s">
        <v>9</v>
      </c>
      <c r="K1093" s="1" t="s">
        <v>30</v>
      </c>
      <c r="L1093" s="1" t="s">
        <v>717</v>
      </c>
      <c r="M1093" s="1" t="s">
        <v>716</v>
      </c>
      <c r="N1093" s="1">
        <v>199.68</v>
      </c>
      <c r="O1093" s="1" t="s">
        <v>2</v>
      </c>
      <c r="P1093" s="1">
        <v>0</v>
      </c>
      <c r="Q1093" s="1">
        <v>199.68</v>
      </c>
      <c r="R1093" s="1" t="s">
        <v>80</v>
      </c>
      <c r="S1093" s="1">
        <v>3990.12</v>
      </c>
      <c r="T1093" s="6">
        <f>+S1093*N1093</f>
        <v>796747.16159999999</v>
      </c>
      <c r="U1093" s="6">
        <f>+S1093*Q1093</f>
        <v>796747.16159999999</v>
      </c>
      <c r="V1093" s="1" t="str">
        <f>IF(AB1093=0,IFERROR(VLOOKUP(L1093,[1]listaMateriales!A:K,11,0),"-"),"Sin producto")</f>
        <v>51 x 51</v>
      </c>
      <c r="W1093" s="6">
        <f>+IF(OR(K1093="27",K1093="28",K1093="29"),VLOOKUP(L1093,[1]listaMateriales!A:E,5,0),0)*N1093/1000</f>
        <v>0</v>
      </c>
      <c r="X1093" s="6">
        <f>+IF(W1093=0,0,T1093/W1093)</f>
        <v>0</v>
      </c>
      <c r="Y1093" s="1" t="str">
        <f>MID(L1093,14,1)</f>
        <v>1</v>
      </c>
      <c r="Z1093" s="2" t="str">
        <f>IF(IFERROR(FIND("PUL",M1093,1),0)&gt;1,"pulido","no")</f>
        <v>no</v>
      </c>
      <c r="AA1093" s="2" t="str">
        <f>IF(IFERROR(FIND("BIOC",M1093,1),0)&gt;1,"BIOCITY","no")</f>
        <v>no</v>
      </c>
      <c r="AB1093" s="2">
        <f>IFERROR(SEARCH("INT",F1093,1),0)+IFERROR(SEARCH("DEV",F1093,1),0)+IFERROR(SEARCH("FC",F1093,1),0)+IFERROR(SEARCH("USD",F1093,1),0)</f>
        <v>0</v>
      </c>
    </row>
    <row r="1094" spans="1:28" x14ac:dyDescent="0.2">
      <c r="A1094" s="1" t="s">
        <v>1235</v>
      </c>
      <c r="B1094" s="1" t="s">
        <v>15</v>
      </c>
      <c r="C1094" s="4">
        <v>45365</v>
      </c>
      <c r="D1094" s="1" t="s">
        <v>1175</v>
      </c>
      <c r="E1094" s="1" t="s">
        <v>1174</v>
      </c>
      <c r="F1094" s="1" t="s">
        <v>1234</v>
      </c>
      <c r="G1094" s="1" t="s">
        <v>12</v>
      </c>
      <c r="H1094" s="1" t="s">
        <v>11</v>
      </c>
      <c r="I1094" s="1" t="s">
        <v>50</v>
      </c>
      <c r="J1094" s="1" t="s">
        <v>9</v>
      </c>
      <c r="K1094" s="1" t="s">
        <v>30</v>
      </c>
      <c r="L1094" s="1" t="s">
        <v>715</v>
      </c>
      <c r="M1094" s="1" t="s">
        <v>714</v>
      </c>
      <c r="N1094" s="1">
        <v>199.68</v>
      </c>
      <c r="O1094" s="1" t="s">
        <v>2</v>
      </c>
      <c r="P1094" s="1">
        <v>0</v>
      </c>
      <c r="Q1094" s="1">
        <v>199.68</v>
      </c>
      <c r="R1094" s="1" t="s">
        <v>80</v>
      </c>
      <c r="S1094" s="1">
        <v>3990.12</v>
      </c>
      <c r="T1094" s="6">
        <f>+S1094*N1094</f>
        <v>796747.16159999999</v>
      </c>
      <c r="U1094" s="6">
        <f>+S1094*Q1094</f>
        <v>796747.16159999999</v>
      </c>
      <c r="V1094" s="1" t="str">
        <f>IF(AB1094=0,IFERROR(VLOOKUP(L1094,[1]listaMateriales!A:K,11,0),"-"),"Sin producto")</f>
        <v>51 x 51</v>
      </c>
      <c r="W1094" s="6">
        <f>+IF(OR(K1094="27",K1094="28",K1094="29"),VLOOKUP(L1094,[1]listaMateriales!A:E,5,0),0)*N1094/1000</f>
        <v>0</v>
      </c>
      <c r="X1094" s="6">
        <f>+IF(W1094=0,0,T1094/W1094)</f>
        <v>0</v>
      </c>
      <c r="Y1094" s="1" t="str">
        <f>MID(L1094,14,1)</f>
        <v>1</v>
      </c>
      <c r="Z1094" s="2" t="str">
        <f>IF(IFERROR(FIND("PUL",M1094,1),0)&gt;1,"pulido","no")</f>
        <v>no</v>
      </c>
      <c r="AA1094" s="2" t="str">
        <f>IF(IFERROR(FIND("BIOC",M1094,1),0)&gt;1,"BIOCITY","no")</f>
        <v>no</v>
      </c>
      <c r="AB1094" s="2">
        <f>IFERROR(SEARCH("INT",F1094,1),0)+IFERROR(SEARCH("DEV",F1094,1),0)+IFERROR(SEARCH("FC",F1094,1),0)+IFERROR(SEARCH("USD",F1094,1),0)</f>
        <v>0</v>
      </c>
    </row>
    <row r="1095" spans="1:28" x14ac:dyDescent="0.2">
      <c r="A1095" s="1" t="s">
        <v>1235</v>
      </c>
      <c r="B1095" s="1" t="s">
        <v>15</v>
      </c>
      <c r="C1095" s="4">
        <v>45365</v>
      </c>
      <c r="D1095" s="1" t="s">
        <v>1175</v>
      </c>
      <c r="E1095" s="1" t="s">
        <v>1174</v>
      </c>
      <c r="F1095" s="1" t="s">
        <v>1234</v>
      </c>
      <c r="G1095" s="1" t="s">
        <v>12</v>
      </c>
      <c r="H1095" s="1" t="s">
        <v>11</v>
      </c>
      <c r="I1095" s="1" t="s">
        <v>50</v>
      </c>
      <c r="J1095" s="1" t="s">
        <v>9</v>
      </c>
      <c r="K1095" s="1" t="s">
        <v>30</v>
      </c>
      <c r="L1095" s="1" t="s">
        <v>1233</v>
      </c>
      <c r="M1095" s="1" t="s">
        <v>1232</v>
      </c>
      <c r="N1095" s="1">
        <v>484.8</v>
      </c>
      <c r="O1095" s="1" t="s">
        <v>2</v>
      </c>
      <c r="P1095" s="1">
        <v>0</v>
      </c>
      <c r="Q1095" s="1">
        <v>484.8</v>
      </c>
      <c r="R1095" s="1" t="s">
        <v>80</v>
      </c>
      <c r="S1095" s="1">
        <v>2976.3</v>
      </c>
      <c r="T1095" s="6">
        <f>+S1095*N1095</f>
        <v>1442910.2400000002</v>
      </c>
      <c r="U1095" s="6">
        <f>+S1095*Q1095</f>
        <v>1442910.2400000002</v>
      </c>
      <c r="V1095" s="1" t="str">
        <f>IF(AB1095=0,IFERROR(VLOOKUP(L1095,[1]listaMateriales!A:K,11,0),"-"),"Sin producto")</f>
        <v>38 x 38</v>
      </c>
      <c r="W1095" s="6">
        <f>+IF(OR(K1095="27",K1095="28",K1095="29"),VLOOKUP(L1095,[1]listaMateriales!A:E,5,0),0)*N1095/1000</f>
        <v>0</v>
      </c>
      <c r="X1095" s="6">
        <f>+IF(W1095=0,0,T1095/W1095)</f>
        <v>0</v>
      </c>
      <c r="Y1095" s="1" t="str">
        <f>MID(L1095,14,1)</f>
        <v>1</v>
      </c>
      <c r="Z1095" s="2" t="str">
        <f>IF(IFERROR(FIND("PUL",M1095,1),0)&gt;1,"pulido","no")</f>
        <v>no</v>
      </c>
      <c r="AA1095" s="2" t="str">
        <f>IF(IFERROR(FIND("BIOC",M1095,1),0)&gt;1,"BIOCITY","no")</f>
        <v>no</v>
      </c>
      <c r="AB1095" s="2">
        <f>IFERROR(SEARCH("INT",F1095,1),0)+IFERROR(SEARCH("DEV",F1095,1),0)+IFERROR(SEARCH("FC",F1095,1),0)+IFERROR(SEARCH("USD",F1095,1),0)</f>
        <v>0</v>
      </c>
    </row>
    <row r="1096" spans="1:28" x14ac:dyDescent="0.2">
      <c r="A1096" s="1" t="s">
        <v>1231</v>
      </c>
      <c r="B1096" s="1" t="s">
        <v>42</v>
      </c>
      <c r="C1096" s="4">
        <v>45365</v>
      </c>
      <c r="D1096" s="1" t="s">
        <v>14</v>
      </c>
      <c r="E1096" s="1" t="s">
        <v>13</v>
      </c>
      <c r="F1096" s="1" t="s">
        <v>1229</v>
      </c>
      <c r="G1096" s="1" t="s">
        <v>39</v>
      </c>
      <c r="H1096" s="1" t="s">
        <v>38</v>
      </c>
      <c r="I1096" s="1" t="s">
        <v>0</v>
      </c>
      <c r="J1096" s="1" t="s">
        <v>37</v>
      </c>
      <c r="K1096" s="1" t="s">
        <v>36</v>
      </c>
      <c r="L1096" s="1" t="s">
        <v>86</v>
      </c>
      <c r="M1096" s="1" t="s">
        <v>85</v>
      </c>
      <c r="N1096" s="1">
        <v>5251</v>
      </c>
      <c r="O1096" s="1" t="s">
        <v>4</v>
      </c>
      <c r="P1096" s="1">
        <v>5251</v>
      </c>
      <c r="Q1096" s="1">
        <v>0</v>
      </c>
      <c r="R1096" s="1" t="s">
        <v>125</v>
      </c>
      <c r="S1096" s="1">
        <v>99.82</v>
      </c>
      <c r="T1096" s="6">
        <f>+S1096*N1096</f>
        <v>524154.81999999995</v>
      </c>
      <c r="U1096" s="6">
        <f>+S1096*Q1096</f>
        <v>0</v>
      </c>
      <c r="V1096" s="1" t="str">
        <f>IF(AB1096=0,IFERROR(VLOOKUP(L1096,[1]listaMateriales!A:K,11,0),"-"),"Sin producto")</f>
        <v>Ladrillos (Campana)</v>
      </c>
      <c r="W1096" s="6">
        <f>+IF(OR(K1096="27",K1096="28",K1096="29"),VLOOKUP(L1096,[1]listaMateriales!A:E,5,0),0)*N1096/1000</f>
        <v>19.428699999999999</v>
      </c>
      <c r="X1096" s="6">
        <f>+IF(W1096=0,0,T1096/W1096)</f>
        <v>26978.378378378377</v>
      </c>
      <c r="Y1096" s="1" t="str">
        <f>MID(L1096,14,1)</f>
        <v/>
      </c>
      <c r="Z1096" s="2" t="str">
        <f>IF(IFERROR(FIND("PUL",M1096,1),0)&gt;1,"pulido","no")</f>
        <v>no</v>
      </c>
      <c r="AA1096" s="2" t="str">
        <f>IF(IFERROR(FIND("BIOC",M1096,1),0)&gt;1,"BIOCITY","no")</f>
        <v>no</v>
      </c>
      <c r="AB1096" s="2">
        <f>IFERROR(SEARCH("INT",F1096,1),0)+IFERROR(SEARCH("DEV",F1096,1),0)+IFERROR(SEARCH("FC",F1096,1),0)+IFERROR(SEARCH("USD",F1096,1),0)</f>
        <v>0</v>
      </c>
    </row>
    <row r="1097" spans="1:28" x14ac:dyDescent="0.2">
      <c r="A1097" s="1" t="s">
        <v>1230</v>
      </c>
      <c r="B1097" s="1" t="s">
        <v>42</v>
      </c>
      <c r="C1097" s="4">
        <v>45365</v>
      </c>
      <c r="D1097" s="1" t="s">
        <v>14</v>
      </c>
      <c r="E1097" s="1" t="s">
        <v>13</v>
      </c>
      <c r="F1097" s="1" t="s">
        <v>1229</v>
      </c>
      <c r="G1097" s="1" t="s">
        <v>39</v>
      </c>
      <c r="H1097" s="1" t="s">
        <v>38</v>
      </c>
      <c r="I1097" s="1" t="s">
        <v>0</v>
      </c>
      <c r="J1097" s="1" t="s">
        <v>37</v>
      </c>
      <c r="K1097" s="1" t="s">
        <v>36</v>
      </c>
      <c r="L1097" s="1" t="s">
        <v>86</v>
      </c>
      <c r="M1097" s="1" t="s">
        <v>85</v>
      </c>
      <c r="N1097" s="1">
        <v>2273</v>
      </c>
      <c r="O1097" s="1" t="s">
        <v>4</v>
      </c>
      <c r="P1097" s="1">
        <v>2273</v>
      </c>
      <c r="Q1097" s="1">
        <v>0</v>
      </c>
      <c r="R1097" s="1" t="s">
        <v>125</v>
      </c>
      <c r="S1097" s="1">
        <v>217.77</v>
      </c>
      <c r="T1097" s="6">
        <f>+S1097*N1097</f>
        <v>494991.21</v>
      </c>
      <c r="U1097" s="6">
        <f>+S1097*Q1097</f>
        <v>0</v>
      </c>
      <c r="V1097" s="1" t="str">
        <f>IF(AB1097=0,IFERROR(VLOOKUP(L1097,[1]listaMateriales!A:K,11,0),"-"),"Sin producto")</f>
        <v>Ladrillos (Campana)</v>
      </c>
      <c r="W1097" s="6">
        <f>+IF(OR(K1097="27",K1097="28",K1097="29"),VLOOKUP(L1097,[1]listaMateriales!A:E,5,0),0)*N1097/1000</f>
        <v>8.4100999999999999</v>
      </c>
      <c r="X1097" s="6">
        <f>+IF(W1097=0,0,T1097/W1097)</f>
        <v>58856.75675675676</v>
      </c>
      <c r="Y1097" s="1" t="str">
        <f>MID(L1097,14,1)</f>
        <v/>
      </c>
      <c r="Z1097" s="2" t="str">
        <f>IF(IFERROR(FIND("PUL",M1097,1),0)&gt;1,"pulido","no")</f>
        <v>no</v>
      </c>
      <c r="AA1097" s="2" t="str">
        <f>IF(IFERROR(FIND("BIOC",M1097,1),0)&gt;1,"BIOCITY","no")</f>
        <v>no</v>
      </c>
      <c r="AB1097" s="2">
        <f>IFERROR(SEARCH("INT",F1097,1),0)+IFERROR(SEARCH("DEV",F1097,1),0)+IFERROR(SEARCH("FC",F1097,1),0)+IFERROR(SEARCH("USD",F1097,1),0)</f>
        <v>0</v>
      </c>
    </row>
    <row r="1098" spans="1:28" x14ac:dyDescent="0.2">
      <c r="A1098" s="1" t="s">
        <v>1228</v>
      </c>
      <c r="B1098" s="1" t="s">
        <v>15</v>
      </c>
      <c r="C1098" s="4">
        <v>45365</v>
      </c>
      <c r="D1098" s="1" t="s">
        <v>1175</v>
      </c>
      <c r="E1098" s="1" t="s">
        <v>1174</v>
      </c>
      <c r="F1098" s="1" t="s">
        <v>1227</v>
      </c>
      <c r="G1098" s="1" t="s">
        <v>12</v>
      </c>
      <c r="H1098" s="1" t="s">
        <v>11</v>
      </c>
      <c r="I1098" s="1" t="s">
        <v>50</v>
      </c>
      <c r="J1098" s="1" t="s">
        <v>9</v>
      </c>
      <c r="K1098" s="1" t="s">
        <v>30</v>
      </c>
      <c r="L1098" s="1" t="s">
        <v>717</v>
      </c>
      <c r="M1098" s="1" t="s">
        <v>716</v>
      </c>
      <c r="N1098" s="1">
        <v>299.52</v>
      </c>
      <c r="O1098" s="1" t="s">
        <v>2</v>
      </c>
      <c r="P1098" s="1">
        <v>0</v>
      </c>
      <c r="Q1098" s="1">
        <v>299.52</v>
      </c>
      <c r="R1098" s="1" t="s">
        <v>80</v>
      </c>
      <c r="S1098" s="1">
        <v>3990.12</v>
      </c>
      <c r="T1098" s="6">
        <f>+S1098*N1098</f>
        <v>1195120.7423999999</v>
      </c>
      <c r="U1098" s="6">
        <f>+S1098*Q1098</f>
        <v>1195120.7423999999</v>
      </c>
      <c r="V1098" s="1" t="str">
        <f>IF(AB1098=0,IFERROR(VLOOKUP(L1098,[1]listaMateriales!A:K,11,0),"-"),"Sin producto")</f>
        <v>51 x 51</v>
      </c>
      <c r="W1098" s="6">
        <f>+IF(OR(K1098="27",K1098="28",K1098="29"),VLOOKUP(L1098,[1]listaMateriales!A:E,5,0),0)*N1098/1000</f>
        <v>0</v>
      </c>
      <c r="X1098" s="6">
        <f>+IF(W1098=0,0,T1098/W1098)</f>
        <v>0</v>
      </c>
      <c r="Y1098" s="1" t="str">
        <f>MID(L1098,14,1)</f>
        <v>1</v>
      </c>
      <c r="Z1098" s="2" t="str">
        <f>IF(IFERROR(FIND("PUL",M1098,1),0)&gt;1,"pulido","no")</f>
        <v>no</v>
      </c>
      <c r="AA1098" s="2" t="str">
        <f>IF(IFERROR(FIND("BIOC",M1098,1),0)&gt;1,"BIOCITY","no")</f>
        <v>no</v>
      </c>
      <c r="AB1098" s="2">
        <f>IFERROR(SEARCH("INT",F1098,1),0)+IFERROR(SEARCH("DEV",F1098,1),0)+IFERROR(SEARCH("FC",F1098,1),0)+IFERROR(SEARCH("USD",F1098,1),0)</f>
        <v>0</v>
      </c>
    </row>
    <row r="1099" spans="1:28" x14ac:dyDescent="0.2">
      <c r="A1099" s="1" t="s">
        <v>1228</v>
      </c>
      <c r="B1099" s="1" t="s">
        <v>15</v>
      </c>
      <c r="C1099" s="4">
        <v>45365</v>
      </c>
      <c r="D1099" s="1" t="s">
        <v>1175</v>
      </c>
      <c r="E1099" s="1" t="s">
        <v>1174</v>
      </c>
      <c r="F1099" s="1" t="s">
        <v>1227</v>
      </c>
      <c r="G1099" s="1" t="s">
        <v>12</v>
      </c>
      <c r="H1099" s="1" t="s">
        <v>11</v>
      </c>
      <c r="I1099" s="1" t="s">
        <v>50</v>
      </c>
      <c r="J1099" s="1" t="s">
        <v>9</v>
      </c>
      <c r="K1099" s="1" t="s">
        <v>30</v>
      </c>
      <c r="L1099" s="1" t="s">
        <v>814</v>
      </c>
      <c r="M1099" s="1" t="s">
        <v>813</v>
      </c>
      <c r="N1099" s="1">
        <v>499.2</v>
      </c>
      <c r="O1099" s="1" t="s">
        <v>2</v>
      </c>
      <c r="P1099" s="1">
        <v>0</v>
      </c>
      <c r="Q1099" s="1">
        <v>499.2</v>
      </c>
      <c r="R1099" s="1" t="s">
        <v>80</v>
      </c>
      <c r="S1099" s="1">
        <v>3990.12</v>
      </c>
      <c r="T1099" s="6">
        <f>+S1099*N1099</f>
        <v>1991867.9039999999</v>
      </c>
      <c r="U1099" s="6">
        <f>+S1099*Q1099</f>
        <v>1991867.9039999999</v>
      </c>
      <c r="V1099" s="1" t="str">
        <f>IF(AB1099=0,IFERROR(VLOOKUP(L1099,[1]listaMateriales!A:K,11,0),"-"),"Sin producto")</f>
        <v>51 x 51</v>
      </c>
      <c r="W1099" s="6">
        <f>+IF(OR(K1099="27",K1099="28",K1099="29"),VLOOKUP(L1099,[1]listaMateriales!A:E,5,0),0)*N1099/1000</f>
        <v>0</v>
      </c>
      <c r="X1099" s="6">
        <f>+IF(W1099=0,0,T1099/W1099)</f>
        <v>0</v>
      </c>
      <c r="Y1099" s="1" t="str">
        <f>MID(L1099,14,1)</f>
        <v>1</v>
      </c>
      <c r="Z1099" s="2" t="str">
        <f>IF(IFERROR(FIND("PUL",M1099,1),0)&gt;1,"pulido","no")</f>
        <v>no</v>
      </c>
      <c r="AA1099" s="2" t="str">
        <f>IF(IFERROR(FIND("BIOC",M1099,1),0)&gt;1,"BIOCITY","no")</f>
        <v>no</v>
      </c>
      <c r="AB1099" s="2">
        <f>IFERROR(SEARCH("INT",F1099,1),0)+IFERROR(SEARCH("DEV",F1099,1),0)+IFERROR(SEARCH("FC",F1099,1),0)+IFERROR(SEARCH("USD",F1099,1),0)</f>
        <v>0</v>
      </c>
    </row>
    <row r="1100" spans="1:28" x14ac:dyDescent="0.2">
      <c r="A1100" s="1" t="s">
        <v>1228</v>
      </c>
      <c r="B1100" s="1" t="s">
        <v>15</v>
      </c>
      <c r="C1100" s="4">
        <v>45365</v>
      </c>
      <c r="D1100" s="1" t="s">
        <v>1175</v>
      </c>
      <c r="E1100" s="1" t="s">
        <v>1174</v>
      </c>
      <c r="F1100" s="1" t="s">
        <v>1227</v>
      </c>
      <c r="G1100" s="1" t="s">
        <v>12</v>
      </c>
      <c r="H1100" s="1" t="s">
        <v>11</v>
      </c>
      <c r="I1100" s="1" t="s">
        <v>50</v>
      </c>
      <c r="J1100" s="1" t="s">
        <v>9</v>
      </c>
      <c r="K1100" s="1" t="s">
        <v>30</v>
      </c>
      <c r="L1100" s="1" t="s">
        <v>118</v>
      </c>
      <c r="M1100" s="1" t="s">
        <v>117</v>
      </c>
      <c r="N1100" s="1">
        <v>969.6</v>
      </c>
      <c r="O1100" s="1" t="s">
        <v>2</v>
      </c>
      <c r="P1100" s="1">
        <v>0</v>
      </c>
      <c r="Q1100" s="1">
        <v>969.6</v>
      </c>
      <c r="R1100" s="1" t="s">
        <v>80</v>
      </c>
      <c r="S1100" s="1">
        <v>2976.3</v>
      </c>
      <c r="T1100" s="6">
        <f>+S1100*N1100</f>
        <v>2885820.4800000004</v>
      </c>
      <c r="U1100" s="6">
        <f>+S1100*Q1100</f>
        <v>2885820.4800000004</v>
      </c>
      <c r="V1100" s="1" t="str">
        <f>IF(AB1100=0,IFERROR(VLOOKUP(L1100,[1]listaMateriales!A:K,11,0),"-"),"Sin producto")</f>
        <v>38 x 38</v>
      </c>
      <c r="W1100" s="6">
        <f>+IF(OR(K1100="27",K1100="28",K1100="29"),VLOOKUP(L1100,[1]listaMateriales!A:E,5,0),0)*N1100/1000</f>
        <v>0</v>
      </c>
      <c r="X1100" s="6">
        <f>+IF(W1100=0,0,T1100/W1100)</f>
        <v>0</v>
      </c>
      <c r="Y1100" s="1" t="str">
        <f>MID(L1100,14,1)</f>
        <v>1</v>
      </c>
      <c r="Z1100" s="2" t="str">
        <f>IF(IFERROR(FIND("PUL",M1100,1),0)&gt;1,"pulido","no")</f>
        <v>no</v>
      </c>
      <c r="AA1100" s="2" t="str">
        <f>IF(IFERROR(FIND("BIOC",M1100,1),0)&gt;1,"BIOCITY","no")</f>
        <v>no</v>
      </c>
      <c r="AB1100" s="2">
        <f>IFERROR(SEARCH("INT",F1100,1),0)+IFERROR(SEARCH("DEV",F1100,1),0)+IFERROR(SEARCH("FC",F1100,1),0)+IFERROR(SEARCH("USD",F1100,1),0)</f>
        <v>0</v>
      </c>
    </row>
    <row r="1101" spans="1:28" x14ac:dyDescent="0.2">
      <c r="A1101" s="1" t="s">
        <v>1228</v>
      </c>
      <c r="B1101" s="1" t="s">
        <v>15</v>
      </c>
      <c r="C1101" s="4">
        <v>45365</v>
      </c>
      <c r="D1101" s="1" t="s">
        <v>1175</v>
      </c>
      <c r="E1101" s="1" t="s">
        <v>1174</v>
      </c>
      <c r="F1101" s="1" t="s">
        <v>1227</v>
      </c>
      <c r="G1101" s="1" t="s">
        <v>12</v>
      </c>
      <c r="H1101" s="1" t="s">
        <v>11</v>
      </c>
      <c r="I1101" s="1" t="s">
        <v>50</v>
      </c>
      <c r="J1101" s="1" t="s">
        <v>9</v>
      </c>
      <c r="K1101" s="1" t="s">
        <v>30</v>
      </c>
      <c r="L1101" s="1" t="s">
        <v>719</v>
      </c>
      <c r="M1101" s="1" t="s">
        <v>718</v>
      </c>
      <c r="N1101" s="1">
        <v>299.52</v>
      </c>
      <c r="O1101" s="1" t="s">
        <v>2</v>
      </c>
      <c r="P1101" s="1">
        <v>0</v>
      </c>
      <c r="Q1101" s="1">
        <v>299.52</v>
      </c>
      <c r="R1101" s="1" t="s">
        <v>80</v>
      </c>
      <c r="S1101" s="1">
        <v>3990.12</v>
      </c>
      <c r="T1101" s="6">
        <f>+S1101*N1101</f>
        <v>1195120.7423999999</v>
      </c>
      <c r="U1101" s="6">
        <f>+S1101*Q1101</f>
        <v>1195120.7423999999</v>
      </c>
      <c r="V1101" s="1" t="str">
        <f>IF(AB1101=0,IFERROR(VLOOKUP(L1101,[1]listaMateriales!A:K,11,0),"-"),"Sin producto")</f>
        <v>51 x 51</v>
      </c>
      <c r="W1101" s="6">
        <f>+IF(OR(K1101="27",K1101="28",K1101="29"),VLOOKUP(L1101,[1]listaMateriales!A:E,5,0),0)*N1101/1000</f>
        <v>0</v>
      </c>
      <c r="X1101" s="6">
        <f>+IF(W1101=0,0,T1101/W1101)</f>
        <v>0</v>
      </c>
      <c r="Y1101" s="1" t="str">
        <f>MID(L1101,14,1)</f>
        <v>1</v>
      </c>
      <c r="Z1101" s="2" t="str">
        <f>IF(IFERROR(FIND("PUL",M1101,1),0)&gt;1,"pulido","no")</f>
        <v>no</v>
      </c>
      <c r="AA1101" s="2" t="str">
        <f>IF(IFERROR(FIND("BIOC",M1101,1),0)&gt;1,"BIOCITY","no")</f>
        <v>no</v>
      </c>
      <c r="AB1101" s="2">
        <f>IFERROR(SEARCH("INT",F1101,1),0)+IFERROR(SEARCH("DEV",F1101,1),0)+IFERROR(SEARCH("FC",F1101,1),0)+IFERROR(SEARCH("USD",F1101,1),0)</f>
        <v>0</v>
      </c>
    </row>
    <row r="1102" spans="1:28" x14ac:dyDescent="0.2">
      <c r="A1102" s="1" t="s">
        <v>1228</v>
      </c>
      <c r="B1102" s="1" t="s">
        <v>15</v>
      </c>
      <c r="C1102" s="4">
        <v>45365</v>
      </c>
      <c r="D1102" s="1" t="s">
        <v>1175</v>
      </c>
      <c r="E1102" s="1" t="s">
        <v>1174</v>
      </c>
      <c r="F1102" s="1" t="s">
        <v>1227</v>
      </c>
      <c r="G1102" s="1" t="s">
        <v>12</v>
      </c>
      <c r="H1102" s="1" t="s">
        <v>11</v>
      </c>
      <c r="I1102" s="1" t="s">
        <v>50</v>
      </c>
      <c r="J1102" s="1" t="s">
        <v>9</v>
      </c>
      <c r="K1102" s="1" t="s">
        <v>30</v>
      </c>
      <c r="L1102" s="1" t="s">
        <v>1216</v>
      </c>
      <c r="M1102" s="1" t="s">
        <v>1215</v>
      </c>
      <c r="N1102" s="1">
        <v>299.52</v>
      </c>
      <c r="O1102" s="1" t="s">
        <v>2</v>
      </c>
      <c r="P1102" s="1">
        <v>0</v>
      </c>
      <c r="Q1102" s="1">
        <v>299.52</v>
      </c>
      <c r="R1102" s="1" t="s">
        <v>80</v>
      </c>
      <c r="S1102" s="1">
        <v>3990.12</v>
      </c>
      <c r="T1102" s="6">
        <f>+S1102*N1102</f>
        <v>1195120.7423999999</v>
      </c>
      <c r="U1102" s="6">
        <f>+S1102*Q1102</f>
        <v>1195120.7423999999</v>
      </c>
      <c r="V1102" s="1" t="str">
        <f>IF(AB1102=0,IFERROR(VLOOKUP(L1102,[1]listaMateriales!A:K,11,0),"-"),"Sin producto")</f>
        <v>51 x 51</v>
      </c>
      <c r="W1102" s="6">
        <f>+IF(OR(K1102="27",K1102="28",K1102="29"),VLOOKUP(L1102,[1]listaMateriales!A:E,5,0),0)*N1102/1000</f>
        <v>0</v>
      </c>
      <c r="X1102" s="6">
        <f>+IF(W1102=0,0,T1102/W1102)</f>
        <v>0</v>
      </c>
      <c r="Y1102" s="1" t="str">
        <f>MID(L1102,14,1)</f>
        <v>1</v>
      </c>
      <c r="Z1102" s="2" t="str">
        <f>IF(IFERROR(FIND("PUL",M1102,1),0)&gt;1,"pulido","no")</f>
        <v>no</v>
      </c>
      <c r="AA1102" s="2" t="str">
        <f>IF(IFERROR(FIND("BIOC",M1102,1),0)&gt;1,"BIOCITY","no")</f>
        <v>no</v>
      </c>
      <c r="AB1102" s="2">
        <f>IFERROR(SEARCH("INT",F1102,1),0)+IFERROR(SEARCH("DEV",F1102,1),0)+IFERROR(SEARCH("FC",F1102,1),0)+IFERROR(SEARCH("USD",F1102,1),0)</f>
        <v>0</v>
      </c>
    </row>
    <row r="1103" spans="1:28" x14ac:dyDescent="0.2">
      <c r="A1103" s="1" t="s">
        <v>1228</v>
      </c>
      <c r="B1103" s="1" t="s">
        <v>15</v>
      </c>
      <c r="C1103" s="4">
        <v>45365</v>
      </c>
      <c r="D1103" s="1" t="s">
        <v>1175</v>
      </c>
      <c r="E1103" s="1" t="s">
        <v>1174</v>
      </c>
      <c r="F1103" s="1" t="s">
        <v>1227</v>
      </c>
      <c r="G1103" s="1" t="s">
        <v>12</v>
      </c>
      <c r="H1103" s="1" t="s">
        <v>11</v>
      </c>
      <c r="I1103" s="1" t="s">
        <v>50</v>
      </c>
      <c r="J1103" s="1" t="s">
        <v>9</v>
      </c>
      <c r="K1103" s="1" t="s">
        <v>30</v>
      </c>
      <c r="L1103" s="1" t="s">
        <v>715</v>
      </c>
      <c r="M1103" s="1" t="s">
        <v>714</v>
      </c>
      <c r="N1103" s="1">
        <v>299.52</v>
      </c>
      <c r="O1103" s="1" t="s">
        <v>2</v>
      </c>
      <c r="P1103" s="1">
        <v>0</v>
      </c>
      <c r="Q1103" s="1">
        <v>299.52</v>
      </c>
      <c r="R1103" s="1" t="s">
        <v>80</v>
      </c>
      <c r="S1103" s="1">
        <v>3990.12</v>
      </c>
      <c r="T1103" s="6">
        <f>+S1103*N1103</f>
        <v>1195120.7423999999</v>
      </c>
      <c r="U1103" s="6">
        <f>+S1103*Q1103</f>
        <v>1195120.7423999999</v>
      </c>
      <c r="V1103" s="1" t="str">
        <f>IF(AB1103=0,IFERROR(VLOOKUP(L1103,[1]listaMateriales!A:K,11,0),"-"),"Sin producto")</f>
        <v>51 x 51</v>
      </c>
      <c r="W1103" s="6">
        <f>+IF(OR(K1103="27",K1103="28",K1103="29"),VLOOKUP(L1103,[1]listaMateriales!A:E,5,0),0)*N1103/1000</f>
        <v>0</v>
      </c>
      <c r="X1103" s="6">
        <f>+IF(W1103=0,0,T1103/W1103)</f>
        <v>0</v>
      </c>
      <c r="Y1103" s="1" t="str">
        <f>MID(L1103,14,1)</f>
        <v>1</v>
      </c>
      <c r="Z1103" s="2" t="str">
        <f>IF(IFERROR(FIND("PUL",M1103,1),0)&gt;1,"pulido","no")</f>
        <v>no</v>
      </c>
      <c r="AA1103" s="2" t="str">
        <f>IF(IFERROR(FIND("BIOC",M1103,1),0)&gt;1,"BIOCITY","no")</f>
        <v>no</v>
      </c>
      <c r="AB1103" s="2">
        <f>IFERROR(SEARCH("INT",F1103,1),0)+IFERROR(SEARCH("DEV",F1103,1),0)+IFERROR(SEARCH("FC",F1103,1),0)+IFERROR(SEARCH("USD",F1103,1),0)</f>
        <v>0</v>
      </c>
    </row>
    <row r="1104" spans="1:28" x14ac:dyDescent="0.2">
      <c r="A1104" s="1" t="s">
        <v>1226</v>
      </c>
      <c r="B1104" s="1" t="s">
        <v>15</v>
      </c>
      <c r="C1104" s="4">
        <v>45365</v>
      </c>
      <c r="D1104" s="1" t="s">
        <v>1225</v>
      </c>
      <c r="E1104" s="1" t="s">
        <v>1224</v>
      </c>
      <c r="F1104" s="1" t="s">
        <v>1113</v>
      </c>
      <c r="G1104" s="1" t="s">
        <v>12</v>
      </c>
      <c r="H1104" s="1" t="s">
        <v>11</v>
      </c>
      <c r="I1104" s="1" t="s">
        <v>50</v>
      </c>
      <c r="J1104" s="1" t="s">
        <v>17</v>
      </c>
      <c r="K1104" s="1" t="s">
        <v>498</v>
      </c>
      <c r="L1104" s="1" t="s">
        <v>1223</v>
      </c>
      <c r="M1104" s="1" t="s">
        <v>1222</v>
      </c>
      <c r="N1104" s="1">
        <v>122.88</v>
      </c>
      <c r="O1104" s="1" t="s">
        <v>2</v>
      </c>
      <c r="P1104" s="1">
        <v>0</v>
      </c>
      <c r="Q1104" s="1">
        <v>122.88</v>
      </c>
      <c r="R1104" s="1" t="s">
        <v>144</v>
      </c>
      <c r="S1104" s="1">
        <v>14203.59</v>
      </c>
      <c r="T1104" s="6">
        <f>+S1104*N1104</f>
        <v>1745337.1391999999</v>
      </c>
      <c r="U1104" s="6">
        <f>+S1104*Q1104</f>
        <v>1745337.1391999999</v>
      </c>
      <c r="V1104" s="1" t="str">
        <f>IF(AB1104=0,IFERROR(VLOOKUP(L1104,[1]listaMateriales!A:K,11,0),"-"),"Sin producto")</f>
        <v>Tablas (40x160-19x160)</v>
      </c>
      <c r="W1104" s="6">
        <f>+IF(OR(K1104="27",K1104="28",K1104="29"),VLOOKUP(L1104,[1]listaMateriales!A:E,5,0),0)*N1104/1000</f>
        <v>0</v>
      </c>
      <c r="X1104" s="6">
        <f>+IF(W1104=0,0,T1104/W1104)</f>
        <v>0</v>
      </c>
      <c r="Y1104" s="1" t="str">
        <f>MID(L1104,14,1)</f>
        <v>2</v>
      </c>
      <c r="Z1104" s="2" t="str">
        <f>IF(IFERROR(FIND("PUL",M1104,1),0)&gt;1,"pulido","no")</f>
        <v>no</v>
      </c>
      <c r="AA1104" s="2" t="str">
        <f>IF(IFERROR(FIND("BIOC",M1104,1),0)&gt;1,"BIOCITY","no")</f>
        <v>no</v>
      </c>
      <c r="AB1104" s="2">
        <f>IFERROR(SEARCH("INT",F1104,1),0)+IFERROR(SEARCH("DEV",F1104,1),0)+IFERROR(SEARCH("FC",F1104,1),0)+IFERROR(SEARCH("USD",F1104,1),0)</f>
        <v>0</v>
      </c>
    </row>
    <row r="1105" spans="1:28" x14ac:dyDescent="0.2">
      <c r="A1105" s="1" t="s">
        <v>1219</v>
      </c>
      <c r="B1105" s="1" t="s">
        <v>15</v>
      </c>
      <c r="C1105" s="4">
        <v>45365</v>
      </c>
      <c r="D1105" s="1" t="s">
        <v>1175</v>
      </c>
      <c r="E1105" s="1" t="s">
        <v>1174</v>
      </c>
      <c r="F1105" s="1" t="s">
        <v>1218</v>
      </c>
      <c r="G1105" s="1" t="s">
        <v>12</v>
      </c>
      <c r="H1105" s="1" t="s">
        <v>11</v>
      </c>
      <c r="I1105" s="1" t="s">
        <v>50</v>
      </c>
      <c r="J1105" s="1" t="s">
        <v>9</v>
      </c>
      <c r="K1105" s="1" t="s">
        <v>8</v>
      </c>
      <c r="L1105" s="1" t="s">
        <v>1221</v>
      </c>
      <c r="M1105" s="1" t="s">
        <v>1220</v>
      </c>
      <c r="N1105" s="1">
        <v>196.8</v>
      </c>
      <c r="O1105" s="1" t="s">
        <v>2</v>
      </c>
      <c r="P1105" s="1">
        <v>0</v>
      </c>
      <c r="Q1105" s="1">
        <v>196.8</v>
      </c>
      <c r="R1105" s="1" t="s">
        <v>80</v>
      </c>
      <c r="S1105" s="1">
        <v>4229.4799999999996</v>
      </c>
      <c r="T1105" s="6">
        <f>+S1105*N1105</f>
        <v>832361.66399999999</v>
      </c>
      <c r="U1105" s="6">
        <f>+S1105*Q1105</f>
        <v>832361.66399999999</v>
      </c>
      <c r="V1105" s="1" t="str">
        <f>IF(AB1105=0,IFERROR(VLOOKUP(L1105,[1]listaMateriales!A:K,11,0),"-"),"Sin producto")</f>
        <v xml:space="preserve">29 x 59 Cba </v>
      </c>
      <c r="W1105" s="6">
        <f>+IF(OR(K1105="27",K1105="28",K1105="29"),VLOOKUP(L1105,[1]listaMateriales!A:E,5,0),0)*N1105/1000</f>
        <v>0</v>
      </c>
      <c r="X1105" s="6">
        <f>+IF(W1105=0,0,T1105/W1105)</f>
        <v>0</v>
      </c>
      <c r="Y1105" s="1" t="str">
        <f>MID(L1105,14,1)</f>
        <v>1</v>
      </c>
      <c r="Z1105" s="2" t="str">
        <f>IF(IFERROR(FIND("PUL",M1105,1),0)&gt;1,"pulido","no")</f>
        <v>no</v>
      </c>
      <c r="AA1105" s="2" t="str">
        <f>IF(IFERROR(FIND("BIOC",M1105,1),0)&gt;1,"BIOCITY","no")</f>
        <v>no</v>
      </c>
      <c r="AB1105" s="2">
        <f>IFERROR(SEARCH("INT",F1105,1),0)+IFERROR(SEARCH("DEV",F1105,1),0)+IFERROR(SEARCH("FC",F1105,1),0)+IFERROR(SEARCH("USD",F1105,1),0)</f>
        <v>0</v>
      </c>
    </row>
    <row r="1106" spans="1:28" x14ac:dyDescent="0.2">
      <c r="A1106" s="1" t="s">
        <v>1219</v>
      </c>
      <c r="B1106" s="1" t="s">
        <v>15</v>
      </c>
      <c r="C1106" s="4">
        <v>45365</v>
      </c>
      <c r="D1106" s="1" t="s">
        <v>1175</v>
      </c>
      <c r="E1106" s="1" t="s">
        <v>1174</v>
      </c>
      <c r="F1106" s="1" t="s">
        <v>1218</v>
      </c>
      <c r="G1106" s="1" t="s">
        <v>12</v>
      </c>
      <c r="H1106" s="1" t="s">
        <v>11</v>
      </c>
      <c r="I1106" s="1" t="s">
        <v>50</v>
      </c>
      <c r="J1106" s="1" t="s">
        <v>9</v>
      </c>
      <c r="K1106" s="1" t="s">
        <v>30</v>
      </c>
      <c r="L1106" s="1" t="s">
        <v>723</v>
      </c>
      <c r="M1106" s="1" t="s">
        <v>722</v>
      </c>
      <c r="N1106" s="1">
        <v>99.84</v>
      </c>
      <c r="O1106" s="1" t="s">
        <v>2</v>
      </c>
      <c r="P1106" s="1">
        <v>0</v>
      </c>
      <c r="Q1106" s="1">
        <v>99.84</v>
      </c>
      <c r="R1106" s="1" t="s">
        <v>80</v>
      </c>
      <c r="S1106" s="1">
        <v>3990.12</v>
      </c>
      <c r="T1106" s="6">
        <f>+S1106*N1106</f>
        <v>398373.5808</v>
      </c>
      <c r="U1106" s="6">
        <f>+S1106*Q1106</f>
        <v>398373.5808</v>
      </c>
      <c r="V1106" s="1" t="str">
        <f>IF(AB1106=0,IFERROR(VLOOKUP(L1106,[1]listaMateriales!A:K,11,0),"-"),"Sin producto")</f>
        <v>51 x 51</v>
      </c>
      <c r="W1106" s="6">
        <f>+IF(OR(K1106="27",K1106="28",K1106="29"),VLOOKUP(L1106,[1]listaMateriales!A:E,5,0),0)*N1106/1000</f>
        <v>0</v>
      </c>
      <c r="X1106" s="6">
        <f>+IF(W1106=0,0,T1106/W1106)</f>
        <v>0</v>
      </c>
      <c r="Y1106" s="1" t="str">
        <f>MID(L1106,14,1)</f>
        <v>1</v>
      </c>
      <c r="Z1106" s="2" t="str">
        <f>IF(IFERROR(FIND("PUL",M1106,1),0)&gt;1,"pulido","no")</f>
        <v>no</v>
      </c>
      <c r="AA1106" s="2" t="str">
        <f>IF(IFERROR(FIND("BIOC",M1106,1),0)&gt;1,"BIOCITY","no")</f>
        <v>no</v>
      </c>
      <c r="AB1106" s="2">
        <f>IFERROR(SEARCH("INT",F1106,1),0)+IFERROR(SEARCH("DEV",F1106,1),0)+IFERROR(SEARCH("FC",F1106,1),0)+IFERROR(SEARCH("USD",F1106,1),0)</f>
        <v>0</v>
      </c>
    </row>
    <row r="1107" spans="1:28" x14ac:dyDescent="0.2">
      <c r="A1107" s="1" t="s">
        <v>1219</v>
      </c>
      <c r="B1107" s="1" t="s">
        <v>15</v>
      </c>
      <c r="C1107" s="4">
        <v>45365</v>
      </c>
      <c r="D1107" s="1" t="s">
        <v>1175</v>
      </c>
      <c r="E1107" s="1" t="s">
        <v>1174</v>
      </c>
      <c r="F1107" s="1" t="s">
        <v>1218</v>
      </c>
      <c r="G1107" s="1" t="s">
        <v>12</v>
      </c>
      <c r="H1107" s="1" t="s">
        <v>11</v>
      </c>
      <c r="I1107" s="1" t="s">
        <v>50</v>
      </c>
      <c r="J1107" s="1" t="s">
        <v>9</v>
      </c>
      <c r="K1107" s="1" t="s">
        <v>30</v>
      </c>
      <c r="L1107" s="1" t="s">
        <v>814</v>
      </c>
      <c r="M1107" s="1" t="s">
        <v>813</v>
      </c>
      <c r="N1107" s="1">
        <v>199.68</v>
      </c>
      <c r="O1107" s="1" t="s">
        <v>2</v>
      </c>
      <c r="P1107" s="1">
        <v>0</v>
      </c>
      <c r="Q1107" s="1">
        <v>199.68</v>
      </c>
      <c r="R1107" s="1" t="s">
        <v>80</v>
      </c>
      <c r="S1107" s="1">
        <v>3990.12</v>
      </c>
      <c r="T1107" s="6">
        <f>+S1107*N1107</f>
        <v>796747.16159999999</v>
      </c>
      <c r="U1107" s="6">
        <f>+S1107*Q1107</f>
        <v>796747.16159999999</v>
      </c>
      <c r="V1107" s="1" t="str">
        <f>IF(AB1107=0,IFERROR(VLOOKUP(L1107,[1]listaMateriales!A:K,11,0),"-"),"Sin producto")</f>
        <v>51 x 51</v>
      </c>
      <c r="W1107" s="6">
        <f>+IF(OR(K1107="27",K1107="28",K1107="29"),VLOOKUP(L1107,[1]listaMateriales!A:E,5,0),0)*N1107/1000</f>
        <v>0</v>
      </c>
      <c r="X1107" s="6">
        <f>+IF(W1107=0,0,T1107/W1107)</f>
        <v>0</v>
      </c>
      <c r="Y1107" s="1" t="str">
        <f>MID(L1107,14,1)</f>
        <v>1</v>
      </c>
      <c r="Z1107" s="2" t="str">
        <f>IF(IFERROR(FIND("PUL",M1107,1),0)&gt;1,"pulido","no")</f>
        <v>no</v>
      </c>
      <c r="AA1107" s="2" t="str">
        <f>IF(IFERROR(FIND("BIOC",M1107,1),0)&gt;1,"BIOCITY","no")</f>
        <v>no</v>
      </c>
      <c r="AB1107" s="2">
        <f>IFERROR(SEARCH("INT",F1107,1),0)+IFERROR(SEARCH("DEV",F1107,1),0)+IFERROR(SEARCH("FC",F1107,1),0)+IFERROR(SEARCH("USD",F1107,1),0)</f>
        <v>0</v>
      </c>
    </row>
    <row r="1108" spans="1:28" x14ac:dyDescent="0.2">
      <c r="A1108" s="1" t="s">
        <v>1219</v>
      </c>
      <c r="B1108" s="1" t="s">
        <v>15</v>
      </c>
      <c r="C1108" s="4">
        <v>45365</v>
      </c>
      <c r="D1108" s="1" t="s">
        <v>1175</v>
      </c>
      <c r="E1108" s="1" t="s">
        <v>1174</v>
      </c>
      <c r="F1108" s="1" t="s">
        <v>1218</v>
      </c>
      <c r="G1108" s="1" t="s">
        <v>12</v>
      </c>
      <c r="H1108" s="1" t="s">
        <v>11</v>
      </c>
      <c r="I1108" s="1" t="s">
        <v>50</v>
      </c>
      <c r="J1108" s="1" t="s">
        <v>9</v>
      </c>
      <c r="K1108" s="1" t="s">
        <v>30</v>
      </c>
      <c r="L1108" s="1" t="s">
        <v>118</v>
      </c>
      <c r="M1108" s="1" t="s">
        <v>117</v>
      </c>
      <c r="N1108" s="1">
        <v>387.84</v>
      </c>
      <c r="O1108" s="1" t="s">
        <v>2</v>
      </c>
      <c r="P1108" s="1">
        <v>0</v>
      </c>
      <c r="Q1108" s="1">
        <v>387.84</v>
      </c>
      <c r="R1108" s="1" t="s">
        <v>80</v>
      </c>
      <c r="S1108" s="1">
        <v>2976.3</v>
      </c>
      <c r="T1108" s="6">
        <f>+S1108*N1108</f>
        <v>1154328.192</v>
      </c>
      <c r="U1108" s="6">
        <f>+S1108*Q1108</f>
        <v>1154328.192</v>
      </c>
      <c r="V1108" s="1" t="str">
        <f>IF(AB1108=0,IFERROR(VLOOKUP(L1108,[1]listaMateriales!A:K,11,0),"-"),"Sin producto")</f>
        <v>38 x 38</v>
      </c>
      <c r="W1108" s="6">
        <f>+IF(OR(K1108="27",K1108="28",K1108="29"),VLOOKUP(L1108,[1]listaMateriales!A:E,5,0),0)*N1108/1000</f>
        <v>0</v>
      </c>
      <c r="X1108" s="6">
        <f>+IF(W1108=0,0,T1108/W1108)</f>
        <v>0</v>
      </c>
      <c r="Y1108" s="1" t="str">
        <f>MID(L1108,14,1)</f>
        <v>1</v>
      </c>
      <c r="Z1108" s="2" t="str">
        <f>IF(IFERROR(FIND("PUL",M1108,1),0)&gt;1,"pulido","no")</f>
        <v>no</v>
      </c>
      <c r="AA1108" s="2" t="str">
        <f>IF(IFERROR(FIND("BIOC",M1108,1),0)&gt;1,"BIOCITY","no")</f>
        <v>no</v>
      </c>
      <c r="AB1108" s="2">
        <f>IFERROR(SEARCH("INT",F1108,1),0)+IFERROR(SEARCH("DEV",F1108,1),0)+IFERROR(SEARCH("FC",F1108,1),0)+IFERROR(SEARCH("USD",F1108,1),0)</f>
        <v>0</v>
      </c>
    </row>
    <row r="1109" spans="1:28" x14ac:dyDescent="0.2">
      <c r="A1109" s="1" t="s">
        <v>1219</v>
      </c>
      <c r="B1109" s="1" t="s">
        <v>15</v>
      </c>
      <c r="C1109" s="4">
        <v>45365</v>
      </c>
      <c r="D1109" s="1" t="s">
        <v>1175</v>
      </c>
      <c r="E1109" s="1" t="s">
        <v>1174</v>
      </c>
      <c r="F1109" s="1" t="s">
        <v>1218</v>
      </c>
      <c r="G1109" s="1" t="s">
        <v>12</v>
      </c>
      <c r="H1109" s="1" t="s">
        <v>11</v>
      </c>
      <c r="I1109" s="1" t="s">
        <v>50</v>
      </c>
      <c r="J1109" s="1" t="s">
        <v>9</v>
      </c>
      <c r="K1109" s="1" t="s">
        <v>30</v>
      </c>
      <c r="L1109" s="1" t="s">
        <v>715</v>
      </c>
      <c r="M1109" s="1" t="s">
        <v>714</v>
      </c>
      <c r="N1109" s="1">
        <v>99.84</v>
      </c>
      <c r="O1109" s="1" t="s">
        <v>2</v>
      </c>
      <c r="P1109" s="1">
        <v>0</v>
      </c>
      <c r="Q1109" s="1">
        <v>99.84</v>
      </c>
      <c r="R1109" s="1" t="s">
        <v>80</v>
      </c>
      <c r="S1109" s="1">
        <v>3990.12</v>
      </c>
      <c r="T1109" s="6">
        <f>+S1109*N1109</f>
        <v>398373.5808</v>
      </c>
      <c r="U1109" s="6">
        <f>+S1109*Q1109</f>
        <v>398373.5808</v>
      </c>
      <c r="V1109" s="1" t="str">
        <f>IF(AB1109=0,IFERROR(VLOOKUP(L1109,[1]listaMateriales!A:K,11,0),"-"),"Sin producto")</f>
        <v>51 x 51</v>
      </c>
      <c r="W1109" s="6">
        <f>+IF(OR(K1109="27",K1109="28",K1109="29"),VLOOKUP(L1109,[1]listaMateriales!A:E,5,0),0)*N1109/1000</f>
        <v>0</v>
      </c>
      <c r="X1109" s="6">
        <f>+IF(W1109=0,0,T1109/W1109)</f>
        <v>0</v>
      </c>
      <c r="Y1109" s="1" t="str">
        <f>MID(L1109,14,1)</f>
        <v>1</v>
      </c>
      <c r="Z1109" s="2" t="str">
        <f>IF(IFERROR(FIND("PUL",M1109,1),0)&gt;1,"pulido","no")</f>
        <v>no</v>
      </c>
      <c r="AA1109" s="2" t="str">
        <f>IF(IFERROR(FIND("BIOC",M1109,1),0)&gt;1,"BIOCITY","no")</f>
        <v>no</v>
      </c>
      <c r="AB1109" s="2">
        <f>IFERROR(SEARCH("INT",F1109,1),0)+IFERROR(SEARCH("DEV",F1109,1),0)+IFERROR(SEARCH("FC",F1109,1),0)+IFERROR(SEARCH("USD",F1109,1),0)</f>
        <v>0</v>
      </c>
    </row>
    <row r="1110" spans="1:28" x14ac:dyDescent="0.2">
      <c r="A1110" s="1" t="s">
        <v>1219</v>
      </c>
      <c r="B1110" s="1" t="s">
        <v>15</v>
      </c>
      <c r="C1110" s="4">
        <v>45365</v>
      </c>
      <c r="D1110" s="1" t="s">
        <v>1175</v>
      </c>
      <c r="E1110" s="1" t="s">
        <v>1174</v>
      </c>
      <c r="F1110" s="1" t="s">
        <v>1218</v>
      </c>
      <c r="G1110" s="1" t="s">
        <v>12</v>
      </c>
      <c r="H1110" s="1" t="s">
        <v>11</v>
      </c>
      <c r="I1110" s="1" t="s">
        <v>50</v>
      </c>
      <c r="J1110" s="1" t="s">
        <v>9</v>
      </c>
      <c r="K1110" s="1" t="s">
        <v>30</v>
      </c>
      <c r="L1110" s="1" t="s">
        <v>717</v>
      </c>
      <c r="M1110" s="1" t="s">
        <v>716</v>
      </c>
      <c r="N1110" s="1">
        <v>99.84</v>
      </c>
      <c r="O1110" s="1" t="s">
        <v>2</v>
      </c>
      <c r="P1110" s="1">
        <v>0</v>
      </c>
      <c r="Q1110" s="1">
        <v>99.84</v>
      </c>
      <c r="R1110" s="1" t="s">
        <v>80</v>
      </c>
      <c r="S1110" s="1">
        <v>3990.12</v>
      </c>
      <c r="T1110" s="6">
        <f>+S1110*N1110</f>
        <v>398373.5808</v>
      </c>
      <c r="U1110" s="6">
        <f>+S1110*Q1110</f>
        <v>398373.5808</v>
      </c>
      <c r="V1110" s="1" t="str">
        <f>IF(AB1110=0,IFERROR(VLOOKUP(L1110,[1]listaMateriales!A:K,11,0),"-"),"Sin producto")</f>
        <v>51 x 51</v>
      </c>
      <c r="W1110" s="6">
        <f>+IF(OR(K1110="27",K1110="28",K1110="29"),VLOOKUP(L1110,[1]listaMateriales!A:E,5,0),0)*N1110/1000</f>
        <v>0</v>
      </c>
      <c r="X1110" s="6">
        <f>+IF(W1110=0,0,T1110/W1110)</f>
        <v>0</v>
      </c>
      <c r="Y1110" s="1" t="str">
        <f>MID(L1110,14,1)</f>
        <v>1</v>
      </c>
      <c r="Z1110" s="2" t="str">
        <f>IF(IFERROR(FIND("PUL",M1110,1),0)&gt;1,"pulido","no")</f>
        <v>no</v>
      </c>
      <c r="AA1110" s="2" t="str">
        <f>IF(IFERROR(FIND("BIOC",M1110,1),0)&gt;1,"BIOCITY","no")</f>
        <v>no</v>
      </c>
      <c r="AB1110" s="2">
        <f>IFERROR(SEARCH("INT",F1110,1),0)+IFERROR(SEARCH("DEV",F1110,1),0)+IFERROR(SEARCH("FC",F1110,1),0)+IFERROR(SEARCH("USD",F1110,1),0)</f>
        <v>0</v>
      </c>
    </row>
    <row r="1111" spans="1:28" x14ac:dyDescent="0.2">
      <c r="A1111" s="1" t="s">
        <v>1219</v>
      </c>
      <c r="B1111" s="1" t="s">
        <v>15</v>
      </c>
      <c r="C1111" s="4">
        <v>45365</v>
      </c>
      <c r="D1111" s="1" t="s">
        <v>1175</v>
      </c>
      <c r="E1111" s="1" t="s">
        <v>1174</v>
      </c>
      <c r="F1111" s="1" t="s">
        <v>1218</v>
      </c>
      <c r="G1111" s="1" t="s">
        <v>12</v>
      </c>
      <c r="H1111" s="1" t="s">
        <v>11</v>
      </c>
      <c r="I1111" s="1" t="s">
        <v>50</v>
      </c>
      <c r="J1111" s="1" t="s">
        <v>9</v>
      </c>
      <c r="K1111" s="1" t="s">
        <v>30</v>
      </c>
      <c r="L1111" s="1" t="s">
        <v>719</v>
      </c>
      <c r="M1111" s="1" t="s">
        <v>718</v>
      </c>
      <c r="N1111" s="1">
        <v>99.84</v>
      </c>
      <c r="O1111" s="1" t="s">
        <v>2</v>
      </c>
      <c r="P1111" s="1">
        <v>0</v>
      </c>
      <c r="Q1111" s="1">
        <v>99.84</v>
      </c>
      <c r="R1111" s="1" t="s">
        <v>80</v>
      </c>
      <c r="S1111" s="1">
        <v>3990.12</v>
      </c>
      <c r="T1111" s="6">
        <f>+S1111*N1111</f>
        <v>398373.5808</v>
      </c>
      <c r="U1111" s="6">
        <f>+S1111*Q1111</f>
        <v>398373.5808</v>
      </c>
      <c r="V1111" s="1" t="str">
        <f>IF(AB1111=0,IFERROR(VLOOKUP(L1111,[1]listaMateriales!A:K,11,0),"-"),"Sin producto")</f>
        <v>51 x 51</v>
      </c>
      <c r="W1111" s="6">
        <f>+IF(OR(K1111="27",K1111="28",K1111="29"),VLOOKUP(L1111,[1]listaMateriales!A:E,5,0),0)*N1111/1000</f>
        <v>0</v>
      </c>
      <c r="X1111" s="6">
        <f>+IF(W1111=0,0,T1111/W1111)</f>
        <v>0</v>
      </c>
      <c r="Y1111" s="1" t="str">
        <f>MID(L1111,14,1)</f>
        <v>1</v>
      </c>
      <c r="Z1111" s="2" t="str">
        <f>IF(IFERROR(FIND("PUL",M1111,1),0)&gt;1,"pulido","no")</f>
        <v>no</v>
      </c>
      <c r="AA1111" s="2" t="str">
        <f>IF(IFERROR(FIND("BIOC",M1111,1),0)&gt;1,"BIOCITY","no")</f>
        <v>no</v>
      </c>
      <c r="AB1111" s="2">
        <f>IFERROR(SEARCH("INT",F1111,1),0)+IFERROR(SEARCH("DEV",F1111,1),0)+IFERROR(SEARCH("FC",F1111,1),0)+IFERROR(SEARCH("USD",F1111,1),0)</f>
        <v>0</v>
      </c>
    </row>
    <row r="1112" spans="1:28" x14ac:dyDescent="0.2">
      <c r="A1112" s="1" t="s">
        <v>1219</v>
      </c>
      <c r="B1112" s="1" t="s">
        <v>15</v>
      </c>
      <c r="C1112" s="4">
        <v>45365</v>
      </c>
      <c r="D1112" s="1" t="s">
        <v>1175</v>
      </c>
      <c r="E1112" s="1" t="s">
        <v>1174</v>
      </c>
      <c r="F1112" s="1" t="s">
        <v>1218</v>
      </c>
      <c r="G1112" s="1" t="s">
        <v>12</v>
      </c>
      <c r="H1112" s="1" t="s">
        <v>11</v>
      </c>
      <c r="I1112" s="1" t="s">
        <v>50</v>
      </c>
      <c r="J1112" s="1" t="s">
        <v>9</v>
      </c>
      <c r="K1112" s="1" t="s">
        <v>30</v>
      </c>
      <c r="L1112" s="1" t="s">
        <v>721</v>
      </c>
      <c r="M1112" s="1" t="s">
        <v>720</v>
      </c>
      <c r="N1112" s="1">
        <v>99.84</v>
      </c>
      <c r="O1112" s="1" t="s">
        <v>2</v>
      </c>
      <c r="P1112" s="1">
        <v>0</v>
      </c>
      <c r="Q1112" s="1">
        <v>99.84</v>
      </c>
      <c r="R1112" s="1" t="s">
        <v>80</v>
      </c>
      <c r="S1112" s="1">
        <v>3990.12</v>
      </c>
      <c r="T1112" s="6">
        <f>+S1112*N1112</f>
        <v>398373.5808</v>
      </c>
      <c r="U1112" s="6">
        <f>+S1112*Q1112</f>
        <v>398373.5808</v>
      </c>
      <c r="V1112" s="1" t="str">
        <f>IF(AB1112=0,IFERROR(VLOOKUP(L1112,[1]listaMateriales!A:K,11,0),"-"),"Sin producto")</f>
        <v>51 x 51</v>
      </c>
      <c r="W1112" s="6">
        <f>+IF(OR(K1112="27",K1112="28",K1112="29"),VLOOKUP(L1112,[1]listaMateriales!A:E,5,0),0)*N1112/1000</f>
        <v>0</v>
      </c>
      <c r="X1112" s="6">
        <f>+IF(W1112=0,0,T1112/W1112)</f>
        <v>0</v>
      </c>
      <c r="Y1112" s="1" t="str">
        <f>MID(L1112,14,1)</f>
        <v>1</v>
      </c>
      <c r="Z1112" s="2" t="str">
        <f>IF(IFERROR(FIND("PUL",M1112,1),0)&gt;1,"pulido","no")</f>
        <v>no</v>
      </c>
      <c r="AA1112" s="2" t="str">
        <f>IF(IFERROR(FIND("BIOC",M1112,1),0)&gt;1,"BIOCITY","no")</f>
        <v>no</v>
      </c>
      <c r="AB1112" s="2">
        <f>IFERROR(SEARCH("INT",F1112,1),0)+IFERROR(SEARCH("DEV",F1112,1),0)+IFERROR(SEARCH("FC",F1112,1),0)+IFERROR(SEARCH("USD",F1112,1),0)</f>
        <v>0</v>
      </c>
    </row>
    <row r="1113" spans="1:28" x14ac:dyDescent="0.2">
      <c r="A1113" s="1" t="s">
        <v>1219</v>
      </c>
      <c r="B1113" s="1" t="s">
        <v>15</v>
      </c>
      <c r="C1113" s="4">
        <v>45365</v>
      </c>
      <c r="D1113" s="1" t="s">
        <v>1175</v>
      </c>
      <c r="E1113" s="1" t="s">
        <v>1174</v>
      </c>
      <c r="F1113" s="1" t="s">
        <v>1218</v>
      </c>
      <c r="G1113" s="1" t="s">
        <v>12</v>
      </c>
      <c r="H1113" s="1" t="s">
        <v>11</v>
      </c>
      <c r="I1113" s="1" t="s">
        <v>50</v>
      </c>
      <c r="J1113" s="1" t="s">
        <v>9</v>
      </c>
      <c r="K1113" s="1" t="s">
        <v>30</v>
      </c>
      <c r="L1113" s="1" t="s">
        <v>1216</v>
      </c>
      <c r="M1113" s="1" t="s">
        <v>1215</v>
      </c>
      <c r="N1113" s="1">
        <v>99.84</v>
      </c>
      <c r="O1113" s="1" t="s">
        <v>2</v>
      </c>
      <c r="P1113" s="1">
        <v>0</v>
      </c>
      <c r="Q1113" s="1">
        <v>99.84</v>
      </c>
      <c r="R1113" s="1" t="s">
        <v>80</v>
      </c>
      <c r="S1113" s="1">
        <v>3990.12</v>
      </c>
      <c r="T1113" s="6">
        <f>+S1113*N1113</f>
        <v>398373.5808</v>
      </c>
      <c r="U1113" s="6">
        <f>+S1113*Q1113</f>
        <v>398373.5808</v>
      </c>
      <c r="V1113" s="1" t="str">
        <f>IF(AB1113=0,IFERROR(VLOOKUP(L1113,[1]listaMateriales!A:K,11,0),"-"),"Sin producto")</f>
        <v>51 x 51</v>
      </c>
      <c r="W1113" s="6">
        <f>+IF(OR(K1113="27",K1113="28",K1113="29"),VLOOKUP(L1113,[1]listaMateriales!A:E,5,0),0)*N1113/1000</f>
        <v>0</v>
      </c>
      <c r="X1113" s="6">
        <f>+IF(W1113=0,0,T1113/W1113)</f>
        <v>0</v>
      </c>
      <c r="Y1113" s="1" t="str">
        <f>MID(L1113,14,1)</f>
        <v>1</v>
      </c>
      <c r="Z1113" s="2" t="str">
        <f>IF(IFERROR(FIND("PUL",M1113,1),0)&gt;1,"pulido","no")</f>
        <v>no</v>
      </c>
      <c r="AA1113" s="2" t="str">
        <f>IF(IFERROR(FIND("BIOC",M1113,1),0)&gt;1,"BIOCITY","no")</f>
        <v>no</v>
      </c>
      <c r="AB1113" s="2">
        <f>IFERROR(SEARCH("INT",F1113,1),0)+IFERROR(SEARCH("DEV",F1113,1),0)+IFERROR(SEARCH("FC",F1113,1),0)+IFERROR(SEARCH("USD",F1113,1),0)</f>
        <v>0</v>
      </c>
    </row>
    <row r="1114" spans="1:28" x14ac:dyDescent="0.2">
      <c r="A1114" s="1" t="s">
        <v>1217</v>
      </c>
      <c r="B1114" s="1" t="s">
        <v>42</v>
      </c>
      <c r="C1114" s="4">
        <v>45365</v>
      </c>
      <c r="D1114" s="1" t="s">
        <v>194</v>
      </c>
      <c r="E1114" s="1" t="s">
        <v>193</v>
      </c>
      <c r="F1114" s="1" t="s">
        <v>1205</v>
      </c>
      <c r="G1114" s="1" t="s">
        <v>39</v>
      </c>
      <c r="H1114" s="1" t="s">
        <v>38</v>
      </c>
      <c r="I1114" s="1" t="s">
        <v>0</v>
      </c>
      <c r="J1114" s="1" t="s">
        <v>37</v>
      </c>
      <c r="K1114" s="1" t="s">
        <v>36</v>
      </c>
      <c r="L1114" s="1" t="s">
        <v>35</v>
      </c>
      <c r="M1114" s="1" t="s">
        <v>34</v>
      </c>
      <c r="N1114" s="1">
        <v>6912</v>
      </c>
      <c r="O1114" s="1" t="s">
        <v>4</v>
      </c>
      <c r="P1114" s="1">
        <v>6912</v>
      </c>
      <c r="Q1114" s="1">
        <v>0</v>
      </c>
      <c r="R1114" s="1" t="s">
        <v>125</v>
      </c>
      <c r="S1114" s="1">
        <v>249.53</v>
      </c>
      <c r="T1114" s="6">
        <f>+S1114*N1114</f>
        <v>1724751.36</v>
      </c>
      <c r="U1114" s="6">
        <f>+S1114*Q1114</f>
        <v>0</v>
      </c>
      <c r="V1114" s="1" t="str">
        <f>IF(AB1114=0,IFERROR(VLOOKUP(L1114,[1]listaMateriales!A:K,11,0),"-"),"Sin producto")</f>
        <v>Ladrillos (Campana)</v>
      </c>
      <c r="W1114" s="6">
        <f>+IF(OR(K1114="27",K1114="28",K1114="29"),VLOOKUP(L1114,[1]listaMateriales!A:E,5,0),0)*N1114/1000</f>
        <v>33.177599999999998</v>
      </c>
      <c r="X1114" s="6">
        <f>+IF(W1114=0,0,T1114/W1114)</f>
        <v>51985.416666666672</v>
      </c>
      <c r="Y1114" s="1" t="str">
        <f>MID(L1114,14,1)</f>
        <v/>
      </c>
      <c r="Z1114" s="2" t="str">
        <f>IF(IFERROR(FIND("PUL",M1114,1),0)&gt;1,"pulido","no")</f>
        <v>no</v>
      </c>
      <c r="AA1114" s="2" t="str">
        <f>IF(IFERROR(FIND("BIOC",M1114,1),0)&gt;1,"BIOCITY","no")</f>
        <v>no</v>
      </c>
      <c r="AB1114" s="2">
        <f>IFERROR(SEARCH("INT",F1114,1),0)+IFERROR(SEARCH("DEV",F1114,1),0)+IFERROR(SEARCH("FC",F1114,1),0)+IFERROR(SEARCH("USD",F1114,1),0)</f>
        <v>0</v>
      </c>
    </row>
    <row r="1115" spans="1:28" x14ac:dyDescent="0.2">
      <c r="A1115" s="1" t="s">
        <v>1214</v>
      </c>
      <c r="B1115" s="1" t="s">
        <v>15</v>
      </c>
      <c r="C1115" s="4">
        <v>45365</v>
      </c>
      <c r="D1115" s="1" t="s">
        <v>1175</v>
      </c>
      <c r="E1115" s="1" t="s">
        <v>1174</v>
      </c>
      <c r="F1115" s="1" t="s">
        <v>1213</v>
      </c>
      <c r="G1115" s="1" t="s">
        <v>12</v>
      </c>
      <c r="H1115" s="1" t="s">
        <v>11</v>
      </c>
      <c r="I1115" s="1" t="s">
        <v>50</v>
      </c>
      <c r="J1115" s="1" t="s">
        <v>9</v>
      </c>
      <c r="K1115" s="1" t="s">
        <v>30</v>
      </c>
      <c r="L1115" s="1" t="s">
        <v>162</v>
      </c>
      <c r="M1115" s="1" t="s">
        <v>161</v>
      </c>
      <c r="N1115" s="1">
        <v>99.84</v>
      </c>
      <c r="O1115" s="1" t="s">
        <v>2</v>
      </c>
      <c r="P1115" s="1">
        <v>0</v>
      </c>
      <c r="Q1115" s="1">
        <v>99.84</v>
      </c>
      <c r="R1115" s="1" t="s">
        <v>80</v>
      </c>
      <c r="S1115" s="1">
        <v>3990.12</v>
      </c>
      <c r="T1115" s="6">
        <f>+S1115*N1115</f>
        <v>398373.5808</v>
      </c>
      <c r="U1115" s="6">
        <f>+S1115*Q1115</f>
        <v>398373.5808</v>
      </c>
      <c r="V1115" s="1" t="str">
        <f>IF(AB1115=0,IFERROR(VLOOKUP(L1115,[1]listaMateriales!A:K,11,0),"-"),"Sin producto")</f>
        <v>51 x 51</v>
      </c>
      <c r="W1115" s="6">
        <f>+IF(OR(K1115="27",K1115="28",K1115="29"),VLOOKUP(L1115,[1]listaMateriales!A:E,5,0),0)*N1115/1000</f>
        <v>0</v>
      </c>
      <c r="X1115" s="6">
        <f>+IF(W1115=0,0,T1115/W1115)</f>
        <v>0</v>
      </c>
      <c r="Y1115" s="1" t="str">
        <f>MID(L1115,14,1)</f>
        <v>1</v>
      </c>
      <c r="Z1115" s="2" t="str">
        <f>IF(IFERROR(FIND("PUL",M1115,1),0)&gt;1,"pulido","no")</f>
        <v>no</v>
      </c>
      <c r="AA1115" s="2" t="str">
        <f>IF(IFERROR(FIND("BIOC",M1115,1),0)&gt;1,"BIOCITY","no")</f>
        <v>no</v>
      </c>
      <c r="AB1115" s="2">
        <f>IFERROR(SEARCH("INT",F1115,1),0)+IFERROR(SEARCH("DEV",F1115,1),0)+IFERROR(SEARCH("FC",F1115,1),0)+IFERROR(SEARCH("USD",F1115,1),0)</f>
        <v>0</v>
      </c>
    </row>
    <row r="1116" spans="1:28" x14ac:dyDescent="0.2">
      <c r="A1116" s="1" t="s">
        <v>1214</v>
      </c>
      <c r="B1116" s="1" t="s">
        <v>15</v>
      </c>
      <c r="C1116" s="4">
        <v>45365</v>
      </c>
      <c r="D1116" s="1" t="s">
        <v>1175</v>
      </c>
      <c r="E1116" s="1" t="s">
        <v>1174</v>
      </c>
      <c r="F1116" s="1" t="s">
        <v>1213</v>
      </c>
      <c r="G1116" s="1" t="s">
        <v>12</v>
      </c>
      <c r="H1116" s="1" t="s">
        <v>11</v>
      </c>
      <c r="I1116" s="1" t="s">
        <v>50</v>
      </c>
      <c r="J1116" s="1" t="s">
        <v>9</v>
      </c>
      <c r="K1116" s="1" t="s">
        <v>30</v>
      </c>
      <c r="L1116" s="1" t="s">
        <v>715</v>
      </c>
      <c r="M1116" s="1" t="s">
        <v>714</v>
      </c>
      <c r="N1116" s="1">
        <v>99.84</v>
      </c>
      <c r="O1116" s="1" t="s">
        <v>2</v>
      </c>
      <c r="P1116" s="1">
        <v>0</v>
      </c>
      <c r="Q1116" s="1">
        <v>99.84</v>
      </c>
      <c r="R1116" s="1" t="s">
        <v>80</v>
      </c>
      <c r="S1116" s="1">
        <v>3990.12</v>
      </c>
      <c r="T1116" s="6">
        <f>+S1116*N1116</f>
        <v>398373.5808</v>
      </c>
      <c r="U1116" s="6">
        <f>+S1116*Q1116</f>
        <v>398373.5808</v>
      </c>
      <c r="V1116" s="1" t="str">
        <f>IF(AB1116=0,IFERROR(VLOOKUP(L1116,[1]listaMateriales!A:K,11,0),"-"),"Sin producto")</f>
        <v>51 x 51</v>
      </c>
      <c r="W1116" s="6">
        <f>+IF(OR(K1116="27",K1116="28",K1116="29"),VLOOKUP(L1116,[1]listaMateriales!A:E,5,0),0)*N1116/1000</f>
        <v>0</v>
      </c>
      <c r="X1116" s="6">
        <f>+IF(W1116=0,0,T1116/W1116)</f>
        <v>0</v>
      </c>
      <c r="Y1116" s="1" t="str">
        <f>MID(L1116,14,1)</f>
        <v>1</v>
      </c>
      <c r="Z1116" s="2" t="str">
        <f>IF(IFERROR(FIND("PUL",M1116,1),0)&gt;1,"pulido","no")</f>
        <v>no</v>
      </c>
      <c r="AA1116" s="2" t="str">
        <f>IF(IFERROR(FIND("BIOC",M1116,1),0)&gt;1,"BIOCITY","no")</f>
        <v>no</v>
      </c>
      <c r="AB1116" s="2">
        <f>IFERROR(SEARCH("INT",F1116,1),0)+IFERROR(SEARCH("DEV",F1116,1),0)+IFERROR(SEARCH("FC",F1116,1),0)+IFERROR(SEARCH("USD",F1116,1),0)</f>
        <v>0</v>
      </c>
    </row>
    <row r="1117" spans="1:28" x14ac:dyDescent="0.2">
      <c r="A1117" s="1" t="s">
        <v>1214</v>
      </c>
      <c r="B1117" s="1" t="s">
        <v>15</v>
      </c>
      <c r="C1117" s="4">
        <v>45365</v>
      </c>
      <c r="D1117" s="1" t="s">
        <v>1175</v>
      </c>
      <c r="E1117" s="1" t="s">
        <v>1174</v>
      </c>
      <c r="F1117" s="1" t="s">
        <v>1213</v>
      </c>
      <c r="G1117" s="1" t="s">
        <v>12</v>
      </c>
      <c r="H1117" s="1" t="s">
        <v>11</v>
      </c>
      <c r="I1117" s="1" t="s">
        <v>50</v>
      </c>
      <c r="J1117" s="1" t="s">
        <v>9</v>
      </c>
      <c r="K1117" s="1" t="s">
        <v>30</v>
      </c>
      <c r="L1117" s="1" t="s">
        <v>717</v>
      </c>
      <c r="M1117" s="1" t="s">
        <v>716</v>
      </c>
      <c r="N1117" s="1">
        <v>99.84</v>
      </c>
      <c r="O1117" s="1" t="s">
        <v>2</v>
      </c>
      <c r="P1117" s="1">
        <v>0</v>
      </c>
      <c r="Q1117" s="1">
        <v>99.84</v>
      </c>
      <c r="R1117" s="1" t="s">
        <v>80</v>
      </c>
      <c r="S1117" s="1">
        <v>3990.12</v>
      </c>
      <c r="T1117" s="6">
        <f>+S1117*N1117</f>
        <v>398373.5808</v>
      </c>
      <c r="U1117" s="6">
        <f>+S1117*Q1117</f>
        <v>398373.5808</v>
      </c>
      <c r="V1117" s="1" t="str">
        <f>IF(AB1117=0,IFERROR(VLOOKUP(L1117,[1]listaMateriales!A:K,11,0),"-"),"Sin producto")</f>
        <v>51 x 51</v>
      </c>
      <c r="W1117" s="6">
        <f>+IF(OR(K1117="27",K1117="28",K1117="29"),VLOOKUP(L1117,[1]listaMateriales!A:E,5,0),0)*N1117/1000</f>
        <v>0</v>
      </c>
      <c r="X1117" s="6">
        <f>+IF(W1117=0,0,T1117/W1117)</f>
        <v>0</v>
      </c>
      <c r="Y1117" s="1" t="str">
        <f>MID(L1117,14,1)</f>
        <v>1</v>
      </c>
      <c r="Z1117" s="2" t="str">
        <f>IF(IFERROR(FIND("PUL",M1117,1),0)&gt;1,"pulido","no")</f>
        <v>no</v>
      </c>
      <c r="AA1117" s="2" t="str">
        <f>IF(IFERROR(FIND("BIOC",M1117,1),0)&gt;1,"BIOCITY","no")</f>
        <v>no</v>
      </c>
      <c r="AB1117" s="2">
        <f>IFERROR(SEARCH("INT",F1117,1),0)+IFERROR(SEARCH("DEV",F1117,1),0)+IFERROR(SEARCH("FC",F1117,1),0)+IFERROR(SEARCH("USD",F1117,1),0)</f>
        <v>0</v>
      </c>
    </row>
    <row r="1118" spans="1:28" x14ac:dyDescent="0.2">
      <c r="A1118" s="1" t="s">
        <v>1214</v>
      </c>
      <c r="B1118" s="1" t="s">
        <v>15</v>
      </c>
      <c r="C1118" s="4">
        <v>45365</v>
      </c>
      <c r="D1118" s="1" t="s">
        <v>1175</v>
      </c>
      <c r="E1118" s="1" t="s">
        <v>1174</v>
      </c>
      <c r="F1118" s="1" t="s">
        <v>1213</v>
      </c>
      <c r="G1118" s="1" t="s">
        <v>12</v>
      </c>
      <c r="H1118" s="1" t="s">
        <v>11</v>
      </c>
      <c r="I1118" s="1" t="s">
        <v>50</v>
      </c>
      <c r="J1118" s="1" t="s">
        <v>9</v>
      </c>
      <c r="K1118" s="1" t="s">
        <v>30</v>
      </c>
      <c r="L1118" s="1" t="s">
        <v>719</v>
      </c>
      <c r="M1118" s="1" t="s">
        <v>718</v>
      </c>
      <c r="N1118" s="1">
        <v>99.84</v>
      </c>
      <c r="O1118" s="1" t="s">
        <v>2</v>
      </c>
      <c r="P1118" s="1">
        <v>0</v>
      </c>
      <c r="Q1118" s="1">
        <v>99.84</v>
      </c>
      <c r="R1118" s="1" t="s">
        <v>80</v>
      </c>
      <c r="S1118" s="1">
        <v>3990.12</v>
      </c>
      <c r="T1118" s="6">
        <f>+S1118*N1118</f>
        <v>398373.5808</v>
      </c>
      <c r="U1118" s="6">
        <f>+S1118*Q1118</f>
        <v>398373.5808</v>
      </c>
      <c r="V1118" s="1" t="str">
        <f>IF(AB1118=0,IFERROR(VLOOKUP(L1118,[1]listaMateriales!A:K,11,0),"-"),"Sin producto")</f>
        <v>51 x 51</v>
      </c>
      <c r="W1118" s="6">
        <f>+IF(OR(K1118="27",K1118="28",K1118="29"),VLOOKUP(L1118,[1]listaMateriales!A:E,5,0),0)*N1118/1000</f>
        <v>0</v>
      </c>
      <c r="X1118" s="6">
        <f>+IF(W1118=0,0,T1118/W1118)</f>
        <v>0</v>
      </c>
      <c r="Y1118" s="1" t="str">
        <f>MID(L1118,14,1)</f>
        <v>1</v>
      </c>
      <c r="Z1118" s="2" t="str">
        <f>IF(IFERROR(FIND("PUL",M1118,1),0)&gt;1,"pulido","no")</f>
        <v>no</v>
      </c>
      <c r="AA1118" s="2" t="str">
        <f>IF(IFERROR(FIND("BIOC",M1118,1),0)&gt;1,"BIOCITY","no")</f>
        <v>no</v>
      </c>
      <c r="AB1118" s="2">
        <f>IFERROR(SEARCH("INT",F1118,1),0)+IFERROR(SEARCH("DEV",F1118,1),0)+IFERROR(SEARCH("FC",F1118,1),0)+IFERROR(SEARCH("USD",F1118,1),0)</f>
        <v>0</v>
      </c>
    </row>
    <row r="1119" spans="1:28" x14ac:dyDescent="0.2">
      <c r="A1119" s="1" t="s">
        <v>1214</v>
      </c>
      <c r="B1119" s="1" t="s">
        <v>15</v>
      </c>
      <c r="C1119" s="4">
        <v>45365</v>
      </c>
      <c r="D1119" s="1" t="s">
        <v>1175</v>
      </c>
      <c r="E1119" s="1" t="s">
        <v>1174</v>
      </c>
      <c r="F1119" s="1" t="s">
        <v>1213</v>
      </c>
      <c r="G1119" s="1" t="s">
        <v>12</v>
      </c>
      <c r="H1119" s="1" t="s">
        <v>11</v>
      </c>
      <c r="I1119" s="1" t="s">
        <v>50</v>
      </c>
      <c r="J1119" s="1" t="s">
        <v>9</v>
      </c>
      <c r="K1119" s="1" t="s">
        <v>30</v>
      </c>
      <c r="L1119" s="1" t="s">
        <v>1216</v>
      </c>
      <c r="M1119" s="1" t="s">
        <v>1215</v>
      </c>
      <c r="N1119" s="1">
        <v>99.84</v>
      </c>
      <c r="O1119" s="1" t="s">
        <v>2</v>
      </c>
      <c r="P1119" s="1">
        <v>0</v>
      </c>
      <c r="Q1119" s="1">
        <v>99.84</v>
      </c>
      <c r="R1119" s="1" t="s">
        <v>80</v>
      </c>
      <c r="S1119" s="1">
        <v>3990.12</v>
      </c>
      <c r="T1119" s="6">
        <f>+S1119*N1119</f>
        <v>398373.5808</v>
      </c>
      <c r="U1119" s="6">
        <f>+S1119*Q1119</f>
        <v>398373.5808</v>
      </c>
      <c r="V1119" s="1" t="str">
        <f>IF(AB1119=0,IFERROR(VLOOKUP(L1119,[1]listaMateriales!A:K,11,0),"-"),"Sin producto")</f>
        <v>51 x 51</v>
      </c>
      <c r="W1119" s="6">
        <f>+IF(OR(K1119="27",K1119="28",K1119="29"),VLOOKUP(L1119,[1]listaMateriales!A:E,5,0),0)*N1119/1000</f>
        <v>0</v>
      </c>
      <c r="X1119" s="6">
        <f>+IF(W1119=0,0,T1119/W1119)</f>
        <v>0</v>
      </c>
      <c r="Y1119" s="1" t="str">
        <f>MID(L1119,14,1)</f>
        <v>1</v>
      </c>
      <c r="Z1119" s="2" t="str">
        <f>IF(IFERROR(FIND("PUL",M1119,1),0)&gt;1,"pulido","no")</f>
        <v>no</v>
      </c>
      <c r="AA1119" s="2" t="str">
        <f>IF(IFERROR(FIND("BIOC",M1119,1),0)&gt;1,"BIOCITY","no")</f>
        <v>no</v>
      </c>
      <c r="AB1119" s="2">
        <f>IFERROR(SEARCH("INT",F1119,1),0)+IFERROR(SEARCH("DEV",F1119,1),0)+IFERROR(SEARCH("FC",F1119,1),0)+IFERROR(SEARCH("USD",F1119,1),0)</f>
        <v>0</v>
      </c>
    </row>
    <row r="1120" spans="1:28" x14ac:dyDescent="0.2">
      <c r="A1120" s="1" t="s">
        <v>1214</v>
      </c>
      <c r="B1120" s="1" t="s">
        <v>15</v>
      </c>
      <c r="C1120" s="4">
        <v>45365</v>
      </c>
      <c r="D1120" s="1" t="s">
        <v>1175</v>
      </c>
      <c r="E1120" s="1" t="s">
        <v>1174</v>
      </c>
      <c r="F1120" s="1" t="s">
        <v>1213</v>
      </c>
      <c r="G1120" s="1" t="s">
        <v>12</v>
      </c>
      <c r="H1120" s="1" t="s">
        <v>11</v>
      </c>
      <c r="I1120" s="1" t="s">
        <v>50</v>
      </c>
      <c r="J1120" s="1" t="s">
        <v>9</v>
      </c>
      <c r="K1120" s="1" t="s">
        <v>30</v>
      </c>
      <c r="L1120" s="1" t="s">
        <v>1212</v>
      </c>
      <c r="M1120" s="1" t="s">
        <v>1211</v>
      </c>
      <c r="N1120" s="1">
        <v>399.36</v>
      </c>
      <c r="O1120" s="1" t="s">
        <v>2</v>
      </c>
      <c r="P1120" s="1">
        <v>0</v>
      </c>
      <c r="Q1120" s="1">
        <v>399.36</v>
      </c>
      <c r="R1120" s="1" t="s">
        <v>80</v>
      </c>
      <c r="S1120" s="1">
        <v>3990.12</v>
      </c>
      <c r="T1120" s="6">
        <f>+S1120*N1120</f>
        <v>1593494.3232</v>
      </c>
      <c r="U1120" s="6">
        <f>+S1120*Q1120</f>
        <v>1593494.3232</v>
      </c>
      <c r="V1120" s="1" t="str">
        <f>IF(AB1120=0,IFERROR(VLOOKUP(L1120,[1]listaMateriales!A:K,11,0),"-"),"Sin producto")</f>
        <v>51 x 51</v>
      </c>
      <c r="W1120" s="6">
        <f>+IF(OR(K1120="27",K1120="28",K1120="29"),VLOOKUP(L1120,[1]listaMateriales!A:E,5,0),0)*N1120/1000</f>
        <v>0</v>
      </c>
      <c r="X1120" s="6">
        <f>+IF(W1120=0,0,T1120/W1120)</f>
        <v>0</v>
      </c>
      <c r="Y1120" s="1" t="str">
        <f>MID(L1120,14,1)</f>
        <v>1</v>
      </c>
      <c r="Z1120" s="2" t="str">
        <f>IF(IFERROR(FIND("PUL",M1120,1),0)&gt;1,"pulido","no")</f>
        <v>no</v>
      </c>
      <c r="AA1120" s="2" t="str">
        <f>IF(IFERROR(FIND("BIOC",M1120,1),0)&gt;1,"BIOCITY","no")</f>
        <v>no</v>
      </c>
      <c r="AB1120" s="2">
        <f>IFERROR(SEARCH("INT",F1120,1),0)+IFERROR(SEARCH("DEV",F1120,1),0)+IFERROR(SEARCH("FC",F1120,1),0)+IFERROR(SEARCH("USD",F1120,1),0)</f>
        <v>0</v>
      </c>
    </row>
    <row r="1121" spans="1:28" x14ac:dyDescent="0.2">
      <c r="A1121" s="1" t="s">
        <v>1210</v>
      </c>
      <c r="B1121" s="1" t="s">
        <v>15</v>
      </c>
      <c r="C1121" s="4">
        <v>45365</v>
      </c>
      <c r="D1121" s="1" t="s">
        <v>1175</v>
      </c>
      <c r="E1121" s="1" t="s">
        <v>1174</v>
      </c>
      <c r="F1121" s="1" t="s">
        <v>1209</v>
      </c>
      <c r="G1121" s="1" t="s">
        <v>12</v>
      </c>
      <c r="H1121" s="1" t="s">
        <v>11</v>
      </c>
      <c r="I1121" s="1" t="s">
        <v>50</v>
      </c>
      <c r="J1121" s="1" t="s">
        <v>9</v>
      </c>
      <c r="K1121" s="1" t="s">
        <v>30</v>
      </c>
      <c r="L1121" s="1" t="s">
        <v>804</v>
      </c>
      <c r="M1121" s="1" t="s">
        <v>803</v>
      </c>
      <c r="N1121" s="1">
        <v>290.88</v>
      </c>
      <c r="O1121" s="1" t="s">
        <v>2</v>
      </c>
      <c r="P1121" s="1">
        <v>0</v>
      </c>
      <c r="Q1121" s="1">
        <v>290.88</v>
      </c>
      <c r="R1121" s="1" t="s">
        <v>80</v>
      </c>
      <c r="S1121" s="1">
        <v>2976.3</v>
      </c>
      <c r="T1121" s="6">
        <f>+S1121*N1121</f>
        <v>865746.14400000009</v>
      </c>
      <c r="U1121" s="6">
        <f>+S1121*Q1121</f>
        <v>865746.14400000009</v>
      </c>
      <c r="V1121" s="1" t="str">
        <f>IF(AB1121=0,IFERROR(VLOOKUP(L1121,[1]listaMateriales!A:K,11,0),"-"),"Sin producto")</f>
        <v>38 x 38</v>
      </c>
      <c r="W1121" s="6">
        <f>+IF(OR(K1121="27",K1121="28",K1121="29"),VLOOKUP(L1121,[1]listaMateriales!A:E,5,0),0)*N1121/1000</f>
        <v>0</v>
      </c>
      <c r="X1121" s="6">
        <f>+IF(W1121=0,0,T1121/W1121)</f>
        <v>0</v>
      </c>
      <c r="Y1121" s="1" t="str">
        <f>MID(L1121,14,1)</f>
        <v>1</v>
      </c>
      <c r="Z1121" s="2" t="str">
        <f>IF(IFERROR(FIND("PUL",M1121,1),0)&gt;1,"pulido","no")</f>
        <v>no</v>
      </c>
      <c r="AA1121" s="2" t="str">
        <f>IF(IFERROR(FIND("BIOC",M1121,1),0)&gt;1,"BIOCITY","no")</f>
        <v>no</v>
      </c>
      <c r="AB1121" s="2">
        <f>IFERROR(SEARCH("INT",F1121,1),0)+IFERROR(SEARCH("DEV",F1121,1),0)+IFERROR(SEARCH("FC",F1121,1),0)+IFERROR(SEARCH("USD",F1121,1),0)</f>
        <v>0</v>
      </c>
    </row>
    <row r="1122" spans="1:28" x14ac:dyDescent="0.2">
      <c r="A1122" s="1" t="s">
        <v>1210</v>
      </c>
      <c r="B1122" s="1" t="s">
        <v>15</v>
      </c>
      <c r="C1122" s="4">
        <v>45365</v>
      </c>
      <c r="D1122" s="1" t="s">
        <v>1175</v>
      </c>
      <c r="E1122" s="1" t="s">
        <v>1174</v>
      </c>
      <c r="F1122" s="1" t="s">
        <v>1209</v>
      </c>
      <c r="G1122" s="1" t="s">
        <v>12</v>
      </c>
      <c r="H1122" s="1" t="s">
        <v>11</v>
      </c>
      <c r="I1122" s="1" t="s">
        <v>50</v>
      </c>
      <c r="J1122" s="1" t="s">
        <v>9</v>
      </c>
      <c r="K1122" s="1" t="s">
        <v>8</v>
      </c>
      <c r="L1122" s="1" t="s">
        <v>1208</v>
      </c>
      <c r="M1122" s="1" t="s">
        <v>1207</v>
      </c>
      <c r="N1122" s="1">
        <v>196.8</v>
      </c>
      <c r="O1122" s="1" t="s">
        <v>2</v>
      </c>
      <c r="P1122" s="1">
        <v>0</v>
      </c>
      <c r="Q1122" s="1">
        <v>196.8</v>
      </c>
      <c r="R1122" s="1" t="s">
        <v>80</v>
      </c>
      <c r="S1122" s="1">
        <v>4229.4799999999996</v>
      </c>
      <c r="T1122" s="6">
        <f>+S1122*N1122</f>
        <v>832361.66399999999</v>
      </c>
      <c r="U1122" s="6">
        <f>+S1122*Q1122</f>
        <v>832361.66399999999</v>
      </c>
      <c r="V1122" s="1" t="str">
        <f>IF(AB1122=0,IFERROR(VLOOKUP(L1122,[1]listaMateriales!A:K,11,0),"-"),"Sin producto")</f>
        <v xml:space="preserve">29 x 59 Cba </v>
      </c>
      <c r="W1122" s="6">
        <f>+IF(OR(K1122="27",K1122="28",K1122="29"),VLOOKUP(L1122,[1]listaMateriales!A:E,5,0),0)*N1122/1000</f>
        <v>0</v>
      </c>
      <c r="X1122" s="6">
        <f>+IF(W1122=0,0,T1122/W1122)</f>
        <v>0</v>
      </c>
      <c r="Y1122" s="1" t="str">
        <f>MID(L1122,14,1)</f>
        <v>1</v>
      </c>
      <c r="Z1122" s="2" t="str">
        <f>IF(IFERROR(FIND("PUL",M1122,1),0)&gt;1,"pulido","no")</f>
        <v>no</v>
      </c>
      <c r="AA1122" s="2" t="str">
        <f>IF(IFERROR(FIND("BIOC",M1122,1),0)&gt;1,"BIOCITY","no")</f>
        <v>no</v>
      </c>
      <c r="AB1122" s="2">
        <f>IFERROR(SEARCH("INT",F1122,1),0)+IFERROR(SEARCH("DEV",F1122,1),0)+IFERROR(SEARCH("FC",F1122,1),0)+IFERROR(SEARCH("USD",F1122,1),0)</f>
        <v>0</v>
      </c>
    </row>
    <row r="1123" spans="1:28" x14ac:dyDescent="0.2">
      <c r="A1123" s="1" t="s">
        <v>1206</v>
      </c>
      <c r="B1123" s="1" t="s">
        <v>42</v>
      </c>
      <c r="C1123" s="4">
        <v>45365</v>
      </c>
      <c r="D1123" s="1" t="s">
        <v>451</v>
      </c>
      <c r="E1123" s="1" t="s">
        <v>450</v>
      </c>
      <c r="F1123" s="1" t="s">
        <v>1205</v>
      </c>
      <c r="G1123" s="1" t="s">
        <v>39</v>
      </c>
      <c r="H1123" s="1" t="s">
        <v>38</v>
      </c>
      <c r="I1123" s="1" t="s">
        <v>50</v>
      </c>
      <c r="J1123" s="1" t="s">
        <v>37</v>
      </c>
      <c r="K1123" s="1" t="s">
        <v>36</v>
      </c>
      <c r="L1123" s="1" t="s">
        <v>207</v>
      </c>
      <c r="M1123" s="1" t="s">
        <v>206</v>
      </c>
      <c r="N1123" s="1">
        <v>720</v>
      </c>
      <c r="O1123" s="1" t="s">
        <v>4</v>
      </c>
      <c r="P1123" s="1">
        <v>720</v>
      </c>
      <c r="Q1123" s="1">
        <v>0</v>
      </c>
      <c r="R1123" s="1" t="s">
        <v>33</v>
      </c>
      <c r="S1123" s="1">
        <v>218.71</v>
      </c>
      <c r="T1123" s="6">
        <f>+S1123*N1123</f>
        <v>157471.20000000001</v>
      </c>
      <c r="U1123" s="6">
        <f>+S1123*Q1123</f>
        <v>0</v>
      </c>
      <c r="V1123" s="1" t="str">
        <f>IF(AB1123=0,IFERROR(VLOOKUP(L1123,[1]listaMateriales!A:K,11,0),"-"),"Sin producto")</f>
        <v>Ladrillos (Campana)</v>
      </c>
      <c r="W1123" s="6">
        <f>+IF(OR(K1123="27",K1123="28",K1123="29"),VLOOKUP(L1123,[1]listaMateriales!A:E,5,0),0)*N1123/1000</f>
        <v>5.04</v>
      </c>
      <c r="X1123" s="6">
        <f>+IF(W1123=0,0,T1123/W1123)</f>
        <v>31244.285714285717</v>
      </c>
      <c r="Y1123" s="1" t="str">
        <f>MID(L1123,14,1)</f>
        <v/>
      </c>
      <c r="Z1123" s="2" t="str">
        <f>IF(IFERROR(FIND("PUL",M1123,1),0)&gt;1,"pulido","no")</f>
        <v>no</v>
      </c>
      <c r="AA1123" s="2" t="str">
        <f>IF(IFERROR(FIND("BIOC",M1123,1),0)&gt;1,"BIOCITY","no")</f>
        <v>no</v>
      </c>
      <c r="AB1123" s="2">
        <f>IFERROR(SEARCH("INT",F1123,1),0)+IFERROR(SEARCH("DEV",F1123,1),0)+IFERROR(SEARCH("FC",F1123,1),0)+IFERROR(SEARCH("USD",F1123,1),0)</f>
        <v>0</v>
      </c>
    </row>
    <row r="1124" spans="1:28" x14ac:dyDescent="0.2">
      <c r="A1124" s="1" t="s">
        <v>1206</v>
      </c>
      <c r="B1124" s="1" t="s">
        <v>42</v>
      </c>
      <c r="C1124" s="4">
        <v>45365</v>
      </c>
      <c r="D1124" s="1" t="s">
        <v>451</v>
      </c>
      <c r="E1124" s="1" t="s">
        <v>450</v>
      </c>
      <c r="F1124" s="1" t="s">
        <v>1205</v>
      </c>
      <c r="G1124" s="1" t="s">
        <v>39</v>
      </c>
      <c r="H1124" s="1" t="s">
        <v>38</v>
      </c>
      <c r="I1124" s="1" t="s">
        <v>50</v>
      </c>
      <c r="J1124" s="1" t="s">
        <v>37</v>
      </c>
      <c r="K1124" s="1" t="s">
        <v>36</v>
      </c>
      <c r="L1124" s="1" t="s">
        <v>35</v>
      </c>
      <c r="M1124" s="1" t="s">
        <v>34</v>
      </c>
      <c r="N1124" s="1">
        <v>2880</v>
      </c>
      <c r="O1124" s="1" t="s">
        <v>4</v>
      </c>
      <c r="P1124" s="1">
        <v>2880</v>
      </c>
      <c r="Q1124" s="1">
        <v>0</v>
      </c>
      <c r="R1124" s="1" t="s">
        <v>33</v>
      </c>
      <c r="S1124" s="1">
        <v>143.34</v>
      </c>
      <c r="T1124" s="6">
        <f>+S1124*N1124</f>
        <v>412819.20000000001</v>
      </c>
      <c r="U1124" s="6">
        <f>+S1124*Q1124</f>
        <v>0</v>
      </c>
      <c r="V1124" s="1" t="str">
        <f>IF(AB1124=0,IFERROR(VLOOKUP(L1124,[1]listaMateriales!A:K,11,0),"-"),"Sin producto")</f>
        <v>Ladrillos (Campana)</v>
      </c>
      <c r="W1124" s="6">
        <f>+IF(OR(K1124="27",K1124="28",K1124="29"),VLOOKUP(L1124,[1]listaMateriales!A:E,5,0),0)*N1124/1000</f>
        <v>13.824</v>
      </c>
      <c r="X1124" s="6">
        <f>+IF(W1124=0,0,T1124/W1124)</f>
        <v>29862.5</v>
      </c>
      <c r="Y1124" s="1" t="str">
        <f>MID(L1124,14,1)</f>
        <v/>
      </c>
      <c r="Z1124" s="2" t="str">
        <f>IF(IFERROR(FIND("PUL",M1124,1),0)&gt;1,"pulido","no")</f>
        <v>no</v>
      </c>
      <c r="AA1124" s="2" t="str">
        <f>IF(IFERROR(FIND("BIOC",M1124,1),0)&gt;1,"BIOCITY","no")</f>
        <v>no</v>
      </c>
      <c r="AB1124" s="2">
        <f>IFERROR(SEARCH("INT",F1124,1),0)+IFERROR(SEARCH("DEV",F1124,1),0)+IFERROR(SEARCH("FC",F1124,1),0)+IFERROR(SEARCH("USD",F1124,1),0)</f>
        <v>0</v>
      </c>
    </row>
    <row r="1125" spans="1:28" x14ac:dyDescent="0.2">
      <c r="A1125" s="1" t="s">
        <v>1206</v>
      </c>
      <c r="B1125" s="1" t="s">
        <v>42</v>
      </c>
      <c r="C1125" s="4">
        <v>45365</v>
      </c>
      <c r="D1125" s="1" t="s">
        <v>451</v>
      </c>
      <c r="E1125" s="1" t="s">
        <v>450</v>
      </c>
      <c r="F1125" s="1" t="s">
        <v>1205</v>
      </c>
      <c r="G1125" s="1" t="s">
        <v>39</v>
      </c>
      <c r="H1125" s="1" t="s">
        <v>38</v>
      </c>
      <c r="I1125" s="1" t="s">
        <v>50</v>
      </c>
      <c r="J1125" s="1" t="s">
        <v>37</v>
      </c>
      <c r="K1125" s="1" t="s">
        <v>36</v>
      </c>
      <c r="L1125" s="1" t="s">
        <v>86</v>
      </c>
      <c r="M1125" s="1" t="s">
        <v>85</v>
      </c>
      <c r="N1125" s="1">
        <v>2376</v>
      </c>
      <c r="O1125" s="1" t="s">
        <v>4</v>
      </c>
      <c r="P1125" s="1">
        <v>2376</v>
      </c>
      <c r="Q1125" s="1">
        <v>0</v>
      </c>
      <c r="R1125" s="1" t="s">
        <v>33</v>
      </c>
      <c r="S1125" s="1">
        <v>119.94</v>
      </c>
      <c r="T1125" s="6">
        <f>+S1125*N1125</f>
        <v>284977.44</v>
      </c>
      <c r="U1125" s="6">
        <f>+S1125*Q1125</f>
        <v>0</v>
      </c>
      <c r="V1125" s="1" t="str">
        <f>IF(AB1125=0,IFERROR(VLOOKUP(L1125,[1]listaMateriales!A:K,11,0),"-"),"Sin producto")</f>
        <v>Ladrillos (Campana)</v>
      </c>
      <c r="W1125" s="6">
        <f>+IF(OR(K1125="27",K1125="28",K1125="29"),VLOOKUP(L1125,[1]listaMateriales!A:E,5,0),0)*N1125/1000</f>
        <v>8.7911999999999999</v>
      </c>
      <c r="X1125" s="6">
        <f>+IF(W1125=0,0,T1125/W1125)</f>
        <v>32416.216216216217</v>
      </c>
      <c r="Y1125" s="1" t="str">
        <f>MID(L1125,14,1)</f>
        <v/>
      </c>
      <c r="Z1125" s="2" t="str">
        <f>IF(IFERROR(FIND("PUL",M1125,1),0)&gt;1,"pulido","no")</f>
        <v>no</v>
      </c>
      <c r="AA1125" s="2" t="str">
        <f>IF(IFERROR(FIND("BIOC",M1125,1),0)&gt;1,"BIOCITY","no")</f>
        <v>no</v>
      </c>
      <c r="AB1125" s="2">
        <f>IFERROR(SEARCH("INT",F1125,1),0)+IFERROR(SEARCH("DEV",F1125,1),0)+IFERROR(SEARCH("FC",F1125,1),0)+IFERROR(SEARCH("USD",F1125,1),0)</f>
        <v>0</v>
      </c>
    </row>
    <row r="1126" spans="1:28" x14ac:dyDescent="0.2">
      <c r="A1126" s="1" t="s">
        <v>1204</v>
      </c>
      <c r="B1126" s="1" t="s">
        <v>42</v>
      </c>
      <c r="C1126" s="4">
        <v>45365</v>
      </c>
      <c r="D1126" s="1" t="s">
        <v>1203</v>
      </c>
      <c r="E1126" s="1" t="s">
        <v>1202</v>
      </c>
      <c r="F1126" s="1" t="s">
        <v>1196</v>
      </c>
      <c r="G1126" s="1" t="s">
        <v>39</v>
      </c>
      <c r="H1126" s="1" t="s">
        <v>38</v>
      </c>
      <c r="I1126" s="1" t="s">
        <v>50</v>
      </c>
      <c r="J1126" s="1" t="s">
        <v>37</v>
      </c>
      <c r="K1126" s="1" t="s">
        <v>36</v>
      </c>
      <c r="L1126" s="1" t="s">
        <v>35</v>
      </c>
      <c r="M1126" s="1" t="s">
        <v>34</v>
      </c>
      <c r="N1126" s="1">
        <v>1440</v>
      </c>
      <c r="O1126" s="1" t="s">
        <v>4</v>
      </c>
      <c r="P1126" s="1">
        <v>1440</v>
      </c>
      <c r="Q1126" s="1">
        <v>0</v>
      </c>
      <c r="R1126" s="1" t="s">
        <v>33</v>
      </c>
      <c r="S1126" s="1">
        <v>205.07</v>
      </c>
      <c r="T1126" s="6">
        <f>+S1126*N1126</f>
        <v>295300.8</v>
      </c>
      <c r="U1126" s="6">
        <f>+S1126*Q1126</f>
        <v>0</v>
      </c>
      <c r="V1126" s="1" t="str">
        <f>IF(AB1126=0,IFERROR(VLOOKUP(L1126,[1]listaMateriales!A:K,11,0),"-"),"Sin producto")</f>
        <v>Ladrillos (Campana)</v>
      </c>
      <c r="W1126" s="6">
        <f>+IF(OR(K1126="27",K1126="28",K1126="29"),VLOOKUP(L1126,[1]listaMateriales!A:E,5,0),0)*N1126/1000</f>
        <v>6.9119999999999999</v>
      </c>
      <c r="X1126" s="6">
        <f>+IF(W1126=0,0,T1126/W1126)</f>
        <v>42722.916666666664</v>
      </c>
      <c r="Y1126" s="1" t="str">
        <f>MID(L1126,14,1)</f>
        <v/>
      </c>
      <c r="Z1126" s="2" t="str">
        <f>IF(IFERROR(FIND("PUL",M1126,1),0)&gt;1,"pulido","no")</f>
        <v>no</v>
      </c>
      <c r="AA1126" s="2" t="str">
        <f>IF(IFERROR(FIND("BIOC",M1126,1),0)&gt;1,"BIOCITY","no")</f>
        <v>no</v>
      </c>
      <c r="AB1126" s="2">
        <f>IFERROR(SEARCH("INT",F1126,1),0)+IFERROR(SEARCH("DEV",F1126,1),0)+IFERROR(SEARCH("FC",F1126,1),0)+IFERROR(SEARCH("USD",F1126,1),0)</f>
        <v>0</v>
      </c>
    </row>
    <row r="1127" spans="1:28" x14ac:dyDescent="0.2">
      <c r="A1127" s="1" t="s">
        <v>1204</v>
      </c>
      <c r="B1127" s="1" t="s">
        <v>42</v>
      </c>
      <c r="C1127" s="4">
        <v>45365</v>
      </c>
      <c r="D1127" s="1" t="s">
        <v>1203</v>
      </c>
      <c r="E1127" s="1" t="s">
        <v>1202</v>
      </c>
      <c r="F1127" s="1" t="s">
        <v>1196</v>
      </c>
      <c r="G1127" s="1" t="s">
        <v>39</v>
      </c>
      <c r="H1127" s="1" t="s">
        <v>38</v>
      </c>
      <c r="I1127" s="1" t="s">
        <v>50</v>
      </c>
      <c r="J1127" s="1" t="s">
        <v>37</v>
      </c>
      <c r="K1127" s="1" t="s">
        <v>36</v>
      </c>
      <c r="L1127" s="1" t="s">
        <v>75</v>
      </c>
      <c r="M1127" s="1" t="s">
        <v>74</v>
      </c>
      <c r="N1127" s="1">
        <v>2700</v>
      </c>
      <c r="O1127" s="1" t="s">
        <v>4</v>
      </c>
      <c r="P1127" s="1">
        <v>2700</v>
      </c>
      <c r="Q1127" s="1">
        <v>0</v>
      </c>
      <c r="R1127" s="1" t="s">
        <v>33</v>
      </c>
      <c r="S1127" s="1">
        <v>395.89</v>
      </c>
      <c r="T1127" s="6">
        <f>+S1127*N1127</f>
        <v>1068903</v>
      </c>
      <c r="U1127" s="6">
        <f>+S1127*Q1127</f>
        <v>0</v>
      </c>
      <c r="V1127" s="1" t="str">
        <f>IF(AB1127=0,IFERROR(VLOOKUP(L1127,[1]listaMateriales!A:K,11,0),"-"),"Sin producto")</f>
        <v>Ladrillos (Campana)</v>
      </c>
      <c r="W1127" s="6">
        <f>+IF(OR(K1127="27",K1127="28",K1127="29"),VLOOKUP(L1127,[1]listaMateriales!A:E,5,0),0)*N1127/1000</f>
        <v>21.06</v>
      </c>
      <c r="X1127" s="6">
        <f>+IF(W1127=0,0,T1127/W1127)</f>
        <v>50755.128205128211</v>
      </c>
      <c r="Y1127" s="1" t="str">
        <f>MID(L1127,14,1)</f>
        <v/>
      </c>
      <c r="Z1127" s="2" t="str">
        <f>IF(IFERROR(FIND("PUL",M1127,1),0)&gt;1,"pulido","no")</f>
        <v>no</v>
      </c>
      <c r="AA1127" s="2" t="str">
        <f>IF(IFERROR(FIND("BIOC",M1127,1),0)&gt;1,"BIOCITY","no")</f>
        <v>no</v>
      </c>
      <c r="AB1127" s="2">
        <f>IFERROR(SEARCH("INT",F1127,1),0)+IFERROR(SEARCH("DEV",F1127,1),0)+IFERROR(SEARCH("FC",F1127,1),0)+IFERROR(SEARCH("USD",F1127,1),0)</f>
        <v>0</v>
      </c>
    </row>
    <row r="1128" spans="1:28" x14ac:dyDescent="0.2">
      <c r="A1128" s="1" t="s">
        <v>1199</v>
      </c>
      <c r="B1128" s="1" t="s">
        <v>15</v>
      </c>
      <c r="C1128" s="4">
        <v>45365</v>
      </c>
      <c r="D1128" s="1" t="s">
        <v>1175</v>
      </c>
      <c r="E1128" s="1" t="s">
        <v>1174</v>
      </c>
      <c r="F1128" s="1" t="s">
        <v>1198</v>
      </c>
      <c r="G1128" s="1" t="s">
        <v>12</v>
      </c>
      <c r="H1128" s="1" t="s">
        <v>11</v>
      </c>
      <c r="I1128" s="1" t="s">
        <v>50</v>
      </c>
      <c r="J1128" s="1" t="s">
        <v>9</v>
      </c>
      <c r="K1128" s="1" t="s">
        <v>30</v>
      </c>
      <c r="L1128" s="1" t="s">
        <v>32</v>
      </c>
      <c r="M1128" s="1" t="s">
        <v>31</v>
      </c>
      <c r="N1128" s="1">
        <v>484.8</v>
      </c>
      <c r="O1128" s="1" t="s">
        <v>2</v>
      </c>
      <c r="P1128" s="1">
        <v>0</v>
      </c>
      <c r="Q1128" s="1">
        <v>484.8</v>
      </c>
      <c r="R1128" s="1" t="s">
        <v>80</v>
      </c>
      <c r="S1128" s="1">
        <v>2976.3</v>
      </c>
      <c r="T1128" s="6">
        <f>+S1128*N1128</f>
        <v>1442910.2400000002</v>
      </c>
      <c r="U1128" s="6">
        <f>+S1128*Q1128</f>
        <v>1442910.2400000002</v>
      </c>
      <c r="V1128" s="1" t="str">
        <f>IF(AB1128=0,IFERROR(VLOOKUP(L1128,[1]listaMateriales!A:K,11,0),"-"),"Sin producto")</f>
        <v>38 x 38</v>
      </c>
      <c r="W1128" s="6">
        <f>+IF(OR(K1128="27",K1128="28",K1128="29"),VLOOKUP(L1128,[1]listaMateriales!A:E,5,0),0)*N1128/1000</f>
        <v>0</v>
      </c>
      <c r="X1128" s="6">
        <f>+IF(W1128=0,0,T1128/W1128)</f>
        <v>0</v>
      </c>
      <c r="Y1128" s="1" t="str">
        <f>MID(L1128,14,1)</f>
        <v>1</v>
      </c>
      <c r="Z1128" s="2" t="str">
        <f>IF(IFERROR(FIND("PUL",M1128,1),0)&gt;1,"pulido","no")</f>
        <v>no</v>
      </c>
      <c r="AA1128" s="2" t="str">
        <f>IF(IFERROR(FIND("BIOC",M1128,1),0)&gt;1,"BIOCITY","no")</f>
        <v>no</v>
      </c>
      <c r="AB1128" s="2">
        <f>IFERROR(SEARCH("INT",F1128,1),0)+IFERROR(SEARCH("DEV",F1128,1),0)+IFERROR(SEARCH("FC",F1128,1),0)+IFERROR(SEARCH("USD",F1128,1),0)</f>
        <v>0</v>
      </c>
    </row>
    <row r="1129" spans="1:28" x14ac:dyDescent="0.2">
      <c r="A1129" s="1" t="s">
        <v>1199</v>
      </c>
      <c r="B1129" s="1" t="s">
        <v>15</v>
      </c>
      <c r="C1129" s="4">
        <v>45365</v>
      </c>
      <c r="D1129" s="1" t="s">
        <v>1175</v>
      </c>
      <c r="E1129" s="1" t="s">
        <v>1174</v>
      </c>
      <c r="F1129" s="1" t="s">
        <v>1198</v>
      </c>
      <c r="G1129" s="1" t="s">
        <v>12</v>
      </c>
      <c r="H1129" s="1" t="s">
        <v>11</v>
      </c>
      <c r="I1129" s="1" t="s">
        <v>50</v>
      </c>
      <c r="J1129" s="1" t="s">
        <v>9</v>
      </c>
      <c r="K1129" s="1" t="s">
        <v>30</v>
      </c>
      <c r="L1129" s="1" t="s">
        <v>1201</v>
      </c>
      <c r="M1129" s="1" t="s">
        <v>1200</v>
      </c>
      <c r="N1129" s="1">
        <v>96.96</v>
      </c>
      <c r="O1129" s="1" t="s">
        <v>2</v>
      </c>
      <c r="P1129" s="1">
        <v>0</v>
      </c>
      <c r="Q1129" s="1">
        <v>96.96</v>
      </c>
      <c r="R1129" s="1" t="s">
        <v>80</v>
      </c>
      <c r="S1129" s="1">
        <v>2976.3</v>
      </c>
      <c r="T1129" s="6">
        <f>+S1129*N1129</f>
        <v>288582.04800000001</v>
      </c>
      <c r="U1129" s="6">
        <f>+S1129*Q1129</f>
        <v>288582.04800000001</v>
      </c>
      <c r="V1129" s="1" t="str">
        <f>IF(AB1129=0,IFERROR(VLOOKUP(L1129,[1]listaMateriales!A:K,11,0),"-"),"Sin producto")</f>
        <v>38 x 38</v>
      </c>
      <c r="W1129" s="6">
        <f>+IF(OR(K1129="27",K1129="28",K1129="29"),VLOOKUP(L1129,[1]listaMateriales!A:E,5,0),0)*N1129/1000</f>
        <v>0</v>
      </c>
      <c r="X1129" s="6">
        <f>+IF(W1129=0,0,T1129/W1129)</f>
        <v>0</v>
      </c>
      <c r="Y1129" s="1" t="str">
        <f>MID(L1129,14,1)</f>
        <v>1</v>
      </c>
      <c r="Z1129" s="2" t="str">
        <f>IF(IFERROR(FIND("PUL",M1129,1),0)&gt;1,"pulido","no")</f>
        <v>no</v>
      </c>
      <c r="AA1129" s="2" t="str">
        <f>IF(IFERROR(FIND("BIOC",M1129,1),0)&gt;1,"BIOCITY","no")</f>
        <v>no</v>
      </c>
      <c r="AB1129" s="2">
        <f>IFERROR(SEARCH("INT",F1129,1),0)+IFERROR(SEARCH("DEV",F1129,1),0)+IFERROR(SEARCH("FC",F1129,1),0)+IFERROR(SEARCH("USD",F1129,1),0)</f>
        <v>0</v>
      </c>
    </row>
    <row r="1130" spans="1:28" x14ac:dyDescent="0.2">
      <c r="A1130" s="1" t="s">
        <v>1199</v>
      </c>
      <c r="B1130" s="1" t="s">
        <v>15</v>
      </c>
      <c r="C1130" s="4">
        <v>45365</v>
      </c>
      <c r="D1130" s="1" t="s">
        <v>1175</v>
      </c>
      <c r="E1130" s="1" t="s">
        <v>1174</v>
      </c>
      <c r="F1130" s="1" t="s">
        <v>1198</v>
      </c>
      <c r="G1130" s="1" t="s">
        <v>12</v>
      </c>
      <c r="H1130" s="1" t="s">
        <v>11</v>
      </c>
      <c r="I1130" s="1" t="s">
        <v>50</v>
      </c>
      <c r="J1130" s="1" t="s">
        <v>9</v>
      </c>
      <c r="K1130" s="1" t="s">
        <v>30</v>
      </c>
      <c r="L1130" s="1" t="s">
        <v>199</v>
      </c>
      <c r="M1130" s="1" t="s">
        <v>198</v>
      </c>
      <c r="N1130" s="1">
        <v>290.88</v>
      </c>
      <c r="O1130" s="1" t="s">
        <v>2</v>
      </c>
      <c r="P1130" s="1">
        <v>0</v>
      </c>
      <c r="Q1130" s="1">
        <v>290.88</v>
      </c>
      <c r="R1130" s="1" t="s">
        <v>80</v>
      </c>
      <c r="S1130" s="1">
        <v>2976.3</v>
      </c>
      <c r="T1130" s="6">
        <f>+S1130*N1130</f>
        <v>865746.14400000009</v>
      </c>
      <c r="U1130" s="6">
        <f>+S1130*Q1130</f>
        <v>865746.14400000009</v>
      </c>
      <c r="V1130" s="1" t="str">
        <f>IF(AB1130=0,IFERROR(VLOOKUP(L1130,[1]listaMateriales!A:K,11,0),"-"),"Sin producto")</f>
        <v>38 x 38</v>
      </c>
      <c r="W1130" s="6">
        <f>+IF(OR(K1130="27",K1130="28",K1130="29"),VLOOKUP(L1130,[1]listaMateriales!A:E,5,0),0)*N1130/1000</f>
        <v>0</v>
      </c>
      <c r="X1130" s="6">
        <f>+IF(W1130=0,0,T1130/W1130)</f>
        <v>0</v>
      </c>
      <c r="Y1130" s="1" t="str">
        <f>MID(L1130,14,1)</f>
        <v>1</v>
      </c>
      <c r="Z1130" s="2" t="str">
        <f>IF(IFERROR(FIND("PUL",M1130,1),0)&gt;1,"pulido","no")</f>
        <v>no</v>
      </c>
      <c r="AA1130" s="2" t="str">
        <f>IF(IFERROR(FIND("BIOC",M1130,1),0)&gt;1,"BIOCITY","no")</f>
        <v>no</v>
      </c>
      <c r="AB1130" s="2">
        <f>IFERROR(SEARCH("INT",F1130,1),0)+IFERROR(SEARCH("DEV",F1130,1),0)+IFERROR(SEARCH("FC",F1130,1),0)+IFERROR(SEARCH("USD",F1130,1),0)</f>
        <v>0</v>
      </c>
    </row>
    <row r="1131" spans="1:28" x14ac:dyDescent="0.2">
      <c r="A1131" s="1" t="s">
        <v>1197</v>
      </c>
      <c r="B1131" s="1" t="s">
        <v>42</v>
      </c>
      <c r="C1131" s="4">
        <v>45365</v>
      </c>
      <c r="D1131" s="1" t="s">
        <v>1190</v>
      </c>
      <c r="E1131" s="1" t="s">
        <v>1189</v>
      </c>
      <c r="F1131" s="1" t="s">
        <v>1196</v>
      </c>
      <c r="G1131" s="1" t="s">
        <v>39</v>
      </c>
      <c r="H1131" s="1" t="s">
        <v>38</v>
      </c>
      <c r="I1131" s="1" t="s">
        <v>50</v>
      </c>
      <c r="J1131" s="1" t="s">
        <v>37</v>
      </c>
      <c r="K1131" s="1" t="s">
        <v>36</v>
      </c>
      <c r="L1131" s="1" t="s">
        <v>35</v>
      </c>
      <c r="M1131" s="1" t="s">
        <v>34</v>
      </c>
      <c r="N1131" s="1">
        <v>2880</v>
      </c>
      <c r="O1131" s="1" t="s">
        <v>4</v>
      </c>
      <c r="P1131" s="1">
        <v>2880</v>
      </c>
      <c r="Q1131" s="1">
        <v>0</v>
      </c>
      <c r="R1131" s="1" t="s">
        <v>33</v>
      </c>
      <c r="S1131" s="1">
        <v>159.99</v>
      </c>
      <c r="T1131" s="6">
        <f>+S1131*N1131</f>
        <v>460771.2</v>
      </c>
      <c r="U1131" s="6">
        <f>+S1131*Q1131</f>
        <v>0</v>
      </c>
      <c r="V1131" s="1" t="str">
        <f>IF(AB1131=0,IFERROR(VLOOKUP(L1131,[1]listaMateriales!A:K,11,0),"-"),"Sin producto")</f>
        <v>Ladrillos (Campana)</v>
      </c>
      <c r="W1131" s="6">
        <f>+IF(OR(K1131="27",K1131="28",K1131="29"),VLOOKUP(L1131,[1]listaMateriales!A:E,5,0),0)*N1131/1000</f>
        <v>13.824</v>
      </c>
      <c r="X1131" s="6">
        <f>+IF(W1131=0,0,T1131/W1131)</f>
        <v>33331.25</v>
      </c>
      <c r="Y1131" s="1" t="str">
        <f>MID(L1131,14,1)</f>
        <v/>
      </c>
      <c r="Z1131" s="2" t="str">
        <f>IF(IFERROR(FIND("PUL",M1131,1),0)&gt;1,"pulido","no")</f>
        <v>no</v>
      </c>
      <c r="AA1131" s="2" t="str">
        <f>IF(IFERROR(FIND("BIOC",M1131,1),0)&gt;1,"BIOCITY","no")</f>
        <v>no</v>
      </c>
      <c r="AB1131" s="2">
        <f>IFERROR(SEARCH("INT",F1131,1),0)+IFERROR(SEARCH("DEV",F1131,1),0)+IFERROR(SEARCH("FC",F1131,1),0)+IFERROR(SEARCH("USD",F1131,1),0)</f>
        <v>0</v>
      </c>
    </row>
    <row r="1132" spans="1:28" x14ac:dyDescent="0.2">
      <c r="A1132" s="1" t="s">
        <v>1197</v>
      </c>
      <c r="B1132" s="1" t="s">
        <v>42</v>
      </c>
      <c r="C1132" s="4">
        <v>45365</v>
      </c>
      <c r="D1132" s="1" t="s">
        <v>1190</v>
      </c>
      <c r="E1132" s="1" t="s">
        <v>1189</v>
      </c>
      <c r="F1132" s="1" t="s">
        <v>1196</v>
      </c>
      <c r="G1132" s="1" t="s">
        <v>39</v>
      </c>
      <c r="H1132" s="1" t="s">
        <v>38</v>
      </c>
      <c r="I1132" s="1" t="s">
        <v>50</v>
      </c>
      <c r="J1132" s="1" t="s">
        <v>37</v>
      </c>
      <c r="K1132" s="1" t="s">
        <v>36</v>
      </c>
      <c r="L1132" s="1" t="s">
        <v>86</v>
      </c>
      <c r="M1132" s="1" t="s">
        <v>85</v>
      </c>
      <c r="N1132" s="1">
        <v>3960</v>
      </c>
      <c r="O1132" s="1" t="s">
        <v>4</v>
      </c>
      <c r="P1132" s="1">
        <v>3960</v>
      </c>
      <c r="Q1132" s="1">
        <v>0</v>
      </c>
      <c r="R1132" s="1" t="s">
        <v>33</v>
      </c>
      <c r="S1132" s="1">
        <v>133.87</v>
      </c>
      <c r="T1132" s="6">
        <f>+S1132*N1132</f>
        <v>530125.20000000007</v>
      </c>
      <c r="U1132" s="6">
        <f>+S1132*Q1132</f>
        <v>0</v>
      </c>
      <c r="V1132" s="1" t="str">
        <f>IF(AB1132=0,IFERROR(VLOOKUP(L1132,[1]listaMateriales!A:K,11,0),"-"),"Sin producto")</f>
        <v>Ladrillos (Campana)</v>
      </c>
      <c r="W1132" s="6">
        <f>+IF(OR(K1132="27",K1132="28",K1132="29"),VLOOKUP(L1132,[1]listaMateriales!A:E,5,0),0)*N1132/1000</f>
        <v>14.651999999999999</v>
      </c>
      <c r="X1132" s="6">
        <f>+IF(W1132=0,0,T1132/W1132)</f>
        <v>36181.081081081087</v>
      </c>
      <c r="Y1132" s="1" t="str">
        <f>MID(L1132,14,1)</f>
        <v/>
      </c>
      <c r="Z1132" s="2" t="str">
        <f>IF(IFERROR(FIND("PUL",M1132,1),0)&gt;1,"pulido","no")</f>
        <v>no</v>
      </c>
      <c r="AA1132" s="2" t="str">
        <f>IF(IFERROR(FIND("BIOC",M1132,1),0)&gt;1,"BIOCITY","no")</f>
        <v>no</v>
      </c>
      <c r="AB1132" s="2">
        <f>IFERROR(SEARCH("INT",F1132,1),0)+IFERROR(SEARCH("DEV",F1132,1),0)+IFERROR(SEARCH("FC",F1132,1),0)+IFERROR(SEARCH("USD",F1132,1),0)</f>
        <v>0</v>
      </c>
    </row>
    <row r="1133" spans="1:28" x14ac:dyDescent="0.2">
      <c r="A1133" s="1" t="s">
        <v>1195</v>
      </c>
      <c r="B1133" s="1" t="s">
        <v>42</v>
      </c>
      <c r="C1133" s="4">
        <v>45365</v>
      </c>
      <c r="D1133" s="1" t="s">
        <v>1190</v>
      </c>
      <c r="E1133" s="1" t="s">
        <v>1189</v>
      </c>
      <c r="F1133" s="1" t="s">
        <v>1194</v>
      </c>
      <c r="G1133" s="1" t="s">
        <v>39</v>
      </c>
      <c r="H1133" s="1" t="s">
        <v>38</v>
      </c>
      <c r="I1133" s="1" t="s">
        <v>50</v>
      </c>
      <c r="J1133" s="1" t="s">
        <v>37</v>
      </c>
      <c r="K1133" s="1" t="s">
        <v>36</v>
      </c>
      <c r="L1133" s="1" t="s">
        <v>86</v>
      </c>
      <c r="M1133" s="1" t="s">
        <v>85</v>
      </c>
      <c r="N1133" s="1">
        <v>3960</v>
      </c>
      <c r="O1133" s="1" t="s">
        <v>4</v>
      </c>
      <c r="P1133" s="1">
        <v>3960</v>
      </c>
      <c r="Q1133" s="1">
        <v>0</v>
      </c>
      <c r="R1133" s="1" t="s">
        <v>33</v>
      </c>
      <c r="S1133" s="1">
        <v>133.87</v>
      </c>
      <c r="T1133" s="6">
        <f>+S1133*N1133</f>
        <v>530125.20000000007</v>
      </c>
      <c r="U1133" s="6">
        <f>+S1133*Q1133</f>
        <v>0</v>
      </c>
      <c r="V1133" s="1" t="str">
        <f>IF(AB1133=0,IFERROR(VLOOKUP(L1133,[1]listaMateriales!A:K,11,0),"-"),"Sin producto")</f>
        <v>Ladrillos (Campana)</v>
      </c>
      <c r="W1133" s="6">
        <f>+IF(OR(K1133="27",K1133="28",K1133="29"),VLOOKUP(L1133,[1]listaMateriales!A:E,5,0),0)*N1133/1000</f>
        <v>14.651999999999999</v>
      </c>
      <c r="X1133" s="6">
        <f>+IF(W1133=0,0,T1133/W1133)</f>
        <v>36181.081081081087</v>
      </c>
      <c r="Y1133" s="1" t="str">
        <f>MID(L1133,14,1)</f>
        <v/>
      </c>
      <c r="Z1133" s="2" t="str">
        <f>IF(IFERROR(FIND("PUL",M1133,1),0)&gt;1,"pulido","no")</f>
        <v>no</v>
      </c>
      <c r="AA1133" s="2" t="str">
        <f>IF(IFERROR(FIND("BIOC",M1133,1),0)&gt;1,"BIOCITY","no")</f>
        <v>no</v>
      </c>
      <c r="AB1133" s="2">
        <f>IFERROR(SEARCH("INT",F1133,1),0)+IFERROR(SEARCH("DEV",F1133,1),0)+IFERROR(SEARCH("FC",F1133,1),0)+IFERROR(SEARCH("USD",F1133,1),0)</f>
        <v>0</v>
      </c>
    </row>
    <row r="1134" spans="1:28" x14ac:dyDescent="0.2">
      <c r="A1134" s="1" t="s">
        <v>1195</v>
      </c>
      <c r="B1134" s="1" t="s">
        <v>42</v>
      </c>
      <c r="C1134" s="4">
        <v>45365</v>
      </c>
      <c r="D1134" s="1" t="s">
        <v>1190</v>
      </c>
      <c r="E1134" s="1" t="s">
        <v>1189</v>
      </c>
      <c r="F1134" s="1" t="s">
        <v>1194</v>
      </c>
      <c r="G1134" s="1" t="s">
        <v>39</v>
      </c>
      <c r="H1134" s="1" t="s">
        <v>38</v>
      </c>
      <c r="I1134" s="1" t="s">
        <v>50</v>
      </c>
      <c r="J1134" s="1" t="s">
        <v>37</v>
      </c>
      <c r="K1134" s="1" t="s">
        <v>36</v>
      </c>
      <c r="L1134" s="1" t="s">
        <v>35</v>
      </c>
      <c r="M1134" s="1" t="s">
        <v>34</v>
      </c>
      <c r="N1134" s="1">
        <v>2880</v>
      </c>
      <c r="O1134" s="1" t="s">
        <v>4</v>
      </c>
      <c r="P1134" s="1">
        <v>2880</v>
      </c>
      <c r="Q1134" s="1">
        <v>0</v>
      </c>
      <c r="R1134" s="1" t="s">
        <v>33</v>
      </c>
      <c r="S1134" s="1">
        <v>159.99</v>
      </c>
      <c r="T1134" s="6">
        <f>+S1134*N1134</f>
        <v>460771.2</v>
      </c>
      <c r="U1134" s="6">
        <f>+S1134*Q1134</f>
        <v>0</v>
      </c>
      <c r="V1134" s="1" t="str">
        <f>IF(AB1134=0,IFERROR(VLOOKUP(L1134,[1]listaMateriales!A:K,11,0),"-"),"Sin producto")</f>
        <v>Ladrillos (Campana)</v>
      </c>
      <c r="W1134" s="6">
        <f>+IF(OR(K1134="27",K1134="28",K1134="29"),VLOOKUP(L1134,[1]listaMateriales!A:E,5,0),0)*N1134/1000</f>
        <v>13.824</v>
      </c>
      <c r="X1134" s="6">
        <f>+IF(W1134=0,0,T1134/W1134)</f>
        <v>33331.25</v>
      </c>
      <c r="Y1134" s="1" t="str">
        <f>MID(L1134,14,1)</f>
        <v/>
      </c>
      <c r="Z1134" s="2" t="str">
        <f>IF(IFERROR(FIND("PUL",M1134,1),0)&gt;1,"pulido","no")</f>
        <v>no</v>
      </c>
      <c r="AA1134" s="2" t="str">
        <f>IF(IFERROR(FIND("BIOC",M1134,1),0)&gt;1,"BIOCITY","no")</f>
        <v>no</v>
      </c>
      <c r="AB1134" s="2">
        <f>IFERROR(SEARCH("INT",F1134,1),0)+IFERROR(SEARCH("DEV",F1134,1),0)+IFERROR(SEARCH("FC",F1134,1),0)+IFERROR(SEARCH("USD",F1134,1),0)</f>
        <v>0</v>
      </c>
    </row>
    <row r="1135" spans="1:28" x14ac:dyDescent="0.2">
      <c r="A1135" s="1" t="s">
        <v>1193</v>
      </c>
      <c r="B1135" s="1" t="s">
        <v>42</v>
      </c>
      <c r="C1135" s="4">
        <v>45365</v>
      </c>
      <c r="D1135" s="1" t="s">
        <v>1190</v>
      </c>
      <c r="E1135" s="1" t="s">
        <v>1189</v>
      </c>
      <c r="F1135" s="1" t="s">
        <v>768</v>
      </c>
      <c r="G1135" s="1" t="s">
        <v>39</v>
      </c>
      <c r="H1135" s="1" t="s">
        <v>38</v>
      </c>
      <c r="I1135" s="1" t="s">
        <v>50</v>
      </c>
      <c r="J1135" s="1" t="s">
        <v>37</v>
      </c>
      <c r="K1135" s="1" t="s">
        <v>36</v>
      </c>
      <c r="L1135" s="1" t="s">
        <v>86</v>
      </c>
      <c r="M1135" s="1" t="s">
        <v>85</v>
      </c>
      <c r="N1135" s="1">
        <v>3960</v>
      </c>
      <c r="O1135" s="1" t="s">
        <v>4</v>
      </c>
      <c r="P1135" s="1">
        <v>3960</v>
      </c>
      <c r="Q1135" s="1">
        <v>0</v>
      </c>
      <c r="R1135" s="1" t="s">
        <v>33</v>
      </c>
      <c r="S1135" s="1">
        <v>133.87</v>
      </c>
      <c r="T1135" s="6">
        <f>+S1135*N1135</f>
        <v>530125.20000000007</v>
      </c>
      <c r="U1135" s="6">
        <f>+S1135*Q1135</f>
        <v>0</v>
      </c>
      <c r="V1135" s="1" t="str">
        <f>IF(AB1135=0,IFERROR(VLOOKUP(L1135,[1]listaMateriales!A:K,11,0),"-"),"Sin producto")</f>
        <v>Ladrillos (Campana)</v>
      </c>
      <c r="W1135" s="6">
        <f>+IF(OR(K1135="27",K1135="28",K1135="29"),VLOOKUP(L1135,[1]listaMateriales!A:E,5,0),0)*N1135/1000</f>
        <v>14.651999999999999</v>
      </c>
      <c r="X1135" s="6">
        <f>+IF(W1135=0,0,T1135/W1135)</f>
        <v>36181.081081081087</v>
      </c>
      <c r="Y1135" s="1" t="str">
        <f>MID(L1135,14,1)</f>
        <v/>
      </c>
      <c r="Z1135" s="2" t="str">
        <f>IF(IFERROR(FIND("PUL",M1135,1),0)&gt;1,"pulido","no")</f>
        <v>no</v>
      </c>
      <c r="AA1135" s="2" t="str">
        <f>IF(IFERROR(FIND("BIOC",M1135,1),0)&gt;1,"BIOCITY","no")</f>
        <v>no</v>
      </c>
      <c r="AB1135" s="2">
        <f>IFERROR(SEARCH("INT",F1135,1),0)+IFERROR(SEARCH("DEV",F1135,1),0)+IFERROR(SEARCH("FC",F1135,1),0)+IFERROR(SEARCH("USD",F1135,1),0)</f>
        <v>0</v>
      </c>
    </row>
    <row r="1136" spans="1:28" x14ac:dyDescent="0.2">
      <c r="A1136" s="1" t="s">
        <v>1193</v>
      </c>
      <c r="B1136" s="1" t="s">
        <v>42</v>
      </c>
      <c r="C1136" s="4">
        <v>45365</v>
      </c>
      <c r="D1136" s="1" t="s">
        <v>1190</v>
      </c>
      <c r="E1136" s="1" t="s">
        <v>1189</v>
      </c>
      <c r="F1136" s="1" t="s">
        <v>768</v>
      </c>
      <c r="G1136" s="1" t="s">
        <v>39</v>
      </c>
      <c r="H1136" s="1" t="s">
        <v>38</v>
      </c>
      <c r="I1136" s="1" t="s">
        <v>50</v>
      </c>
      <c r="J1136" s="1" t="s">
        <v>37</v>
      </c>
      <c r="K1136" s="1" t="s">
        <v>36</v>
      </c>
      <c r="L1136" s="1" t="s">
        <v>35</v>
      </c>
      <c r="M1136" s="1" t="s">
        <v>34</v>
      </c>
      <c r="N1136" s="1">
        <v>2880</v>
      </c>
      <c r="O1136" s="1" t="s">
        <v>4</v>
      </c>
      <c r="P1136" s="1">
        <v>2880</v>
      </c>
      <c r="Q1136" s="1">
        <v>0</v>
      </c>
      <c r="R1136" s="1" t="s">
        <v>33</v>
      </c>
      <c r="S1136" s="1">
        <v>159.99</v>
      </c>
      <c r="T1136" s="6">
        <f>+S1136*N1136</f>
        <v>460771.2</v>
      </c>
      <c r="U1136" s="6">
        <f>+S1136*Q1136</f>
        <v>0</v>
      </c>
      <c r="V1136" s="1" t="str">
        <f>IF(AB1136=0,IFERROR(VLOOKUP(L1136,[1]listaMateriales!A:K,11,0),"-"),"Sin producto")</f>
        <v>Ladrillos (Campana)</v>
      </c>
      <c r="W1136" s="6">
        <f>+IF(OR(K1136="27",K1136="28",K1136="29"),VLOOKUP(L1136,[1]listaMateriales!A:E,5,0),0)*N1136/1000</f>
        <v>13.824</v>
      </c>
      <c r="X1136" s="6">
        <f>+IF(W1136=0,0,T1136/W1136)</f>
        <v>33331.25</v>
      </c>
      <c r="Y1136" s="1" t="str">
        <f>MID(L1136,14,1)</f>
        <v/>
      </c>
      <c r="Z1136" s="2" t="str">
        <f>IF(IFERROR(FIND("PUL",M1136,1),0)&gt;1,"pulido","no")</f>
        <v>no</v>
      </c>
      <c r="AA1136" s="2" t="str">
        <f>IF(IFERROR(FIND("BIOC",M1136,1),0)&gt;1,"BIOCITY","no")</f>
        <v>no</v>
      </c>
      <c r="AB1136" s="2">
        <f>IFERROR(SEARCH("INT",F1136,1),0)+IFERROR(SEARCH("DEV",F1136,1),0)+IFERROR(SEARCH("FC",F1136,1),0)+IFERROR(SEARCH("USD",F1136,1),0)</f>
        <v>0</v>
      </c>
    </row>
    <row r="1137" spans="1:28" x14ac:dyDescent="0.2">
      <c r="A1137" s="1" t="s">
        <v>1192</v>
      </c>
      <c r="B1137" s="1" t="s">
        <v>42</v>
      </c>
      <c r="C1137" s="4">
        <v>45365</v>
      </c>
      <c r="D1137" s="1" t="s">
        <v>1190</v>
      </c>
      <c r="E1137" s="1" t="s">
        <v>1189</v>
      </c>
      <c r="F1137" s="1" t="s">
        <v>315</v>
      </c>
      <c r="G1137" s="1" t="s">
        <v>39</v>
      </c>
      <c r="H1137" s="1" t="s">
        <v>38</v>
      </c>
      <c r="I1137" s="1" t="s">
        <v>50</v>
      </c>
      <c r="J1137" s="1" t="s">
        <v>37</v>
      </c>
      <c r="K1137" s="1" t="s">
        <v>36</v>
      </c>
      <c r="L1137" s="1" t="s">
        <v>35</v>
      </c>
      <c r="M1137" s="1" t="s">
        <v>34</v>
      </c>
      <c r="N1137" s="1">
        <v>2880</v>
      </c>
      <c r="O1137" s="1" t="s">
        <v>4</v>
      </c>
      <c r="P1137" s="1">
        <v>2880</v>
      </c>
      <c r="Q1137" s="1">
        <v>0</v>
      </c>
      <c r="R1137" s="1" t="s">
        <v>33</v>
      </c>
      <c r="S1137" s="1">
        <v>159.99</v>
      </c>
      <c r="T1137" s="6">
        <f>+S1137*N1137</f>
        <v>460771.2</v>
      </c>
      <c r="U1137" s="6">
        <f>+S1137*Q1137</f>
        <v>0</v>
      </c>
      <c r="V1137" s="1" t="str">
        <f>IF(AB1137=0,IFERROR(VLOOKUP(L1137,[1]listaMateriales!A:K,11,0),"-"),"Sin producto")</f>
        <v>Ladrillos (Campana)</v>
      </c>
      <c r="W1137" s="6">
        <f>+IF(OR(K1137="27",K1137="28",K1137="29"),VLOOKUP(L1137,[1]listaMateriales!A:E,5,0),0)*N1137/1000</f>
        <v>13.824</v>
      </c>
      <c r="X1137" s="6">
        <f>+IF(W1137=0,0,T1137/W1137)</f>
        <v>33331.25</v>
      </c>
      <c r="Y1137" s="1" t="str">
        <f>MID(L1137,14,1)</f>
        <v/>
      </c>
      <c r="Z1137" s="2" t="str">
        <f>IF(IFERROR(FIND("PUL",M1137,1),0)&gt;1,"pulido","no")</f>
        <v>no</v>
      </c>
      <c r="AA1137" s="2" t="str">
        <f>IF(IFERROR(FIND("BIOC",M1137,1),0)&gt;1,"BIOCITY","no")</f>
        <v>no</v>
      </c>
      <c r="AB1137" s="2">
        <f>IFERROR(SEARCH("INT",F1137,1),0)+IFERROR(SEARCH("DEV",F1137,1),0)+IFERROR(SEARCH("FC",F1137,1),0)+IFERROR(SEARCH("USD",F1137,1),0)</f>
        <v>0</v>
      </c>
    </row>
    <row r="1138" spans="1:28" x14ac:dyDescent="0.2">
      <c r="A1138" s="1" t="s">
        <v>1192</v>
      </c>
      <c r="B1138" s="1" t="s">
        <v>42</v>
      </c>
      <c r="C1138" s="4">
        <v>45365</v>
      </c>
      <c r="D1138" s="1" t="s">
        <v>1190</v>
      </c>
      <c r="E1138" s="1" t="s">
        <v>1189</v>
      </c>
      <c r="F1138" s="1" t="s">
        <v>315</v>
      </c>
      <c r="G1138" s="1" t="s">
        <v>39</v>
      </c>
      <c r="H1138" s="1" t="s">
        <v>38</v>
      </c>
      <c r="I1138" s="1" t="s">
        <v>50</v>
      </c>
      <c r="J1138" s="1" t="s">
        <v>37</v>
      </c>
      <c r="K1138" s="1" t="s">
        <v>36</v>
      </c>
      <c r="L1138" s="1" t="s">
        <v>86</v>
      </c>
      <c r="M1138" s="1" t="s">
        <v>85</v>
      </c>
      <c r="N1138" s="1">
        <v>3960</v>
      </c>
      <c r="O1138" s="1" t="s">
        <v>4</v>
      </c>
      <c r="P1138" s="1">
        <v>3960</v>
      </c>
      <c r="Q1138" s="1">
        <v>0</v>
      </c>
      <c r="R1138" s="1" t="s">
        <v>33</v>
      </c>
      <c r="S1138" s="1">
        <v>133.87</v>
      </c>
      <c r="T1138" s="6">
        <f>+S1138*N1138</f>
        <v>530125.20000000007</v>
      </c>
      <c r="U1138" s="6">
        <f>+S1138*Q1138</f>
        <v>0</v>
      </c>
      <c r="V1138" s="1" t="str">
        <f>IF(AB1138=0,IFERROR(VLOOKUP(L1138,[1]listaMateriales!A:K,11,0),"-"),"Sin producto")</f>
        <v>Ladrillos (Campana)</v>
      </c>
      <c r="W1138" s="6">
        <f>+IF(OR(K1138="27",K1138="28",K1138="29"),VLOOKUP(L1138,[1]listaMateriales!A:E,5,0),0)*N1138/1000</f>
        <v>14.651999999999999</v>
      </c>
      <c r="X1138" s="6">
        <f>+IF(W1138=0,0,T1138/W1138)</f>
        <v>36181.081081081087</v>
      </c>
      <c r="Y1138" s="1" t="str">
        <f>MID(L1138,14,1)</f>
        <v/>
      </c>
      <c r="Z1138" s="2" t="str">
        <f>IF(IFERROR(FIND("PUL",M1138,1),0)&gt;1,"pulido","no")</f>
        <v>no</v>
      </c>
      <c r="AA1138" s="2" t="str">
        <f>IF(IFERROR(FIND("BIOC",M1138,1),0)&gt;1,"BIOCITY","no")</f>
        <v>no</v>
      </c>
      <c r="AB1138" s="2">
        <f>IFERROR(SEARCH("INT",F1138,1),0)+IFERROR(SEARCH("DEV",F1138,1),0)+IFERROR(SEARCH("FC",F1138,1),0)+IFERROR(SEARCH("USD",F1138,1),0)</f>
        <v>0</v>
      </c>
    </row>
    <row r="1139" spans="1:28" x14ac:dyDescent="0.2">
      <c r="A1139" s="1" t="s">
        <v>1191</v>
      </c>
      <c r="B1139" s="1" t="s">
        <v>42</v>
      </c>
      <c r="C1139" s="4">
        <v>45365</v>
      </c>
      <c r="D1139" s="1" t="s">
        <v>1190</v>
      </c>
      <c r="E1139" s="1" t="s">
        <v>1189</v>
      </c>
      <c r="F1139" s="1" t="s">
        <v>359</v>
      </c>
      <c r="G1139" s="1" t="s">
        <v>39</v>
      </c>
      <c r="H1139" s="1" t="s">
        <v>38</v>
      </c>
      <c r="I1139" s="1" t="s">
        <v>50</v>
      </c>
      <c r="J1139" s="1" t="s">
        <v>37</v>
      </c>
      <c r="K1139" s="1" t="s">
        <v>36</v>
      </c>
      <c r="L1139" s="1" t="s">
        <v>35</v>
      </c>
      <c r="M1139" s="1" t="s">
        <v>34</v>
      </c>
      <c r="N1139" s="1">
        <v>2880</v>
      </c>
      <c r="O1139" s="1" t="s">
        <v>4</v>
      </c>
      <c r="P1139" s="1">
        <v>2880</v>
      </c>
      <c r="Q1139" s="1">
        <v>0</v>
      </c>
      <c r="R1139" s="1" t="s">
        <v>33</v>
      </c>
      <c r="S1139" s="1">
        <v>159.99</v>
      </c>
      <c r="T1139" s="6">
        <f>+S1139*N1139</f>
        <v>460771.2</v>
      </c>
      <c r="U1139" s="6">
        <f>+S1139*Q1139</f>
        <v>0</v>
      </c>
      <c r="V1139" s="1" t="str">
        <f>IF(AB1139=0,IFERROR(VLOOKUP(L1139,[1]listaMateriales!A:K,11,0),"-"),"Sin producto")</f>
        <v>Ladrillos (Campana)</v>
      </c>
      <c r="W1139" s="6">
        <f>+IF(OR(K1139="27",K1139="28",K1139="29"),VLOOKUP(L1139,[1]listaMateriales!A:E,5,0),0)*N1139/1000</f>
        <v>13.824</v>
      </c>
      <c r="X1139" s="6">
        <f>+IF(W1139=0,0,T1139/W1139)</f>
        <v>33331.25</v>
      </c>
      <c r="Y1139" s="1" t="str">
        <f>MID(L1139,14,1)</f>
        <v/>
      </c>
      <c r="Z1139" s="2" t="str">
        <f>IF(IFERROR(FIND("PUL",M1139,1),0)&gt;1,"pulido","no")</f>
        <v>no</v>
      </c>
      <c r="AA1139" s="2" t="str">
        <f>IF(IFERROR(FIND("BIOC",M1139,1),0)&gt;1,"BIOCITY","no")</f>
        <v>no</v>
      </c>
      <c r="AB1139" s="2">
        <f>IFERROR(SEARCH("INT",F1139,1),0)+IFERROR(SEARCH("DEV",F1139,1),0)+IFERROR(SEARCH("FC",F1139,1),0)+IFERROR(SEARCH("USD",F1139,1),0)</f>
        <v>0</v>
      </c>
    </row>
    <row r="1140" spans="1:28" x14ac:dyDescent="0.2">
      <c r="A1140" s="1" t="s">
        <v>1191</v>
      </c>
      <c r="B1140" s="1" t="s">
        <v>42</v>
      </c>
      <c r="C1140" s="4">
        <v>45365</v>
      </c>
      <c r="D1140" s="1" t="s">
        <v>1190</v>
      </c>
      <c r="E1140" s="1" t="s">
        <v>1189</v>
      </c>
      <c r="F1140" s="1" t="s">
        <v>359</v>
      </c>
      <c r="G1140" s="1" t="s">
        <v>39</v>
      </c>
      <c r="H1140" s="1" t="s">
        <v>38</v>
      </c>
      <c r="I1140" s="1" t="s">
        <v>50</v>
      </c>
      <c r="J1140" s="1" t="s">
        <v>37</v>
      </c>
      <c r="K1140" s="1" t="s">
        <v>36</v>
      </c>
      <c r="L1140" s="1" t="s">
        <v>86</v>
      </c>
      <c r="M1140" s="1" t="s">
        <v>85</v>
      </c>
      <c r="N1140" s="1">
        <v>3960</v>
      </c>
      <c r="O1140" s="1" t="s">
        <v>4</v>
      </c>
      <c r="P1140" s="1">
        <v>3960</v>
      </c>
      <c r="Q1140" s="1">
        <v>0</v>
      </c>
      <c r="R1140" s="1" t="s">
        <v>33</v>
      </c>
      <c r="S1140" s="1">
        <v>133.87</v>
      </c>
      <c r="T1140" s="6">
        <f>+S1140*N1140</f>
        <v>530125.20000000007</v>
      </c>
      <c r="U1140" s="6">
        <f>+S1140*Q1140</f>
        <v>0</v>
      </c>
      <c r="V1140" s="1" t="str">
        <f>IF(AB1140=0,IFERROR(VLOOKUP(L1140,[1]listaMateriales!A:K,11,0),"-"),"Sin producto")</f>
        <v>Ladrillos (Campana)</v>
      </c>
      <c r="W1140" s="6">
        <f>+IF(OR(K1140="27",K1140="28",K1140="29"),VLOOKUP(L1140,[1]listaMateriales!A:E,5,0),0)*N1140/1000</f>
        <v>14.651999999999999</v>
      </c>
      <c r="X1140" s="6">
        <f>+IF(W1140=0,0,T1140/W1140)</f>
        <v>36181.081081081087</v>
      </c>
      <c r="Y1140" s="1" t="str">
        <f>MID(L1140,14,1)</f>
        <v/>
      </c>
      <c r="Z1140" s="2" t="str">
        <f>IF(IFERROR(FIND("PUL",M1140,1),0)&gt;1,"pulido","no")</f>
        <v>no</v>
      </c>
      <c r="AA1140" s="2" t="str">
        <f>IF(IFERROR(FIND("BIOC",M1140,1),0)&gt;1,"BIOCITY","no")</f>
        <v>no</v>
      </c>
      <c r="AB1140" s="2">
        <f>IFERROR(SEARCH("INT",F1140,1),0)+IFERROR(SEARCH("DEV",F1140,1),0)+IFERROR(SEARCH("FC",F1140,1),0)+IFERROR(SEARCH("USD",F1140,1),0)</f>
        <v>0</v>
      </c>
    </row>
    <row r="1141" spans="1:28" x14ac:dyDescent="0.2">
      <c r="A1141" s="1" t="s">
        <v>1188</v>
      </c>
      <c r="B1141" s="1" t="s">
        <v>15</v>
      </c>
      <c r="C1141" s="4">
        <v>45365</v>
      </c>
      <c r="D1141" s="1" t="s">
        <v>1175</v>
      </c>
      <c r="E1141" s="1" t="s">
        <v>1174</v>
      </c>
      <c r="F1141" s="1" t="s">
        <v>1187</v>
      </c>
      <c r="G1141" s="1" t="s">
        <v>12</v>
      </c>
      <c r="H1141" s="1" t="s">
        <v>11</v>
      </c>
      <c r="I1141" s="1" t="s">
        <v>50</v>
      </c>
      <c r="J1141" s="1" t="s">
        <v>9</v>
      </c>
      <c r="K1141" s="1" t="s">
        <v>30</v>
      </c>
      <c r="L1141" s="1" t="s">
        <v>302</v>
      </c>
      <c r="M1141" s="1" t="s">
        <v>301</v>
      </c>
      <c r="N1141" s="1">
        <v>484.8</v>
      </c>
      <c r="O1141" s="1" t="s">
        <v>2</v>
      </c>
      <c r="P1141" s="1">
        <v>0</v>
      </c>
      <c r="Q1141" s="1">
        <v>484.8</v>
      </c>
      <c r="R1141" s="1" t="s">
        <v>80</v>
      </c>
      <c r="S1141" s="1">
        <v>2976.3</v>
      </c>
      <c r="T1141" s="6">
        <f>+S1141*N1141</f>
        <v>1442910.2400000002</v>
      </c>
      <c r="U1141" s="6">
        <f>+S1141*Q1141</f>
        <v>1442910.2400000002</v>
      </c>
      <c r="V1141" s="1" t="str">
        <f>IF(AB1141=0,IFERROR(VLOOKUP(L1141,[1]listaMateriales!A:K,11,0),"-"),"Sin producto")</f>
        <v>38 x 38</v>
      </c>
      <c r="W1141" s="6">
        <f>+IF(OR(K1141="27",K1141="28",K1141="29"),VLOOKUP(L1141,[1]listaMateriales!A:E,5,0),0)*N1141/1000</f>
        <v>0</v>
      </c>
      <c r="X1141" s="6">
        <f>+IF(W1141=0,0,T1141/W1141)</f>
        <v>0</v>
      </c>
      <c r="Y1141" s="1" t="str">
        <f>MID(L1141,14,1)</f>
        <v>1</v>
      </c>
      <c r="Z1141" s="2" t="str">
        <f>IF(IFERROR(FIND("PUL",M1141,1),0)&gt;1,"pulido","no")</f>
        <v>no</v>
      </c>
      <c r="AA1141" s="2" t="str">
        <f>IF(IFERROR(FIND("BIOC",M1141,1),0)&gt;1,"BIOCITY","no")</f>
        <v>no</v>
      </c>
      <c r="AB1141" s="2">
        <f>IFERROR(SEARCH("INT",F1141,1),0)+IFERROR(SEARCH("DEV",F1141,1),0)+IFERROR(SEARCH("FC",F1141,1),0)+IFERROR(SEARCH("USD",F1141,1),0)</f>
        <v>0</v>
      </c>
    </row>
    <row r="1142" spans="1:28" x14ac:dyDescent="0.2">
      <c r="A1142" s="1" t="s">
        <v>1186</v>
      </c>
      <c r="B1142" s="1" t="s">
        <v>15</v>
      </c>
      <c r="C1142" s="4">
        <v>45365</v>
      </c>
      <c r="D1142" s="1" t="s">
        <v>1175</v>
      </c>
      <c r="E1142" s="1" t="s">
        <v>1174</v>
      </c>
      <c r="F1142" s="1" t="s">
        <v>1185</v>
      </c>
      <c r="G1142" s="1" t="s">
        <v>12</v>
      </c>
      <c r="H1142" s="1" t="s">
        <v>11</v>
      </c>
      <c r="I1142" s="1" t="s">
        <v>50</v>
      </c>
      <c r="J1142" s="1" t="s">
        <v>9</v>
      </c>
      <c r="K1142" s="1" t="s">
        <v>30</v>
      </c>
      <c r="L1142" s="1" t="s">
        <v>199</v>
      </c>
      <c r="M1142" s="1" t="s">
        <v>198</v>
      </c>
      <c r="N1142" s="1">
        <v>290.88</v>
      </c>
      <c r="O1142" s="1" t="s">
        <v>2</v>
      </c>
      <c r="P1142" s="1">
        <v>0</v>
      </c>
      <c r="Q1142" s="1">
        <v>290.88</v>
      </c>
      <c r="R1142" s="1" t="s">
        <v>80</v>
      </c>
      <c r="S1142" s="1">
        <v>2976.3</v>
      </c>
      <c r="T1142" s="6">
        <f>+S1142*N1142</f>
        <v>865746.14400000009</v>
      </c>
      <c r="U1142" s="6">
        <f>+S1142*Q1142</f>
        <v>865746.14400000009</v>
      </c>
      <c r="V1142" s="1" t="str">
        <f>IF(AB1142=0,IFERROR(VLOOKUP(L1142,[1]listaMateriales!A:K,11,0),"-"),"Sin producto")</f>
        <v>38 x 38</v>
      </c>
      <c r="W1142" s="6">
        <f>+IF(OR(K1142="27",K1142="28",K1142="29"),VLOOKUP(L1142,[1]listaMateriales!A:E,5,0),0)*N1142/1000</f>
        <v>0</v>
      </c>
      <c r="X1142" s="6">
        <f>+IF(W1142=0,0,T1142/W1142)</f>
        <v>0</v>
      </c>
      <c r="Y1142" s="1" t="str">
        <f>MID(L1142,14,1)</f>
        <v>1</v>
      </c>
      <c r="Z1142" s="2" t="str">
        <f>IF(IFERROR(FIND("PUL",M1142,1),0)&gt;1,"pulido","no")</f>
        <v>no</v>
      </c>
      <c r="AA1142" s="2" t="str">
        <f>IF(IFERROR(FIND("BIOC",M1142,1),0)&gt;1,"BIOCITY","no")</f>
        <v>no</v>
      </c>
      <c r="AB1142" s="2">
        <f>IFERROR(SEARCH("INT",F1142,1),0)+IFERROR(SEARCH("DEV",F1142,1),0)+IFERROR(SEARCH("FC",F1142,1),0)+IFERROR(SEARCH("USD",F1142,1),0)</f>
        <v>0</v>
      </c>
    </row>
    <row r="1143" spans="1:28" x14ac:dyDescent="0.2">
      <c r="A1143" s="1" t="s">
        <v>1186</v>
      </c>
      <c r="B1143" s="1" t="s">
        <v>15</v>
      </c>
      <c r="C1143" s="4">
        <v>45365</v>
      </c>
      <c r="D1143" s="1" t="s">
        <v>1175</v>
      </c>
      <c r="E1143" s="1" t="s">
        <v>1174</v>
      </c>
      <c r="F1143" s="1" t="s">
        <v>1185</v>
      </c>
      <c r="G1143" s="1" t="s">
        <v>12</v>
      </c>
      <c r="H1143" s="1" t="s">
        <v>11</v>
      </c>
      <c r="I1143" s="1" t="s">
        <v>50</v>
      </c>
      <c r="J1143" s="1" t="s">
        <v>9</v>
      </c>
      <c r="K1143" s="1" t="s">
        <v>30</v>
      </c>
      <c r="L1143" s="1" t="s">
        <v>810</v>
      </c>
      <c r="M1143" s="1" t="s">
        <v>809</v>
      </c>
      <c r="N1143" s="1">
        <v>484.8</v>
      </c>
      <c r="O1143" s="1" t="s">
        <v>2</v>
      </c>
      <c r="P1143" s="1">
        <v>0</v>
      </c>
      <c r="Q1143" s="1">
        <v>484.8</v>
      </c>
      <c r="R1143" s="1" t="s">
        <v>80</v>
      </c>
      <c r="S1143" s="1">
        <v>2976.3</v>
      </c>
      <c r="T1143" s="6">
        <f>+S1143*N1143</f>
        <v>1442910.2400000002</v>
      </c>
      <c r="U1143" s="6">
        <f>+S1143*Q1143</f>
        <v>1442910.2400000002</v>
      </c>
      <c r="V1143" s="1" t="str">
        <f>IF(AB1143=0,IFERROR(VLOOKUP(L1143,[1]listaMateriales!A:K,11,0),"-"),"Sin producto")</f>
        <v>38 x 38</v>
      </c>
      <c r="W1143" s="6">
        <f>+IF(OR(K1143="27",K1143="28",K1143="29"),VLOOKUP(L1143,[1]listaMateriales!A:E,5,0),0)*N1143/1000</f>
        <v>0</v>
      </c>
      <c r="X1143" s="6">
        <f>+IF(W1143=0,0,T1143/W1143)</f>
        <v>0</v>
      </c>
      <c r="Y1143" s="1" t="str">
        <f>MID(L1143,14,1)</f>
        <v>1</v>
      </c>
      <c r="Z1143" s="2" t="str">
        <f>IF(IFERROR(FIND("PUL",M1143,1),0)&gt;1,"pulido","no")</f>
        <v>no</v>
      </c>
      <c r="AA1143" s="2" t="str">
        <f>IF(IFERROR(FIND("BIOC",M1143,1),0)&gt;1,"BIOCITY","no")</f>
        <v>no</v>
      </c>
      <c r="AB1143" s="2">
        <f>IFERROR(SEARCH("INT",F1143,1),0)+IFERROR(SEARCH("DEV",F1143,1),0)+IFERROR(SEARCH("FC",F1143,1),0)+IFERROR(SEARCH("USD",F1143,1),0)</f>
        <v>0</v>
      </c>
    </row>
    <row r="1144" spans="1:28" x14ac:dyDescent="0.2">
      <c r="A1144" s="1" t="s">
        <v>1184</v>
      </c>
      <c r="B1144" s="1" t="s">
        <v>42</v>
      </c>
      <c r="C1144" s="4">
        <v>45365</v>
      </c>
      <c r="D1144" s="1" t="s">
        <v>135</v>
      </c>
      <c r="E1144" s="1" t="s">
        <v>134</v>
      </c>
      <c r="F1144" s="1" t="s">
        <v>1183</v>
      </c>
      <c r="G1144" s="1" t="s">
        <v>39</v>
      </c>
      <c r="H1144" s="1" t="s">
        <v>38</v>
      </c>
      <c r="I1144" s="1" t="s">
        <v>50</v>
      </c>
      <c r="J1144" s="1" t="s">
        <v>17</v>
      </c>
      <c r="K1144" s="1" t="s">
        <v>49</v>
      </c>
      <c r="L1144" s="1" t="s">
        <v>48</v>
      </c>
      <c r="M1144" s="1" t="s">
        <v>47</v>
      </c>
      <c r="N1144" s="1">
        <v>6336</v>
      </c>
      <c r="O1144" s="1" t="s">
        <v>4</v>
      </c>
      <c r="P1144" s="1">
        <v>6336</v>
      </c>
      <c r="Q1144" s="1">
        <v>0</v>
      </c>
      <c r="R1144" s="1" t="s">
        <v>33</v>
      </c>
      <c r="S1144" s="1">
        <v>167.56</v>
      </c>
      <c r="T1144" s="6">
        <f>+S1144*N1144</f>
        <v>1061660.1599999999</v>
      </c>
      <c r="U1144" s="6">
        <f>+S1144*Q1144</f>
        <v>0</v>
      </c>
      <c r="V1144" s="1" t="str">
        <f>IF(AB1144=0,IFERROR(VLOOKUP(L1144,[1]listaMateriales!A:K,11,0),"-"),"Sin producto")</f>
        <v xml:space="preserve">Ladrillos (Olavarria)    </v>
      </c>
      <c r="W1144" s="6">
        <f>+IF(OR(K1144="27",K1144="28",K1144="29"),VLOOKUP(L1144,[1]listaMateriales!A:E,5,0),0)*N1144/1000</f>
        <v>33.827904000000004</v>
      </c>
      <c r="X1144" s="6">
        <f>+IF(W1144=0,0,T1144/W1144)</f>
        <v>31384.154336017975</v>
      </c>
      <c r="Y1144" s="1" t="str">
        <f>MID(L1144,14,1)</f>
        <v>1</v>
      </c>
      <c r="Z1144" s="2" t="str">
        <f>IF(IFERROR(FIND("PUL",M1144,1),0)&gt;1,"pulido","no")</f>
        <v>no</v>
      </c>
      <c r="AA1144" s="2" t="str">
        <f>IF(IFERROR(FIND("BIOC",M1144,1),0)&gt;1,"BIOCITY","no")</f>
        <v>no</v>
      </c>
      <c r="AB1144" s="2">
        <f>IFERROR(SEARCH("INT",F1144,1),0)+IFERROR(SEARCH("DEV",F1144,1),0)+IFERROR(SEARCH("FC",F1144,1),0)+IFERROR(SEARCH("USD",F1144,1),0)</f>
        <v>0</v>
      </c>
    </row>
    <row r="1145" spans="1:28" x14ac:dyDescent="0.2">
      <c r="A1145" s="1" t="s">
        <v>1182</v>
      </c>
      <c r="B1145" s="1" t="s">
        <v>15</v>
      </c>
      <c r="C1145" s="4">
        <v>45365</v>
      </c>
      <c r="D1145" s="1" t="s">
        <v>1175</v>
      </c>
      <c r="E1145" s="1" t="s">
        <v>1174</v>
      </c>
      <c r="F1145" s="1" t="s">
        <v>1181</v>
      </c>
      <c r="G1145" s="1" t="s">
        <v>12</v>
      </c>
      <c r="H1145" s="1" t="s">
        <v>11</v>
      </c>
      <c r="I1145" s="1" t="s">
        <v>50</v>
      </c>
      <c r="J1145" s="1" t="s">
        <v>9</v>
      </c>
      <c r="K1145" s="1" t="s">
        <v>30</v>
      </c>
      <c r="L1145" s="1" t="s">
        <v>118</v>
      </c>
      <c r="M1145" s="1" t="s">
        <v>117</v>
      </c>
      <c r="N1145" s="1">
        <v>290.88</v>
      </c>
      <c r="O1145" s="1" t="s">
        <v>2</v>
      </c>
      <c r="P1145" s="1">
        <v>0</v>
      </c>
      <c r="Q1145" s="1">
        <v>290.88</v>
      </c>
      <c r="R1145" s="1" t="s">
        <v>80</v>
      </c>
      <c r="S1145" s="1">
        <v>2976.3</v>
      </c>
      <c r="T1145" s="6">
        <f>+S1145*N1145</f>
        <v>865746.14400000009</v>
      </c>
      <c r="U1145" s="6">
        <f>+S1145*Q1145</f>
        <v>865746.14400000009</v>
      </c>
      <c r="V1145" s="1" t="str">
        <f>IF(AB1145=0,IFERROR(VLOOKUP(L1145,[1]listaMateriales!A:K,11,0),"-"),"Sin producto")</f>
        <v>38 x 38</v>
      </c>
      <c r="W1145" s="6">
        <f>+IF(OR(K1145="27",K1145="28",K1145="29"),VLOOKUP(L1145,[1]listaMateriales!A:E,5,0),0)*N1145/1000</f>
        <v>0</v>
      </c>
      <c r="X1145" s="6">
        <f>+IF(W1145=0,0,T1145/W1145)</f>
        <v>0</v>
      </c>
      <c r="Y1145" s="1" t="str">
        <f>MID(L1145,14,1)</f>
        <v>1</v>
      </c>
      <c r="Z1145" s="2" t="str">
        <f>IF(IFERROR(FIND("PUL",M1145,1),0)&gt;1,"pulido","no")</f>
        <v>no</v>
      </c>
      <c r="AA1145" s="2" t="str">
        <f>IF(IFERROR(FIND("BIOC",M1145,1),0)&gt;1,"BIOCITY","no")</f>
        <v>no</v>
      </c>
      <c r="AB1145" s="2">
        <f>IFERROR(SEARCH("INT",F1145,1),0)+IFERROR(SEARCH("DEV",F1145,1),0)+IFERROR(SEARCH("FC",F1145,1),0)+IFERROR(SEARCH("USD",F1145,1),0)</f>
        <v>0</v>
      </c>
    </row>
    <row r="1146" spans="1:28" x14ac:dyDescent="0.2">
      <c r="A1146" s="1" t="s">
        <v>1180</v>
      </c>
      <c r="B1146" s="1" t="s">
        <v>15</v>
      </c>
      <c r="C1146" s="4">
        <v>45365</v>
      </c>
      <c r="D1146" s="1" t="s">
        <v>1175</v>
      </c>
      <c r="E1146" s="1" t="s">
        <v>1174</v>
      </c>
      <c r="F1146" s="1" t="s">
        <v>1179</v>
      </c>
      <c r="G1146" s="1" t="s">
        <v>12</v>
      </c>
      <c r="H1146" s="1" t="s">
        <v>11</v>
      </c>
      <c r="I1146" s="1" t="s">
        <v>50</v>
      </c>
      <c r="J1146" s="1" t="s">
        <v>9</v>
      </c>
      <c r="K1146" s="1" t="s">
        <v>30</v>
      </c>
      <c r="L1146" s="1" t="s">
        <v>1178</v>
      </c>
      <c r="M1146" s="1" t="s">
        <v>1177</v>
      </c>
      <c r="N1146" s="1">
        <v>290.88</v>
      </c>
      <c r="O1146" s="1" t="s">
        <v>2</v>
      </c>
      <c r="P1146" s="1">
        <v>0</v>
      </c>
      <c r="Q1146" s="1">
        <v>290.88</v>
      </c>
      <c r="R1146" s="1" t="s">
        <v>80</v>
      </c>
      <c r="S1146" s="1">
        <v>2976.3</v>
      </c>
      <c r="T1146" s="6">
        <f>+S1146*N1146</f>
        <v>865746.14400000009</v>
      </c>
      <c r="U1146" s="6">
        <f>+S1146*Q1146</f>
        <v>865746.14400000009</v>
      </c>
      <c r="V1146" s="1" t="str">
        <f>IF(AB1146=0,IFERROR(VLOOKUP(L1146,[1]listaMateriales!A:K,11,0),"-"),"Sin producto")</f>
        <v>38 x 38</v>
      </c>
      <c r="W1146" s="6">
        <f>+IF(OR(K1146="27",K1146="28",K1146="29"),VLOOKUP(L1146,[1]listaMateriales!A:E,5,0),0)*N1146/1000</f>
        <v>0</v>
      </c>
      <c r="X1146" s="6">
        <f>+IF(W1146=0,0,T1146/W1146)</f>
        <v>0</v>
      </c>
      <c r="Y1146" s="1" t="str">
        <f>MID(L1146,14,1)</f>
        <v>1</v>
      </c>
      <c r="Z1146" s="2" t="str">
        <f>IF(IFERROR(FIND("PUL",M1146,1),0)&gt;1,"pulido","no")</f>
        <v>no</v>
      </c>
      <c r="AA1146" s="2" t="str">
        <f>IF(IFERROR(FIND("BIOC",M1146,1),0)&gt;1,"BIOCITY","no")</f>
        <v>no</v>
      </c>
      <c r="AB1146" s="2">
        <f>IFERROR(SEARCH("INT",F1146,1),0)+IFERROR(SEARCH("DEV",F1146,1),0)+IFERROR(SEARCH("FC",F1146,1),0)+IFERROR(SEARCH("USD",F1146,1),0)</f>
        <v>0</v>
      </c>
    </row>
    <row r="1147" spans="1:28" x14ac:dyDescent="0.2">
      <c r="A1147" s="1" t="s">
        <v>1176</v>
      </c>
      <c r="B1147" s="1" t="s">
        <v>15</v>
      </c>
      <c r="C1147" s="4">
        <v>45365</v>
      </c>
      <c r="D1147" s="1" t="s">
        <v>1175</v>
      </c>
      <c r="E1147" s="1" t="s">
        <v>1174</v>
      </c>
      <c r="F1147" s="1" t="s">
        <v>1173</v>
      </c>
      <c r="G1147" s="1" t="s">
        <v>12</v>
      </c>
      <c r="H1147" s="1" t="s">
        <v>11</v>
      </c>
      <c r="I1147" s="1" t="s">
        <v>50</v>
      </c>
      <c r="J1147" s="1" t="s">
        <v>9</v>
      </c>
      <c r="K1147" s="1" t="s">
        <v>30</v>
      </c>
      <c r="L1147" s="1" t="s">
        <v>65</v>
      </c>
      <c r="M1147" s="1" t="s">
        <v>64</v>
      </c>
      <c r="N1147" s="1">
        <v>96.96</v>
      </c>
      <c r="O1147" s="1" t="s">
        <v>2</v>
      </c>
      <c r="P1147" s="1">
        <v>0</v>
      </c>
      <c r="Q1147" s="1">
        <v>96.96</v>
      </c>
      <c r="R1147" s="1" t="s">
        <v>80</v>
      </c>
      <c r="S1147" s="1">
        <v>2976.3</v>
      </c>
      <c r="T1147" s="6">
        <f>+S1147*N1147</f>
        <v>288582.04800000001</v>
      </c>
      <c r="U1147" s="6">
        <f>+S1147*Q1147</f>
        <v>288582.04800000001</v>
      </c>
      <c r="V1147" s="1" t="str">
        <f>IF(AB1147=0,IFERROR(VLOOKUP(L1147,[1]listaMateriales!A:K,11,0),"-"),"Sin producto")</f>
        <v>38 x 38</v>
      </c>
      <c r="W1147" s="6">
        <f>+IF(OR(K1147="27",K1147="28",K1147="29"),VLOOKUP(L1147,[1]listaMateriales!A:E,5,0),0)*N1147/1000</f>
        <v>0</v>
      </c>
      <c r="X1147" s="6">
        <f>+IF(W1147=0,0,T1147/W1147)</f>
        <v>0</v>
      </c>
      <c r="Y1147" s="1" t="str">
        <f>MID(L1147,14,1)</f>
        <v>1</v>
      </c>
      <c r="Z1147" s="2" t="str">
        <f>IF(IFERROR(FIND("PUL",M1147,1),0)&gt;1,"pulido","no")</f>
        <v>no</v>
      </c>
      <c r="AA1147" s="2" t="str">
        <f>IF(IFERROR(FIND("BIOC",M1147,1),0)&gt;1,"BIOCITY","no")</f>
        <v>no</v>
      </c>
      <c r="AB1147" s="2">
        <f>IFERROR(SEARCH("INT",F1147,1),0)+IFERROR(SEARCH("DEV",F1147,1),0)+IFERROR(SEARCH("FC",F1147,1),0)+IFERROR(SEARCH("USD",F1147,1),0)</f>
        <v>0</v>
      </c>
    </row>
    <row r="1148" spans="1:28" x14ac:dyDescent="0.2">
      <c r="A1148" s="1" t="s">
        <v>1172</v>
      </c>
      <c r="B1148" s="1" t="s">
        <v>15</v>
      </c>
      <c r="C1148" s="4">
        <v>45365</v>
      </c>
      <c r="D1148" s="1" t="s">
        <v>687</v>
      </c>
      <c r="E1148" s="1" t="s">
        <v>686</v>
      </c>
      <c r="F1148" s="1" t="s">
        <v>1171</v>
      </c>
      <c r="G1148" s="1" t="s">
        <v>12</v>
      </c>
      <c r="H1148" s="1" t="s">
        <v>11</v>
      </c>
      <c r="I1148" s="1" t="s">
        <v>50</v>
      </c>
      <c r="J1148" s="1" t="s">
        <v>17</v>
      </c>
      <c r="K1148" s="1" t="s">
        <v>16</v>
      </c>
      <c r="L1148" s="1" t="s">
        <v>1067</v>
      </c>
      <c r="M1148" s="1" t="s">
        <v>1066</v>
      </c>
      <c r="N1148" s="1">
        <v>52.2</v>
      </c>
      <c r="O1148" s="1" t="s">
        <v>2</v>
      </c>
      <c r="P1148" s="1">
        <v>0</v>
      </c>
      <c r="Q1148" s="1">
        <v>52.2</v>
      </c>
      <c r="R1148" s="1" t="s">
        <v>43</v>
      </c>
      <c r="S1148" s="1">
        <v>11677.7</v>
      </c>
      <c r="T1148" s="6">
        <f>+S1148*N1148</f>
        <v>609575.94000000006</v>
      </c>
      <c r="U1148" s="6">
        <f>+S1148*Q1148</f>
        <v>609575.94000000006</v>
      </c>
      <c r="V1148" s="1" t="str">
        <f>IF(AB1148=0,IFERROR(VLOOKUP(L1148,[1]listaMateriales!A:K,11,0),"-"),"Sin producto")</f>
        <v xml:space="preserve">59 x 59 </v>
      </c>
      <c r="W1148" s="6">
        <f>+IF(OR(K1148="27",K1148="28",K1148="29"),VLOOKUP(L1148,[1]listaMateriales!A:E,5,0),0)*N1148/1000</f>
        <v>0</v>
      </c>
      <c r="X1148" s="6">
        <f>+IF(W1148=0,0,T1148/W1148)</f>
        <v>0</v>
      </c>
      <c r="Y1148" s="1" t="str">
        <f>MID(L1148,14,1)</f>
        <v>1</v>
      </c>
      <c r="Z1148" s="2" t="str">
        <f>IF(IFERROR(FIND("PUL",M1148,1),0)&gt;1,"pulido","no")</f>
        <v>no</v>
      </c>
      <c r="AA1148" s="2" t="str">
        <f>IF(IFERROR(FIND("BIOC",M1148,1),0)&gt;1,"BIOCITY","no")</f>
        <v>no</v>
      </c>
      <c r="AB1148" s="2">
        <f>IFERROR(SEARCH("INT",F1148,1),0)+IFERROR(SEARCH("DEV",F1148,1),0)+IFERROR(SEARCH("FC",F1148,1),0)+IFERROR(SEARCH("USD",F1148,1),0)</f>
        <v>0</v>
      </c>
    </row>
    <row r="1149" spans="1:28" x14ac:dyDescent="0.2">
      <c r="A1149" s="1" t="s">
        <v>1170</v>
      </c>
      <c r="B1149" s="1" t="s">
        <v>42</v>
      </c>
      <c r="C1149" s="4">
        <v>45365</v>
      </c>
      <c r="D1149" s="1" t="s">
        <v>135</v>
      </c>
      <c r="E1149" s="1" t="s">
        <v>134</v>
      </c>
      <c r="F1149" s="1" t="s">
        <v>1169</v>
      </c>
      <c r="G1149" s="1" t="s">
        <v>39</v>
      </c>
      <c r="H1149" s="1" t="s">
        <v>38</v>
      </c>
      <c r="I1149" s="1" t="s">
        <v>50</v>
      </c>
      <c r="J1149" s="1" t="s">
        <v>17</v>
      </c>
      <c r="K1149" s="1" t="s">
        <v>49</v>
      </c>
      <c r="L1149" s="1" t="s">
        <v>48</v>
      </c>
      <c r="M1149" s="1" t="s">
        <v>47</v>
      </c>
      <c r="N1149" s="1">
        <v>864</v>
      </c>
      <c r="O1149" s="1" t="s">
        <v>4</v>
      </c>
      <c r="P1149" s="1">
        <v>864</v>
      </c>
      <c r="Q1149" s="1">
        <v>0</v>
      </c>
      <c r="R1149" s="1" t="s">
        <v>33</v>
      </c>
      <c r="S1149" s="1">
        <v>167.56</v>
      </c>
      <c r="T1149" s="6">
        <f>+S1149*N1149</f>
        <v>144771.84</v>
      </c>
      <c r="U1149" s="6">
        <f>+S1149*Q1149</f>
        <v>0</v>
      </c>
      <c r="V1149" s="1" t="str">
        <f>IF(AB1149=0,IFERROR(VLOOKUP(L1149,[1]listaMateriales!A:K,11,0),"-"),"Sin producto")</f>
        <v xml:space="preserve">Ladrillos (Olavarria)    </v>
      </c>
      <c r="W1149" s="6">
        <f>+IF(OR(K1149="27",K1149="28",K1149="29"),VLOOKUP(L1149,[1]listaMateriales!A:E,5,0),0)*N1149/1000</f>
        <v>4.612896000000001</v>
      </c>
      <c r="X1149" s="6">
        <f>+IF(W1149=0,0,T1149/W1149)</f>
        <v>31384.154336017975</v>
      </c>
      <c r="Y1149" s="1" t="str">
        <f>MID(L1149,14,1)</f>
        <v>1</v>
      </c>
      <c r="Z1149" s="2" t="str">
        <f>IF(IFERROR(FIND("PUL",M1149,1),0)&gt;1,"pulido","no")</f>
        <v>no</v>
      </c>
      <c r="AA1149" s="2" t="str">
        <f>IF(IFERROR(FIND("BIOC",M1149,1),0)&gt;1,"BIOCITY","no")</f>
        <v>no</v>
      </c>
      <c r="AB1149" s="2">
        <f>IFERROR(SEARCH("INT",F1149,1),0)+IFERROR(SEARCH("DEV",F1149,1),0)+IFERROR(SEARCH("FC",F1149,1),0)+IFERROR(SEARCH("USD",F1149,1),0)</f>
        <v>0</v>
      </c>
    </row>
    <row r="1150" spans="1:28" x14ac:dyDescent="0.2">
      <c r="A1150" s="1" t="s">
        <v>1170</v>
      </c>
      <c r="B1150" s="1" t="s">
        <v>42</v>
      </c>
      <c r="C1150" s="4">
        <v>45365</v>
      </c>
      <c r="D1150" s="1" t="s">
        <v>135</v>
      </c>
      <c r="E1150" s="1" t="s">
        <v>134</v>
      </c>
      <c r="F1150" s="1" t="s">
        <v>1169</v>
      </c>
      <c r="G1150" s="1" t="s">
        <v>39</v>
      </c>
      <c r="H1150" s="1" t="s">
        <v>38</v>
      </c>
      <c r="I1150" s="1" t="s">
        <v>50</v>
      </c>
      <c r="J1150" s="1" t="s">
        <v>17</v>
      </c>
      <c r="K1150" s="1" t="s">
        <v>49</v>
      </c>
      <c r="L1150" s="1" t="s">
        <v>57</v>
      </c>
      <c r="M1150" s="1" t="s">
        <v>56</v>
      </c>
      <c r="N1150" s="1">
        <v>3780</v>
      </c>
      <c r="O1150" s="1" t="s">
        <v>4</v>
      </c>
      <c r="P1150" s="1">
        <v>3780</v>
      </c>
      <c r="Q1150" s="1">
        <v>0</v>
      </c>
      <c r="R1150" s="1" t="s">
        <v>33</v>
      </c>
      <c r="S1150" s="1">
        <v>226.95</v>
      </c>
      <c r="T1150" s="6">
        <f>+S1150*N1150</f>
        <v>857871</v>
      </c>
      <c r="U1150" s="6">
        <f>+S1150*Q1150</f>
        <v>0</v>
      </c>
      <c r="V1150" s="1" t="str">
        <f>IF(AB1150=0,IFERROR(VLOOKUP(L1150,[1]listaMateriales!A:K,11,0),"-"),"Sin producto")</f>
        <v xml:space="preserve">Ladrillos (Olavarria)    </v>
      </c>
      <c r="W1150" s="6">
        <f>+IF(OR(K1150="27",K1150="28",K1150="29"),VLOOKUP(L1150,[1]listaMateriales!A:E,5,0),0)*N1150/1000</f>
        <v>26.16516</v>
      </c>
      <c r="X1150" s="6">
        <f>+IF(W1150=0,0,T1150/W1150)</f>
        <v>32786.766830395842</v>
      </c>
      <c r="Y1150" s="1" t="str">
        <f>MID(L1150,14,1)</f>
        <v>1</v>
      </c>
      <c r="Z1150" s="2" t="str">
        <f>IF(IFERROR(FIND("PUL",M1150,1),0)&gt;1,"pulido","no")</f>
        <v>no</v>
      </c>
      <c r="AA1150" s="2" t="str">
        <f>IF(IFERROR(FIND("BIOC",M1150,1),0)&gt;1,"BIOCITY","no")</f>
        <v>no</v>
      </c>
      <c r="AB1150" s="2">
        <f>IFERROR(SEARCH("INT",F1150,1),0)+IFERROR(SEARCH("DEV",F1150,1),0)+IFERROR(SEARCH("FC",F1150,1),0)+IFERROR(SEARCH("USD",F1150,1),0)</f>
        <v>0</v>
      </c>
    </row>
    <row r="1151" spans="1:28" x14ac:dyDescent="0.2">
      <c r="A1151" s="1" t="s">
        <v>1168</v>
      </c>
      <c r="B1151" s="1" t="s">
        <v>15</v>
      </c>
      <c r="C1151" s="4">
        <v>45365</v>
      </c>
      <c r="D1151" s="1" t="s">
        <v>646</v>
      </c>
      <c r="E1151" s="1" t="s">
        <v>645</v>
      </c>
      <c r="F1151" s="1" t="s">
        <v>1135</v>
      </c>
      <c r="G1151" s="1" t="s">
        <v>12</v>
      </c>
      <c r="H1151" s="1" t="s">
        <v>11</v>
      </c>
      <c r="I1151" s="1" t="s">
        <v>10</v>
      </c>
      <c r="J1151" s="1" t="s">
        <v>17</v>
      </c>
      <c r="K1151" s="1" t="s">
        <v>16</v>
      </c>
      <c r="L1151" s="1" t="s">
        <v>1037</v>
      </c>
      <c r="M1151" s="1" t="s">
        <v>1036</v>
      </c>
      <c r="N1151" s="1">
        <v>680.4</v>
      </c>
      <c r="O1151" s="1" t="s">
        <v>2</v>
      </c>
      <c r="P1151" s="1">
        <v>0</v>
      </c>
      <c r="Q1151" s="1">
        <v>680.4</v>
      </c>
      <c r="R1151" s="1" t="s">
        <v>46</v>
      </c>
      <c r="S1151" s="1">
        <v>22533.919999999998</v>
      </c>
      <c r="T1151" s="6">
        <f>+S1151*N1151</f>
        <v>15332079.167999998</v>
      </c>
      <c r="U1151" s="6">
        <f>+S1151*Q1151</f>
        <v>15332079.167999998</v>
      </c>
      <c r="V1151" s="1" t="str">
        <f>IF(AB1151=0,IFERROR(VLOOKUP(L1151,[1]listaMateriales!A:K,11,0),"-"),"Sin producto")</f>
        <v>58 x 117 Polished</v>
      </c>
      <c r="W1151" s="6">
        <f>+IF(OR(K1151="27",K1151="28",K1151="29"),VLOOKUP(L1151,[1]listaMateriales!A:E,5,0),0)*N1151/1000</f>
        <v>0</v>
      </c>
      <c r="X1151" s="6">
        <f>+IF(W1151=0,0,T1151/W1151)</f>
        <v>0</v>
      </c>
      <c r="Y1151" s="1" t="str">
        <f>MID(L1151,14,1)</f>
        <v>1</v>
      </c>
      <c r="Z1151" s="2" t="str">
        <f>IF(IFERROR(FIND("PUL",M1151,1),0)&gt;1,"pulido","no")</f>
        <v>pulido</v>
      </c>
      <c r="AA1151" s="2" t="str">
        <f>IF(IFERROR(FIND("BIOC",M1151,1),0)&gt;1,"BIOCITY","no")</f>
        <v>no</v>
      </c>
      <c r="AB1151" s="2">
        <f>IFERROR(SEARCH("INT",F1151,1),0)+IFERROR(SEARCH("DEV",F1151,1),0)+IFERROR(SEARCH("FC",F1151,1),0)+IFERROR(SEARCH("USD",F1151,1),0)</f>
        <v>0</v>
      </c>
    </row>
    <row r="1152" spans="1:28" x14ac:dyDescent="0.2">
      <c r="A1152" s="1" t="s">
        <v>1168</v>
      </c>
      <c r="B1152" s="1" t="s">
        <v>15</v>
      </c>
      <c r="C1152" s="4">
        <v>45365</v>
      </c>
      <c r="D1152" s="1" t="s">
        <v>646</v>
      </c>
      <c r="E1152" s="1" t="s">
        <v>645</v>
      </c>
      <c r="F1152" s="1" t="s">
        <v>1135</v>
      </c>
      <c r="G1152" s="1" t="s">
        <v>12</v>
      </c>
      <c r="H1152" s="1" t="s">
        <v>11</v>
      </c>
      <c r="I1152" s="1" t="s">
        <v>10</v>
      </c>
      <c r="J1152" s="1" t="s">
        <v>17</v>
      </c>
      <c r="K1152" s="1" t="s">
        <v>16</v>
      </c>
      <c r="L1152" s="1" t="s">
        <v>897</v>
      </c>
      <c r="M1152" s="1" t="s">
        <v>896</v>
      </c>
      <c r="N1152" s="1">
        <v>730.8</v>
      </c>
      <c r="O1152" s="1" t="s">
        <v>2</v>
      </c>
      <c r="P1152" s="1">
        <v>0</v>
      </c>
      <c r="Q1152" s="1">
        <v>730.8</v>
      </c>
      <c r="R1152" s="1" t="s">
        <v>46</v>
      </c>
      <c r="S1152" s="1">
        <v>11119.11</v>
      </c>
      <c r="T1152" s="6">
        <f>+S1152*N1152</f>
        <v>8125845.5879999995</v>
      </c>
      <c r="U1152" s="6">
        <f>+S1152*Q1152</f>
        <v>8125845.5879999995</v>
      </c>
      <c r="V1152" s="1" t="str">
        <f>IF(AB1152=0,IFERROR(VLOOKUP(L1152,[1]listaMateriales!A:K,11,0),"-"),"Sin producto")</f>
        <v xml:space="preserve">59 x 59 </v>
      </c>
      <c r="W1152" s="6">
        <f>+IF(OR(K1152="27",K1152="28",K1152="29"),VLOOKUP(L1152,[1]listaMateriales!A:E,5,0),0)*N1152/1000</f>
        <v>0</v>
      </c>
      <c r="X1152" s="6">
        <f>+IF(W1152=0,0,T1152/W1152)</f>
        <v>0</v>
      </c>
      <c r="Y1152" s="1" t="str">
        <f>MID(L1152,14,1)</f>
        <v>1</v>
      </c>
      <c r="Z1152" s="2" t="str">
        <f>IF(IFERROR(FIND("PUL",M1152,1),0)&gt;1,"pulido","no")</f>
        <v>no</v>
      </c>
      <c r="AA1152" s="2" t="str">
        <f>IF(IFERROR(FIND("BIOC",M1152,1),0)&gt;1,"BIOCITY","no")</f>
        <v>no</v>
      </c>
      <c r="AB1152" s="2">
        <f>IFERROR(SEARCH("INT",F1152,1),0)+IFERROR(SEARCH("DEV",F1152,1),0)+IFERROR(SEARCH("FC",F1152,1),0)+IFERROR(SEARCH("USD",F1152,1),0)</f>
        <v>0</v>
      </c>
    </row>
    <row r="1153" spans="1:28" x14ac:dyDescent="0.2">
      <c r="A1153" s="1" t="s">
        <v>1167</v>
      </c>
      <c r="B1153" s="1" t="s">
        <v>15</v>
      </c>
      <c r="C1153" s="4">
        <v>45365</v>
      </c>
      <c r="D1153" s="1" t="s">
        <v>92</v>
      </c>
      <c r="E1153" s="1" t="s">
        <v>91</v>
      </c>
      <c r="F1153" s="1" t="s">
        <v>1095</v>
      </c>
      <c r="G1153" s="1" t="s">
        <v>39</v>
      </c>
      <c r="H1153" s="1" t="s">
        <v>38</v>
      </c>
      <c r="I1153" s="1" t="s">
        <v>50</v>
      </c>
      <c r="J1153" s="1" t="s">
        <v>17</v>
      </c>
      <c r="K1153" s="1" t="s">
        <v>49</v>
      </c>
      <c r="L1153" s="1" t="s">
        <v>55</v>
      </c>
      <c r="M1153" s="1" t="s">
        <v>54</v>
      </c>
      <c r="N1153" s="1">
        <v>1188</v>
      </c>
      <c r="O1153" s="1" t="s">
        <v>4</v>
      </c>
      <c r="P1153" s="1">
        <v>1188</v>
      </c>
      <c r="Q1153" s="1">
        <v>0</v>
      </c>
      <c r="R1153" s="1" t="s">
        <v>46</v>
      </c>
      <c r="S1153" s="1">
        <v>189.61</v>
      </c>
      <c r="T1153" s="6">
        <f>+S1153*N1153</f>
        <v>225256.68000000002</v>
      </c>
      <c r="U1153" s="6">
        <f>+S1153*Q1153</f>
        <v>0</v>
      </c>
      <c r="V1153" s="1" t="str">
        <f>IF(AB1153=0,IFERROR(VLOOKUP(L1153,[1]listaMateriales!A:K,11,0),"-"),"Sin producto")</f>
        <v xml:space="preserve">Ladrillos (Olavarria)    </v>
      </c>
      <c r="W1153" s="6">
        <f>+IF(OR(K1153="27",K1153="28",K1153="29"),VLOOKUP(L1153,[1]listaMateriales!A:E,5,0),0)*N1153/1000</f>
        <v>4.3373879999999998</v>
      </c>
      <c r="X1153" s="6">
        <f>+IF(W1153=0,0,T1153/W1153)</f>
        <v>51933.716789920574</v>
      </c>
      <c r="Y1153" s="1" t="str">
        <f>MID(L1153,14,1)</f>
        <v>1</v>
      </c>
      <c r="Z1153" s="2" t="str">
        <f>IF(IFERROR(FIND("PUL",M1153,1),0)&gt;1,"pulido","no")</f>
        <v>no</v>
      </c>
      <c r="AA1153" s="2" t="str">
        <f>IF(IFERROR(FIND("BIOC",M1153,1),0)&gt;1,"BIOCITY","no")</f>
        <v>no</v>
      </c>
      <c r="AB1153" s="2">
        <f>IFERROR(SEARCH("INT",F1153,1),0)+IFERROR(SEARCH("DEV",F1153,1),0)+IFERROR(SEARCH("FC",F1153,1),0)+IFERROR(SEARCH("USD",F1153,1),0)</f>
        <v>0</v>
      </c>
    </row>
    <row r="1154" spans="1:28" x14ac:dyDescent="0.2">
      <c r="A1154" s="1" t="s">
        <v>1167</v>
      </c>
      <c r="B1154" s="1" t="s">
        <v>15</v>
      </c>
      <c r="C1154" s="4">
        <v>45365</v>
      </c>
      <c r="D1154" s="1" t="s">
        <v>92</v>
      </c>
      <c r="E1154" s="1" t="s">
        <v>91</v>
      </c>
      <c r="F1154" s="1" t="s">
        <v>1095</v>
      </c>
      <c r="G1154" s="1" t="s">
        <v>39</v>
      </c>
      <c r="H1154" s="1" t="s">
        <v>38</v>
      </c>
      <c r="I1154" s="1" t="s">
        <v>50</v>
      </c>
      <c r="J1154" s="1" t="s">
        <v>17</v>
      </c>
      <c r="K1154" s="1" t="s">
        <v>49</v>
      </c>
      <c r="L1154" s="1" t="s">
        <v>48</v>
      </c>
      <c r="M1154" s="1" t="s">
        <v>47</v>
      </c>
      <c r="N1154" s="1">
        <v>2016</v>
      </c>
      <c r="O1154" s="1" t="s">
        <v>4</v>
      </c>
      <c r="P1154" s="1">
        <v>2016</v>
      </c>
      <c r="Q1154" s="1">
        <v>0</v>
      </c>
      <c r="R1154" s="1" t="s">
        <v>46</v>
      </c>
      <c r="S1154" s="1">
        <v>241.77</v>
      </c>
      <c r="T1154" s="6">
        <f>+S1154*N1154</f>
        <v>487408.32</v>
      </c>
      <c r="U1154" s="6">
        <f>+S1154*Q1154</f>
        <v>0</v>
      </c>
      <c r="V1154" s="1" t="str">
        <f>IF(AB1154=0,IFERROR(VLOOKUP(L1154,[1]listaMateriales!A:K,11,0),"-"),"Sin producto")</f>
        <v xml:space="preserve">Ladrillos (Olavarria)    </v>
      </c>
      <c r="W1154" s="6">
        <f>+IF(OR(K1154="27",K1154="28",K1154="29"),VLOOKUP(L1154,[1]listaMateriales!A:E,5,0),0)*N1154/1000</f>
        <v>10.763424000000001</v>
      </c>
      <c r="X1154" s="6">
        <f>+IF(W1154=0,0,T1154/W1154)</f>
        <v>45283.761003933316</v>
      </c>
      <c r="Y1154" s="1" t="str">
        <f>MID(L1154,14,1)</f>
        <v>1</v>
      </c>
      <c r="Z1154" s="2" t="str">
        <f>IF(IFERROR(FIND("PUL",M1154,1),0)&gt;1,"pulido","no")</f>
        <v>no</v>
      </c>
      <c r="AA1154" s="2" t="str">
        <f>IF(IFERROR(FIND("BIOC",M1154,1),0)&gt;1,"BIOCITY","no")</f>
        <v>no</v>
      </c>
      <c r="AB1154" s="2">
        <f>IFERROR(SEARCH("INT",F1154,1),0)+IFERROR(SEARCH("DEV",F1154,1),0)+IFERROR(SEARCH("FC",F1154,1),0)+IFERROR(SEARCH("USD",F1154,1),0)</f>
        <v>0</v>
      </c>
    </row>
    <row r="1155" spans="1:28" x14ac:dyDescent="0.2">
      <c r="A1155" s="1" t="s">
        <v>1167</v>
      </c>
      <c r="B1155" s="1" t="s">
        <v>15</v>
      </c>
      <c r="C1155" s="4">
        <v>45365</v>
      </c>
      <c r="D1155" s="1" t="s">
        <v>92</v>
      </c>
      <c r="E1155" s="1" t="s">
        <v>91</v>
      </c>
      <c r="F1155" s="1" t="s">
        <v>1095</v>
      </c>
      <c r="G1155" s="1" t="s">
        <v>39</v>
      </c>
      <c r="H1155" s="1" t="s">
        <v>38</v>
      </c>
      <c r="I1155" s="1" t="s">
        <v>50</v>
      </c>
      <c r="J1155" s="1" t="s">
        <v>17</v>
      </c>
      <c r="K1155" s="1" t="s">
        <v>49</v>
      </c>
      <c r="L1155" s="1" t="s">
        <v>57</v>
      </c>
      <c r="M1155" s="1" t="s">
        <v>56</v>
      </c>
      <c r="N1155" s="1">
        <v>2700</v>
      </c>
      <c r="O1155" s="1" t="s">
        <v>4</v>
      </c>
      <c r="P1155" s="1">
        <v>2700</v>
      </c>
      <c r="Q1155" s="1">
        <v>0</v>
      </c>
      <c r="R1155" s="1" t="s">
        <v>46</v>
      </c>
      <c r="S1155" s="1">
        <v>327.45</v>
      </c>
      <c r="T1155" s="6">
        <f>+S1155*N1155</f>
        <v>884115</v>
      </c>
      <c r="U1155" s="6">
        <f>+S1155*Q1155</f>
        <v>0</v>
      </c>
      <c r="V1155" s="1" t="str">
        <f>IF(AB1155=0,IFERROR(VLOOKUP(L1155,[1]listaMateriales!A:K,11,0),"-"),"Sin producto")</f>
        <v xml:space="preserve">Ladrillos (Olavarria)    </v>
      </c>
      <c r="W1155" s="6">
        <f>+IF(OR(K1155="27",K1155="28",K1155="29"),VLOOKUP(L1155,[1]listaMateriales!A:E,5,0),0)*N1155/1000</f>
        <v>18.689399999999999</v>
      </c>
      <c r="X1155" s="6">
        <f>+IF(W1155=0,0,T1155/W1155)</f>
        <v>47305.691996532798</v>
      </c>
      <c r="Y1155" s="1" t="str">
        <f>MID(L1155,14,1)</f>
        <v>1</v>
      </c>
      <c r="Z1155" s="2" t="str">
        <f>IF(IFERROR(FIND("PUL",M1155,1),0)&gt;1,"pulido","no")</f>
        <v>no</v>
      </c>
      <c r="AA1155" s="2" t="str">
        <f>IF(IFERROR(FIND("BIOC",M1155,1),0)&gt;1,"BIOCITY","no")</f>
        <v>no</v>
      </c>
      <c r="AB1155" s="2">
        <f>IFERROR(SEARCH("INT",F1155,1),0)+IFERROR(SEARCH("DEV",F1155,1),0)+IFERROR(SEARCH("FC",F1155,1),0)+IFERROR(SEARCH("USD",F1155,1),0)</f>
        <v>0</v>
      </c>
    </row>
    <row r="1156" spans="1:28" x14ac:dyDescent="0.2">
      <c r="A1156" s="1" t="s">
        <v>1166</v>
      </c>
      <c r="B1156" s="1" t="s">
        <v>15</v>
      </c>
      <c r="C1156" s="4">
        <v>45365</v>
      </c>
      <c r="D1156" s="1" t="s">
        <v>92</v>
      </c>
      <c r="E1156" s="1" t="s">
        <v>91</v>
      </c>
      <c r="F1156" s="1" t="s">
        <v>1095</v>
      </c>
      <c r="G1156" s="1" t="s">
        <v>39</v>
      </c>
      <c r="H1156" s="1" t="s">
        <v>38</v>
      </c>
      <c r="I1156" s="1" t="s">
        <v>50</v>
      </c>
      <c r="J1156" s="1" t="s">
        <v>17</v>
      </c>
      <c r="K1156" s="1" t="s">
        <v>49</v>
      </c>
      <c r="L1156" s="1" t="s">
        <v>48</v>
      </c>
      <c r="M1156" s="1" t="s">
        <v>47</v>
      </c>
      <c r="N1156" s="1">
        <v>4320</v>
      </c>
      <c r="O1156" s="1" t="s">
        <v>4</v>
      </c>
      <c r="P1156" s="1">
        <v>4320</v>
      </c>
      <c r="Q1156" s="1">
        <v>0</v>
      </c>
      <c r="R1156" s="1" t="s">
        <v>46</v>
      </c>
      <c r="S1156" s="1">
        <v>241.77</v>
      </c>
      <c r="T1156" s="6">
        <f>+S1156*N1156</f>
        <v>1044446.4</v>
      </c>
      <c r="U1156" s="6">
        <f>+S1156*Q1156</f>
        <v>0</v>
      </c>
      <c r="V1156" s="1" t="str">
        <f>IF(AB1156=0,IFERROR(VLOOKUP(L1156,[1]listaMateriales!A:K,11,0),"-"),"Sin producto")</f>
        <v xml:space="preserve">Ladrillos (Olavarria)    </v>
      </c>
      <c r="W1156" s="6">
        <f>+IF(OR(K1156="27",K1156="28",K1156="29"),VLOOKUP(L1156,[1]listaMateriales!A:E,5,0),0)*N1156/1000</f>
        <v>23.064480000000003</v>
      </c>
      <c r="X1156" s="6">
        <f>+IF(W1156=0,0,T1156/W1156)</f>
        <v>45283.761003933316</v>
      </c>
      <c r="Y1156" s="1" t="str">
        <f>MID(L1156,14,1)</f>
        <v>1</v>
      </c>
      <c r="Z1156" s="2" t="str">
        <f>IF(IFERROR(FIND("PUL",M1156,1),0)&gt;1,"pulido","no")</f>
        <v>no</v>
      </c>
      <c r="AA1156" s="2" t="str">
        <f>IF(IFERROR(FIND("BIOC",M1156,1),0)&gt;1,"BIOCITY","no")</f>
        <v>no</v>
      </c>
      <c r="AB1156" s="2">
        <f>IFERROR(SEARCH("INT",F1156,1),0)+IFERROR(SEARCH("DEV",F1156,1),0)+IFERROR(SEARCH("FC",F1156,1),0)+IFERROR(SEARCH("USD",F1156,1),0)</f>
        <v>0</v>
      </c>
    </row>
    <row r="1157" spans="1:28" x14ac:dyDescent="0.2">
      <c r="A1157" s="1" t="s">
        <v>1166</v>
      </c>
      <c r="B1157" s="1" t="s">
        <v>15</v>
      </c>
      <c r="C1157" s="4">
        <v>45365</v>
      </c>
      <c r="D1157" s="1" t="s">
        <v>92</v>
      </c>
      <c r="E1157" s="1" t="s">
        <v>91</v>
      </c>
      <c r="F1157" s="1" t="s">
        <v>1095</v>
      </c>
      <c r="G1157" s="1" t="s">
        <v>39</v>
      </c>
      <c r="H1157" s="1" t="s">
        <v>38</v>
      </c>
      <c r="I1157" s="1" t="s">
        <v>50</v>
      </c>
      <c r="J1157" s="1" t="s">
        <v>17</v>
      </c>
      <c r="K1157" s="1" t="s">
        <v>49</v>
      </c>
      <c r="L1157" s="1" t="s">
        <v>57</v>
      </c>
      <c r="M1157" s="1" t="s">
        <v>56</v>
      </c>
      <c r="N1157" s="1">
        <v>1800</v>
      </c>
      <c r="O1157" s="1" t="s">
        <v>4</v>
      </c>
      <c r="P1157" s="1">
        <v>1800</v>
      </c>
      <c r="Q1157" s="1">
        <v>0</v>
      </c>
      <c r="R1157" s="1" t="s">
        <v>46</v>
      </c>
      <c r="S1157" s="1">
        <v>327.45</v>
      </c>
      <c r="T1157" s="6">
        <f>+S1157*N1157</f>
        <v>589410</v>
      </c>
      <c r="U1157" s="6">
        <f>+S1157*Q1157</f>
        <v>0</v>
      </c>
      <c r="V1157" s="1" t="str">
        <f>IF(AB1157=0,IFERROR(VLOOKUP(L1157,[1]listaMateriales!A:K,11,0),"-"),"Sin producto")</f>
        <v xml:space="preserve">Ladrillos (Olavarria)    </v>
      </c>
      <c r="W1157" s="6">
        <f>+IF(OR(K1157="27",K1157="28",K1157="29"),VLOOKUP(L1157,[1]listaMateriales!A:E,5,0),0)*N1157/1000</f>
        <v>12.4596</v>
      </c>
      <c r="X1157" s="6">
        <f>+IF(W1157=0,0,T1157/W1157)</f>
        <v>47305.691996532791</v>
      </c>
      <c r="Y1157" s="1" t="str">
        <f>MID(L1157,14,1)</f>
        <v>1</v>
      </c>
      <c r="Z1157" s="2" t="str">
        <f>IF(IFERROR(FIND("PUL",M1157,1),0)&gt;1,"pulido","no")</f>
        <v>no</v>
      </c>
      <c r="AA1157" s="2" t="str">
        <f>IF(IFERROR(FIND("BIOC",M1157,1),0)&gt;1,"BIOCITY","no")</f>
        <v>no</v>
      </c>
      <c r="AB1157" s="2">
        <f>IFERROR(SEARCH("INT",F1157,1),0)+IFERROR(SEARCH("DEV",F1157,1),0)+IFERROR(SEARCH("FC",F1157,1),0)+IFERROR(SEARCH("USD",F1157,1),0)</f>
        <v>0</v>
      </c>
    </row>
    <row r="1158" spans="1:28" x14ac:dyDescent="0.2">
      <c r="A1158" s="1" t="s">
        <v>1165</v>
      </c>
      <c r="B1158" s="1" t="s">
        <v>15</v>
      </c>
      <c r="C1158" s="4">
        <v>45365</v>
      </c>
      <c r="D1158" s="1" t="s">
        <v>1164</v>
      </c>
      <c r="E1158" s="1" t="s">
        <v>1163</v>
      </c>
      <c r="F1158" s="1" t="s">
        <v>1095</v>
      </c>
      <c r="G1158" s="1" t="s">
        <v>39</v>
      </c>
      <c r="H1158" s="1" t="s">
        <v>38</v>
      </c>
      <c r="I1158" s="1" t="s">
        <v>50</v>
      </c>
      <c r="J1158" s="1" t="s">
        <v>17</v>
      </c>
      <c r="K1158" s="1" t="s">
        <v>49</v>
      </c>
      <c r="L1158" s="1" t="s">
        <v>133</v>
      </c>
      <c r="M1158" s="1" t="s">
        <v>132</v>
      </c>
      <c r="N1158" s="1">
        <v>6912</v>
      </c>
      <c r="O1158" s="1" t="s">
        <v>4</v>
      </c>
      <c r="P1158" s="1">
        <v>6912</v>
      </c>
      <c r="Q1158" s="1">
        <v>0</v>
      </c>
      <c r="R1158" s="1" t="s">
        <v>46</v>
      </c>
      <c r="S1158" s="1">
        <v>331.21</v>
      </c>
      <c r="T1158" s="6">
        <f>+S1158*N1158</f>
        <v>2289323.52</v>
      </c>
      <c r="U1158" s="6">
        <f>+S1158*Q1158</f>
        <v>0</v>
      </c>
      <c r="V1158" s="1" t="str">
        <f>IF(AB1158=0,IFERROR(VLOOKUP(L1158,[1]listaMateriales!A:K,11,0),"-"),"Sin producto")</f>
        <v xml:space="preserve">Ladrillos (Olavarria)    </v>
      </c>
      <c r="W1158" s="6">
        <f>+IF(OR(K1158="27",K1158="28",K1158="29"),VLOOKUP(L1158,[1]listaMateriales!A:E,5,0),0)*N1158/1000</f>
        <v>30.682368000000004</v>
      </c>
      <c r="X1158" s="6">
        <f>+IF(W1158=0,0,T1158/W1158)</f>
        <v>74613.651723361108</v>
      </c>
      <c r="Y1158" s="1" t="str">
        <f>MID(L1158,14,1)</f>
        <v>1</v>
      </c>
      <c r="Z1158" s="2" t="str">
        <f>IF(IFERROR(FIND("PUL",M1158,1),0)&gt;1,"pulido","no")</f>
        <v>no</v>
      </c>
      <c r="AA1158" s="2" t="str">
        <f>IF(IFERROR(FIND("BIOC",M1158,1),0)&gt;1,"BIOCITY","no")</f>
        <v>no</v>
      </c>
      <c r="AB1158" s="2">
        <f>IFERROR(SEARCH("INT",F1158,1),0)+IFERROR(SEARCH("DEV",F1158,1),0)+IFERROR(SEARCH("FC",F1158,1),0)+IFERROR(SEARCH("USD",F1158,1),0)</f>
        <v>0</v>
      </c>
    </row>
    <row r="1159" spans="1:28" x14ac:dyDescent="0.2">
      <c r="A1159" s="1" t="s">
        <v>1162</v>
      </c>
      <c r="B1159" s="1" t="s">
        <v>15</v>
      </c>
      <c r="C1159" s="4">
        <v>45365</v>
      </c>
      <c r="D1159" s="1" t="s">
        <v>1161</v>
      </c>
      <c r="E1159" s="1" t="s">
        <v>1160</v>
      </c>
      <c r="F1159" s="1" t="s">
        <v>1095</v>
      </c>
      <c r="G1159" s="1" t="s">
        <v>39</v>
      </c>
      <c r="H1159" s="1" t="s">
        <v>38</v>
      </c>
      <c r="I1159" s="1" t="s">
        <v>50</v>
      </c>
      <c r="J1159" s="1" t="s">
        <v>17</v>
      </c>
      <c r="K1159" s="1" t="s">
        <v>49</v>
      </c>
      <c r="L1159" s="1" t="s">
        <v>55</v>
      </c>
      <c r="M1159" s="1" t="s">
        <v>54</v>
      </c>
      <c r="N1159" s="1">
        <v>1188</v>
      </c>
      <c r="O1159" s="1" t="s">
        <v>4</v>
      </c>
      <c r="P1159" s="1">
        <v>1188</v>
      </c>
      <c r="Q1159" s="1">
        <v>0</v>
      </c>
      <c r="R1159" s="1" t="s">
        <v>1159</v>
      </c>
      <c r="S1159" s="1">
        <v>319.49</v>
      </c>
      <c r="T1159" s="6">
        <f>+S1159*N1159</f>
        <v>379554.12</v>
      </c>
      <c r="U1159" s="6">
        <f>+S1159*Q1159</f>
        <v>0</v>
      </c>
      <c r="V1159" s="1" t="str">
        <f>IF(AB1159=0,IFERROR(VLOOKUP(L1159,[1]listaMateriales!A:K,11,0),"-"),"Sin producto")</f>
        <v xml:space="preserve">Ladrillos (Olavarria)    </v>
      </c>
      <c r="W1159" s="6">
        <f>+IF(OR(K1159="27",K1159="28",K1159="29"),VLOOKUP(L1159,[1]listaMateriales!A:E,5,0),0)*N1159/1000</f>
        <v>4.3373879999999998</v>
      </c>
      <c r="X1159" s="6">
        <f>+IF(W1159=0,0,T1159/W1159)</f>
        <v>87507.53218296358</v>
      </c>
      <c r="Y1159" s="1" t="str">
        <f>MID(L1159,14,1)</f>
        <v>1</v>
      </c>
      <c r="Z1159" s="2" t="str">
        <f>IF(IFERROR(FIND("PUL",M1159,1),0)&gt;1,"pulido","no")</f>
        <v>no</v>
      </c>
      <c r="AA1159" s="2" t="str">
        <f>IF(IFERROR(FIND("BIOC",M1159,1),0)&gt;1,"BIOCITY","no")</f>
        <v>no</v>
      </c>
      <c r="AB1159" s="2">
        <f>IFERROR(SEARCH("INT",F1159,1),0)+IFERROR(SEARCH("DEV",F1159,1),0)+IFERROR(SEARCH("FC",F1159,1),0)+IFERROR(SEARCH("USD",F1159,1),0)</f>
        <v>0</v>
      </c>
    </row>
    <row r="1160" spans="1:28" x14ac:dyDescent="0.2">
      <c r="A1160" s="1" t="s">
        <v>1162</v>
      </c>
      <c r="B1160" s="1" t="s">
        <v>15</v>
      </c>
      <c r="C1160" s="4">
        <v>45365</v>
      </c>
      <c r="D1160" s="1" t="s">
        <v>1161</v>
      </c>
      <c r="E1160" s="1" t="s">
        <v>1160</v>
      </c>
      <c r="F1160" s="1" t="s">
        <v>1095</v>
      </c>
      <c r="G1160" s="1" t="s">
        <v>39</v>
      </c>
      <c r="H1160" s="1" t="s">
        <v>38</v>
      </c>
      <c r="I1160" s="1" t="s">
        <v>50</v>
      </c>
      <c r="J1160" s="1" t="s">
        <v>17</v>
      </c>
      <c r="K1160" s="1" t="s">
        <v>49</v>
      </c>
      <c r="L1160" s="1" t="s">
        <v>133</v>
      </c>
      <c r="M1160" s="1" t="s">
        <v>132</v>
      </c>
      <c r="N1160" s="1">
        <v>5472</v>
      </c>
      <c r="O1160" s="1" t="s">
        <v>4</v>
      </c>
      <c r="P1160" s="1">
        <v>5472</v>
      </c>
      <c r="Q1160" s="1">
        <v>0</v>
      </c>
      <c r="R1160" s="1" t="s">
        <v>1159</v>
      </c>
      <c r="S1160" s="1">
        <v>360.53</v>
      </c>
      <c r="T1160" s="6">
        <f>+S1160*N1160</f>
        <v>1972820.16</v>
      </c>
      <c r="U1160" s="6">
        <f>+S1160*Q1160</f>
        <v>0</v>
      </c>
      <c r="V1160" s="1" t="str">
        <f>IF(AB1160=0,IFERROR(VLOOKUP(L1160,[1]listaMateriales!A:K,11,0),"-"),"Sin producto")</f>
        <v xml:space="preserve">Ladrillos (Olavarria)    </v>
      </c>
      <c r="W1160" s="6">
        <f>+IF(OR(K1160="27",K1160="28",K1160="29"),VLOOKUP(L1160,[1]listaMateriales!A:E,5,0),0)*N1160/1000</f>
        <v>24.290208</v>
      </c>
      <c r="X1160" s="6">
        <f>+IF(W1160=0,0,T1160/W1160)</f>
        <v>81218.742960126154</v>
      </c>
      <c r="Y1160" s="1" t="str">
        <f>MID(L1160,14,1)</f>
        <v>1</v>
      </c>
      <c r="Z1160" s="2" t="str">
        <f>IF(IFERROR(FIND("PUL",M1160,1),0)&gt;1,"pulido","no")</f>
        <v>no</v>
      </c>
      <c r="AA1160" s="2" t="str">
        <f>IF(IFERROR(FIND("BIOC",M1160,1),0)&gt;1,"BIOCITY","no")</f>
        <v>no</v>
      </c>
      <c r="AB1160" s="2">
        <f>IFERROR(SEARCH("INT",F1160,1),0)+IFERROR(SEARCH("DEV",F1160,1),0)+IFERROR(SEARCH("FC",F1160,1),0)+IFERROR(SEARCH("USD",F1160,1),0)</f>
        <v>0</v>
      </c>
    </row>
    <row r="1161" spans="1:28" x14ac:dyDescent="0.2">
      <c r="A1161" s="1" t="s">
        <v>1158</v>
      </c>
      <c r="B1161" s="1" t="s">
        <v>15</v>
      </c>
      <c r="C1161" s="4">
        <v>45365</v>
      </c>
      <c r="D1161" s="1" t="s">
        <v>932</v>
      </c>
      <c r="E1161" s="1" t="s">
        <v>931</v>
      </c>
      <c r="F1161" s="1" t="s">
        <v>1095</v>
      </c>
      <c r="G1161" s="1" t="s">
        <v>39</v>
      </c>
      <c r="H1161" s="1" t="s">
        <v>38</v>
      </c>
      <c r="I1161" s="1" t="s">
        <v>50</v>
      </c>
      <c r="J1161" s="1" t="s">
        <v>17</v>
      </c>
      <c r="K1161" s="1" t="s">
        <v>49</v>
      </c>
      <c r="L1161" s="1" t="s">
        <v>48</v>
      </c>
      <c r="M1161" s="1" t="s">
        <v>47</v>
      </c>
      <c r="N1161" s="1">
        <v>864</v>
      </c>
      <c r="O1161" s="1" t="s">
        <v>4</v>
      </c>
      <c r="P1161" s="1">
        <v>0</v>
      </c>
      <c r="Q1161" s="1">
        <v>864</v>
      </c>
      <c r="R1161" s="1" t="s">
        <v>46</v>
      </c>
      <c r="S1161" s="1">
        <v>374.25</v>
      </c>
      <c r="T1161" s="6">
        <f>+S1161*N1161</f>
        <v>323352</v>
      </c>
      <c r="U1161" s="6">
        <f>+S1161*Q1161</f>
        <v>323352</v>
      </c>
      <c r="V1161" s="1" t="str">
        <f>IF(AB1161=0,IFERROR(VLOOKUP(L1161,[1]listaMateriales!A:K,11,0),"-"),"Sin producto")</f>
        <v xml:space="preserve">Ladrillos (Olavarria)    </v>
      </c>
      <c r="W1161" s="6">
        <f>+IF(OR(K1161="27",K1161="28",K1161="29"),VLOOKUP(L1161,[1]listaMateriales!A:E,5,0),0)*N1161/1000</f>
        <v>4.612896000000001</v>
      </c>
      <c r="X1161" s="6">
        <f>+IF(W1161=0,0,T1161/W1161)</f>
        <v>70097.396516201523</v>
      </c>
      <c r="Y1161" s="1" t="str">
        <f>MID(L1161,14,1)</f>
        <v>1</v>
      </c>
      <c r="Z1161" s="2" t="str">
        <f>IF(IFERROR(FIND("PUL",M1161,1),0)&gt;1,"pulido","no")</f>
        <v>no</v>
      </c>
      <c r="AA1161" s="2" t="str">
        <f>IF(IFERROR(FIND("BIOC",M1161,1),0)&gt;1,"BIOCITY","no")</f>
        <v>no</v>
      </c>
      <c r="AB1161" s="2">
        <f>IFERROR(SEARCH("INT",F1161,1),0)+IFERROR(SEARCH("DEV",F1161,1),0)+IFERROR(SEARCH("FC",F1161,1),0)+IFERROR(SEARCH("USD",F1161,1),0)</f>
        <v>0</v>
      </c>
    </row>
    <row r="1162" spans="1:28" x14ac:dyDescent="0.2">
      <c r="A1162" s="1" t="s">
        <v>1158</v>
      </c>
      <c r="B1162" s="1" t="s">
        <v>15</v>
      </c>
      <c r="C1162" s="4">
        <v>45365</v>
      </c>
      <c r="D1162" s="1" t="s">
        <v>932</v>
      </c>
      <c r="E1162" s="1" t="s">
        <v>931</v>
      </c>
      <c r="F1162" s="1" t="s">
        <v>1095</v>
      </c>
      <c r="G1162" s="1" t="s">
        <v>39</v>
      </c>
      <c r="H1162" s="1" t="s">
        <v>38</v>
      </c>
      <c r="I1162" s="1" t="s">
        <v>50</v>
      </c>
      <c r="J1162" s="1" t="s">
        <v>17</v>
      </c>
      <c r="K1162" s="1" t="s">
        <v>49</v>
      </c>
      <c r="L1162" s="1" t="s">
        <v>133</v>
      </c>
      <c r="M1162" s="1" t="s">
        <v>132</v>
      </c>
      <c r="N1162" s="1">
        <v>576</v>
      </c>
      <c r="O1162" s="1" t="s">
        <v>4</v>
      </c>
      <c r="P1162" s="1">
        <v>0</v>
      </c>
      <c r="Q1162" s="1">
        <v>576</v>
      </c>
      <c r="R1162" s="1" t="s">
        <v>46</v>
      </c>
      <c r="S1162" s="1">
        <v>331.21</v>
      </c>
      <c r="T1162" s="6">
        <f>+S1162*N1162</f>
        <v>190776.95999999999</v>
      </c>
      <c r="U1162" s="6">
        <f>+S1162*Q1162</f>
        <v>190776.95999999999</v>
      </c>
      <c r="V1162" s="1" t="str">
        <f>IF(AB1162=0,IFERROR(VLOOKUP(L1162,[1]listaMateriales!A:K,11,0),"-"),"Sin producto")</f>
        <v xml:space="preserve">Ladrillos (Olavarria)    </v>
      </c>
      <c r="W1162" s="6">
        <f>+IF(OR(K1162="27",K1162="28",K1162="29"),VLOOKUP(L1162,[1]listaMateriales!A:E,5,0),0)*N1162/1000</f>
        <v>2.556864</v>
      </c>
      <c r="X1162" s="6">
        <f>+IF(W1162=0,0,T1162/W1162)</f>
        <v>74613.651723361108</v>
      </c>
      <c r="Y1162" s="1" t="str">
        <f>MID(L1162,14,1)</f>
        <v>1</v>
      </c>
      <c r="Z1162" s="2" t="str">
        <f>IF(IFERROR(FIND("PUL",M1162,1),0)&gt;1,"pulido","no")</f>
        <v>no</v>
      </c>
      <c r="AA1162" s="2" t="str">
        <f>IF(IFERROR(FIND("BIOC",M1162,1),0)&gt;1,"BIOCITY","no")</f>
        <v>no</v>
      </c>
      <c r="AB1162" s="2">
        <f>IFERROR(SEARCH("INT",F1162,1),0)+IFERROR(SEARCH("DEV",F1162,1),0)+IFERROR(SEARCH("FC",F1162,1),0)+IFERROR(SEARCH("USD",F1162,1),0)</f>
        <v>0</v>
      </c>
    </row>
    <row r="1163" spans="1:28" x14ac:dyDescent="0.2">
      <c r="A1163" s="1" t="s">
        <v>1158</v>
      </c>
      <c r="B1163" s="1" t="s">
        <v>15</v>
      </c>
      <c r="C1163" s="4">
        <v>45365</v>
      </c>
      <c r="D1163" s="1" t="s">
        <v>932</v>
      </c>
      <c r="E1163" s="1" t="s">
        <v>931</v>
      </c>
      <c r="F1163" s="1" t="s">
        <v>1095</v>
      </c>
      <c r="G1163" s="1" t="s">
        <v>39</v>
      </c>
      <c r="H1163" s="1" t="s">
        <v>38</v>
      </c>
      <c r="I1163" s="1" t="s">
        <v>50</v>
      </c>
      <c r="J1163" s="1" t="s">
        <v>17</v>
      </c>
      <c r="K1163" s="1" t="s">
        <v>49</v>
      </c>
      <c r="L1163" s="1" t="s">
        <v>57</v>
      </c>
      <c r="M1163" s="1" t="s">
        <v>56</v>
      </c>
      <c r="N1163" s="1">
        <v>360</v>
      </c>
      <c r="O1163" s="1" t="s">
        <v>4</v>
      </c>
      <c r="P1163" s="1">
        <v>0</v>
      </c>
      <c r="Q1163" s="1">
        <v>360</v>
      </c>
      <c r="R1163" s="1" t="s">
        <v>46</v>
      </c>
      <c r="S1163" s="1">
        <v>506.88</v>
      </c>
      <c r="T1163" s="6">
        <f>+S1163*N1163</f>
        <v>182476.79999999999</v>
      </c>
      <c r="U1163" s="6">
        <f>+S1163*Q1163</f>
        <v>182476.79999999999</v>
      </c>
      <c r="V1163" s="1" t="str">
        <f>IF(AB1163=0,IFERROR(VLOOKUP(L1163,[1]listaMateriales!A:K,11,0),"-"),"Sin producto")</f>
        <v xml:space="preserve">Ladrillos (Olavarria)    </v>
      </c>
      <c r="W1163" s="6">
        <f>+IF(OR(K1163="27",K1163="28",K1163="29"),VLOOKUP(L1163,[1]listaMateriales!A:E,5,0),0)*N1163/1000</f>
        <v>2.4919199999999999</v>
      </c>
      <c r="X1163" s="6">
        <f>+IF(W1163=0,0,T1163/W1163)</f>
        <v>73227.390927477609</v>
      </c>
      <c r="Y1163" s="1" t="str">
        <f>MID(L1163,14,1)</f>
        <v>1</v>
      </c>
      <c r="Z1163" s="2" t="str">
        <f>IF(IFERROR(FIND("PUL",M1163,1),0)&gt;1,"pulido","no")</f>
        <v>no</v>
      </c>
      <c r="AA1163" s="2" t="str">
        <f>IF(IFERROR(FIND("BIOC",M1163,1),0)&gt;1,"BIOCITY","no")</f>
        <v>no</v>
      </c>
      <c r="AB1163" s="2">
        <f>IFERROR(SEARCH("INT",F1163,1),0)+IFERROR(SEARCH("DEV",F1163,1),0)+IFERROR(SEARCH("FC",F1163,1),0)+IFERROR(SEARCH("USD",F1163,1),0)</f>
        <v>0</v>
      </c>
    </row>
    <row r="1164" spans="1:28" x14ac:dyDescent="0.2">
      <c r="A1164" s="1" t="s">
        <v>1157</v>
      </c>
      <c r="B1164" s="1" t="s">
        <v>15</v>
      </c>
      <c r="C1164" s="4">
        <v>45365</v>
      </c>
      <c r="D1164" s="1" t="s">
        <v>79</v>
      </c>
      <c r="E1164" s="1" t="s">
        <v>78</v>
      </c>
      <c r="F1164" s="1" t="s">
        <v>1095</v>
      </c>
      <c r="G1164" s="1" t="s">
        <v>39</v>
      </c>
      <c r="H1164" s="1" t="s">
        <v>38</v>
      </c>
      <c r="I1164" s="1" t="s">
        <v>50</v>
      </c>
      <c r="J1164" s="1" t="s">
        <v>17</v>
      </c>
      <c r="K1164" s="1" t="s">
        <v>49</v>
      </c>
      <c r="L1164" s="1" t="s">
        <v>57</v>
      </c>
      <c r="M1164" s="1" t="s">
        <v>56</v>
      </c>
      <c r="N1164" s="1">
        <v>4140</v>
      </c>
      <c r="O1164" s="1" t="s">
        <v>4</v>
      </c>
      <c r="P1164" s="1">
        <v>4140</v>
      </c>
      <c r="Q1164" s="1">
        <v>0</v>
      </c>
      <c r="R1164" s="1" t="s">
        <v>46</v>
      </c>
      <c r="S1164" s="1">
        <v>385.01</v>
      </c>
      <c r="T1164" s="6">
        <f>+S1164*N1164</f>
        <v>1593941.4</v>
      </c>
      <c r="U1164" s="6">
        <f>+S1164*Q1164</f>
        <v>0</v>
      </c>
      <c r="V1164" s="1" t="str">
        <f>IF(AB1164=0,IFERROR(VLOOKUP(L1164,[1]listaMateriales!A:K,11,0),"-"),"Sin producto")</f>
        <v xml:space="preserve">Ladrillos (Olavarria)    </v>
      </c>
      <c r="W1164" s="6">
        <f>+IF(OR(K1164="27",K1164="28",K1164="29"),VLOOKUP(L1164,[1]listaMateriales!A:E,5,0),0)*N1164/1000</f>
        <v>28.657079999999997</v>
      </c>
      <c r="X1164" s="6">
        <f>+IF(W1164=0,0,T1164/W1164)</f>
        <v>55621.207743426756</v>
      </c>
      <c r="Y1164" s="1" t="str">
        <f>MID(L1164,14,1)</f>
        <v>1</v>
      </c>
      <c r="Z1164" s="2" t="str">
        <f>IF(IFERROR(FIND("PUL",M1164,1),0)&gt;1,"pulido","no")</f>
        <v>no</v>
      </c>
      <c r="AA1164" s="2" t="str">
        <f>IF(IFERROR(FIND("BIOC",M1164,1),0)&gt;1,"BIOCITY","no")</f>
        <v>no</v>
      </c>
      <c r="AB1164" s="2">
        <f>IFERROR(SEARCH("INT",F1164,1),0)+IFERROR(SEARCH("DEV",F1164,1),0)+IFERROR(SEARCH("FC",F1164,1),0)+IFERROR(SEARCH("USD",F1164,1),0)</f>
        <v>0</v>
      </c>
    </row>
    <row r="1165" spans="1:28" x14ac:dyDescent="0.2">
      <c r="A1165" s="1" t="s">
        <v>1156</v>
      </c>
      <c r="B1165" s="1" t="s">
        <v>42</v>
      </c>
      <c r="C1165" s="4">
        <v>45365</v>
      </c>
      <c r="D1165" s="1" t="s">
        <v>944</v>
      </c>
      <c r="E1165" s="1" t="s">
        <v>943</v>
      </c>
      <c r="F1165" s="1" t="s">
        <v>1095</v>
      </c>
      <c r="G1165" s="1" t="s">
        <v>39</v>
      </c>
      <c r="H1165" s="1" t="s">
        <v>38</v>
      </c>
      <c r="I1165" s="1" t="s">
        <v>50</v>
      </c>
      <c r="J1165" s="1" t="s">
        <v>17</v>
      </c>
      <c r="K1165" s="1" t="s">
        <v>49</v>
      </c>
      <c r="L1165" s="1" t="s">
        <v>57</v>
      </c>
      <c r="M1165" s="1" t="s">
        <v>56</v>
      </c>
      <c r="N1165" s="1">
        <v>1980</v>
      </c>
      <c r="O1165" s="1" t="s">
        <v>4</v>
      </c>
      <c r="P1165" s="1">
        <v>1980</v>
      </c>
      <c r="Q1165" s="1">
        <v>0</v>
      </c>
      <c r="R1165" s="1" t="s">
        <v>46</v>
      </c>
      <c r="S1165" s="1">
        <v>236.82</v>
      </c>
      <c r="T1165" s="6">
        <f>+S1165*N1165</f>
        <v>468903.6</v>
      </c>
      <c r="U1165" s="6">
        <f>+S1165*Q1165</f>
        <v>0</v>
      </c>
      <c r="V1165" s="1" t="str">
        <f>IF(AB1165=0,IFERROR(VLOOKUP(L1165,[1]listaMateriales!A:K,11,0),"-"),"Sin producto")</f>
        <v xml:space="preserve">Ladrillos (Olavarria)    </v>
      </c>
      <c r="W1165" s="6">
        <f>+IF(OR(K1165="27",K1165="28",K1165="29"),VLOOKUP(L1165,[1]listaMateriales!A:E,5,0),0)*N1165/1000</f>
        <v>13.70556</v>
      </c>
      <c r="X1165" s="6">
        <f>+IF(W1165=0,0,T1165/W1165)</f>
        <v>34212.655301935854</v>
      </c>
      <c r="Y1165" s="1" t="str">
        <f>MID(L1165,14,1)</f>
        <v>1</v>
      </c>
      <c r="Z1165" s="2" t="str">
        <f>IF(IFERROR(FIND("PUL",M1165,1),0)&gt;1,"pulido","no")</f>
        <v>no</v>
      </c>
      <c r="AA1165" s="2" t="str">
        <f>IF(IFERROR(FIND("BIOC",M1165,1),0)&gt;1,"BIOCITY","no")</f>
        <v>no</v>
      </c>
      <c r="AB1165" s="2">
        <f>IFERROR(SEARCH("INT",F1165,1),0)+IFERROR(SEARCH("DEV",F1165,1),0)+IFERROR(SEARCH("FC",F1165,1),0)+IFERROR(SEARCH("USD",F1165,1),0)</f>
        <v>0</v>
      </c>
    </row>
    <row r="1166" spans="1:28" x14ac:dyDescent="0.2">
      <c r="A1166" s="1" t="s">
        <v>1156</v>
      </c>
      <c r="B1166" s="1" t="s">
        <v>42</v>
      </c>
      <c r="C1166" s="4">
        <v>45365</v>
      </c>
      <c r="D1166" s="1" t="s">
        <v>944</v>
      </c>
      <c r="E1166" s="1" t="s">
        <v>943</v>
      </c>
      <c r="F1166" s="1" t="s">
        <v>1095</v>
      </c>
      <c r="G1166" s="1" t="s">
        <v>39</v>
      </c>
      <c r="H1166" s="1" t="s">
        <v>38</v>
      </c>
      <c r="I1166" s="1" t="s">
        <v>50</v>
      </c>
      <c r="J1166" s="1" t="s">
        <v>17</v>
      </c>
      <c r="K1166" s="1" t="s">
        <v>49</v>
      </c>
      <c r="L1166" s="1" t="s">
        <v>55</v>
      </c>
      <c r="M1166" s="1" t="s">
        <v>54</v>
      </c>
      <c r="N1166" s="1">
        <v>193</v>
      </c>
      <c r="O1166" s="1" t="s">
        <v>4</v>
      </c>
      <c r="P1166" s="1">
        <v>193</v>
      </c>
      <c r="Q1166" s="1">
        <v>0</v>
      </c>
      <c r="R1166" s="1" t="s">
        <v>46</v>
      </c>
      <c r="S1166" s="1">
        <v>137.13</v>
      </c>
      <c r="T1166" s="6">
        <f>+S1166*N1166</f>
        <v>26466.09</v>
      </c>
      <c r="U1166" s="6">
        <f>+S1166*Q1166</f>
        <v>0</v>
      </c>
      <c r="V1166" s="1" t="str">
        <f>IF(AB1166=0,IFERROR(VLOOKUP(L1166,[1]listaMateriales!A:K,11,0),"-"),"Sin producto")</f>
        <v xml:space="preserve">Ladrillos (Olavarria)    </v>
      </c>
      <c r="W1166" s="6">
        <f>+IF(OR(K1166="27",K1166="28",K1166="29"),VLOOKUP(L1166,[1]listaMateriales!A:E,5,0),0)*N1166/1000</f>
        <v>0.70464299999999991</v>
      </c>
      <c r="X1166" s="6">
        <f>+IF(W1166=0,0,T1166/W1166)</f>
        <v>37559.572719802796</v>
      </c>
      <c r="Y1166" s="1" t="str">
        <f>MID(L1166,14,1)</f>
        <v>1</v>
      </c>
      <c r="Z1166" s="2" t="str">
        <f>IF(IFERROR(FIND("PUL",M1166,1),0)&gt;1,"pulido","no")</f>
        <v>no</v>
      </c>
      <c r="AA1166" s="2" t="str">
        <f>IF(IFERROR(FIND("BIOC",M1166,1),0)&gt;1,"BIOCITY","no")</f>
        <v>no</v>
      </c>
      <c r="AB1166" s="2">
        <f>IFERROR(SEARCH("INT",F1166,1),0)+IFERROR(SEARCH("DEV",F1166,1),0)+IFERROR(SEARCH("FC",F1166,1),0)+IFERROR(SEARCH("USD",F1166,1),0)</f>
        <v>0</v>
      </c>
    </row>
    <row r="1167" spans="1:28" x14ac:dyDescent="0.2">
      <c r="A1167" s="1" t="s">
        <v>1155</v>
      </c>
      <c r="B1167" s="1" t="s">
        <v>15</v>
      </c>
      <c r="C1167" s="4">
        <v>45365</v>
      </c>
      <c r="D1167" s="1" t="s">
        <v>944</v>
      </c>
      <c r="E1167" s="1" t="s">
        <v>943</v>
      </c>
      <c r="F1167" s="1" t="s">
        <v>1095</v>
      </c>
      <c r="G1167" s="1" t="s">
        <v>39</v>
      </c>
      <c r="H1167" s="1" t="s">
        <v>38</v>
      </c>
      <c r="I1167" s="1" t="s">
        <v>50</v>
      </c>
      <c r="J1167" s="1" t="s">
        <v>17</v>
      </c>
      <c r="K1167" s="1" t="s">
        <v>49</v>
      </c>
      <c r="L1167" s="1" t="s">
        <v>55</v>
      </c>
      <c r="M1167" s="1" t="s">
        <v>54</v>
      </c>
      <c r="N1167" s="1">
        <v>995</v>
      </c>
      <c r="O1167" s="1" t="s">
        <v>4</v>
      </c>
      <c r="P1167" s="1">
        <v>994</v>
      </c>
      <c r="Q1167" s="1">
        <v>1</v>
      </c>
      <c r="R1167" s="1" t="s">
        <v>46</v>
      </c>
      <c r="S1167" s="1">
        <v>264.94</v>
      </c>
      <c r="T1167" s="6">
        <f>+S1167*N1167</f>
        <v>263615.3</v>
      </c>
      <c r="U1167" s="6">
        <f>+S1167*Q1167</f>
        <v>264.94</v>
      </c>
      <c r="V1167" s="1" t="str">
        <f>IF(AB1167=0,IFERROR(VLOOKUP(L1167,[1]listaMateriales!A:K,11,0),"-"),"Sin producto")</f>
        <v xml:space="preserve">Ladrillos (Olavarria)    </v>
      </c>
      <c r="W1167" s="6">
        <f>+IF(OR(K1167="27",K1167="28",K1167="29"),VLOOKUP(L1167,[1]listaMateriales!A:E,5,0),0)*N1167/1000</f>
        <v>3.6327449999999999</v>
      </c>
      <c r="X1167" s="6">
        <f>+IF(W1167=0,0,T1167/W1167)</f>
        <v>72566.420158860579</v>
      </c>
      <c r="Y1167" s="1" t="str">
        <f>MID(L1167,14,1)</f>
        <v>1</v>
      </c>
      <c r="Z1167" s="2" t="str">
        <f>IF(IFERROR(FIND("PUL",M1167,1),0)&gt;1,"pulido","no")</f>
        <v>no</v>
      </c>
      <c r="AA1167" s="2" t="str">
        <f>IF(IFERROR(FIND("BIOC",M1167,1),0)&gt;1,"BIOCITY","no")</f>
        <v>no</v>
      </c>
      <c r="AB1167" s="2">
        <f>IFERROR(SEARCH("INT",F1167,1),0)+IFERROR(SEARCH("DEV",F1167,1),0)+IFERROR(SEARCH("FC",F1167,1),0)+IFERROR(SEARCH("USD",F1167,1),0)</f>
        <v>0</v>
      </c>
    </row>
    <row r="1168" spans="1:28" x14ac:dyDescent="0.2">
      <c r="A1168" s="1" t="s">
        <v>1154</v>
      </c>
      <c r="B1168" s="1" t="s">
        <v>15</v>
      </c>
      <c r="C1168" s="4">
        <v>45365</v>
      </c>
      <c r="D1168" s="1" t="s">
        <v>1153</v>
      </c>
      <c r="E1168" s="1" t="s">
        <v>1152</v>
      </c>
      <c r="F1168" s="1" t="s">
        <v>1095</v>
      </c>
      <c r="G1168" s="1" t="s">
        <v>39</v>
      </c>
      <c r="H1168" s="1" t="s">
        <v>38</v>
      </c>
      <c r="I1168" s="1" t="s">
        <v>50</v>
      </c>
      <c r="J1168" s="1" t="s">
        <v>17</v>
      </c>
      <c r="K1168" s="1" t="s">
        <v>49</v>
      </c>
      <c r="L1168" s="1" t="s">
        <v>55</v>
      </c>
      <c r="M1168" s="1" t="s">
        <v>54</v>
      </c>
      <c r="N1168" s="1">
        <v>1188</v>
      </c>
      <c r="O1168" s="1" t="s">
        <v>4</v>
      </c>
      <c r="P1168" s="1">
        <v>1188</v>
      </c>
      <c r="Q1168" s="1">
        <v>0</v>
      </c>
      <c r="R1168" s="1" t="s">
        <v>46</v>
      </c>
      <c r="S1168" s="1">
        <v>267.54000000000002</v>
      </c>
      <c r="T1168" s="6">
        <f>+S1168*N1168</f>
        <v>317837.52</v>
      </c>
      <c r="U1168" s="6">
        <f>+S1168*Q1168</f>
        <v>0</v>
      </c>
      <c r="V1168" s="1" t="str">
        <f>IF(AB1168=0,IFERROR(VLOOKUP(L1168,[1]listaMateriales!A:K,11,0),"-"),"Sin producto")</f>
        <v xml:space="preserve">Ladrillos (Olavarria)    </v>
      </c>
      <c r="W1168" s="6">
        <f>+IF(OR(K1168="27",K1168="28",K1168="29"),VLOOKUP(L1168,[1]listaMateriales!A:E,5,0),0)*N1168/1000</f>
        <v>4.3373879999999998</v>
      </c>
      <c r="X1168" s="6">
        <f>+IF(W1168=0,0,T1168/W1168)</f>
        <v>73278.553820871006</v>
      </c>
      <c r="Y1168" s="1" t="str">
        <f>MID(L1168,14,1)</f>
        <v>1</v>
      </c>
      <c r="Z1168" s="2" t="str">
        <f>IF(IFERROR(FIND("PUL",M1168,1),0)&gt;1,"pulido","no")</f>
        <v>no</v>
      </c>
      <c r="AA1168" s="2" t="str">
        <f>IF(IFERROR(FIND("BIOC",M1168,1),0)&gt;1,"BIOCITY","no")</f>
        <v>no</v>
      </c>
      <c r="AB1168" s="2">
        <f>IFERROR(SEARCH("INT",F1168,1),0)+IFERROR(SEARCH("DEV",F1168,1),0)+IFERROR(SEARCH("FC",F1168,1),0)+IFERROR(SEARCH("USD",F1168,1),0)</f>
        <v>0</v>
      </c>
    </row>
    <row r="1169" spans="1:28" x14ac:dyDescent="0.2">
      <c r="A1169" s="1" t="s">
        <v>1154</v>
      </c>
      <c r="B1169" s="1" t="s">
        <v>15</v>
      </c>
      <c r="C1169" s="4">
        <v>45365</v>
      </c>
      <c r="D1169" s="1" t="s">
        <v>1153</v>
      </c>
      <c r="E1169" s="1" t="s">
        <v>1152</v>
      </c>
      <c r="F1169" s="1" t="s">
        <v>1095</v>
      </c>
      <c r="G1169" s="1" t="s">
        <v>39</v>
      </c>
      <c r="H1169" s="1" t="s">
        <v>38</v>
      </c>
      <c r="I1169" s="1" t="s">
        <v>50</v>
      </c>
      <c r="J1169" s="1" t="s">
        <v>17</v>
      </c>
      <c r="K1169" s="1" t="s">
        <v>49</v>
      </c>
      <c r="L1169" s="1" t="s">
        <v>48</v>
      </c>
      <c r="M1169" s="1" t="s">
        <v>47</v>
      </c>
      <c r="N1169" s="1">
        <v>1440</v>
      </c>
      <c r="O1169" s="1" t="s">
        <v>4</v>
      </c>
      <c r="P1169" s="1">
        <v>1440</v>
      </c>
      <c r="Q1169" s="1">
        <v>0</v>
      </c>
      <c r="R1169" s="1" t="s">
        <v>46</v>
      </c>
      <c r="S1169" s="1">
        <v>341.13</v>
      </c>
      <c r="T1169" s="6">
        <f>+S1169*N1169</f>
        <v>491227.2</v>
      </c>
      <c r="U1169" s="6">
        <f>+S1169*Q1169</f>
        <v>0</v>
      </c>
      <c r="V1169" s="1" t="str">
        <f>IF(AB1169=0,IFERROR(VLOOKUP(L1169,[1]listaMateriales!A:K,11,0),"-"),"Sin producto")</f>
        <v xml:space="preserve">Ladrillos (Olavarria)    </v>
      </c>
      <c r="W1169" s="6">
        <f>+IF(OR(K1169="27",K1169="28",K1169="29"),VLOOKUP(L1169,[1]listaMateriales!A:E,5,0),0)*N1169/1000</f>
        <v>7.6881600000000008</v>
      </c>
      <c r="X1169" s="6">
        <f>+IF(W1169=0,0,T1169/W1169)</f>
        <v>63893.98763813448</v>
      </c>
      <c r="Y1169" s="1" t="str">
        <f>MID(L1169,14,1)</f>
        <v>1</v>
      </c>
      <c r="Z1169" s="2" t="str">
        <f>IF(IFERROR(FIND("PUL",M1169,1),0)&gt;1,"pulido","no")</f>
        <v>no</v>
      </c>
      <c r="AA1169" s="2" t="str">
        <f>IF(IFERROR(FIND("BIOC",M1169,1),0)&gt;1,"BIOCITY","no")</f>
        <v>no</v>
      </c>
      <c r="AB1169" s="2">
        <f>IFERROR(SEARCH("INT",F1169,1),0)+IFERROR(SEARCH("DEV",F1169,1),0)+IFERROR(SEARCH("FC",F1169,1),0)+IFERROR(SEARCH("USD",F1169,1),0)</f>
        <v>0</v>
      </c>
    </row>
    <row r="1170" spans="1:28" x14ac:dyDescent="0.2">
      <c r="A1170" s="1" t="s">
        <v>1154</v>
      </c>
      <c r="B1170" s="1" t="s">
        <v>15</v>
      </c>
      <c r="C1170" s="4">
        <v>45365</v>
      </c>
      <c r="D1170" s="1" t="s">
        <v>1153</v>
      </c>
      <c r="E1170" s="1" t="s">
        <v>1152</v>
      </c>
      <c r="F1170" s="1" t="s">
        <v>1095</v>
      </c>
      <c r="G1170" s="1" t="s">
        <v>39</v>
      </c>
      <c r="H1170" s="1" t="s">
        <v>38</v>
      </c>
      <c r="I1170" s="1" t="s">
        <v>50</v>
      </c>
      <c r="J1170" s="1" t="s">
        <v>17</v>
      </c>
      <c r="K1170" s="1" t="s">
        <v>49</v>
      </c>
      <c r="L1170" s="1" t="s">
        <v>57</v>
      </c>
      <c r="M1170" s="1" t="s">
        <v>56</v>
      </c>
      <c r="N1170" s="1">
        <v>1800</v>
      </c>
      <c r="O1170" s="1" t="s">
        <v>4</v>
      </c>
      <c r="P1170" s="1">
        <v>1800</v>
      </c>
      <c r="Q1170" s="1">
        <v>0</v>
      </c>
      <c r="R1170" s="1" t="s">
        <v>46</v>
      </c>
      <c r="S1170" s="1">
        <v>462.02</v>
      </c>
      <c r="T1170" s="6">
        <f>+S1170*N1170</f>
        <v>831636</v>
      </c>
      <c r="U1170" s="6">
        <f>+S1170*Q1170</f>
        <v>0</v>
      </c>
      <c r="V1170" s="1" t="str">
        <f>IF(AB1170=0,IFERROR(VLOOKUP(L1170,[1]listaMateriales!A:K,11,0),"-"),"Sin producto")</f>
        <v xml:space="preserve">Ladrillos (Olavarria)    </v>
      </c>
      <c r="W1170" s="6">
        <f>+IF(OR(K1170="27",K1170="28",K1170="29"),VLOOKUP(L1170,[1]listaMateriales!A:E,5,0),0)*N1170/1000</f>
        <v>12.4596</v>
      </c>
      <c r="X1170" s="6">
        <f>+IF(W1170=0,0,T1170/W1170)</f>
        <v>66746.605027448721</v>
      </c>
      <c r="Y1170" s="1" t="str">
        <f>MID(L1170,14,1)</f>
        <v>1</v>
      </c>
      <c r="Z1170" s="2" t="str">
        <f>IF(IFERROR(FIND("PUL",M1170,1),0)&gt;1,"pulido","no")</f>
        <v>no</v>
      </c>
      <c r="AA1170" s="2" t="str">
        <f>IF(IFERROR(FIND("BIOC",M1170,1),0)&gt;1,"BIOCITY","no")</f>
        <v>no</v>
      </c>
      <c r="AB1170" s="2">
        <f>IFERROR(SEARCH("INT",F1170,1),0)+IFERROR(SEARCH("DEV",F1170,1),0)+IFERROR(SEARCH("FC",F1170,1),0)+IFERROR(SEARCH("USD",F1170,1),0)</f>
        <v>0</v>
      </c>
    </row>
    <row r="1171" spans="1:28" x14ac:dyDescent="0.2">
      <c r="A1171" s="1" t="s">
        <v>1154</v>
      </c>
      <c r="B1171" s="1" t="s">
        <v>15</v>
      </c>
      <c r="C1171" s="4">
        <v>45365</v>
      </c>
      <c r="D1171" s="1" t="s">
        <v>1153</v>
      </c>
      <c r="E1171" s="1" t="s">
        <v>1152</v>
      </c>
      <c r="F1171" s="1" t="s">
        <v>1095</v>
      </c>
      <c r="G1171" s="1" t="s">
        <v>39</v>
      </c>
      <c r="H1171" s="1" t="s">
        <v>38</v>
      </c>
      <c r="I1171" s="1" t="s">
        <v>50</v>
      </c>
      <c r="J1171" s="1" t="s">
        <v>17</v>
      </c>
      <c r="K1171" s="1" t="s">
        <v>49</v>
      </c>
      <c r="L1171" s="1" t="s">
        <v>90</v>
      </c>
      <c r="M1171" s="1" t="s">
        <v>89</v>
      </c>
      <c r="N1171" s="1">
        <v>900</v>
      </c>
      <c r="O1171" s="1" t="s">
        <v>4</v>
      </c>
      <c r="P1171" s="1">
        <v>900</v>
      </c>
      <c r="Q1171" s="1">
        <v>0</v>
      </c>
      <c r="R1171" s="1" t="s">
        <v>46</v>
      </c>
      <c r="S1171" s="1">
        <v>622.87</v>
      </c>
      <c r="T1171" s="6">
        <f>+S1171*N1171</f>
        <v>560583</v>
      </c>
      <c r="U1171" s="6">
        <f>+S1171*Q1171</f>
        <v>0</v>
      </c>
      <c r="V1171" s="1" t="str">
        <f>IF(AB1171=0,IFERROR(VLOOKUP(L1171,[1]listaMateriales!A:K,11,0),"-"),"Sin producto")</f>
        <v xml:space="preserve">Ladrillos (Olavarria)    </v>
      </c>
      <c r="W1171" s="6">
        <f>+IF(OR(K1171="27",K1171="28",K1171="29"),VLOOKUP(L1171,[1]listaMateriales!A:E,5,0),0)*N1171/1000</f>
        <v>7.8497999999999992</v>
      </c>
      <c r="X1171" s="6">
        <f>+IF(W1171=0,0,T1171/W1171)</f>
        <v>71413.666590231602</v>
      </c>
      <c r="Y1171" s="1" t="str">
        <f>MID(L1171,14,1)</f>
        <v>1</v>
      </c>
      <c r="Z1171" s="2" t="str">
        <f>IF(IFERROR(FIND("PUL",M1171,1),0)&gt;1,"pulido","no")</f>
        <v>no</v>
      </c>
      <c r="AA1171" s="2" t="str">
        <f>IF(IFERROR(FIND("BIOC",M1171,1),0)&gt;1,"BIOCITY","no")</f>
        <v>no</v>
      </c>
      <c r="AB1171" s="2">
        <f>IFERROR(SEARCH("INT",F1171,1),0)+IFERROR(SEARCH("DEV",F1171,1),0)+IFERROR(SEARCH("FC",F1171,1),0)+IFERROR(SEARCH("USD",F1171,1),0)</f>
        <v>0</v>
      </c>
    </row>
    <row r="1172" spans="1:28" x14ac:dyDescent="0.2">
      <c r="A1172" s="1" t="s">
        <v>1151</v>
      </c>
      <c r="B1172" s="1" t="s">
        <v>15</v>
      </c>
      <c r="C1172" s="4">
        <v>45365</v>
      </c>
      <c r="D1172" s="1" t="s">
        <v>1150</v>
      </c>
      <c r="E1172" s="1" t="s">
        <v>1149</v>
      </c>
      <c r="F1172" s="1" t="s">
        <v>1135</v>
      </c>
      <c r="G1172" s="1" t="s">
        <v>12</v>
      </c>
      <c r="H1172" s="1" t="s">
        <v>11</v>
      </c>
      <c r="I1172" s="1" t="s">
        <v>50</v>
      </c>
      <c r="J1172" s="1" t="s">
        <v>17</v>
      </c>
      <c r="K1172" s="1" t="s">
        <v>16</v>
      </c>
      <c r="L1172" s="1" t="s">
        <v>544</v>
      </c>
      <c r="M1172" s="1" t="s">
        <v>543</v>
      </c>
      <c r="N1172" s="1">
        <v>313.2</v>
      </c>
      <c r="O1172" s="1" t="s">
        <v>2</v>
      </c>
      <c r="P1172" s="1">
        <v>0</v>
      </c>
      <c r="Q1172" s="1">
        <v>313.2</v>
      </c>
      <c r="R1172" s="1" t="s">
        <v>43</v>
      </c>
      <c r="S1172" s="1">
        <v>10783.96</v>
      </c>
      <c r="T1172" s="6">
        <f>+S1172*N1172</f>
        <v>3377536.2719999994</v>
      </c>
      <c r="U1172" s="6">
        <f>+S1172*Q1172</f>
        <v>3377536.2719999994</v>
      </c>
      <c r="V1172" s="1" t="str">
        <f>IF(AB1172=0,IFERROR(VLOOKUP(L1172,[1]listaMateriales!A:K,11,0),"-"),"Sin producto")</f>
        <v xml:space="preserve">59 x 59 </v>
      </c>
      <c r="W1172" s="6">
        <f>+IF(OR(K1172="27",K1172="28",K1172="29"),VLOOKUP(L1172,[1]listaMateriales!A:E,5,0),0)*N1172/1000</f>
        <v>0</v>
      </c>
      <c r="X1172" s="6">
        <f>+IF(W1172=0,0,T1172/W1172)</f>
        <v>0</v>
      </c>
      <c r="Y1172" s="1" t="str">
        <f>MID(L1172,14,1)</f>
        <v>1</v>
      </c>
      <c r="Z1172" s="2" t="str">
        <f>IF(IFERROR(FIND("PUL",M1172,1),0)&gt;1,"pulido","no")</f>
        <v>no</v>
      </c>
      <c r="AA1172" s="2" t="str">
        <f>IF(IFERROR(FIND("BIOC",M1172,1),0)&gt;1,"BIOCITY","no")</f>
        <v>no</v>
      </c>
      <c r="AB1172" s="2">
        <f>IFERROR(SEARCH("INT",F1172,1),0)+IFERROR(SEARCH("DEV",F1172,1),0)+IFERROR(SEARCH("FC",F1172,1),0)+IFERROR(SEARCH("USD",F1172,1),0)</f>
        <v>0</v>
      </c>
    </row>
    <row r="1173" spans="1:28" x14ac:dyDescent="0.2">
      <c r="A1173" s="1" t="s">
        <v>1151</v>
      </c>
      <c r="B1173" s="1" t="s">
        <v>15</v>
      </c>
      <c r="C1173" s="4">
        <v>45365</v>
      </c>
      <c r="D1173" s="1" t="s">
        <v>1150</v>
      </c>
      <c r="E1173" s="1" t="s">
        <v>1149</v>
      </c>
      <c r="F1173" s="1" t="s">
        <v>1135</v>
      </c>
      <c r="G1173" s="1" t="s">
        <v>12</v>
      </c>
      <c r="H1173" s="1" t="s">
        <v>11</v>
      </c>
      <c r="I1173" s="1" t="s">
        <v>50</v>
      </c>
      <c r="J1173" s="1" t="s">
        <v>17</v>
      </c>
      <c r="K1173" s="1" t="s">
        <v>16</v>
      </c>
      <c r="L1173" s="1" t="s">
        <v>897</v>
      </c>
      <c r="M1173" s="1" t="s">
        <v>896</v>
      </c>
      <c r="N1173" s="1">
        <v>208.8</v>
      </c>
      <c r="O1173" s="1" t="s">
        <v>2</v>
      </c>
      <c r="P1173" s="1">
        <v>0</v>
      </c>
      <c r="Q1173" s="1">
        <v>208.8</v>
      </c>
      <c r="R1173" s="1" t="s">
        <v>43</v>
      </c>
      <c r="S1173" s="1">
        <v>10783.96</v>
      </c>
      <c r="T1173" s="6">
        <f>+S1173*N1173</f>
        <v>2251690.8479999998</v>
      </c>
      <c r="U1173" s="6">
        <f>+S1173*Q1173</f>
        <v>2251690.8479999998</v>
      </c>
      <c r="V1173" s="1" t="str">
        <f>IF(AB1173=0,IFERROR(VLOOKUP(L1173,[1]listaMateriales!A:K,11,0),"-"),"Sin producto")</f>
        <v xml:space="preserve">59 x 59 </v>
      </c>
      <c r="W1173" s="6">
        <f>+IF(OR(K1173="27",K1173="28",K1173="29"),VLOOKUP(L1173,[1]listaMateriales!A:E,5,0),0)*N1173/1000</f>
        <v>0</v>
      </c>
      <c r="X1173" s="6">
        <f>+IF(W1173=0,0,T1173/W1173)</f>
        <v>0</v>
      </c>
      <c r="Y1173" s="1" t="str">
        <f>MID(L1173,14,1)</f>
        <v>1</v>
      </c>
      <c r="Z1173" s="2" t="str">
        <f>IF(IFERROR(FIND("PUL",M1173,1),0)&gt;1,"pulido","no")</f>
        <v>no</v>
      </c>
      <c r="AA1173" s="2" t="str">
        <f>IF(IFERROR(FIND("BIOC",M1173,1),0)&gt;1,"BIOCITY","no")</f>
        <v>no</v>
      </c>
      <c r="AB1173" s="2">
        <f>IFERROR(SEARCH("INT",F1173,1),0)+IFERROR(SEARCH("DEV",F1173,1),0)+IFERROR(SEARCH("FC",F1173,1),0)+IFERROR(SEARCH("USD",F1173,1),0)</f>
        <v>0</v>
      </c>
    </row>
    <row r="1174" spans="1:28" x14ac:dyDescent="0.2">
      <c r="A1174" s="1" t="s">
        <v>1148</v>
      </c>
      <c r="B1174" s="1" t="s">
        <v>15</v>
      </c>
      <c r="C1174" s="4">
        <v>45365</v>
      </c>
      <c r="D1174" s="1" t="s">
        <v>835</v>
      </c>
      <c r="E1174" s="1" t="s">
        <v>834</v>
      </c>
      <c r="F1174" s="1" t="s">
        <v>1147</v>
      </c>
      <c r="G1174" s="1" t="s">
        <v>12</v>
      </c>
      <c r="H1174" s="1" t="s">
        <v>11</v>
      </c>
      <c r="I1174" s="1" t="s">
        <v>50</v>
      </c>
      <c r="J1174" s="1" t="s">
        <v>9</v>
      </c>
      <c r="K1174" s="1" t="s">
        <v>8</v>
      </c>
      <c r="L1174" s="1" t="s">
        <v>1146</v>
      </c>
      <c r="M1174" s="1" t="s">
        <v>1145</v>
      </c>
      <c r="N1174" s="1">
        <v>98.4</v>
      </c>
      <c r="O1174" s="1" t="s">
        <v>2</v>
      </c>
      <c r="P1174" s="1">
        <v>98.4</v>
      </c>
      <c r="Q1174" s="1">
        <v>0</v>
      </c>
      <c r="R1174" s="1" t="s">
        <v>43</v>
      </c>
      <c r="S1174" s="1">
        <v>3193.01</v>
      </c>
      <c r="T1174" s="6">
        <f>+S1174*N1174</f>
        <v>314192.18400000007</v>
      </c>
      <c r="U1174" s="6">
        <f>+S1174*Q1174</f>
        <v>0</v>
      </c>
      <c r="V1174" s="1" t="str">
        <f>IF(AB1174=0,IFERROR(VLOOKUP(L1174,[1]listaMateriales!A:K,11,0),"-"),"Sin producto")</f>
        <v xml:space="preserve">29 x 59 Cba </v>
      </c>
      <c r="W1174" s="6">
        <f>+IF(OR(K1174="27",K1174="28",K1174="29"),VLOOKUP(L1174,[1]listaMateriales!A:E,5,0),0)*N1174/1000</f>
        <v>0</v>
      </c>
      <c r="X1174" s="6">
        <f>+IF(W1174=0,0,T1174/W1174)</f>
        <v>0</v>
      </c>
      <c r="Y1174" s="1" t="str">
        <f>MID(L1174,14,1)</f>
        <v>2</v>
      </c>
      <c r="Z1174" s="2" t="str">
        <f>IF(IFERROR(FIND("PUL",M1174,1),0)&gt;1,"pulido","no")</f>
        <v>no</v>
      </c>
      <c r="AA1174" s="2" t="str">
        <f>IF(IFERROR(FIND("BIOC",M1174,1),0)&gt;1,"BIOCITY","no")</f>
        <v>no</v>
      </c>
      <c r="AB1174" s="2">
        <f>IFERROR(SEARCH("INT",F1174,1),0)+IFERROR(SEARCH("DEV",F1174,1),0)+IFERROR(SEARCH("FC",F1174,1),0)+IFERROR(SEARCH("USD",F1174,1),0)</f>
        <v>0</v>
      </c>
    </row>
    <row r="1175" spans="1:28" x14ac:dyDescent="0.2">
      <c r="A1175" s="1" t="s">
        <v>1144</v>
      </c>
      <c r="B1175" s="1" t="s">
        <v>15</v>
      </c>
      <c r="C1175" s="4">
        <v>45365</v>
      </c>
      <c r="D1175" s="1" t="s">
        <v>765</v>
      </c>
      <c r="E1175" s="1" t="s">
        <v>764</v>
      </c>
      <c r="F1175" s="1" t="s">
        <v>1095</v>
      </c>
      <c r="G1175" s="1" t="s">
        <v>39</v>
      </c>
      <c r="H1175" s="1" t="s">
        <v>38</v>
      </c>
      <c r="I1175" s="1" t="s">
        <v>50</v>
      </c>
      <c r="J1175" s="1" t="s">
        <v>17</v>
      </c>
      <c r="K1175" s="1" t="s">
        <v>49</v>
      </c>
      <c r="L1175" s="1" t="s">
        <v>48</v>
      </c>
      <c r="M1175" s="1" t="s">
        <v>47</v>
      </c>
      <c r="N1175" s="1">
        <v>4320</v>
      </c>
      <c r="O1175" s="1" t="s">
        <v>4</v>
      </c>
      <c r="P1175" s="1">
        <v>4032</v>
      </c>
      <c r="Q1175" s="1">
        <v>288</v>
      </c>
      <c r="R1175" s="1" t="s">
        <v>93</v>
      </c>
      <c r="S1175" s="1">
        <v>337.82</v>
      </c>
      <c r="T1175" s="6">
        <f>+S1175*N1175</f>
        <v>1459382.4</v>
      </c>
      <c r="U1175" s="6">
        <f>+S1175*Q1175</f>
        <v>97292.160000000003</v>
      </c>
      <c r="V1175" s="1" t="str">
        <f>IF(AB1175=0,IFERROR(VLOOKUP(L1175,[1]listaMateriales!A:K,11,0),"-"),"Sin producto")</f>
        <v xml:space="preserve">Ladrillos (Olavarria)    </v>
      </c>
      <c r="W1175" s="6">
        <f>+IF(OR(K1175="27",K1175="28",K1175="29"),VLOOKUP(L1175,[1]listaMateriales!A:E,5,0),0)*N1175/1000</f>
        <v>23.064480000000003</v>
      </c>
      <c r="X1175" s="6">
        <f>+IF(W1175=0,0,T1175/W1175)</f>
        <v>63274.021352313153</v>
      </c>
      <c r="Y1175" s="1" t="str">
        <f>MID(L1175,14,1)</f>
        <v>1</v>
      </c>
      <c r="Z1175" s="2" t="str">
        <f>IF(IFERROR(FIND("PUL",M1175,1),0)&gt;1,"pulido","no")</f>
        <v>no</v>
      </c>
      <c r="AA1175" s="2" t="str">
        <f>IF(IFERROR(FIND("BIOC",M1175,1),0)&gt;1,"BIOCITY","no")</f>
        <v>no</v>
      </c>
      <c r="AB1175" s="2">
        <f>IFERROR(SEARCH("INT",F1175,1),0)+IFERROR(SEARCH("DEV",F1175,1),0)+IFERROR(SEARCH("FC",F1175,1),0)+IFERROR(SEARCH("USD",F1175,1),0)</f>
        <v>0</v>
      </c>
    </row>
    <row r="1176" spans="1:28" x14ac:dyDescent="0.2">
      <c r="A1176" s="1" t="s">
        <v>1144</v>
      </c>
      <c r="B1176" s="1" t="s">
        <v>15</v>
      </c>
      <c r="C1176" s="4">
        <v>45365</v>
      </c>
      <c r="D1176" s="1" t="s">
        <v>765</v>
      </c>
      <c r="E1176" s="1" t="s">
        <v>764</v>
      </c>
      <c r="F1176" s="1" t="s">
        <v>1095</v>
      </c>
      <c r="G1176" s="1" t="s">
        <v>39</v>
      </c>
      <c r="H1176" s="1" t="s">
        <v>38</v>
      </c>
      <c r="I1176" s="1" t="s">
        <v>50</v>
      </c>
      <c r="J1176" s="1" t="s">
        <v>17</v>
      </c>
      <c r="K1176" s="1" t="s">
        <v>49</v>
      </c>
      <c r="L1176" s="1" t="s">
        <v>57</v>
      </c>
      <c r="M1176" s="1" t="s">
        <v>56</v>
      </c>
      <c r="N1176" s="1">
        <v>1440</v>
      </c>
      <c r="O1176" s="1" t="s">
        <v>4</v>
      </c>
      <c r="P1176" s="1">
        <v>1440</v>
      </c>
      <c r="Q1176" s="1">
        <v>0</v>
      </c>
      <c r="R1176" s="1" t="s">
        <v>93</v>
      </c>
      <c r="S1176" s="1">
        <v>457.54</v>
      </c>
      <c r="T1176" s="6">
        <f>+S1176*N1176</f>
        <v>658857.6</v>
      </c>
      <c r="U1176" s="6">
        <f>+S1176*Q1176</f>
        <v>0</v>
      </c>
      <c r="V1176" s="1" t="str">
        <f>IF(AB1176=0,IFERROR(VLOOKUP(L1176,[1]listaMateriales!A:K,11,0),"-"),"Sin producto")</f>
        <v xml:space="preserve">Ladrillos (Olavarria)    </v>
      </c>
      <c r="W1176" s="6">
        <f>+IF(OR(K1176="27",K1176="28",K1176="29"),VLOOKUP(L1176,[1]listaMateriales!A:E,5,0),0)*N1176/1000</f>
        <v>9.9676799999999997</v>
      </c>
      <c r="X1176" s="6">
        <f>+IF(W1176=0,0,T1176/W1176)</f>
        <v>66099.39323894828</v>
      </c>
      <c r="Y1176" s="1" t="str">
        <f>MID(L1176,14,1)</f>
        <v>1</v>
      </c>
      <c r="Z1176" s="2" t="str">
        <f>IF(IFERROR(FIND("PUL",M1176,1),0)&gt;1,"pulido","no")</f>
        <v>no</v>
      </c>
      <c r="AA1176" s="2" t="str">
        <f>IF(IFERROR(FIND("BIOC",M1176,1),0)&gt;1,"BIOCITY","no")</f>
        <v>no</v>
      </c>
      <c r="AB1176" s="2">
        <f>IFERROR(SEARCH("INT",F1176,1),0)+IFERROR(SEARCH("DEV",F1176,1),0)+IFERROR(SEARCH("FC",F1176,1),0)+IFERROR(SEARCH("USD",F1176,1),0)</f>
        <v>0</v>
      </c>
    </row>
    <row r="1177" spans="1:28" x14ac:dyDescent="0.2">
      <c r="A1177" s="1" t="s">
        <v>1143</v>
      </c>
      <c r="B1177" s="1" t="s">
        <v>42</v>
      </c>
      <c r="C1177" s="4">
        <v>45365</v>
      </c>
      <c r="D1177" s="1" t="s">
        <v>756</v>
      </c>
      <c r="E1177" s="1" t="s">
        <v>755</v>
      </c>
      <c r="F1177" s="1" t="s">
        <v>1095</v>
      </c>
      <c r="G1177" s="1" t="s">
        <v>39</v>
      </c>
      <c r="H1177" s="1" t="s">
        <v>38</v>
      </c>
      <c r="I1177" s="1" t="s">
        <v>0</v>
      </c>
      <c r="J1177" s="1" t="s">
        <v>17</v>
      </c>
      <c r="K1177" s="1" t="s">
        <v>49</v>
      </c>
      <c r="L1177" s="1" t="s">
        <v>48</v>
      </c>
      <c r="M1177" s="1" t="s">
        <v>47</v>
      </c>
      <c r="N1177" s="1">
        <v>2237</v>
      </c>
      <c r="O1177" s="1" t="s">
        <v>4</v>
      </c>
      <c r="P1177" s="1">
        <v>1373</v>
      </c>
      <c r="Q1177" s="1">
        <v>864</v>
      </c>
      <c r="R1177" s="1" t="s">
        <v>93</v>
      </c>
      <c r="S1177" s="1">
        <v>257.20999999999998</v>
      </c>
      <c r="T1177" s="6">
        <f>+S1177*N1177</f>
        <v>575378.7699999999</v>
      </c>
      <c r="U1177" s="6">
        <f>+S1177*Q1177</f>
        <v>222229.43999999997</v>
      </c>
      <c r="V1177" s="1" t="str">
        <f>IF(AB1177=0,IFERROR(VLOOKUP(L1177,[1]listaMateriales!A:K,11,0),"-"),"Sin producto")</f>
        <v xml:space="preserve">Ladrillos (Olavarria)    </v>
      </c>
      <c r="W1177" s="6">
        <f>+IF(OR(K1177="27",K1177="28",K1177="29"),VLOOKUP(L1177,[1]listaMateriales!A:E,5,0),0)*N1177/1000</f>
        <v>11.943343</v>
      </c>
      <c r="X1177" s="6">
        <f>+IF(W1177=0,0,T1177/W1177)</f>
        <v>48175.688331148143</v>
      </c>
      <c r="Y1177" s="1" t="str">
        <f>MID(L1177,14,1)</f>
        <v>1</v>
      </c>
      <c r="Z1177" s="2" t="str">
        <f>IF(IFERROR(FIND("PUL",M1177,1),0)&gt;1,"pulido","no")</f>
        <v>no</v>
      </c>
      <c r="AA1177" s="2" t="str">
        <f>IF(IFERROR(FIND("BIOC",M1177,1),0)&gt;1,"BIOCITY","no")</f>
        <v>no</v>
      </c>
      <c r="AB1177" s="2">
        <f>IFERROR(SEARCH("INT",F1177,1),0)+IFERROR(SEARCH("DEV",F1177,1),0)+IFERROR(SEARCH("FC",F1177,1),0)+IFERROR(SEARCH("USD",F1177,1),0)</f>
        <v>0</v>
      </c>
    </row>
    <row r="1178" spans="1:28" x14ac:dyDescent="0.2">
      <c r="A1178" s="1" t="s">
        <v>1142</v>
      </c>
      <c r="B1178" s="1" t="s">
        <v>42</v>
      </c>
      <c r="C1178" s="4">
        <v>45365</v>
      </c>
      <c r="D1178" s="1" t="s">
        <v>756</v>
      </c>
      <c r="E1178" s="1" t="s">
        <v>755</v>
      </c>
      <c r="F1178" s="1" t="s">
        <v>1095</v>
      </c>
      <c r="G1178" s="1" t="s">
        <v>39</v>
      </c>
      <c r="H1178" s="1" t="s">
        <v>38</v>
      </c>
      <c r="I1178" s="1" t="s">
        <v>0</v>
      </c>
      <c r="J1178" s="1" t="s">
        <v>17</v>
      </c>
      <c r="K1178" s="1" t="s">
        <v>49</v>
      </c>
      <c r="L1178" s="1" t="s">
        <v>48</v>
      </c>
      <c r="M1178" s="1" t="s">
        <v>47</v>
      </c>
      <c r="N1178" s="1">
        <v>4387</v>
      </c>
      <c r="O1178" s="1" t="s">
        <v>4</v>
      </c>
      <c r="P1178" s="1">
        <v>4386</v>
      </c>
      <c r="Q1178" s="1">
        <v>1</v>
      </c>
      <c r="R1178" s="1" t="s">
        <v>93</v>
      </c>
      <c r="S1178" s="1">
        <v>281.77999999999997</v>
      </c>
      <c r="T1178" s="6">
        <f>+S1178*N1178</f>
        <v>1236168.8599999999</v>
      </c>
      <c r="U1178" s="6">
        <f>+S1178*Q1178</f>
        <v>281.77999999999997</v>
      </c>
      <c r="V1178" s="1" t="str">
        <f>IF(AB1178=0,IFERROR(VLOOKUP(L1178,[1]listaMateriales!A:K,11,0),"-"),"Sin producto")</f>
        <v xml:space="preserve">Ladrillos (Olavarria)    </v>
      </c>
      <c r="W1178" s="6">
        <f>+IF(OR(K1178="27",K1178="28",K1178="29"),VLOOKUP(L1178,[1]listaMateriales!A:E,5,0),0)*N1178/1000</f>
        <v>23.422193000000004</v>
      </c>
      <c r="X1178" s="6">
        <f>+IF(W1178=0,0,T1178/W1178)</f>
        <v>52777.673721670712</v>
      </c>
      <c r="Y1178" s="1" t="str">
        <f>MID(L1178,14,1)</f>
        <v>1</v>
      </c>
      <c r="Z1178" s="2" t="str">
        <f>IF(IFERROR(FIND("PUL",M1178,1),0)&gt;1,"pulido","no")</f>
        <v>no</v>
      </c>
      <c r="AA1178" s="2" t="str">
        <f>IF(IFERROR(FIND("BIOC",M1178,1),0)&gt;1,"BIOCITY","no")</f>
        <v>no</v>
      </c>
      <c r="AB1178" s="2">
        <f>IFERROR(SEARCH("INT",F1178,1),0)+IFERROR(SEARCH("DEV",F1178,1),0)+IFERROR(SEARCH("FC",F1178,1),0)+IFERROR(SEARCH("USD",F1178,1),0)</f>
        <v>0</v>
      </c>
    </row>
    <row r="1179" spans="1:28" x14ac:dyDescent="0.2">
      <c r="A1179" s="1" t="s">
        <v>1139</v>
      </c>
      <c r="B1179" s="1" t="s">
        <v>15</v>
      </c>
      <c r="C1179" s="4">
        <v>45365</v>
      </c>
      <c r="D1179" s="1" t="s">
        <v>822</v>
      </c>
      <c r="E1179" s="1" t="s">
        <v>821</v>
      </c>
      <c r="F1179" s="1" t="s">
        <v>1135</v>
      </c>
      <c r="G1179" s="1" t="s">
        <v>39</v>
      </c>
      <c r="H1179" s="1" t="s">
        <v>38</v>
      </c>
      <c r="I1179" s="1" t="s">
        <v>50</v>
      </c>
      <c r="J1179" s="1" t="s">
        <v>9</v>
      </c>
      <c r="K1179" s="1" t="s">
        <v>30</v>
      </c>
      <c r="L1179" s="1" t="s">
        <v>1141</v>
      </c>
      <c r="M1179" s="1" t="s">
        <v>1140</v>
      </c>
      <c r="N1179" s="1">
        <v>581.76</v>
      </c>
      <c r="O1179" s="1" t="s">
        <v>2</v>
      </c>
      <c r="P1179" s="1">
        <v>581.76</v>
      </c>
      <c r="Q1179" s="1">
        <v>0</v>
      </c>
      <c r="R1179" s="1" t="s">
        <v>195</v>
      </c>
      <c r="S1179" s="1">
        <v>2582.2600000000002</v>
      </c>
      <c r="T1179" s="6">
        <f>+S1179*N1179</f>
        <v>1502255.5776000002</v>
      </c>
      <c r="U1179" s="6">
        <f>+S1179*Q1179</f>
        <v>0</v>
      </c>
      <c r="V1179" s="1" t="str">
        <f>IF(AB1179=0,IFERROR(VLOOKUP(L1179,[1]listaMateriales!A:K,11,0),"-"),"Sin producto")</f>
        <v>38 x 38</v>
      </c>
      <c r="W1179" s="6">
        <f>+IF(OR(K1179="27",K1179="28",K1179="29"),VLOOKUP(L1179,[1]listaMateriales!A:E,5,0),0)*N1179/1000</f>
        <v>0</v>
      </c>
      <c r="X1179" s="6">
        <f>+IF(W1179=0,0,T1179/W1179)</f>
        <v>0</v>
      </c>
      <c r="Y1179" s="1" t="str">
        <f>MID(L1179,14,1)</f>
        <v>2</v>
      </c>
      <c r="Z1179" s="2" t="str">
        <f>IF(IFERROR(FIND("PUL",M1179,1),0)&gt;1,"pulido","no")</f>
        <v>no</v>
      </c>
      <c r="AA1179" s="2" t="str">
        <f>IF(IFERROR(FIND("BIOC",M1179,1),0)&gt;1,"BIOCITY","no")</f>
        <v>no</v>
      </c>
      <c r="AB1179" s="2">
        <f>IFERROR(SEARCH("INT",F1179,1),0)+IFERROR(SEARCH("DEV",F1179,1),0)+IFERROR(SEARCH("FC",F1179,1),0)+IFERROR(SEARCH("USD",F1179,1),0)</f>
        <v>0</v>
      </c>
    </row>
    <row r="1180" spans="1:28" x14ac:dyDescent="0.2">
      <c r="A1180" s="1" t="s">
        <v>1139</v>
      </c>
      <c r="B1180" s="1" t="s">
        <v>15</v>
      </c>
      <c r="C1180" s="4">
        <v>45365</v>
      </c>
      <c r="D1180" s="1" t="s">
        <v>822</v>
      </c>
      <c r="E1180" s="1" t="s">
        <v>821</v>
      </c>
      <c r="F1180" s="1" t="s">
        <v>1135</v>
      </c>
      <c r="G1180" s="1" t="s">
        <v>39</v>
      </c>
      <c r="H1180" s="1" t="s">
        <v>38</v>
      </c>
      <c r="I1180" s="1" t="s">
        <v>50</v>
      </c>
      <c r="J1180" s="1" t="s">
        <v>9</v>
      </c>
      <c r="K1180" s="1" t="s">
        <v>30</v>
      </c>
      <c r="L1180" s="1" t="s">
        <v>1138</v>
      </c>
      <c r="M1180" s="1" t="s">
        <v>1137</v>
      </c>
      <c r="N1180" s="1">
        <v>484.8</v>
      </c>
      <c r="O1180" s="1" t="s">
        <v>2</v>
      </c>
      <c r="P1180" s="1">
        <v>484.8</v>
      </c>
      <c r="Q1180" s="1">
        <v>0</v>
      </c>
      <c r="R1180" s="1" t="s">
        <v>195</v>
      </c>
      <c r="S1180" s="1">
        <v>2582.2600000000002</v>
      </c>
      <c r="T1180" s="6">
        <f>+S1180*N1180</f>
        <v>1251879.648</v>
      </c>
      <c r="U1180" s="6">
        <f>+S1180*Q1180</f>
        <v>0</v>
      </c>
      <c r="V1180" s="1" t="str">
        <f>IF(AB1180=0,IFERROR(VLOOKUP(L1180,[1]listaMateriales!A:K,11,0),"-"),"Sin producto")</f>
        <v>38 x 38</v>
      </c>
      <c r="W1180" s="6">
        <f>+IF(OR(K1180="27",K1180="28",K1180="29"),VLOOKUP(L1180,[1]listaMateriales!A:E,5,0),0)*N1180/1000</f>
        <v>0</v>
      </c>
      <c r="X1180" s="6">
        <f>+IF(W1180=0,0,T1180/W1180)</f>
        <v>0</v>
      </c>
      <c r="Y1180" s="1" t="str">
        <f>MID(L1180,14,1)</f>
        <v>2</v>
      </c>
      <c r="Z1180" s="2" t="str">
        <f>IF(IFERROR(FIND("PUL",M1180,1),0)&gt;1,"pulido","no")</f>
        <v>no</v>
      </c>
      <c r="AA1180" s="2" t="str">
        <f>IF(IFERROR(FIND("BIOC",M1180,1),0)&gt;1,"BIOCITY","no")</f>
        <v>no</v>
      </c>
      <c r="AB1180" s="2">
        <f>IFERROR(SEARCH("INT",F1180,1),0)+IFERROR(SEARCH("DEV",F1180,1),0)+IFERROR(SEARCH("FC",F1180,1),0)+IFERROR(SEARCH("USD",F1180,1),0)</f>
        <v>0</v>
      </c>
    </row>
    <row r="1181" spans="1:28" x14ac:dyDescent="0.2">
      <c r="A1181" s="1" t="s">
        <v>1136</v>
      </c>
      <c r="B1181" s="1" t="s">
        <v>15</v>
      </c>
      <c r="C1181" s="4">
        <v>45365</v>
      </c>
      <c r="D1181" s="1" t="s">
        <v>822</v>
      </c>
      <c r="E1181" s="1" t="s">
        <v>821</v>
      </c>
      <c r="F1181" s="1" t="s">
        <v>1135</v>
      </c>
      <c r="G1181" s="1" t="s">
        <v>12</v>
      </c>
      <c r="H1181" s="1" t="s">
        <v>11</v>
      </c>
      <c r="I1181" s="1" t="s">
        <v>50</v>
      </c>
      <c r="J1181" s="1" t="s">
        <v>17</v>
      </c>
      <c r="K1181" s="1" t="s">
        <v>16</v>
      </c>
      <c r="L1181" s="1" t="s">
        <v>137</v>
      </c>
      <c r="M1181" s="1" t="s">
        <v>136</v>
      </c>
      <c r="N1181" s="1">
        <v>261</v>
      </c>
      <c r="O1181" s="1" t="s">
        <v>2</v>
      </c>
      <c r="P1181" s="1">
        <v>261</v>
      </c>
      <c r="Q1181" s="1">
        <v>0</v>
      </c>
      <c r="R1181" s="1" t="s">
        <v>195</v>
      </c>
      <c r="S1181" s="1">
        <v>6873.99</v>
      </c>
      <c r="T1181" s="6">
        <f>+S1181*N1181</f>
        <v>1794111.39</v>
      </c>
      <c r="U1181" s="6">
        <f>+S1181*Q1181</f>
        <v>0</v>
      </c>
      <c r="V1181" s="1" t="str">
        <f>IF(AB1181=0,IFERROR(VLOOKUP(L1181,[1]listaMateriales!A:K,11,0),"-"),"Sin producto")</f>
        <v xml:space="preserve">59 x 59 </v>
      </c>
      <c r="W1181" s="6">
        <f>+IF(OR(K1181="27",K1181="28",K1181="29"),VLOOKUP(L1181,[1]listaMateriales!A:E,5,0),0)*N1181/1000</f>
        <v>0</v>
      </c>
      <c r="X1181" s="6">
        <f>+IF(W1181=0,0,T1181/W1181)</f>
        <v>0</v>
      </c>
      <c r="Y1181" s="1" t="str">
        <f>MID(L1181,14,1)</f>
        <v>2</v>
      </c>
      <c r="Z1181" s="2" t="str">
        <f>IF(IFERROR(FIND("PUL",M1181,1),0)&gt;1,"pulido","no")</f>
        <v>no</v>
      </c>
      <c r="AA1181" s="2" t="str">
        <f>IF(IFERROR(FIND("BIOC",M1181,1),0)&gt;1,"BIOCITY","no")</f>
        <v>no</v>
      </c>
      <c r="AB1181" s="2">
        <f>IFERROR(SEARCH("INT",F1181,1),0)+IFERROR(SEARCH("DEV",F1181,1),0)+IFERROR(SEARCH("FC",F1181,1),0)+IFERROR(SEARCH("USD",F1181,1),0)</f>
        <v>0</v>
      </c>
    </row>
    <row r="1182" spans="1:28" x14ac:dyDescent="0.2">
      <c r="A1182" s="1" t="s">
        <v>1134</v>
      </c>
      <c r="B1182" s="1" t="s">
        <v>42</v>
      </c>
      <c r="C1182" s="4">
        <v>45365</v>
      </c>
      <c r="D1182" s="1" t="s">
        <v>1131</v>
      </c>
      <c r="E1182" s="1" t="s">
        <v>1130</v>
      </c>
      <c r="F1182" s="1" t="s">
        <v>1095</v>
      </c>
      <c r="G1182" s="1" t="s">
        <v>39</v>
      </c>
      <c r="H1182" s="1" t="s">
        <v>38</v>
      </c>
      <c r="I1182" s="1" t="s">
        <v>0</v>
      </c>
      <c r="J1182" s="1" t="s">
        <v>17</v>
      </c>
      <c r="K1182" s="1" t="s">
        <v>49</v>
      </c>
      <c r="L1182" s="1" t="s">
        <v>48</v>
      </c>
      <c r="M1182" s="1" t="s">
        <v>47</v>
      </c>
      <c r="N1182" s="1">
        <v>6336</v>
      </c>
      <c r="O1182" s="1" t="s">
        <v>4</v>
      </c>
      <c r="P1182" s="1">
        <v>6336</v>
      </c>
      <c r="Q1182" s="1">
        <v>0</v>
      </c>
      <c r="R1182" s="1" t="s">
        <v>93</v>
      </c>
      <c r="S1182" s="1">
        <v>356.03</v>
      </c>
      <c r="T1182" s="6">
        <f>+S1182*N1182</f>
        <v>2255806.0799999996</v>
      </c>
      <c r="U1182" s="6">
        <f>+S1182*Q1182</f>
        <v>0</v>
      </c>
      <c r="V1182" s="1" t="str">
        <f>IF(AB1182=0,IFERROR(VLOOKUP(L1182,[1]listaMateriales!A:K,11,0),"-"),"Sin producto")</f>
        <v xml:space="preserve">Ladrillos (Olavarria)    </v>
      </c>
      <c r="W1182" s="6">
        <f>+IF(OR(K1182="27",K1182="28",K1182="29"),VLOOKUP(L1182,[1]listaMateriales!A:E,5,0),0)*N1182/1000</f>
        <v>33.827904000000004</v>
      </c>
      <c r="X1182" s="6">
        <f>+IF(W1182=0,0,T1182/W1182)</f>
        <v>66684.772429293851</v>
      </c>
      <c r="Y1182" s="1" t="str">
        <f>MID(L1182,14,1)</f>
        <v>1</v>
      </c>
      <c r="Z1182" s="2" t="str">
        <f>IF(IFERROR(FIND("PUL",M1182,1),0)&gt;1,"pulido","no")</f>
        <v>no</v>
      </c>
      <c r="AA1182" s="2" t="str">
        <f>IF(IFERROR(FIND("BIOC",M1182,1),0)&gt;1,"BIOCITY","no")</f>
        <v>no</v>
      </c>
      <c r="AB1182" s="2">
        <f>IFERROR(SEARCH("INT",F1182,1),0)+IFERROR(SEARCH("DEV",F1182,1),0)+IFERROR(SEARCH("FC",F1182,1),0)+IFERROR(SEARCH("USD",F1182,1),0)</f>
        <v>0</v>
      </c>
    </row>
    <row r="1183" spans="1:28" x14ac:dyDescent="0.2">
      <c r="A1183" s="1" t="s">
        <v>1133</v>
      </c>
      <c r="B1183" s="1" t="s">
        <v>42</v>
      </c>
      <c r="C1183" s="4">
        <v>45365</v>
      </c>
      <c r="D1183" s="1" t="s">
        <v>1131</v>
      </c>
      <c r="E1183" s="1" t="s">
        <v>1130</v>
      </c>
      <c r="F1183" s="1" t="s">
        <v>1095</v>
      </c>
      <c r="G1183" s="1" t="s">
        <v>39</v>
      </c>
      <c r="H1183" s="1" t="s">
        <v>38</v>
      </c>
      <c r="I1183" s="1" t="s">
        <v>0</v>
      </c>
      <c r="J1183" s="1" t="s">
        <v>17</v>
      </c>
      <c r="K1183" s="1" t="s">
        <v>49</v>
      </c>
      <c r="L1183" s="1" t="s">
        <v>48</v>
      </c>
      <c r="M1183" s="1" t="s">
        <v>47</v>
      </c>
      <c r="N1183" s="1">
        <v>338</v>
      </c>
      <c r="O1183" s="1" t="s">
        <v>4</v>
      </c>
      <c r="P1183" s="1">
        <v>0</v>
      </c>
      <c r="Q1183" s="1">
        <v>338</v>
      </c>
      <c r="R1183" s="1" t="s">
        <v>93</v>
      </c>
      <c r="S1183" s="1">
        <v>296.67</v>
      </c>
      <c r="T1183" s="6">
        <f>+S1183*N1183</f>
        <v>100274.46</v>
      </c>
      <c r="U1183" s="6">
        <f>+S1183*Q1183</f>
        <v>100274.46</v>
      </c>
      <c r="V1183" s="1" t="str">
        <f>IF(AB1183=0,IFERROR(VLOOKUP(L1183,[1]listaMateriales!A:K,11,0),"-"),"Sin producto")</f>
        <v xml:space="preserve">Ladrillos (Olavarria)    </v>
      </c>
      <c r="W1183" s="6">
        <f>+IF(OR(K1183="27",K1183="28",K1183="29"),VLOOKUP(L1183,[1]listaMateriales!A:E,5,0),0)*N1183/1000</f>
        <v>1.8045820000000001</v>
      </c>
      <c r="X1183" s="6">
        <f>+IF(W1183=0,0,T1183/W1183)</f>
        <v>55566.585502903166</v>
      </c>
      <c r="Y1183" s="1" t="str">
        <f>MID(L1183,14,1)</f>
        <v>1</v>
      </c>
      <c r="Z1183" s="2" t="str">
        <f>IF(IFERROR(FIND("PUL",M1183,1),0)&gt;1,"pulido","no")</f>
        <v>no</v>
      </c>
      <c r="AA1183" s="2" t="str">
        <f>IF(IFERROR(FIND("BIOC",M1183,1),0)&gt;1,"BIOCITY","no")</f>
        <v>no</v>
      </c>
      <c r="AB1183" s="2">
        <f>IFERROR(SEARCH("INT",F1183,1),0)+IFERROR(SEARCH("DEV",F1183,1),0)+IFERROR(SEARCH("FC",F1183,1),0)+IFERROR(SEARCH("USD",F1183,1),0)</f>
        <v>0</v>
      </c>
    </row>
    <row r="1184" spans="1:28" x14ac:dyDescent="0.2">
      <c r="A1184" s="1" t="s">
        <v>1132</v>
      </c>
      <c r="B1184" s="1" t="s">
        <v>15</v>
      </c>
      <c r="C1184" s="4">
        <v>45365</v>
      </c>
      <c r="D1184" s="1" t="s">
        <v>1131</v>
      </c>
      <c r="E1184" s="1" t="s">
        <v>1130</v>
      </c>
      <c r="F1184" s="1" t="s">
        <v>1095</v>
      </c>
      <c r="G1184" s="1" t="s">
        <v>39</v>
      </c>
      <c r="H1184" s="1" t="s">
        <v>38</v>
      </c>
      <c r="I1184" s="1" t="s">
        <v>50</v>
      </c>
      <c r="J1184" s="1" t="s">
        <v>17</v>
      </c>
      <c r="K1184" s="1" t="s">
        <v>49</v>
      </c>
      <c r="L1184" s="1" t="s">
        <v>48</v>
      </c>
      <c r="M1184" s="1" t="s">
        <v>47</v>
      </c>
      <c r="N1184" s="1">
        <v>238</v>
      </c>
      <c r="O1184" s="1" t="s">
        <v>4</v>
      </c>
      <c r="P1184" s="1">
        <v>0</v>
      </c>
      <c r="Q1184" s="1">
        <v>238</v>
      </c>
      <c r="R1184" s="1" t="s">
        <v>93</v>
      </c>
      <c r="S1184" s="1">
        <v>356.03</v>
      </c>
      <c r="T1184" s="6">
        <f>+S1184*N1184</f>
        <v>84735.14</v>
      </c>
      <c r="U1184" s="6">
        <f>+S1184*Q1184</f>
        <v>84735.14</v>
      </c>
      <c r="V1184" s="1" t="str">
        <f>IF(AB1184=0,IFERROR(VLOOKUP(L1184,[1]listaMateriales!A:K,11,0),"-"),"Sin producto")</f>
        <v xml:space="preserve">Ladrillos (Olavarria)    </v>
      </c>
      <c r="W1184" s="6">
        <f>+IF(OR(K1184="27",K1184="28",K1184="29"),VLOOKUP(L1184,[1]listaMateriales!A:E,5,0),0)*N1184/1000</f>
        <v>1.2706820000000001</v>
      </c>
      <c r="X1184" s="6">
        <f>+IF(W1184=0,0,T1184/W1184)</f>
        <v>66684.772429293866</v>
      </c>
      <c r="Y1184" s="1" t="str">
        <f>MID(L1184,14,1)</f>
        <v>1</v>
      </c>
      <c r="Z1184" s="2" t="str">
        <f>IF(IFERROR(FIND("PUL",M1184,1),0)&gt;1,"pulido","no")</f>
        <v>no</v>
      </c>
      <c r="AA1184" s="2" t="str">
        <f>IF(IFERROR(FIND("BIOC",M1184,1),0)&gt;1,"BIOCITY","no")</f>
        <v>no</v>
      </c>
      <c r="AB1184" s="2">
        <f>IFERROR(SEARCH("INT",F1184,1),0)+IFERROR(SEARCH("DEV",F1184,1),0)+IFERROR(SEARCH("FC",F1184,1),0)+IFERROR(SEARCH("USD",F1184,1),0)</f>
        <v>0</v>
      </c>
    </row>
    <row r="1185" spans="1:28" x14ac:dyDescent="0.2">
      <c r="A1185" s="1" t="s">
        <v>1129</v>
      </c>
      <c r="B1185" s="1" t="s">
        <v>42</v>
      </c>
      <c r="C1185" s="4">
        <v>45365</v>
      </c>
      <c r="D1185" s="1" t="s">
        <v>95</v>
      </c>
      <c r="E1185" s="1" t="s">
        <v>94</v>
      </c>
      <c r="F1185" s="1" t="s">
        <v>1095</v>
      </c>
      <c r="G1185" s="1" t="s">
        <v>39</v>
      </c>
      <c r="H1185" s="1" t="s">
        <v>38</v>
      </c>
      <c r="I1185" s="1" t="s">
        <v>0</v>
      </c>
      <c r="J1185" s="1" t="s">
        <v>17</v>
      </c>
      <c r="K1185" s="1" t="s">
        <v>49</v>
      </c>
      <c r="L1185" s="1" t="s">
        <v>57</v>
      </c>
      <c r="M1185" s="1" t="s">
        <v>56</v>
      </c>
      <c r="N1185" s="1">
        <v>4500</v>
      </c>
      <c r="O1185" s="1" t="s">
        <v>4</v>
      </c>
      <c r="P1185" s="1">
        <v>4500</v>
      </c>
      <c r="Q1185" s="1">
        <v>0</v>
      </c>
      <c r="R1185" s="1" t="s">
        <v>93</v>
      </c>
      <c r="S1185" s="1">
        <v>228.46</v>
      </c>
      <c r="T1185" s="6">
        <f>+S1185*N1185</f>
        <v>1028070</v>
      </c>
      <c r="U1185" s="6">
        <f>+S1185*Q1185</f>
        <v>0</v>
      </c>
      <c r="V1185" s="1" t="str">
        <f>IF(AB1185=0,IFERROR(VLOOKUP(L1185,[1]listaMateriales!A:K,11,0),"-"),"Sin producto")</f>
        <v xml:space="preserve">Ladrillos (Olavarria)    </v>
      </c>
      <c r="W1185" s="6">
        <f>+IF(OR(K1185="27",K1185="28",K1185="29"),VLOOKUP(L1185,[1]listaMateriales!A:E,5,0),0)*N1185/1000</f>
        <v>31.149000000000001</v>
      </c>
      <c r="X1185" s="6">
        <f>+IF(W1185=0,0,T1185/W1185)</f>
        <v>33004.91187518058</v>
      </c>
      <c r="Y1185" s="1" t="str">
        <f>MID(L1185,14,1)</f>
        <v>1</v>
      </c>
      <c r="Z1185" s="2" t="str">
        <f>IF(IFERROR(FIND("PUL",M1185,1),0)&gt;1,"pulido","no")</f>
        <v>no</v>
      </c>
      <c r="AA1185" s="2" t="str">
        <f>IF(IFERROR(FIND("BIOC",M1185,1),0)&gt;1,"BIOCITY","no")</f>
        <v>no</v>
      </c>
      <c r="AB1185" s="2">
        <f>IFERROR(SEARCH("INT",F1185,1),0)+IFERROR(SEARCH("DEV",F1185,1),0)+IFERROR(SEARCH("FC",F1185,1),0)+IFERROR(SEARCH("USD",F1185,1),0)</f>
        <v>0</v>
      </c>
    </row>
    <row r="1186" spans="1:28" x14ac:dyDescent="0.2">
      <c r="A1186" s="1" t="s">
        <v>1120</v>
      </c>
      <c r="B1186" s="1" t="s">
        <v>15</v>
      </c>
      <c r="C1186" s="4">
        <v>45365</v>
      </c>
      <c r="D1186" s="1" t="s">
        <v>944</v>
      </c>
      <c r="E1186" s="1" t="s">
        <v>943</v>
      </c>
      <c r="F1186" s="1" t="s">
        <v>654</v>
      </c>
      <c r="G1186" s="1" t="s">
        <v>39</v>
      </c>
      <c r="H1186" s="1" t="s">
        <v>38</v>
      </c>
      <c r="I1186" s="1" t="s">
        <v>50</v>
      </c>
      <c r="J1186" s="1" t="s">
        <v>17</v>
      </c>
      <c r="K1186" s="1" t="s">
        <v>16</v>
      </c>
      <c r="L1186" s="1" t="s">
        <v>185</v>
      </c>
      <c r="M1186" s="1" t="s">
        <v>184</v>
      </c>
      <c r="N1186" s="1">
        <v>1.52</v>
      </c>
      <c r="O1186" s="1" t="s">
        <v>2</v>
      </c>
      <c r="P1186" s="1">
        <v>1.52</v>
      </c>
      <c r="Q1186" s="1">
        <v>0</v>
      </c>
      <c r="R1186" s="1" t="s">
        <v>46</v>
      </c>
      <c r="S1186" s="1">
        <v>0.2</v>
      </c>
      <c r="T1186" s="6">
        <f>+S1186*N1186</f>
        <v>0.30400000000000005</v>
      </c>
      <c r="U1186" s="6">
        <f>+S1186*Q1186</f>
        <v>0</v>
      </c>
      <c r="V1186" s="1" t="str">
        <f>IF(AB1186=0,IFERROR(VLOOKUP(L1186,[1]listaMateriales!A:K,11,0),"-"),"Sin producto")</f>
        <v>21 x 122</v>
      </c>
      <c r="W1186" s="6">
        <f>+IF(OR(K1186="27",K1186="28",K1186="29"),VLOOKUP(L1186,[1]listaMateriales!A:E,5,0),0)*N1186/1000</f>
        <v>0</v>
      </c>
      <c r="X1186" s="6">
        <f>+IF(W1186=0,0,T1186/W1186)</f>
        <v>0</v>
      </c>
      <c r="Y1186" s="1" t="str">
        <f>MID(L1186,14,1)</f>
        <v>1</v>
      </c>
      <c r="Z1186" s="2" t="str">
        <f>IF(IFERROR(FIND("PUL",M1186,1),0)&gt;1,"pulido","no")</f>
        <v>no</v>
      </c>
      <c r="AA1186" s="2" t="str">
        <f>IF(IFERROR(FIND("BIOC",M1186,1),0)&gt;1,"BIOCITY","no")</f>
        <v>no</v>
      </c>
      <c r="AB1186" s="2">
        <f>IFERROR(SEARCH("INT",F1186,1),0)+IFERROR(SEARCH("DEV",F1186,1),0)+IFERROR(SEARCH("FC",F1186,1),0)+IFERROR(SEARCH("USD",F1186,1),0)</f>
        <v>0</v>
      </c>
    </row>
    <row r="1187" spans="1:28" x14ac:dyDescent="0.2">
      <c r="A1187" s="1" t="s">
        <v>1120</v>
      </c>
      <c r="B1187" s="1" t="s">
        <v>15</v>
      </c>
      <c r="C1187" s="4">
        <v>45365</v>
      </c>
      <c r="D1187" s="1" t="s">
        <v>944</v>
      </c>
      <c r="E1187" s="1" t="s">
        <v>943</v>
      </c>
      <c r="F1187" s="1" t="s">
        <v>654</v>
      </c>
      <c r="G1187" s="1" t="s">
        <v>39</v>
      </c>
      <c r="H1187" s="1" t="s">
        <v>38</v>
      </c>
      <c r="I1187" s="1" t="s">
        <v>50</v>
      </c>
      <c r="J1187" s="1" t="s">
        <v>17</v>
      </c>
      <c r="K1187" s="1" t="s">
        <v>16</v>
      </c>
      <c r="L1187" s="1" t="s">
        <v>1128</v>
      </c>
      <c r="M1187" s="1" t="s">
        <v>1127</v>
      </c>
      <c r="N1187" s="1">
        <v>1.52</v>
      </c>
      <c r="O1187" s="1" t="s">
        <v>2</v>
      </c>
      <c r="P1187" s="1">
        <v>1.52</v>
      </c>
      <c r="Q1187" s="1">
        <v>0</v>
      </c>
      <c r="R1187" s="1" t="s">
        <v>46</v>
      </c>
      <c r="S1187" s="1">
        <v>0.2</v>
      </c>
      <c r="T1187" s="6">
        <f>+S1187*N1187</f>
        <v>0.30400000000000005</v>
      </c>
      <c r="U1187" s="6">
        <f>+S1187*Q1187</f>
        <v>0</v>
      </c>
      <c r="V1187" s="1" t="str">
        <f>IF(AB1187=0,IFERROR(VLOOKUP(L1187,[1]listaMateriales!A:K,11,0),"-"),"Sin producto")</f>
        <v>21 x 122</v>
      </c>
      <c r="W1187" s="6">
        <f>+IF(OR(K1187="27",K1187="28",K1187="29"),VLOOKUP(L1187,[1]listaMateriales!A:E,5,0),0)*N1187/1000</f>
        <v>0</v>
      </c>
      <c r="X1187" s="6">
        <f>+IF(W1187=0,0,T1187/W1187)</f>
        <v>0</v>
      </c>
      <c r="Y1187" s="1" t="str">
        <f>MID(L1187,14,1)</f>
        <v>1</v>
      </c>
      <c r="Z1187" s="2" t="str">
        <f>IF(IFERROR(FIND("PUL",M1187,1),0)&gt;1,"pulido","no")</f>
        <v>no</v>
      </c>
      <c r="AA1187" s="2" t="str">
        <f>IF(IFERROR(FIND("BIOC",M1187,1),0)&gt;1,"BIOCITY","no")</f>
        <v>no</v>
      </c>
      <c r="AB1187" s="2">
        <f>IFERROR(SEARCH("INT",F1187,1),0)+IFERROR(SEARCH("DEV",F1187,1),0)+IFERROR(SEARCH("FC",F1187,1),0)+IFERROR(SEARCH("USD",F1187,1),0)</f>
        <v>0</v>
      </c>
    </row>
    <row r="1188" spans="1:28" x14ac:dyDescent="0.2">
      <c r="A1188" s="1" t="s">
        <v>1120</v>
      </c>
      <c r="B1188" s="1" t="s">
        <v>15</v>
      </c>
      <c r="C1188" s="4">
        <v>45365</v>
      </c>
      <c r="D1188" s="1" t="s">
        <v>944</v>
      </c>
      <c r="E1188" s="1" t="s">
        <v>943</v>
      </c>
      <c r="F1188" s="1" t="s">
        <v>654</v>
      </c>
      <c r="G1188" s="1" t="s">
        <v>39</v>
      </c>
      <c r="H1188" s="1" t="s">
        <v>38</v>
      </c>
      <c r="I1188" s="1" t="s">
        <v>50</v>
      </c>
      <c r="J1188" s="1" t="s">
        <v>17</v>
      </c>
      <c r="K1188" s="1" t="s">
        <v>16</v>
      </c>
      <c r="L1188" s="1" t="s">
        <v>1126</v>
      </c>
      <c r="M1188" s="1" t="s">
        <v>1125</v>
      </c>
      <c r="N1188" s="1">
        <v>1.52</v>
      </c>
      <c r="O1188" s="1" t="s">
        <v>2</v>
      </c>
      <c r="P1188" s="1">
        <v>1.52</v>
      </c>
      <c r="Q1188" s="1">
        <v>0</v>
      </c>
      <c r="R1188" s="1" t="s">
        <v>46</v>
      </c>
      <c r="S1188" s="1">
        <v>0.2</v>
      </c>
      <c r="T1188" s="6">
        <f>+S1188*N1188</f>
        <v>0.30400000000000005</v>
      </c>
      <c r="U1188" s="6">
        <f>+S1188*Q1188</f>
        <v>0</v>
      </c>
      <c r="V1188" s="1" t="str">
        <f>IF(AB1188=0,IFERROR(VLOOKUP(L1188,[1]listaMateriales!A:K,11,0),"-"),"Sin producto")</f>
        <v>21 x 122</v>
      </c>
      <c r="W1188" s="6">
        <f>+IF(OR(K1188="27",K1188="28",K1188="29"),VLOOKUP(L1188,[1]listaMateriales!A:E,5,0),0)*N1188/1000</f>
        <v>0</v>
      </c>
      <c r="X1188" s="6">
        <f>+IF(W1188=0,0,T1188/W1188)</f>
        <v>0</v>
      </c>
      <c r="Y1188" s="1" t="str">
        <f>MID(L1188,14,1)</f>
        <v>1</v>
      </c>
      <c r="Z1188" s="2" t="str">
        <f>IF(IFERROR(FIND("PUL",M1188,1),0)&gt;1,"pulido","no")</f>
        <v>no</v>
      </c>
      <c r="AA1188" s="2" t="str">
        <f>IF(IFERROR(FIND("BIOC",M1188,1),0)&gt;1,"BIOCITY","no")</f>
        <v>no</v>
      </c>
      <c r="AB1188" s="2">
        <f>IFERROR(SEARCH("INT",F1188,1),0)+IFERROR(SEARCH("DEV",F1188,1),0)+IFERROR(SEARCH("FC",F1188,1),0)+IFERROR(SEARCH("USD",F1188,1),0)</f>
        <v>0</v>
      </c>
    </row>
    <row r="1189" spans="1:28" x14ac:dyDescent="0.2">
      <c r="A1189" s="1" t="s">
        <v>1120</v>
      </c>
      <c r="B1189" s="1" t="s">
        <v>15</v>
      </c>
      <c r="C1189" s="4">
        <v>45365</v>
      </c>
      <c r="D1189" s="1" t="s">
        <v>944</v>
      </c>
      <c r="E1189" s="1" t="s">
        <v>943</v>
      </c>
      <c r="F1189" s="1" t="s">
        <v>654</v>
      </c>
      <c r="G1189" s="1" t="s">
        <v>39</v>
      </c>
      <c r="H1189" s="1" t="s">
        <v>38</v>
      </c>
      <c r="I1189" s="1" t="s">
        <v>50</v>
      </c>
      <c r="J1189" s="1" t="s">
        <v>17</v>
      </c>
      <c r="K1189" s="1" t="s">
        <v>16</v>
      </c>
      <c r="L1189" s="1" t="s">
        <v>1124</v>
      </c>
      <c r="M1189" s="1" t="s">
        <v>1123</v>
      </c>
      <c r="N1189" s="1">
        <v>1.52</v>
      </c>
      <c r="O1189" s="1" t="s">
        <v>2</v>
      </c>
      <c r="P1189" s="1">
        <v>1.52</v>
      </c>
      <c r="Q1189" s="1">
        <v>0</v>
      </c>
      <c r="R1189" s="1" t="s">
        <v>46</v>
      </c>
      <c r="S1189" s="1">
        <v>0.2</v>
      </c>
      <c r="T1189" s="6">
        <f>+S1189*N1189</f>
        <v>0.30400000000000005</v>
      </c>
      <c r="U1189" s="6">
        <f>+S1189*Q1189</f>
        <v>0</v>
      </c>
      <c r="V1189" s="1" t="str">
        <f>IF(AB1189=0,IFERROR(VLOOKUP(L1189,[1]listaMateriales!A:K,11,0),"-"),"Sin producto")</f>
        <v>21 x 122</v>
      </c>
      <c r="W1189" s="6">
        <f>+IF(OR(K1189="27",K1189="28",K1189="29"),VLOOKUP(L1189,[1]listaMateriales!A:E,5,0),0)*N1189/1000</f>
        <v>0</v>
      </c>
      <c r="X1189" s="6">
        <f>+IF(W1189=0,0,T1189/W1189)</f>
        <v>0</v>
      </c>
      <c r="Y1189" s="1" t="str">
        <f>MID(L1189,14,1)</f>
        <v>1</v>
      </c>
      <c r="Z1189" s="2" t="str">
        <f>IF(IFERROR(FIND("PUL",M1189,1),0)&gt;1,"pulido","no")</f>
        <v>no</v>
      </c>
      <c r="AA1189" s="2" t="str">
        <f>IF(IFERROR(FIND("BIOC",M1189,1),0)&gt;1,"BIOCITY","no")</f>
        <v>no</v>
      </c>
      <c r="AB1189" s="2">
        <f>IFERROR(SEARCH("INT",F1189,1),0)+IFERROR(SEARCH("DEV",F1189,1),0)+IFERROR(SEARCH("FC",F1189,1),0)+IFERROR(SEARCH("USD",F1189,1),0)</f>
        <v>0</v>
      </c>
    </row>
    <row r="1190" spans="1:28" x14ac:dyDescent="0.2">
      <c r="A1190" s="1" t="s">
        <v>1120</v>
      </c>
      <c r="B1190" s="1" t="s">
        <v>15</v>
      </c>
      <c r="C1190" s="4">
        <v>45365</v>
      </c>
      <c r="D1190" s="1" t="s">
        <v>944</v>
      </c>
      <c r="E1190" s="1" t="s">
        <v>943</v>
      </c>
      <c r="F1190" s="1" t="s">
        <v>654</v>
      </c>
      <c r="G1190" s="1" t="s">
        <v>39</v>
      </c>
      <c r="H1190" s="1" t="s">
        <v>38</v>
      </c>
      <c r="I1190" s="1" t="s">
        <v>50</v>
      </c>
      <c r="J1190" s="1" t="s">
        <v>17</v>
      </c>
      <c r="K1190" s="1" t="s">
        <v>16</v>
      </c>
      <c r="L1190" s="1" t="s">
        <v>879</v>
      </c>
      <c r="M1190" s="1" t="s">
        <v>878</v>
      </c>
      <c r="N1190" s="1">
        <v>1.52</v>
      </c>
      <c r="O1190" s="1" t="s">
        <v>2</v>
      </c>
      <c r="P1190" s="1">
        <v>0</v>
      </c>
      <c r="Q1190" s="1">
        <v>1.52</v>
      </c>
      <c r="R1190" s="1" t="s">
        <v>46</v>
      </c>
      <c r="S1190" s="1">
        <v>0.2</v>
      </c>
      <c r="T1190" s="6">
        <f>+S1190*N1190</f>
        <v>0.30400000000000005</v>
      </c>
      <c r="U1190" s="6">
        <f>+S1190*Q1190</f>
        <v>0.30400000000000005</v>
      </c>
      <c r="V1190" s="1" t="str">
        <f>IF(AB1190=0,IFERROR(VLOOKUP(L1190,[1]listaMateriales!A:K,11,0),"-"),"Sin producto")</f>
        <v>-</v>
      </c>
      <c r="W1190" s="6">
        <f>+IF(OR(K1190="27",K1190="28",K1190="29"),VLOOKUP(L1190,[1]listaMateriales!A:E,5,0),0)*N1190/1000</f>
        <v>0</v>
      </c>
      <c r="X1190" s="6">
        <f>+IF(W1190=0,0,T1190/W1190)</f>
        <v>0</v>
      </c>
      <c r="Y1190" s="1" t="str">
        <f>MID(L1190,14,1)</f>
        <v>1</v>
      </c>
      <c r="Z1190" s="2" t="str">
        <f>IF(IFERROR(FIND("PUL",M1190,1),0)&gt;1,"pulido","no")</f>
        <v>no</v>
      </c>
      <c r="AA1190" s="2" t="str">
        <f>IF(IFERROR(FIND("BIOC",M1190,1),0)&gt;1,"BIOCITY","no")</f>
        <v>no</v>
      </c>
      <c r="AB1190" s="2">
        <f>IFERROR(SEARCH("INT",F1190,1),0)+IFERROR(SEARCH("DEV",F1190,1),0)+IFERROR(SEARCH("FC",F1190,1),0)+IFERROR(SEARCH("USD",F1190,1),0)</f>
        <v>0</v>
      </c>
    </row>
    <row r="1191" spans="1:28" x14ac:dyDescent="0.2">
      <c r="A1191" s="1" t="s">
        <v>1120</v>
      </c>
      <c r="B1191" s="1" t="s">
        <v>15</v>
      </c>
      <c r="C1191" s="4">
        <v>45365</v>
      </c>
      <c r="D1191" s="1" t="s">
        <v>944</v>
      </c>
      <c r="E1191" s="1" t="s">
        <v>943</v>
      </c>
      <c r="F1191" s="1" t="s">
        <v>654</v>
      </c>
      <c r="G1191" s="1" t="s">
        <v>39</v>
      </c>
      <c r="H1191" s="1" t="s">
        <v>38</v>
      </c>
      <c r="I1191" s="1" t="s">
        <v>50</v>
      </c>
      <c r="J1191" s="1" t="s">
        <v>17</v>
      </c>
      <c r="K1191" s="1" t="s">
        <v>498</v>
      </c>
      <c r="L1191" s="1" t="s">
        <v>871</v>
      </c>
      <c r="M1191" s="1" t="s">
        <v>870</v>
      </c>
      <c r="N1191" s="1">
        <v>1.51</v>
      </c>
      <c r="O1191" s="1" t="s">
        <v>2</v>
      </c>
      <c r="P1191" s="1">
        <v>0</v>
      </c>
      <c r="Q1191" s="1">
        <v>1.51</v>
      </c>
      <c r="R1191" s="1" t="s">
        <v>46</v>
      </c>
      <c r="S1191" s="1">
        <v>0.21</v>
      </c>
      <c r="T1191" s="6">
        <f>+S1191*N1191</f>
        <v>0.31709999999999999</v>
      </c>
      <c r="U1191" s="6">
        <f>+S1191*Q1191</f>
        <v>0.31709999999999999</v>
      </c>
      <c r="V1191" s="1" t="str">
        <f>IF(AB1191=0,IFERROR(VLOOKUP(L1191,[1]listaMateriales!A:K,11,0),"-"),"Sin producto")</f>
        <v>Tablas (19x120-21x120)</v>
      </c>
      <c r="W1191" s="6">
        <f>+IF(OR(K1191="27",K1191="28",K1191="29"),VLOOKUP(L1191,[1]listaMateriales!A:E,5,0),0)*N1191/1000</f>
        <v>0</v>
      </c>
      <c r="X1191" s="6">
        <f>+IF(W1191=0,0,T1191/W1191)</f>
        <v>0</v>
      </c>
      <c r="Y1191" s="1" t="str">
        <f>MID(L1191,14,1)</f>
        <v>1</v>
      </c>
      <c r="Z1191" s="2" t="str">
        <f>IF(IFERROR(FIND("PUL",M1191,1),0)&gt;1,"pulido","no")</f>
        <v>no</v>
      </c>
      <c r="AA1191" s="2" t="str">
        <f>IF(IFERROR(FIND("BIOC",M1191,1),0)&gt;1,"BIOCITY","no")</f>
        <v>no</v>
      </c>
      <c r="AB1191" s="2">
        <f>IFERROR(SEARCH("INT",F1191,1),0)+IFERROR(SEARCH("DEV",F1191,1),0)+IFERROR(SEARCH("FC",F1191,1),0)+IFERROR(SEARCH("USD",F1191,1),0)</f>
        <v>0</v>
      </c>
    </row>
    <row r="1192" spans="1:28" x14ac:dyDescent="0.2">
      <c r="A1192" s="1" t="s">
        <v>1120</v>
      </c>
      <c r="B1192" s="1" t="s">
        <v>15</v>
      </c>
      <c r="C1192" s="4">
        <v>45365</v>
      </c>
      <c r="D1192" s="1" t="s">
        <v>944</v>
      </c>
      <c r="E1192" s="1" t="s">
        <v>943</v>
      </c>
      <c r="F1192" s="1" t="s">
        <v>654</v>
      </c>
      <c r="G1192" s="1" t="s">
        <v>39</v>
      </c>
      <c r="H1192" s="1" t="s">
        <v>38</v>
      </c>
      <c r="I1192" s="1" t="s">
        <v>50</v>
      </c>
      <c r="J1192" s="1" t="s">
        <v>17</v>
      </c>
      <c r="K1192" s="1" t="s">
        <v>498</v>
      </c>
      <c r="L1192" s="1" t="s">
        <v>1122</v>
      </c>
      <c r="M1192" s="1" t="s">
        <v>1121</v>
      </c>
      <c r="N1192" s="1">
        <v>1.51</v>
      </c>
      <c r="O1192" s="1" t="s">
        <v>2</v>
      </c>
      <c r="P1192" s="1">
        <v>0</v>
      </c>
      <c r="Q1192" s="1">
        <v>1.51</v>
      </c>
      <c r="R1192" s="1" t="s">
        <v>46</v>
      </c>
      <c r="S1192" s="1">
        <v>0.21</v>
      </c>
      <c r="T1192" s="6">
        <f>+S1192*N1192</f>
        <v>0.31709999999999999</v>
      </c>
      <c r="U1192" s="6">
        <f>+S1192*Q1192</f>
        <v>0.31709999999999999</v>
      </c>
      <c r="V1192" s="1" t="str">
        <f>IF(AB1192=0,IFERROR(VLOOKUP(L1192,[1]listaMateriales!A:K,11,0),"-"),"Sin producto")</f>
        <v>Tablas (19x120-21x120)</v>
      </c>
      <c r="W1192" s="6">
        <f>+IF(OR(K1192="27",K1192="28",K1192="29"),VLOOKUP(L1192,[1]listaMateriales!A:E,5,0),0)*N1192/1000</f>
        <v>0</v>
      </c>
      <c r="X1192" s="6">
        <f>+IF(W1192=0,0,T1192/W1192)</f>
        <v>0</v>
      </c>
      <c r="Y1192" s="1" t="str">
        <f>MID(L1192,14,1)</f>
        <v>1</v>
      </c>
      <c r="Z1192" s="2" t="str">
        <f>IF(IFERROR(FIND("PUL",M1192,1),0)&gt;1,"pulido","no")</f>
        <v>no</v>
      </c>
      <c r="AA1192" s="2" t="str">
        <f>IF(IFERROR(FIND("BIOC",M1192,1),0)&gt;1,"BIOCITY","no")</f>
        <v>no</v>
      </c>
      <c r="AB1192" s="2">
        <f>IFERROR(SEARCH("INT",F1192,1),0)+IFERROR(SEARCH("DEV",F1192,1),0)+IFERROR(SEARCH("FC",F1192,1),0)+IFERROR(SEARCH("USD",F1192,1),0)</f>
        <v>0</v>
      </c>
    </row>
    <row r="1193" spans="1:28" x14ac:dyDescent="0.2">
      <c r="A1193" s="1" t="s">
        <v>1120</v>
      </c>
      <c r="B1193" s="1" t="s">
        <v>15</v>
      </c>
      <c r="C1193" s="4">
        <v>45365</v>
      </c>
      <c r="D1193" s="1" t="s">
        <v>944</v>
      </c>
      <c r="E1193" s="1" t="s">
        <v>943</v>
      </c>
      <c r="F1193" s="1" t="s">
        <v>654</v>
      </c>
      <c r="G1193" s="1" t="s">
        <v>39</v>
      </c>
      <c r="H1193" s="1" t="s">
        <v>38</v>
      </c>
      <c r="I1193" s="1" t="s">
        <v>50</v>
      </c>
      <c r="J1193" s="1" t="s">
        <v>17</v>
      </c>
      <c r="K1193" s="1" t="s">
        <v>498</v>
      </c>
      <c r="L1193" s="1" t="s">
        <v>875</v>
      </c>
      <c r="M1193" s="1" t="s">
        <v>874</v>
      </c>
      <c r="N1193" s="1">
        <v>1.51</v>
      </c>
      <c r="O1193" s="1" t="s">
        <v>2</v>
      </c>
      <c r="P1193" s="1">
        <v>0</v>
      </c>
      <c r="Q1193" s="1">
        <v>1.51</v>
      </c>
      <c r="R1193" s="1" t="s">
        <v>46</v>
      </c>
      <c r="S1193" s="1">
        <v>0.21</v>
      </c>
      <c r="T1193" s="6">
        <f>+S1193*N1193</f>
        <v>0.31709999999999999</v>
      </c>
      <c r="U1193" s="6">
        <f>+S1193*Q1193</f>
        <v>0.31709999999999999</v>
      </c>
      <c r="V1193" s="1" t="str">
        <f>IF(AB1193=0,IFERROR(VLOOKUP(L1193,[1]listaMateriales!A:K,11,0),"-"),"Sin producto")</f>
        <v>Tablas (19x120-21x120)</v>
      </c>
      <c r="W1193" s="6">
        <f>+IF(OR(K1193="27",K1193="28",K1193="29"),VLOOKUP(L1193,[1]listaMateriales!A:E,5,0),0)*N1193/1000</f>
        <v>0</v>
      </c>
      <c r="X1193" s="6">
        <f>+IF(W1193=0,0,T1193/W1193)</f>
        <v>0</v>
      </c>
      <c r="Y1193" s="1" t="str">
        <f>MID(L1193,14,1)</f>
        <v>1</v>
      </c>
      <c r="Z1193" s="2" t="str">
        <f>IF(IFERROR(FIND("PUL",M1193,1),0)&gt;1,"pulido","no")</f>
        <v>no</v>
      </c>
      <c r="AA1193" s="2" t="str">
        <f>IF(IFERROR(FIND("BIOC",M1193,1),0)&gt;1,"BIOCITY","no")</f>
        <v>no</v>
      </c>
      <c r="AB1193" s="2">
        <f>IFERROR(SEARCH("INT",F1193,1),0)+IFERROR(SEARCH("DEV",F1193,1),0)+IFERROR(SEARCH("FC",F1193,1),0)+IFERROR(SEARCH("USD",F1193,1),0)</f>
        <v>0</v>
      </c>
    </row>
    <row r="1194" spans="1:28" x14ac:dyDescent="0.2">
      <c r="A1194" s="1" t="s">
        <v>1120</v>
      </c>
      <c r="B1194" s="1" t="s">
        <v>15</v>
      </c>
      <c r="C1194" s="4">
        <v>45365</v>
      </c>
      <c r="D1194" s="1" t="s">
        <v>944</v>
      </c>
      <c r="E1194" s="1" t="s">
        <v>943</v>
      </c>
      <c r="F1194" s="1" t="s">
        <v>654</v>
      </c>
      <c r="G1194" s="1" t="s">
        <v>39</v>
      </c>
      <c r="H1194" s="1" t="s">
        <v>38</v>
      </c>
      <c r="I1194" s="1" t="s">
        <v>50</v>
      </c>
      <c r="J1194" s="1" t="s">
        <v>17</v>
      </c>
      <c r="K1194" s="1" t="s">
        <v>16</v>
      </c>
      <c r="L1194" s="1" t="s">
        <v>661</v>
      </c>
      <c r="M1194" s="1" t="s">
        <v>660</v>
      </c>
      <c r="N1194" s="1">
        <v>1.35</v>
      </c>
      <c r="O1194" s="1" t="s">
        <v>2</v>
      </c>
      <c r="P1194" s="1">
        <v>1.35</v>
      </c>
      <c r="Q1194" s="1">
        <v>0</v>
      </c>
      <c r="R1194" s="1" t="s">
        <v>46</v>
      </c>
      <c r="S1194" s="1">
        <v>0.19</v>
      </c>
      <c r="T1194" s="6">
        <f>+S1194*N1194</f>
        <v>0.25650000000000001</v>
      </c>
      <c r="U1194" s="6">
        <f>+S1194*Q1194</f>
        <v>0</v>
      </c>
      <c r="V1194" s="1" t="str">
        <f>IF(AB1194=0,IFERROR(VLOOKUP(L1194,[1]listaMateriales!A:K,11,0),"-"),"Sin producto")</f>
        <v>60x120 y 58x117 Rect.</v>
      </c>
      <c r="W1194" s="6">
        <f>+IF(OR(K1194="27",K1194="28",K1194="29"),VLOOKUP(L1194,[1]listaMateriales!A:E,5,0),0)*N1194/1000</f>
        <v>0</v>
      </c>
      <c r="X1194" s="6">
        <f>+IF(W1194=0,0,T1194/W1194)</f>
        <v>0</v>
      </c>
      <c r="Y1194" s="1" t="str">
        <f>MID(L1194,14,1)</f>
        <v>1</v>
      </c>
      <c r="Z1194" s="2" t="str">
        <f>IF(IFERROR(FIND("PUL",M1194,1),0)&gt;1,"pulido","no")</f>
        <v>no</v>
      </c>
      <c r="AA1194" s="2" t="str">
        <f>IF(IFERROR(FIND("BIOC",M1194,1),0)&gt;1,"BIOCITY","no")</f>
        <v>no</v>
      </c>
      <c r="AB1194" s="2">
        <f>IFERROR(SEARCH("INT",F1194,1),0)+IFERROR(SEARCH("DEV",F1194,1),0)+IFERROR(SEARCH("FC",F1194,1),0)+IFERROR(SEARCH("USD",F1194,1),0)</f>
        <v>0</v>
      </c>
    </row>
    <row r="1195" spans="1:28" x14ac:dyDescent="0.2">
      <c r="A1195" s="1" t="s">
        <v>1119</v>
      </c>
      <c r="B1195" s="1" t="s">
        <v>15</v>
      </c>
      <c r="C1195" s="4">
        <v>45365</v>
      </c>
      <c r="D1195" s="1" t="s">
        <v>1118</v>
      </c>
      <c r="E1195" s="1" t="s">
        <v>1117</v>
      </c>
      <c r="F1195" s="1" t="s">
        <v>1113</v>
      </c>
      <c r="G1195" s="1" t="s">
        <v>12</v>
      </c>
      <c r="H1195" s="1" t="s">
        <v>11</v>
      </c>
      <c r="I1195" s="1" t="s">
        <v>50</v>
      </c>
      <c r="J1195" s="1" t="s">
        <v>9</v>
      </c>
      <c r="K1195" s="1" t="s">
        <v>30</v>
      </c>
      <c r="L1195" s="1" t="s">
        <v>625</v>
      </c>
      <c r="M1195" s="1" t="s">
        <v>624</v>
      </c>
      <c r="N1195" s="1">
        <v>96.96</v>
      </c>
      <c r="O1195" s="1" t="s">
        <v>2</v>
      </c>
      <c r="P1195" s="1">
        <v>96.96</v>
      </c>
      <c r="Q1195" s="1">
        <v>0</v>
      </c>
      <c r="R1195" s="1" t="s">
        <v>93</v>
      </c>
      <c r="S1195" s="1">
        <v>3224.12</v>
      </c>
      <c r="T1195" s="6">
        <f>+S1195*N1195</f>
        <v>312610.6752</v>
      </c>
      <c r="U1195" s="6">
        <f>+S1195*Q1195</f>
        <v>0</v>
      </c>
      <c r="V1195" s="1" t="str">
        <f>IF(AB1195=0,IFERROR(VLOOKUP(L1195,[1]listaMateriales!A:K,11,0),"-"),"Sin producto")</f>
        <v>38 x 38</v>
      </c>
      <c r="W1195" s="6">
        <f>+IF(OR(K1195="27",K1195="28",K1195="29"),VLOOKUP(L1195,[1]listaMateriales!A:E,5,0),0)*N1195/1000</f>
        <v>0</v>
      </c>
      <c r="X1195" s="6">
        <f>+IF(W1195=0,0,T1195/W1195)</f>
        <v>0</v>
      </c>
      <c r="Y1195" s="1" t="str">
        <f>MID(L1195,14,1)</f>
        <v>1</v>
      </c>
      <c r="Z1195" s="2" t="str">
        <f>IF(IFERROR(FIND("PUL",M1195,1),0)&gt;1,"pulido","no")</f>
        <v>no</v>
      </c>
      <c r="AA1195" s="2" t="str">
        <f>IF(IFERROR(FIND("BIOC",M1195,1),0)&gt;1,"BIOCITY","no")</f>
        <v>no</v>
      </c>
      <c r="AB1195" s="2">
        <f>IFERROR(SEARCH("INT",F1195,1),0)+IFERROR(SEARCH("DEV",F1195,1),0)+IFERROR(SEARCH("FC",F1195,1),0)+IFERROR(SEARCH("USD",F1195,1),0)</f>
        <v>0</v>
      </c>
    </row>
    <row r="1196" spans="1:28" x14ac:dyDescent="0.2">
      <c r="A1196" s="1" t="s">
        <v>1119</v>
      </c>
      <c r="B1196" s="1" t="s">
        <v>15</v>
      </c>
      <c r="C1196" s="4">
        <v>45365</v>
      </c>
      <c r="D1196" s="1" t="s">
        <v>1118</v>
      </c>
      <c r="E1196" s="1" t="s">
        <v>1117</v>
      </c>
      <c r="F1196" s="1" t="s">
        <v>1113</v>
      </c>
      <c r="G1196" s="1" t="s">
        <v>12</v>
      </c>
      <c r="H1196" s="1" t="s">
        <v>11</v>
      </c>
      <c r="I1196" s="1" t="s">
        <v>50</v>
      </c>
      <c r="J1196" s="1" t="s">
        <v>9</v>
      </c>
      <c r="K1196" s="1" t="s">
        <v>30</v>
      </c>
      <c r="L1196" s="1" t="s">
        <v>621</v>
      </c>
      <c r="M1196" s="1" t="s">
        <v>620</v>
      </c>
      <c r="N1196" s="1">
        <v>96.96</v>
      </c>
      <c r="O1196" s="1" t="s">
        <v>2</v>
      </c>
      <c r="P1196" s="1">
        <v>96.96</v>
      </c>
      <c r="Q1196" s="1">
        <v>0</v>
      </c>
      <c r="R1196" s="1" t="s">
        <v>93</v>
      </c>
      <c r="S1196" s="1">
        <v>3224.12</v>
      </c>
      <c r="T1196" s="6">
        <f>+S1196*N1196</f>
        <v>312610.6752</v>
      </c>
      <c r="U1196" s="6">
        <f>+S1196*Q1196</f>
        <v>0</v>
      </c>
      <c r="V1196" s="1" t="str">
        <f>IF(AB1196=0,IFERROR(VLOOKUP(L1196,[1]listaMateriales!A:K,11,0),"-"),"Sin producto")</f>
        <v>38 x 38</v>
      </c>
      <c r="W1196" s="6">
        <f>+IF(OR(K1196="27",K1196="28",K1196="29"),VLOOKUP(L1196,[1]listaMateriales!A:E,5,0),0)*N1196/1000</f>
        <v>0</v>
      </c>
      <c r="X1196" s="6">
        <f>+IF(W1196=0,0,T1196/W1196)</f>
        <v>0</v>
      </c>
      <c r="Y1196" s="1" t="str">
        <f>MID(L1196,14,1)</f>
        <v>1</v>
      </c>
      <c r="Z1196" s="2" t="str">
        <f>IF(IFERROR(FIND("PUL",M1196,1),0)&gt;1,"pulido","no")</f>
        <v>no</v>
      </c>
      <c r="AA1196" s="2" t="str">
        <f>IF(IFERROR(FIND("BIOC",M1196,1),0)&gt;1,"BIOCITY","no")</f>
        <v>no</v>
      </c>
      <c r="AB1196" s="2">
        <f>IFERROR(SEARCH("INT",F1196,1),0)+IFERROR(SEARCH("DEV",F1196,1),0)+IFERROR(SEARCH("FC",F1196,1),0)+IFERROR(SEARCH("USD",F1196,1),0)</f>
        <v>0</v>
      </c>
    </row>
    <row r="1197" spans="1:28" x14ac:dyDescent="0.2">
      <c r="A1197" s="1" t="s">
        <v>1119</v>
      </c>
      <c r="B1197" s="1" t="s">
        <v>15</v>
      </c>
      <c r="C1197" s="4">
        <v>45365</v>
      </c>
      <c r="D1197" s="1" t="s">
        <v>1118</v>
      </c>
      <c r="E1197" s="1" t="s">
        <v>1117</v>
      </c>
      <c r="F1197" s="1" t="s">
        <v>1113</v>
      </c>
      <c r="G1197" s="1" t="s">
        <v>12</v>
      </c>
      <c r="H1197" s="1" t="s">
        <v>11</v>
      </c>
      <c r="I1197" s="1" t="s">
        <v>50</v>
      </c>
      <c r="J1197" s="1" t="s">
        <v>9</v>
      </c>
      <c r="K1197" s="1" t="s">
        <v>30</v>
      </c>
      <c r="L1197" s="1" t="s">
        <v>69</v>
      </c>
      <c r="M1197" s="1" t="s">
        <v>68</v>
      </c>
      <c r="N1197" s="1">
        <v>96.96</v>
      </c>
      <c r="O1197" s="1" t="s">
        <v>2</v>
      </c>
      <c r="P1197" s="1">
        <v>96.96</v>
      </c>
      <c r="Q1197" s="1">
        <v>0</v>
      </c>
      <c r="R1197" s="1" t="s">
        <v>93</v>
      </c>
      <c r="S1197" s="1">
        <v>3515.33</v>
      </c>
      <c r="T1197" s="6">
        <f>+S1197*N1197</f>
        <v>340846.39679999999</v>
      </c>
      <c r="U1197" s="6">
        <f>+S1197*Q1197</f>
        <v>0</v>
      </c>
      <c r="V1197" s="1" t="str">
        <f>IF(AB1197=0,IFERROR(VLOOKUP(L1197,[1]listaMateriales!A:K,11,0),"-"),"Sin producto")</f>
        <v>38 x 38</v>
      </c>
      <c r="W1197" s="6">
        <f>+IF(OR(K1197="27",K1197="28",K1197="29"),VLOOKUP(L1197,[1]listaMateriales!A:E,5,0),0)*N1197/1000</f>
        <v>0</v>
      </c>
      <c r="X1197" s="6">
        <f>+IF(W1197=0,0,T1197/W1197)</f>
        <v>0</v>
      </c>
      <c r="Y1197" s="1" t="str">
        <f>MID(L1197,14,1)</f>
        <v>1</v>
      </c>
      <c r="Z1197" s="2" t="str">
        <f>IF(IFERROR(FIND("PUL",M1197,1),0)&gt;1,"pulido","no")</f>
        <v>no</v>
      </c>
      <c r="AA1197" s="2" t="str">
        <f>IF(IFERROR(FIND("BIOC",M1197,1),0)&gt;1,"BIOCITY","no")</f>
        <v>no</v>
      </c>
      <c r="AB1197" s="2">
        <f>IFERROR(SEARCH("INT",F1197,1),0)+IFERROR(SEARCH("DEV",F1197,1),0)+IFERROR(SEARCH("FC",F1197,1),0)+IFERROR(SEARCH("USD",F1197,1),0)</f>
        <v>0</v>
      </c>
    </row>
    <row r="1198" spans="1:28" x14ac:dyDescent="0.2">
      <c r="A1198" s="1" t="s">
        <v>1119</v>
      </c>
      <c r="B1198" s="1" t="s">
        <v>15</v>
      </c>
      <c r="C1198" s="4">
        <v>45365</v>
      </c>
      <c r="D1198" s="1" t="s">
        <v>1118</v>
      </c>
      <c r="E1198" s="1" t="s">
        <v>1117</v>
      </c>
      <c r="F1198" s="1" t="s">
        <v>1113</v>
      </c>
      <c r="G1198" s="1" t="s">
        <v>12</v>
      </c>
      <c r="H1198" s="1" t="s">
        <v>11</v>
      </c>
      <c r="I1198" s="1" t="s">
        <v>50</v>
      </c>
      <c r="J1198" s="1" t="s">
        <v>9</v>
      </c>
      <c r="K1198" s="1" t="s">
        <v>30</v>
      </c>
      <c r="L1198" s="1" t="s">
        <v>300</v>
      </c>
      <c r="M1198" s="1" t="s">
        <v>299</v>
      </c>
      <c r="N1198" s="1">
        <v>96.96</v>
      </c>
      <c r="O1198" s="1" t="s">
        <v>2</v>
      </c>
      <c r="P1198" s="1">
        <v>96.96</v>
      </c>
      <c r="Q1198" s="1">
        <v>0</v>
      </c>
      <c r="R1198" s="1" t="s">
        <v>93</v>
      </c>
      <c r="S1198" s="1">
        <v>3224.12</v>
      </c>
      <c r="T1198" s="6">
        <f>+S1198*N1198</f>
        <v>312610.6752</v>
      </c>
      <c r="U1198" s="6">
        <f>+S1198*Q1198</f>
        <v>0</v>
      </c>
      <c r="V1198" s="1" t="str">
        <f>IF(AB1198=0,IFERROR(VLOOKUP(L1198,[1]listaMateriales!A:K,11,0),"-"),"Sin producto")</f>
        <v>38 x 38</v>
      </c>
      <c r="W1198" s="6">
        <f>+IF(OR(K1198="27",K1198="28",K1198="29"),VLOOKUP(L1198,[1]listaMateriales!A:E,5,0),0)*N1198/1000</f>
        <v>0</v>
      </c>
      <c r="X1198" s="6">
        <f>+IF(W1198=0,0,T1198/W1198)</f>
        <v>0</v>
      </c>
      <c r="Y1198" s="1" t="str">
        <f>MID(L1198,14,1)</f>
        <v>1</v>
      </c>
      <c r="Z1198" s="2" t="str">
        <f>IF(IFERROR(FIND("PUL",M1198,1),0)&gt;1,"pulido","no")</f>
        <v>no</v>
      </c>
      <c r="AA1198" s="2" t="str">
        <f>IF(IFERROR(FIND("BIOC",M1198,1),0)&gt;1,"BIOCITY","no")</f>
        <v>no</v>
      </c>
      <c r="AB1198" s="2">
        <f>IFERROR(SEARCH("INT",F1198,1),0)+IFERROR(SEARCH("DEV",F1198,1),0)+IFERROR(SEARCH("FC",F1198,1),0)+IFERROR(SEARCH("USD",F1198,1),0)</f>
        <v>0</v>
      </c>
    </row>
    <row r="1199" spans="1:28" x14ac:dyDescent="0.2">
      <c r="A1199" s="1" t="s">
        <v>1119</v>
      </c>
      <c r="B1199" s="1" t="s">
        <v>15</v>
      </c>
      <c r="C1199" s="4">
        <v>45365</v>
      </c>
      <c r="D1199" s="1" t="s">
        <v>1118</v>
      </c>
      <c r="E1199" s="1" t="s">
        <v>1117</v>
      </c>
      <c r="F1199" s="1" t="s">
        <v>1113</v>
      </c>
      <c r="G1199" s="1" t="s">
        <v>12</v>
      </c>
      <c r="H1199" s="1" t="s">
        <v>11</v>
      </c>
      <c r="I1199" s="1" t="s">
        <v>50</v>
      </c>
      <c r="J1199" s="1" t="s">
        <v>9</v>
      </c>
      <c r="K1199" s="1" t="s">
        <v>30</v>
      </c>
      <c r="L1199" s="1" t="s">
        <v>619</v>
      </c>
      <c r="M1199" s="1" t="s">
        <v>618</v>
      </c>
      <c r="N1199" s="1">
        <v>387.84</v>
      </c>
      <c r="O1199" s="1" t="s">
        <v>2</v>
      </c>
      <c r="P1199" s="1">
        <v>387.84</v>
      </c>
      <c r="Q1199" s="1">
        <v>0</v>
      </c>
      <c r="R1199" s="1" t="s">
        <v>93</v>
      </c>
      <c r="S1199" s="1">
        <v>3224.12</v>
      </c>
      <c r="T1199" s="6">
        <f>+S1199*N1199</f>
        <v>1250442.7008</v>
      </c>
      <c r="U1199" s="6">
        <f>+S1199*Q1199</f>
        <v>0</v>
      </c>
      <c r="V1199" s="1" t="str">
        <f>IF(AB1199=0,IFERROR(VLOOKUP(L1199,[1]listaMateriales!A:K,11,0),"-"),"Sin producto")</f>
        <v>38 x 38</v>
      </c>
      <c r="W1199" s="6">
        <f>+IF(OR(K1199="27",K1199="28",K1199="29"),VLOOKUP(L1199,[1]listaMateriales!A:E,5,0),0)*N1199/1000</f>
        <v>0</v>
      </c>
      <c r="X1199" s="6">
        <f>+IF(W1199=0,0,T1199/W1199)</f>
        <v>0</v>
      </c>
      <c r="Y1199" s="1" t="str">
        <f>MID(L1199,14,1)</f>
        <v>1</v>
      </c>
      <c r="Z1199" s="2" t="str">
        <f>IF(IFERROR(FIND("PUL",M1199,1),0)&gt;1,"pulido","no")</f>
        <v>no</v>
      </c>
      <c r="AA1199" s="2" t="str">
        <f>IF(IFERROR(FIND("BIOC",M1199,1),0)&gt;1,"BIOCITY","no")</f>
        <v>no</v>
      </c>
      <c r="AB1199" s="2">
        <f>IFERROR(SEARCH("INT",F1199,1),0)+IFERROR(SEARCH("DEV",F1199,1),0)+IFERROR(SEARCH("FC",F1199,1),0)+IFERROR(SEARCH("USD",F1199,1),0)</f>
        <v>0</v>
      </c>
    </row>
    <row r="1200" spans="1:28" x14ac:dyDescent="0.2">
      <c r="A1200" s="1" t="s">
        <v>1119</v>
      </c>
      <c r="B1200" s="1" t="s">
        <v>15</v>
      </c>
      <c r="C1200" s="4">
        <v>45365</v>
      </c>
      <c r="D1200" s="1" t="s">
        <v>1118</v>
      </c>
      <c r="E1200" s="1" t="s">
        <v>1117</v>
      </c>
      <c r="F1200" s="1" t="s">
        <v>1113</v>
      </c>
      <c r="G1200" s="1" t="s">
        <v>12</v>
      </c>
      <c r="H1200" s="1" t="s">
        <v>11</v>
      </c>
      <c r="I1200" s="1" t="s">
        <v>50</v>
      </c>
      <c r="J1200" s="1" t="s">
        <v>9</v>
      </c>
      <c r="K1200" s="1" t="s">
        <v>30</v>
      </c>
      <c r="L1200" s="1" t="s">
        <v>112</v>
      </c>
      <c r="M1200" s="1" t="s">
        <v>111</v>
      </c>
      <c r="N1200" s="1">
        <v>193.92</v>
      </c>
      <c r="O1200" s="1" t="s">
        <v>2</v>
      </c>
      <c r="P1200" s="1">
        <v>193.92</v>
      </c>
      <c r="Q1200" s="1">
        <v>0</v>
      </c>
      <c r="R1200" s="1" t="s">
        <v>93</v>
      </c>
      <c r="S1200" s="1">
        <v>3224.12</v>
      </c>
      <c r="T1200" s="6">
        <f>+S1200*N1200</f>
        <v>625221.3504</v>
      </c>
      <c r="U1200" s="6">
        <f>+S1200*Q1200</f>
        <v>0</v>
      </c>
      <c r="V1200" s="1" t="str">
        <f>IF(AB1200=0,IFERROR(VLOOKUP(L1200,[1]listaMateriales!A:K,11,0),"-"),"Sin producto")</f>
        <v>38 x 38</v>
      </c>
      <c r="W1200" s="6">
        <f>+IF(OR(K1200="27",K1200="28",K1200="29"),VLOOKUP(L1200,[1]listaMateriales!A:E,5,0),0)*N1200/1000</f>
        <v>0</v>
      </c>
      <c r="X1200" s="6">
        <f>+IF(W1200=0,0,T1200/W1200)</f>
        <v>0</v>
      </c>
      <c r="Y1200" s="1" t="str">
        <f>MID(L1200,14,1)</f>
        <v>1</v>
      </c>
      <c r="Z1200" s="2" t="str">
        <f>IF(IFERROR(FIND("PUL",M1200,1),0)&gt;1,"pulido","no")</f>
        <v>no</v>
      </c>
      <c r="AA1200" s="2" t="str">
        <f>IF(IFERROR(FIND("BIOC",M1200,1),0)&gt;1,"BIOCITY","no")</f>
        <v>no</v>
      </c>
      <c r="AB1200" s="2">
        <f>IFERROR(SEARCH("INT",F1200,1),0)+IFERROR(SEARCH("DEV",F1200,1),0)+IFERROR(SEARCH("FC",F1200,1),0)+IFERROR(SEARCH("USD",F1200,1),0)</f>
        <v>0</v>
      </c>
    </row>
    <row r="1201" spans="1:28" x14ac:dyDescent="0.2">
      <c r="A1201" s="1" t="s">
        <v>1116</v>
      </c>
      <c r="B1201" s="1" t="s">
        <v>15</v>
      </c>
      <c r="C1201" s="4">
        <v>45365</v>
      </c>
      <c r="D1201" s="1" t="s">
        <v>1115</v>
      </c>
      <c r="E1201" s="1" t="s">
        <v>1114</v>
      </c>
      <c r="F1201" s="1" t="s">
        <v>1113</v>
      </c>
      <c r="G1201" s="1" t="s">
        <v>12</v>
      </c>
      <c r="H1201" s="1" t="s">
        <v>11</v>
      </c>
      <c r="I1201" s="1" t="s">
        <v>50</v>
      </c>
      <c r="J1201" s="1" t="s">
        <v>17</v>
      </c>
      <c r="K1201" s="1" t="s">
        <v>16</v>
      </c>
      <c r="L1201" s="1" t="s">
        <v>346</v>
      </c>
      <c r="M1201" s="1" t="s">
        <v>345</v>
      </c>
      <c r="N1201" s="1">
        <v>504</v>
      </c>
      <c r="O1201" s="1" t="s">
        <v>2</v>
      </c>
      <c r="P1201" s="1">
        <v>504</v>
      </c>
      <c r="Q1201" s="1">
        <v>0</v>
      </c>
      <c r="R1201" s="1" t="s">
        <v>590</v>
      </c>
      <c r="S1201" s="1">
        <v>10501.84</v>
      </c>
      <c r="T1201" s="6">
        <f>+S1201*N1201</f>
        <v>5292927.3600000003</v>
      </c>
      <c r="U1201" s="6">
        <f>+S1201*Q1201</f>
        <v>0</v>
      </c>
      <c r="V1201" s="1" t="str">
        <f>IF(AB1201=0,IFERROR(VLOOKUP(L1201,[1]listaMateriales!A:K,11,0),"-"),"Sin producto")</f>
        <v>58x58 Polished</v>
      </c>
      <c r="W1201" s="6">
        <f>+IF(OR(K1201="27",K1201="28",K1201="29"),VLOOKUP(L1201,[1]listaMateriales!A:E,5,0),0)*N1201/1000</f>
        <v>0</v>
      </c>
      <c r="X1201" s="6">
        <f>+IF(W1201=0,0,T1201/W1201)</f>
        <v>0</v>
      </c>
      <c r="Y1201" s="1" t="str">
        <f>MID(L1201,14,1)</f>
        <v>2</v>
      </c>
      <c r="Z1201" s="2" t="str">
        <f>IF(IFERROR(FIND("PUL",M1201,1),0)&gt;1,"pulido","no")</f>
        <v>pulido</v>
      </c>
      <c r="AA1201" s="2" t="str">
        <f>IF(IFERROR(FIND("BIOC",M1201,1),0)&gt;1,"BIOCITY","no")</f>
        <v>no</v>
      </c>
      <c r="AB1201" s="2">
        <f>IFERROR(SEARCH("INT",F1201,1),0)+IFERROR(SEARCH("DEV",F1201,1),0)+IFERROR(SEARCH("FC",F1201,1),0)+IFERROR(SEARCH("USD",F1201,1),0)</f>
        <v>0</v>
      </c>
    </row>
    <row r="1202" spans="1:28" x14ac:dyDescent="0.2">
      <c r="A1202" s="1" t="s">
        <v>1112</v>
      </c>
      <c r="B1202" s="1" t="s">
        <v>42</v>
      </c>
      <c r="C1202" s="4">
        <v>45365</v>
      </c>
      <c r="D1202" s="1" t="s">
        <v>41</v>
      </c>
      <c r="E1202" s="1" t="s">
        <v>40</v>
      </c>
      <c r="F1202" s="1" t="s">
        <v>1111</v>
      </c>
      <c r="G1202" s="1" t="s">
        <v>39</v>
      </c>
      <c r="H1202" s="1" t="s">
        <v>38</v>
      </c>
      <c r="I1202" s="1" t="s">
        <v>50</v>
      </c>
      <c r="J1202" s="1" t="s">
        <v>37</v>
      </c>
      <c r="K1202" s="1" t="s">
        <v>36</v>
      </c>
      <c r="L1202" s="1" t="s">
        <v>35</v>
      </c>
      <c r="M1202" s="1" t="s">
        <v>34</v>
      </c>
      <c r="N1202" s="1">
        <v>6336</v>
      </c>
      <c r="O1202" s="1" t="s">
        <v>4</v>
      </c>
      <c r="P1202" s="1">
        <v>6336</v>
      </c>
      <c r="Q1202" s="1">
        <v>0</v>
      </c>
      <c r="R1202" s="1" t="s">
        <v>33</v>
      </c>
      <c r="S1202" s="1">
        <v>116.04</v>
      </c>
      <c r="T1202" s="6">
        <f>+S1202*N1202</f>
        <v>735229.44000000006</v>
      </c>
      <c r="U1202" s="6">
        <f>+S1202*Q1202</f>
        <v>0</v>
      </c>
      <c r="V1202" s="1" t="str">
        <f>IF(AB1202=0,IFERROR(VLOOKUP(L1202,[1]listaMateriales!A:K,11,0),"-"),"Sin producto")</f>
        <v>Ladrillos (Campana)</v>
      </c>
      <c r="W1202" s="6">
        <f>+IF(OR(K1202="27",K1202="28",K1202="29"),VLOOKUP(L1202,[1]listaMateriales!A:E,5,0),0)*N1202/1000</f>
        <v>30.412800000000001</v>
      </c>
      <c r="X1202" s="6">
        <f>+IF(W1202=0,0,T1202/W1202)</f>
        <v>24175</v>
      </c>
      <c r="Y1202" s="1" t="str">
        <f>MID(L1202,14,1)</f>
        <v/>
      </c>
      <c r="Z1202" s="2" t="str">
        <f>IF(IFERROR(FIND("PUL",M1202,1),0)&gt;1,"pulido","no")</f>
        <v>no</v>
      </c>
      <c r="AA1202" s="2" t="str">
        <f>IF(IFERROR(FIND("BIOC",M1202,1),0)&gt;1,"BIOCITY","no")</f>
        <v>no</v>
      </c>
      <c r="AB1202" s="2">
        <f>IFERROR(SEARCH("INT",F1202,1),0)+IFERROR(SEARCH("DEV",F1202,1),0)+IFERROR(SEARCH("FC",F1202,1),0)+IFERROR(SEARCH("USD",F1202,1),0)</f>
        <v>0</v>
      </c>
    </row>
    <row r="1203" spans="1:28" x14ac:dyDescent="0.2">
      <c r="A1203" s="1" t="s">
        <v>1110</v>
      </c>
      <c r="B1203" s="1" t="s">
        <v>42</v>
      </c>
      <c r="C1203" s="4">
        <v>45365</v>
      </c>
      <c r="D1203" s="1" t="s">
        <v>41</v>
      </c>
      <c r="E1203" s="1" t="s">
        <v>40</v>
      </c>
      <c r="F1203" s="1" t="s">
        <v>1109</v>
      </c>
      <c r="G1203" s="1" t="s">
        <v>39</v>
      </c>
      <c r="H1203" s="1" t="s">
        <v>38</v>
      </c>
      <c r="I1203" s="1" t="s">
        <v>50</v>
      </c>
      <c r="J1203" s="1" t="s">
        <v>37</v>
      </c>
      <c r="K1203" s="1" t="s">
        <v>36</v>
      </c>
      <c r="L1203" s="1" t="s">
        <v>35</v>
      </c>
      <c r="M1203" s="1" t="s">
        <v>34</v>
      </c>
      <c r="N1203" s="1">
        <v>7776</v>
      </c>
      <c r="O1203" s="1" t="s">
        <v>4</v>
      </c>
      <c r="P1203" s="1">
        <v>7776</v>
      </c>
      <c r="Q1203" s="1">
        <v>0</v>
      </c>
      <c r="R1203" s="1" t="s">
        <v>33</v>
      </c>
      <c r="S1203" s="1">
        <v>116.04</v>
      </c>
      <c r="T1203" s="6">
        <f>+S1203*N1203</f>
        <v>902327.04</v>
      </c>
      <c r="U1203" s="6">
        <f>+S1203*Q1203</f>
        <v>0</v>
      </c>
      <c r="V1203" s="1" t="str">
        <f>IF(AB1203=0,IFERROR(VLOOKUP(L1203,[1]listaMateriales!A:K,11,0),"-"),"Sin producto")</f>
        <v>Ladrillos (Campana)</v>
      </c>
      <c r="W1203" s="6">
        <f>+IF(OR(K1203="27",K1203="28",K1203="29"),VLOOKUP(L1203,[1]listaMateriales!A:E,5,0),0)*N1203/1000</f>
        <v>37.324799999999996</v>
      </c>
      <c r="X1203" s="6">
        <f>+IF(W1203=0,0,T1203/W1203)</f>
        <v>24175.000000000004</v>
      </c>
      <c r="Y1203" s="1" t="str">
        <f>MID(L1203,14,1)</f>
        <v/>
      </c>
      <c r="Z1203" s="2" t="str">
        <f>IF(IFERROR(FIND("PUL",M1203,1),0)&gt;1,"pulido","no")</f>
        <v>no</v>
      </c>
      <c r="AA1203" s="2" t="str">
        <f>IF(IFERROR(FIND("BIOC",M1203,1),0)&gt;1,"BIOCITY","no")</f>
        <v>no</v>
      </c>
      <c r="AB1203" s="2">
        <f>IFERROR(SEARCH("INT",F1203,1),0)+IFERROR(SEARCH("DEV",F1203,1),0)+IFERROR(SEARCH("FC",F1203,1),0)+IFERROR(SEARCH("USD",F1203,1),0)</f>
        <v>0</v>
      </c>
    </row>
    <row r="1204" spans="1:28" x14ac:dyDescent="0.2">
      <c r="A1204" s="1" t="s">
        <v>1108</v>
      </c>
      <c r="B1204" s="1" t="s">
        <v>42</v>
      </c>
      <c r="C1204" s="4">
        <v>45365</v>
      </c>
      <c r="D1204" s="1" t="s">
        <v>41</v>
      </c>
      <c r="E1204" s="1" t="s">
        <v>40</v>
      </c>
      <c r="F1204" s="1" t="s">
        <v>1107</v>
      </c>
      <c r="G1204" s="1" t="s">
        <v>39</v>
      </c>
      <c r="H1204" s="1" t="s">
        <v>38</v>
      </c>
      <c r="I1204" s="1" t="s">
        <v>50</v>
      </c>
      <c r="J1204" s="1" t="s">
        <v>37</v>
      </c>
      <c r="K1204" s="1" t="s">
        <v>36</v>
      </c>
      <c r="L1204" s="1" t="s">
        <v>35</v>
      </c>
      <c r="M1204" s="1" t="s">
        <v>34</v>
      </c>
      <c r="N1204" s="1">
        <v>7776</v>
      </c>
      <c r="O1204" s="1" t="s">
        <v>4</v>
      </c>
      <c r="P1204" s="1">
        <v>7776</v>
      </c>
      <c r="Q1204" s="1">
        <v>0</v>
      </c>
      <c r="R1204" s="1" t="s">
        <v>33</v>
      </c>
      <c r="S1204" s="1">
        <v>116.04</v>
      </c>
      <c r="T1204" s="6">
        <f>+S1204*N1204</f>
        <v>902327.04</v>
      </c>
      <c r="U1204" s="6">
        <f>+S1204*Q1204</f>
        <v>0</v>
      </c>
      <c r="V1204" s="1" t="str">
        <f>IF(AB1204=0,IFERROR(VLOOKUP(L1204,[1]listaMateriales!A:K,11,0),"-"),"Sin producto")</f>
        <v>Ladrillos (Campana)</v>
      </c>
      <c r="W1204" s="6">
        <f>+IF(OR(K1204="27",K1204="28",K1204="29"),VLOOKUP(L1204,[1]listaMateriales!A:E,5,0),0)*N1204/1000</f>
        <v>37.324799999999996</v>
      </c>
      <c r="X1204" s="6">
        <f>+IF(W1204=0,0,T1204/W1204)</f>
        <v>24175.000000000004</v>
      </c>
      <c r="Y1204" s="1" t="str">
        <f>MID(L1204,14,1)</f>
        <v/>
      </c>
      <c r="Z1204" s="2" t="str">
        <f>IF(IFERROR(FIND("PUL",M1204,1),0)&gt;1,"pulido","no")</f>
        <v>no</v>
      </c>
      <c r="AA1204" s="2" t="str">
        <f>IF(IFERROR(FIND("BIOC",M1204,1),0)&gt;1,"BIOCITY","no")</f>
        <v>no</v>
      </c>
      <c r="AB1204" s="2">
        <f>IFERROR(SEARCH("INT",F1204,1),0)+IFERROR(SEARCH("DEV",F1204,1),0)+IFERROR(SEARCH("FC",F1204,1),0)+IFERROR(SEARCH("USD",F1204,1),0)</f>
        <v>0</v>
      </c>
    </row>
    <row r="1205" spans="1:28" x14ac:dyDescent="0.2">
      <c r="A1205" s="1" t="s">
        <v>1106</v>
      </c>
      <c r="B1205" s="1" t="s">
        <v>15</v>
      </c>
      <c r="C1205" s="4">
        <v>45366</v>
      </c>
      <c r="D1205" s="1" t="s">
        <v>944</v>
      </c>
      <c r="E1205" s="1" t="s">
        <v>943</v>
      </c>
      <c r="F1205" s="1" t="s">
        <v>1105</v>
      </c>
      <c r="G1205" s="1" t="s">
        <v>39</v>
      </c>
      <c r="H1205" s="1" t="s">
        <v>38</v>
      </c>
      <c r="I1205" s="1" t="s">
        <v>50</v>
      </c>
      <c r="J1205" s="1" t="s">
        <v>17</v>
      </c>
      <c r="K1205" s="1" t="s">
        <v>16</v>
      </c>
      <c r="L1205" s="1" t="s">
        <v>369</v>
      </c>
      <c r="M1205" s="1" t="s">
        <v>368</v>
      </c>
      <c r="N1205" s="1">
        <v>136.80000000000001</v>
      </c>
      <c r="O1205" s="1" t="s">
        <v>2</v>
      </c>
      <c r="P1205" s="1">
        <v>0</v>
      </c>
      <c r="Q1205" s="1">
        <v>136.80000000000001</v>
      </c>
      <c r="R1205" s="1" t="s">
        <v>46</v>
      </c>
      <c r="S1205" s="1">
        <v>12284.4</v>
      </c>
      <c r="T1205" s="6">
        <f>+S1205*N1205</f>
        <v>1680505.9200000002</v>
      </c>
      <c r="U1205" s="6">
        <f>+S1205*Q1205</f>
        <v>1680505.9200000002</v>
      </c>
      <c r="V1205" s="1" t="str">
        <f>IF(AB1205=0,IFERROR(VLOOKUP(L1205,[1]listaMateriales!A:K,11,0),"-"),"Sin producto")</f>
        <v>21 x 122</v>
      </c>
      <c r="W1205" s="6">
        <f>+IF(OR(K1205="27",K1205="28",K1205="29"),VLOOKUP(L1205,[1]listaMateriales!A:E,5,0),0)*N1205/1000</f>
        <v>0</v>
      </c>
      <c r="X1205" s="6">
        <f>+IF(W1205=0,0,T1205/W1205)</f>
        <v>0</v>
      </c>
      <c r="Y1205" s="1" t="str">
        <f>MID(L1205,14,1)</f>
        <v>2</v>
      </c>
      <c r="Z1205" s="2" t="str">
        <f>IF(IFERROR(FIND("PUL",M1205,1),0)&gt;1,"pulido","no")</f>
        <v>no</v>
      </c>
      <c r="AA1205" s="2" t="str">
        <f>IF(IFERROR(FIND("BIOC",M1205,1),0)&gt;1,"BIOCITY","no")</f>
        <v>no</v>
      </c>
      <c r="AB1205" s="2">
        <f>IFERROR(SEARCH("INT",F1205,1),0)+IFERROR(SEARCH("DEV",F1205,1),0)+IFERROR(SEARCH("FC",F1205,1),0)+IFERROR(SEARCH("USD",F1205,1),0)</f>
        <v>0</v>
      </c>
    </row>
    <row r="1206" spans="1:28" x14ac:dyDescent="0.2">
      <c r="A1206" s="1" t="s">
        <v>1104</v>
      </c>
      <c r="B1206" s="1" t="s">
        <v>15</v>
      </c>
      <c r="C1206" s="4">
        <v>45366</v>
      </c>
      <c r="D1206" s="1" t="s">
        <v>643</v>
      </c>
      <c r="E1206" s="1" t="s">
        <v>642</v>
      </c>
      <c r="F1206" s="1" t="s">
        <v>1038</v>
      </c>
      <c r="G1206" s="1" t="s">
        <v>39</v>
      </c>
      <c r="H1206" s="1" t="s">
        <v>38</v>
      </c>
      <c r="I1206" s="1" t="s">
        <v>50</v>
      </c>
      <c r="J1206" s="1" t="s">
        <v>17</v>
      </c>
      <c r="K1206" s="1" t="s">
        <v>498</v>
      </c>
      <c r="L1206" s="1" t="s">
        <v>1103</v>
      </c>
      <c r="M1206" s="1" t="s">
        <v>1102</v>
      </c>
      <c r="N1206" s="1">
        <v>61.44</v>
      </c>
      <c r="O1206" s="1" t="s">
        <v>2</v>
      </c>
      <c r="P1206" s="1">
        <v>61.44</v>
      </c>
      <c r="Q1206" s="1">
        <v>0</v>
      </c>
      <c r="R1206" s="1" t="s">
        <v>46</v>
      </c>
      <c r="S1206" s="1">
        <v>23266.44</v>
      </c>
      <c r="T1206" s="6">
        <f>+S1206*N1206</f>
        <v>1429490.0735999998</v>
      </c>
      <c r="U1206" s="6">
        <f>+S1206*Q1206</f>
        <v>0</v>
      </c>
      <c r="V1206" s="1" t="str">
        <f>IF(AB1206=0,IFERROR(VLOOKUP(L1206,[1]listaMateriales!A:K,11,0),"-"),"Sin producto")</f>
        <v>Tablas (40x160-19x160)</v>
      </c>
      <c r="W1206" s="6">
        <f>+IF(OR(K1206="27",K1206="28",K1206="29"),VLOOKUP(L1206,[1]listaMateriales!A:E,5,0),0)*N1206/1000</f>
        <v>0</v>
      </c>
      <c r="X1206" s="6">
        <f>+IF(W1206=0,0,T1206/W1206)</f>
        <v>0</v>
      </c>
      <c r="Y1206" s="1" t="str">
        <f>MID(L1206,14,1)</f>
        <v>1</v>
      </c>
      <c r="Z1206" s="2" t="str">
        <f>IF(IFERROR(FIND("PUL",M1206,1),0)&gt;1,"pulido","no")</f>
        <v>no</v>
      </c>
      <c r="AA1206" s="2" t="str">
        <f>IF(IFERROR(FIND("BIOC",M1206,1),0)&gt;1,"BIOCITY","no")</f>
        <v>no</v>
      </c>
      <c r="AB1206" s="2">
        <f>IFERROR(SEARCH("INT",F1206,1),0)+IFERROR(SEARCH("DEV",F1206,1),0)+IFERROR(SEARCH("FC",F1206,1),0)+IFERROR(SEARCH("USD",F1206,1),0)</f>
        <v>0</v>
      </c>
    </row>
    <row r="1207" spans="1:28" x14ac:dyDescent="0.2">
      <c r="A1207" s="1" t="s">
        <v>1101</v>
      </c>
      <c r="B1207" s="1" t="s">
        <v>15</v>
      </c>
      <c r="C1207" s="4">
        <v>45366</v>
      </c>
      <c r="D1207" s="1" t="s">
        <v>1100</v>
      </c>
      <c r="E1207" s="1" t="s">
        <v>1099</v>
      </c>
      <c r="F1207" s="1" t="s">
        <v>1038</v>
      </c>
      <c r="G1207" s="1" t="s">
        <v>12</v>
      </c>
      <c r="H1207" s="1" t="s">
        <v>11</v>
      </c>
      <c r="I1207" s="1" t="s">
        <v>50</v>
      </c>
      <c r="J1207" s="1" t="s">
        <v>9</v>
      </c>
      <c r="K1207" s="1" t="s">
        <v>30</v>
      </c>
      <c r="L1207" s="1" t="s">
        <v>810</v>
      </c>
      <c r="M1207" s="1" t="s">
        <v>809</v>
      </c>
      <c r="N1207" s="1">
        <v>96.96</v>
      </c>
      <c r="O1207" s="1" t="s">
        <v>2</v>
      </c>
      <c r="P1207" s="1">
        <v>0</v>
      </c>
      <c r="Q1207" s="1">
        <v>96.96</v>
      </c>
      <c r="R1207" s="1" t="s">
        <v>46</v>
      </c>
      <c r="S1207" s="1">
        <v>3455.22</v>
      </c>
      <c r="T1207" s="6">
        <f>+S1207*N1207</f>
        <v>335018.13119999995</v>
      </c>
      <c r="U1207" s="6">
        <f>+S1207*Q1207</f>
        <v>335018.13119999995</v>
      </c>
      <c r="V1207" s="1" t="str">
        <f>IF(AB1207=0,IFERROR(VLOOKUP(L1207,[1]listaMateriales!A:K,11,0),"-"),"Sin producto")</f>
        <v>38 x 38</v>
      </c>
      <c r="W1207" s="6">
        <f>+IF(OR(K1207="27",K1207="28",K1207="29"),VLOOKUP(L1207,[1]listaMateriales!A:E,5,0),0)*N1207/1000</f>
        <v>0</v>
      </c>
      <c r="X1207" s="6">
        <f>+IF(W1207=0,0,T1207/W1207)</f>
        <v>0</v>
      </c>
      <c r="Y1207" s="1" t="str">
        <f>MID(L1207,14,1)</f>
        <v>1</v>
      </c>
      <c r="Z1207" s="2" t="str">
        <f>IF(IFERROR(FIND("PUL",M1207,1),0)&gt;1,"pulido","no")</f>
        <v>no</v>
      </c>
      <c r="AA1207" s="2" t="str">
        <f>IF(IFERROR(FIND("BIOC",M1207,1),0)&gt;1,"BIOCITY","no")</f>
        <v>no</v>
      </c>
      <c r="AB1207" s="2">
        <f>IFERROR(SEARCH("INT",F1207,1),0)+IFERROR(SEARCH("DEV",F1207,1),0)+IFERROR(SEARCH("FC",F1207,1),0)+IFERROR(SEARCH("USD",F1207,1),0)</f>
        <v>0</v>
      </c>
    </row>
    <row r="1208" spans="1:28" x14ac:dyDescent="0.2">
      <c r="A1208" s="1" t="s">
        <v>1101</v>
      </c>
      <c r="B1208" s="1" t="s">
        <v>15</v>
      </c>
      <c r="C1208" s="4">
        <v>45366</v>
      </c>
      <c r="D1208" s="1" t="s">
        <v>1100</v>
      </c>
      <c r="E1208" s="1" t="s">
        <v>1099</v>
      </c>
      <c r="F1208" s="1" t="s">
        <v>1038</v>
      </c>
      <c r="G1208" s="1" t="s">
        <v>12</v>
      </c>
      <c r="H1208" s="1" t="s">
        <v>11</v>
      </c>
      <c r="I1208" s="1" t="s">
        <v>50</v>
      </c>
      <c r="J1208" s="1" t="s">
        <v>9</v>
      </c>
      <c r="K1208" s="1" t="s">
        <v>30</v>
      </c>
      <c r="L1208" s="1" t="s">
        <v>1098</v>
      </c>
      <c r="M1208" s="1" t="s">
        <v>1097</v>
      </c>
      <c r="N1208" s="1">
        <v>99.84</v>
      </c>
      <c r="O1208" s="1" t="s">
        <v>2</v>
      </c>
      <c r="P1208" s="1">
        <v>0</v>
      </c>
      <c r="Q1208" s="1">
        <v>99.84</v>
      </c>
      <c r="R1208" s="1" t="s">
        <v>46</v>
      </c>
      <c r="S1208" s="1">
        <v>4758.0200000000004</v>
      </c>
      <c r="T1208" s="6">
        <f>+S1208*N1208</f>
        <v>475040.71680000005</v>
      </c>
      <c r="U1208" s="6">
        <f>+S1208*Q1208</f>
        <v>475040.71680000005</v>
      </c>
      <c r="V1208" s="1" t="str">
        <f>IF(AB1208=0,IFERROR(VLOOKUP(L1208,[1]listaMateriales!A:K,11,0),"-"),"Sin producto")</f>
        <v>51 x 51</v>
      </c>
      <c r="W1208" s="6">
        <f>+IF(OR(K1208="27",K1208="28",K1208="29"),VLOOKUP(L1208,[1]listaMateriales!A:E,5,0),0)*N1208/1000</f>
        <v>0</v>
      </c>
      <c r="X1208" s="6">
        <f>+IF(W1208=0,0,T1208/W1208)</f>
        <v>0</v>
      </c>
      <c r="Y1208" s="1" t="str">
        <f>MID(L1208,14,1)</f>
        <v>1</v>
      </c>
      <c r="Z1208" s="2" t="str">
        <f>IF(IFERROR(FIND("PUL",M1208,1),0)&gt;1,"pulido","no")</f>
        <v>no</v>
      </c>
      <c r="AA1208" s="2" t="str">
        <f>IF(IFERROR(FIND("BIOC",M1208,1),0)&gt;1,"BIOCITY","no")</f>
        <v>no</v>
      </c>
      <c r="AB1208" s="2">
        <f>IFERROR(SEARCH("INT",F1208,1),0)+IFERROR(SEARCH("DEV",F1208,1),0)+IFERROR(SEARCH("FC",F1208,1),0)+IFERROR(SEARCH("USD",F1208,1),0)</f>
        <v>0</v>
      </c>
    </row>
    <row r="1209" spans="1:28" x14ac:dyDescent="0.2">
      <c r="A1209" s="1" t="s">
        <v>1096</v>
      </c>
      <c r="B1209" s="1" t="s">
        <v>42</v>
      </c>
      <c r="C1209" s="4">
        <v>45366</v>
      </c>
      <c r="D1209" s="1" t="s">
        <v>95</v>
      </c>
      <c r="E1209" s="1" t="s">
        <v>94</v>
      </c>
      <c r="F1209" s="1" t="s">
        <v>1095</v>
      </c>
      <c r="G1209" s="1" t="s">
        <v>39</v>
      </c>
      <c r="H1209" s="1" t="s">
        <v>38</v>
      </c>
      <c r="I1209" s="1" t="s">
        <v>0</v>
      </c>
      <c r="J1209" s="1" t="s">
        <v>17</v>
      </c>
      <c r="K1209" s="1" t="s">
        <v>49</v>
      </c>
      <c r="L1209" s="1" t="s">
        <v>57</v>
      </c>
      <c r="M1209" s="1" t="s">
        <v>56</v>
      </c>
      <c r="N1209" s="1">
        <v>2520</v>
      </c>
      <c r="O1209" s="1" t="s">
        <v>4</v>
      </c>
      <c r="P1209" s="1">
        <v>2520</v>
      </c>
      <c r="Q1209" s="1">
        <v>0</v>
      </c>
      <c r="R1209" s="1" t="s">
        <v>93</v>
      </c>
      <c r="S1209" s="1">
        <v>228.46</v>
      </c>
      <c r="T1209" s="6">
        <f>+S1209*N1209</f>
        <v>575719.20000000007</v>
      </c>
      <c r="U1209" s="6">
        <f>+S1209*Q1209</f>
        <v>0</v>
      </c>
      <c r="V1209" s="1" t="str">
        <f>IF(AB1209=0,IFERROR(VLOOKUP(L1209,[1]listaMateriales!A:K,11,0),"-"),"Sin producto")</f>
        <v xml:space="preserve">Ladrillos (Olavarria)    </v>
      </c>
      <c r="W1209" s="6">
        <f>+IF(OR(K1209="27",K1209="28",K1209="29"),VLOOKUP(L1209,[1]listaMateriales!A:E,5,0),0)*N1209/1000</f>
        <v>17.443439999999999</v>
      </c>
      <c r="X1209" s="6">
        <f>+IF(W1209=0,0,T1209/W1209)</f>
        <v>33004.911875180587</v>
      </c>
      <c r="Y1209" s="1" t="str">
        <f>MID(L1209,14,1)</f>
        <v>1</v>
      </c>
      <c r="Z1209" s="2" t="str">
        <f>IF(IFERROR(FIND("PUL",M1209,1),0)&gt;1,"pulido","no")</f>
        <v>no</v>
      </c>
      <c r="AA1209" s="2" t="str">
        <f>IF(IFERROR(FIND("BIOC",M1209,1),0)&gt;1,"BIOCITY","no")</f>
        <v>no</v>
      </c>
      <c r="AB1209" s="2">
        <f>IFERROR(SEARCH("INT",F1209,1),0)+IFERROR(SEARCH("DEV",F1209,1),0)+IFERROR(SEARCH("FC",F1209,1),0)+IFERROR(SEARCH("USD",F1209,1),0)</f>
        <v>0</v>
      </c>
    </row>
    <row r="1210" spans="1:28" x14ac:dyDescent="0.2">
      <c r="A1210" s="1" t="s">
        <v>1096</v>
      </c>
      <c r="B1210" s="1" t="s">
        <v>42</v>
      </c>
      <c r="C1210" s="4">
        <v>45366</v>
      </c>
      <c r="D1210" s="1" t="s">
        <v>95</v>
      </c>
      <c r="E1210" s="1" t="s">
        <v>94</v>
      </c>
      <c r="F1210" s="1" t="s">
        <v>1095</v>
      </c>
      <c r="G1210" s="1" t="s">
        <v>39</v>
      </c>
      <c r="H1210" s="1" t="s">
        <v>38</v>
      </c>
      <c r="I1210" s="1" t="s">
        <v>0</v>
      </c>
      <c r="J1210" s="1" t="s">
        <v>17</v>
      </c>
      <c r="K1210" s="1" t="s">
        <v>49</v>
      </c>
      <c r="L1210" s="1" t="s">
        <v>48</v>
      </c>
      <c r="M1210" s="1" t="s">
        <v>47</v>
      </c>
      <c r="N1210" s="1">
        <v>3456</v>
      </c>
      <c r="O1210" s="1" t="s">
        <v>4</v>
      </c>
      <c r="P1210" s="1">
        <v>3168</v>
      </c>
      <c r="Q1210" s="1">
        <v>288</v>
      </c>
      <c r="R1210" s="1" t="s">
        <v>93</v>
      </c>
      <c r="S1210" s="1">
        <v>168.67</v>
      </c>
      <c r="T1210" s="6">
        <f>+S1210*N1210</f>
        <v>582923.5199999999</v>
      </c>
      <c r="U1210" s="6">
        <f>+S1210*Q1210</f>
        <v>48576.959999999999</v>
      </c>
      <c r="V1210" s="1" t="str">
        <f>IF(AB1210=0,IFERROR(VLOOKUP(L1210,[1]listaMateriales!A:K,11,0),"-"),"Sin producto")</f>
        <v xml:space="preserve">Ladrillos (Olavarria)    </v>
      </c>
      <c r="W1210" s="6">
        <f>+IF(OR(K1210="27",K1210="28",K1210="29"),VLOOKUP(L1210,[1]listaMateriales!A:E,5,0),0)*N1210/1000</f>
        <v>18.451584000000004</v>
      </c>
      <c r="X1210" s="6">
        <f>+IF(W1210=0,0,T1210/W1210)</f>
        <v>31592.058437909709</v>
      </c>
      <c r="Y1210" s="1" t="str">
        <f>MID(L1210,14,1)</f>
        <v>1</v>
      </c>
      <c r="Z1210" s="2" t="str">
        <f>IF(IFERROR(FIND("PUL",M1210,1),0)&gt;1,"pulido","no")</f>
        <v>no</v>
      </c>
      <c r="AA1210" s="2" t="str">
        <f>IF(IFERROR(FIND("BIOC",M1210,1),0)&gt;1,"BIOCITY","no")</f>
        <v>no</v>
      </c>
      <c r="AB1210" s="2">
        <f>IFERROR(SEARCH("INT",F1210,1),0)+IFERROR(SEARCH("DEV",F1210,1),0)+IFERROR(SEARCH("FC",F1210,1),0)+IFERROR(SEARCH("USD",F1210,1),0)</f>
        <v>0</v>
      </c>
    </row>
    <row r="1211" spans="1:28" x14ac:dyDescent="0.2">
      <c r="A1211" s="1" t="s">
        <v>1094</v>
      </c>
      <c r="B1211" s="1" t="s">
        <v>42</v>
      </c>
      <c r="C1211" s="4">
        <v>45366</v>
      </c>
      <c r="D1211" s="1" t="s">
        <v>14</v>
      </c>
      <c r="E1211" s="1" t="s">
        <v>13</v>
      </c>
      <c r="F1211" s="1" t="s">
        <v>1093</v>
      </c>
      <c r="G1211" s="1" t="s">
        <v>39</v>
      </c>
      <c r="H1211" s="1" t="s">
        <v>38</v>
      </c>
      <c r="I1211" s="1" t="s">
        <v>50</v>
      </c>
      <c r="J1211" s="1" t="s">
        <v>37</v>
      </c>
      <c r="K1211" s="1" t="s">
        <v>36</v>
      </c>
      <c r="L1211" s="1" t="s">
        <v>88</v>
      </c>
      <c r="M1211" s="1" t="s">
        <v>87</v>
      </c>
      <c r="N1211" s="1">
        <v>6336</v>
      </c>
      <c r="O1211" s="1" t="s">
        <v>4</v>
      </c>
      <c r="P1211" s="1">
        <v>6336</v>
      </c>
      <c r="Q1211" s="1">
        <v>0</v>
      </c>
      <c r="R1211" s="1" t="s">
        <v>125</v>
      </c>
      <c r="S1211" s="1">
        <v>256.45</v>
      </c>
      <c r="T1211" s="6">
        <f>+S1211*N1211</f>
        <v>1624867.2</v>
      </c>
      <c r="U1211" s="6">
        <f>+S1211*Q1211</f>
        <v>0</v>
      </c>
      <c r="V1211" s="1" t="str">
        <f>IF(AB1211=0,IFERROR(VLOOKUP(L1211,[1]listaMateriales!A:K,11,0),"-"),"Sin producto")</f>
        <v>Ladrillos (Campana)</v>
      </c>
      <c r="W1211" s="6">
        <f>+IF(OR(K1211="27",K1211="28",K1211="29"),VLOOKUP(L1211,[1]listaMateriales!A:E,5,0),0)*N1211/1000</f>
        <v>29.145599999999998</v>
      </c>
      <c r="X1211" s="6">
        <f>+IF(W1211=0,0,T1211/W1211)</f>
        <v>55750</v>
      </c>
      <c r="Y1211" s="1" t="str">
        <f>MID(L1211,14,1)</f>
        <v/>
      </c>
      <c r="Z1211" s="2" t="str">
        <f>IF(IFERROR(FIND("PUL",M1211,1),0)&gt;1,"pulido","no")</f>
        <v>no</v>
      </c>
      <c r="AA1211" s="2" t="str">
        <f>IF(IFERROR(FIND("BIOC",M1211,1),0)&gt;1,"BIOCITY","no")</f>
        <v>no</v>
      </c>
      <c r="AB1211" s="2">
        <f>IFERROR(SEARCH("INT",F1211,1),0)+IFERROR(SEARCH("DEV",F1211,1),0)+IFERROR(SEARCH("FC",F1211,1),0)+IFERROR(SEARCH("USD",F1211,1),0)</f>
        <v>0</v>
      </c>
    </row>
    <row r="1212" spans="1:28" x14ac:dyDescent="0.2">
      <c r="A1212" s="1" t="s">
        <v>1092</v>
      </c>
      <c r="B1212" s="1" t="s">
        <v>15</v>
      </c>
      <c r="C1212" s="4">
        <v>45366</v>
      </c>
      <c r="D1212" s="1" t="s">
        <v>197</v>
      </c>
      <c r="E1212" s="1" t="s">
        <v>196</v>
      </c>
      <c r="F1212" s="1" t="s">
        <v>1091</v>
      </c>
      <c r="G1212" s="1" t="s">
        <v>12</v>
      </c>
      <c r="H1212" s="1" t="s">
        <v>11</v>
      </c>
      <c r="I1212" s="1" t="s">
        <v>50</v>
      </c>
      <c r="J1212" s="1" t="s">
        <v>17</v>
      </c>
      <c r="K1212" s="1" t="s">
        <v>16</v>
      </c>
      <c r="L1212" s="1" t="s">
        <v>677</v>
      </c>
      <c r="M1212" s="1" t="s">
        <v>676</v>
      </c>
      <c r="N1212" s="1">
        <v>365.4</v>
      </c>
      <c r="O1212" s="1" t="s">
        <v>2</v>
      </c>
      <c r="P1212" s="1">
        <v>0</v>
      </c>
      <c r="Q1212" s="1">
        <v>365.4</v>
      </c>
      <c r="R1212" s="1" t="s">
        <v>46</v>
      </c>
      <c r="S1212" s="1">
        <v>10800.72</v>
      </c>
      <c r="T1212" s="6">
        <f>+S1212*N1212</f>
        <v>3946583.0879999995</v>
      </c>
      <c r="U1212" s="6">
        <f>+S1212*Q1212</f>
        <v>3946583.0879999995</v>
      </c>
      <c r="V1212" s="1" t="str">
        <f>IF(AB1212=0,IFERROR(VLOOKUP(L1212,[1]listaMateriales!A:K,11,0),"-"),"Sin producto")</f>
        <v xml:space="preserve">59 x 59 </v>
      </c>
      <c r="W1212" s="6">
        <f>+IF(OR(K1212="27",K1212="28",K1212="29"),VLOOKUP(L1212,[1]listaMateriales!A:E,5,0),0)*N1212/1000</f>
        <v>0</v>
      </c>
      <c r="X1212" s="6">
        <f>+IF(W1212=0,0,T1212/W1212)</f>
        <v>0</v>
      </c>
      <c r="Y1212" s="1" t="str">
        <f>MID(L1212,14,1)</f>
        <v>1</v>
      </c>
      <c r="Z1212" s="2" t="str">
        <f>IF(IFERROR(FIND("PUL",M1212,1),0)&gt;1,"pulido","no")</f>
        <v>no</v>
      </c>
      <c r="AA1212" s="2" t="str">
        <f>IF(IFERROR(FIND("BIOC",M1212,1),0)&gt;1,"BIOCITY","no")</f>
        <v>no</v>
      </c>
      <c r="AB1212" s="2">
        <f>IFERROR(SEARCH("INT",F1212,1),0)+IFERROR(SEARCH("DEV",F1212,1),0)+IFERROR(SEARCH("FC",F1212,1),0)+IFERROR(SEARCH("USD",F1212,1),0)</f>
        <v>0</v>
      </c>
    </row>
    <row r="1213" spans="1:28" x14ac:dyDescent="0.2">
      <c r="A1213" s="1" t="s">
        <v>1090</v>
      </c>
      <c r="B1213" s="1" t="s">
        <v>15</v>
      </c>
      <c r="C1213" s="4">
        <v>45366</v>
      </c>
      <c r="D1213" s="1" t="s">
        <v>152</v>
      </c>
      <c r="E1213" s="1" t="s">
        <v>151</v>
      </c>
      <c r="F1213" s="1" t="s">
        <v>1048</v>
      </c>
      <c r="G1213" s="1" t="s">
        <v>12</v>
      </c>
      <c r="H1213" s="1" t="s">
        <v>11</v>
      </c>
      <c r="I1213" s="1" t="s">
        <v>50</v>
      </c>
      <c r="J1213" s="1" t="s">
        <v>17</v>
      </c>
      <c r="K1213" s="1" t="s">
        <v>16</v>
      </c>
      <c r="L1213" s="1" t="s">
        <v>1089</v>
      </c>
      <c r="M1213" s="1" t="s">
        <v>1088</v>
      </c>
      <c r="N1213" s="1">
        <v>56.16</v>
      </c>
      <c r="O1213" s="1" t="s">
        <v>2</v>
      </c>
      <c r="P1213" s="1">
        <v>56.16</v>
      </c>
      <c r="Q1213" s="1">
        <v>0</v>
      </c>
      <c r="R1213" s="1" t="s">
        <v>144</v>
      </c>
      <c r="S1213" s="1">
        <v>11215.57</v>
      </c>
      <c r="T1213" s="6">
        <f>+S1213*N1213</f>
        <v>629866.41119999997</v>
      </c>
      <c r="U1213" s="6">
        <f>+S1213*Q1213</f>
        <v>0</v>
      </c>
      <c r="V1213" s="1" t="str">
        <f>IF(AB1213=0,IFERROR(VLOOKUP(L1213,[1]listaMateriales!A:K,11,0),"-"),"Sin producto")</f>
        <v xml:space="preserve">64 x 122 </v>
      </c>
      <c r="W1213" s="6">
        <f>+IF(OR(K1213="27",K1213="28",K1213="29"),VLOOKUP(L1213,[1]listaMateriales!A:E,5,0),0)*N1213/1000</f>
        <v>0</v>
      </c>
      <c r="X1213" s="6">
        <f>+IF(W1213=0,0,T1213/W1213)</f>
        <v>0</v>
      </c>
      <c r="Y1213" s="1" t="str">
        <f>MID(L1213,14,1)</f>
        <v>2</v>
      </c>
      <c r="Z1213" s="2" t="str">
        <f>IF(IFERROR(FIND("PUL",M1213,1),0)&gt;1,"pulido","no")</f>
        <v>no</v>
      </c>
      <c r="AA1213" s="2" t="str">
        <f>IF(IFERROR(FIND("BIOC",M1213,1),0)&gt;1,"BIOCITY","no")</f>
        <v>no</v>
      </c>
      <c r="AB1213" s="2">
        <f>IFERROR(SEARCH("INT",F1213,1),0)+IFERROR(SEARCH("DEV",F1213,1),0)+IFERROR(SEARCH("FC",F1213,1),0)+IFERROR(SEARCH("USD",F1213,1),0)</f>
        <v>0</v>
      </c>
    </row>
    <row r="1214" spans="1:28" x14ac:dyDescent="0.2">
      <c r="A1214" s="1" t="s">
        <v>1087</v>
      </c>
      <c r="B1214" s="1" t="s">
        <v>15</v>
      </c>
      <c r="C1214" s="4">
        <v>45366</v>
      </c>
      <c r="D1214" s="1" t="s">
        <v>1086</v>
      </c>
      <c r="E1214" s="1" t="s">
        <v>1085</v>
      </c>
      <c r="F1214" s="1" t="s">
        <v>1038</v>
      </c>
      <c r="G1214" s="1" t="s">
        <v>39</v>
      </c>
      <c r="H1214" s="1" t="s">
        <v>38</v>
      </c>
      <c r="I1214" s="1" t="s">
        <v>50</v>
      </c>
      <c r="J1214" s="1" t="s">
        <v>17</v>
      </c>
      <c r="K1214" s="1" t="s">
        <v>16</v>
      </c>
      <c r="L1214" s="1" t="s">
        <v>185</v>
      </c>
      <c r="M1214" s="1" t="s">
        <v>184</v>
      </c>
      <c r="N1214" s="1">
        <v>68.400000000000006</v>
      </c>
      <c r="O1214" s="1" t="s">
        <v>2</v>
      </c>
      <c r="P1214" s="1">
        <v>0</v>
      </c>
      <c r="Q1214" s="1">
        <v>68.400000000000006</v>
      </c>
      <c r="R1214" s="1" t="s">
        <v>46</v>
      </c>
      <c r="S1214" s="1">
        <v>21010.95</v>
      </c>
      <c r="T1214" s="6">
        <f>+S1214*N1214</f>
        <v>1437148.9800000002</v>
      </c>
      <c r="U1214" s="6">
        <f>+S1214*Q1214</f>
        <v>1437148.9800000002</v>
      </c>
      <c r="V1214" s="1" t="str">
        <f>IF(AB1214=0,IFERROR(VLOOKUP(L1214,[1]listaMateriales!A:K,11,0),"-"),"Sin producto")</f>
        <v>21 x 122</v>
      </c>
      <c r="W1214" s="6">
        <f>+IF(OR(K1214="27",K1214="28",K1214="29"),VLOOKUP(L1214,[1]listaMateriales!A:E,5,0),0)*N1214/1000</f>
        <v>0</v>
      </c>
      <c r="X1214" s="6">
        <f>+IF(W1214=0,0,T1214/W1214)</f>
        <v>0</v>
      </c>
      <c r="Y1214" s="1" t="str">
        <f>MID(L1214,14,1)</f>
        <v>1</v>
      </c>
      <c r="Z1214" s="2" t="str">
        <f>IF(IFERROR(FIND("PUL",M1214,1),0)&gt;1,"pulido","no")</f>
        <v>no</v>
      </c>
      <c r="AA1214" s="2" t="str">
        <f>IF(IFERROR(FIND("BIOC",M1214,1),0)&gt;1,"BIOCITY","no")</f>
        <v>no</v>
      </c>
      <c r="AB1214" s="2">
        <f>IFERROR(SEARCH("INT",F1214,1),0)+IFERROR(SEARCH("DEV",F1214,1),0)+IFERROR(SEARCH("FC",F1214,1),0)+IFERROR(SEARCH("USD",F1214,1),0)</f>
        <v>0</v>
      </c>
    </row>
    <row r="1215" spans="1:28" x14ac:dyDescent="0.2">
      <c r="A1215" s="1" t="s">
        <v>1076</v>
      </c>
      <c r="B1215" s="1" t="s">
        <v>15</v>
      </c>
      <c r="C1215" s="4">
        <v>45366</v>
      </c>
      <c r="D1215" s="1" t="s">
        <v>192</v>
      </c>
      <c r="E1215" s="1" t="s">
        <v>191</v>
      </c>
      <c r="F1215" s="1" t="s">
        <v>1048</v>
      </c>
      <c r="G1215" s="1" t="s">
        <v>12</v>
      </c>
      <c r="H1215" s="1" t="s">
        <v>11</v>
      </c>
      <c r="I1215" s="1" t="s">
        <v>50</v>
      </c>
      <c r="J1215" s="1" t="s">
        <v>9</v>
      </c>
      <c r="K1215" s="1" t="s">
        <v>30</v>
      </c>
      <c r="L1215" s="1" t="s">
        <v>1084</v>
      </c>
      <c r="M1215" s="1" t="s">
        <v>1083</v>
      </c>
      <c r="N1215" s="1">
        <v>290.88</v>
      </c>
      <c r="O1215" s="1" t="s">
        <v>2</v>
      </c>
      <c r="P1215" s="1">
        <v>290.88</v>
      </c>
      <c r="Q1215" s="1">
        <v>0</v>
      </c>
      <c r="R1215" s="1" t="s">
        <v>144</v>
      </c>
      <c r="S1215" s="1">
        <v>2788.19</v>
      </c>
      <c r="T1215" s="6">
        <f>+S1215*N1215</f>
        <v>811028.70719999995</v>
      </c>
      <c r="U1215" s="6">
        <f>+S1215*Q1215</f>
        <v>0</v>
      </c>
      <c r="V1215" s="1" t="str">
        <f>IF(AB1215=0,IFERROR(VLOOKUP(L1215,[1]listaMateriales!A:K,11,0),"-"),"Sin producto")</f>
        <v>38 x 38</v>
      </c>
      <c r="W1215" s="6">
        <f>+IF(OR(K1215="27",K1215="28",K1215="29"),VLOOKUP(L1215,[1]listaMateriales!A:E,5,0),0)*N1215/1000</f>
        <v>0</v>
      </c>
      <c r="X1215" s="6">
        <f>+IF(W1215=0,0,T1215/W1215)</f>
        <v>0</v>
      </c>
      <c r="Y1215" s="1" t="str">
        <f>MID(L1215,14,1)</f>
        <v>2</v>
      </c>
      <c r="Z1215" s="2" t="str">
        <f>IF(IFERROR(FIND("PUL",M1215,1),0)&gt;1,"pulido","no")</f>
        <v>no</v>
      </c>
      <c r="AA1215" s="2" t="str">
        <f>IF(IFERROR(FIND("BIOC",M1215,1),0)&gt;1,"BIOCITY","no")</f>
        <v>no</v>
      </c>
      <c r="AB1215" s="2">
        <f>IFERROR(SEARCH("INT",F1215,1),0)+IFERROR(SEARCH("DEV",F1215,1),0)+IFERROR(SEARCH("FC",F1215,1),0)+IFERROR(SEARCH("USD",F1215,1),0)</f>
        <v>0</v>
      </c>
    </row>
    <row r="1216" spans="1:28" x14ac:dyDescent="0.2">
      <c r="A1216" s="1" t="s">
        <v>1076</v>
      </c>
      <c r="B1216" s="1" t="s">
        <v>15</v>
      </c>
      <c r="C1216" s="4">
        <v>45366</v>
      </c>
      <c r="D1216" s="1" t="s">
        <v>192</v>
      </c>
      <c r="E1216" s="1" t="s">
        <v>191</v>
      </c>
      <c r="F1216" s="1" t="s">
        <v>1048</v>
      </c>
      <c r="G1216" s="1" t="s">
        <v>12</v>
      </c>
      <c r="H1216" s="1" t="s">
        <v>11</v>
      </c>
      <c r="I1216" s="1" t="s">
        <v>50</v>
      </c>
      <c r="J1216" s="1" t="s">
        <v>9</v>
      </c>
      <c r="K1216" s="1" t="s">
        <v>30</v>
      </c>
      <c r="L1216" s="1" t="s">
        <v>1082</v>
      </c>
      <c r="M1216" s="1" t="s">
        <v>1081</v>
      </c>
      <c r="N1216" s="1">
        <v>581.76</v>
      </c>
      <c r="O1216" s="1" t="s">
        <v>2</v>
      </c>
      <c r="P1216" s="1">
        <v>0</v>
      </c>
      <c r="Q1216" s="1">
        <v>581.76</v>
      </c>
      <c r="R1216" s="1" t="s">
        <v>144</v>
      </c>
      <c r="S1216" s="1">
        <v>2788.19</v>
      </c>
      <c r="T1216" s="6">
        <f>+S1216*N1216</f>
        <v>1622057.4143999999</v>
      </c>
      <c r="U1216" s="6">
        <f>+S1216*Q1216</f>
        <v>1622057.4143999999</v>
      </c>
      <c r="V1216" s="1" t="str">
        <f>IF(AB1216=0,IFERROR(VLOOKUP(L1216,[1]listaMateriales!A:K,11,0),"-"),"Sin producto")</f>
        <v>38 x 38</v>
      </c>
      <c r="W1216" s="6">
        <f>+IF(OR(K1216="27",K1216="28",K1216="29"),VLOOKUP(L1216,[1]listaMateriales!A:E,5,0),0)*N1216/1000</f>
        <v>0</v>
      </c>
      <c r="X1216" s="6">
        <f>+IF(W1216=0,0,T1216/W1216)</f>
        <v>0</v>
      </c>
      <c r="Y1216" s="1" t="str">
        <f>MID(L1216,14,1)</f>
        <v>2</v>
      </c>
      <c r="Z1216" s="2" t="str">
        <f>IF(IFERROR(FIND("PUL",M1216,1),0)&gt;1,"pulido","no")</f>
        <v>no</v>
      </c>
      <c r="AA1216" s="2" t="str">
        <f>IF(IFERROR(FIND("BIOC",M1216,1),0)&gt;1,"BIOCITY","no")</f>
        <v>no</v>
      </c>
      <c r="AB1216" s="2">
        <f>IFERROR(SEARCH("INT",F1216,1),0)+IFERROR(SEARCH("DEV",F1216,1),0)+IFERROR(SEARCH("FC",F1216,1),0)+IFERROR(SEARCH("USD",F1216,1),0)</f>
        <v>0</v>
      </c>
    </row>
    <row r="1217" spans="1:28" x14ac:dyDescent="0.2">
      <c r="A1217" s="1" t="s">
        <v>1076</v>
      </c>
      <c r="B1217" s="1" t="s">
        <v>15</v>
      </c>
      <c r="C1217" s="4">
        <v>45366</v>
      </c>
      <c r="D1217" s="1" t="s">
        <v>192</v>
      </c>
      <c r="E1217" s="1" t="s">
        <v>191</v>
      </c>
      <c r="F1217" s="1" t="s">
        <v>1048</v>
      </c>
      <c r="G1217" s="1" t="s">
        <v>12</v>
      </c>
      <c r="H1217" s="1" t="s">
        <v>11</v>
      </c>
      <c r="I1217" s="1" t="s">
        <v>50</v>
      </c>
      <c r="J1217" s="1" t="s">
        <v>9</v>
      </c>
      <c r="K1217" s="1" t="s">
        <v>8</v>
      </c>
      <c r="L1217" s="1" t="s">
        <v>515</v>
      </c>
      <c r="M1217" s="1" t="s">
        <v>514</v>
      </c>
      <c r="N1217" s="1">
        <v>295.2</v>
      </c>
      <c r="O1217" s="1" t="s">
        <v>2</v>
      </c>
      <c r="P1217" s="1">
        <v>295.2</v>
      </c>
      <c r="Q1217" s="1">
        <v>0</v>
      </c>
      <c r="R1217" s="1" t="s">
        <v>144</v>
      </c>
      <c r="S1217" s="1">
        <v>3193.01</v>
      </c>
      <c r="T1217" s="6">
        <f>+S1217*N1217</f>
        <v>942576.55200000003</v>
      </c>
      <c r="U1217" s="6">
        <f>+S1217*Q1217</f>
        <v>0</v>
      </c>
      <c r="V1217" s="1" t="str">
        <f>IF(AB1217=0,IFERROR(VLOOKUP(L1217,[1]listaMateriales!A:K,11,0),"-"),"Sin producto")</f>
        <v xml:space="preserve">29 x 59 Cba </v>
      </c>
      <c r="W1217" s="6">
        <f>+IF(OR(K1217="27",K1217="28",K1217="29"),VLOOKUP(L1217,[1]listaMateriales!A:E,5,0),0)*N1217/1000</f>
        <v>0</v>
      </c>
      <c r="X1217" s="6">
        <f>+IF(W1217=0,0,T1217/W1217)</f>
        <v>0</v>
      </c>
      <c r="Y1217" s="1" t="str">
        <f>MID(L1217,14,1)</f>
        <v>2</v>
      </c>
      <c r="Z1217" s="2" t="str">
        <f>IF(IFERROR(FIND("PUL",M1217,1),0)&gt;1,"pulido","no")</f>
        <v>no</v>
      </c>
      <c r="AA1217" s="2" t="str">
        <f>IF(IFERROR(FIND("BIOC",M1217,1),0)&gt;1,"BIOCITY","no")</f>
        <v>no</v>
      </c>
      <c r="AB1217" s="2">
        <f>IFERROR(SEARCH("INT",F1217,1),0)+IFERROR(SEARCH("DEV",F1217,1),0)+IFERROR(SEARCH("FC",F1217,1),0)+IFERROR(SEARCH("USD",F1217,1),0)</f>
        <v>0</v>
      </c>
    </row>
    <row r="1218" spans="1:28" x14ac:dyDescent="0.2">
      <c r="A1218" s="1" t="s">
        <v>1076</v>
      </c>
      <c r="B1218" s="1" t="s">
        <v>15</v>
      </c>
      <c r="C1218" s="4">
        <v>45366</v>
      </c>
      <c r="D1218" s="1" t="s">
        <v>192</v>
      </c>
      <c r="E1218" s="1" t="s">
        <v>191</v>
      </c>
      <c r="F1218" s="1" t="s">
        <v>1048</v>
      </c>
      <c r="G1218" s="1" t="s">
        <v>12</v>
      </c>
      <c r="H1218" s="1" t="s">
        <v>11</v>
      </c>
      <c r="I1218" s="1" t="s">
        <v>50</v>
      </c>
      <c r="J1218" s="1" t="s">
        <v>9</v>
      </c>
      <c r="K1218" s="1" t="s">
        <v>30</v>
      </c>
      <c r="L1218" s="1" t="s">
        <v>1080</v>
      </c>
      <c r="M1218" s="1" t="s">
        <v>1079</v>
      </c>
      <c r="N1218" s="1">
        <v>290.88</v>
      </c>
      <c r="O1218" s="1" t="s">
        <v>2</v>
      </c>
      <c r="P1218" s="1">
        <v>290.88</v>
      </c>
      <c r="Q1218" s="1">
        <v>0</v>
      </c>
      <c r="R1218" s="1" t="s">
        <v>144</v>
      </c>
      <c r="S1218" s="1">
        <v>2788.19</v>
      </c>
      <c r="T1218" s="6">
        <f>+S1218*N1218</f>
        <v>811028.70719999995</v>
      </c>
      <c r="U1218" s="6">
        <f>+S1218*Q1218</f>
        <v>0</v>
      </c>
      <c r="V1218" s="1" t="str">
        <f>IF(AB1218=0,IFERROR(VLOOKUP(L1218,[1]listaMateriales!A:K,11,0),"-"),"Sin producto")</f>
        <v>38 x 38</v>
      </c>
      <c r="W1218" s="6">
        <f>+IF(OR(K1218="27",K1218="28",K1218="29"),VLOOKUP(L1218,[1]listaMateriales!A:E,5,0),0)*N1218/1000</f>
        <v>0</v>
      </c>
      <c r="X1218" s="6">
        <f>+IF(W1218=0,0,T1218/W1218)</f>
        <v>0</v>
      </c>
      <c r="Y1218" s="1" t="str">
        <f>MID(L1218,14,1)</f>
        <v>2</v>
      </c>
      <c r="Z1218" s="2" t="str">
        <f>IF(IFERROR(FIND("PUL",M1218,1),0)&gt;1,"pulido","no")</f>
        <v>no</v>
      </c>
      <c r="AA1218" s="2" t="str">
        <f>IF(IFERROR(FIND("BIOC",M1218,1),0)&gt;1,"BIOCITY","no")</f>
        <v>no</v>
      </c>
      <c r="AB1218" s="2">
        <f>IFERROR(SEARCH("INT",F1218,1),0)+IFERROR(SEARCH("DEV",F1218,1),0)+IFERROR(SEARCH("FC",F1218,1),0)+IFERROR(SEARCH("USD",F1218,1),0)</f>
        <v>0</v>
      </c>
    </row>
    <row r="1219" spans="1:28" x14ac:dyDescent="0.2">
      <c r="A1219" s="1" t="s">
        <v>1076</v>
      </c>
      <c r="B1219" s="1" t="s">
        <v>15</v>
      </c>
      <c r="C1219" s="4">
        <v>45366</v>
      </c>
      <c r="D1219" s="1" t="s">
        <v>192</v>
      </c>
      <c r="E1219" s="1" t="s">
        <v>191</v>
      </c>
      <c r="F1219" s="1" t="s">
        <v>1048</v>
      </c>
      <c r="G1219" s="1" t="s">
        <v>12</v>
      </c>
      <c r="H1219" s="1" t="s">
        <v>11</v>
      </c>
      <c r="I1219" s="1" t="s">
        <v>50</v>
      </c>
      <c r="J1219" s="1" t="s">
        <v>9</v>
      </c>
      <c r="K1219" s="1" t="s">
        <v>30</v>
      </c>
      <c r="L1219" s="1" t="s">
        <v>1078</v>
      </c>
      <c r="M1219" s="1" t="s">
        <v>1077</v>
      </c>
      <c r="N1219" s="1">
        <v>193.92</v>
      </c>
      <c r="O1219" s="1" t="s">
        <v>2</v>
      </c>
      <c r="P1219" s="1">
        <v>193.92</v>
      </c>
      <c r="Q1219" s="1">
        <v>0</v>
      </c>
      <c r="R1219" s="1" t="s">
        <v>144</v>
      </c>
      <c r="S1219" s="1">
        <v>2788.19</v>
      </c>
      <c r="T1219" s="6">
        <f>+S1219*N1219</f>
        <v>540685.80479999993</v>
      </c>
      <c r="U1219" s="6">
        <f>+S1219*Q1219</f>
        <v>0</v>
      </c>
      <c r="V1219" s="1" t="str">
        <f>IF(AB1219=0,IFERROR(VLOOKUP(L1219,[1]listaMateriales!A:K,11,0),"-"),"Sin producto")</f>
        <v>38 x 38</v>
      </c>
      <c r="W1219" s="6">
        <f>+IF(OR(K1219="27",K1219="28",K1219="29"),VLOOKUP(L1219,[1]listaMateriales!A:E,5,0),0)*N1219/1000</f>
        <v>0</v>
      </c>
      <c r="X1219" s="6">
        <f>+IF(W1219=0,0,T1219/W1219)</f>
        <v>0</v>
      </c>
      <c r="Y1219" s="1" t="str">
        <f>MID(L1219,14,1)</f>
        <v>2</v>
      </c>
      <c r="Z1219" s="2" t="str">
        <f>IF(IFERROR(FIND("PUL",M1219,1),0)&gt;1,"pulido","no")</f>
        <v>no</v>
      </c>
      <c r="AA1219" s="2" t="str">
        <f>IF(IFERROR(FIND("BIOC",M1219,1),0)&gt;1,"BIOCITY","no")</f>
        <v>no</v>
      </c>
      <c r="AB1219" s="2">
        <f>IFERROR(SEARCH("INT",F1219,1),0)+IFERROR(SEARCH("DEV",F1219,1),0)+IFERROR(SEARCH("FC",F1219,1),0)+IFERROR(SEARCH("USD",F1219,1),0)</f>
        <v>0</v>
      </c>
    </row>
    <row r="1220" spans="1:28" x14ac:dyDescent="0.2">
      <c r="A1220" s="1" t="s">
        <v>1076</v>
      </c>
      <c r="B1220" s="1" t="s">
        <v>15</v>
      </c>
      <c r="C1220" s="4">
        <v>45366</v>
      </c>
      <c r="D1220" s="1" t="s">
        <v>192</v>
      </c>
      <c r="E1220" s="1" t="s">
        <v>191</v>
      </c>
      <c r="F1220" s="1" t="s">
        <v>1048</v>
      </c>
      <c r="G1220" s="1" t="s">
        <v>12</v>
      </c>
      <c r="H1220" s="1" t="s">
        <v>11</v>
      </c>
      <c r="I1220" s="1" t="s">
        <v>50</v>
      </c>
      <c r="J1220" s="1" t="s">
        <v>9</v>
      </c>
      <c r="K1220" s="1" t="s">
        <v>30</v>
      </c>
      <c r="L1220" s="1" t="s">
        <v>517</v>
      </c>
      <c r="M1220" s="1" t="s">
        <v>516</v>
      </c>
      <c r="N1220" s="1">
        <v>484.8</v>
      </c>
      <c r="O1220" s="1" t="s">
        <v>2</v>
      </c>
      <c r="P1220" s="1">
        <v>484.8</v>
      </c>
      <c r="Q1220" s="1">
        <v>0</v>
      </c>
      <c r="R1220" s="1" t="s">
        <v>144</v>
      </c>
      <c r="S1220" s="1">
        <v>3032.82</v>
      </c>
      <c r="T1220" s="6">
        <f>+S1220*N1220</f>
        <v>1470311.1360000002</v>
      </c>
      <c r="U1220" s="6">
        <f>+S1220*Q1220</f>
        <v>0</v>
      </c>
      <c r="V1220" s="1" t="str">
        <f>IF(AB1220=0,IFERROR(VLOOKUP(L1220,[1]listaMateriales!A:K,11,0),"-"),"Sin producto")</f>
        <v>38 x 38</v>
      </c>
      <c r="W1220" s="6">
        <f>+IF(OR(K1220="27",K1220="28",K1220="29"),VLOOKUP(L1220,[1]listaMateriales!A:E,5,0),0)*N1220/1000</f>
        <v>0</v>
      </c>
      <c r="X1220" s="6">
        <f>+IF(W1220=0,0,T1220/W1220)</f>
        <v>0</v>
      </c>
      <c r="Y1220" s="1" t="str">
        <f>MID(L1220,14,1)</f>
        <v>2</v>
      </c>
      <c r="Z1220" s="2" t="str">
        <f>IF(IFERROR(FIND("PUL",M1220,1),0)&gt;1,"pulido","no")</f>
        <v>no</v>
      </c>
      <c r="AA1220" s="2" t="str">
        <f>IF(IFERROR(FIND("BIOC",M1220,1),0)&gt;1,"BIOCITY","no")</f>
        <v>no</v>
      </c>
      <c r="AB1220" s="2">
        <f>IFERROR(SEARCH("INT",F1220,1),0)+IFERROR(SEARCH("DEV",F1220,1),0)+IFERROR(SEARCH("FC",F1220,1),0)+IFERROR(SEARCH("USD",F1220,1),0)</f>
        <v>0</v>
      </c>
    </row>
    <row r="1221" spans="1:28" x14ac:dyDescent="0.2">
      <c r="A1221" s="1" t="s">
        <v>1075</v>
      </c>
      <c r="B1221" s="1" t="s">
        <v>15</v>
      </c>
      <c r="C1221" s="4">
        <v>45366</v>
      </c>
      <c r="D1221" s="1" t="s">
        <v>192</v>
      </c>
      <c r="E1221" s="1" t="s">
        <v>191</v>
      </c>
      <c r="F1221" s="1" t="s">
        <v>1048</v>
      </c>
      <c r="G1221" s="1" t="s">
        <v>12</v>
      </c>
      <c r="H1221" s="1" t="s">
        <v>11</v>
      </c>
      <c r="I1221" s="1" t="s">
        <v>50</v>
      </c>
      <c r="J1221" s="1" t="s">
        <v>17</v>
      </c>
      <c r="K1221" s="1" t="s">
        <v>16</v>
      </c>
      <c r="L1221" s="1" t="s">
        <v>868</v>
      </c>
      <c r="M1221" s="1" t="s">
        <v>867</v>
      </c>
      <c r="N1221" s="1">
        <v>478.8</v>
      </c>
      <c r="O1221" s="1" t="s">
        <v>2</v>
      </c>
      <c r="P1221" s="1">
        <v>478.8</v>
      </c>
      <c r="Q1221" s="1">
        <v>0</v>
      </c>
      <c r="R1221" s="1" t="s">
        <v>144</v>
      </c>
      <c r="S1221" s="1">
        <v>12976.95</v>
      </c>
      <c r="T1221" s="6">
        <f>+S1221*N1221</f>
        <v>6213363.6600000001</v>
      </c>
      <c r="U1221" s="6">
        <f>+S1221*Q1221</f>
        <v>0</v>
      </c>
      <c r="V1221" s="1" t="str">
        <f>IF(AB1221=0,IFERROR(VLOOKUP(L1221,[1]listaMateriales!A:K,11,0),"-"),"Sin producto")</f>
        <v>21 x 122</v>
      </c>
      <c r="W1221" s="6">
        <f>+IF(OR(K1221="27",K1221="28",K1221="29"),VLOOKUP(L1221,[1]listaMateriales!A:E,5,0),0)*N1221/1000</f>
        <v>0</v>
      </c>
      <c r="X1221" s="6">
        <f>+IF(W1221=0,0,T1221/W1221)</f>
        <v>0</v>
      </c>
      <c r="Y1221" s="1" t="str">
        <f>MID(L1221,14,1)</f>
        <v>2</v>
      </c>
      <c r="Z1221" s="2" t="str">
        <f>IF(IFERROR(FIND("PUL",M1221,1),0)&gt;1,"pulido","no")</f>
        <v>no</v>
      </c>
      <c r="AA1221" s="2" t="str">
        <f>IF(IFERROR(FIND("BIOC",M1221,1),0)&gt;1,"BIOCITY","no")</f>
        <v>no</v>
      </c>
      <c r="AB1221" s="2">
        <f>IFERROR(SEARCH("INT",F1221,1),0)+IFERROR(SEARCH("DEV",F1221,1),0)+IFERROR(SEARCH("FC",F1221,1),0)+IFERROR(SEARCH("USD",F1221,1),0)</f>
        <v>0</v>
      </c>
    </row>
    <row r="1222" spans="1:28" x14ac:dyDescent="0.2">
      <c r="A1222" s="1" t="s">
        <v>1075</v>
      </c>
      <c r="B1222" s="1" t="s">
        <v>15</v>
      </c>
      <c r="C1222" s="4">
        <v>45366</v>
      </c>
      <c r="D1222" s="1" t="s">
        <v>192</v>
      </c>
      <c r="E1222" s="1" t="s">
        <v>191</v>
      </c>
      <c r="F1222" s="1" t="s">
        <v>1048</v>
      </c>
      <c r="G1222" s="1" t="s">
        <v>12</v>
      </c>
      <c r="H1222" s="1" t="s">
        <v>11</v>
      </c>
      <c r="I1222" s="1" t="s">
        <v>50</v>
      </c>
      <c r="J1222" s="1" t="s">
        <v>17</v>
      </c>
      <c r="K1222" s="1" t="s">
        <v>16</v>
      </c>
      <c r="L1222" s="1" t="s">
        <v>341</v>
      </c>
      <c r="M1222" s="1" t="s">
        <v>340</v>
      </c>
      <c r="N1222" s="1">
        <v>151.19999999999999</v>
      </c>
      <c r="O1222" s="1" t="s">
        <v>2</v>
      </c>
      <c r="P1222" s="1">
        <v>151.19999999999999</v>
      </c>
      <c r="Q1222" s="1">
        <v>0</v>
      </c>
      <c r="R1222" s="1" t="s">
        <v>144</v>
      </c>
      <c r="S1222" s="1">
        <v>9606.69</v>
      </c>
      <c r="T1222" s="6">
        <f>+S1222*N1222</f>
        <v>1452531.5279999999</v>
      </c>
      <c r="U1222" s="6">
        <f>+S1222*Q1222</f>
        <v>0</v>
      </c>
      <c r="V1222" s="1" t="str">
        <f>IF(AB1222=0,IFERROR(VLOOKUP(L1222,[1]listaMateriales!A:K,11,0),"-"),"Sin producto")</f>
        <v>58x58 Polished</v>
      </c>
      <c r="W1222" s="6">
        <f>+IF(OR(K1222="27",K1222="28",K1222="29"),VLOOKUP(L1222,[1]listaMateriales!A:E,5,0),0)*N1222/1000</f>
        <v>0</v>
      </c>
      <c r="X1222" s="6">
        <f>+IF(W1222=0,0,T1222/W1222)</f>
        <v>0</v>
      </c>
      <c r="Y1222" s="1" t="str">
        <f>MID(L1222,14,1)</f>
        <v>2</v>
      </c>
      <c r="Z1222" s="2" t="str">
        <f>IF(IFERROR(FIND("PUL",M1222,1),0)&gt;1,"pulido","no")</f>
        <v>pulido</v>
      </c>
      <c r="AA1222" s="2" t="str">
        <f>IF(IFERROR(FIND("BIOC",M1222,1),0)&gt;1,"BIOCITY","no")</f>
        <v>no</v>
      </c>
      <c r="AB1222" s="2">
        <f>IFERROR(SEARCH("INT",F1222,1),0)+IFERROR(SEARCH("DEV",F1222,1),0)+IFERROR(SEARCH("FC",F1222,1),0)+IFERROR(SEARCH("USD",F1222,1),0)</f>
        <v>0</v>
      </c>
    </row>
    <row r="1223" spans="1:28" x14ac:dyDescent="0.2">
      <c r="A1223" s="1" t="s">
        <v>1075</v>
      </c>
      <c r="B1223" s="1" t="s">
        <v>15</v>
      </c>
      <c r="C1223" s="4">
        <v>45366</v>
      </c>
      <c r="D1223" s="1" t="s">
        <v>192</v>
      </c>
      <c r="E1223" s="1" t="s">
        <v>191</v>
      </c>
      <c r="F1223" s="1" t="s">
        <v>1048</v>
      </c>
      <c r="G1223" s="1" t="s">
        <v>12</v>
      </c>
      <c r="H1223" s="1" t="s">
        <v>11</v>
      </c>
      <c r="I1223" s="1" t="s">
        <v>50</v>
      </c>
      <c r="J1223" s="1" t="s">
        <v>17</v>
      </c>
      <c r="K1223" s="1" t="s">
        <v>16</v>
      </c>
      <c r="L1223" s="1" t="s">
        <v>742</v>
      </c>
      <c r="M1223" s="1" t="s">
        <v>741</v>
      </c>
      <c r="N1223" s="1">
        <v>261</v>
      </c>
      <c r="O1223" s="1" t="s">
        <v>2</v>
      </c>
      <c r="P1223" s="1">
        <v>261</v>
      </c>
      <c r="Q1223" s="1">
        <v>0</v>
      </c>
      <c r="R1223" s="1" t="s">
        <v>144</v>
      </c>
      <c r="S1223" s="1">
        <v>7209.03</v>
      </c>
      <c r="T1223" s="6">
        <f>+S1223*N1223</f>
        <v>1881556.8299999998</v>
      </c>
      <c r="U1223" s="6">
        <f>+S1223*Q1223</f>
        <v>0</v>
      </c>
      <c r="V1223" s="1" t="str">
        <f>IF(AB1223=0,IFERROR(VLOOKUP(L1223,[1]listaMateriales!A:K,11,0),"-"),"Sin producto")</f>
        <v xml:space="preserve">59 x 59 </v>
      </c>
      <c r="W1223" s="6">
        <f>+IF(OR(K1223="27",K1223="28",K1223="29"),VLOOKUP(L1223,[1]listaMateriales!A:E,5,0),0)*N1223/1000</f>
        <v>0</v>
      </c>
      <c r="X1223" s="6">
        <f>+IF(W1223=0,0,T1223/W1223)</f>
        <v>0</v>
      </c>
      <c r="Y1223" s="1" t="str">
        <f>MID(L1223,14,1)</f>
        <v>2</v>
      </c>
      <c r="Z1223" s="2" t="str">
        <f>IF(IFERROR(FIND("PUL",M1223,1),0)&gt;1,"pulido","no")</f>
        <v>no</v>
      </c>
      <c r="AA1223" s="2" t="str">
        <f>IF(IFERROR(FIND("BIOC",M1223,1),0)&gt;1,"BIOCITY","no")</f>
        <v>no</v>
      </c>
      <c r="AB1223" s="2">
        <f>IFERROR(SEARCH("INT",F1223,1),0)+IFERROR(SEARCH("DEV",F1223,1),0)+IFERROR(SEARCH("FC",F1223,1),0)+IFERROR(SEARCH("USD",F1223,1),0)</f>
        <v>0</v>
      </c>
    </row>
    <row r="1224" spans="1:28" x14ac:dyDescent="0.2">
      <c r="A1224" s="1" t="s">
        <v>1075</v>
      </c>
      <c r="B1224" s="1" t="s">
        <v>15</v>
      </c>
      <c r="C1224" s="4">
        <v>45366</v>
      </c>
      <c r="D1224" s="1" t="s">
        <v>192</v>
      </c>
      <c r="E1224" s="1" t="s">
        <v>191</v>
      </c>
      <c r="F1224" s="1" t="s">
        <v>1048</v>
      </c>
      <c r="G1224" s="1" t="s">
        <v>12</v>
      </c>
      <c r="H1224" s="1" t="s">
        <v>11</v>
      </c>
      <c r="I1224" s="1" t="s">
        <v>50</v>
      </c>
      <c r="J1224" s="1" t="s">
        <v>17</v>
      </c>
      <c r="K1224" s="1" t="s">
        <v>16</v>
      </c>
      <c r="L1224" s="1" t="s">
        <v>609</v>
      </c>
      <c r="M1224" s="1" t="s">
        <v>608</v>
      </c>
      <c r="N1224" s="1">
        <v>261</v>
      </c>
      <c r="O1224" s="1" t="s">
        <v>2</v>
      </c>
      <c r="P1224" s="1">
        <v>261</v>
      </c>
      <c r="Q1224" s="1">
        <v>0</v>
      </c>
      <c r="R1224" s="1" t="s">
        <v>144</v>
      </c>
      <c r="S1224" s="1">
        <v>7209.03</v>
      </c>
      <c r="T1224" s="6">
        <f>+S1224*N1224</f>
        <v>1881556.8299999998</v>
      </c>
      <c r="U1224" s="6">
        <f>+S1224*Q1224</f>
        <v>0</v>
      </c>
      <c r="V1224" s="1" t="str">
        <f>IF(AB1224=0,IFERROR(VLOOKUP(L1224,[1]listaMateriales!A:K,11,0),"-"),"Sin producto")</f>
        <v xml:space="preserve">59 x 59 </v>
      </c>
      <c r="W1224" s="6">
        <f>+IF(OR(K1224="27",K1224="28",K1224="29"),VLOOKUP(L1224,[1]listaMateriales!A:E,5,0),0)*N1224/1000</f>
        <v>0</v>
      </c>
      <c r="X1224" s="6">
        <f>+IF(W1224=0,0,T1224/W1224)</f>
        <v>0</v>
      </c>
      <c r="Y1224" s="1" t="str">
        <f>MID(L1224,14,1)</f>
        <v>2</v>
      </c>
      <c r="Z1224" s="2" t="str">
        <f>IF(IFERROR(FIND("PUL",M1224,1),0)&gt;1,"pulido","no")</f>
        <v>no</v>
      </c>
      <c r="AA1224" s="2" t="str">
        <f>IF(IFERROR(FIND("BIOC",M1224,1),0)&gt;1,"BIOCITY","no")</f>
        <v>no</v>
      </c>
      <c r="AB1224" s="2">
        <f>IFERROR(SEARCH("INT",F1224,1),0)+IFERROR(SEARCH("DEV",F1224,1),0)+IFERROR(SEARCH("FC",F1224,1),0)+IFERROR(SEARCH("USD",F1224,1),0)</f>
        <v>0</v>
      </c>
    </row>
    <row r="1225" spans="1:28" x14ac:dyDescent="0.2">
      <c r="A1225" s="1" t="s">
        <v>1074</v>
      </c>
      <c r="B1225" s="1" t="s">
        <v>15</v>
      </c>
      <c r="C1225" s="4">
        <v>45366</v>
      </c>
      <c r="D1225" s="1" t="s">
        <v>1073</v>
      </c>
      <c r="E1225" s="1" t="s">
        <v>1072</v>
      </c>
      <c r="F1225" s="1" t="s">
        <v>1048</v>
      </c>
      <c r="G1225" s="1" t="s">
        <v>12</v>
      </c>
      <c r="H1225" s="1" t="s">
        <v>11</v>
      </c>
      <c r="I1225" s="1" t="s">
        <v>10</v>
      </c>
      <c r="J1225" s="1" t="s">
        <v>9</v>
      </c>
      <c r="K1225" s="1" t="s">
        <v>30</v>
      </c>
      <c r="L1225" s="1" t="s">
        <v>67</v>
      </c>
      <c r="M1225" s="1" t="s">
        <v>66</v>
      </c>
      <c r="N1225" s="1">
        <v>96.96</v>
      </c>
      <c r="O1225" s="1" t="s">
        <v>2</v>
      </c>
      <c r="P1225" s="1">
        <v>0</v>
      </c>
      <c r="Q1225" s="1">
        <v>96.96</v>
      </c>
      <c r="R1225" s="1" t="s">
        <v>93</v>
      </c>
      <c r="S1225" s="1">
        <v>3366.74</v>
      </c>
      <c r="T1225" s="6">
        <f>+S1225*N1225</f>
        <v>326439.11039999995</v>
      </c>
      <c r="U1225" s="6">
        <f>+S1225*Q1225</f>
        <v>326439.11039999995</v>
      </c>
      <c r="V1225" s="1" t="str">
        <f>IF(AB1225=0,IFERROR(VLOOKUP(L1225,[1]listaMateriales!A:K,11,0),"-"),"Sin producto")</f>
        <v>38 x 38</v>
      </c>
      <c r="W1225" s="6">
        <f>+IF(OR(K1225="27",K1225="28",K1225="29"),VLOOKUP(L1225,[1]listaMateriales!A:E,5,0),0)*N1225/1000</f>
        <v>0</v>
      </c>
      <c r="X1225" s="6">
        <f>+IF(W1225=0,0,T1225/W1225)</f>
        <v>0</v>
      </c>
      <c r="Y1225" s="1" t="str">
        <f>MID(L1225,14,1)</f>
        <v>1</v>
      </c>
      <c r="Z1225" s="2" t="str">
        <f>IF(IFERROR(FIND("PUL",M1225,1),0)&gt;1,"pulido","no")</f>
        <v>no</v>
      </c>
      <c r="AA1225" s="2" t="str">
        <f>IF(IFERROR(FIND("BIOC",M1225,1),0)&gt;1,"BIOCITY","no")</f>
        <v>no</v>
      </c>
      <c r="AB1225" s="2">
        <f>IFERROR(SEARCH("INT",F1225,1),0)+IFERROR(SEARCH("DEV",F1225,1),0)+IFERROR(SEARCH("FC",F1225,1),0)+IFERROR(SEARCH("USD",F1225,1),0)</f>
        <v>0</v>
      </c>
    </row>
    <row r="1226" spans="1:28" x14ac:dyDescent="0.2">
      <c r="A1226" s="1" t="s">
        <v>1074</v>
      </c>
      <c r="B1226" s="1" t="s">
        <v>15</v>
      </c>
      <c r="C1226" s="4">
        <v>45366</v>
      </c>
      <c r="D1226" s="1" t="s">
        <v>1073</v>
      </c>
      <c r="E1226" s="1" t="s">
        <v>1072</v>
      </c>
      <c r="F1226" s="1" t="s">
        <v>1048</v>
      </c>
      <c r="G1226" s="1" t="s">
        <v>12</v>
      </c>
      <c r="H1226" s="1" t="s">
        <v>11</v>
      </c>
      <c r="I1226" s="1" t="s">
        <v>10</v>
      </c>
      <c r="J1226" s="1" t="s">
        <v>9</v>
      </c>
      <c r="K1226" s="1" t="s">
        <v>30</v>
      </c>
      <c r="L1226" s="1" t="s">
        <v>112</v>
      </c>
      <c r="M1226" s="1" t="s">
        <v>111</v>
      </c>
      <c r="N1226" s="1">
        <v>96.96</v>
      </c>
      <c r="O1226" s="1" t="s">
        <v>2</v>
      </c>
      <c r="P1226" s="1">
        <v>0</v>
      </c>
      <c r="Q1226" s="1">
        <v>96.96</v>
      </c>
      <c r="R1226" s="1" t="s">
        <v>93</v>
      </c>
      <c r="S1226" s="1">
        <v>3366.74</v>
      </c>
      <c r="T1226" s="6">
        <f>+S1226*N1226</f>
        <v>326439.11039999995</v>
      </c>
      <c r="U1226" s="6">
        <f>+S1226*Q1226</f>
        <v>326439.11039999995</v>
      </c>
      <c r="V1226" s="1" t="str">
        <f>IF(AB1226=0,IFERROR(VLOOKUP(L1226,[1]listaMateriales!A:K,11,0),"-"),"Sin producto")</f>
        <v>38 x 38</v>
      </c>
      <c r="W1226" s="6">
        <f>+IF(OR(K1226="27",K1226="28",K1226="29"),VLOOKUP(L1226,[1]listaMateriales!A:E,5,0),0)*N1226/1000</f>
        <v>0</v>
      </c>
      <c r="X1226" s="6">
        <f>+IF(W1226=0,0,T1226/W1226)</f>
        <v>0</v>
      </c>
      <c r="Y1226" s="1" t="str">
        <f>MID(L1226,14,1)</f>
        <v>1</v>
      </c>
      <c r="Z1226" s="2" t="str">
        <f>IF(IFERROR(FIND("PUL",M1226,1),0)&gt;1,"pulido","no")</f>
        <v>no</v>
      </c>
      <c r="AA1226" s="2" t="str">
        <f>IF(IFERROR(FIND("BIOC",M1226,1),0)&gt;1,"BIOCITY","no")</f>
        <v>no</v>
      </c>
      <c r="AB1226" s="2">
        <f>IFERROR(SEARCH("INT",F1226,1),0)+IFERROR(SEARCH("DEV",F1226,1),0)+IFERROR(SEARCH("FC",F1226,1),0)+IFERROR(SEARCH("USD",F1226,1),0)</f>
        <v>0</v>
      </c>
    </row>
    <row r="1227" spans="1:28" x14ac:dyDescent="0.2">
      <c r="A1227" s="1" t="s">
        <v>1074</v>
      </c>
      <c r="B1227" s="1" t="s">
        <v>15</v>
      </c>
      <c r="C1227" s="4">
        <v>45366</v>
      </c>
      <c r="D1227" s="1" t="s">
        <v>1073</v>
      </c>
      <c r="E1227" s="1" t="s">
        <v>1072</v>
      </c>
      <c r="F1227" s="1" t="s">
        <v>1048</v>
      </c>
      <c r="G1227" s="1" t="s">
        <v>12</v>
      </c>
      <c r="H1227" s="1" t="s">
        <v>11</v>
      </c>
      <c r="I1227" s="1" t="s">
        <v>10</v>
      </c>
      <c r="J1227" s="1" t="s">
        <v>9</v>
      </c>
      <c r="K1227" s="1" t="s">
        <v>30</v>
      </c>
      <c r="L1227" s="1" t="s">
        <v>625</v>
      </c>
      <c r="M1227" s="1" t="s">
        <v>624</v>
      </c>
      <c r="N1227" s="1">
        <v>96.96</v>
      </c>
      <c r="O1227" s="1" t="s">
        <v>2</v>
      </c>
      <c r="P1227" s="1">
        <v>0</v>
      </c>
      <c r="Q1227" s="1">
        <v>96.96</v>
      </c>
      <c r="R1227" s="1" t="s">
        <v>93</v>
      </c>
      <c r="S1227" s="1">
        <v>3366.74</v>
      </c>
      <c r="T1227" s="6">
        <f>+S1227*N1227</f>
        <v>326439.11039999995</v>
      </c>
      <c r="U1227" s="6">
        <f>+S1227*Q1227</f>
        <v>326439.11039999995</v>
      </c>
      <c r="V1227" s="1" t="str">
        <f>IF(AB1227=0,IFERROR(VLOOKUP(L1227,[1]listaMateriales!A:K,11,0),"-"),"Sin producto")</f>
        <v>38 x 38</v>
      </c>
      <c r="W1227" s="6">
        <f>+IF(OR(K1227="27",K1227="28",K1227="29"),VLOOKUP(L1227,[1]listaMateriales!A:E,5,0),0)*N1227/1000</f>
        <v>0</v>
      </c>
      <c r="X1227" s="6">
        <f>+IF(W1227=0,0,T1227/W1227)</f>
        <v>0</v>
      </c>
      <c r="Y1227" s="1" t="str">
        <f>MID(L1227,14,1)</f>
        <v>1</v>
      </c>
      <c r="Z1227" s="2" t="str">
        <f>IF(IFERROR(FIND("PUL",M1227,1),0)&gt;1,"pulido","no")</f>
        <v>no</v>
      </c>
      <c r="AA1227" s="2" t="str">
        <f>IF(IFERROR(FIND("BIOC",M1227,1),0)&gt;1,"BIOCITY","no")</f>
        <v>no</v>
      </c>
      <c r="AB1227" s="2">
        <f>IFERROR(SEARCH("INT",F1227,1),0)+IFERROR(SEARCH("DEV",F1227,1),0)+IFERROR(SEARCH("FC",F1227,1),0)+IFERROR(SEARCH("USD",F1227,1),0)</f>
        <v>0</v>
      </c>
    </row>
    <row r="1228" spans="1:28" x14ac:dyDescent="0.2">
      <c r="A1228" s="1" t="s">
        <v>1074</v>
      </c>
      <c r="B1228" s="1" t="s">
        <v>15</v>
      </c>
      <c r="C1228" s="4">
        <v>45366</v>
      </c>
      <c r="D1228" s="1" t="s">
        <v>1073</v>
      </c>
      <c r="E1228" s="1" t="s">
        <v>1072</v>
      </c>
      <c r="F1228" s="1" t="s">
        <v>1048</v>
      </c>
      <c r="G1228" s="1" t="s">
        <v>12</v>
      </c>
      <c r="H1228" s="1" t="s">
        <v>11</v>
      </c>
      <c r="I1228" s="1" t="s">
        <v>10</v>
      </c>
      <c r="J1228" s="1" t="s">
        <v>9</v>
      </c>
      <c r="K1228" s="1" t="s">
        <v>30</v>
      </c>
      <c r="L1228" s="1" t="s">
        <v>69</v>
      </c>
      <c r="M1228" s="1" t="s">
        <v>68</v>
      </c>
      <c r="N1228" s="1">
        <v>96.96</v>
      </c>
      <c r="O1228" s="1" t="s">
        <v>2</v>
      </c>
      <c r="P1228" s="1">
        <v>0</v>
      </c>
      <c r="Q1228" s="1">
        <v>96.96</v>
      </c>
      <c r="R1228" s="1" t="s">
        <v>93</v>
      </c>
      <c r="S1228" s="1">
        <v>3673.23</v>
      </c>
      <c r="T1228" s="6">
        <f>+S1228*N1228</f>
        <v>356156.38079999998</v>
      </c>
      <c r="U1228" s="6">
        <f>+S1228*Q1228</f>
        <v>356156.38079999998</v>
      </c>
      <c r="V1228" s="1" t="str">
        <f>IF(AB1228=0,IFERROR(VLOOKUP(L1228,[1]listaMateriales!A:K,11,0),"-"),"Sin producto")</f>
        <v>38 x 38</v>
      </c>
      <c r="W1228" s="6">
        <f>+IF(OR(K1228="27",K1228="28",K1228="29"),VLOOKUP(L1228,[1]listaMateriales!A:E,5,0),0)*N1228/1000</f>
        <v>0</v>
      </c>
      <c r="X1228" s="6">
        <f>+IF(W1228=0,0,T1228/W1228)</f>
        <v>0</v>
      </c>
      <c r="Y1228" s="1" t="str">
        <f>MID(L1228,14,1)</f>
        <v>1</v>
      </c>
      <c r="Z1228" s="2" t="str">
        <f>IF(IFERROR(FIND("PUL",M1228,1),0)&gt;1,"pulido","no")</f>
        <v>no</v>
      </c>
      <c r="AA1228" s="2" t="str">
        <f>IF(IFERROR(FIND("BIOC",M1228,1),0)&gt;1,"BIOCITY","no")</f>
        <v>no</v>
      </c>
      <c r="AB1228" s="2">
        <f>IFERROR(SEARCH("INT",F1228,1),0)+IFERROR(SEARCH("DEV",F1228,1),0)+IFERROR(SEARCH("FC",F1228,1),0)+IFERROR(SEARCH("USD",F1228,1),0)</f>
        <v>0</v>
      </c>
    </row>
    <row r="1229" spans="1:28" x14ac:dyDescent="0.2">
      <c r="A1229" s="1" t="s">
        <v>1074</v>
      </c>
      <c r="B1229" s="1" t="s">
        <v>15</v>
      </c>
      <c r="C1229" s="4">
        <v>45366</v>
      </c>
      <c r="D1229" s="1" t="s">
        <v>1073</v>
      </c>
      <c r="E1229" s="1" t="s">
        <v>1072</v>
      </c>
      <c r="F1229" s="1" t="s">
        <v>1048</v>
      </c>
      <c r="G1229" s="1" t="s">
        <v>12</v>
      </c>
      <c r="H1229" s="1" t="s">
        <v>11</v>
      </c>
      <c r="I1229" s="1" t="s">
        <v>10</v>
      </c>
      <c r="J1229" s="1" t="s">
        <v>9</v>
      </c>
      <c r="K1229" s="1" t="s">
        <v>30</v>
      </c>
      <c r="L1229" s="1" t="s">
        <v>114</v>
      </c>
      <c r="M1229" s="1" t="s">
        <v>113</v>
      </c>
      <c r="N1229" s="1">
        <v>96.96</v>
      </c>
      <c r="O1229" s="1" t="s">
        <v>2</v>
      </c>
      <c r="P1229" s="1">
        <v>0</v>
      </c>
      <c r="Q1229" s="1">
        <v>96.96</v>
      </c>
      <c r="R1229" s="1" t="s">
        <v>93</v>
      </c>
      <c r="S1229" s="1">
        <v>3366.74</v>
      </c>
      <c r="T1229" s="6">
        <f>+S1229*N1229</f>
        <v>326439.11039999995</v>
      </c>
      <c r="U1229" s="6">
        <f>+S1229*Q1229</f>
        <v>326439.11039999995</v>
      </c>
      <c r="V1229" s="1" t="str">
        <f>IF(AB1229=0,IFERROR(VLOOKUP(L1229,[1]listaMateriales!A:K,11,0),"-"),"Sin producto")</f>
        <v>38 x 38</v>
      </c>
      <c r="W1229" s="6">
        <f>+IF(OR(K1229="27",K1229="28",K1229="29"),VLOOKUP(L1229,[1]listaMateriales!A:E,5,0),0)*N1229/1000</f>
        <v>0</v>
      </c>
      <c r="X1229" s="6">
        <f>+IF(W1229=0,0,T1229/W1229)</f>
        <v>0</v>
      </c>
      <c r="Y1229" s="1" t="str">
        <f>MID(L1229,14,1)</f>
        <v>1</v>
      </c>
      <c r="Z1229" s="2" t="str">
        <f>IF(IFERROR(FIND("PUL",M1229,1),0)&gt;1,"pulido","no")</f>
        <v>no</v>
      </c>
      <c r="AA1229" s="2" t="str">
        <f>IF(IFERROR(FIND("BIOC",M1229,1),0)&gt;1,"BIOCITY","no")</f>
        <v>no</v>
      </c>
      <c r="AB1229" s="2">
        <f>IFERROR(SEARCH("INT",F1229,1),0)+IFERROR(SEARCH("DEV",F1229,1),0)+IFERROR(SEARCH("FC",F1229,1),0)+IFERROR(SEARCH("USD",F1229,1),0)</f>
        <v>0</v>
      </c>
    </row>
    <row r="1230" spans="1:28" x14ac:dyDescent="0.2">
      <c r="A1230" s="1" t="s">
        <v>1074</v>
      </c>
      <c r="B1230" s="1" t="s">
        <v>15</v>
      </c>
      <c r="C1230" s="4">
        <v>45366</v>
      </c>
      <c r="D1230" s="1" t="s">
        <v>1073</v>
      </c>
      <c r="E1230" s="1" t="s">
        <v>1072</v>
      </c>
      <c r="F1230" s="1" t="s">
        <v>1048</v>
      </c>
      <c r="G1230" s="1" t="s">
        <v>12</v>
      </c>
      <c r="H1230" s="1" t="s">
        <v>11</v>
      </c>
      <c r="I1230" s="1" t="s">
        <v>10</v>
      </c>
      <c r="J1230" s="1" t="s">
        <v>9</v>
      </c>
      <c r="K1230" s="1" t="s">
        <v>30</v>
      </c>
      <c r="L1230" s="1" t="s">
        <v>621</v>
      </c>
      <c r="M1230" s="1" t="s">
        <v>620</v>
      </c>
      <c r="N1230" s="1">
        <v>96.96</v>
      </c>
      <c r="O1230" s="1" t="s">
        <v>2</v>
      </c>
      <c r="P1230" s="1">
        <v>0</v>
      </c>
      <c r="Q1230" s="1">
        <v>96.96</v>
      </c>
      <c r="R1230" s="1" t="s">
        <v>93</v>
      </c>
      <c r="S1230" s="1">
        <v>3366.74</v>
      </c>
      <c r="T1230" s="6">
        <f>+S1230*N1230</f>
        <v>326439.11039999995</v>
      </c>
      <c r="U1230" s="6">
        <f>+S1230*Q1230</f>
        <v>326439.11039999995</v>
      </c>
      <c r="V1230" s="1" t="str">
        <f>IF(AB1230=0,IFERROR(VLOOKUP(L1230,[1]listaMateriales!A:K,11,0),"-"),"Sin producto")</f>
        <v>38 x 38</v>
      </c>
      <c r="W1230" s="6">
        <f>+IF(OR(K1230="27",K1230="28",K1230="29"),VLOOKUP(L1230,[1]listaMateriales!A:E,5,0),0)*N1230/1000</f>
        <v>0</v>
      </c>
      <c r="X1230" s="6">
        <f>+IF(W1230=0,0,T1230/W1230)</f>
        <v>0</v>
      </c>
      <c r="Y1230" s="1" t="str">
        <f>MID(L1230,14,1)</f>
        <v>1</v>
      </c>
      <c r="Z1230" s="2" t="str">
        <f>IF(IFERROR(FIND("PUL",M1230,1),0)&gt;1,"pulido","no")</f>
        <v>no</v>
      </c>
      <c r="AA1230" s="2" t="str">
        <f>IF(IFERROR(FIND("BIOC",M1230,1),0)&gt;1,"BIOCITY","no")</f>
        <v>no</v>
      </c>
      <c r="AB1230" s="2">
        <f>IFERROR(SEARCH("INT",F1230,1),0)+IFERROR(SEARCH("DEV",F1230,1),0)+IFERROR(SEARCH("FC",F1230,1),0)+IFERROR(SEARCH("USD",F1230,1),0)</f>
        <v>0</v>
      </c>
    </row>
    <row r="1231" spans="1:28" x14ac:dyDescent="0.2">
      <c r="A1231" s="1" t="s">
        <v>1074</v>
      </c>
      <c r="B1231" s="1" t="s">
        <v>15</v>
      </c>
      <c r="C1231" s="4">
        <v>45366</v>
      </c>
      <c r="D1231" s="1" t="s">
        <v>1073</v>
      </c>
      <c r="E1231" s="1" t="s">
        <v>1072</v>
      </c>
      <c r="F1231" s="1" t="s">
        <v>1048</v>
      </c>
      <c r="G1231" s="1" t="s">
        <v>12</v>
      </c>
      <c r="H1231" s="1" t="s">
        <v>11</v>
      </c>
      <c r="I1231" s="1" t="s">
        <v>10</v>
      </c>
      <c r="J1231" s="1" t="s">
        <v>9</v>
      </c>
      <c r="K1231" s="1" t="s">
        <v>30</v>
      </c>
      <c r="L1231" s="1" t="s">
        <v>1071</v>
      </c>
      <c r="M1231" s="1" t="s">
        <v>1070</v>
      </c>
      <c r="N1231" s="1">
        <v>96.96</v>
      </c>
      <c r="O1231" s="1" t="s">
        <v>2</v>
      </c>
      <c r="P1231" s="1">
        <v>0</v>
      </c>
      <c r="Q1231" s="1">
        <v>96.96</v>
      </c>
      <c r="R1231" s="1" t="s">
        <v>93</v>
      </c>
      <c r="S1231" s="1">
        <v>3366.74</v>
      </c>
      <c r="T1231" s="6">
        <f>+S1231*N1231</f>
        <v>326439.11039999995</v>
      </c>
      <c r="U1231" s="6">
        <f>+S1231*Q1231</f>
        <v>326439.11039999995</v>
      </c>
      <c r="V1231" s="1" t="str">
        <f>IF(AB1231=0,IFERROR(VLOOKUP(L1231,[1]listaMateriales!A:K,11,0),"-"),"Sin producto")</f>
        <v>38 x 38</v>
      </c>
      <c r="W1231" s="6">
        <f>+IF(OR(K1231="27",K1231="28",K1231="29"),VLOOKUP(L1231,[1]listaMateriales!A:E,5,0),0)*N1231/1000</f>
        <v>0</v>
      </c>
      <c r="X1231" s="6">
        <f>+IF(W1231=0,0,T1231/W1231)</f>
        <v>0</v>
      </c>
      <c r="Y1231" s="1" t="str">
        <f>MID(L1231,14,1)</f>
        <v>1</v>
      </c>
      <c r="Z1231" s="2" t="str">
        <f>IF(IFERROR(FIND("PUL",M1231,1),0)&gt;1,"pulido","no")</f>
        <v>no</v>
      </c>
      <c r="AA1231" s="2" t="str">
        <f>IF(IFERROR(FIND("BIOC",M1231,1),0)&gt;1,"BIOCITY","no")</f>
        <v>no</v>
      </c>
      <c r="AB1231" s="2">
        <f>IFERROR(SEARCH("INT",F1231,1),0)+IFERROR(SEARCH("DEV",F1231,1),0)+IFERROR(SEARCH("FC",F1231,1),0)+IFERROR(SEARCH("USD",F1231,1),0)</f>
        <v>0</v>
      </c>
    </row>
    <row r="1232" spans="1:28" x14ac:dyDescent="0.2">
      <c r="A1232" s="1" t="s">
        <v>1074</v>
      </c>
      <c r="B1232" s="1" t="s">
        <v>15</v>
      </c>
      <c r="C1232" s="4">
        <v>45366</v>
      </c>
      <c r="D1232" s="1" t="s">
        <v>1073</v>
      </c>
      <c r="E1232" s="1" t="s">
        <v>1072</v>
      </c>
      <c r="F1232" s="1" t="s">
        <v>1048</v>
      </c>
      <c r="G1232" s="1" t="s">
        <v>12</v>
      </c>
      <c r="H1232" s="1" t="s">
        <v>11</v>
      </c>
      <c r="I1232" s="1" t="s">
        <v>10</v>
      </c>
      <c r="J1232" s="1" t="s">
        <v>9</v>
      </c>
      <c r="K1232" s="1" t="s">
        <v>30</v>
      </c>
      <c r="L1232" s="1" t="s">
        <v>223</v>
      </c>
      <c r="M1232" s="1" t="s">
        <v>222</v>
      </c>
      <c r="N1232" s="1">
        <v>96.96</v>
      </c>
      <c r="O1232" s="1" t="s">
        <v>2</v>
      </c>
      <c r="P1232" s="1">
        <v>0</v>
      </c>
      <c r="Q1232" s="1">
        <v>96.96</v>
      </c>
      <c r="R1232" s="1" t="s">
        <v>93</v>
      </c>
      <c r="S1232" s="1">
        <v>3366.74</v>
      </c>
      <c r="T1232" s="6">
        <f>+S1232*N1232</f>
        <v>326439.11039999995</v>
      </c>
      <c r="U1232" s="6">
        <f>+S1232*Q1232</f>
        <v>326439.11039999995</v>
      </c>
      <c r="V1232" s="1" t="str">
        <f>IF(AB1232=0,IFERROR(VLOOKUP(L1232,[1]listaMateriales!A:K,11,0),"-"),"Sin producto")</f>
        <v>38 x 38</v>
      </c>
      <c r="W1232" s="6">
        <f>+IF(OR(K1232="27",K1232="28",K1232="29"),VLOOKUP(L1232,[1]listaMateriales!A:E,5,0),0)*N1232/1000</f>
        <v>0</v>
      </c>
      <c r="X1232" s="6">
        <f>+IF(W1232=0,0,T1232/W1232)</f>
        <v>0</v>
      </c>
      <c r="Y1232" s="1" t="str">
        <f>MID(L1232,14,1)</f>
        <v>1</v>
      </c>
      <c r="Z1232" s="2" t="str">
        <f>IF(IFERROR(FIND("PUL",M1232,1),0)&gt;1,"pulido","no")</f>
        <v>no</v>
      </c>
      <c r="AA1232" s="2" t="str">
        <f>IF(IFERROR(FIND("BIOC",M1232,1),0)&gt;1,"BIOCITY","no")</f>
        <v>no</v>
      </c>
      <c r="AB1232" s="2">
        <f>IFERROR(SEARCH("INT",F1232,1),0)+IFERROR(SEARCH("DEV",F1232,1),0)+IFERROR(SEARCH("FC",F1232,1),0)+IFERROR(SEARCH("USD",F1232,1),0)</f>
        <v>0</v>
      </c>
    </row>
    <row r="1233" spans="1:28" x14ac:dyDescent="0.2">
      <c r="A1233" s="1" t="s">
        <v>1069</v>
      </c>
      <c r="B1233" s="1" t="s">
        <v>15</v>
      </c>
      <c r="C1233" s="4">
        <v>45366</v>
      </c>
      <c r="D1233" s="1" t="s">
        <v>749</v>
      </c>
      <c r="E1233" s="1" t="s">
        <v>748</v>
      </c>
      <c r="F1233" s="1" t="s">
        <v>1048</v>
      </c>
      <c r="G1233" s="1" t="s">
        <v>12</v>
      </c>
      <c r="H1233" s="1" t="s">
        <v>11</v>
      </c>
      <c r="I1233" s="1" t="s">
        <v>50</v>
      </c>
      <c r="J1233" s="1" t="s">
        <v>9</v>
      </c>
      <c r="K1233" s="1" t="s">
        <v>30</v>
      </c>
      <c r="L1233" s="1" t="s">
        <v>223</v>
      </c>
      <c r="M1233" s="1" t="s">
        <v>222</v>
      </c>
      <c r="N1233" s="1">
        <v>96.96</v>
      </c>
      <c r="O1233" s="1" t="s">
        <v>2</v>
      </c>
      <c r="P1233" s="1">
        <v>96.96</v>
      </c>
      <c r="Q1233" s="1">
        <v>0</v>
      </c>
      <c r="R1233" s="1" t="s">
        <v>93</v>
      </c>
      <c r="S1233" s="1">
        <v>3191.11</v>
      </c>
      <c r="T1233" s="6">
        <f>+S1233*N1233</f>
        <v>309410.02559999999</v>
      </c>
      <c r="U1233" s="6">
        <f>+S1233*Q1233</f>
        <v>0</v>
      </c>
      <c r="V1233" s="1" t="str">
        <f>IF(AB1233=0,IFERROR(VLOOKUP(L1233,[1]listaMateriales!A:K,11,0),"-"),"Sin producto")</f>
        <v>38 x 38</v>
      </c>
      <c r="W1233" s="6">
        <f>+IF(OR(K1233="27",K1233="28",K1233="29"),VLOOKUP(L1233,[1]listaMateriales!A:E,5,0),0)*N1233/1000</f>
        <v>0</v>
      </c>
      <c r="X1233" s="6">
        <f>+IF(W1233=0,0,T1233/W1233)</f>
        <v>0</v>
      </c>
      <c r="Y1233" s="1" t="str">
        <f>MID(L1233,14,1)</f>
        <v>1</v>
      </c>
      <c r="Z1233" s="2" t="str">
        <f>IF(IFERROR(FIND("PUL",M1233,1),0)&gt;1,"pulido","no")</f>
        <v>no</v>
      </c>
      <c r="AA1233" s="2" t="str">
        <f>IF(IFERROR(FIND("BIOC",M1233,1),0)&gt;1,"BIOCITY","no")</f>
        <v>no</v>
      </c>
      <c r="AB1233" s="2">
        <f>IFERROR(SEARCH("INT",F1233,1),0)+IFERROR(SEARCH("DEV",F1233,1),0)+IFERROR(SEARCH("FC",F1233,1),0)+IFERROR(SEARCH("USD",F1233,1),0)</f>
        <v>0</v>
      </c>
    </row>
    <row r="1234" spans="1:28" x14ac:dyDescent="0.2">
      <c r="A1234" s="1" t="s">
        <v>1069</v>
      </c>
      <c r="B1234" s="1" t="s">
        <v>15</v>
      </c>
      <c r="C1234" s="4">
        <v>45366</v>
      </c>
      <c r="D1234" s="1" t="s">
        <v>749</v>
      </c>
      <c r="E1234" s="1" t="s">
        <v>748</v>
      </c>
      <c r="F1234" s="1" t="s">
        <v>1048</v>
      </c>
      <c r="G1234" s="1" t="s">
        <v>12</v>
      </c>
      <c r="H1234" s="1" t="s">
        <v>11</v>
      </c>
      <c r="I1234" s="1" t="s">
        <v>50</v>
      </c>
      <c r="J1234" s="1" t="s">
        <v>9</v>
      </c>
      <c r="K1234" s="1" t="s">
        <v>30</v>
      </c>
      <c r="L1234" s="1" t="s">
        <v>203</v>
      </c>
      <c r="M1234" s="1" t="s">
        <v>202</v>
      </c>
      <c r="N1234" s="1">
        <v>96.96</v>
      </c>
      <c r="O1234" s="1" t="s">
        <v>2</v>
      </c>
      <c r="P1234" s="1">
        <v>96.96</v>
      </c>
      <c r="Q1234" s="1">
        <v>0</v>
      </c>
      <c r="R1234" s="1" t="s">
        <v>93</v>
      </c>
      <c r="S1234" s="1">
        <v>3191.11</v>
      </c>
      <c r="T1234" s="6">
        <f>+S1234*N1234</f>
        <v>309410.02559999999</v>
      </c>
      <c r="U1234" s="6">
        <f>+S1234*Q1234</f>
        <v>0</v>
      </c>
      <c r="V1234" s="1" t="str">
        <f>IF(AB1234=0,IFERROR(VLOOKUP(L1234,[1]listaMateriales!A:K,11,0),"-"),"Sin producto")</f>
        <v>38 x 38</v>
      </c>
      <c r="W1234" s="6">
        <f>+IF(OR(K1234="27",K1234="28",K1234="29"),VLOOKUP(L1234,[1]listaMateriales!A:E,5,0),0)*N1234/1000</f>
        <v>0</v>
      </c>
      <c r="X1234" s="6">
        <f>+IF(W1234=0,0,T1234/W1234)</f>
        <v>0</v>
      </c>
      <c r="Y1234" s="1" t="str">
        <f>MID(L1234,14,1)</f>
        <v>1</v>
      </c>
      <c r="Z1234" s="2" t="str">
        <f>IF(IFERROR(FIND("PUL",M1234,1),0)&gt;1,"pulido","no")</f>
        <v>no</v>
      </c>
      <c r="AA1234" s="2" t="str">
        <f>IF(IFERROR(FIND("BIOC",M1234,1),0)&gt;1,"BIOCITY","no")</f>
        <v>no</v>
      </c>
      <c r="AB1234" s="2">
        <f>IFERROR(SEARCH("INT",F1234,1),0)+IFERROR(SEARCH("DEV",F1234,1),0)+IFERROR(SEARCH("FC",F1234,1),0)+IFERROR(SEARCH("USD",F1234,1),0)</f>
        <v>0</v>
      </c>
    </row>
    <row r="1235" spans="1:28" x14ac:dyDescent="0.2">
      <c r="A1235" s="1" t="s">
        <v>1069</v>
      </c>
      <c r="B1235" s="1" t="s">
        <v>15</v>
      </c>
      <c r="C1235" s="4">
        <v>45366</v>
      </c>
      <c r="D1235" s="1" t="s">
        <v>749</v>
      </c>
      <c r="E1235" s="1" t="s">
        <v>748</v>
      </c>
      <c r="F1235" s="1" t="s">
        <v>1048</v>
      </c>
      <c r="G1235" s="1" t="s">
        <v>12</v>
      </c>
      <c r="H1235" s="1" t="s">
        <v>11</v>
      </c>
      <c r="I1235" s="1" t="s">
        <v>50</v>
      </c>
      <c r="J1235" s="1" t="s">
        <v>9</v>
      </c>
      <c r="K1235" s="1" t="s">
        <v>30</v>
      </c>
      <c r="L1235" s="1" t="s">
        <v>201</v>
      </c>
      <c r="M1235" s="1" t="s">
        <v>200</v>
      </c>
      <c r="N1235" s="1">
        <v>96.96</v>
      </c>
      <c r="O1235" s="1" t="s">
        <v>2</v>
      </c>
      <c r="P1235" s="1">
        <v>96.96</v>
      </c>
      <c r="Q1235" s="1">
        <v>0</v>
      </c>
      <c r="R1235" s="1" t="s">
        <v>93</v>
      </c>
      <c r="S1235" s="1">
        <v>3191.11</v>
      </c>
      <c r="T1235" s="6">
        <f>+S1235*N1235</f>
        <v>309410.02559999999</v>
      </c>
      <c r="U1235" s="6">
        <f>+S1235*Q1235</f>
        <v>0</v>
      </c>
      <c r="V1235" s="1" t="str">
        <f>IF(AB1235=0,IFERROR(VLOOKUP(L1235,[1]listaMateriales!A:K,11,0),"-"),"Sin producto")</f>
        <v>38 x 38</v>
      </c>
      <c r="W1235" s="6">
        <f>+IF(OR(K1235="27",K1235="28",K1235="29"),VLOOKUP(L1235,[1]listaMateriales!A:E,5,0),0)*N1235/1000</f>
        <v>0</v>
      </c>
      <c r="X1235" s="6">
        <f>+IF(W1235=0,0,T1235/W1235)</f>
        <v>0</v>
      </c>
      <c r="Y1235" s="1" t="str">
        <f>MID(L1235,14,1)</f>
        <v>1</v>
      </c>
      <c r="Z1235" s="2" t="str">
        <f>IF(IFERROR(FIND("PUL",M1235,1),0)&gt;1,"pulido","no")</f>
        <v>no</v>
      </c>
      <c r="AA1235" s="2" t="str">
        <f>IF(IFERROR(FIND("BIOC",M1235,1),0)&gt;1,"BIOCITY","no")</f>
        <v>no</v>
      </c>
      <c r="AB1235" s="2">
        <f>IFERROR(SEARCH("INT",F1235,1),0)+IFERROR(SEARCH("DEV",F1235,1),0)+IFERROR(SEARCH("FC",F1235,1),0)+IFERROR(SEARCH("USD",F1235,1),0)</f>
        <v>0</v>
      </c>
    </row>
    <row r="1236" spans="1:28" x14ac:dyDescent="0.2">
      <c r="A1236" s="1" t="s">
        <v>1069</v>
      </c>
      <c r="B1236" s="1" t="s">
        <v>15</v>
      </c>
      <c r="C1236" s="4">
        <v>45366</v>
      </c>
      <c r="D1236" s="1" t="s">
        <v>749</v>
      </c>
      <c r="E1236" s="1" t="s">
        <v>748</v>
      </c>
      <c r="F1236" s="1" t="s">
        <v>1048</v>
      </c>
      <c r="G1236" s="1" t="s">
        <v>12</v>
      </c>
      <c r="H1236" s="1" t="s">
        <v>11</v>
      </c>
      <c r="I1236" s="1" t="s">
        <v>50</v>
      </c>
      <c r="J1236" s="1" t="s">
        <v>9</v>
      </c>
      <c r="K1236" s="1" t="s">
        <v>30</v>
      </c>
      <c r="L1236" s="1" t="s">
        <v>1071</v>
      </c>
      <c r="M1236" s="1" t="s">
        <v>1070</v>
      </c>
      <c r="N1236" s="1">
        <v>96.96</v>
      </c>
      <c r="O1236" s="1" t="s">
        <v>2</v>
      </c>
      <c r="P1236" s="1">
        <v>96.96</v>
      </c>
      <c r="Q1236" s="1">
        <v>0</v>
      </c>
      <c r="R1236" s="1" t="s">
        <v>93</v>
      </c>
      <c r="S1236" s="1">
        <v>3191.11</v>
      </c>
      <c r="T1236" s="6">
        <f>+S1236*N1236</f>
        <v>309410.02559999999</v>
      </c>
      <c r="U1236" s="6">
        <f>+S1236*Q1236</f>
        <v>0</v>
      </c>
      <c r="V1236" s="1" t="str">
        <f>IF(AB1236=0,IFERROR(VLOOKUP(L1236,[1]listaMateriales!A:K,11,0),"-"),"Sin producto")</f>
        <v>38 x 38</v>
      </c>
      <c r="W1236" s="6">
        <f>+IF(OR(K1236="27",K1236="28",K1236="29"),VLOOKUP(L1236,[1]listaMateriales!A:E,5,0),0)*N1236/1000</f>
        <v>0</v>
      </c>
      <c r="X1236" s="6">
        <f>+IF(W1236=0,0,T1236/W1236)</f>
        <v>0</v>
      </c>
      <c r="Y1236" s="1" t="str">
        <f>MID(L1236,14,1)</f>
        <v>1</v>
      </c>
      <c r="Z1236" s="2" t="str">
        <f>IF(IFERROR(FIND("PUL",M1236,1),0)&gt;1,"pulido","no")</f>
        <v>no</v>
      </c>
      <c r="AA1236" s="2" t="str">
        <f>IF(IFERROR(FIND("BIOC",M1236,1),0)&gt;1,"BIOCITY","no")</f>
        <v>no</v>
      </c>
      <c r="AB1236" s="2">
        <f>IFERROR(SEARCH("INT",F1236,1),0)+IFERROR(SEARCH("DEV",F1236,1),0)+IFERROR(SEARCH("FC",F1236,1),0)+IFERROR(SEARCH("USD",F1236,1),0)</f>
        <v>0</v>
      </c>
    </row>
    <row r="1237" spans="1:28" x14ac:dyDescent="0.2">
      <c r="A1237" s="1" t="s">
        <v>1069</v>
      </c>
      <c r="B1237" s="1" t="s">
        <v>15</v>
      </c>
      <c r="C1237" s="4">
        <v>45366</v>
      </c>
      <c r="D1237" s="1" t="s">
        <v>749</v>
      </c>
      <c r="E1237" s="1" t="s">
        <v>748</v>
      </c>
      <c r="F1237" s="1" t="s">
        <v>1048</v>
      </c>
      <c r="G1237" s="1" t="s">
        <v>12</v>
      </c>
      <c r="H1237" s="1" t="s">
        <v>11</v>
      </c>
      <c r="I1237" s="1" t="s">
        <v>50</v>
      </c>
      <c r="J1237" s="1" t="s">
        <v>9</v>
      </c>
      <c r="K1237" s="1" t="s">
        <v>30</v>
      </c>
      <c r="L1237" s="1" t="s">
        <v>69</v>
      </c>
      <c r="M1237" s="1" t="s">
        <v>68</v>
      </c>
      <c r="N1237" s="1">
        <v>96.96</v>
      </c>
      <c r="O1237" s="1" t="s">
        <v>2</v>
      </c>
      <c r="P1237" s="1">
        <v>96.96</v>
      </c>
      <c r="Q1237" s="1">
        <v>0</v>
      </c>
      <c r="R1237" s="1" t="s">
        <v>93</v>
      </c>
      <c r="S1237" s="1">
        <v>3478.78</v>
      </c>
      <c r="T1237" s="6">
        <f>+S1237*N1237</f>
        <v>337302.50880000001</v>
      </c>
      <c r="U1237" s="6">
        <f>+S1237*Q1237</f>
        <v>0</v>
      </c>
      <c r="V1237" s="1" t="str">
        <f>IF(AB1237=0,IFERROR(VLOOKUP(L1237,[1]listaMateriales!A:K,11,0),"-"),"Sin producto")</f>
        <v>38 x 38</v>
      </c>
      <c r="W1237" s="6">
        <f>+IF(OR(K1237="27",K1237="28",K1237="29"),VLOOKUP(L1237,[1]listaMateriales!A:E,5,0),0)*N1237/1000</f>
        <v>0</v>
      </c>
      <c r="X1237" s="6">
        <f>+IF(W1237=0,0,T1237/W1237)</f>
        <v>0</v>
      </c>
      <c r="Y1237" s="1" t="str">
        <f>MID(L1237,14,1)</f>
        <v>1</v>
      </c>
      <c r="Z1237" s="2" t="str">
        <f>IF(IFERROR(FIND("PUL",M1237,1),0)&gt;1,"pulido","no")</f>
        <v>no</v>
      </c>
      <c r="AA1237" s="2" t="str">
        <f>IF(IFERROR(FIND("BIOC",M1237,1),0)&gt;1,"BIOCITY","no")</f>
        <v>no</v>
      </c>
      <c r="AB1237" s="2">
        <f>IFERROR(SEARCH("INT",F1237,1),0)+IFERROR(SEARCH("DEV",F1237,1),0)+IFERROR(SEARCH("FC",F1237,1),0)+IFERROR(SEARCH("USD",F1237,1),0)</f>
        <v>0</v>
      </c>
    </row>
    <row r="1238" spans="1:28" x14ac:dyDescent="0.2">
      <c r="A1238" s="1" t="s">
        <v>1069</v>
      </c>
      <c r="B1238" s="1" t="s">
        <v>15</v>
      </c>
      <c r="C1238" s="4">
        <v>45366</v>
      </c>
      <c r="D1238" s="1" t="s">
        <v>749</v>
      </c>
      <c r="E1238" s="1" t="s">
        <v>748</v>
      </c>
      <c r="F1238" s="1" t="s">
        <v>1048</v>
      </c>
      <c r="G1238" s="1" t="s">
        <v>12</v>
      </c>
      <c r="H1238" s="1" t="s">
        <v>11</v>
      </c>
      <c r="I1238" s="1" t="s">
        <v>50</v>
      </c>
      <c r="J1238" s="1" t="s">
        <v>9</v>
      </c>
      <c r="K1238" s="1" t="s">
        <v>30</v>
      </c>
      <c r="L1238" s="1" t="s">
        <v>625</v>
      </c>
      <c r="M1238" s="1" t="s">
        <v>624</v>
      </c>
      <c r="N1238" s="1">
        <v>96.96</v>
      </c>
      <c r="O1238" s="1" t="s">
        <v>2</v>
      </c>
      <c r="P1238" s="1">
        <v>96.96</v>
      </c>
      <c r="Q1238" s="1">
        <v>0</v>
      </c>
      <c r="R1238" s="1" t="s">
        <v>93</v>
      </c>
      <c r="S1238" s="1">
        <v>3191.11</v>
      </c>
      <c r="T1238" s="6">
        <f>+S1238*N1238</f>
        <v>309410.02559999999</v>
      </c>
      <c r="U1238" s="6">
        <f>+S1238*Q1238</f>
        <v>0</v>
      </c>
      <c r="V1238" s="1" t="str">
        <f>IF(AB1238=0,IFERROR(VLOOKUP(L1238,[1]listaMateriales!A:K,11,0),"-"),"Sin producto")</f>
        <v>38 x 38</v>
      </c>
      <c r="W1238" s="6">
        <f>+IF(OR(K1238="27",K1238="28",K1238="29"),VLOOKUP(L1238,[1]listaMateriales!A:E,5,0),0)*N1238/1000</f>
        <v>0</v>
      </c>
      <c r="X1238" s="6">
        <f>+IF(W1238=0,0,T1238/W1238)</f>
        <v>0</v>
      </c>
      <c r="Y1238" s="1" t="str">
        <f>MID(L1238,14,1)</f>
        <v>1</v>
      </c>
      <c r="Z1238" s="2" t="str">
        <f>IF(IFERROR(FIND("PUL",M1238,1),0)&gt;1,"pulido","no")</f>
        <v>no</v>
      </c>
      <c r="AA1238" s="2" t="str">
        <f>IF(IFERROR(FIND("BIOC",M1238,1),0)&gt;1,"BIOCITY","no")</f>
        <v>no</v>
      </c>
      <c r="AB1238" s="2">
        <f>IFERROR(SEARCH("INT",F1238,1),0)+IFERROR(SEARCH("DEV",F1238,1),0)+IFERROR(SEARCH("FC",F1238,1),0)+IFERROR(SEARCH("USD",F1238,1),0)</f>
        <v>0</v>
      </c>
    </row>
    <row r="1239" spans="1:28" x14ac:dyDescent="0.2">
      <c r="A1239" s="1" t="s">
        <v>1068</v>
      </c>
      <c r="B1239" s="1" t="s">
        <v>15</v>
      </c>
      <c r="C1239" s="4">
        <v>45366</v>
      </c>
      <c r="D1239" s="1" t="s">
        <v>1056</v>
      </c>
      <c r="E1239" s="1" t="s">
        <v>1055</v>
      </c>
      <c r="F1239" s="1" t="s">
        <v>1054</v>
      </c>
      <c r="G1239" s="1" t="s">
        <v>12</v>
      </c>
      <c r="H1239" s="1" t="s">
        <v>11</v>
      </c>
      <c r="I1239" s="1" t="s">
        <v>50</v>
      </c>
      <c r="J1239" s="1" t="s">
        <v>17</v>
      </c>
      <c r="K1239" s="1" t="s">
        <v>16</v>
      </c>
      <c r="L1239" s="1" t="s">
        <v>1067</v>
      </c>
      <c r="M1239" s="1" t="s">
        <v>1066</v>
      </c>
      <c r="N1239" s="1">
        <v>261</v>
      </c>
      <c r="O1239" s="1" t="s">
        <v>2</v>
      </c>
      <c r="P1239" s="1">
        <v>0</v>
      </c>
      <c r="Q1239" s="1">
        <v>261</v>
      </c>
      <c r="R1239" s="1" t="s">
        <v>80</v>
      </c>
      <c r="S1239" s="1">
        <v>10783.96</v>
      </c>
      <c r="T1239" s="6">
        <f>+S1239*N1239</f>
        <v>2814613.5599999996</v>
      </c>
      <c r="U1239" s="6">
        <f>+S1239*Q1239</f>
        <v>2814613.5599999996</v>
      </c>
      <c r="V1239" s="1" t="str">
        <f>IF(AB1239=0,IFERROR(VLOOKUP(L1239,[1]listaMateriales!A:K,11,0),"-"),"Sin producto")</f>
        <v xml:space="preserve">59 x 59 </v>
      </c>
      <c r="W1239" s="6">
        <f>+IF(OR(K1239="27",K1239="28",K1239="29"),VLOOKUP(L1239,[1]listaMateriales!A:E,5,0),0)*N1239/1000</f>
        <v>0</v>
      </c>
      <c r="X1239" s="6">
        <f>+IF(W1239=0,0,T1239/W1239)</f>
        <v>0</v>
      </c>
      <c r="Y1239" s="1" t="str">
        <f>MID(L1239,14,1)</f>
        <v>1</v>
      </c>
      <c r="Z1239" s="2" t="str">
        <f>IF(IFERROR(FIND("PUL",M1239,1),0)&gt;1,"pulido","no")</f>
        <v>no</v>
      </c>
      <c r="AA1239" s="2" t="str">
        <f>IF(IFERROR(FIND("BIOC",M1239,1),0)&gt;1,"BIOCITY","no")</f>
        <v>no</v>
      </c>
      <c r="AB1239" s="2">
        <f>IFERROR(SEARCH("INT",F1239,1),0)+IFERROR(SEARCH("DEV",F1239,1),0)+IFERROR(SEARCH("FC",F1239,1),0)+IFERROR(SEARCH("USD",F1239,1),0)</f>
        <v>0</v>
      </c>
    </row>
    <row r="1240" spans="1:28" x14ac:dyDescent="0.2">
      <c r="A1240" s="1" t="s">
        <v>1065</v>
      </c>
      <c r="B1240" s="1" t="s">
        <v>15</v>
      </c>
      <c r="C1240" s="4">
        <v>45366</v>
      </c>
      <c r="D1240" s="1" t="s">
        <v>1064</v>
      </c>
      <c r="E1240" s="1" t="s">
        <v>1063</v>
      </c>
      <c r="F1240" s="1" t="s">
        <v>1062</v>
      </c>
      <c r="G1240" s="1" t="s">
        <v>39</v>
      </c>
      <c r="H1240" s="1" t="s">
        <v>38</v>
      </c>
      <c r="I1240" s="1" t="s">
        <v>10</v>
      </c>
      <c r="J1240" s="1" t="s">
        <v>17</v>
      </c>
      <c r="K1240" s="1" t="s">
        <v>16</v>
      </c>
      <c r="L1240" s="1" t="s">
        <v>1033</v>
      </c>
      <c r="M1240" s="1" t="s">
        <v>1032</v>
      </c>
      <c r="N1240" s="1">
        <v>291.60000000000002</v>
      </c>
      <c r="O1240" s="1" t="s">
        <v>2</v>
      </c>
      <c r="P1240" s="1">
        <v>0</v>
      </c>
      <c r="Q1240" s="1">
        <v>291.60000000000002</v>
      </c>
      <c r="R1240" s="1" t="s">
        <v>43</v>
      </c>
      <c r="S1240" s="1">
        <v>23624.28</v>
      </c>
      <c r="T1240" s="6">
        <f>+S1240*N1240</f>
        <v>6888840.0480000004</v>
      </c>
      <c r="U1240" s="6">
        <f>+S1240*Q1240</f>
        <v>6888840.0480000004</v>
      </c>
      <c r="V1240" s="1" t="str">
        <f>IF(AB1240=0,IFERROR(VLOOKUP(L1240,[1]listaMateriales!A:K,11,0),"-"),"Sin producto")</f>
        <v>58 x 117 Polished</v>
      </c>
      <c r="W1240" s="6">
        <f>+IF(OR(K1240="27",K1240="28",K1240="29"),VLOOKUP(L1240,[1]listaMateriales!A:E,5,0),0)*N1240/1000</f>
        <v>0</v>
      </c>
      <c r="X1240" s="6">
        <f>+IF(W1240=0,0,T1240/W1240)</f>
        <v>0</v>
      </c>
      <c r="Y1240" s="1" t="str">
        <f>MID(L1240,14,1)</f>
        <v>1</v>
      </c>
      <c r="Z1240" s="2" t="str">
        <f>IF(IFERROR(FIND("PUL",M1240,1),0)&gt;1,"pulido","no")</f>
        <v>pulido</v>
      </c>
      <c r="AA1240" s="2" t="str">
        <f>IF(IFERROR(FIND("BIOC",M1240,1),0)&gt;1,"BIOCITY","no")</f>
        <v>no</v>
      </c>
      <c r="AB1240" s="2">
        <f>IFERROR(SEARCH("INT",F1240,1),0)+IFERROR(SEARCH("DEV",F1240,1),0)+IFERROR(SEARCH("FC",F1240,1),0)+IFERROR(SEARCH("USD",F1240,1),0)</f>
        <v>0</v>
      </c>
    </row>
    <row r="1241" spans="1:28" x14ac:dyDescent="0.2">
      <c r="A1241" s="1" t="s">
        <v>1061</v>
      </c>
      <c r="B1241" s="1" t="s">
        <v>15</v>
      </c>
      <c r="C1241" s="4">
        <v>45366</v>
      </c>
      <c r="D1241" s="1" t="s">
        <v>1060</v>
      </c>
      <c r="E1241" s="1" t="s">
        <v>1059</v>
      </c>
      <c r="F1241" s="1" t="s">
        <v>1048</v>
      </c>
      <c r="G1241" s="1" t="s">
        <v>12</v>
      </c>
      <c r="H1241" s="1" t="s">
        <v>11</v>
      </c>
      <c r="I1241" s="1" t="s">
        <v>50</v>
      </c>
      <c r="J1241" s="1" t="s">
        <v>9</v>
      </c>
      <c r="K1241" s="1" t="s">
        <v>30</v>
      </c>
      <c r="L1241" s="1" t="s">
        <v>67</v>
      </c>
      <c r="M1241" s="1" t="s">
        <v>66</v>
      </c>
      <c r="N1241" s="1">
        <v>193.92</v>
      </c>
      <c r="O1241" s="1" t="s">
        <v>2</v>
      </c>
      <c r="P1241" s="1">
        <v>193.92</v>
      </c>
      <c r="Q1241" s="1">
        <v>0</v>
      </c>
      <c r="R1241" s="1" t="s">
        <v>93</v>
      </c>
      <c r="S1241" s="1">
        <v>3189.79</v>
      </c>
      <c r="T1241" s="6">
        <f>+S1241*N1241</f>
        <v>618564.07679999992</v>
      </c>
      <c r="U1241" s="6">
        <f>+S1241*Q1241</f>
        <v>0</v>
      </c>
      <c r="V1241" s="1" t="str">
        <f>IF(AB1241=0,IFERROR(VLOOKUP(L1241,[1]listaMateriales!A:K,11,0),"-"),"Sin producto")</f>
        <v>38 x 38</v>
      </c>
      <c r="W1241" s="6">
        <f>+IF(OR(K1241="27",K1241="28",K1241="29"),VLOOKUP(L1241,[1]listaMateriales!A:E,5,0),0)*N1241/1000</f>
        <v>0</v>
      </c>
      <c r="X1241" s="6">
        <f>+IF(W1241=0,0,T1241/W1241)</f>
        <v>0</v>
      </c>
      <c r="Y1241" s="1" t="str">
        <f>MID(L1241,14,1)</f>
        <v>1</v>
      </c>
      <c r="Z1241" s="2" t="str">
        <f>IF(IFERROR(FIND("PUL",M1241,1),0)&gt;1,"pulido","no")</f>
        <v>no</v>
      </c>
      <c r="AA1241" s="2" t="str">
        <f>IF(IFERROR(FIND("BIOC",M1241,1),0)&gt;1,"BIOCITY","no")</f>
        <v>no</v>
      </c>
      <c r="AB1241" s="2">
        <f>IFERROR(SEARCH("INT",F1241,1),0)+IFERROR(SEARCH("DEV",F1241,1),0)+IFERROR(SEARCH("FC",F1241,1),0)+IFERROR(SEARCH("USD",F1241,1),0)</f>
        <v>0</v>
      </c>
    </row>
    <row r="1242" spans="1:28" x14ac:dyDescent="0.2">
      <c r="A1242" s="1" t="s">
        <v>1061</v>
      </c>
      <c r="B1242" s="1" t="s">
        <v>15</v>
      </c>
      <c r="C1242" s="4">
        <v>45366</v>
      </c>
      <c r="D1242" s="1" t="s">
        <v>1060</v>
      </c>
      <c r="E1242" s="1" t="s">
        <v>1059</v>
      </c>
      <c r="F1242" s="1" t="s">
        <v>1048</v>
      </c>
      <c r="G1242" s="1" t="s">
        <v>12</v>
      </c>
      <c r="H1242" s="1" t="s">
        <v>11</v>
      </c>
      <c r="I1242" s="1" t="s">
        <v>50</v>
      </c>
      <c r="J1242" s="1" t="s">
        <v>9</v>
      </c>
      <c r="K1242" s="1" t="s">
        <v>30</v>
      </c>
      <c r="L1242" s="1" t="s">
        <v>118</v>
      </c>
      <c r="M1242" s="1" t="s">
        <v>117</v>
      </c>
      <c r="N1242" s="1">
        <v>193.92</v>
      </c>
      <c r="O1242" s="1" t="s">
        <v>2</v>
      </c>
      <c r="P1242" s="1">
        <v>193.92</v>
      </c>
      <c r="Q1242" s="1">
        <v>0</v>
      </c>
      <c r="R1242" s="1" t="s">
        <v>93</v>
      </c>
      <c r="S1242" s="1">
        <v>3189.79</v>
      </c>
      <c r="T1242" s="6">
        <f>+S1242*N1242</f>
        <v>618564.07679999992</v>
      </c>
      <c r="U1242" s="6">
        <f>+S1242*Q1242</f>
        <v>0</v>
      </c>
      <c r="V1242" s="1" t="str">
        <f>IF(AB1242=0,IFERROR(VLOOKUP(L1242,[1]listaMateriales!A:K,11,0),"-"),"Sin producto")</f>
        <v>38 x 38</v>
      </c>
      <c r="W1242" s="6">
        <f>+IF(OR(K1242="27",K1242="28",K1242="29"),VLOOKUP(L1242,[1]listaMateriales!A:E,5,0),0)*N1242/1000</f>
        <v>0</v>
      </c>
      <c r="X1242" s="6">
        <f>+IF(W1242=0,0,T1242/W1242)</f>
        <v>0</v>
      </c>
      <c r="Y1242" s="1" t="str">
        <f>MID(L1242,14,1)</f>
        <v>1</v>
      </c>
      <c r="Z1242" s="2" t="str">
        <f>IF(IFERROR(FIND("PUL",M1242,1),0)&gt;1,"pulido","no")</f>
        <v>no</v>
      </c>
      <c r="AA1242" s="2" t="str">
        <f>IF(IFERROR(FIND("BIOC",M1242,1),0)&gt;1,"BIOCITY","no")</f>
        <v>no</v>
      </c>
      <c r="AB1242" s="2">
        <f>IFERROR(SEARCH("INT",F1242,1),0)+IFERROR(SEARCH("DEV",F1242,1),0)+IFERROR(SEARCH("FC",F1242,1),0)+IFERROR(SEARCH("USD",F1242,1),0)</f>
        <v>0</v>
      </c>
    </row>
    <row r="1243" spans="1:28" x14ac:dyDescent="0.2">
      <c r="A1243" s="1" t="s">
        <v>1061</v>
      </c>
      <c r="B1243" s="1" t="s">
        <v>15</v>
      </c>
      <c r="C1243" s="4">
        <v>45366</v>
      </c>
      <c r="D1243" s="1" t="s">
        <v>1060</v>
      </c>
      <c r="E1243" s="1" t="s">
        <v>1059</v>
      </c>
      <c r="F1243" s="1" t="s">
        <v>1048</v>
      </c>
      <c r="G1243" s="1" t="s">
        <v>12</v>
      </c>
      <c r="H1243" s="1" t="s">
        <v>11</v>
      </c>
      <c r="I1243" s="1" t="s">
        <v>50</v>
      </c>
      <c r="J1243" s="1" t="s">
        <v>9</v>
      </c>
      <c r="K1243" s="1" t="s">
        <v>30</v>
      </c>
      <c r="L1243" s="1" t="s">
        <v>625</v>
      </c>
      <c r="M1243" s="1" t="s">
        <v>624</v>
      </c>
      <c r="N1243" s="1">
        <v>96.96</v>
      </c>
      <c r="O1243" s="1" t="s">
        <v>2</v>
      </c>
      <c r="P1243" s="1">
        <v>96.96</v>
      </c>
      <c r="Q1243" s="1">
        <v>0</v>
      </c>
      <c r="R1243" s="1" t="s">
        <v>93</v>
      </c>
      <c r="S1243" s="1">
        <v>3189.79</v>
      </c>
      <c r="T1243" s="6">
        <f>+S1243*N1243</f>
        <v>309282.03839999996</v>
      </c>
      <c r="U1243" s="6">
        <f>+S1243*Q1243</f>
        <v>0</v>
      </c>
      <c r="V1243" s="1" t="str">
        <f>IF(AB1243=0,IFERROR(VLOOKUP(L1243,[1]listaMateriales!A:K,11,0),"-"),"Sin producto")</f>
        <v>38 x 38</v>
      </c>
      <c r="W1243" s="6">
        <f>+IF(OR(K1243="27",K1243="28",K1243="29"),VLOOKUP(L1243,[1]listaMateriales!A:E,5,0),0)*N1243/1000</f>
        <v>0</v>
      </c>
      <c r="X1243" s="6">
        <f>+IF(W1243=0,0,T1243/W1243)</f>
        <v>0</v>
      </c>
      <c r="Y1243" s="1" t="str">
        <f>MID(L1243,14,1)</f>
        <v>1</v>
      </c>
      <c r="Z1243" s="2" t="str">
        <f>IF(IFERROR(FIND("PUL",M1243,1),0)&gt;1,"pulido","no")</f>
        <v>no</v>
      </c>
      <c r="AA1243" s="2" t="str">
        <f>IF(IFERROR(FIND("BIOC",M1243,1),0)&gt;1,"BIOCITY","no")</f>
        <v>no</v>
      </c>
      <c r="AB1243" s="2">
        <f>IFERROR(SEARCH("INT",F1243,1),0)+IFERROR(SEARCH("DEV",F1243,1),0)+IFERROR(SEARCH("FC",F1243,1),0)+IFERROR(SEARCH("USD",F1243,1),0)</f>
        <v>0</v>
      </c>
    </row>
    <row r="1244" spans="1:28" x14ac:dyDescent="0.2">
      <c r="A1244" s="1" t="s">
        <v>1061</v>
      </c>
      <c r="B1244" s="1" t="s">
        <v>15</v>
      </c>
      <c r="C1244" s="4">
        <v>45366</v>
      </c>
      <c r="D1244" s="1" t="s">
        <v>1060</v>
      </c>
      <c r="E1244" s="1" t="s">
        <v>1059</v>
      </c>
      <c r="F1244" s="1" t="s">
        <v>1048</v>
      </c>
      <c r="G1244" s="1" t="s">
        <v>12</v>
      </c>
      <c r="H1244" s="1" t="s">
        <v>11</v>
      </c>
      <c r="I1244" s="1" t="s">
        <v>50</v>
      </c>
      <c r="J1244" s="1" t="s">
        <v>9</v>
      </c>
      <c r="K1244" s="1" t="s">
        <v>30</v>
      </c>
      <c r="L1244" s="1" t="s">
        <v>623</v>
      </c>
      <c r="M1244" s="1" t="s">
        <v>622</v>
      </c>
      <c r="N1244" s="1">
        <v>96.96</v>
      </c>
      <c r="O1244" s="1" t="s">
        <v>2</v>
      </c>
      <c r="P1244" s="1">
        <v>96.96</v>
      </c>
      <c r="Q1244" s="1">
        <v>0</v>
      </c>
      <c r="R1244" s="1" t="s">
        <v>93</v>
      </c>
      <c r="S1244" s="1">
        <v>3189.79</v>
      </c>
      <c r="T1244" s="6">
        <f>+S1244*N1244</f>
        <v>309282.03839999996</v>
      </c>
      <c r="U1244" s="6">
        <f>+S1244*Q1244</f>
        <v>0</v>
      </c>
      <c r="V1244" s="1" t="str">
        <f>IF(AB1244=0,IFERROR(VLOOKUP(L1244,[1]listaMateriales!A:K,11,0),"-"),"Sin producto")</f>
        <v>38 x 38</v>
      </c>
      <c r="W1244" s="6">
        <f>+IF(OR(K1244="27",K1244="28",K1244="29"),VLOOKUP(L1244,[1]listaMateriales!A:E,5,0),0)*N1244/1000</f>
        <v>0</v>
      </c>
      <c r="X1244" s="6">
        <f>+IF(W1244=0,0,T1244/W1244)</f>
        <v>0</v>
      </c>
      <c r="Y1244" s="1" t="str">
        <f>MID(L1244,14,1)</f>
        <v>1</v>
      </c>
      <c r="Z1244" s="2" t="str">
        <f>IF(IFERROR(FIND("PUL",M1244,1),0)&gt;1,"pulido","no")</f>
        <v>no</v>
      </c>
      <c r="AA1244" s="2" t="str">
        <f>IF(IFERROR(FIND("BIOC",M1244,1),0)&gt;1,"BIOCITY","no")</f>
        <v>no</v>
      </c>
      <c r="AB1244" s="2">
        <f>IFERROR(SEARCH("INT",F1244,1),0)+IFERROR(SEARCH("DEV",F1244,1),0)+IFERROR(SEARCH("FC",F1244,1),0)+IFERROR(SEARCH("USD",F1244,1),0)</f>
        <v>0</v>
      </c>
    </row>
    <row r="1245" spans="1:28" x14ac:dyDescent="0.2">
      <c r="A1245" s="1" t="s">
        <v>1061</v>
      </c>
      <c r="B1245" s="1" t="s">
        <v>15</v>
      </c>
      <c r="C1245" s="4">
        <v>45366</v>
      </c>
      <c r="D1245" s="1" t="s">
        <v>1060</v>
      </c>
      <c r="E1245" s="1" t="s">
        <v>1059</v>
      </c>
      <c r="F1245" s="1" t="s">
        <v>1048</v>
      </c>
      <c r="G1245" s="1" t="s">
        <v>12</v>
      </c>
      <c r="H1245" s="1" t="s">
        <v>11</v>
      </c>
      <c r="I1245" s="1" t="s">
        <v>50</v>
      </c>
      <c r="J1245" s="1" t="s">
        <v>9</v>
      </c>
      <c r="K1245" s="1" t="s">
        <v>30</v>
      </c>
      <c r="L1245" s="1" t="s">
        <v>122</v>
      </c>
      <c r="M1245" s="1" t="s">
        <v>121</v>
      </c>
      <c r="N1245" s="1">
        <v>96.96</v>
      </c>
      <c r="O1245" s="1" t="s">
        <v>2</v>
      </c>
      <c r="P1245" s="1">
        <v>96.96</v>
      </c>
      <c r="Q1245" s="1">
        <v>0</v>
      </c>
      <c r="R1245" s="1" t="s">
        <v>93</v>
      </c>
      <c r="S1245" s="1">
        <v>3189.79</v>
      </c>
      <c r="T1245" s="6">
        <f>+S1245*N1245</f>
        <v>309282.03839999996</v>
      </c>
      <c r="U1245" s="6">
        <f>+S1245*Q1245</f>
        <v>0</v>
      </c>
      <c r="V1245" s="1" t="str">
        <f>IF(AB1245=0,IFERROR(VLOOKUP(L1245,[1]listaMateriales!A:K,11,0),"-"),"Sin producto")</f>
        <v>38 x 38</v>
      </c>
      <c r="W1245" s="6">
        <f>+IF(OR(K1245="27",K1245="28",K1245="29"),VLOOKUP(L1245,[1]listaMateriales!A:E,5,0),0)*N1245/1000</f>
        <v>0</v>
      </c>
      <c r="X1245" s="6">
        <f>+IF(W1245=0,0,T1245/W1245)</f>
        <v>0</v>
      </c>
      <c r="Y1245" s="1" t="str">
        <f>MID(L1245,14,1)</f>
        <v>1</v>
      </c>
      <c r="Z1245" s="2" t="str">
        <f>IF(IFERROR(FIND("PUL",M1245,1),0)&gt;1,"pulido","no")</f>
        <v>no</v>
      </c>
      <c r="AA1245" s="2" t="str">
        <f>IF(IFERROR(FIND("BIOC",M1245,1),0)&gt;1,"BIOCITY","no")</f>
        <v>no</v>
      </c>
      <c r="AB1245" s="2">
        <f>IFERROR(SEARCH("INT",F1245,1),0)+IFERROR(SEARCH("DEV",F1245,1),0)+IFERROR(SEARCH("FC",F1245,1),0)+IFERROR(SEARCH("USD",F1245,1),0)</f>
        <v>0</v>
      </c>
    </row>
    <row r="1246" spans="1:28" x14ac:dyDescent="0.2">
      <c r="A1246" s="1" t="s">
        <v>1061</v>
      </c>
      <c r="B1246" s="1" t="s">
        <v>15</v>
      </c>
      <c r="C1246" s="4">
        <v>45366</v>
      </c>
      <c r="D1246" s="1" t="s">
        <v>1060</v>
      </c>
      <c r="E1246" s="1" t="s">
        <v>1059</v>
      </c>
      <c r="F1246" s="1" t="s">
        <v>1048</v>
      </c>
      <c r="G1246" s="1" t="s">
        <v>12</v>
      </c>
      <c r="H1246" s="1" t="s">
        <v>11</v>
      </c>
      <c r="I1246" s="1" t="s">
        <v>50</v>
      </c>
      <c r="J1246" s="1" t="s">
        <v>9</v>
      </c>
      <c r="K1246" s="1" t="s">
        <v>30</v>
      </c>
      <c r="L1246" s="1" t="s">
        <v>300</v>
      </c>
      <c r="M1246" s="1" t="s">
        <v>299</v>
      </c>
      <c r="N1246" s="1">
        <v>193.92</v>
      </c>
      <c r="O1246" s="1" t="s">
        <v>2</v>
      </c>
      <c r="P1246" s="1">
        <v>193.92</v>
      </c>
      <c r="Q1246" s="1">
        <v>0</v>
      </c>
      <c r="R1246" s="1" t="s">
        <v>93</v>
      </c>
      <c r="S1246" s="1">
        <v>3189.79</v>
      </c>
      <c r="T1246" s="6">
        <f>+S1246*N1246</f>
        <v>618564.07679999992</v>
      </c>
      <c r="U1246" s="6">
        <f>+S1246*Q1246</f>
        <v>0</v>
      </c>
      <c r="V1246" s="1" t="str">
        <f>IF(AB1246=0,IFERROR(VLOOKUP(L1246,[1]listaMateriales!A:K,11,0),"-"),"Sin producto")</f>
        <v>38 x 38</v>
      </c>
      <c r="W1246" s="6">
        <f>+IF(OR(K1246="27",K1246="28",K1246="29"),VLOOKUP(L1246,[1]listaMateriales!A:E,5,0),0)*N1246/1000</f>
        <v>0</v>
      </c>
      <c r="X1246" s="6">
        <f>+IF(W1246=0,0,T1246/W1246)</f>
        <v>0</v>
      </c>
      <c r="Y1246" s="1" t="str">
        <f>MID(L1246,14,1)</f>
        <v>1</v>
      </c>
      <c r="Z1246" s="2" t="str">
        <f>IF(IFERROR(FIND("PUL",M1246,1),0)&gt;1,"pulido","no")</f>
        <v>no</v>
      </c>
      <c r="AA1246" s="2" t="str">
        <f>IF(IFERROR(FIND("BIOC",M1246,1),0)&gt;1,"BIOCITY","no")</f>
        <v>no</v>
      </c>
      <c r="AB1246" s="2">
        <f>IFERROR(SEARCH("INT",F1246,1),0)+IFERROR(SEARCH("DEV",F1246,1),0)+IFERROR(SEARCH("FC",F1246,1),0)+IFERROR(SEARCH("USD",F1246,1),0)</f>
        <v>0</v>
      </c>
    </row>
    <row r="1247" spans="1:28" x14ac:dyDescent="0.2">
      <c r="A1247" s="1" t="s">
        <v>1061</v>
      </c>
      <c r="B1247" s="1" t="s">
        <v>15</v>
      </c>
      <c r="C1247" s="4">
        <v>45366</v>
      </c>
      <c r="D1247" s="1" t="s">
        <v>1060</v>
      </c>
      <c r="E1247" s="1" t="s">
        <v>1059</v>
      </c>
      <c r="F1247" s="1" t="s">
        <v>1048</v>
      </c>
      <c r="G1247" s="1" t="s">
        <v>12</v>
      </c>
      <c r="H1247" s="1" t="s">
        <v>11</v>
      </c>
      <c r="I1247" s="1" t="s">
        <v>50</v>
      </c>
      <c r="J1247" s="1" t="s">
        <v>9</v>
      </c>
      <c r="K1247" s="1" t="s">
        <v>30</v>
      </c>
      <c r="L1247" s="1" t="s">
        <v>619</v>
      </c>
      <c r="M1247" s="1" t="s">
        <v>618</v>
      </c>
      <c r="N1247" s="1">
        <v>193.92</v>
      </c>
      <c r="O1247" s="1" t="s">
        <v>2</v>
      </c>
      <c r="P1247" s="1">
        <v>193.92</v>
      </c>
      <c r="Q1247" s="1">
        <v>0</v>
      </c>
      <c r="R1247" s="1" t="s">
        <v>93</v>
      </c>
      <c r="S1247" s="1">
        <v>3189.79</v>
      </c>
      <c r="T1247" s="6">
        <f>+S1247*N1247</f>
        <v>618564.07679999992</v>
      </c>
      <c r="U1247" s="6">
        <f>+S1247*Q1247</f>
        <v>0</v>
      </c>
      <c r="V1247" s="1" t="str">
        <f>IF(AB1247=0,IFERROR(VLOOKUP(L1247,[1]listaMateriales!A:K,11,0),"-"),"Sin producto")</f>
        <v>38 x 38</v>
      </c>
      <c r="W1247" s="6">
        <f>+IF(OR(K1247="27",K1247="28",K1247="29"),VLOOKUP(L1247,[1]listaMateriales!A:E,5,0),0)*N1247/1000</f>
        <v>0</v>
      </c>
      <c r="X1247" s="6">
        <f>+IF(W1247=0,0,T1247/W1247)</f>
        <v>0</v>
      </c>
      <c r="Y1247" s="1" t="str">
        <f>MID(L1247,14,1)</f>
        <v>1</v>
      </c>
      <c r="Z1247" s="2" t="str">
        <f>IF(IFERROR(FIND("PUL",M1247,1),0)&gt;1,"pulido","no")</f>
        <v>no</v>
      </c>
      <c r="AA1247" s="2" t="str">
        <f>IF(IFERROR(FIND("BIOC",M1247,1),0)&gt;1,"BIOCITY","no")</f>
        <v>no</v>
      </c>
      <c r="AB1247" s="2">
        <f>IFERROR(SEARCH("INT",F1247,1),0)+IFERROR(SEARCH("DEV",F1247,1),0)+IFERROR(SEARCH("FC",F1247,1),0)+IFERROR(SEARCH("USD",F1247,1),0)</f>
        <v>0</v>
      </c>
    </row>
    <row r="1248" spans="1:28" x14ac:dyDescent="0.2">
      <c r="A1248" s="1" t="s">
        <v>1061</v>
      </c>
      <c r="B1248" s="1" t="s">
        <v>15</v>
      </c>
      <c r="C1248" s="4">
        <v>45366</v>
      </c>
      <c r="D1248" s="1" t="s">
        <v>1060</v>
      </c>
      <c r="E1248" s="1" t="s">
        <v>1059</v>
      </c>
      <c r="F1248" s="1" t="s">
        <v>1048</v>
      </c>
      <c r="G1248" s="1" t="s">
        <v>12</v>
      </c>
      <c r="H1248" s="1" t="s">
        <v>11</v>
      </c>
      <c r="I1248" s="1" t="s">
        <v>50</v>
      </c>
      <c r="J1248" s="1" t="s">
        <v>9</v>
      </c>
      <c r="K1248" s="1" t="s">
        <v>30</v>
      </c>
      <c r="L1248" s="1" t="s">
        <v>112</v>
      </c>
      <c r="M1248" s="1" t="s">
        <v>111</v>
      </c>
      <c r="N1248" s="1">
        <v>193.92</v>
      </c>
      <c r="O1248" s="1" t="s">
        <v>2</v>
      </c>
      <c r="P1248" s="1">
        <v>193.92</v>
      </c>
      <c r="Q1248" s="1">
        <v>0</v>
      </c>
      <c r="R1248" s="1" t="s">
        <v>93</v>
      </c>
      <c r="S1248" s="1">
        <v>3189.79</v>
      </c>
      <c r="T1248" s="6">
        <f>+S1248*N1248</f>
        <v>618564.07679999992</v>
      </c>
      <c r="U1248" s="6">
        <f>+S1248*Q1248</f>
        <v>0</v>
      </c>
      <c r="V1248" s="1" t="str">
        <f>IF(AB1248=0,IFERROR(VLOOKUP(L1248,[1]listaMateriales!A:K,11,0),"-"),"Sin producto")</f>
        <v>38 x 38</v>
      </c>
      <c r="W1248" s="6">
        <f>+IF(OR(K1248="27",K1248="28",K1248="29"),VLOOKUP(L1248,[1]listaMateriales!A:E,5,0),0)*N1248/1000</f>
        <v>0</v>
      </c>
      <c r="X1248" s="6">
        <f>+IF(W1248=0,0,T1248/W1248)</f>
        <v>0</v>
      </c>
      <c r="Y1248" s="1" t="str">
        <f>MID(L1248,14,1)</f>
        <v>1</v>
      </c>
      <c r="Z1248" s="2" t="str">
        <f>IF(IFERROR(FIND("PUL",M1248,1),0)&gt;1,"pulido","no")</f>
        <v>no</v>
      </c>
      <c r="AA1248" s="2" t="str">
        <f>IF(IFERROR(FIND("BIOC",M1248,1),0)&gt;1,"BIOCITY","no")</f>
        <v>no</v>
      </c>
      <c r="AB1248" s="2">
        <f>IFERROR(SEARCH("INT",F1248,1),0)+IFERROR(SEARCH("DEV",F1248,1),0)+IFERROR(SEARCH("FC",F1248,1),0)+IFERROR(SEARCH("USD",F1248,1),0)</f>
        <v>0</v>
      </c>
    </row>
    <row r="1249" spans="1:28" x14ac:dyDescent="0.2">
      <c r="A1249" s="1" t="s">
        <v>1061</v>
      </c>
      <c r="B1249" s="1" t="s">
        <v>15</v>
      </c>
      <c r="C1249" s="4">
        <v>45366</v>
      </c>
      <c r="D1249" s="1" t="s">
        <v>1060</v>
      </c>
      <c r="E1249" s="1" t="s">
        <v>1059</v>
      </c>
      <c r="F1249" s="1" t="s">
        <v>1048</v>
      </c>
      <c r="G1249" s="1" t="s">
        <v>12</v>
      </c>
      <c r="H1249" s="1" t="s">
        <v>11</v>
      </c>
      <c r="I1249" s="1" t="s">
        <v>50</v>
      </c>
      <c r="J1249" s="1" t="s">
        <v>9</v>
      </c>
      <c r="K1249" s="1" t="s">
        <v>30</v>
      </c>
      <c r="L1249" s="1" t="s">
        <v>65</v>
      </c>
      <c r="M1249" s="1" t="s">
        <v>64</v>
      </c>
      <c r="N1249" s="1">
        <v>96.96</v>
      </c>
      <c r="O1249" s="1" t="s">
        <v>2</v>
      </c>
      <c r="P1249" s="1">
        <v>96.96</v>
      </c>
      <c r="Q1249" s="1">
        <v>0</v>
      </c>
      <c r="R1249" s="1" t="s">
        <v>93</v>
      </c>
      <c r="S1249" s="1">
        <v>3189.79</v>
      </c>
      <c r="T1249" s="6">
        <f>+S1249*N1249</f>
        <v>309282.03839999996</v>
      </c>
      <c r="U1249" s="6">
        <f>+S1249*Q1249</f>
        <v>0</v>
      </c>
      <c r="V1249" s="1" t="str">
        <f>IF(AB1249=0,IFERROR(VLOOKUP(L1249,[1]listaMateriales!A:K,11,0),"-"),"Sin producto")</f>
        <v>38 x 38</v>
      </c>
      <c r="W1249" s="6">
        <f>+IF(OR(K1249="27",K1249="28",K1249="29"),VLOOKUP(L1249,[1]listaMateriales!A:E,5,0),0)*N1249/1000</f>
        <v>0</v>
      </c>
      <c r="X1249" s="6">
        <f>+IF(W1249=0,0,T1249/W1249)</f>
        <v>0</v>
      </c>
      <c r="Y1249" s="1" t="str">
        <f>MID(L1249,14,1)</f>
        <v>1</v>
      </c>
      <c r="Z1249" s="2" t="str">
        <f>IF(IFERROR(FIND("PUL",M1249,1),0)&gt;1,"pulido","no")</f>
        <v>no</v>
      </c>
      <c r="AA1249" s="2" t="str">
        <f>IF(IFERROR(FIND("BIOC",M1249,1),0)&gt;1,"BIOCITY","no")</f>
        <v>no</v>
      </c>
      <c r="AB1249" s="2">
        <f>IFERROR(SEARCH("INT",F1249,1),0)+IFERROR(SEARCH("DEV",F1249,1),0)+IFERROR(SEARCH("FC",F1249,1),0)+IFERROR(SEARCH("USD",F1249,1),0)</f>
        <v>0</v>
      </c>
    </row>
    <row r="1250" spans="1:28" x14ac:dyDescent="0.2">
      <c r="A1250" s="1" t="s">
        <v>1061</v>
      </c>
      <c r="B1250" s="1" t="s">
        <v>15</v>
      </c>
      <c r="C1250" s="4">
        <v>45366</v>
      </c>
      <c r="D1250" s="1" t="s">
        <v>1060</v>
      </c>
      <c r="E1250" s="1" t="s">
        <v>1059</v>
      </c>
      <c r="F1250" s="1" t="s">
        <v>1048</v>
      </c>
      <c r="G1250" s="1" t="s">
        <v>12</v>
      </c>
      <c r="H1250" s="1" t="s">
        <v>11</v>
      </c>
      <c r="I1250" s="1" t="s">
        <v>50</v>
      </c>
      <c r="J1250" s="1" t="s">
        <v>9</v>
      </c>
      <c r="K1250" s="1" t="s">
        <v>30</v>
      </c>
      <c r="L1250" s="1" t="s">
        <v>71</v>
      </c>
      <c r="M1250" s="1" t="s">
        <v>70</v>
      </c>
      <c r="N1250" s="1">
        <v>96.96</v>
      </c>
      <c r="O1250" s="1" t="s">
        <v>2</v>
      </c>
      <c r="P1250" s="1">
        <v>96.96</v>
      </c>
      <c r="Q1250" s="1">
        <v>0</v>
      </c>
      <c r="R1250" s="1" t="s">
        <v>93</v>
      </c>
      <c r="S1250" s="1">
        <v>3189.79</v>
      </c>
      <c r="T1250" s="6">
        <f>+S1250*N1250</f>
        <v>309282.03839999996</v>
      </c>
      <c r="U1250" s="6">
        <f>+S1250*Q1250</f>
        <v>0</v>
      </c>
      <c r="V1250" s="1" t="str">
        <f>IF(AB1250=0,IFERROR(VLOOKUP(L1250,[1]listaMateriales!A:K,11,0),"-"),"Sin producto")</f>
        <v>38 x 38</v>
      </c>
      <c r="W1250" s="6">
        <f>+IF(OR(K1250="27",K1250="28",K1250="29"),VLOOKUP(L1250,[1]listaMateriales!A:E,5,0),0)*N1250/1000</f>
        <v>0</v>
      </c>
      <c r="X1250" s="6">
        <f>+IF(W1250=0,0,T1250/W1250)</f>
        <v>0</v>
      </c>
      <c r="Y1250" s="1" t="str">
        <f>MID(L1250,14,1)</f>
        <v>1</v>
      </c>
      <c r="Z1250" s="2" t="str">
        <f>IF(IFERROR(FIND("PUL",M1250,1),0)&gt;1,"pulido","no")</f>
        <v>no</v>
      </c>
      <c r="AA1250" s="2" t="str">
        <f>IF(IFERROR(FIND("BIOC",M1250,1),0)&gt;1,"BIOCITY","no")</f>
        <v>no</v>
      </c>
      <c r="AB1250" s="2">
        <f>IFERROR(SEARCH("INT",F1250,1),0)+IFERROR(SEARCH("DEV",F1250,1),0)+IFERROR(SEARCH("FC",F1250,1),0)+IFERROR(SEARCH("USD",F1250,1),0)</f>
        <v>0</v>
      </c>
    </row>
    <row r="1251" spans="1:28" x14ac:dyDescent="0.2">
      <c r="A1251" s="1" t="s">
        <v>1061</v>
      </c>
      <c r="B1251" s="1" t="s">
        <v>15</v>
      </c>
      <c r="C1251" s="4">
        <v>45366</v>
      </c>
      <c r="D1251" s="1" t="s">
        <v>1060</v>
      </c>
      <c r="E1251" s="1" t="s">
        <v>1059</v>
      </c>
      <c r="F1251" s="1" t="s">
        <v>1048</v>
      </c>
      <c r="G1251" s="1" t="s">
        <v>12</v>
      </c>
      <c r="H1251" s="1" t="s">
        <v>11</v>
      </c>
      <c r="I1251" s="1" t="s">
        <v>50</v>
      </c>
      <c r="J1251" s="1" t="s">
        <v>9</v>
      </c>
      <c r="K1251" s="1" t="s">
        <v>30</v>
      </c>
      <c r="L1251" s="1" t="s">
        <v>302</v>
      </c>
      <c r="M1251" s="1" t="s">
        <v>301</v>
      </c>
      <c r="N1251" s="1">
        <v>193.92</v>
      </c>
      <c r="O1251" s="1" t="s">
        <v>2</v>
      </c>
      <c r="P1251" s="1">
        <v>193.92</v>
      </c>
      <c r="Q1251" s="1">
        <v>0</v>
      </c>
      <c r="R1251" s="1" t="s">
        <v>93</v>
      </c>
      <c r="S1251" s="1">
        <v>3189.79</v>
      </c>
      <c r="T1251" s="6">
        <f>+S1251*N1251</f>
        <v>618564.07679999992</v>
      </c>
      <c r="U1251" s="6">
        <f>+S1251*Q1251</f>
        <v>0</v>
      </c>
      <c r="V1251" s="1" t="str">
        <f>IF(AB1251=0,IFERROR(VLOOKUP(L1251,[1]listaMateriales!A:K,11,0),"-"),"Sin producto")</f>
        <v>38 x 38</v>
      </c>
      <c r="W1251" s="6">
        <f>+IF(OR(K1251="27",K1251="28",K1251="29"),VLOOKUP(L1251,[1]listaMateriales!A:E,5,0),0)*N1251/1000</f>
        <v>0</v>
      </c>
      <c r="X1251" s="6">
        <f>+IF(W1251=0,0,T1251/W1251)</f>
        <v>0</v>
      </c>
      <c r="Y1251" s="1" t="str">
        <f>MID(L1251,14,1)</f>
        <v>1</v>
      </c>
      <c r="Z1251" s="2" t="str">
        <f>IF(IFERROR(FIND("PUL",M1251,1),0)&gt;1,"pulido","no")</f>
        <v>no</v>
      </c>
      <c r="AA1251" s="2" t="str">
        <f>IF(IFERROR(FIND("BIOC",M1251,1),0)&gt;1,"BIOCITY","no")</f>
        <v>no</v>
      </c>
      <c r="AB1251" s="2">
        <f>IFERROR(SEARCH("INT",F1251,1),0)+IFERROR(SEARCH("DEV",F1251,1),0)+IFERROR(SEARCH("FC",F1251,1),0)+IFERROR(SEARCH("USD",F1251,1),0)</f>
        <v>0</v>
      </c>
    </row>
    <row r="1252" spans="1:28" x14ac:dyDescent="0.2">
      <c r="A1252" s="1" t="s">
        <v>1061</v>
      </c>
      <c r="B1252" s="1" t="s">
        <v>15</v>
      </c>
      <c r="C1252" s="4">
        <v>45366</v>
      </c>
      <c r="D1252" s="1" t="s">
        <v>1060</v>
      </c>
      <c r="E1252" s="1" t="s">
        <v>1059</v>
      </c>
      <c r="F1252" s="1" t="s">
        <v>1048</v>
      </c>
      <c r="G1252" s="1" t="s">
        <v>12</v>
      </c>
      <c r="H1252" s="1" t="s">
        <v>11</v>
      </c>
      <c r="I1252" s="1" t="s">
        <v>50</v>
      </c>
      <c r="J1252" s="1" t="s">
        <v>9</v>
      </c>
      <c r="K1252" s="1" t="s">
        <v>30</v>
      </c>
      <c r="L1252" s="1" t="s">
        <v>201</v>
      </c>
      <c r="M1252" s="1" t="s">
        <v>200</v>
      </c>
      <c r="N1252" s="1">
        <v>193.92</v>
      </c>
      <c r="O1252" s="1" t="s">
        <v>2</v>
      </c>
      <c r="P1252" s="1">
        <v>193.92</v>
      </c>
      <c r="Q1252" s="1">
        <v>0</v>
      </c>
      <c r="R1252" s="1" t="s">
        <v>93</v>
      </c>
      <c r="S1252" s="1">
        <v>3189.79</v>
      </c>
      <c r="T1252" s="6">
        <f>+S1252*N1252</f>
        <v>618564.07679999992</v>
      </c>
      <c r="U1252" s="6">
        <f>+S1252*Q1252</f>
        <v>0</v>
      </c>
      <c r="V1252" s="1" t="str">
        <f>IF(AB1252=0,IFERROR(VLOOKUP(L1252,[1]listaMateriales!A:K,11,0),"-"),"Sin producto")</f>
        <v>38 x 38</v>
      </c>
      <c r="W1252" s="6">
        <f>+IF(OR(K1252="27",K1252="28",K1252="29"),VLOOKUP(L1252,[1]listaMateriales!A:E,5,0),0)*N1252/1000</f>
        <v>0</v>
      </c>
      <c r="X1252" s="6">
        <f>+IF(W1252=0,0,T1252/W1252)</f>
        <v>0</v>
      </c>
      <c r="Y1252" s="1" t="str">
        <f>MID(L1252,14,1)</f>
        <v>1</v>
      </c>
      <c r="Z1252" s="2" t="str">
        <f>IF(IFERROR(FIND("PUL",M1252,1),0)&gt;1,"pulido","no")</f>
        <v>no</v>
      </c>
      <c r="AA1252" s="2" t="str">
        <f>IF(IFERROR(FIND("BIOC",M1252,1),0)&gt;1,"BIOCITY","no")</f>
        <v>no</v>
      </c>
      <c r="AB1252" s="2">
        <f>IFERROR(SEARCH("INT",F1252,1),0)+IFERROR(SEARCH("DEV",F1252,1),0)+IFERROR(SEARCH("FC",F1252,1),0)+IFERROR(SEARCH("USD",F1252,1),0)</f>
        <v>0</v>
      </c>
    </row>
    <row r="1253" spans="1:28" x14ac:dyDescent="0.2">
      <c r="A1253" s="1" t="s">
        <v>1061</v>
      </c>
      <c r="B1253" s="1" t="s">
        <v>15</v>
      </c>
      <c r="C1253" s="4">
        <v>45366</v>
      </c>
      <c r="D1253" s="1" t="s">
        <v>1060</v>
      </c>
      <c r="E1253" s="1" t="s">
        <v>1059</v>
      </c>
      <c r="F1253" s="1" t="s">
        <v>1048</v>
      </c>
      <c r="G1253" s="1" t="s">
        <v>12</v>
      </c>
      <c r="H1253" s="1" t="s">
        <v>11</v>
      </c>
      <c r="I1253" s="1" t="s">
        <v>50</v>
      </c>
      <c r="J1253" s="1" t="s">
        <v>9</v>
      </c>
      <c r="K1253" s="1" t="s">
        <v>30</v>
      </c>
      <c r="L1253" s="1" t="s">
        <v>621</v>
      </c>
      <c r="M1253" s="1" t="s">
        <v>620</v>
      </c>
      <c r="N1253" s="1">
        <v>193.92</v>
      </c>
      <c r="O1253" s="1" t="s">
        <v>2</v>
      </c>
      <c r="P1253" s="1">
        <v>0</v>
      </c>
      <c r="Q1253" s="1">
        <v>193.92</v>
      </c>
      <c r="R1253" s="1" t="s">
        <v>93</v>
      </c>
      <c r="S1253" s="1">
        <v>3189.79</v>
      </c>
      <c r="T1253" s="6">
        <f>+S1253*N1253</f>
        <v>618564.07679999992</v>
      </c>
      <c r="U1253" s="6">
        <f>+S1253*Q1253</f>
        <v>618564.07679999992</v>
      </c>
      <c r="V1253" s="1" t="str">
        <f>IF(AB1253=0,IFERROR(VLOOKUP(L1253,[1]listaMateriales!A:K,11,0),"-"),"Sin producto")</f>
        <v>38 x 38</v>
      </c>
      <c r="W1253" s="6">
        <f>+IF(OR(K1253="27",K1253="28",K1253="29"),VLOOKUP(L1253,[1]listaMateriales!A:E,5,0),0)*N1253/1000</f>
        <v>0</v>
      </c>
      <c r="X1253" s="6">
        <f>+IF(W1253=0,0,T1253/W1253)</f>
        <v>0</v>
      </c>
      <c r="Y1253" s="1" t="str">
        <f>MID(L1253,14,1)</f>
        <v>1</v>
      </c>
      <c r="Z1253" s="2" t="str">
        <f>IF(IFERROR(FIND("PUL",M1253,1),0)&gt;1,"pulido","no")</f>
        <v>no</v>
      </c>
      <c r="AA1253" s="2" t="str">
        <f>IF(IFERROR(FIND("BIOC",M1253,1),0)&gt;1,"BIOCITY","no")</f>
        <v>no</v>
      </c>
      <c r="AB1253" s="2">
        <f>IFERROR(SEARCH("INT",F1253,1),0)+IFERROR(SEARCH("DEV",F1253,1),0)+IFERROR(SEARCH("FC",F1253,1),0)+IFERROR(SEARCH("USD",F1253,1),0)</f>
        <v>0</v>
      </c>
    </row>
    <row r="1254" spans="1:28" x14ac:dyDescent="0.2">
      <c r="A1254" s="1" t="s">
        <v>1061</v>
      </c>
      <c r="B1254" s="1" t="s">
        <v>15</v>
      </c>
      <c r="C1254" s="4">
        <v>45366</v>
      </c>
      <c r="D1254" s="1" t="s">
        <v>1060</v>
      </c>
      <c r="E1254" s="1" t="s">
        <v>1059</v>
      </c>
      <c r="F1254" s="1" t="s">
        <v>1048</v>
      </c>
      <c r="G1254" s="1" t="s">
        <v>12</v>
      </c>
      <c r="H1254" s="1" t="s">
        <v>11</v>
      </c>
      <c r="I1254" s="1" t="s">
        <v>50</v>
      </c>
      <c r="J1254" s="1" t="s">
        <v>9</v>
      </c>
      <c r="K1254" s="1" t="s">
        <v>30</v>
      </c>
      <c r="L1254" s="1" t="s">
        <v>114</v>
      </c>
      <c r="M1254" s="1" t="s">
        <v>113</v>
      </c>
      <c r="N1254" s="1">
        <v>193.92</v>
      </c>
      <c r="O1254" s="1" t="s">
        <v>2</v>
      </c>
      <c r="P1254" s="1">
        <v>193.92</v>
      </c>
      <c r="Q1254" s="1">
        <v>0</v>
      </c>
      <c r="R1254" s="1" t="s">
        <v>93</v>
      </c>
      <c r="S1254" s="1">
        <v>3189.79</v>
      </c>
      <c r="T1254" s="6">
        <f>+S1254*N1254</f>
        <v>618564.07679999992</v>
      </c>
      <c r="U1254" s="6">
        <f>+S1254*Q1254</f>
        <v>0</v>
      </c>
      <c r="V1254" s="1" t="str">
        <f>IF(AB1254=0,IFERROR(VLOOKUP(L1254,[1]listaMateriales!A:K,11,0),"-"),"Sin producto")</f>
        <v>38 x 38</v>
      </c>
      <c r="W1254" s="6">
        <f>+IF(OR(K1254="27",K1254="28",K1254="29"),VLOOKUP(L1254,[1]listaMateriales!A:E,5,0),0)*N1254/1000</f>
        <v>0</v>
      </c>
      <c r="X1254" s="6">
        <f>+IF(W1254=0,0,T1254/W1254)</f>
        <v>0</v>
      </c>
      <c r="Y1254" s="1" t="str">
        <f>MID(L1254,14,1)</f>
        <v>1</v>
      </c>
      <c r="Z1254" s="2" t="str">
        <f>IF(IFERROR(FIND("PUL",M1254,1),0)&gt;1,"pulido","no")</f>
        <v>no</v>
      </c>
      <c r="AA1254" s="2" t="str">
        <f>IF(IFERROR(FIND("BIOC",M1254,1),0)&gt;1,"BIOCITY","no")</f>
        <v>no</v>
      </c>
      <c r="AB1254" s="2">
        <f>IFERROR(SEARCH("INT",F1254,1),0)+IFERROR(SEARCH("DEV",F1254,1),0)+IFERROR(SEARCH("FC",F1254,1),0)+IFERROR(SEARCH("USD",F1254,1),0)</f>
        <v>0</v>
      </c>
    </row>
    <row r="1255" spans="1:28" x14ac:dyDescent="0.2">
      <c r="A1255" s="1" t="s">
        <v>1061</v>
      </c>
      <c r="B1255" s="1" t="s">
        <v>15</v>
      </c>
      <c r="C1255" s="4">
        <v>45366</v>
      </c>
      <c r="D1255" s="1" t="s">
        <v>1060</v>
      </c>
      <c r="E1255" s="1" t="s">
        <v>1059</v>
      </c>
      <c r="F1255" s="1" t="s">
        <v>1048</v>
      </c>
      <c r="G1255" s="1" t="s">
        <v>12</v>
      </c>
      <c r="H1255" s="1" t="s">
        <v>11</v>
      </c>
      <c r="I1255" s="1" t="s">
        <v>50</v>
      </c>
      <c r="J1255" s="1" t="s">
        <v>9</v>
      </c>
      <c r="K1255" s="1" t="s">
        <v>30</v>
      </c>
      <c r="L1255" s="1" t="s">
        <v>69</v>
      </c>
      <c r="M1255" s="1" t="s">
        <v>68</v>
      </c>
      <c r="N1255" s="1">
        <v>96.96</v>
      </c>
      <c r="O1255" s="1" t="s">
        <v>2</v>
      </c>
      <c r="P1255" s="1">
        <v>96.96</v>
      </c>
      <c r="Q1255" s="1">
        <v>0</v>
      </c>
      <c r="R1255" s="1" t="s">
        <v>93</v>
      </c>
      <c r="S1255" s="1">
        <v>3477.32</v>
      </c>
      <c r="T1255" s="6">
        <f>+S1255*N1255</f>
        <v>337160.9472</v>
      </c>
      <c r="U1255" s="6">
        <f>+S1255*Q1255</f>
        <v>0</v>
      </c>
      <c r="V1255" s="1" t="str">
        <f>IF(AB1255=0,IFERROR(VLOOKUP(L1255,[1]listaMateriales!A:K,11,0),"-"),"Sin producto")</f>
        <v>38 x 38</v>
      </c>
      <c r="W1255" s="6">
        <f>+IF(OR(K1255="27",K1255="28",K1255="29"),VLOOKUP(L1255,[1]listaMateriales!A:E,5,0),0)*N1255/1000</f>
        <v>0</v>
      </c>
      <c r="X1255" s="6">
        <f>+IF(W1255=0,0,T1255/W1255)</f>
        <v>0</v>
      </c>
      <c r="Y1255" s="1" t="str">
        <f>MID(L1255,14,1)</f>
        <v>1</v>
      </c>
      <c r="Z1255" s="2" t="str">
        <f>IF(IFERROR(FIND("PUL",M1255,1),0)&gt;1,"pulido","no")</f>
        <v>no</v>
      </c>
      <c r="AA1255" s="2" t="str">
        <f>IF(IFERROR(FIND("BIOC",M1255,1),0)&gt;1,"BIOCITY","no")</f>
        <v>no</v>
      </c>
      <c r="AB1255" s="2">
        <f>IFERROR(SEARCH("INT",F1255,1),0)+IFERROR(SEARCH("DEV",F1255,1),0)+IFERROR(SEARCH("FC",F1255,1),0)+IFERROR(SEARCH("USD",F1255,1),0)</f>
        <v>0</v>
      </c>
    </row>
    <row r="1256" spans="1:28" x14ac:dyDescent="0.2">
      <c r="A1256" s="1" t="s">
        <v>1058</v>
      </c>
      <c r="B1256" s="1" t="s">
        <v>15</v>
      </c>
      <c r="C1256" s="4">
        <v>45366</v>
      </c>
      <c r="D1256" s="1" t="s">
        <v>536</v>
      </c>
      <c r="E1256" s="1" t="s">
        <v>535</v>
      </c>
      <c r="F1256" s="1" t="s">
        <v>1048</v>
      </c>
      <c r="G1256" s="1" t="s">
        <v>12</v>
      </c>
      <c r="H1256" s="1" t="s">
        <v>11</v>
      </c>
      <c r="I1256" s="1" t="s">
        <v>50</v>
      </c>
      <c r="J1256" s="1" t="s">
        <v>17</v>
      </c>
      <c r="K1256" s="1" t="s">
        <v>16</v>
      </c>
      <c r="L1256" s="1" t="s">
        <v>609</v>
      </c>
      <c r="M1256" s="1" t="s">
        <v>608</v>
      </c>
      <c r="N1256" s="1">
        <v>678.6</v>
      </c>
      <c r="O1256" s="1" t="s">
        <v>2</v>
      </c>
      <c r="P1256" s="1">
        <v>678.6</v>
      </c>
      <c r="Q1256" s="1">
        <v>0</v>
      </c>
      <c r="R1256" s="1" t="s">
        <v>93</v>
      </c>
      <c r="S1256" s="1">
        <v>7007.94</v>
      </c>
      <c r="T1256" s="6">
        <f>+S1256*N1256</f>
        <v>4755588.0839999998</v>
      </c>
      <c r="U1256" s="6">
        <f>+S1256*Q1256</f>
        <v>0</v>
      </c>
      <c r="V1256" s="1" t="str">
        <f>IF(AB1256=0,IFERROR(VLOOKUP(L1256,[1]listaMateriales!A:K,11,0),"-"),"Sin producto")</f>
        <v xml:space="preserve">59 x 59 </v>
      </c>
      <c r="W1256" s="6">
        <f>+IF(OR(K1256="27",K1256="28",K1256="29"),VLOOKUP(L1256,[1]listaMateriales!A:E,5,0),0)*N1256/1000</f>
        <v>0</v>
      </c>
      <c r="X1256" s="6">
        <f>+IF(W1256=0,0,T1256/W1256)</f>
        <v>0</v>
      </c>
      <c r="Y1256" s="1" t="str">
        <f>MID(L1256,14,1)</f>
        <v>2</v>
      </c>
      <c r="Z1256" s="2" t="str">
        <f>IF(IFERROR(FIND("PUL",M1256,1),0)&gt;1,"pulido","no")</f>
        <v>no</v>
      </c>
      <c r="AA1256" s="2" t="str">
        <f>IF(IFERROR(FIND("BIOC",M1256,1),0)&gt;1,"BIOCITY","no")</f>
        <v>no</v>
      </c>
      <c r="AB1256" s="2">
        <f>IFERROR(SEARCH("INT",F1256,1),0)+IFERROR(SEARCH("DEV",F1256,1),0)+IFERROR(SEARCH("FC",F1256,1),0)+IFERROR(SEARCH("USD",F1256,1),0)</f>
        <v>0</v>
      </c>
    </row>
    <row r="1257" spans="1:28" x14ac:dyDescent="0.2">
      <c r="A1257" s="1" t="s">
        <v>1057</v>
      </c>
      <c r="B1257" s="1" t="s">
        <v>15</v>
      </c>
      <c r="C1257" s="4">
        <v>45366</v>
      </c>
      <c r="D1257" s="1" t="s">
        <v>1056</v>
      </c>
      <c r="E1257" s="1" t="s">
        <v>1055</v>
      </c>
      <c r="F1257" s="1" t="s">
        <v>1054</v>
      </c>
      <c r="G1257" s="1" t="s">
        <v>12</v>
      </c>
      <c r="H1257" s="1" t="s">
        <v>11</v>
      </c>
      <c r="I1257" s="1" t="s">
        <v>50</v>
      </c>
      <c r="J1257" s="1" t="s">
        <v>17</v>
      </c>
      <c r="K1257" s="1" t="s">
        <v>16</v>
      </c>
      <c r="L1257" s="1" t="s">
        <v>1053</v>
      </c>
      <c r="M1257" s="1" t="s">
        <v>1052</v>
      </c>
      <c r="N1257" s="1">
        <v>218.88</v>
      </c>
      <c r="O1257" s="1" t="s">
        <v>2</v>
      </c>
      <c r="P1257" s="1">
        <v>218.88</v>
      </c>
      <c r="Q1257" s="1">
        <v>0</v>
      </c>
      <c r="R1257" s="1" t="s">
        <v>80</v>
      </c>
      <c r="S1257" s="1">
        <v>10250.73</v>
      </c>
      <c r="T1257" s="6">
        <f>+S1257*N1257</f>
        <v>2243679.7823999999</v>
      </c>
      <c r="U1257" s="6">
        <f>+S1257*Q1257</f>
        <v>0</v>
      </c>
      <c r="V1257" s="1" t="str">
        <f>IF(AB1257=0,IFERROR(VLOOKUP(L1257,[1]listaMateriales!A:K,11,0),"-"),"Sin producto")</f>
        <v xml:space="preserve">63 x 121 </v>
      </c>
      <c r="W1257" s="6">
        <f>+IF(OR(K1257="27",K1257="28",K1257="29"),VLOOKUP(L1257,[1]listaMateriales!A:E,5,0),0)*N1257/1000</f>
        <v>0</v>
      </c>
      <c r="X1257" s="6">
        <f>+IF(W1257=0,0,T1257/W1257)</f>
        <v>0</v>
      </c>
      <c r="Y1257" s="1" t="str">
        <f>MID(L1257,14,1)</f>
        <v>1</v>
      </c>
      <c r="Z1257" s="2" t="str">
        <f>IF(IFERROR(FIND("PUL",M1257,1),0)&gt;1,"pulido","no")</f>
        <v>no</v>
      </c>
      <c r="AA1257" s="2" t="str">
        <f>IF(IFERROR(FIND("BIOC",M1257,1),0)&gt;1,"BIOCITY","no")</f>
        <v>no</v>
      </c>
      <c r="AB1257" s="2">
        <f>IFERROR(SEARCH("INT",F1257,1),0)+IFERROR(SEARCH("DEV",F1257,1),0)+IFERROR(SEARCH("FC",F1257,1),0)+IFERROR(SEARCH("USD",F1257,1),0)</f>
        <v>0</v>
      </c>
    </row>
    <row r="1258" spans="1:28" x14ac:dyDescent="0.2">
      <c r="A1258" s="1" t="s">
        <v>1051</v>
      </c>
      <c r="B1258" s="1" t="s">
        <v>15</v>
      </c>
      <c r="C1258" s="4">
        <v>45366</v>
      </c>
      <c r="D1258" s="1" t="s">
        <v>1050</v>
      </c>
      <c r="E1258" s="1" t="s">
        <v>1049</v>
      </c>
      <c r="F1258" s="1" t="s">
        <v>1048</v>
      </c>
      <c r="G1258" s="1" t="s">
        <v>12</v>
      </c>
      <c r="H1258" s="1" t="s">
        <v>11</v>
      </c>
      <c r="I1258" s="1" t="s">
        <v>50</v>
      </c>
      <c r="J1258" s="1" t="s">
        <v>17</v>
      </c>
      <c r="K1258" s="1" t="s">
        <v>16</v>
      </c>
      <c r="L1258" s="1" t="s">
        <v>146</v>
      </c>
      <c r="M1258" s="1" t="s">
        <v>145</v>
      </c>
      <c r="N1258" s="1">
        <v>540</v>
      </c>
      <c r="O1258" s="1" t="s">
        <v>2</v>
      </c>
      <c r="P1258" s="1">
        <v>540</v>
      </c>
      <c r="Q1258" s="1">
        <v>0</v>
      </c>
      <c r="R1258" s="1" t="s">
        <v>33</v>
      </c>
      <c r="S1258" s="1">
        <v>5691.36</v>
      </c>
      <c r="T1258" s="6">
        <f>+S1258*N1258</f>
        <v>3073334.4</v>
      </c>
      <c r="U1258" s="6">
        <f>+S1258*Q1258</f>
        <v>0</v>
      </c>
      <c r="V1258" s="1" t="str">
        <f>IF(AB1258=0,IFERROR(VLOOKUP(L1258,[1]listaMateriales!A:K,11,0),"-"),"Sin producto")</f>
        <v>60x60-61x61-61,5x61,5</v>
      </c>
      <c r="W1258" s="6">
        <f>+IF(OR(K1258="27",K1258="28",K1258="29"),VLOOKUP(L1258,[1]listaMateriales!A:E,5,0),0)*N1258/1000</f>
        <v>0</v>
      </c>
      <c r="X1258" s="6">
        <f>+IF(W1258=0,0,T1258/W1258)</f>
        <v>0</v>
      </c>
      <c r="Y1258" s="1" t="str">
        <f>MID(L1258,14,1)</f>
        <v>2</v>
      </c>
      <c r="Z1258" s="2" t="str">
        <f>IF(IFERROR(FIND("PUL",M1258,1),0)&gt;1,"pulido","no")</f>
        <v>no</v>
      </c>
      <c r="AA1258" s="2" t="str">
        <f>IF(IFERROR(FIND("BIOC",M1258,1),0)&gt;1,"BIOCITY","no")</f>
        <v>no</v>
      </c>
      <c r="AB1258" s="2">
        <f>IFERROR(SEARCH("INT",F1258,1),0)+IFERROR(SEARCH("DEV",F1258,1),0)+IFERROR(SEARCH("FC",F1258,1),0)+IFERROR(SEARCH("USD",F1258,1),0)</f>
        <v>0</v>
      </c>
    </row>
    <row r="1259" spans="1:28" x14ac:dyDescent="0.2">
      <c r="A1259" s="1" t="s">
        <v>1051</v>
      </c>
      <c r="B1259" s="1" t="s">
        <v>15</v>
      </c>
      <c r="C1259" s="4">
        <v>45366</v>
      </c>
      <c r="D1259" s="1" t="s">
        <v>1050</v>
      </c>
      <c r="E1259" s="1" t="s">
        <v>1049</v>
      </c>
      <c r="F1259" s="1" t="s">
        <v>1048</v>
      </c>
      <c r="G1259" s="1" t="s">
        <v>12</v>
      </c>
      <c r="H1259" s="1" t="s">
        <v>11</v>
      </c>
      <c r="I1259" s="1" t="s">
        <v>50</v>
      </c>
      <c r="J1259" s="1" t="s">
        <v>17</v>
      </c>
      <c r="K1259" s="1" t="s">
        <v>16</v>
      </c>
      <c r="L1259" s="1" t="s">
        <v>348</v>
      </c>
      <c r="M1259" s="1" t="s">
        <v>347</v>
      </c>
      <c r="N1259" s="1">
        <v>540</v>
      </c>
      <c r="O1259" s="1" t="s">
        <v>2</v>
      </c>
      <c r="P1259" s="1">
        <v>540</v>
      </c>
      <c r="Q1259" s="1">
        <v>0</v>
      </c>
      <c r="R1259" s="1" t="s">
        <v>33</v>
      </c>
      <c r="S1259" s="1">
        <v>6316.89</v>
      </c>
      <c r="T1259" s="6">
        <f>+S1259*N1259</f>
        <v>3411120.6</v>
      </c>
      <c r="U1259" s="6">
        <f>+S1259*Q1259</f>
        <v>0</v>
      </c>
      <c r="V1259" s="1" t="str">
        <f>IF(AB1259=0,IFERROR(VLOOKUP(L1259,[1]listaMateriales!A:K,11,0),"-"),"Sin producto")</f>
        <v>60x60-61x61-61,5x61,5</v>
      </c>
      <c r="W1259" s="6">
        <f>+IF(OR(K1259="27",K1259="28",K1259="29"),VLOOKUP(L1259,[1]listaMateriales!A:E,5,0),0)*N1259/1000</f>
        <v>0</v>
      </c>
      <c r="X1259" s="6">
        <f>+IF(W1259=0,0,T1259/W1259)</f>
        <v>0</v>
      </c>
      <c r="Y1259" s="1" t="str">
        <f>MID(L1259,14,1)</f>
        <v>2</v>
      </c>
      <c r="Z1259" s="2" t="str">
        <f>IF(IFERROR(FIND("PUL",M1259,1),0)&gt;1,"pulido","no")</f>
        <v>no</v>
      </c>
      <c r="AA1259" s="2" t="str">
        <f>IF(IFERROR(FIND("BIOC",M1259,1),0)&gt;1,"BIOCITY","no")</f>
        <v>no</v>
      </c>
      <c r="AB1259" s="2">
        <f>IFERROR(SEARCH("INT",F1259,1),0)+IFERROR(SEARCH("DEV",F1259,1),0)+IFERROR(SEARCH("FC",F1259,1),0)+IFERROR(SEARCH("USD",F1259,1),0)</f>
        <v>0</v>
      </c>
    </row>
    <row r="1260" spans="1:28" x14ac:dyDescent="0.2">
      <c r="A1260" s="1" t="s">
        <v>1051</v>
      </c>
      <c r="B1260" s="1" t="s">
        <v>15</v>
      </c>
      <c r="C1260" s="4">
        <v>45366</v>
      </c>
      <c r="D1260" s="1" t="s">
        <v>1050</v>
      </c>
      <c r="E1260" s="1" t="s">
        <v>1049</v>
      </c>
      <c r="F1260" s="1" t="s">
        <v>1048</v>
      </c>
      <c r="G1260" s="1" t="s">
        <v>12</v>
      </c>
      <c r="H1260" s="1" t="s">
        <v>11</v>
      </c>
      <c r="I1260" s="1" t="s">
        <v>50</v>
      </c>
      <c r="J1260" s="1" t="s">
        <v>17</v>
      </c>
      <c r="K1260" s="1" t="s">
        <v>16</v>
      </c>
      <c r="L1260" s="1" t="s">
        <v>1047</v>
      </c>
      <c r="M1260" s="1" t="s">
        <v>1046</v>
      </c>
      <c r="N1260" s="1">
        <v>432</v>
      </c>
      <c r="O1260" s="1" t="s">
        <v>2</v>
      </c>
      <c r="P1260" s="1">
        <v>432</v>
      </c>
      <c r="Q1260" s="1">
        <v>0</v>
      </c>
      <c r="R1260" s="1" t="s">
        <v>33</v>
      </c>
      <c r="S1260" s="1">
        <v>5691.36</v>
      </c>
      <c r="T1260" s="6">
        <f>+S1260*N1260</f>
        <v>2458667.52</v>
      </c>
      <c r="U1260" s="6">
        <f>+S1260*Q1260</f>
        <v>0</v>
      </c>
      <c r="V1260" s="1" t="str">
        <f>IF(AB1260=0,IFERROR(VLOOKUP(L1260,[1]listaMateriales!A:K,11,0),"-"),"Sin producto")</f>
        <v>60x60-61x61-61,5x61,5</v>
      </c>
      <c r="W1260" s="6">
        <f>+IF(OR(K1260="27",K1260="28",K1260="29"),VLOOKUP(L1260,[1]listaMateriales!A:E,5,0),0)*N1260/1000</f>
        <v>0</v>
      </c>
      <c r="X1260" s="6">
        <f>+IF(W1260=0,0,T1260/W1260)</f>
        <v>0</v>
      </c>
      <c r="Y1260" s="1" t="str">
        <f>MID(L1260,14,1)</f>
        <v>2</v>
      </c>
      <c r="Z1260" s="2" t="str">
        <f>IF(IFERROR(FIND("PUL",M1260,1),0)&gt;1,"pulido","no")</f>
        <v>no</v>
      </c>
      <c r="AA1260" s="2" t="str">
        <f>IF(IFERROR(FIND("BIOC",M1260,1),0)&gt;1,"BIOCITY","no")</f>
        <v>no</v>
      </c>
      <c r="AB1260" s="2">
        <f>IFERROR(SEARCH("INT",F1260,1),0)+IFERROR(SEARCH("DEV",F1260,1),0)+IFERROR(SEARCH("FC",F1260,1),0)+IFERROR(SEARCH("USD",F1260,1),0)</f>
        <v>0</v>
      </c>
    </row>
    <row r="1261" spans="1:28" x14ac:dyDescent="0.2">
      <c r="A1261" s="1" t="s">
        <v>1045</v>
      </c>
      <c r="B1261" s="1" t="s">
        <v>42</v>
      </c>
      <c r="C1261" s="4">
        <v>45366</v>
      </c>
      <c r="D1261" s="1" t="s">
        <v>530</v>
      </c>
      <c r="E1261" s="1" t="s">
        <v>529</v>
      </c>
      <c r="F1261" s="1" t="s">
        <v>1026</v>
      </c>
      <c r="G1261" s="1" t="s">
        <v>39</v>
      </c>
      <c r="H1261" s="1" t="s">
        <v>38</v>
      </c>
      <c r="I1261" s="1" t="s">
        <v>0</v>
      </c>
      <c r="J1261" s="1" t="s">
        <v>17</v>
      </c>
      <c r="K1261" s="1" t="s">
        <v>49</v>
      </c>
      <c r="L1261" s="1" t="s">
        <v>48</v>
      </c>
      <c r="M1261" s="1" t="s">
        <v>47</v>
      </c>
      <c r="N1261" s="1">
        <v>3456</v>
      </c>
      <c r="O1261" s="1" t="s">
        <v>4</v>
      </c>
      <c r="P1261" s="1">
        <v>3456</v>
      </c>
      <c r="Q1261" s="1">
        <v>0</v>
      </c>
      <c r="R1261" s="1" t="s">
        <v>93</v>
      </c>
      <c r="S1261" s="1">
        <v>296.67</v>
      </c>
      <c r="T1261" s="6">
        <f>+S1261*N1261</f>
        <v>1025291.52</v>
      </c>
      <c r="U1261" s="6">
        <f>+S1261*Q1261</f>
        <v>0</v>
      </c>
      <c r="V1261" s="1" t="str">
        <f>IF(AB1261=0,IFERROR(VLOOKUP(L1261,[1]listaMateriales!A:K,11,0),"-"),"Sin producto")</f>
        <v xml:space="preserve">Ladrillos (Olavarria)    </v>
      </c>
      <c r="W1261" s="6">
        <f>+IF(OR(K1261="27",K1261="28",K1261="29"),VLOOKUP(L1261,[1]listaMateriales!A:E,5,0),0)*N1261/1000</f>
        <v>18.451584000000004</v>
      </c>
      <c r="X1261" s="6">
        <f>+IF(W1261=0,0,T1261/W1261)</f>
        <v>55566.585502903152</v>
      </c>
      <c r="Y1261" s="1" t="str">
        <f>MID(L1261,14,1)</f>
        <v>1</v>
      </c>
      <c r="Z1261" s="2" t="str">
        <f>IF(IFERROR(FIND("PUL",M1261,1),0)&gt;1,"pulido","no")</f>
        <v>no</v>
      </c>
      <c r="AA1261" s="2" t="str">
        <f>IF(IFERROR(FIND("BIOC",M1261,1),0)&gt;1,"BIOCITY","no")</f>
        <v>no</v>
      </c>
      <c r="AB1261" s="2">
        <f>IFERROR(SEARCH("INT",F1261,1),0)+IFERROR(SEARCH("DEV",F1261,1),0)+IFERROR(SEARCH("FC",F1261,1),0)+IFERROR(SEARCH("USD",F1261,1),0)</f>
        <v>0</v>
      </c>
    </row>
    <row r="1262" spans="1:28" x14ac:dyDescent="0.2">
      <c r="A1262" s="1" t="s">
        <v>1045</v>
      </c>
      <c r="B1262" s="1" t="s">
        <v>42</v>
      </c>
      <c r="C1262" s="4">
        <v>45366</v>
      </c>
      <c r="D1262" s="1" t="s">
        <v>530</v>
      </c>
      <c r="E1262" s="1" t="s">
        <v>529</v>
      </c>
      <c r="F1262" s="1" t="s">
        <v>1026</v>
      </c>
      <c r="G1262" s="1" t="s">
        <v>39</v>
      </c>
      <c r="H1262" s="1" t="s">
        <v>38</v>
      </c>
      <c r="I1262" s="1" t="s">
        <v>0</v>
      </c>
      <c r="J1262" s="1" t="s">
        <v>17</v>
      </c>
      <c r="K1262" s="1" t="s">
        <v>49</v>
      </c>
      <c r="L1262" s="1" t="s">
        <v>57</v>
      </c>
      <c r="M1262" s="1" t="s">
        <v>56</v>
      </c>
      <c r="N1262" s="1">
        <v>2160</v>
      </c>
      <c r="O1262" s="1" t="s">
        <v>4</v>
      </c>
      <c r="P1262" s="1">
        <v>2160</v>
      </c>
      <c r="Q1262" s="1">
        <v>0</v>
      </c>
      <c r="R1262" s="1" t="s">
        <v>93</v>
      </c>
      <c r="S1262" s="1">
        <v>401.84</v>
      </c>
      <c r="T1262" s="6">
        <f>+S1262*N1262</f>
        <v>867974.39999999991</v>
      </c>
      <c r="U1262" s="6">
        <f>+S1262*Q1262</f>
        <v>0</v>
      </c>
      <c r="V1262" s="1" t="str">
        <f>IF(AB1262=0,IFERROR(VLOOKUP(L1262,[1]listaMateriales!A:K,11,0),"-"),"Sin producto")</f>
        <v xml:space="preserve">Ladrillos (Olavarria)    </v>
      </c>
      <c r="W1262" s="6">
        <f>+IF(OR(K1262="27",K1262="28",K1262="29"),VLOOKUP(L1262,[1]listaMateriales!A:E,5,0),0)*N1262/1000</f>
        <v>14.951519999999999</v>
      </c>
      <c r="X1262" s="6">
        <f>+IF(W1262=0,0,T1262/W1262)</f>
        <v>58052.58595781566</v>
      </c>
      <c r="Y1262" s="1" t="str">
        <f>MID(L1262,14,1)</f>
        <v>1</v>
      </c>
      <c r="Z1262" s="2" t="str">
        <f>IF(IFERROR(FIND("PUL",M1262,1),0)&gt;1,"pulido","no")</f>
        <v>no</v>
      </c>
      <c r="AA1262" s="2" t="str">
        <f>IF(IFERROR(FIND("BIOC",M1262,1),0)&gt;1,"BIOCITY","no")</f>
        <v>no</v>
      </c>
      <c r="AB1262" s="2">
        <f>IFERROR(SEARCH("INT",F1262,1),0)+IFERROR(SEARCH("DEV",F1262,1),0)+IFERROR(SEARCH("FC",F1262,1),0)+IFERROR(SEARCH("USD",F1262,1),0)</f>
        <v>0</v>
      </c>
    </row>
    <row r="1263" spans="1:28" x14ac:dyDescent="0.2">
      <c r="A1263" s="1" t="s">
        <v>1044</v>
      </c>
      <c r="B1263" s="1" t="s">
        <v>15</v>
      </c>
      <c r="C1263" s="4">
        <v>45366</v>
      </c>
      <c r="D1263" s="1" t="s">
        <v>1043</v>
      </c>
      <c r="E1263" s="1" t="s">
        <v>1042</v>
      </c>
      <c r="F1263" s="1" t="s">
        <v>1026</v>
      </c>
      <c r="G1263" s="1" t="s">
        <v>39</v>
      </c>
      <c r="H1263" s="1" t="s">
        <v>38</v>
      </c>
      <c r="I1263" s="1" t="s">
        <v>50</v>
      </c>
      <c r="J1263" s="1" t="s">
        <v>17</v>
      </c>
      <c r="K1263" s="1" t="s">
        <v>49</v>
      </c>
      <c r="L1263" s="1" t="s">
        <v>48</v>
      </c>
      <c r="M1263" s="1" t="s">
        <v>47</v>
      </c>
      <c r="N1263" s="1">
        <v>4320</v>
      </c>
      <c r="O1263" s="1" t="s">
        <v>4</v>
      </c>
      <c r="P1263" s="1">
        <v>4032</v>
      </c>
      <c r="Q1263" s="1">
        <v>288</v>
      </c>
      <c r="R1263" s="1" t="s">
        <v>93</v>
      </c>
      <c r="S1263" s="1">
        <v>337.82</v>
      </c>
      <c r="T1263" s="6">
        <f>+S1263*N1263</f>
        <v>1459382.4</v>
      </c>
      <c r="U1263" s="6">
        <f>+S1263*Q1263</f>
        <v>97292.160000000003</v>
      </c>
      <c r="V1263" s="1" t="str">
        <f>IF(AB1263=0,IFERROR(VLOOKUP(L1263,[1]listaMateriales!A:K,11,0),"-"),"Sin producto")</f>
        <v xml:space="preserve">Ladrillos (Olavarria)    </v>
      </c>
      <c r="W1263" s="6">
        <f>+IF(OR(K1263="27",K1263="28",K1263="29"),VLOOKUP(L1263,[1]listaMateriales!A:E,5,0),0)*N1263/1000</f>
        <v>23.064480000000003</v>
      </c>
      <c r="X1263" s="6">
        <f>+IF(W1263=0,0,T1263/W1263)</f>
        <v>63274.021352313153</v>
      </c>
      <c r="Y1263" s="1" t="str">
        <f>MID(L1263,14,1)</f>
        <v>1</v>
      </c>
      <c r="Z1263" s="2" t="str">
        <f>IF(IFERROR(FIND("PUL",M1263,1),0)&gt;1,"pulido","no")</f>
        <v>no</v>
      </c>
      <c r="AA1263" s="2" t="str">
        <f>IF(IFERROR(FIND("BIOC",M1263,1),0)&gt;1,"BIOCITY","no")</f>
        <v>no</v>
      </c>
      <c r="AB1263" s="2">
        <f>IFERROR(SEARCH("INT",F1263,1),0)+IFERROR(SEARCH("DEV",F1263,1),0)+IFERROR(SEARCH("FC",F1263,1),0)+IFERROR(SEARCH("USD",F1263,1),0)</f>
        <v>0</v>
      </c>
    </row>
    <row r="1264" spans="1:28" x14ac:dyDescent="0.2">
      <c r="A1264" s="1" t="s">
        <v>1044</v>
      </c>
      <c r="B1264" s="1" t="s">
        <v>15</v>
      </c>
      <c r="C1264" s="4">
        <v>45366</v>
      </c>
      <c r="D1264" s="1" t="s">
        <v>1043</v>
      </c>
      <c r="E1264" s="1" t="s">
        <v>1042</v>
      </c>
      <c r="F1264" s="1" t="s">
        <v>1026</v>
      </c>
      <c r="G1264" s="1" t="s">
        <v>39</v>
      </c>
      <c r="H1264" s="1" t="s">
        <v>38</v>
      </c>
      <c r="I1264" s="1" t="s">
        <v>50</v>
      </c>
      <c r="J1264" s="1" t="s">
        <v>17</v>
      </c>
      <c r="K1264" s="1" t="s">
        <v>49</v>
      </c>
      <c r="L1264" s="1" t="s">
        <v>57</v>
      </c>
      <c r="M1264" s="1" t="s">
        <v>56</v>
      </c>
      <c r="N1264" s="1">
        <v>1620</v>
      </c>
      <c r="O1264" s="1" t="s">
        <v>4</v>
      </c>
      <c r="P1264" s="1">
        <v>1620</v>
      </c>
      <c r="Q1264" s="1">
        <v>0</v>
      </c>
      <c r="R1264" s="1" t="s">
        <v>93</v>
      </c>
      <c r="S1264" s="1">
        <v>457.54</v>
      </c>
      <c r="T1264" s="6">
        <f>+S1264*N1264</f>
        <v>741214.8</v>
      </c>
      <c r="U1264" s="6">
        <f>+S1264*Q1264</f>
        <v>0</v>
      </c>
      <c r="V1264" s="1" t="str">
        <f>IF(AB1264=0,IFERROR(VLOOKUP(L1264,[1]listaMateriales!A:K,11,0),"-"),"Sin producto")</f>
        <v xml:space="preserve">Ladrillos (Olavarria)    </v>
      </c>
      <c r="W1264" s="6">
        <f>+IF(OR(K1264="27",K1264="28",K1264="29"),VLOOKUP(L1264,[1]listaMateriales!A:E,5,0),0)*N1264/1000</f>
        <v>11.21364</v>
      </c>
      <c r="X1264" s="6">
        <f>+IF(W1264=0,0,T1264/W1264)</f>
        <v>66099.39323894828</v>
      </c>
      <c r="Y1264" s="1" t="str">
        <f>MID(L1264,14,1)</f>
        <v>1</v>
      </c>
      <c r="Z1264" s="2" t="str">
        <f>IF(IFERROR(FIND("PUL",M1264,1),0)&gt;1,"pulido","no")</f>
        <v>no</v>
      </c>
      <c r="AA1264" s="2" t="str">
        <f>IF(IFERROR(FIND("BIOC",M1264,1),0)&gt;1,"BIOCITY","no")</f>
        <v>no</v>
      </c>
      <c r="AB1264" s="2">
        <f>IFERROR(SEARCH("INT",F1264,1),0)+IFERROR(SEARCH("DEV",F1264,1),0)+IFERROR(SEARCH("FC",F1264,1),0)+IFERROR(SEARCH("USD",F1264,1),0)</f>
        <v>0</v>
      </c>
    </row>
    <row r="1265" spans="1:28" x14ac:dyDescent="0.2">
      <c r="A1265" s="1" t="s">
        <v>1039</v>
      </c>
      <c r="B1265" s="1" t="s">
        <v>15</v>
      </c>
      <c r="C1265" s="4">
        <v>45366</v>
      </c>
      <c r="D1265" s="1" t="s">
        <v>574</v>
      </c>
      <c r="E1265" s="1" t="s">
        <v>573</v>
      </c>
      <c r="F1265" s="1" t="s">
        <v>1038</v>
      </c>
      <c r="G1265" s="1" t="s">
        <v>39</v>
      </c>
      <c r="H1265" s="1" t="s">
        <v>38</v>
      </c>
      <c r="I1265" s="1" t="s">
        <v>50</v>
      </c>
      <c r="J1265" s="1" t="s">
        <v>17</v>
      </c>
      <c r="K1265" s="1" t="s">
        <v>16</v>
      </c>
      <c r="L1265" s="1" t="s">
        <v>1041</v>
      </c>
      <c r="M1265" s="1" t="s">
        <v>1040</v>
      </c>
      <c r="N1265" s="1">
        <v>340.2</v>
      </c>
      <c r="O1265" s="1" t="s">
        <v>2</v>
      </c>
      <c r="P1265" s="1">
        <v>0</v>
      </c>
      <c r="Q1265" s="1">
        <v>340.2</v>
      </c>
      <c r="R1265" s="1" t="s">
        <v>46</v>
      </c>
      <c r="S1265" s="1">
        <v>18286.36</v>
      </c>
      <c r="T1265" s="6">
        <f>+S1265*N1265</f>
        <v>6221019.6720000003</v>
      </c>
      <c r="U1265" s="6">
        <f>+S1265*Q1265</f>
        <v>6221019.6720000003</v>
      </c>
      <c r="V1265" s="1" t="str">
        <f>IF(AB1265=0,IFERROR(VLOOKUP(L1265,[1]listaMateriales!A:K,11,0),"-"),"Sin producto")</f>
        <v>60x120 y 58x117 Rect.</v>
      </c>
      <c r="W1265" s="6">
        <f>+IF(OR(K1265="27",K1265="28",K1265="29"),VLOOKUP(L1265,[1]listaMateriales!A:E,5,0),0)*N1265/1000</f>
        <v>0</v>
      </c>
      <c r="X1265" s="6">
        <f>+IF(W1265=0,0,T1265/W1265)</f>
        <v>0</v>
      </c>
      <c r="Y1265" s="1" t="str">
        <f>MID(L1265,14,1)</f>
        <v>1</v>
      </c>
      <c r="Z1265" s="2" t="str">
        <f>IF(IFERROR(FIND("PUL",M1265,1),0)&gt;1,"pulido","no")</f>
        <v>no</v>
      </c>
      <c r="AA1265" s="2" t="str">
        <f>IF(IFERROR(FIND("BIOC",M1265,1),0)&gt;1,"BIOCITY","no")</f>
        <v>no</v>
      </c>
      <c r="AB1265" s="2">
        <f>IFERROR(SEARCH("INT",F1265,1),0)+IFERROR(SEARCH("DEV",F1265,1),0)+IFERROR(SEARCH("FC",F1265,1),0)+IFERROR(SEARCH("USD",F1265,1),0)</f>
        <v>0</v>
      </c>
    </row>
    <row r="1266" spans="1:28" x14ac:dyDescent="0.2">
      <c r="A1266" s="1" t="s">
        <v>1039</v>
      </c>
      <c r="B1266" s="1" t="s">
        <v>15</v>
      </c>
      <c r="C1266" s="4">
        <v>45366</v>
      </c>
      <c r="D1266" s="1" t="s">
        <v>574</v>
      </c>
      <c r="E1266" s="1" t="s">
        <v>573</v>
      </c>
      <c r="F1266" s="1" t="s">
        <v>1038</v>
      </c>
      <c r="G1266" s="1" t="s">
        <v>39</v>
      </c>
      <c r="H1266" s="1" t="s">
        <v>38</v>
      </c>
      <c r="I1266" s="1" t="s">
        <v>50</v>
      </c>
      <c r="J1266" s="1" t="s">
        <v>17</v>
      </c>
      <c r="K1266" s="1" t="s">
        <v>16</v>
      </c>
      <c r="L1266" s="1" t="s">
        <v>1037</v>
      </c>
      <c r="M1266" s="1" t="s">
        <v>1036</v>
      </c>
      <c r="N1266" s="1">
        <v>48.6</v>
      </c>
      <c r="O1266" s="1" t="s">
        <v>2</v>
      </c>
      <c r="P1266" s="1">
        <v>0</v>
      </c>
      <c r="Q1266" s="1">
        <v>48.6</v>
      </c>
      <c r="R1266" s="1" t="s">
        <v>46</v>
      </c>
      <c r="S1266" s="1">
        <v>23624.28</v>
      </c>
      <c r="T1266" s="6">
        <f>+S1266*N1266</f>
        <v>1148140.0079999999</v>
      </c>
      <c r="U1266" s="6">
        <f>+S1266*Q1266</f>
        <v>1148140.0079999999</v>
      </c>
      <c r="V1266" s="1" t="str">
        <f>IF(AB1266=0,IFERROR(VLOOKUP(L1266,[1]listaMateriales!A:K,11,0),"-"),"Sin producto")</f>
        <v>58 x 117 Polished</v>
      </c>
      <c r="W1266" s="6">
        <f>+IF(OR(K1266="27",K1266="28",K1266="29"),VLOOKUP(L1266,[1]listaMateriales!A:E,5,0),0)*N1266/1000</f>
        <v>0</v>
      </c>
      <c r="X1266" s="6">
        <f>+IF(W1266=0,0,T1266/W1266)</f>
        <v>0</v>
      </c>
      <c r="Y1266" s="1" t="str">
        <f>MID(L1266,14,1)</f>
        <v>1</v>
      </c>
      <c r="Z1266" s="2" t="str">
        <f>IF(IFERROR(FIND("PUL",M1266,1),0)&gt;1,"pulido","no")</f>
        <v>pulido</v>
      </c>
      <c r="AA1266" s="2" t="str">
        <f>IF(IFERROR(FIND("BIOC",M1266,1),0)&gt;1,"BIOCITY","no")</f>
        <v>no</v>
      </c>
      <c r="AB1266" s="2">
        <f>IFERROR(SEARCH("INT",F1266,1),0)+IFERROR(SEARCH("DEV",F1266,1),0)+IFERROR(SEARCH("FC",F1266,1),0)+IFERROR(SEARCH("USD",F1266,1),0)</f>
        <v>0</v>
      </c>
    </row>
    <row r="1267" spans="1:28" x14ac:dyDescent="0.2">
      <c r="A1267" s="1" t="s">
        <v>1035</v>
      </c>
      <c r="B1267" s="1" t="s">
        <v>15</v>
      </c>
      <c r="C1267" s="4">
        <v>45366</v>
      </c>
      <c r="D1267" s="1" t="s">
        <v>197</v>
      </c>
      <c r="E1267" s="1" t="s">
        <v>196</v>
      </c>
      <c r="F1267" s="1" t="s">
        <v>1034</v>
      </c>
      <c r="G1267" s="1" t="s">
        <v>39</v>
      </c>
      <c r="H1267" s="1" t="s">
        <v>38</v>
      </c>
      <c r="I1267" s="1" t="s">
        <v>50</v>
      </c>
      <c r="J1267" s="1" t="s">
        <v>17</v>
      </c>
      <c r="K1267" s="1" t="s">
        <v>16</v>
      </c>
      <c r="L1267" s="1" t="s">
        <v>1033</v>
      </c>
      <c r="M1267" s="1" t="s">
        <v>1032</v>
      </c>
      <c r="N1267" s="1">
        <v>48.6</v>
      </c>
      <c r="O1267" s="1" t="s">
        <v>2</v>
      </c>
      <c r="P1267" s="1">
        <v>48.6</v>
      </c>
      <c r="Q1267" s="1">
        <v>0</v>
      </c>
      <c r="R1267" s="1" t="s">
        <v>46</v>
      </c>
      <c r="S1267" s="1">
        <v>21363.52</v>
      </c>
      <c r="T1267" s="6">
        <f>+S1267*N1267</f>
        <v>1038267.072</v>
      </c>
      <c r="U1267" s="6">
        <f>+S1267*Q1267</f>
        <v>0</v>
      </c>
      <c r="V1267" s="1" t="str">
        <f>IF(AB1267=0,IFERROR(VLOOKUP(L1267,[1]listaMateriales!A:K,11,0),"-"),"Sin producto")</f>
        <v>58 x 117 Polished</v>
      </c>
      <c r="W1267" s="6">
        <f>+IF(OR(K1267="27",K1267="28",K1267="29"),VLOOKUP(L1267,[1]listaMateriales!A:E,5,0),0)*N1267/1000</f>
        <v>0</v>
      </c>
      <c r="X1267" s="6">
        <f>+IF(W1267=0,0,T1267/W1267)</f>
        <v>0</v>
      </c>
      <c r="Y1267" s="1" t="str">
        <f>MID(L1267,14,1)</f>
        <v>1</v>
      </c>
      <c r="Z1267" s="2" t="str">
        <f>IF(IFERROR(FIND("PUL",M1267,1),0)&gt;1,"pulido","no")</f>
        <v>pulido</v>
      </c>
      <c r="AA1267" s="2" t="str">
        <f>IF(IFERROR(FIND("BIOC",M1267,1),0)&gt;1,"BIOCITY","no")</f>
        <v>no</v>
      </c>
      <c r="AB1267" s="2">
        <f>IFERROR(SEARCH("INT",F1267,1),0)+IFERROR(SEARCH("DEV",F1267,1),0)+IFERROR(SEARCH("FC",F1267,1),0)+IFERROR(SEARCH("USD",F1267,1),0)</f>
        <v>0</v>
      </c>
    </row>
    <row r="1268" spans="1:28" x14ac:dyDescent="0.2">
      <c r="A1268" s="1" t="s">
        <v>1031</v>
      </c>
      <c r="B1268" s="1" t="s">
        <v>15</v>
      </c>
      <c r="C1268" s="4">
        <v>45366</v>
      </c>
      <c r="D1268" s="1" t="s">
        <v>92</v>
      </c>
      <c r="E1268" s="1" t="s">
        <v>91</v>
      </c>
      <c r="F1268" s="1" t="s">
        <v>1026</v>
      </c>
      <c r="G1268" s="1" t="s">
        <v>39</v>
      </c>
      <c r="H1268" s="1" t="s">
        <v>38</v>
      </c>
      <c r="I1268" s="1" t="s">
        <v>50</v>
      </c>
      <c r="J1268" s="1" t="s">
        <v>17</v>
      </c>
      <c r="K1268" s="1" t="s">
        <v>49</v>
      </c>
      <c r="L1268" s="1" t="s">
        <v>133</v>
      </c>
      <c r="M1268" s="1" t="s">
        <v>132</v>
      </c>
      <c r="N1268" s="1">
        <v>8640</v>
      </c>
      <c r="O1268" s="1" t="s">
        <v>4</v>
      </c>
      <c r="P1268" s="1">
        <v>8640</v>
      </c>
      <c r="Q1268" s="1">
        <v>0</v>
      </c>
      <c r="R1268" s="1" t="s">
        <v>46</v>
      </c>
      <c r="S1268" s="1">
        <v>213.97</v>
      </c>
      <c r="T1268" s="6">
        <f>+S1268*N1268</f>
        <v>1848700.8</v>
      </c>
      <c r="U1268" s="6">
        <f>+S1268*Q1268</f>
        <v>0</v>
      </c>
      <c r="V1268" s="1" t="str">
        <f>IF(AB1268=0,IFERROR(VLOOKUP(L1268,[1]listaMateriales!A:K,11,0),"-"),"Sin producto")</f>
        <v xml:space="preserve">Ladrillos (Olavarria)    </v>
      </c>
      <c r="W1268" s="6">
        <f>+IF(OR(K1268="27",K1268="28",K1268="29"),VLOOKUP(L1268,[1]listaMateriales!A:E,5,0),0)*N1268/1000</f>
        <v>38.352959999999996</v>
      </c>
      <c r="X1268" s="6">
        <f>+IF(W1268=0,0,T1268/W1268)</f>
        <v>48202.297814823163</v>
      </c>
      <c r="Y1268" s="1" t="str">
        <f>MID(L1268,14,1)</f>
        <v>1</v>
      </c>
      <c r="Z1268" s="2" t="str">
        <f>IF(IFERROR(FIND("PUL",M1268,1),0)&gt;1,"pulido","no")</f>
        <v>no</v>
      </c>
      <c r="AA1268" s="2" t="str">
        <f>IF(IFERROR(FIND("BIOC",M1268,1),0)&gt;1,"BIOCITY","no")</f>
        <v>no</v>
      </c>
      <c r="AB1268" s="2">
        <f>IFERROR(SEARCH("INT",F1268,1),0)+IFERROR(SEARCH("DEV",F1268,1),0)+IFERROR(SEARCH("FC",F1268,1),0)+IFERROR(SEARCH("USD",F1268,1),0)</f>
        <v>0</v>
      </c>
    </row>
    <row r="1269" spans="1:28" x14ac:dyDescent="0.2">
      <c r="A1269" s="1" t="s">
        <v>1030</v>
      </c>
      <c r="B1269" s="1" t="s">
        <v>15</v>
      </c>
      <c r="C1269" s="4">
        <v>45366</v>
      </c>
      <c r="D1269" s="1" t="s">
        <v>1029</v>
      </c>
      <c r="E1269" s="1" t="s">
        <v>1028</v>
      </c>
      <c r="F1269" s="1" t="s">
        <v>1026</v>
      </c>
      <c r="G1269" s="1" t="s">
        <v>39</v>
      </c>
      <c r="H1269" s="1" t="s">
        <v>38</v>
      </c>
      <c r="I1269" s="1" t="s">
        <v>50</v>
      </c>
      <c r="J1269" s="1" t="s">
        <v>17</v>
      </c>
      <c r="K1269" s="1" t="s">
        <v>49</v>
      </c>
      <c r="L1269" s="1" t="s">
        <v>57</v>
      </c>
      <c r="M1269" s="1" t="s">
        <v>56</v>
      </c>
      <c r="N1269" s="1">
        <v>2160</v>
      </c>
      <c r="O1269" s="1" t="s">
        <v>4</v>
      </c>
      <c r="P1269" s="1">
        <v>1980</v>
      </c>
      <c r="Q1269" s="1">
        <v>180</v>
      </c>
      <c r="R1269" s="1" t="s">
        <v>46</v>
      </c>
      <c r="S1269" s="1">
        <v>524.82000000000005</v>
      </c>
      <c r="T1269" s="6">
        <f>+S1269*N1269</f>
        <v>1133611.2000000002</v>
      </c>
      <c r="U1269" s="6">
        <f>+S1269*Q1269</f>
        <v>94467.6</v>
      </c>
      <c r="V1269" s="1" t="str">
        <f>IF(AB1269=0,IFERROR(VLOOKUP(L1269,[1]listaMateriales!A:K,11,0),"-"),"Sin producto")</f>
        <v xml:space="preserve">Ladrillos (Olavarria)    </v>
      </c>
      <c r="W1269" s="6">
        <f>+IF(OR(K1269="27",K1269="28",K1269="29"),VLOOKUP(L1269,[1]listaMateriales!A:E,5,0),0)*N1269/1000</f>
        <v>14.951519999999999</v>
      </c>
      <c r="X1269" s="6">
        <f>+IF(W1269=0,0,T1269/W1269)</f>
        <v>75819.127419820885</v>
      </c>
      <c r="Y1269" s="1" t="str">
        <f>MID(L1269,14,1)</f>
        <v>1</v>
      </c>
      <c r="Z1269" s="2" t="str">
        <f>IF(IFERROR(FIND("PUL",M1269,1),0)&gt;1,"pulido","no")</f>
        <v>no</v>
      </c>
      <c r="AA1269" s="2" t="str">
        <f>IF(IFERROR(FIND("BIOC",M1269,1),0)&gt;1,"BIOCITY","no")</f>
        <v>no</v>
      </c>
      <c r="AB1269" s="2">
        <f>IFERROR(SEARCH("INT",F1269,1),0)+IFERROR(SEARCH("DEV",F1269,1),0)+IFERROR(SEARCH("FC",F1269,1),0)+IFERROR(SEARCH("USD",F1269,1),0)</f>
        <v>0</v>
      </c>
    </row>
    <row r="1270" spans="1:28" x14ac:dyDescent="0.2">
      <c r="A1270" s="1" t="s">
        <v>1030</v>
      </c>
      <c r="B1270" s="1" t="s">
        <v>15</v>
      </c>
      <c r="C1270" s="4">
        <v>45366</v>
      </c>
      <c r="D1270" s="1" t="s">
        <v>1029</v>
      </c>
      <c r="E1270" s="1" t="s">
        <v>1028</v>
      </c>
      <c r="F1270" s="1" t="s">
        <v>1026</v>
      </c>
      <c r="G1270" s="1" t="s">
        <v>39</v>
      </c>
      <c r="H1270" s="1" t="s">
        <v>38</v>
      </c>
      <c r="I1270" s="1" t="s">
        <v>50</v>
      </c>
      <c r="J1270" s="1" t="s">
        <v>17</v>
      </c>
      <c r="K1270" s="1" t="s">
        <v>49</v>
      </c>
      <c r="L1270" s="1" t="s">
        <v>48</v>
      </c>
      <c r="M1270" s="1" t="s">
        <v>47</v>
      </c>
      <c r="N1270" s="1">
        <v>3456</v>
      </c>
      <c r="O1270" s="1" t="s">
        <v>4</v>
      </c>
      <c r="P1270" s="1">
        <v>3168</v>
      </c>
      <c r="Q1270" s="1">
        <v>288</v>
      </c>
      <c r="R1270" s="1" t="s">
        <v>46</v>
      </c>
      <c r="S1270" s="1">
        <v>387.5</v>
      </c>
      <c r="T1270" s="6">
        <f>+S1270*N1270</f>
        <v>1339200</v>
      </c>
      <c r="U1270" s="6">
        <f>+S1270*Q1270</f>
        <v>111600</v>
      </c>
      <c r="V1270" s="1" t="str">
        <f>IF(AB1270=0,IFERROR(VLOOKUP(L1270,[1]listaMateriales!A:K,11,0),"-"),"Sin producto")</f>
        <v xml:space="preserve">Ladrillos (Olavarria)    </v>
      </c>
      <c r="W1270" s="6">
        <f>+IF(OR(K1270="27",K1270="28",K1270="29"),VLOOKUP(L1270,[1]listaMateriales!A:E,5,0),0)*N1270/1000</f>
        <v>18.451584000000004</v>
      </c>
      <c r="X1270" s="6">
        <f>+IF(W1270=0,0,T1270/W1270)</f>
        <v>72579.134669413732</v>
      </c>
      <c r="Y1270" s="1" t="str">
        <f>MID(L1270,14,1)</f>
        <v>1</v>
      </c>
      <c r="Z1270" s="2" t="str">
        <f>IF(IFERROR(FIND("PUL",M1270,1),0)&gt;1,"pulido","no")</f>
        <v>no</v>
      </c>
      <c r="AA1270" s="2" t="str">
        <f>IF(IFERROR(FIND("BIOC",M1270,1),0)&gt;1,"BIOCITY","no")</f>
        <v>no</v>
      </c>
      <c r="AB1270" s="2">
        <f>IFERROR(SEARCH("INT",F1270,1),0)+IFERROR(SEARCH("DEV",F1270,1),0)+IFERROR(SEARCH("FC",F1270,1),0)+IFERROR(SEARCH("USD",F1270,1),0)</f>
        <v>0</v>
      </c>
    </row>
    <row r="1271" spans="1:28" x14ac:dyDescent="0.2">
      <c r="A1271" s="1" t="s">
        <v>1027</v>
      </c>
      <c r="B1271" s="1" t="s">
        <v>15</v>
      </c>
      <c r="C1271" s="4">
        <v>45366</v>
      </c>
      <c r="D1271" s="1" t="s">
        <v>53</v>
      </c>
      <c r="E1271" s="1" t="s">
        <v>52</v>
      </c>
      <c r="F1271" s="1" t="s">
        <v>1026</v>
      </c>
      <c r="G1271" s="1" t="s">
        <v>39</v>
      </c>
      <c r="H1271" s="1" t="s">
        <v>38</v>
      </c>
      <c r="I1271" s="1" t="s">
        <v>50</v>
      </c>
      <c r="J1271" s="1" t="s">
        <v>17</v>
      </c>
      <c r="K1271" s="1" t="s">
        <v>49</v>
      </c>
      <c r="L1271" s="1" t="s">
        <v>261</v>
      </c>
      <c r="M1271" s="1" t="s">
        <v>260</v>
      </c>
      <c r="N1271" s="1">
        <v>882</v>
      </c>
      <c r="O1271" s="1" t="s">
        <v>4</v>
      </c>
      <c r="P1271" s="1">
        <v>882</v>
      </c>
      <c r="Q1271" s="1">
        <v>0</v>
      </c>
      <c r="R1271" s="1" t="s">
        <v>46</v>
      </c>
      <c r="S1271" s="1">
        <v>509.65</v>
      </c>
      <c r="T1271" s="6">
        <f>+S1271*N1271</f>
        <v>449511.3</v>
      </c>
      <c r="U1271" s="6">
        <f>+S1271*Q1271</f>
        <v>0</v>
      </c>
      <c r="V1271" s="1" t="str">
        <f>IF(AB1271=0,IFERROR(VLOOKUP(L1271,[1]listaMateriales!A:K,11,0),"-"),"Sin producto")</f>
        <v xml:space="preserve">Ladrillos (Olavarria)    </v>
      </c>
      <c r="W1271" s="6">
        <f>+IF(OR(K1271="27",K1271="28",K1271="29"),VLOOKUP(L1271,[1]listaMateriales!A:E,5,0),0)*N1271/1000</f>
        <v>5.917338</v>
      </c>
      <c r="X1271" s="6">
        <f>+IF(W1271=0,0,T1271/W1271)</f>
        <v>75965.121478610818</v>
      </c>
      <c r="Y1271" s="1" t="str">
        <f>MID(L1271,14,1)</f>
        <v>1</v>
      </c>
      <c r="Z1271" s="2" t="str">
        <f>IF(IFERROR(FIND("PUL",M1271,1),0)&gt;1,"pulido","no")</f>
        <v>no</v>
      </c>
      <c r="AA1271" s="2" t="str">
        <f>IF(IFERROR(FIND("BIOC",M1271,1),0)&gt;1,"BIOCITY","no")</f>
        <v>no</v>
      </c>
      <c r="AB1271" s="2">
        <f>IFERROR(SEARCH("INT",F1271,1),0)+IFERROR(SEARCH("DEV",F1271,1),0)+IFERROR(SEARCH("FC",F1271,1),0)+IFERROR(SEARCH("USD",F1271,1),0)</f>
        <v>0</v>
      </c>
    </row>
    <row r="1272" spans="1:28" x14ac:dyDescent="0.2">
      <c r="A1272" s="1" t="s">
        <v>1027</v>
      </c>
      <c r="B1272" s="1" t="s">
        <v>15</v>
      </c>
      <c r="C1272" s="4">
        <v>45366</v>
      </c>
      <c r="D1272" s="1" t="s">
        <v>53</v>
      </c>
      <c r="E1272" s="1" t="s">
        <v>52</v>
      </c>
      <c r="F1272" s="1" t="s">
        <v>1026</v>
      </c>
      <c r="G1272" s="1" t="s">
        <v>39</v>
      </c>
      <c r="H1272" s="1" t="s">
        <v>38</v>
      </c>
      <c r="I1272" s="1" t="s">
        <v>50</v>
      </c>
      <c r="J1272" s="1" t="s">
        <v>17</v>
      </c>
      <c r="K1272" s="1" t="s">
        <v>49</v>
      </c>
      <c r="L1272" s="1" t="s">
        <v>48</v>
      </c>
      <c r="M1272" s="1" t="s">
        <v>47</v>
      </c>
      <c r="N1272" s="1">
        <v>3456</v>
      </c>
      <c r="O1272" s="1" t="s">
        <v>4</v>
      </c>
      <c r="P1272" s="1">
        <v>3456</v>
      </c>
      <c r="Q1272" s="1">
        <v>0</v>
      </c>
      <c r="R1272" s="1" t="s">
        <v>46</v>
      </c>
      <c r="S1272" s="1">
        <v>341.13</v>
      </c>
      <c r="T1272" s="6">
        <f>+S1272*N1272</f>
        <v>1178945.28</v>
      </c>
      <c r="U1272" s="6">
        <f>+S1272*Q1272</f>
        <v>0</v>
      </c>
      <c r="V1272" s="1" t="str">
        <f>IF(AB1272=0,IFERROR(VLOOKUP(L1272,[1]listaMateriales!A:K,11,0),"-"),"Sin producto")</f>
        <v xml:space="preserve">Ladrillos (Olavarria)    </v>
      </c>
      <c r="W1272" s="6">
        <f>+IF(OR(K1272="27",K1272="28",K1272="29"),VLOOKUP(L1272,[1]listaMateriales!A:E,5,0),0)*N1272/1000</f>
        <v>18.451584000000004</v>
      </c>
      <c r="X1272" s="6">
        <f>+IF(W1272=0,0,T1272/W1272)</f>
        <v>63893.987638134473</v>
      </c>
      <c r="Y1272" s="1" t="str">
        <f>MID(L1272,14,1)</f>
        <v>1</v>
      </c>
      <c r="Z1272" s="2" t="str">
        <f>IF(IFERROR(FIND("PUL",M1272,1),0)&gt;1,"pulido","no")</f>
        <v>no</v>
      </c>
      <c r="AA1272" s="2" t="str">
        <f>IF(IFERROR(FIND("BIOC",M1272,1),0)&gt;1,"BIOCITY","no")</f>
        <v>no</v>
      </c>
      <c r="AB1272" s="2">
        <f>IFERROR(SEARCH("INT",F1272,1),0)+IFERROR(SEARCH("DEV",F1272,1),0)+IFERROR(SEARCH("FC",F1272,1),0)+IFERROR(SEARCH("USD",F1272,1),0)</f>
        <v>0</v>
      </c>
    </row>
    <row r="1273" spans="1:28" x14ac:dyDescent="0.2">
      <c r="A1273" s="1" t="s">
        <v>1027</v>
      </c>
      <c r="B1273" s="1" t="s">
        <v>15</v>
      </c>
      <c r="C1273" s="4">
        <v>45366</v>
      </c>
      <c r="D1273" s="1" t="s">
        <v>53</v>
      </c>
      <c r="E1273" s="1" t="s">
        <v>52</v>
      </c>
      <c r="F1273" s="1" t="s">
        <v>1026</v>
      </c>
      <c r="G1273" s="1" t="s">
        <v>39</v>
      </c>
      <c r="H1273" s="1" t="s">
        <v>38</v>
      </c>
      <c r="I1273" s="1" t="s">
        <v>50</v>
      </c>
      <c r="J1273" s="1" t="s">
        <v>17</v>
      </c>
      <c r="K1273" s="1" t="s">
        <v>49</v>
      </c>
      <c r="L1273" s="1" t="s">
        <v>55</v>
      </c>
      <c r="M1273" s="1" t="s">
        <v>54</v>
      </c>
      <c r="N1273" s="1">
        <v>1386</v>
      </c>
      <c r="O1273" s="1" t="s">
        <v>4</v>
      </c>
      <c r="P1273" s="1">
        <v>1386</v>
      </c>
      <c r="Q1273" s="1">
        <v>0</v>
      </c>
      <c r="R1273" s="1" t="s">
        <v>46</v>
      </c>
      <c r="S1273" s="1">
        <v>267.54000000000002</v>
      </c>
      <c r="T1273" s="6">
        <f>+S1273*N1273</f>
        <v>370810.44</v>
      </c>
      <c r="U1273" s="6">
        <f>+S1273*Q1273</f>
        <v>0</v>
      </c>
      <c r="V1273" s="1" t="str">
        <f>IF(AB1273=0,IFERROR(VLOOKUP(L1273,[1]listaMateriales!A:K,11,0),"-"),"Sin producto")</f>
        <v xml:space="preserve">Ladrillos (Olavarria)    </v>
      </c>
      <c r="W1273" s="6">
        <f>+IF(OR(K1273="27",K1273="28",K1273="29"),VLOOKUP(L1273,[1]listaMateriales!A:E,5,0),0)*N1273/1000</f>
        <v>5.0602859999999996</v>
      </c>
      <c r="X1273" s="6">
        <f>+IF(W1273=0,0,T1273/W1273)</f>
        <v>73278.553820871006</v>
      </c>
      <c r="Y1273" s="1" t="str">
        <f>MID(L1273,14,1)</f>
        <v>1</v>
      </c>
      <c r="Z1273" s="2" t="str">
        <f>IF(IFERROR(FIND("PUL",M1273,1),0)&gt;1,"pulido","no")</f>
        <v>no</v>
      </c>
      <c r="AA1273" s="2" t="str">
        <f>IF(IFERROR(FIND("BIOC",M1273,1),0)&gt;1,"BIOCITY","no")</f>
        <v>no</v>
      </c>
      <c r="AB1273" s="2">
        <f>IFERROR(SEARCH("INT",F1273,1),0)+IFERROR(SEARCH("DEV",F1273,1),0)+IFERROR(SEARCH("FC",F1273,1),0)+IFERROR(SEARCH("USD",F1273,1),0)</f>
        <v>0</v>
      </c>
    </row>
    <row r="1274" spans="1:28" x14ac:dyDescent="0.2">
      <c r="A1274" s="1" t="s">
        <v>1025</v>
      </c>
      <c r="B1274" s="1" t="s">
        <v>15</v>
      </c>
      <c r="C1274" s="4">
        <v>45366</v>
      </c>
      <c r="D1274" s="1" t="s">
        <v>92</v>
      </c>
      <c r="E1274" s="1" t="s">
        <v>91</v>
      </c>
      <c r="F1274" s="1" t="s">
        <v>967</v>
      </c>
      <c r="G1274" s="1" t="s">
        <v>39</v>
      </c>
      <c r="H1274" s="1" t="s">
        <v>38</v>
      </c>
      <c r="I1274" s="1" t="s">
        <v>50</v>
      </c>
      <c r="J1274" s="1" t="s">
        <v>17</v>
      </c>
      <c r="K1274" s="1" t="s">
        <v>49</v>
      </c>
      <c r="L1274" s="1" t="s">
        <v>57</v>
      </c>
      <c r="M1274" s="1" t="s">
        <v>56</v>
      </c>
      <c r="N1274" s="1">
        <v>2970</v>
      </c>
      <c r="O1274" s="1" t="s">
        <v>4</v>
      </c>
      <c r="P1274" s="1">
        <v>2970</v>
      </c>
      <c r="Q1274" s="1">
        <v>0</v>
      </c>
      <c r="R1274" s="1" t="s">
        <v>46</v>
      </c>
      <c r="S1274" s="1">
        <v>327.45</v>
      </c>
      <c r="T1274" s="6">
        <f>+S1274*N1274</f>
        <v>972526.5</v>
      </c>
      <c r="U1274" s="6">
        <f>+S1274*Q1274</f>
        <v>0</v>
      </c>
      <c r="V1274" s="1" t="str">
        <f>IF(AB1274=0,IFERROR(VLOOKUP(L1274,[1]listaMateriales!A:K,11,0),"-"),"Sin producto")</f>
        <v xml:space="preserve">Ladrillos (Olavarria)    </v>
      </c>
      <c r="W1274" s="6">
        <f>+IF(OR(K1274="27",K1274="28",K1274="29"),VLOOKUP(L1274,[1]listaMateriales!A:E,5,0),0)*N1274/1000</f>
        <v>20.558340000000001</v>
      </c>
      <c r="X1274" s="6">
        <f>+IF(W1274=0,0,T1274/W1274)</f>
        <v>47305.691996532791</v>
      </c>
      <c r="Y1274" s="1" t="str">
        <f>MID(L1274,14,1)</f>
        <v>1</v>
      </c>
      <c r="Z1274" s="2" t="str">
        <f>IF(IFERROR(FIND("PUL",M1274,1),0)&gt;1,"pulido","no")</f>
        <v>no</v>
      </c>
      <c r="AA1274" s="2" t="str">
        <f>IF(IFERROR(FIND("BIOC",M1274,1),0)&gt;1,"BIOCITY","no")</f>
        <v>no</v>
      </c>
      <c r="AB1274" s="2">
        <f>IFERROR(SEARCH("INT",F1274,1),0)+IFERROR(SEARCH("DEV",F1274,1),0)+IFERROR(SEARCH("FC",F1274,1),0)+IFERROR(SEARCH("USD",F1274,1),0)</f>
        <v>0</v>
      </c>
    </row>
    <row r="1275" spans="1:28" x14ac:dyDescent="0.2">
      <c r="A1275" s="1" t="s">
        <v>1025</v>
      </c>
      <c r="B1275" s="1" t="s">
        <v>15</v>
      </c>
      <c r="C1275" s="4">
        <v>45366</v>
      </c>
      <c r="D1275" s="1" t="s">
        <v>92</v>
      </c>
      <c r="E1275" s="1" t="s">
        <v>91</v>
      </c>
      <c r="F1275" s="1" t="s">
        <v>967</v>
      </c>
      <c r="G1275" s="1" t="s">
        <v>39</v>
      </c>
      <c r="H1275" s="1" t="s">
        <v>38</v>
      </c>
      <c r="I1275" s="1" t="s">
        <v>50</v>
      </c>
      <c r="J1275" s="1" t="s">
        <v>17</v>
      </c>
      <c r="K1275" s="1" t="s">
        <v>49</v>
      </c>
      <c r="L1275" s="1" t="s">
        <v>133</v>
      </c>
      <c r="M1275" s="1" t="s">
        <v>132</v>
      </c>
      <c r="N1275" s="1">
        <v>1440</v>
      </c>
      <c r="O1275" s="1" t="s">
        <v>4</v>
      </c>
      <c r="P1275" s="1">
        <v>1440</v>
      </c>
      <c r="Q1275" s="1">
        <v>0</v>
      </c>
      <c r="R1275" s="1" t="s">
        <v>46</v>
      </c>
      <c r="S1275" s="1">
        <v>213.97</v>
      </c>
      <c r="T1275" s="6">
        <f>+S1275*N1275</f>
        <v>308116.8</v>
      </c>
      <c r="U1275" s="6">
        <f>+S1275*Q1275</f>
        <v>0</v>
      </c>
      <c r="V1275" s="1" t="str">
        <f>IF(AB1275=0,IFERROR(VLOOKUP(L1275,[1]listaMateriales!A:K,11,0),"-"),"Sin producto")</f>
        <v xml:space="preserve">Ladrillos (Olavarria)    </v>
      </c>
      <c r="W1275" s="6">
        <f>+IF(OR(K1275="27",K1275="28",K1275="29"),VLOOKUP(L1275,[1]listaMateriales!A:E,5,0),0)*N1275/1000</f>
        <v>6.3921599999999996</v>
      </c>
      <c r="X1275" s="6">
        <f>+IF(W1275=0,0,T1275/W1275)</f>
        <v>48202.297814823156</v>
      </c>
      <c r="Y1275" s="1" t="str">
        <f>MID(L1275,14,1)</f>
        <v>1</v>
      </c>
      <c r="Z1275" s="2" t="str">
        <f>IF(IFERROR(FIND("PUL",M1275,1),0)&gt;1,"pulido","no")</f>
        <v>no</v>
      </c>
      <c r="AA1275" s="2" t="str">
        <f>IF(IFERROR(FIND("BIOC",M1275,1),0)&gt;1,"BIOCITY","no")</f>
        <v>no</v>
      </c>
      <c r="AB1275" s="2">
        <f>IFERROR(SEARCH("INT",F1275,1),0)+IFERROR(SEARCH("DEV",F1275,1),0)+IFERROR(SEARCH("FC",F1275,1),0)+IFERROR(SEARCH("USD",F1275,1),0)</f>
        <v>0</v>
      </c>
    </row>
    <row r="1276" spans="1:28" x14ac:dyDescent="0.2">
      <c r="A1276" s="1" t="s">
        <v>1025</v>
      </c>
      <c r="B1276" s="1" t="s">
        <v>15</v>
      </c>
      <c r="C1276" s="4">
        <v>45366</v>
      </c>
      <c r="D1276" s="1" t="s">
        <v>92</v>
      </c>
      <c r="E1276" s="1" t="s">
        <v>91</v>
      </c>
      <c r="F1276" s="1" t="s">
        <v>967</v>
      </c>
      <c r="G1276" s="1" t="s">
        <v>39</v>
      </c>
      <c r="H1276" s="1" t="s">
        <v>38</v>
      </c>
      <c r="I1276" s="1" t="s">
        <v>50</v>
      </c>
      <c r="J1276" s="1" t="s">
        <v>17</v>
      </c>
      <c r="K1276" s="1" t="s">
        <v>49</v>
      </c>
      <c r="L1276" s="1" t="s">
        <v>55</v>
      </c>
      <c r="M1276" s="1" t="s">
        <v>54</v>
      </c>
      <c r="N1276" s="1">
        <v>1980</v>
      </c>
      <c r="O1276" s="1" t="s">
        <v>4</v>
      </c>
      <c r="P1276" s="1">
        <v>1980</v>
      </c>
      <c r="Q1276" s="1">
        <v>0</v>
      </c>
      <c r="R1276" s="1" t="s">
        <v>46</v>
      </c>
      <c r="S1276" s="1">
        <v>189.61</v>
      </c>
      <c r="T1276" s="6">
        <f>+S1276*N1276</f>
        <v>375427.80000000005</v>
      </c>
      <c r="U1276" s="6">
        <f>+S1276*Q1276</f>
        <v>0</v>
      </c>
      <c r="V1276" s="1" t="str">
        <f>IF(AB1276=0,IFERROR(VLOOKUP(L1276,[1]listaMateriales!A:K,11,0),"-"),"Sin producto")</f>
        <v xml:space="preserve">Ladrillos (Olavarria)    </v>
      </c>
      <c r="W1276" s="6">
        <f>+IF(OR(K1276="27",K1276="28",K1276="29"),VLOOKUP(L1276,[1]listaMateriales!A:E,5,0),0)*N1276/1000</f>
        <v>7.22898</v>
      </c>
      <c r="X1276" s="6">
        <f>+IF(W1276=0,0,T1276/W1276)</f>
        <v>51933.716789920574</v>
      </c>
      <c r="Y1276" s="1" t="str">
        <f>MID(L1276,14,1)</f>
        <v>1</v>
      </c>
      <c r="Z1276" s="2" t="str">
        <f>IF(IFERROR(FIND("PUL",M1276,1),0)&gt;1,"pulido","no")</f>
        <v>no</v>
      </c>
      <c r="AA1276" s="2" t="str">
        <f>IF(IFERROR(FIND("BIOC",M1276,1),0)&gt;1,"BIOCITY","no")</f>
        <v>no</v>
      </c>
      <c r="AB1276" s="2">
        <f>IFERROR(SEARCH("INT",F1276,1),0)+IFERROR(SEARCH("DEV",F1276,1),0)+IFERROR(SEARCH("FC",F1276,1),0)+IFERROR(SEARCH("USD",F1276,1),0)</f>
        <v>0</v>
      </c>
    </row>
    <row r="1277" spans="1:28" x14ac:dyDescent="0.2">
      <c r="A1277" s="1" t="s">
        <v>1025</v>
      </c>
      <c r="B1277" s="1" t="s">
        <v>15</v>
      </c>
      <c r="C1277" s="4">
        <v>45366</v>
      </c>
      <c r="D1277" s="1" t="s">
        <v>92</v>
      </c>
      <c r="E1277" s="1" t="s">
        <v>91</v>
      </c>
      <c r="F1277" s="1" t="s">
        <v>967</v>
      </c>
      <c r="G1277" s="1" t="s">
        <v>39</v>
      </c>
      <c r="H1277" s="1" t="s">
        <v>38</v>
      </c>
      <c r="I1277" s="1" t="s">
        <v>50</v>
      </c>
      <c r="J1277" s="1" t="s">
        <v>17</v>
      </c>
      <c r="K1277" s="1" t="s">
        <v>49</v>
      </c>
      <c r="L1277" s="1" t="s">
        <v>454</v>
      </c>
      <c r="M1277" s="1" t="s">
        <v>453</v>
      </c>
      <c r="N1277" s="1">
        <v>450</v>
      </c>
      <c r="O1277" s="1" t="s">
        <v>4</v>
      </c>
      <c r="P1277" s="1">
        <v>450</v>
      </c>
      <c r="Q1277" s="1">
        <v>0</v>
      </c>
      <c r="R1277" s="1" t="s">
        <v>46</v>
      </c>
      <c r="S1277" s="1">
        <v>641.02</v>
      </c>
      <c r="T1277" s="6">
        <f>+S1277*N1277</f>
        <v>288459</v>
      </c>
      <c r="U1277" s="6">
        <f>+S1277*Q1277</f>
        <v>0</v>
      </c>
      <c r="V1277" s="1" t="str">
        <f>IF(AB1277=0,IFERROR(VLOOKUP(L1277,[1]listaMateriales!A:K,11,0),"-"),"Sin producto")</f>
        <v xml:space="preserve">Ladrillos (Olavarria)    </v>
      </c>
      <c r="W1277" s="6">
        <f>+IF(OR(K1277="27",K1277="28",K1277="29"),VLOOKUP(L1277,[1]listaMateriales!A:E,5,0),0)*N1277/1000</f>
        <v>2.7999000000000001</v>
      </c>
      <c r="X1277" s="6">
        <f>+IF(W1277=0,0,T1277/W1277)</f>
        <v>103024.75088396014</v>
      </c>
      <c r="Y1277" s="1" t="str">
        <f>MID(L1277,14,1)</f>
        <v>1</v>
      </c>
      <c r="Z1277" s="2" t="str">
        <f>IF(IFERROR(FIND("PUL",M1277,1),0)&gt;1,"pulido","no")</f>
        <v>no</v>
      </c>
      <c r="AA1277" s="2" t="str">
        <f>IF(IFERROR(FIND("BIOC",M1277,1),0)&gt;1,"BIOCITY","no")</f>
        <v>no</v>
      </c>
      <c r="AB1277" s="2">
        <f>IFERROR(SEARCH("INT",F1277,1),0)+IFERROR(SEARCH("DEV",F1277,1),0)+IFERROR(SEARCH("FC",F1277,1),0)+IFERROR(SEARCH("USD",F1277,1),0)</f>
        <v>0</v>
      </c>
    </row>
    <row r="1278" spans="1:28" x14ac:dyDescent="0.2">
      <c r="A1278" s="1" t="s">
        <v>1024</v>
      </c>
      <c r="B1278" s="1" t="s">
        <v>15</v>
      </c>
      <c r="C1278" s="4">
        <v>45366</v>
      </c>
      <c r="D1278" s="1" t="s">
        <v>1023</v>
      </c>
      <c r="E1278" s="1" t="s">
        <v>1022</v>
      </c>
      <c r="F1278" s="1" t="s">
        <v>967</v>
      </c>
      <c r="G1278" s="1" t="s">
        <v>39</v>
      </c>
      <c r="H1278" s="1" t="s">
        <v>38</v>
      </c>
      <c r="I1278" s="1" t="s">
        <v>50</v>
      </c>
      <c r="J1278" s="1" t="s">
        <v>17</v>
      </c>
      <c r="K1278" s="1" t="s">
        <v>49</v>
      </c>
      <c r="L1278" s="1" t="s">
        <v>48</v>
      </c>
      <c r="M1278" s="1" t="s">
        <v>47</v>
      </c>
      <c r="N1278" s="1">
        <v>2880</v>
      </c>
      <c r="O1278" s="1" t="s">
        <v>4</v>
      </c>
      <c r="P1278" s="1">
        <v>2880</v>
      </c>
      <c r="Q1278" s="1">
        <v>0</v>
      </c>
      <c r="R1278" s="1" t="s">
        <v>46</v>
      </c>
      <c r="S1278" s="1">
        <v>374.25</v>
      </c>
      <c r="T1278" s="6">
        <f>+S1278*N1278</f>
        <v>1077840</v>
      </c>
      <c r="U1278" s="6">
        <f>+S1278*Q1278</f>
        <v>0</v>
      </c>
      <c r="V1278" s="1" t="str">
        <f>IF(AB1278=0,IFERROR(VLOOKUP(L1278,[1]listaMateriales!A:K,11,0),"-"),"Sin producto")</f>
        <v xml:space="preserve">Ladrillos (Olavarria)    </v>
      </c>
      <c r="W1278" s="6">
        <f>+IF(OR(K1278="27",K1278="28",K1278="29"),VLOOKUP(L1278,[1]listaMateriales!A:E,5,0),0)*N1278/1000</f>
        <v>15.376320000000002</v>
      </c>
      <c r="X1278" s="6">
        <f>+IF(W1278=0,0,T1278/W1278)</f>
        <v>70097.396516201523</v>
      </c>
      <c r="Y1278" s="1" t="str">
        <f>MID(L1278,14,1)</f>
        <v>1</v>
      </c>
      <c r="Z1278" s="2" t="str">
        <f>IF(IFERROR(FIND("PUL",M1278,1),0)&gt;1,"pulido","no")</f>
        <v>no</v>
      </c>
      <c r="AA1278" s="2" t="str">
        <f>IF(IFERROR(FIND("BIOC",M1278,1),0)&gt;1,"BIOCITY","no")</f>
        <v>no</v>
      </c>
      <c r="AB1278" s="2">
        <f>IFERROR(SEARCH("INT",F1278,1),0)+IFERROR(SEARCH("DEV",F1278,1),0)+IFERROR(SEARCH("FC",F1278,1),0)+IFERROR(SEARCH("USD",F1278,1),0)</f>
        <v>0</v>
      </c>
    </row>
    <row r="1279" spans="1:28" x14ac:dyDescent="0.2">
      <c r="A1279" s="1" t="s">
        <v>1024</v>
      </c>
      <c r="B1279" s="1" t="s">
        <v>15</v>
      </c>
      <c r="C1279" s="4">
        <v>45366</v>
      </c>
      <c r="D1279" s="1" t="s">
        <v>1023</v>
      </c>
      <c r="E1279" s="1" t="s">
        <v>1022</v>
      </c>
      <c r="F1279" s="1" t="s">
        <v>967</v>
      </c>
      <c r="G1279" s="1" t="s">
        <v>39</v>
      </c>
      <c r="H1279" s="1" t="s">
        <v>38</v>
      </c>
      <c r="I1279" s="1" t="s">
        <v>50</v>
      </c>
      <c r="J1279" s="1" t="s">
        <v>17</v>
      </c>
      <c r="K1279" s="1" t="s">
        <v>49</v>
      </c>
      <c r="L1279" s="1" t="s">
        <v>57</v>
      </c>
      <c r="M1279" s="1" t="s">
        <v>56</v>
      </c>
      <c r="N1279" s="1">
        <v>2160</v>
      </c>
      <c r="O1279" s="1" t="s">
        <v>4</v>
      </c>
      <c r="P1279" s="1">
        <v>2160</v>
      </c>
      <c r="Q1279" s="1">
        <v>0</v>
      </c>
      <c r="R1279" s="1" t="s">
        <v>46</v>
      </c>
      <c r="S1279" s="1">
        <v>506.88</v>
      </c>
      <c r="T1279" s="6">
        <f>+S1279*N1279</f>
        <v>1094860.8</v>
      </c>
      <c r="U1279" s="6">
        <f>+S1279*Q1279</f>
        <v>0</v>
      </c>
      <c r="V1279" s="1" t="str">
        <f>IF(AB1279=0,IFERROR(VLOOKUP(L1279,[1]listaMateriales!A:K,11,0),"-"),"Sin producto")</f>
        <v xml:space="preserve">Ladrillos (Olavarria)    </v>
      </c>
      <c r="W1279" s="6">
        <f>+IF(OR(K1279="27",K1279="28",K1279="29"),VLOOKUP(L1279,[1]listaMateriales!A:E,5,0),0)*N1279/1000</f>
        <v>14.951519999999999</v>
      </c>
      <c r="X1279" s="6">
        <f>+IF(W1279=0,0,T1279/W1279)</f>
        <v>73227.390927477623</v>
      </c>
      <c r="Y1279" s="1" t="str">
        <f>MID(L1279,14,1)</f>
        <v>1</v>
      </c>
      <c r="Z1279" s="2" t="str">
        <f>IF(IFERROR(FIND("PUL",M1279,1),0)&gt;1,"pulido","no")</f>
        <v>no</v>
      </c>
      <c r="AA1279" s="2" t="str">
        <f>IF(IFERROR(FIND("BIOC",M1279,1),0)&gt;1,"BIOCITY","no")</f>
        <v>no</v>
      </c>
      <c r="AB1279" s="2">
        <f>IFERROR(SEARCH("INT",F1279,1),0)+IFERROR(SEARCH("DEV",F1279,1),0)+IFERROR(SEARCH("FC",F1279,1),0)+IFERROR(SEARCH("USD",F1279,1),0)</f>
        <v>0</v>
      </c>
    </row>
    <row r="1280" spans="1:28" x14ac:dyDescent="0.2">
      <c r="A1280" s="1" t="s">
        <v>1021</v>
      </c>
      <c r="B1280" s="1" t="s">
        <v>42</v>
      </c>
      <c r="C1280" s="4">
        <v>45366</v>
      </c>
      <c r="D1280" s="1" t="s">
        <v>684</v>
      </c>
      <c r="E1280" s="1" t="s">
        <v>683</v>
      </c>
      <c r="F1280" s="1" t="s">
        <v>51</v>
      </c>
      <c r="G1280" s="1" t="s">
        <v>39</v>
      </c>
      <c r="H1280" s="1" t="s">
        <v>38</v>
      </c>
      <c r="I1280" s="1" t="s">
        <v>0</v>
      </c>
      <c r="J1280" s="1" t="s">
        <v>17</v>
      </c>
      <c r="K1280" s="1" t="s">
        <v>49</v>
      </c>
      <c r="L1280" s="1" t="s">
        <v>57</v>
      </c>
      <c r="M1280" s="1" t="s">
        <v>56</v>
      </c>
      <c r="N1280" s="1">
        <v>2160</v>
      </c>
      <c r="O1280" s="1" t="s">
        <v>4</v>
      </c>
      <c r="P1280" s="1">
        <v>0</v>
      </c>
      <c r="Q1280" s="1">
        <v>2160</v>
      </c>
      <c r="R1280" s="1" t="s">
        <v>46</v>
      </c>
      <c r="S1280" s="1">
        <v>373.8</v>
      </c>
      <c r="T1280" s="6">
        <f>+S1280*N1280</f>
        <v>807408</v>
      </c>
      <c r="U1280" s="6">
        <f>+S1280*Q1280</f>
        <v>807408</v>
      </c>
      <c r="V1280" s="1" t="str">
        <f>IF(AB1280=0,IFERROR(VLOOKUP(L1280,[1]listaMateriales!A:K,11,0),"-"),"Sin producto")</f>
        <v xml:space="preserve">Ladrillos (Olavarria)    </v>
      </c>
      <c r="W1280" s="6">
        <f>+IF(OR(K1280="27",K1280="28",K1280="29"),VLOOKUP(L1280,[1]listaMateriales!A:E,5,0),0)*N1280/1000</f>
        <v>14.951519999999999</v>
      </c>
      <c r="X1280" s="6">
        <f>+IF(W1280=0,0,T1280/W1280)</f>
        <v>54001.733603004919</v>
      </c>
      <c r="Y1280" s="1" t="str">
        <f>MID(L1280,14,1)</f>
        <v>1</v>
      </c>
      <c r="Z1280" s="2" t="str">
        <f>IF(IFERROR(FIND("PUL",M1280,1),0)&gt;1,"pulido","no")</f>
        <v>no</v>
      </c>
      <c r="AA1280" s="2" t="str">
        <f>IF(IFERROR(FIND("BIOC",M1280,1),0)&gt;1,"BIOCITY","no")</f>
        <v>no</v>
      </c>
      <c r="AB1280" s="2">
        <f>IFERROR(SEARCH("INT",F1280,1),0)+IFERROR(SEARCH("DEV",F1280,1),0)+IFERROR(SEARCH("FC",F1280,1),0)+IFERROR(SEARCH("USD",F1280,1),0)</f>
        <v>0</v>
      </c>
    </row>
    <row r="1281" spans="1:28" x14ac:dyDescent="0.2">
      <c r="A1281" s="1" t="s">
        <v>1020</v>
      </c>
      <c r="B1281" s="1" t="s">
        <v>42</v>
      </c>
      <c r="C1281" s="4">
        <v>45366</v>
      </c>
      <c r="D1281" s="1" t="s">
        <v>234</v>
      </c>
      <c r="E1281" s="1" t="s">
        <v>233</v>
      </c>
      <c r="F1281" s="1" t="s">
        <v>967</v>
      </c>
      <c r="G1281" s="1" t="s">
        <v>39</v>
      </c>
      <c r="H1281" s="1" t="s">
        <v>38</v>
      </c>
      <c r="I1281" s="1" t="s">
        <v>0</v>
      </c>
      <c r="J1281" s="1" t="s">
        <v>17</v>
      </c>
      <c r="K1281" s="1" t="s">
        <v>49</v>
      </c>
      <c r="L1281" s="1" t="s">
        <v>55</v>
      </c>
      <c r="M1281" s="1" t="s">
        <v>54</v>
      </c>
      <c r="N1281" s="1">
        <v>7920</v>
      </c>
      <c r="O1281" s="1" t="s">
        <v>4</v>
      </c>
      <c r="P1281" s="1">
        <v>0</v>
      </c>
      <c r="Q1281" s="1">
        <v>7920</v>
      </c>
      <c r="R1281" s="1" t="s">
        <v>46</v>
      </c>
      <c r="S1281" s="1">
        <v>95.47</v>
      </c>
      <c r="T1281" s="6">
        <f>+S1281*N1281</f>
        <v>756122.4</v>
      </c>
      <c r="U1281" s="6">
        <f>+S1281*Q1281</f>
        <v>756122.4</v>
      </c>
      <c r="V1281" s="1" t="str">
        <f>IF(AB1281=0,IFERROR(VLOOKUP(L1281,[1]listaMateriales!A:K,11,0),"-"),"Sin producto")</f>
        <v xml:space="preserve">Ladrillos (Olavarria)    </v>
      </c>
      <c r="W1281" s="6">
        <f>+IF(OR(K1281="27",K1281="28",K1281="29"),VLOOKUP(L1281,[1]listaMateriales!A:E,5,0),0)*N1281/1000</f>
        <v>28.91592</v>
      </c>
      <c r="X1281" s="6">
        <f>+IF(W1281=0,0,T1281/W1281)</f>
        <v>26149.000273897564</v>
      </c>
      <c r="Y1281" s="1" t="str">
        <f>MID(L1281,14,1)</f>
        <v>1</v>
      </c>
      <c r="Z1281" s="2" t="str">
        <f>IF(IFERROR(FIND("PUL",M1281,1),0)&gt;1,"pulido","no")</f>
        <v>no</v>
      </c>
      <c r="AA1281" s="2" t="str">
        <f>IF(IFERROR(FIND("BIOC",M1281,1),0)&gt;1,"BIOCITY","no")</f>
        <v>no</v>
      </c>
      <c r="AB1281" s="2">
        <f>IFERROR(SEARCH("INT",F1281,1),0)+IFERROR(SEARCH("DEV",F1281,1),0)+IFERROR(SEARCH("FC",F1281,1),0)+IFERROR(SEARCH("USD",F1281,1),0)</f>
        <v>0</v>
      </c>
    </row>
    <row r="1282" spans="1:28" x14ac:dyDescent="0.2">
      <c r="A1282" s="1" t="s">
        <v>1019</v>
      </c>
      <c r="B1282" s="1" t="s">
        <v>42</v>
      </c>
      <c r="C1282" s="4">
        <v>45366</v>
      </c>
      <c r="D1282" s="1" t="s">
        <v>436</v>
      </c>
      <c r="E1282" s="1" t="s">
        <v>435</v>
      </c>
      <c r="F1282" s="1" t="s">
        <v>967</v>
      </c>
      <c r="G1282" s="1" t="s">
        <v>39</v>
      </c>
      <c r="H1282" s="1" t="s">
        <v>38</v>
      </c>
      <c r="I1282" s="1" t="s">
        <v>0</v>
      </c>
      <c r="J1282" s="1" t="s">
        <v>17</v>
      </c>
      <c r="K1282" s="1" t="s">
        <v>49</v>
      </c>
      <c r="L1282" s="1" t="s">
        <v>90</v>
      </c>
      <c r="M1282" s="1" t="s">
        <v>89</v>
      </c>
      <c r="N1282" s="1">
        <v>4140</v>
      </c>
      <c r="O1282" s="1" t="s">
        <v>4</v>
      </c>
      <c r="P1282" s="1">
        <v>0</v>
      </c>
      <c r="Q1282" s="1">
        <v>4140</v>
      </c>
      <c r="R1282" s="1" t="s">
        <v>46</v>
      </c>
      <c r="S1282" s="1">
        <v>392.33</v>
      </c>
      <c r="T1282" s="6">
        <f>+S1282*N1282</f>
        <v>1624246.2</v>
      </c>
      <c r="U1282" s="6">
        <f>+S1282*Q1282</f>
        <v>1624246.2</v>
      </c>
      <c r="V1282" s="1" t="str">
        <f>IF(AB1282=0,IFERROR(VLOOKUP(L1282,[1]listaMateriales!A:K,11,0),"-"),"Sin producto")</f>
        <v xml:space="preserve">Ladrillos (Olavarria)    </v>
      </c>
      <c r="W1282" s="6">
        <f>+IF(OR(K1282="27",K1282="28",K1282="29"),VLOOKUP(L1282,[1]listaMateriales!A:E,5,0),0)*N1282/1000</f>
        <v>36.109079999999992</v>
      </c>
      <c r="X1282" s="6">
        <f>+IF(W1282=0,0,T1282/W1282)</f>
        <v>44981.655583581756</v>
      </c>
      <c r="Y1282" s="1" t="str">
        <f>MID(L1282,14,1)</f>
        <v>1</v>
      </c>
      <c r="Z1282" s="2" t="str">
        <f>IF(IFERROR(FIND("PUL",M1282,1),0)&gt;1,"pulido","no")</f>
        <v>no</v>
      </c>
      <c r="AA1282" s="2" t="str">
        <f>IF(IFERROR(FIND("BIOC",M1282,1),0)&gt;1,"BIOCITY","no")</f>
        <v>no</v>
      </c>
      <c r="AB1282" s="2">
        <f>IFERROR(SEARCH("INT",F1282,1),0)+IFERROR(SEARCH("DEV",F1282,1),0)+IFERROR(SEARCH("FC",F1282,1),0)+IFERROR(SEARCH("USD",F1282,1),0)</f>
        <v>0</v>
      </c>
    </row>
    <row r="1283" spans="1:28" x14ac:dyDescent="0.2">
      <c r="A1283" s="1" t="s">
        <v>1018</v>
      </c>
      <c r="B1283" s="1" t="s">
        <v>42</v>
      </c>
      <c r="C1283" s="4">
        <v>45366</v>
      </c>
      <c r="D1283" s="1" t="s">
        <v>1017</v>
      </c>
      <c r="E1283" s="1" t="s">
        <v>1016</v>
      </c>
      <c r="F1283" s="1" t="s">
        <v>967</v>
      </c>
      <c r="G1283" s="1" t="s">
        <v>39</v>
      </c>
      <c r="H1283" s="1" t="s">
        <v>38</v>
      </c>
      <c r="I1283" s="1" t="s">
        <v>50</v>
      </c>
      <c r="J1283" s="1" t="s">
        <v>17</v>
      </c>
      <c r="K1283" s="1" t="s">
        <v>49</v>
      </c>
      <c r="L1283" s="1" t="s">
        <v>57</v>
      </c>
      <c r="M1283" s="1" t="s">
        <v>56</v>
      </c>
      <c r="N1283" s="1">
        <v>4320</v>
      </c>
      <c r="O1283" s="1" t="s">
        <v>4</v>
      </c>
      <c r="P1283" s="1">
        <v>4320</v>
      </c>
      <c r="Q1283" s="1">
        <v>0</v>
      </c>
      <c r="R1283" s="1" t="s">
        <v>46</v>
      </c>
      <c r="S1283" s="1">
        <v>187.96</v>
      </c>
      <c r="T1283" s="6">
        <f>+S1283*N1283</f>
        <v>811987.20000000007</v>
      </c>
      <c r="U1283" s="6">
        <f>+S1283*Q1283</f>
        <v>0</v>
      </c>
      <c r="V1283" s="1" t="str">
        <f>IF(AB1283=0,IFERROR(VLOOKUP(L1283,[1]listaMateriales!A:K,11,0),"-"),"Sin producto")</f>
        <v xml:space="preserve">Ladrillos (Olavarria)    </v>
      </c>
      <c r="W1283" s="6">
        <f>+IF(OR(K1283="27",K1283="28",K1283="29"),VLOOKUP(L1283,[1]listaMateriales!A:E,5,0),0)*N1283/1000</f>
        <v>29.903039999999997</v>
      </c>
      <c r="X1283" s="6">
        <f>+IF(W1283=0,0,T1283/W1283)</f>
        <v>27154.001733603011</v>
      </c>
      <c r="Y1283" s="1" t="str">
        <f>MID(L1283,14,1)</f>
        <v>1</v>
      </c>
      <c r="Z1283" s="2" t="str">
        <f>IF(IFERROR(FIND("PUL",M1283,1),0)&gt;1,"pulido","no")</f>
        <v>no</v>
      </c>
      <c r="AA1283" s="2" t="str">
        <f>IF(IFERROR(FIND("BIOC",M1283,1),0)&gt;1,"BIOCITY","no")</f>
        <v>no</v>
      </c>
      <c r="AB1283" s="2">
        <f>IFERROR(SEARCH("INT",F1283,1),0)+IFERROR(SEARCH("DEV",F1283,1),0)+IFERROR(SEARCH("FC",F1283,1),0)+IFERROR(SEARCH("USD",F1283,1),0)</f>
        <v>0</v>
      </c>
    </row>
    <row r="1284" spans="1:28" x14ac:dyDescent="0.2">
      <c r="A1284" s="1" t="s">
        <v>1015</v>
      </c>
      <c r="B1284" s="1" t="s">
        <v>15</v>
      </c>
      <c r="C1284" s="4">
        <v>45366</v>
      </c>
      <c r="D1284" s="1" t="s">
        <v>1014</v>
      </c>
      <c r="E1284" s="1" t="s">
        <v>1013</v>
      </c>
      <c r="F1284" s="1" t="s">
        <v>967</v>
      </c>
      <c r="G1284" s="1" t="s">
        <v>39</v>
      </c>
      <c r="H1284" s="1" t="s">
        <v>38</v>
      </c>
      <c r="I1284" s="1" t="s">
        <v>50</v>
      </c>
      <c r="J1284" s="1" t="s">
        <v>17</v>
      </c>
      <c r="K1284" s="1" t="s">
        <v>49</v>
      </c>
      <c r="L1284" s="1" t="s">
        <v>48</v>
      </c>
      <c r="M1284" s="1" t="s">
        <v>47</v>
      </c>
      <c r="N1284" s="1">
        <v>864</v>
      </c>
      <c r="O1284" s="1" t="s">
        <v>4</v>
      </c>
      <c r="P1284" s="1">
        <v>864</v>
      </c>
      <c r="Q1284" s="1">
        <v>0</v>
      </c>
      <c r="R1284" s="1" t="s">
        <v>93</v>
      </c>
      <c r="S1284" s="1">
        <v>337.82</v>
      </c>
      <c r="T1284" s="6">
        <f>+S1284*N1284</f>
        <v>291876.47999999998</v>
      </c>
      <c r="U1284" s="6">
        <f>+S1284*Q1284</f>
        <v>0</v>
      </c>
      <c r="V1284" s="1" t="str">
        <f>IF(AB1284=0,IFERROR(VLOOKUP(L1284,[1]listaMateriales!A:K,11,0),"-"),"Sin producto")</f>
        <v xml:space="preserve">Ladrillos (Olavarria)    </v>
      </c>
      <c r="W1284" s="6">
        <f>+IF(OR(K1284="27",K1284="28",K1284="29"),VLOOKUP(L1284,[1]listaMateriales!A:E,5,0),0)*N1284/1000</f>
        <v>4.612896000000001</v>
      </c>
      <c r="X1284" s="6">
        <f>+IF(W1284=0,0,T1284/W1284)</f>
        <v>63274.021352313146</v>
      </c>
      <c r="Y1284" s="1" t="str">
        <f>MID(L1284,14,1)</f>
        <v>1</v>
      </c>
      <c r="Z1284" s="2" t="str">
        <f>IF(IFERROR(FIND("PUL",M1284,1),0)&gt;1,"pulido","no")</f>
        <v>no</v>
      </c>
      <c r="AA1284" s="2" t="str">
        <f>IF(IFERROR(FIND("BIOC",M1284,1),0)&gt;1,"BIOCITY","no")</f>
        <v>no</v>
      </c>
      <c r="AB1284" s="2">
        <f>IFERROR(SEARCH("INT",F1284,1),0)+IFERROR(SEARCH("DEV",F1284,1),0)+IFERROR(SEARCH("FC",F1284,1),0)+IFERROR(SEARCH("USD",F1284,1),0)</f>
        <v>0</v>
      </c>
    </row>
    <row r="1285" spans="1:28" x14ac:dyDescent="0.2">
      <c r="A1285" s="1" t="s">
        <v>1015</v>
      </c>
      <c r="B1285" s="1" t="s">
        <v>15</v>
      </c>
      <c r="C1285" s="4">
        <v>45366</v>
      </c>
      <c r="D1285" s="1" t="s">
        <v>1014</v>
      </c>
      <c r="E1285" s="1" t="s">
        <v>1013</v>
      </c>
      <c r="F1285" s="1" t="s">
        <v>967</v>
      </c>
      <c r="G1285" s="1" t="s">
        <v>39</v>
      </c>
      <c r="H1285" s="1" t="s">
        <v>38</v>
      </c>
      <c r="I1285" s="1" t="s">
        <v>50</v>
      </c>
      <c r="J1285" s="1" t="s">
        <v>17</v>
      </c>
      <c r="K1285" s="1" t="s">
        <v>49</v>
      </c>
      <c r="L1285" s="1" t="s">
        <v>57</v>
      </c>
      <c r="M1285" s="1" t="s">
        <v>56</v>
      </c>
      <c r="N1285" s="1">
        <v>3600</v>
      </c>
      <c r="O1285" s="1" t="s">
        <v>4</v>
      </c>
      <c r="P1285" s="1">
        <v>3600</v>
      </c>
      <c r="Q1285" s="1">
        <v>0</v>
      </c>
      <c r="R1285" s="1" t="s">
        <v>93</v>
      </c>
      <c r="S1285" s="1">
        <v>457.54</v>
      </c>
      <c r="T1285" s="6">
        <f>+S1285*N1285</f>
        <v>1647144</v>
      </c>
      <c r="U1285" s="6">
        <f>+S1285*Q1285</f>
        <v>0</v>
      </c>
      <c r="V1285" s="1" t="str">
        <f>IF(AB1285=0,IFERROR(VLOOKUP(L1285,[1]listaMateriales!A:K,11,0),"-"),"Sin producto")</f>
        <v xml:space="preserve">Ladrillos (Olavarria)    </v>
      </c>
      <c r="W1285" s="6">
        <f>+IF(OR(K1285="27",K1285="28",K1285="29"),VLOOKUP(L1285,[1]listaMateriales!A:E,5,0),0)*N1285/1000</f>
        <v>24.9192</v>
      </c>
      <c r="X1285" s="6">
        <f>+IF(W1285=0,0,T1285/W1285)</f>
        <v>66099.39323894828</v>
      </c>
      <c r="Y1285" s="1" t="str">
        <f>MID(L1285,14,1)</f>
        <v>1</v>
      </c>
      <c r="Z1285" s="2" t="str">
        <f>IF(IFERROR(FIND("PUL",M1285,1),0)&gt;1,"pulido","no")</f>
        <v>no</v>
      </c>
      <c r="AA1285" s="2" t="str">
        <f>IF(IFERROR(FIND("BIOC",M1285,1),0)&gt;1,"BIOCITY","no")</f>
        <v>no</v>
      </c>
      <c r="AB1285" s="2">
        <f>IFERROR(SEARCH("INT",F1285,1),0)+IFERROR(SEARCH("DEV",F1285,1),0)+IFERROR(SEARCH("FC",F1285,1),0)+IFERROR(SEARCH("USD",F1285,1),0)</f>
        <v>0</v>
      </c>
    </row>
    <row r="1286" spans="1:28" x14ac:dyDescent="0.2">
      <c r="A1286" s="1" t="s">
        <v>1012</v>
      </c>
      <c r="B1286" s="1" t="s">
        <v>42</v>
      </c>
      <c r="C1286" s="4">
        <v>45366</v>
      </c>
      <c r="D1286" s="1" t="s">
        <v>255</v>
      </c>
      <c r="E1286" s="1" t="s">
        <v>254</v>
      </c>
      <c r="F1286" s="1" t="s">
        <v>967</v>
      </c>
      <c r="G1286" s="1" t="s">
        <v>39</v>
      </c>
      <c r="H1286" s="1" t="s">
        <v>38</v>
      </c>
      <c r="I1286" s="1" t="s">
        <v>0</v>
      </c>
      <c r="J1286" s="1" t="s">
        <v>17</v>
      </c>
      <c r="K1286" s="1" t="s">
        <v>49</v>
      </c>
      <c r="L1286" s="1" t="s">
        <v>57</v>
      </c>
      <c r="M1286" s="1" t="s">
        <v>56</v>
      </c>
      <c r="N1286" s="1">
        <v>5040</v>
      </c>
      <c r="O1286" s="1" t="s">
        <v>4</v>
      </c>
      <c r="P1286" s="1">
        <v>5040</v>
      </c>
      <c r="Q1286" s="1">
        <v>0</v>
      </c>
      <c r="R1286" s="1" t="s">
        <v>93</v>
      </c>
      <c r="S1286" s="1">
        <v>183.53</v>
      </c>
      <c r="T1286" s="6">
        <f>+S1286*N1286</f>
        <v>924991.2</v>
      </c>
      <c r="U1286" s="6">
        <f>+S1286*Q1286</f>
        <v>0</v>
      </c>
      <c r="V1286" s="1" t="str">
        <f>IF(AB1286=0,IFERROR(VLOOKUP(L1286,[1]listaMateriales!A:K,11,0),"-"),"Sin producto")</f>
        <v xml:space="preserve">Ladrillos (Olavarria)    </v>
      </c>
      <c r="W1286" s="6">
        <f>+IF(OR(K1286="27",K1286="28",K1286="29"),VLOOKUP(L1286,[1]listaMateriales!A:E,5,0),0)*N1286/1000</f>
        <v>34.886879999999998</v>
      </c>
      <c r="X1286" s="6">
        <f>+IF(W1286=0,0,T1286/W1286)</f>
        <v>26514.013290956373</v>
      </c>
      <c r="Y1286" s="1" t="str">
        <f>MID(L1286,14,1)</f>
        <v>1</v>
      </c>
      <c r="Z1286" s="2" t="str">
        <f>IF(IFERROR(FIND("PUL",M1286,1),0)&gt;1,"pulido","no")</f>
        <v>no</v>
      </c>
      <c r="AA1286" s="2" t="str">
        <f>IF(IFERROR(FIND("BIOC",M1286,1),0)&gt;1,"BIOCITY","no")</f>
        <v>no</v>
      </c>
      <c r="AB1286" s="2">
        <f>IFERROR(SEARCH("INT",F1286,1),0)+IFERROR(SEARCH("DEV",F1286,1),0)+IFERROR(SEARCH("FC",F1286,1),0)+IFERROR(SEARCH("USD",F1286,1),0)</f>
        <v>0</v>
      </c>
    </row>
    <row r="1287" spans="1:28" x14ac:dyDescent="0.2">
      <c r="A1287" s="1" t="s">
        <v>1011</v>
      </c>
      <c r="B1287" s="1" t="s">
        <v>42</v>
      </c>
      <c r="C1287" s="4">
        <v>45366</v>
      </c>
      <c r="D1287" s="1" t="s">
        <v>258</v>
      </c>
      <c r="E1287" s="1" t="s">
        <v>257</v>
      </c>
      <c r="F1287" s="1" t="s">
        <v>967</v>
      </c>
      <c r="G1287" s="1" t="s">
        <v>39</v>
      </c>
      <c r="H1287" s="1" t="s">
        <v>38</v>
      </c>
      <c r="I1287" s="1" t="s">
        <v>0</v>
      </c>
      <c r="J1287" s="1" t="s">
        <v>17</v>
      </c>
      <c r="K1287" s="1" t="s">
        <v>49</v>
      </c>
      <c r="L1287" s="1" t="s">
        <v>57</v>
      </c>
      <c r="M1287" s="1" t="s">
        <v>56</v>
      </c>
      <c r="N1287" s="1">
        <v>4500</v>
      </c>
      <c r="O1287" s="1" t="s">
        <v>4</v>
      </c>
      <c r="P1287" s="1">
        <v>4500</v>
      </c>
      <c r="Q1287" s="1">
        <v>0</v>
      </c>
      <c r="R1287" s="1" t="s">
        <v>93</v>
      </c>
      <c r="S1287" s="1">
        <v>381.28</v>
      </c>
      <c r="T1287" s="6">
        <f>+S1287*N1287</f>
        <v>1715759.9999999998</v>
      </c>
      <c r="U1287" s="6">
        <f>+S1287*Q1287</f>
        <v>0</v>
      </c>
      <c r="V1287" s="1" t="str">
        <f>IF(AB1287=0,IFERROR(VLOOKUP(L1287,[1]listaMateriales!A:K,11,0),"-"),"Sin producto")</f>
        <v xml:space="preserve">Ladrillos (Olavarria)    </v>
      </c>
      <c r="W1287" s="6">
        <f>+IF(OR(K1287="27",K1287="28",K1287="29"),VLOOKUP(L1287,[1]listaMateriales!A:E,5,0),0)*N1287/1000</f>
        <v>31.149000000000001</v>
      </c>
      <c r="X1287" s="6">
        <f>+IF(W1287=0,0,T1287/W1287)</f>
        <v>55082.346142733302</v>
      </c>
      <c r="Y1287" s="1" t="str">
        <f>MID(L1287,14,1)</f>
        <v>1</v>
      </c>
      <c r="Z1287" s="2" t="str">
        <f>IF(IFERROR(FIND("PUL",M1287,1),0)&gt;1,"pulido","no")</f>
        <v>no</v>
      </c>
      <c r="AA1287" s="2" t="str">
        <f>IF(IFERROR(FIND("BIOC",M1287,1),0)&gt;1,"BIOCITY","no")</f>
        <v>no</v>
      </c>
      <c r="AB1287" s="2">
        <f>IFERROR(SEARCH("INT",F1287,1),0)+IFERROR(SEARCH("DEV",F1287,1),0)+IFERROR(SEARCH("FC",F1287,1),0)+IFERROR(SEARCH("USD",F1287,1),0)</f>
        <v>0</v>
      </c>
    </row>
    <row r="1288" spans="1:28" x14ac:dyDescent="0.2">
      <c r="A1288" s="1" t="s">
        <v>1010</v>
      </c>
      <c r="B1288" s="1" t="s">
        <v>15</v>
      </c>
      <c r="C1288" s="4">
        <v>45366</v>
      </c>
      <c r="D1288" s="1" t="s">
        <v>1009</v>
      </c>
      <c r="E1288" s="1" t="s">
        <v>1008</v>
      </c>
      <c r="F1288" s="1" t="s">
        <v>967</v>
      </c>
      <c r="G1288" s="1" t="s">
        <v>39</v>
      </c>
      <c r="H1288" s="1" t="s">
        <v>38</v>
      </c>
      <c r="I1288" s="1" t="s">
        <v>50</v>
      </c>
      <c r="J1288" s="1" t="s">
        <v>17</v>
      </c>
      <c r="K1288" s="1" t="s">
        <v>49</v>
      </c>
      <c r="L1288" s="1" t="s">
        <v>57</v>
      </c>
      <c r="M1288" s="1" t="s">
        <v>56</v>
      </c>
      <c r="N1288" s="1">
        <v>2790</v>
      </c>
      <c r="O1288" s="1" t="s">
        <v>4</v>
      </c>
      <c r="P1288" s="1">
        <v>2790</v>
      </c>
      <c r="Q1288" s="1">
        <v>0</v>
      </c>
      <c r="R1288" s="1" t="s">
        <v>93</v>
      </c>
      <c r="S1288" s="1">
        <v>457.54</v>
      </c>
      <c r="T1288" s="6">
        <f>+S1288*N1288</f>
        <v>1276536.6000000001</v>
      </c>
      <c r="U1288" s="6">
        <f>+S1288*Q1288</f>
        <v>0</v>
      </c>
      <c r="V1288" s="1" t="str">
        <f>IF(AB1288=0,IFERROR(VLOOKUP(L1288,[1]listaMateriales!A:K,11,0),"-"),"Sin producto")</f>
        <v xml:space="preserve">Ladrillos (Olavarria)    </v>
      </c>
      <c r="W1288" s="6">
        <f>+IF(OR(K1288="27",K1288="28",K1288="29"),VLOOKUP(L1288,[1]listaMateriales!A:E,5,0),0)*N1288/1000</f>
        <v>19.312379999999997</v>
      </c>
      <c r="X1288" s="6">
        <f>+IF(W1288=0,0,T1288/W1288)</f>
        <v>66099.393238948294</v>
      </c>
      <c r="Y1288" s="1" t="str">
        <f>MID(L1288,14,1)</f>
        <v>1</v>
      </c>
      <c r="Z1288" s="2" t="str">
        <f>IF(IFERROR(FIND("PUL",M1288,1),0)&gt;1,"pulido","no")</f>
        <v>no</v>
      </c>
      <c r="AA1288" s="2" t="str">
        <f>IF(IFERROR(FIND("BIOC",M1288,1),0)&gt;1,"BIOCITY","no")</f>
        <v>no</v>
      </c>
      <c r="AB1288" s="2">
        <f>IFERROR(SEARCH("INT",F1288,1),0)+IFERROR(SEARCH("DEV",F1288,1),0)+IFERROR(SEARCH("FC",F1288,1),0)+IFERROR(SEARCH("USD",F1288,1),0)</f>
        <v>0</v>
      </c>
    </row>
    <row r="1289" spans="1:28" x14ac:dyDescent="0.2">
      <c r="A1289" s="1" t="s">
        <v>1010</v>
      </c>
      <c r="B1289" s="1" t="s">
        <v>15</v>
      </c>
      <c r="C1289" s="4">
        <v>45366</v>
      </c>
      <c r="D1289" s="1" t="s">
        <v>1009</v>
      </c>
      <c r="E1289" s="1" t="s">
        <v>1008</v>
      </c>
      <c r="F1289" s="1" t="s">
        <v>967</v>
      </c>
      <c r="G1289" s="1" t="s">
        <v>39</v>
      </c>
      <c r="H1289" s="1" t="s">
        <v>38</v>
      </c>
      <c r="I1289" s="1" t="s">
        <v>50</v>
      </c>
      <c r="J1289" s="1" t="s">
        <v>17</v>
      </c>
      <c r="K1289" s="1" t="s">
        <v>49</v>
      </c>
      <c r="L1289" s="1" t="s">
        <v>48</v>
      </c>
      <c r="M1289" s="1" t="s">
        <v>47</v>
      </c>
      <c r="N1289" s="1">
        <v>1296</v>
      </c>
      <c r="O1289" s="1" t="s">
        <v>4</v>
      </c>
      <c r="P1289" s="1">
        <v>1296</v>
      </c>
      <c r="Q1289" s="1">
        <v>0</v>
      </c>
      <c r="R1289" s="1" t="s">
        <v>93</v>
      </c>
      <c r="S1289" s="1">
        <v>337.82</v>
      </c>
      <c r="T1289" s="6">
        <f>+S1289*N1289</f>
        <v>437814.72</v>
      </c>
      <c r="U1289" s="6">
        <f>+S1289*Q1289</f>
        <v>0</v>
      </c>
      <c r="V1289" s="1" t="str">
        <f>IF(AB1289=0,IFERROR(VLOOKUP(L1289,[1]listaMateriales!A:K,11,0),"-"),"Sin producto")</f>
        <v xml:space="preserve">Ladrillos (Olavarria)    </v>
      </c>
      <c r="W1289" s="6">
        <f>+IF(OR(K1289="27",K1289="28",K1289="29"),VLOOKUP(L1289,[1]listaMateriales!A:E,5,0),0)*N1289/1000</f>
        <v>6.9193440000000006</v>
      </c>
      <c r="X1289" s="6">
        <f>+IF(W1289=0,0,T1289/W1289)</f>
        <v>63274.021352313161</v>
      </c>
      <c r="Y1289" s="1" t="str">
        <f>MID(L1289,14,1)</f>
        <v>1</v>
      </c>
      <c r="Z1289" s="2" t="str">
        <f>IF(IFERROR(FIND("PUL",M1289,1),0)&gt;1,"pulido","no")</f>
        <v>no</v>
      </c>
      <c r="AA1289" s="2" t="str">
        <f>IF(IFERROR(FIND("BIOC",M1289,1),0)&gt;1,"BIOCITY","no")</f>
        <v>no</v>
      </c>
      <c r="AB1289" s="2">
        <f>IFERROR(SEARCH("INT",F1289,1),0)+IFERROR(SEARCH("DEV",F1289,1),0)+IFERROR(SEARCH("FC",F1289,1),0)+IFERROR(SEARCH("USD",F1289,1),0)</f>
        <v>0</v>
      </c>
    </row>
    <row r="1290" spans="1:28" x14ac:dyDescent="0.2">
      <c r="A1290" s="1" t="s">
        <v>1007</v>
      </c>
      <c r="B1290" s="1" t="s">
        <v>42</v>
      </c>
      <c r="C1290" s="4">
        <v>45366</v>
      </c>
      <c r="D1290" s="1" t="s">
        <v>95</v>
      </c>
      <c r="E1290" s="1" t="s">
        <v>94</v>
      </c>
      <c r="F1290" s="1" t="s">
        <v>967</v>
      </c>
      <c r="G1290" s="1" t="s">
        <v>39</v>
      </c>
      <c r="H1290" s="1" t="s">
        <v>38</v>
      </c>
      <c r="I1290" s="1" t="s">
        <v>0</v>
      </c>
      <c r="J1290" s="1" t="s">
        <v>17</v>
      </c>
      <c r="K1290" s="1" t="s">
        <v>49</v>
      </c>
      <c r="L1290" s="1" t="s">
        <v>48</v>
      </c>
      <c r="M1290" s="1" t="s">
        <v>47</v>
      </c>
      <c r="N1290" s="1">
        <v>3456</v>
      </c>
      <c r="O1290" s="1" t="s">
        <v>4</v>
      </c>
      <c r="P1290" s="1">
        <v>0</v>
      </c>
      <c r="Q1290" s="1">
        <v>3456</v>
      </c>
      <c r="R1290" s="1" t="s">
        <v>93</v>
      </c>
      <c r="S1290" s="1">
        <v>168.67</v>
      </c>
      <c r="T1290" s="6">
        <f>+S1290*N1290</f>
        <v>582923.5199999999</v>
      </c>
      <c r="U1290" s="6">
        <f>+S1290*Q1290</f>
        <v>582923.5199999999</v>
      </c>
      <c r="V1290" s="1" t="str">
        <f>IF(AB1290=0,IFERROR(VLOOKUP(L1290,[1]listaMateriales!A:K,11,0),"-"),"Sin producto")</f>
        <v xml:space="preserve">Ladrillos (Olavarria)    </v>
      </c>
      <c r="W1290" s="6">
        <f>+IF(OR(K1290="27",K1290="28",K1290="29"),VLOOKUP(L1290,[1]listaMateriales!A:E,5,0),0)*N1290/1000</f>
        <v>18.451584000000004</v>
      </c>
      <c r="X1290" s="6">
        <f>+IF(W1290=0,0,T1290/W1290)</f>
        <v>31592.058437909709</v>
      </c>
      <c r="Y1290" s="1" t="str">
        <f>MID(L1290,14,1)</f>
        <v>1</v>
      </c>
      <c r="Z1290" s="2" t="str">
        <f>IF(IFERROR(FIND("PUL",M1290,1),0)&gt;1,"pulido","no")</f>
        <v>no</v>
      </c>
      <c r="AA1290" s="2" t="str">
        <f>IF(IFERROR(FIND("BIOC",M1290,1),0)&gt;1,"BIOCITY","no")</f>
        <v>no</v>
      </c>
      <c r="AB1290" s="2">
        <f>IFERROR(SEARCH("INT",F1290,1),0)+IFERROR(SEARCH("DEV",F1290,1),0)+IFERROR(SEARCH("FC",F1290,1),0)+IFERROR(SEARCH("USD",F1290,1),0)</f>
        <v>0</v>
      </c>
    </row>
    <row r="1291" spans="1:28" x14ac:dyDescent="0.2">
      <c r="A1291" s="1" t="s">
        <v>1007</v>
      </c>
      <c r="B1291" s="1" t="s">
        <v>42</v>
      </c>
      <c r="C1291" s="4">
        <v>45366</v>
      </c>
      <c r="D1291" s="1" t="s">
        <v>95</v>
      </c>
      <c r="E1291" s="1" t="s">
        <v>94</v>
      </c>
      <c r="F1291" s="1" t="s">
        <v>967</v>
      </c>
      <c r="G1291" s="1" t="s">
        <v>39</v>
      </c>
      <c r="H1291" s="1" t="s">
        <v>38</v>
      </c>
      <c r="I1291" s="1" t="s">
        <v>0</v>
      </c>
      <c r="J1291" s="1" t="s">
        <v>17</v>
      </c>
      <c r="K1291" s="1" t="s">
        <v>49</v>
      </c>
      <c r="L1291" s="1" t="s">
        <v>57</v>
      </c>
      <c r="M1291" s="1" t="s">
        <v>56</v>
      </c>
      <c r="N1291" s="1">
        <v>2340</v>
      </c>
      <c r="O1291" s="1" t="s">
        <v>4</v>
      </c>
      <c r="P1291" s="1">
        <v>0</v>
      </c>
      <c r="Q1291" s="1">
        <v>2340</v>
      </c>
      <c r="R1291" s="1" t="s">
        <v>93</v>
      </c>
      <c r="S1291" s="1">
        <v>228.46</v>
      </c>
      <c r="T1291" s="6">
        <f>+S1291*N1291</f>
        <v>534596.4</v>
      </c>
      <c r="U1291" s="6">
        <f>+S1291*Q1291</f>
        <v>534596.4</v>
      </c>
      <c r="V1291" s="1" t="str">
        <f>IF(AB1291=0,IFERROR(VLOOKUP(L1291,[1]listaMateriales!A:K,11,0),"-"),"Sin producto")</f>
        <v xml:space="preserve">Ladrillos (Olavarria)    </v>
      </c>
      <c r="W1291" s="6">
        <f>+IF(OR(K1291="27",K1291="28",K1291="29"),VLOOKUP(L1291,[1]listaMateriales!A:E,5,0),0)*N1291/1000</f>
        <v>16.197479999999999</v>
      </c>
      <c r="X1291" s="6">
        <f>+IF(W1291=0,0,T1291/W1291)</f>
        <v>33004.911875180587</v>
      </c>
      <c r="Y1291" s="1" t="str">
        <f>MID(L1291,14,1)</f>
        <v>1</v>
      </c>
      <c r="Z1291" s="2" t="str">
        <f>IF(IFERROR(FIND("PUL",M1291,1),0)&gt;1,"pulido","no")</f>
        <v>no</v>
      </c>
      <c r="AA1291" s="2" t="str">
        <f>IF(IFERROR(FIND("BIOC",M1291,1),0)&gt;1,"BIOCITY","no")</f>
        <v>no</v>
      </c>
      <c r="AB1291" s="2">
        <f>IFERROR(SEARCH("INT",F1291,1),0)+IFERROR(SEARCH("DEV",F1291,1),0)+IFERROR(SEARCH("FC",F1291,1),0)+IFERROR(SEARCH("USD",F1291,1),0)</f>
        <v>0</v>
      </c>
    </row>
    <row r="1292" spans="1:28" x14ac:dyDescent="0.2">
      <c r="A1292" s="1" t="s">
        <v>1006</v>
      </c>
      <c r="B1292" s="1" t="s">
        <v>42</v>
      </c>
      <c r="C1292" s="4">
        <v>45366</v>
      </c>
      <c r="D1292" s="1" t="s">
        <v>95</v>
      </c>
      <c r="E1292" s="1" t="s">
        <v>94</v>
      </c>
      <c r="F1292" s="1" t="s">
        <v>967</v>
      </c>
      <c r="G1292" s="1" t="s">
        <v>39</v>
      </c>
      <c r="H1292" s="1" t="s">
        <v>38</v>
      </c>
      <c r="I1292" s="1" t="s">
        <v>0</v>
      </c>
      <c r="J1292" s="1" t="s">
        <v>17</v>
      </c>
      <c r="K1292" s="1" t="s">
        <v>49</v>
      </c>
      <c r="L1292" s="1" t="s">
        <v>57</v>
      </c>
      <c r="M1292" s="1" t="s">
        <v>56</v>
      </c>
      <c r="N1292" s="1">
        <v>4680</v>
      </c>
      <c r="O1292" s="1" t="s">
        <v>4</v>
      </c>
      <c r="P1292" s="1">
        <v>0</v>
      </c>
      <c r="Q1292" s="1">
        <v>4680</v>
      </c>
      <c r="R1292" s="1" t="s">
        <v>93</v>
      </c>
      <c r="S1292" s="1">
        <v>228.46</v>
      </c>
      <c r="T1292" s="6">
        <f>+S1292*N1292</f>
        <v>1069192.8</v>
      </c>
      <c r="U1292" s="6">
        <f>+S1292*Q1292</f>
        <v>1069192.8</v>
      </c>
      <c r="V1292" s="1" t="str">
        <f>IF(AB1292=0,IFERROR(VLOOKUP(L1292,[1]listaMateriales!A:K,11,0),"-"),"Sin producto")</f>
        <v xml:space="preserve">Ladrillos (Olavarria)    </v>
      </c>
      <c r="W1292" s="6">
        <f>+IF(OR(K1292="27",K1292="28",K1292="29"),VLOOKUP(L1292,[1]listaMateriales!A:E,5,0),0)*N1292/1000</f>
        <v>32.394959999999998</v>
      </c>
      <c r="X1292" s="6">
        <f>+IF(W1292=0,0,T1292/W1292)</f>
        <v>33004.911875180587</v>
      </c>
      <c r="Y1292" s="1" t="str">
        <f>MID(L1292,14,1)</f>
        <v>1</v>
      </c>
      <c r="Z1292" s="2" t="str">
        <f>IF(IFERROR(FIND("PUL",M1292,1),0)&gt;1,"pulido","no")</f>
        <v>no</v>
      </c>
      <c r="AA1292" s="2" t="str">
        <f>IF(IFERROR(FIND("BIOC",M1292,1),0)&gt;1,"BIOCITY","no")</f>
        <v>no</v>
      </c>
      <c r="AB1292" s="2">
        <f>IFERROR(SEARCH("INT",F1292,1),0)+IFERROR(SEARCH("DEV",F1292,1),0)+IFERROR(SEARCH("FC",F1292,1),0)+IFERROR(SEARCH("USD",F1292,1),0)</f>
        <v>0</v>
      </c>
    </row>
    <row r="1293" spans="1:28" x14ac:dyDescent="0.2">
      <c r="A1293" s="1" t="s">
        <v>1005</v>
      </c>
      <c r="B1293" s="1" t="s">
        <v>42</v>
      </c>
      <c r="C1293" s="4">
        <v>45366</v>
      </c>
      <c r="D1293" s="1" t="s">
        <v>95</v>
      </c>
      <c r="E1293" s="1" t="s">
        <v>94</v>
      </c>
      <c r="F1293" s="1" t="s">
        <v>917</v>
      </c>
      <c r="G1293" s="1" t="s">
        <v>39</v>
      </c>
      <c r="H1293" s="1" t="s">
        <v>38</v>
      </c>
      <c r="I1293" s="1" t="s">
        <v>0</v>
      </c>
      <c r="J1293" s="1" t="s">
        <v>17</v>
      </c>
      <c r="K1293" s="1" t="s">
        <v>49</v>
      </c>
      <c r="L1293" s="1" t="s">
        <v>48</v>
      </c>
      <c r="M1293" s="1" t="s">
        <v>47</v>
      </c>
      <c r="N1293" s="1">
        <v>3744</v>
      </c>
      <c r="O1293" s="1" t="s">
        <v>4</v>
      </c>
      <c r="P1293" s="1">
        <v>3744</v>
      </c>
      <c r="Q1293" s="1">
        <v>0</v>
      </c>
      <c r="R1293" s="1" t="s">
        <v>93</v>
      </c>
      <c r="S1293" s="1">
        <v>168.67</v>
      </c>
      <c r="T1293" s="6">
        <f>+S1293*N1293</f>
        <v>631500.48</v>
      </c>
      <c r="U1293" s="6">
        <f>+S1293*Q1293</f>
        <v>0</v>
      </c>
      <c r="V1293" s="1" t="str">
        <f>IF(AB1293=0,IFERROR(VLOOKUP(L1293,[1]listaMateriales!A:K,11,0),"-"),"Sin producto")</f>
        <v xml:space="preserve">Ladrillos (Olavarria)    </v>
      </c>
      <c r="W1293" s="6">
        <f>+IF(OR(K1293="27",K1293="28",K1293="29"),VLOOKUP(L1293,[1]listaMateriales!A:E,5,0),0)*N1293/1000</f>
        <v>19.989215999999999</v>
      </c>
      <c r="X1293" s="6">
        <f>+IF(W1293=0,0,T1293/W1293)</f>
        <v>31592.05843790972</v>
      </c>
      <c r="Y1293" s="1" t="str">
        <f>MID(L1293,14,1)</f>
        <v>1</v>
      </c>
      <c r="Z1293" s="2" t="str">
        <f>IF(IFERROR(FIND("PUL",M1293,1),0)&gt;1,"pulido","no")</f>
        <v>no</v>
      </c>
      <c r="AA1293" s="2" t="str">
        <f>IF(IFERROR(FIND("BIOC",M1293,1),0)&gt;1,"BIOCITY","no")</f>
        <v>no</v>
      </c>
      <c r="AB1293" s="2">
        <f>IFERROR(SEARCH("INT",F1293,1),0)+IFERROR(SEARCH("DEV",F1293,1),0)+IFERROR(SEARCH("FC",F1293,1),0)+IFERROR(SEARCH("USD",F1293,1),0)</f>
        <v>0</v>
      </c>
    </row>
    <row r="1294" spans="1:28" x14ac:dyDescent="0.2">
      <c r="A1294" s="1" t="s">
        <v>1005</v>
      </c>
      <c r="B1294" s="1" t="s">
        <v>42</v>
      </c>
      <c r="C1294" s="4">
        <v>45366</v>
      </c>
      <c r="D1294" s="1" t="s">
        <v>95</v>
      </c>
      <c r="E1294" s="1" t="s">
        <v>94</v>
      </c>
      <c r="F1294" s="1" t="s">
        <v>917</v>
      </c>
      <c r="G1294" s="1" t="s">
        <v>39</v>
      </c>
      <c r="H1294" s="1" t="s">
        <v>38</v>
      </c>
      <c r="I1294" s="1" t="s">
        <v>0</v>
      </c>
      <c r="J1294" s="1" t="s">
        <v>17</v>
      </c>
      <c r="K1294" s="1" t="s">
        <v>49</v>
      </c>
      <c r="L1294" s="1" t="s">
        <v>57</v>
      </c>
      <c r="M1294" s="1" t="s">
        <v>56</v>
      </c>
      <c r="N1294" s="1">
        <v>2340</v>
      </c>
      <c r="O1294" s="1" t="s">
        <v>4</v>
      </c>
      <c r="P1294" s="1">
        <v>2340</v>
      </c>
      <c r="Q1294" s="1">
        <v>0</v>
      </c>
      <c r="R1294" s="1" t="s">
        <v>93</v>
      </c>
      <c r="S1294" s="1">
        <v>228.46</v>
      </c>
      <c r="T1294" s="6">
        <f>+S1294*N1294</f>
        <v>534596.4</v>
      </c>
      <c r="U1294" s="6">
        <f>+S1294*Q1294</f>
        <v>0</v>
      </c>
      <c r="V1294" s="1" t="str">
        <f>IF(AB1294=0,IFERROR(VLOOKUP(L1294,[1]listaMateriales!A:K,11,0),"-"),"Sin producto")</f>
        <v xml:space="preserve">Ladrillos (Olavarria)    </v>
      </c>
      <c r="W1294" s="6">
        <f>+IF(OR(K1294="27",K1294="28",K1294="29"),VLOOKUP(L1294,[1]listaMateriales!A:E,5,0),0)*N1294/1000</f>
        <v>16.197479999999999</v>
      </c>
      <c r="X1294" s="6">
        <f>+IF(W1294=0,0,T1294/W1294)</f>
        <v>33004.911875180587</v>
      </c>
      <c r="Y1294" s="1" t="str">
        <f>MID(L1294,14,1)</f>
        <v>1</v>
      </c>
      <c r="Z1294" s="2" t="str">
        <f>IF(IFERROR(FIND("PUL",M1294,1),0)&gt;1,"pulido","no")</f>
        <v>no</v>
      </c>
      <c r="AA1294" s="2" t="str">
        <f>IF(IFERROR(FIND("BIOC",M1294,1),0)&gt;1,"BIOCITY","no")</f>
        <v>no</v>
      </c>
      <c r="AB1294" s="2">
        <f>IFERROR(SEARCH("INT",F1294,1),0)+IFERROR(SEARCH("DEV",F1294,1),0)+IFERROR(SEARCH("FC",F1294,1),0)+IFERROR(SEARCH("USD",F1294,1),0)</f>
        <v>0</v>
      </c>
    </row>
    <row r="1295" spans="1:28" x14ac:dyDescent="0.2">
      <c r="A1295" s="1" t="s">
        <v>1004</v>
      </c>
      <c r="B1295" s="1" t="s">
        <v>42</v>
      </c>
      <c r="C1295" s="4">
        <v>45366</v>
      </c>
      <c r="D1295" s="1" t="s">
        <v>192</v>
      </c>
      <c r="E1295" s="1" t="s">
        <v>191</v>
      </c>
      <c r="F1295" s="1" t="s">
        <v>999</v>
      </c>
      <c r="G1295" s="1" t="s">
        <v>39</v>
      </c>
      <c r="H1295" s="1" t="s">
        <v>38</v>
      </c>
      <c r="I1295" s="1" t="s">
        <v>50</v>
      </c>
      <c r="J1295" s="1" t="s">
        <v>37</v>
      </c>
      <c r="K1295" s="1" t="s">
        <v>36</v>
      </c>
      <c r="L1295" s="1" t="s">
        <v>35</v>
      </c>
      <c r="M1295" s="1" t="s">
        <v>34</v>
      </c>
      <c r="N1295" s="1">
        <v>4320</v>
      </c>
      <c r="O1295" s="1" t="s">
        <v>4</v>
      </c>
      <c r="P1295" s="1">
        <v>4320</v>
      </c>
      <c r="Q1295" s="1">
        <v>0</v>
      </c>
      <c r="R1295" s="1" t="s">
        <v>144</v>
      </c>
      <c r="S1295" s="1">
        <v>249.53</v>
      </c>
      <c r="T1295" s="6">
        <f>+S1295*N1295</f>
        <v>1077969.6000000001</v>
      </c>
      <c r="U1295" s="6">
        <f>+S1295*Q1295</f>
        <v>0</v>
      </c>
      <c r="V1295" s="1" t="str">
        <f>IF(AB1295=0,IFERROR(VLOOKUP(L1295,[1]listaMateriales!A:K,11,0),"-"),"Sin producto")</f>
        <v>Ladrillos (Campana)</v>
      </c>
      <c r="W1295" s="6">
        <f>+IF(OR(K1295="27",K1295="28",K1295="29"),VLOOKUP(L1295,[1]listaMateriales!A:E,5,0),0)*N1295/1000</f>
        <v>20.736000000000001</v>
      </c>
      <c r="X1295" s="6">
        <f>+IF(W1295=0,0,T1295/W1295)</f>
        <v>51985.416666666672</v>
      </c>
      <c r="Y1295" s="1" t="str">
        <f>MID(L1295,14,1)</f>
        <v/>
      </c>
      <c r="Z1295" s="2" t="str">
        <f>IF(IFERROR(FIND("PUL",M1295,1),0)&gt;1,"pulido","no")</f>
        <v>no</v>
      </c>
      <c r="AA1295" s="2" t="str">
        <f>IF(IFERROR(FIND("BIOC",M1295,1),0)&gt;1,"BIOCITY","no")</f>
        <v>no</v>
      </c>
      <c r="AB1295" s="2">
        <f>IFERROR(SEARCH("INT",F1295,1),0)+IFERROR(SEARCH("DEV",F1295,1),0)+IFERROR(SEARCH("FC",F1295,1),0)+IFERROR(SEARCH("USD",F1295,1),0)</f>
        <v>0</v>
      </c>
    </row>
    <row r="1296" spans="1:28" x14ac:dyDescent="0.2">
      <c r="A1296" s="1" t="s">
        <v>1004</v>
      </c>
      <c r="B1296" s="1" t="s">
        <v>42</v>
      </c>
      <c r="C1296" s="4">
        <v>45366</v>
      </c>
      <c r="D1296" s="1" t="s">
        <v>192</v>
      </c>
      <c r="E1296" s="1" t="s">
        <v>191</v>
      </c>
      <c r="F1296" s="1" t="s">
        <v>999</v>
      </c>
      <c r="G1296" s="1" t="s">
        <v>39</v>
      </c>
      <c r="H1296" s="1" t="s">
        <v>38</v>
      </c>
      <c r="I1296" s="1" t="s">
        <v>50</v>
      </c>
      <c r="J1296" s="1" t="s">
        <v>37</v>
      </c>
      <c r="K1296" s="1" t="s">
        <v>36</v>
      </c>
      <c r="L1296" s="1" t="s">
        <v>86</v>
      </c>
      <c r="M1296" s="1" t="s">
        <v>85</v>
      </c>
      <c r="N1296" s="1">
        <v>1980</v>
      </c>
      <c r="O1296" s="1" t="s">
        <v>4</v>
      </c>
      <c r="P1296" s="1">
        <v>1980</v>
      </c>
      <c r="Q1296" s="1">
        <v>0</v>
      </c>
      <c r="R1296" s="1" t="s">
        <v>144</v>
      </c>
      <c r="S1296" s="1">
        <v>208.79</v>
      </c>
      <c r="T1296" s="6">
        <f>+S1296*N1296</f>
        <v>413404.2</v>
      </c>
      <c r="U1296" s="6">
        <f>+S1296*Q1296</f>
        <v>0</v>
      </c>
      <c r="V1296" s="1" t="str">
        <f>IF(AB1296=0,IFERROR(VLOOKUP(L1296,[1]listaMateriales!A:K,11,0),"-"),"Sin producto")</f>
        <v>Ladrillos (Campana)</v>
      </c>
      <c r="W1296" s="6">
        <f>+IF(OR(K1296="27",K1296="28",K1296="29"),VLOOKUP(L1296,[1]listaMateriales!A:E,5,0),0)*N1296/1000</f>
        <v>7.3259999999999996</v>
      </c>
      <c r="X1296" s="6">
        <f>+IF(W1296=0,0,T1296/W1296)</f>
        <v>56429.729729729734</v>
      </c>
      <c r="Y1296" s="1" t="str">
        <f>MID(L1296,14,1)</f>
        <v/>
      </c>
      <c r="Z1296" s="2" t="str">
        <f>IF(IFERROR(FIND("PUL",M1296,1),0)&gt;1,"pulido","no")</f>
        <v>no</v>
      </c>
      <c r="AA1296" s="2" t="str">
        <f>IF(IFERROR(FIND("BIOC",M1296,1),0)&gt;1,"BIOCITY","no")</f>
        <v>no</v>
      </c>
      <c r="AB1296" s="2">
        <f>IFERROR(SEARCH("INT",F1296,1),0)+IFERROR(SEARCH("DEV",F1296,1),0)+IFERROR(SEARCH("FC",F1296,1),0)+IFERROR(SEARCH("USD",F1296,1),0)</f>
        <v>0</v>
      </c>
    </row>
    <row r="1297" spans="1:28" x14ac:dyDescent="0.2">
      <c r="A1297" s="1" t="s">
        <v>1003</v>
      </c>
      <c r="B1297" s="1" t="s">
        <v>42</v>
      </c>
      <c r="C1297" s="4">
        <v>45366</v>
      </c>
      <c r="D1297" s="1" t="s">
        <v>192</v>
      </c>
      <c r="E1297" s="1" t="s">
        <v>191</v>
      </c>
      <c r="F1297" s="1" t="s">
        <v>999</v>
      </c>
      <c r="G1297" s="1" t="s">
        <v>39</v>
      </c>
      <c r="H1297" s="1" t="s">
        <v>38</v>
      </c>
      <c r="I1297" s="1" t="s">
        <v>50</v>
      </c>
      <c r="J1297" s="1" t="s">
        <v>37</v>
      </c>
      <c r="K1297" s="1" t="s">
        <v>36</v>
      </c>
      <c r="L1297" s="1" t="s">
        <v>207</v>
      </c>
      <c r="M1297" s="1" t="s">
        <v>206</v>
      </c>
      <c r="N1297" s="1">
        <v>3960</v>
      </c>
      <c r="O1297" s="1" t="s">
        <v>4</v>
      </c>
      <c r="P1297" s="1">
        <v>3960</v>
      </c>
      <c r="Q1297" s="1">
        <v>0</v>
      </c>
      <c r="R1297" s="1" t="s">
        <v>144</v>
      </c>
      <c r="S1297" s="1">
        <v>380.74</v>
      </c>
      <c r="T1297" s="6">
        <f>+S1297*N1297</f>
        <v>1507730.4000000001</v>
      </c>
      <c r="U1297" s="6">
        <f>+S1297*Q1297</f>
        <v>0</v>
      </c>
      <c r="V1297" s="1" t="str">
        <f>IF(AB1297=0,IFERROR(VLOOKUP(L1297,[1]listaMateriales!A:K,11,0),"-"),"Sin producto")</f>
        <v>Ladrillos (Campana)</v>
      </c>
      <c r="W1297" s="6">
        <f>+IF(OR(K1297="27",K1297="28",K1297="29"),VLOOKUP(L1297,[1]listaMateriales!A:E,5,0),0)*N1297/1000</f>
        <v>27.72</v>
      </c>
      <c r="X1297" s="6">
        <f>+IF(W1297=0,0,T1297/W1297)</f>
        <v>54391.42857142858</v>
      </c>
      <c r="Y1297" s="1" t="str">
        <f>MID(L1297,14,1)</f>
        <v/>
      </c>
      <c r="Z1297" s="2" t="str">
        <f>IF(IFERROR(FIND("PUL",M1297,1),0)&gt;1,"pulido","no")</f>
        <v>no</v>
      </c>
      <c r="AA1297" s="2" t="str">
        <f>IF(IFERROR(FIND("BIOC",M1297,1),0)&gt;1,"BIOCITY","no")</f>
        <v>no</v>
      </c>
      <c r="AB1297" s="2">
        <f>IFERROR(SEARCH("INT",F1297,1),0)+IFERROR(SEARCH("DEV",F1297,1),0)+IFERROR(SEARCH("FC",F1297,1),0)+IFERROR(SEARCH("USD",F1297,1),0)</f>
        <v>0</v>
      </c>
    </row>
    <row r="1298" spans="1:28" x14ac:dyDescent="0.2">
      <c r="A1298" s="1" t="s">
        <v>1002</v>
      </c>
      <c r="B1298" s="1" t="s">
        <v>42</v>
      </c>
      <c r="C1298" s="4">
        <v>45366</v>
      </c>
      <c r="D1298" s="1" t="s">
        <v>135</v>
      </c>
      <c r="E1298" s="1" t="s">
        <v>134</v>
      </c>
      <c r="F1298" s="1" t="s">
        <v>1001</v>
      </c>
      <c r="G1298" s="1" t="s">
        <v>39</v>
      </c>
      <c r="H1298" s="1" t="s">
        <v>38</v>
      </c>
      <c r="I1298" s="1" t="s">
        <v>50</v>
      </c>
      <c r="J1298" s="1" t="s">
        <v>17</v>
      </c>
      <c r="K1298" s="1" t="s">
        <v>49</v>
      </c>
      <c r="L1298" s="1" t="s">
        <v>48</v>
      </c>
      <c r="M1298" s="1" t="s">
        <v>47</v>
      </c>
      <c r="N1298" s="1">
        <v>3744</v>
      </c>
      <c r="O1298" s="1" t="s">
        <v>4</v>
      </c>
      <c r="P1298" s="1">
        <v>3744</v>
      </c>
      <c r="Q1298" s="1">
        <v>0</v>
      </c>
      <c r="R1298" s="1" t="s">
        <v>33</v>
      </c>
      <c r="S1298" s="1">
        <v>167.56</v>
      </c>
      <c r="T1298" s="6">
        <f>+S1298*N1298</f>
        <v>627344.64000000001</v>
      </c>
      <c r="U1298" s="6">
        <f>+S1298*Q1298</f>
        <v>0</v>
      </c>
      <c r="V1298" s="1" t="str">
        <f>IF(AB1298=0,IFERROR(VLOOKUP(L1298,[1]listaMateriales!A:K,11,0),"-"),"Sin producto")</f>
        <v xml:space="preserve">Ladrillos (Olavarria)    </v>
      </c>
      <c r="W1298" s="6">
        <f>+IF(OR(K1298="27",K1298="28",K1298="29"),VLOOKUP(L1298,[1]listaMateriales!A:E,5,0),0)*N1298/1000</f>
        <v>19.989215999999999</v>
      </c>
      <c r="X1298" s="6">
        <f>+IF(W1298=0,0,T1298/W1298)</f>
        <v>31384.154336017982</v>
      </c>
      <c r="Y1298" s="1" t="str">
        <f>MID(L1298,14,1)</f>
        <v>1</v>
      </c>
      <c r="Z1298" s="2" t="str">
        <f>IF(IFERROR(FIND("PUL",M1298,1),0)&gt;1,"pulido","no")</f>
        <v>no</v>
      </c>
      <c r="AA1298" s="2" t="str">
        <f>IF(IFERROR(FIND("BIOC",M1298,1),0)&gt;1,"BIOCITY","no")</f>
        <v>no</v>
      </c>
      <c r="AB1298" s="2">
        <f>IFERROR(SEARCH("INT",F1298,1),0)+IFERROR(SEARCH("DEV",F1298,1),0)+IFERROR(SEARCH("FC",F1298,1),0)+IFERROR(SEARCH("USD",F1298,1),0)</f>
        <v>0</v>
      </c>
    </row>
    <row r="1299" spans="1:28" x14ac:dyDescent="0.2">
      <c r="A1299" s="1" t="s">
        <v>1002</v>
      </c>
      <c r="B1299" s="1" t="s">
        <v>42</v>
      </c>
      <c r="C1299" s="4">
        <v>45366</v>
      </c>
      <c r="D1299" s="1" t="s">
        <v>135</v>
      </c>
      <c r="E1299" s="1" t="s">
        <v>134</v>
      </c>
      <c r="F1299" s="1" t="s">
        <v>1001</v>
      </c>
      <c r="G1299" s="1" t="s">
        <v>39</v>
      </c>
      <c r="H1299" s="1" t="s">
        <v>38</v>
      </c>
      <c r="I1299" s="1" t="s">
        <v>50</v>
      </c>
      <c r="J1299" s="1" t="s">
        <v>17</v>
      </c>
      <c r="K1299" s="1" t="s">
        <v>49</v>
      </c>
      <c r="L1299" s="1" t="s">
        <v>57</v>
      </c>
      <c r="M1299" s="1" t="s">
        <v>56</v>
      </c>
      <c r="N1299" s="1">
        <v>1800</v>
      </c>
      <c r="O1299" s="1" t="s">
        <v>4</v>
      </c>
      <c r="P1299" s="1">
        <v>1800</v>
      </c>
      <c r="Q1299" s="1">
        <v>0</v>
      </c>
      <c r="R1299" s="1" t="s">
        <v>33</v>
      </c>
      <c r="S1299" s="1">
        <v>226.95</v>
      </c>
      <c r="T1299" s="6">
        <f>+S1299*N1299</f>
        <v>408510</v>
      </c>
      <c r="U1299" s="6">
        <f>+S1299*Q1299</f>
        <v>0</v>
      </c>
      <c r="V1299" s="1" t="str">
        <f>IF(AB1299=0,IFERROR(VLOOKUP(L1299,[1]listaMateriales!A:K,11,0),"-"),"Sin producto")</f>
        <v xml:space="preserve">Ladrillos (Olavarria)    </v>
      </c>
      <c r="W1299" s="6">
        <f>+IF(OR(K1299="27",K1299="28",K1299="29"),VLOOKUP(L1299,[1]listaMateriales!A:E,5,0),0)*N1299/1000</f>
        <v>12.4596</v>
      </c>
      <c r="X1299" s="6">
        <f>+IF(W1299=0,0,T1299/W1299)</f>
        <v>32786.766830395842</v>
      </c>
      <c r="Y1299" s="1" t="str">
        <f>MID(L1299,14,1)</f>
        <v>1</v>
      </c>
      <c r="Z1299" s="2" t="str">
        <f>IF(IFERROR(FIND("PUL",M1299,1),0)&gt;1,"pulido","no")</f>
        <v>no</v>
      </c>
      <c r="AA1299" s="2" t="str">
        <f>IF(IFERROR(FIND("BIOC",M1299,1),0)&gt;1,"BIOCITY","no")</f>
        <v>no</v>
      </c>
      <c r="AB1299" s="2">
        <f>IFERROR(SEARCH("INT",F1299,1),0)+IFERROR(SEARCH("DEV",F1299,1),0)+IFERROR(SEARCH("FC",F1299,1),0)+IFERROR(SEARCH("USD",F1299,1),0)</f>
        <v>0</v>
      </c>
    </row>
    <row r="1300" spans="1:28" x14ac:dyDescent="0.2">
      <c r="A1300" s="1" t="s">
        <v>1000</v>
      </c>
      <c r="B1300" s="1" t="s">
        <v>42</v>
      </c>
      <c r="C1300" s="4">
        <v>45366</v>
      </c>
      <c r="D1300" s="1" t="s">
        <v>194</v>
      </c>
      <c r="E1300" s="1" t="s">
        <v>193</v>
      </c>
      <c r="F1300" s="1" t="s">
        <v>999</v>
      </c>
      <c r="G1300" s="1" t="s">
        <v>39</v>
      </c>
      <c r="H1300" s="1" t="s">
        <v>38</v>
      </c>
      <c r="I1300" s="1" t="s">
        <v>0</v>
      </c>
      <c r="J1300" s="1" t="s">
        <v>37</v>
      </c>
      <c r="K1300" s="1" t="s">
        <v>36</v>
      </c>
      <c r="L1300" s="1" t="s">
        <v>207</v>
      </c>
      <c r="M1300" s="1" t="s">
        <v>206</v>
      </c>
      <c r="N1300" s="1">
        <v>1800</v>
      </c>
      <c r="O1300" s="1" t="s">
        <v>4</v>
      </c>
      <c r="P1300" s="1">
        <v>1800</v>
      </c>
      <c r="Q1300" s="1">
        <v>0</v>
      </c>
      <c r="R1300" s="1" t="s">
        <v>125</v>
      </c>
      <c r="S1300" s="1">
        <v>380.74</v>
      </c>
      <c r="T1300" s="6">
        <f>+S1300*N1300</f>
        <v>685332</v>
      </c>
      <c r="U1300" s="6">
        <f>+S1300*Q1300</f>
        <v>0</v>
      </c>
      <c r="V1300" s="1" t="str">
        <f>IF(AB1300=0,IFERROR(VLOOKUP(L1300,[1]listaMateriales!A:K,11,0),"-"),"Sin producto")</f>
        <v>Ladrillos (Campana)</v>
      </c>
      <c r="W1300" s="6">
        <f>+IF(OR(K1300="27",K1300="28",K1300="29"),VLOOKUP(L1300,[1]listaMateriales!A:E,5,0),0)*N1300/1000</f>
        <v>12.6</v>
      </c>
      <c r="X1300" s="6">
        <f>+IF(W1300=0,0,T1300/W1300)</f>
        <v>54391.428571428572</v>
      </c>
      <c r="Y1300" s="1" t="str">
        <f>MID(L1300,14,1)</f>
        <v/>
      </c>
      <c r="Z1300" s="2" t="str">
        <f>IF(IFERROR(FIND("PUL",M1300,1),0)&gt;1,"pulido","no")</f>
        <v>no</v>
      </c>
      <c r="AA1300" s="2" t="str">
        <f>IF(IFERROR(FIND("BIOC",M1300,1),0)&gt;1,"BIOCITY","no")</f>
        <v>no</v>
      </c>
      <c r="AB1300" s="2">
        <f>IFERROR(SEARCH("INT",F1300,1),0)+IFERROR(SEARCH("DEV",F1300,1),0)+IFERROR(SEARCH("FC",F1300,1),0)+IFERROR(SEARCH("USD",F1300,1),0)</f>
        <v>0</v>
      </c>
    </row>
    <row r="1301" spans="1:28" x14ac:dyDescent="0.2">
      <c r="A1301" s="1" t="s">
        <v>1000</v>
      </c>
      <c r="B1301" s="1" t="s">
        <v>42</v>
      </c>
      <c r="C1301" s="4">
        <v>45366</v>
      </c>
      <c r="D1301" s="1" t="s">
        <v>194</v>
      </c>
      <c r="E1301" s="1" t="s">
        <v>193</v>
      </c>
      <c r="F1301" s="1" t="s">
        <v>999</v>
      </c>
      <c r="G1301" s="1" t="s">
        <v>39</v>
      </c>
      <c r="H1301" s="1" t="s">
        <v>38</v>
      </c>
      <c r="I1301" s="1" t="s">
        <v>0</v>
      </c>
      <c r="J1301" s="1" t="s">
        <v>37</v>
      </c>
      <c r="K1301" s="1" t="s">
        <v>36</v>
      </c>
      <c r="L1301" s="1" t="s">
        <v>35</v>
      </c>
      <c r="M1301" s="1" t="s">
        <v>34</v>
      </c>
      <c r="N1301" s="1">
        <v>3456</v>
      </c>
      <c r="O1301" s="1" t="s">
        <v>4</v>
      </c>
      <c r="P1301" s="1">
        <v>3456</v>
      </c>
      <c r="Q1301" s="1">
        <v>0</v>
      </c>
      <c r="R1301" s="1" t="s">
        <v>125</v>
      </c>
      <c r="S1301" s="1">
        <v>249.53</v>
      </c>
      <c r="T1301" s="6">
        <f>+S1301*N1301</f>
        <v>862375.68</v>
      </c>
      <c r="U1301" s="6">
        <f>+S1301*Q1301</f>
        <v>0</v>
      </c>
      <c r="V1301" s="1" t="str">
        <f>IF(AB1301=0,IFERROR(VLOOKUP(L1301,[1]listaMateriales!A:K,11,0),"-"),"Sin producto")</f>
        <v>Ladrillos (Campana)</v>
      </c>
      <c r="W1301" s="6">
        <f>+IF(OR(K1301="27",K1301="28",K1301="29"),VLOOKUP(L1301,[1]listaMateriales!A:E,5,0),0)*N1301/1000</f>
        <v>16.588799999999999</v>
      </c>
      <c r="X1301" s="6">
        <f>+IF(W1301=0,0,T1301/W1301)</f>
        <v>51985.416666666672</v>
      </c>
      <c r="Y1301" s="1" t="str">
        <f>MID(L1301,14,1)</f>
        <v/>
      </c>
      <c r="Z1301" s="2" t="str">
        <f>IF(IFERROR(FIND("PUL",M1301,1),0)&gt;1,"pulido","no")</f>
        <v>no</v>
      </c>
      <c r="AA1301" s="2" t="str">
        <f>IF(IFERROR(FIND("BIOC",M1301,1),0)&gt;1,"BIOCITY","no")</f>
        <v>no</v>
      </c>
      <c r="AB1301" s="2">
        <f>IFERROR(SEARCH("INT",F1301,1),0)+IFERROR(SEARCH("DEV",F1301,1),0)+IFERROR(SEARCH("FC",F1301,1),0)+IFERROR(SEARCH("USD",F1301,1),0)</f>
        <v>0</v>
      </c>
    </row>
    <row r="1302" spans="1:28" x14ac:dyDescent="0.2">
      <c r="A1302" s="1" t="s">
        <v>998</v>
      </c>
      <c r="B1302" s="1" t="s">
        <v>15</v>
      </c>
      <c r="C1302" s="4">
        <v>45369</v>
      </c>
      <c r="D1302" s="1" t="s">
        <v>127</v>
      </c>
      <c r="E1302" s="1" t="s">
        <v>126</v>
      </c>
      <c r="F1302" s="1" t="s">
        <v>997</v>
      </c>
      <c r="G1302" s="1" t="s">
        <v>39</v>
      </c>
      <c r="H1302" s="1" t="s">
        <v>38</v>
      </c>
      <c r="I1302" s="1" t="s">
        <v>50</v>
      </c>
      <c r="J1302" s="1" t="s">
        <v>37</v>
      </c>
      <c r="K1302" s="1" t="s">
        <v>36</v>
      </c>
      <c r="L1302" s="1" t="s">
        <v>88</v>
      </c>
      <c r="M1302" s="1" t="s">
        <v>87</v>
      </c>
      <c r="N1302" s="1">
        <v>6336</v>
      </c>
      <c r="O1302" s="1" t="s">
        <v>4</v>
      </c>
      <c r="P1302" s="1">
        <v>6336</v>
      </c>
      <c r="Q1302" s="1">
        <v>0</v>
      </c>
      <c r="R1302" s="1" t="s">
        <v>125</v>
      </c>
      <c r="S1302" s="1">
        <v>263.33</v>
      </c>
      <c r="T1302" s="6">
        <f>+S1302*N1302</f>
        <v>1668458.88</v>
      </c>
      <c r="U1302" s="6">
        <f>+S1302*Q1302</f>
        <v>0</v>
      </c>
      <c r="V1302" s="1" t="str">
        <f>IF(AB1302=0,IFERROR(VLOOKUP(L1302,[1]listaMateriales!A:K,11,0),"-"),"Sin producto")</f>
        <v>Ladrillos (Campana)</v>
      </c>
      <c r="W1302" s="6">
        <f>+IF(OR(K1302="27",K1302="28",K1302="29"),VLOOKUP(L1302,[1]listaMateriales!A:E,5,0),0)*N1302/1000</f>
        <v>29.145599999999998</v>
      </c>
      <c r="X1302" s="6">
        <f>+IF(W1302=0,0,T1302/W1302)</f>
        <v>57245.65217391304</v>
      </c>
      <c r="Y1302" s="1" t="str">
        <f>MID(L1302,14,1)</f>
        <v/>
      </c>
      <c r="Z1302" s="2" t="str">
        <f>IF(IFERROR(FIND("PUL",M1302,1),0)&gt;1,"pulido","no")</f>
        <v>no</v>
      </c>
      <c r="AA1302" s="2" t="str">
        <f>IF(IFERROR(FIND("BIOC",M1302,1),0)&gt;1,"BIOCITY","no")</f>
        <v>no</v>
      </c>
      <c r="AB1302" s="2">
        <f>IFERROR(SEARCH("INT",F1302,1),0)+IFERROR(SEARCH("DEV",F1302,1),0)+IFERROR(SEARCH("FC",F1302,1),0)+IFERROR(SEARCH("USD",F1302,1),0)</f>
        <v>0</v>
      </c>
    </row>
    <row r="1303" spans="1:28" x14ac:dyDescent="0.2">
      <c r="A1303" s="1" t="s">
        <v>992</v>
      </c>
      <c r="B1303" s="1" t="s">
        <v>15</v>
      </c>
      <c r="C1303" s="4">
        <v>45369</v>
      </c>
      <c r="D1303" s="1" t="s">
        <v>990</v>
      </c>
      <c r="E1303" s="1" t="s">
        <v>989</v>
      </c>
      <c r="F1303" s="1" t="s">
        <v>988</v>
      </c>
      <c r="G1303" s="1" t="s">
        <v>12</v>
      </c>
      <c r="H1303" s="1" t="s">
        <v>11</v>
      </c>
      <c r="I1303" s="1" t="s">
        <v>50</v>
      </c>
      <c r="J1303" s="1" t="s">
        <v>9</v>
      </c>
      <c r="K1303" s="1" t="s">
        <v>30</v>
      </c>
      <c r="L1303" s="1" t="s">
        <v>625</v>
      </c>
      <c r="M1303" s="1" t="s">
        <v>624</v>
      </c>
      <c r="N1303" s="1">
        <v>1066.56</v>
      </c>
      <c r="O1303" s="1" t="s">
        <v>2</v>
      </c>
      <c r="P1303" s="1">
        <v>0</v>
      </c>
      <c r="Q1303" s="1">
        <v>1066.56</v>
      </c>
      <c r="R1303" s="1" t="s">
        <v>195</v>
      </c>
      <c r="S1303" s="1">
        <v>2976.3</v>
      </c>
      <c r="T1303" s="6">
        <f>+S1303*N1303</f>
        <v>3174402.5279999999</v>
      </c>
      <c r="U1303" s="6">
        <f>+S1303*Q1303</f>
        <v>3174402.5279999999</v>
      </c>
      <c r="V1303" s="1" t="str">
        <f>IF(AB1303=0,IFERROR(VLOOKUP(L1303,[1]listaMateriales!A:K,11,0),"-"),"Sin producto")</f>
        <v>38 x 38</v>
      </c>
      <c r="W1303" s="6">
        <f>+IF(OR(K1303="27",K1303="28",K1303="29"),VLOOKUP(L1303,[1]listaMateriales!A:E,5,0),0)*N1303/1000</f>
        <v>0</v>
      </c>
      <c r="X1303" s="6">
        <f>+IF(W1303=0,0,T1303/W1303)</f>
        <v>0</v>
      </c>
      <c r="Y1303" s="1" t="str">
        <f>MID(L1303,14,1)</f>
        <v>1</v>
      </c>
      <c r="Z1303" s="2" t="str">
        <f>IF(IFERROR(FIND("PUL",M1303,1),0)&gt;1,"pulido","no")</f>
        <v>no</v>
      </c>
      <c r="AA1303" s="2" t="str">
        <f>IF(IFERROR(FIND("BIOC",M1303,1),0)&gt;1,"BIOCITY","no")</f>
        <v>no</v>
      </c>
      <c r="AB1303" s="2">
        <f>IFERROR(SEARCH("INT",F1303,1),0)+IFERROR(SEARCH("DEV",F1303,1),0)+IFERROR(SEARCH("FC",F1303,1),0)+IFERROR(SEARCH("USD",F1303,1),0)</f>
        <v>0</v>
      </c>
    </row>
    <row r="1304" spans="1:28" x14ac:dyDescent="0.2">
      <c r="A1304" s="1" t="s">
        <v>992</v>
      </c>
      <c r="B1304" s="1" t="s">
        <v>15</v>
      </c>
      <c r="C1304" s="4">
        <v>45369</v>
      </c>
      <c r="D1304" s="1" t="s">
        <v>990</v>
      </c>
      <c r="E1304" s="1" t="s">
        <v>989</v>
      </c>
      <c r="F1304" s="1" t="s">
        <v>988</v>
      </c>
      <c r="G1304" s="1" t="s">
        <v>12</v>
      </c>
      <c r="H1304" s="1" t="s">
        <v>11</v>
      </c>
      <c r="I1304" s="1" t="s">
        <v>50</v>
      </c>
      <c r="J1304" s="1" t="s">
        <v>9</v>
      </c>
      <c r="K1304" s="1" t="s">
        <v>30</v>
      </c>
      <c r="L1304" s="1" t="s">
        <v>116</v>
      </c>
      <c r="M1304" s="1" t="s">
        <v>115</v>
      </c>
      <c r="N1304" s="1">
        <v>1066.56</v>
      </c>
      <c r="O1304" s="1" t="s">
        <v>2</v>
      </c>
      <c r="P1304" s="1">
        <v>0</v>
      </c>
      <c r="Q1304" s="1">
        <v>1066.56</v>
      </c>
      <c r="R1304" s="1" t="s">
        <v>195</v>
      </c>
      <c r="S1304" s="1">
        <v>2976.3</v>
      </c>
      <c r="T1304" s="6">
        <f>+S1304*N1304</f>
        <v>3174402.5279999999</v>
      </c>
      <c r="U1304" s="6">
        <f>+S1304*Q1304</f>
        <v>3174402.5279999999</v>
      </c>
      <c r="V1304" s="1" t="str">
        <f>IF(AB1304=0,IFERROR(VLOOKUP(L1304,[1]listaMateriales!A:K,11,0),"-"),"Sin producto")</f>
        <v>38 x 38</v>
      </c>
      <c r="W1304" s="6">
        <f>+IF(OR(K1304="27",K1304="28",K1304="29"),VLOOKUP(L1304,[1]listaMateriales!A:E,5,0),0)*N1304/1000</f>
        <v>0</v>
      </c>
      <c r="X1304" s="6">
        <f>+IF(W1304=0,0,T1304/W1304)</f>
        <v>0</v>
      </c>
      <c r="Y1304" s="1" t="str">
        <f>MID(L1304,14,1)</f>
        <v>1</v>
      </c>
      <c r="Z1304" s="2" t="str">
        <f>IF(IFERROR(FIND("PUL",M1304,1),0)&gt;1,"pulido","no")</f>
        <v>no</v>
      </c>
      <c r="AA1304" s="2" t="str">
        <f>IF(IFERROR(FIND("BIOC",M1304,1),0)&gt;1,"BIOCITY","no")</f>
        <v>no</v>
      </c>
      <c r="AB1304" s="2">
        <f>IFERROR(SEARCH("INT",F1304,1),0)+IFERROR(SEARCH("DEV",F1304,1),0)+IFERROR(SEARCH("FC",F1304,1),0)+IFERROR(SEARCH("USD",F1304,1),0)</f>
        <v>0</v>
      </c>
    </row>
    <row r="1305" spans="1:28" x14ac:dyDescent="0.2">
      <c r="A1305" s="1" t="s">
        <v>992</v>
      </c>
      <c r="B1305" s="1" t="s">
        <v>15</v>
      </c>
      <c r="C1305" s="4">
        <v>45369</v>
      </c>
      <c r="D1305" s="1" t="s">
        <v>990</v>
      </c>
      <c r="E1305" s="1" t="s">
        <v>989</v>
      </c>
      <c r="F1305" s="1" t="s">
        <v>988</v>
      </c>
      <c r="G1305" s="1" t="s">
        <v>12</v>
      </c>
      <c r="H1305" s="1" t="s">
        <v>11</v>
      </c>
      <c r="I1305" s="1" t="s">
        <v>50</v>
      </c>
      <c r="J1305" s="1" t="s">
        <v>9</v>
      </c>
      <c r="K1305" s="1" t="s">
        <v>30</v>
      </c>
      <c r="L1305" s="1" t="s">
        <v>300</v>
      </c>
      <c r="M1305" s="1" t="s">
        <v>299</v>
      </c>
      <c r="N1305" s="1">
        <v>775.68</v>
      </c>
      <c r="O1305" s="1" t="s">
        <v>2</v>
      </c>
      <c r="P1305" s="1">
        <v>775.68</v>
      </c>
      <c r="Q1305" s="1">
        <v>0</v>
      </c>
      <c r="R1305" s="1" t="s">
        <v>195</v>
      </c>
      <c r="S1305" s="1">
        <v>2976.3</v>
      </c>
      <c r="T1305" s="6">
        <f>+S1305*N1305</f>
        <v>2308656.3840000001</v>
      </c>
      <c r="U1305" s="6">
        <f>+S1305*Q1305</f>
        <v>0</v>
      </c>
      <c r="V1305" s="1" t="str">
        <f>IF(AB1305=0,IFERROR(VLOOKUP(L1305,[1]listaMateriales!A:K,11,0),"-"),"Sin producto")</f>
        <v>38 x 38</v>
      </c>
      <c r="W1305" s="6">
        <f>+IF(OR(K1305="27",K1305="28",K1305="29"),VLOOKUP(L1305,[1]listaMateriales!A:E,5,0),0)*N1305/1000</f>
        <v>0</v>
      </c>
      <c r="X1305" s="6">
        <f>+IF(W1305=0,0,T1305/W1305)</f>
        <v>0</v>
      </c>
      <c r="Y1305" s="1" t="str">
        <f>MID(L1305,14,1)</f>
        <v>1</v>
      </c>
      <c r="Z1305" s="2" t="str">
        <f>IF(IFERROR(FIND("PUL",M1305,1),0)&gt;1,"pulido","no")</f>
        <v>no</v>
      </c>
      <c r="AA1305" s="2" t="str">
        <f>IF(IFERROR(FIND("BIOC",M1305,1),0)&gt;1,"BIOCITY","no")</f>
        <v>no</v>
      </c>
      <c r="AB1305" s="2">
        <f>IFERROR(SEARCH("INT",F1305,1),0)+IFERROR(SEARCH("DEV",F1305,1),0)+IFERROR(SEARCH("FC",F1305,1),0)+IFERROR(SEARCH("USD",F1305,1),0)</f>
        <v>0</v>
      </c>
    </row>
    <row r="1306" spans="1:28" x14ac:dyDescent="0.2">
      <c r="A1306" s="1" t="s">
        <v>992</v>
      </c>
      <c r="B1306" s="1" t="s">
        <v>15</v>
      </c>
      <c r="C1306" s="4">
        <v>45369</v>
      </c>
      <c r="D1306" s="1" t="s">
        <v>990</v>
      </c>
      <c r="E1306" s="1" t="s">
        <v>989</v>
      </c>
      <c r="F1306" s="1" t="s">
        <v>988</v>
      </c>
      <c r="G1306" s="1" t="s">
        <v>12</v>
      </c>
      <c r="H1306" s="1" t="s">
        <v>11</v>
      </c>
      <c r="I1306" s="1" t="s">
        <v>50</v>
      </c>
      <c r="J1306" s="1" t="s">
        <v>9</v>
      </c>
      <c r="K1306" s="1" t="s">
        <v>30</v>
      </c>
      <c r="L1306" s="1" t="s">
        <v>804</v>
      </c>
      <c r="M1306" s="1" t="s">
        <v>803</v>
      </c>
      <c r="N1306" s="1">
        <v>775.68</v>
      </c>
      <c r="O1306" s="1" t="s">
        <v>2</v>
      </c>
      <c r="P1306" s="1">
        <v>0</v>
      </c>
      <c r="Q1306" s="1">
        <v>775.68</v>
      </c>
      <c r="R1306" s="1" t="s">
        <v>195</v>
      </c>
      <c r="S1306" s="1">
        <v>2976.3</v>
      </c>
      <c r="T1306" s="6">
        <f>+S1306*N1306</f>
        <v>2308656.3840000001</v>
      </c>
      <c r="U1306" s="6">
        <f>+S1306*Q1306</f>
        <v>2308656.3840000001</v>
      </c>
      <c r="V1306" s="1" t="str">
        <f>IF(AB1306=0,IFERROR(VLOOKUP(L1306,[1]listaMateriales!A:K,11,0),"-"),"Sin producto")</f>
        <v>38 x 38</v>
      </c>
      <c r="W1306" s="6">
        <f>+IF(OR(K1306="27",K1306="28",K1306="29"),VLOOKUP(L1306,[1]listaMateriales!A:E,5,0),0)*N1306/1000</f>
        <v>0</v>
      </c>
      <c r="X1306" s="6">
        <f>+IF(W1306=0,0,T1306/W1306)</f>
        <v>0</v>
      </c>
      <c r="Y1306" s="1" t="str">
        <f>MID(L1306,14,1)</f>
        <v>1</v>
      </c>
      <c r="Z1306" s="2" t="str">
        <f>IF(IFERROR(FIND("PUL",M1306,1),0)&gt;1,"pulido","no")</f>
        <v>no</v>
      </c>
      <c r="AA1306" s="2" t="str">
        <f>IF(IFERROR(FIND("BIOC",M1306,1),0)&gt;1,"BIOCITY","no")</f>
        <v>no</v>
      </c>
      <c r="AB1306" s="2">
        <f>IFERROR(SEARCH("INT",F1306,1),0)+IFERROR(SEARCH("DEV",F1306,1),0)+IFERROR(SEARCH("FC",F1306,1),0)+IFERROR(SEARCH("USD",F1306,1),0)</f>
        <v>0</v>
      </c>
    </row>
    <row r="1307" spans="1:28" x14ac:dyDescent="0.2">
      <c r="A1307" s="1" t="s">
        <v>992</v>
      </c>
      <c r="B1307" s="1" t="s">
        <v>15</v>
      </c>
      <c r="C1307" s="4">
        <v>45369</v>
      </c>
      <c r="D1307" s="1" t="s">
        <v>990</v>
      </c>
      <c r="E1307" s="1" t="s">
        <v>989</v>
      </c>
      <c r="F1307" s="1" t="s">
        <v>988</v>
      </c>
      <c r="G1307" s="1" t="s">
        <v>12</v>
      </c>
      <c r="H1307" s="1" t="s">
        <v>11</v>
      </c>
      <c r="I1307" s="1" t="s">
        <v>50</v>
      </c>
      <c r="J1307" s="1" t="s">
        <v>9</v>
      </c>
      <c r="K1307" s="1" t="s">
        <v>30</v>
      </c>
      <c r="L1307" s="1" t="s">
        <v>996</v>
      </c>
      <c r="M1307" s="1" t="s">
        <v>995</v>
      </c>
      <c r="N1307" s="1">
        <v>1066.56</v>
      </c>
      <c r="O1307" s="1" t="s">
        <v>2</v>
      </c>
      <c r="P1307" s="1">
        <v>0</v>
      </c>
      <c r="Q1307" s="1">
        <v>1066.56</v>
      </c>
      <c r="R1307" s="1" t="s">
        <v>195</v>
      </c>
      <c r="S1307" s="1">
        <v>2976.3</v>
      </c>
      <c r="T1307" s="6">
        <f>+S1307*N1307</f>
        <v>3174402.5279999999</v>
      </c>
      <c r="U1307" s="6">
        <f>+S1307*Q1307</f>
        <v>3174402.5279999999</v>
      </c>
      <c r="V1307" s="1" t="str">
        <f>IF(AB1307=0,IFERROR(VLOOKUP(L1307,[1]listaMateriales!A:K,11,0),"-"),"Sin producto")</f>
        <v>38 x 38</v>
      </c>
      <c r="W1307" s="6">
        <f>+IF(OR(K1307="27",K1307="28",K1307="29"),VLOOKUP(L1307,[1]listaMateriales!A:E,5,0),0)*N1307/1000</f>
        <v>0</v>
      </c>
      <c r="X1307" s="6">
        <f>+IF(W1307=0,0,T1307/W1307)</f>
        <v>0</v>
      </c>
      <c r="Y1307" s="1" t="str">
        <f>MID(L1307,14,1)</f>
        <v>1</v>
      </c>
      <c r="Z1307" s="2" t="str">
        <f>IF(IFERROR(FIND("PUL",M1307,1),0)&gt;1,"pulido","no")</f>
        <v>no</v>
      </c>
      <c r="AA1307" s="2" t="str">
        <f>IF(IFERROR(FIND("BIOC",M1307,1),0)&gt;1,"BIOCITY","no")</f>
        <v>no</v>
      </c>
      <c r="AB1307" s="2">
        <f>IFERROR(SEARCH("INT",F1307,1),0)+IFERROR(SEARCH("DEV",F1307,1),0)+IFERROR(SEARCH("FC",F1307,1),0)+IFERROR(SEARCH("USD",F1307,1),0)</f>
        <v>0</v>
      </c>
    </row>
    <row r="1308" spans="1:28" x14ac:dyDescent="0.2">
      <c r="A1308" s="1" t="s">
        <v>992</v>
      </c>
      <c r="B1308" s="1" t="s">
        <v>15</v>
      </c>
      <c r="C1308" s="4">
        <v>45369</v>
      </c>
      <c r="D1308" s="1" t="s">
        <v>990</v>
      </c>
      <c r="E1308" s="1" t="s">
        <v>989</v>
      </c>
      <c r="F1308" s="1" t="s">
        <v>988</v>
      </c>
      <c r="G1308" s="1" t="s">
        <v>12</v>
      </c>
      <c r="H1308" s="1" t="s">
        <v>11</v>
      </c>
      <c r="I1308" s="1" t="s">
        <v>50</v>
      </c>
      <c r="J1308" s="1" t="s">
        <v>9</v>
      </c>
      <c r="K1308" s="1" t="s">
        <v>30</v>
      </c>
      <c r="L1308" s="1" t="s">
        <v>302</v>
      </c>
      <c r="M1308" s="1" t="s">
        <v>301</v>
      </c>
      <c r="N1308" s="1">
        <v>1551.36</v>
      </c>
      <c r="O1308" s="1" t="s">
        <v>2</v>
      </c>
      <c r="P1308" s="1">
        <v>1551.36</v>
      </c>
      <c r="Q1308" s="1">
        <v>0</v>
      </c>
      <c r="R1308" s="1" t="s">
        <v>195</v>
      </c>
      <c r="S1308" s="1">
        <v>2976.3</v>
      </c>
      <c r="T1308" s="6">
        <f>+S1308*N1308</f>
        <v>4617312.7680000002</v>
      </c>
      <c r="U1308" s="6">
        <f>+S1308*Q1308</f>
        <v>0</v>
      </c>
      <c r="V1308" s="1" t="str">
        <f>IF(AB1308=0,IFERROR(VLOOKUP(L1308,[1]listaMateriales!A:K,11,0),"-"),"Sin producto")</f>
        <v>38 x 38</v>
      </c>
      <c r="W1308" s="6">
        <f>+IF(OR(K1308="27",K1308="28",K1308="29"),VLOOKUP(L1308,[1]listaMateriales!A:E,5,0),0)*N1308/1000</f>
        <v>0</v>
      </c>
      <c r="X1308" s="6">
        <f>+IF(W1308=0,0,T1308/W1308)</f>
        <v>0</v>
      </c>
      <c r="Y1308" s="1" t="str">
        <f>MID(L1308,14,1)</f>
        <v>1</v>
      </c>
      <c r="Z1308" s="2" t="str">
        <f>IF(IFERROR(FIND("PUL",M1308,1),0)&gt;1,"pulido","no")</f>
        <v>no</v>
      </c>
      <c r="AA1308" s="2" t="str">
        <f>IF(IFERROR(FIND("BIOC",M1308,1),0)&gt;1,"BIOCITY","no")</f>
        <v>no</v>
      </c>
      <c r="AB1308" s="2">
        <f>IFERROR(SEARCH("INT",F1308,1),0)+IFERROR(SEARCH("DEV",F1308,1),0)+IFERROR(SEARCH("FC",F1308,1),0)+IFERROR(SEARCH("USD",F1308,1),0)</f>
        <v>0</v>
      </c>
    </row>
    <row r="1309" spans="1:28" x14ac:dyDescent="0.2">
      <c r="A1309" s="1" t="s">
        <v>992</v>
      </c>
      <c r="B1309" s="1" t="s">
        <v>15</v>
      </c>
      <c r="C1309" s="4">
        <v>45369</v>
      </c>
      <c r="D1309" s="1" t="s">
        <v>990</v>
      </c>
      <c r="E1309" s="1" t="s">
        <v>989</v>
      </c>
      <c r="F1309" s="1" t="s">
        <v>988</v>
      </c>
      <c r="G1309" s="1" t="s">
        <v>12</v>
      </c>
      <c r="H1309" s="1" t="s">
        <v>11</v>
      </c>
      <c r="I1309" s="1" t="s">
        <v>50</v>
      </c>
      <c r="J1309" s="1" t="s">
        <v>9</v>
      </c>
      <c r="K1309" s="1" t="s">
        <v>30</v>
      </c>
      <c r="L1309" s="1" t="s">
        <v>29</v>
      </c>
      <c r="M1309" s="1" t="s">
        <v>28</v>
      </c>
      <c r="N1309" s="1">
        <v>1260.48</v>
      </c>
      <c r="O1309" s="1" t="s">
        <v>2</v>
      </c>
      <c r="P1309" s="1">
        <v>1260.48</v>
      </c>
      <c r="Q1309" s="1">
        <v>0</v>
      </c>
      <c r="R1309" s="1" t="s">
        <v>195</v>
      </c>
      <c r="S1309" s="1">
        <v>2976.3</v>
      </c>
      <c r="T1309" s="6">
        <f>+S1309*N1309</f>
        <v>3751566.6240000003</v>
      </c>
      <c r="U1309" s="6">
        <f>+S1309*Q1309</f>
        <v>0</v>
      </c>
      <c r="V1309" s="1" t="str">
        <f>IF(AB1309=0,IFERROR(VLOOKUP(L1309,[1]listaMateriales!A:K,11,0),"-"),"Sin producto")</f>
        <v>38 x 38</v>
      </c>
      <c r="W1309" s="6">
        <f>+IF(OR(K1309="27",K1309="28",K1309="29"),VLOOKUP(L1309,[1]listaMateriales!A:E,5,0),0)*N1309/1000</f>
        <v>0</v>
      </c>
      <c r="X1309" s="6">
        <f>+IF(W1309=0,0,T1309/W1309)</f>
        <v>0</v>
      </c>
      <c r="Y1309" s="1" t="str">
        <f>MID(L1309,14,1)</f>
        <v>1</v>
      </c>
      <c r="Z1309" s="2" t="str">
        <f>IF(IFERROR(FIND("PUL",M1309,1),0)&gt;1,"pulido","no")</f>
        <v>no</v>
      </c>
      <c r="AA1309" s="2" t="str">
        <f>IF(IFERROR(FIND("BIOC",M1309,1),0)&gt;1,"BIOCITY","no")</f>
        <v>no</v>
      </c>
      <c r="AB1309" s="2">
        <f>IFERROR(SEARCH("INT",F1309,1),0)+IFERROR(SEARCH("DEV",F1309,1),0)+IFERROR(SEARCH("FC",F1309,1),0)+IFERROR(SEARCH("USD",F1309,1),0)</f>
        <v>0</v>
      </c>
    </row>
    <row r="1310" spans="1:28" x14ac:dyDescent="0.2">
      <c r="A1310" s="1" t="s">
        <v>992</v>
      </c>
      <c r="B1310" s="1" t="s">
        <v>15</v>
      </c>
      <c r="C1310" s="4">
        <v>45369</v>
      </c>
      <c r="D1310" s="1" t="s">
        <v>990</v>
      </c>
      <c r="E1310" s="1" t="s">
        <v>989</v>
      </c>
      <c r="F1310" s="1" t="s">
        <v>988</v>
      </c>
      <c r="G1310" s="1" t="s">
        <v>12</v>
      </c>
      <c r="H1310" s="1" t="s">
        <v>11</v>
      </c>
      <c r="I1310" s="1" t="s">
        <v>50</v>
      </c>
      <c r="J1310" s="1" t="s">
        <v>9</v>
      </c>
      <c r="K1310" s="1" t="s">
        <v>30</v>
      </c>
      <c r="L1310" s="1" t="s">
        <v>32</v>
      </c>
      <c r="M1310" s="1" t="s">
        <v>31</v>
      </c>
      <c r="N1310" s="1">
        <v>1260.48</v>
      </c>
      <c r="O1310" s="1" t="s">
        <v>2</v>
      </c>
      <c r="P1310" s="1">
        <v>0</v>
      </c>
      <c r="Q1310" s="1">
        <v>1260.48</v>
      </c>
      <c r="R1310" s="1" t="s">
        <v>195</v>
      </c>
      <c r="S1310" s="1">
        <v>2976.3</v>
      </c>
      <c r="T1310" s="6">
        <f>+S1310*N1310</f>
        <v>3751566.6240000003</v>
      </c>
      <c r="U1310" s="6">
        <f>+S1310*Q1310</f>
        <v>3751566.6240000003</v>
      </c>
      <c r="V1310" s="1" t="str">
        <f>IF(AB1310=0,IFERROR(VLOOKUP(L1310,[1]listaMateriales!A:K,11,0),"-"),"Sin producto")</f>
        <v>38 x 38</v>
      </c>
      <c r="W1310" s="6">
        <f>+IF(OR(K1310="27",K1310="28",K1310="29"),VLOOKUP(L1310,[1]listaMateriales!A:E,5,0),0)*N1310/1000</f>
        <v>0</v>
      </c>
      <c r="X1310" s="6">
        <f>+IF(W1310=0,0,T1310/W1310)</f>
        <v>0</v>
      </c>
      <c r="Y1310" s="1" t="str">
        <f>MID(L1310,14,1)</f>
        <v>1</v>
      </c>
      <c r="Z1310" s="2" t="str">
        <f>IF(IFERROR(FIND("PUL",M1310,1),0)&gt;1,"pulido","no")</f>
        <v>no</v>
      </c>
      <c r="AA1310" s="2" t="str">
        <f>IF(IFERROR(FIND("BIOC",M1310,1),0)&gt;1,"BIOCITY","no")</f>
        <v>no</v>
      </c>
      <c r="AB1310" s="2">
        <f>IFERROR(SEARCH("INT",F1310,1),0)+IFERROR(SEARCH("DEV",F1310,1),0)+IFERROR(SEARCH("FC",F1310,1),0)+IFERROR(SEARCH("USD",F1310,1),0)</f>
        <v>0</v>
      </c>
    </row>
    <row r="1311" spans="1:28" x14ac:dyDescent="0.2">
      <c r="A1311" s="1" t="s">
        <v>992</v>
      </c>
      <c r="B1311" s="1" t="s">
        <v>15</v>
      </c>
      <c r="C1311" s="4">
        <v>45369</v>
      </c>
      <c r="D1311" s="1" t="s">
        <v>990</v>
      </c>
      <c r="E1311" s="1" t="s">
        <v>989</v>
      </c>
      <c r="F1311" s="1" t="s">
        <v>988</v>
      </c>
      <c r="G1311" s="1" t="s">
        <v>12</v>
      </c>
      <c r="H1311" s="1" t="s">
        <v>11</v>
      </c>
      <c r="I1311" s="1" t="s">
        <v>50</v>
      </c>
      <c r="J1311" s="1" t="s">
        <v>9</v>
      </c>
      <c r="K1311" s="1" t="s">
        <v>30</v>
      </c>
      <c r="L1311" s="1" t="s">
        <v>154</v>
      </c>
      <c r="M1311" s="1" t="s">
        <v>153</v>
      </c>
      <c r="N1311" s="1">
        <v>484.8</v>
      </c>
      <c r="O1311" s="1" t="s">
        <v>2</v>
      </c>
      <c r="P1311" s="1">
        <v>0</v>
      </c>
      <c r="Q1311" s="1">
        <v>484.8</v>
      </c>
      <c r="R1311" s="1" t="s">
        <v>195</v>
      </c>
      <c r="S1311" s="1">
        <v>2976.3</v>
      </c>
      <c r="T1311" s="6">
        <f>+S1311*N1311</f>
        <v>1442910.2400000002</v>
      </c>
      <c r="U1311" s="6">
        <f>+S1311*Q1311</f>
        <v>1442910.2400000002</v>
      </c>
      <c r="V1311" s="1" t="str">
        <f>IF(AB1311=0,IFERROR(VLOOKUP(L1311,[1]listaMateriales!A:K,11,0),"-"),"Sin producto")</f>
        <v>38 x 38</v>
      </c>
      <c r="W1311" s="6">
        <f>+IF(OR(K1311="27",K1311="28",K1311="29"),VLOOKUP(L1311,[1]listaMateriales!A:E,5,0),0)*N1311/1000</f>
        <v>0</v>
      </c>
      <c r="X1311" s="6">
        <f>+IF(W1311=0,0,T1311/W1311)</f>
        <v>0</v>
      </c>
      <c r="Y1311" s="1" t="str">
        <f>MID(L1311,14,1)</f>
        <v>1</v>
      </c>
      <c r="Z1311" s="2" t="str">
        <f>IF(IFERROR(FIND("PUL",M1311,1),0)&gt;1,"pulido","no")</f>
        <v>no</v>
      </c>
      <c r="AA1311" s="2" t="str">
        <f>IF(IFERROR(FIND("BIOC",M1311,1),0)&gt;1,"BIOCITY","no")</f>
        <v>no</v>
      </c>
      <c r="AB1311" s="2">
        <f>IFERROR(SEARCH("INT",F1311,1),0)+IFERROR(SEARCH("DEV",F1311,1),0)+IFERROR(SEARCH("FC",F1311,1),0)+IFERROR(SEARCH("USD",F1311,1),0)</f>
        <v>0</v>
      </c>
    </row>
    <row r="1312" spans="1:28" x14ac:dyDescent="0.2">
      <c r="A1312" s="1" t="s">
        <v>992</v>
      </c>
      <c r="B1312" s="1" t="s">
        <v>15</v>
      </c>
      <c r="C1312" s="4">
        <v>45369</v>
      </c>
      <c r="D1312" s="1" t="s">
        <v>990</v>
      </c>
      <c r="E1312" s="1" t="s">
        <v>989</v>
      </c>
      <c r="F1312" s="1" t="s">
        <v>988</v>
      </c>
      <c r="G1312" s="1" t="s">
        <v>12</v>
      </c>
      <c r="H1312" s="1" t="s">
        <v>11</v>
      </c>
      <c r="I1312" s="1" t="s">
        <v>50</v>
      </c>
      <c r="J1312" s="1" t="s">
        <v>9</v>
      </c>
      <c r="K1312" s="1" t="s">
        <v>30</v>
      </c>
      <c r="L1312" s="1" t="s">
        <v>156</v>
      </c>
      <c r="M1312" s="1" t="s">
        <v>155</v>
      </c>
      <c r="N1312" s="1">
        <v>1066.56</v>
      </c>
      <c r="O1312" s="1" t="s">
        <v>2</v>
      </c>
      <c r="P1312" s="1">
        <v>0</v>
      </c>
      <c r="Q1312" s="1">
        <v>1066.56</v>
      </c>
      <c r="R1312" s="1" t="s">
        <v>195</v>
      </c>
      <c r="S1312" s="1">
        <v>2976.3</v>
      </c>
      <c r="T1312" s="6">
        <f>+S1312*N1312</f>
        <v>3174402.5279999999</v>
      </c>
      <c r="U1312" s="6">
        <f>+S1312*Q1312</f>
        <v>3174402.5279999999</v>
      </c>
      <c r="V1312" s="1" t="str">
        <f>IF(AB1312=0,IFERROR(VLOOKUP(L1312,[1]listaMateriales!A:K,11,0),"-"),"Sin producto")</f>
        <v>38 x 38</v>
      </c>
      <c r="W1312" s="6">
        <f>+IF(OR(K1312="27",K1312="28",K1312="29"),VLOOKUP(L1312,[1]listaMateriales!A:E,5,0),0)*N1312/1000</f>
        <v>0</v>
      </c>
      <c r="X1312" s="6">
        <f>+IF(W1312=0,0,T1312/W1312)</f>
        <v>0</v>
      </c>
      <c r="Y1312" s="1" t="str">
        <f>MID(L1312,14,1)</f>
        <v>1</v>
      </c>
      <c r="Z1312" s="2" t="str">
        <f>IF(IFERROR(FIND("PUL",M1312,1),0)&gt;1,"pulido","no")</f>
        <v>no</v>
      </c>
      <c r="AA1312" s="2" t="str">
        <f>IF(IFERROR(FIND("BIOC",M1312,1),0)&gt;1,"BIOCITY","no")</f>
        <v>no</v>
      </c>
      <c r="AB1312" s="2">
        <f>IFERROR(SEARCH("INT",F1312,1),0)+IFERROR(SEARCH("DEV",F1312,1),0)+IFERROR(SEARCH("FC",F1312,1),0)+IFERROR(SEARCH("USD",F1312,1),0)</f>
        <v>0</v>
      </c>
    </row>
    <row r="1313" spans="1:28" x14ac:dyDescent="0.2">
      <c r="A1313" s="1" t="s">
        <v>992</v>
      </c>
      <c r="B1313" s="1" t="s">
        <v>15</v>
      </c>
      <c r="C1313" s="4">
        <v>45369</v>
      </c>
      <c r="D1313" s="1" t="s">
        <v>990</v>
      </c>
      <c r="E1313" s="1" t="s">
        <v>989</v>
      </c>
      <c r="F1313" s="1" t="s">
        <v>988</v>
      </c>
      <c r="G1313" s="1" t="s">
        <v>12</v>
      </c>
      <c r="H1313" s="1" t="s">
        <v>11</v>
      </c>
      <c r="I1313" s="1" t="s">
        <v>50</v>
      </c>
      <c r="J1313" s="1" t="s">
        <v>9</v>
      </c>
      <c r="K1313" s="1" t="s">
        <v>30</v>
      </c>
      <c r="L1313" s="1" t="s">
        <v>199</v>
      </c>
      <c r="M1313" s="1" t="s">
        <v>198</v>
      </c>
      <c r="N1313" s="1">
        <v>581.76</v>
      </c>
      <c r="O1313" s="1" t="s">
        <v>2</v>
      </c>
      <c r="P1313" s="1">
        <v>0</v>
      </c>
      <c r="Q1313" s="1">
        <v>581.76</v>
      </c>
      <c r="R1313" s="1" t="s">
        <v>195</v>
      </c>
      <c r="S1313" s="1">
        <v>2976.3</v>
      </c>
      <c r="T1313" s="6">
        <f>+S1313*N1313</f>
        <v>1731492.2880000002</v>
      </c>
      <c r="U1313" s="6">
        <f>+S1313*Q1313</f>
        <v>1731492.2880000002</v>
      </c>
      <c r="V1313" s="1" t="str">
        <f>IF(AB1313=0,IFERROR(VLOOKUP(L1313,[1]listaMateriales!A:K,11,0),"-"),"Sin producto")</f>
        <v>38 x 38</v>
      </c>
      <c r="W1313" s="6">
        <f>+IF(OR(K1313="27",K1313="28",K1313="29"),VLOOKUP(L1313,[1]listaMateriales!A:E,5,0),0)*N1313/1000</f>
        <v>0</v>
      </c>
      <c r="X1313" s="6">
        <f>+IF(W1313=0,0,T1313/W1313)</f>
        <v>0</v>
      </c>
      <c r="Y1313" s="1" t="str">
        <f>MID(L1313,14,1)</f>
        <v>1</v>
      </c>
      <c r="Z1313" s="2" t="str">
        <f>IF(IFERROR(FIND("PUL",M1313,1),0)&gt;1,"pulido","no")</f>
        <v>no</v>
      </c>
      <c r="AA1313" s="2" t="str">
        <f>IF(IFERROR(FIND("BIOC",M1313,1),0)&gt;1,"BIOCITY","no")</f>
        <v>no</v>
      </c>
      <c r="AB1313" s="2">
        <f>IFERROR(SEARCH("INT",F1313,1),0)+IFERROR(SEARCH("DEV",F1313,1),0)+IFERROR(SEARCH("FC",F1313,1),0)+IFERROR(SEARCH("USD",F1313,1),0)</f>
        <v>0</v>
      </c>
    </row>
    <row r="1314" spans="1:28" x14ac:dyDescent="0.2">
      <c r="A1314" s="1" t="s">
        <v>992</v>
      </c>
      <c r="B1314" s="1" t="s">
        <v>15</v>
      </c>
      <c r="C1314" s="4">
        <v>45369</v>
      </c>
      <c r="D1314" s="1" t="s">
        <v>990</v>
      </c>
      <c r="E1314" s="1" t="s">
        <v>989</v>
      </c>
      <c r="F1314" s="1" t="s">
        <v>988</v>
      </c>
      <c r="G1314" s="1" t="s">
        <v>12</v>
      </c>
      <c r="H1314" s="1" t="s">
        <v>11</v>
      </c>
      <c r="I1314" s="1" t="s">
        <v>50</v>
      </c>
      <c r="J1314" s="1" t="s">
        <v>9</v>
      </c>
      <c r="K1314" s="1" t="s">
        <v>30</v>
      </c>
      <c r="L1314" s="1" t="s">
        <v>120</v>
      </c>
      <c r="M1314" s="1" t="s">
        <v>119</v>
      </c>
      <c r="N1314" s="1">
        <v>387.84</v>
      </c>
      <c r="O1314" s="1" t="s">
        <v>2</v>
      </c>
      <c r="P1314" s="1">
        <v>0</v>
      </c>
      <c r="Q1314" s="1">
        <v>387.84</v>
      </c>
      <c r="R1314" s="1" t="s">
        <v>195</v>
      </c>
      <c r="S1314" s="1">
        <v>2976.3</v>
      </c>
      <c r="T1314" s="6">
        <f>+S1314*N1314</f>
        <v>1154328.192</v>
      </c>
      <c r="U1314" s="6">
        <f>+S1314*Q1314</f>
        <v>1154328.192</v>
      </c>
      <c r="V1314" s="1" t="str">
        <f>IF(AB1314=0,IFERROR(VLOOKUP(L1314,[1]listaMateriales!A:K,11,0),"-"),"Sin producto")</f>
        <v>38 x 38</v>
      </c>
      <c r="W1314" s="6">
        <f>+IF(OR(K1314="27",K1314="28",K1314="29"),VLOOKUP(L1314,[1]listaMateriales!A:E,5,0),0)*N1314/1000</f>
        <v>0</v>
      </c>
      <c r="X1314" s="6">
        <f>+IF(W1314=0,0,T1314/W1314)</f>
        <v>0</v>
      </c>
      <c r="Y1314" s="1" t="str">
        <f>MID(L1314,14,1)</f>
        <v>1</v>
      </c>
      <c r="Z1314" s="2" t="str">
        <f>IF(IFERROR(FIND("PUL",M1314,1),0)&gt;1,"pulido","no")</f>
        <v>no</v>
      </c>
      <c r="AA1314" s="2" t="str">
        <f>IF(IFERROR(FIND("BIOC",M1314,1),0)&gt;1,"BIOCITY","no")</f>
        <v>no</v>
      </c>
      <c r="AB1314" s="2">
        <f>IFERROR(SEARCH("INT",F1314,1),0)+IFERROR(SEARCH("DEV",F1314,1),0)+IFERROR(SEARCH("FC",F1314,1),0)+IFERROR(SEARCH("USD",F1314,1),0)</f>
        <v>0</v>
      </c>
    </row>
    <row r="1315" spans="1:28" x14ac:dyDescent="0.2">
      <c r="A1315" s="1" t="s">
        <v>992</v>
      </c>
      <c r="B1315" s="1" t="s">
        <v>15</v>
      </c>
      <c r="C1315" s="4">
        <v>45369</v>
      </c>
      <c r="D1315" s="1" t="s">
        <v>990</v>
      </c>
      <c r="E1315" s="1" t="s">
        <v>989</v>
      </c>
      <c r="F1315" s="1" t="s">
        <v>988</v>
      </c>
      <c r="G1315" s="1" t="s">
        <v>12</v>
      </c>
      <c r="H1315" s="1" t="s">
        <v>11</v>
      </c>
      <c r="I1315" s="1" t="s">
        <v>50</v>
      </c>
      <c r="J1315" s="1" t="s">
        <v>9</v>
      </c>
      <c r="K1315" s="1" t="s">
        <v>8</v>
      </c>
      <c r="L1315" s="1" t="s">
        <v>148</v>
      </c>
      <c r="M1315" s="1" t="s">
        <v>147</v>
      </c>
      <c r="N1315" s="1">
        <v>885.6</v>
      </c>
      <c r="O1315" s="1" t="s">
        <v>2</v>
      </c>
      <c r="P1315" s="1">
        <v>0</v>
      </c>
      <c r="Q1315" s="1">
        <v>885.6</v>
      </c>
      <c r="R1315" s="1" t="s">
        <v>195</v>
      </c>
      <c r="S1315" s="1">
        <v>4037.55</v>
      </c>
      <c r="T1315" s="6">
        <f>+S1315*N1315</f>
        <v>3575654.2800000003</v>
      </c>
      <c r="U1315" s="6">
        <f>+S1315*Q1315</f>
        <v>3575654.2800000003</v>
      </c>
      <c r="V1315" s="1" t="str">
        <f>IF(AB1315=0,IFERROR(VLOOKUP(L1315,[1]listaMateriales!A:K,11,0),"-"),"Sin producto")</f>
        <v xml:space="preserve">29 x 59 Cba </v>
      </c>
      <c r="W1315" s="6">
        <f>+IF(OR(K1315="27",K1315="28",K1315="29"),VLOOKUP(L1315,[1]listaMateriales!A:E,5,0),0)*N1315/1000</f>
        <v>0</v>
      </c>
      <c r="X1315" s="6">
        <f>+IF(W1315=0,0,T1315/W1315)</f>
        <v>0</v>
      </c>
      <c r="Y1315" s="1" t="str">
        <f>MID(L1315,14,1)</f>
        <v>1</v>
      </c>
      <c r="Z1315" s="2" t="str">
        <f>IF(IFERROR(FIND("PUL",M1315,1),0)&gt;1,"pulido","no")</f>
        <v>no</v>
      </c>
      <c r="AA1315" s="2" t="str">
        <f>IF(IFERROR(FIND("BIOC",M1315,1),0)&gt;1,"BIOCITY","no")</f>
        <v>no</v>
      </c>
      <c r="AB1315" s="2">
        <f>IFERROR(SEARCH("INT",F1315,1),0)+IFERROR(SEARCH("DEV",F1315,1),0)+IFERROR(SEARCH("FC",F1315,1),0)+IFERROR(SEARCH("USD",F1315,1),0)</f>
        <v>0</v>
      </c>
    </row>
    <row r="1316" spans="1:28" x14ac:dyDescent="0.2">
      <c r="A1316" s="1" t="s">
        <v>992</v>
      </c>
      <c r="B1316" s="1" t="s">
        <v>15</v>
      </c>
      <c r="C1316" s="4">
        <v>45369</v>
      </c>
      <c r="D1316" s="1" t="s">
        <v>990</v>
      </c>
      <c r="E1316" s="1" t="s">
        <v>989</v>
      </c>
      <c r="F1316" s="1" t="s">
        <v>988</v>
      </c>
      <c r="G1316" s="1" t="s">
        <v>12</v>
      </c>
      <c r="H1316" s="1" t="s">
        <v>11</v>
      </c>
      <c r="I1316" s="1" t="s">
        <v>50</v>
      </c>
      <c r="J1316" s="1" t="s">
        <v>9</v>
      </c>
      <c r="K1316" s="1" t="s">
        <v>8</v>
      </c>
      <c r="L1316" s="1" t="s">
        <v>994</v>
      </c>
      <c r="M1316" s="1" t="s">
        <v>993</v>
      </c>
      <c r="N1316" s="1">
        <v>492</v>
      </c>
      <c r="O1316" s="1" t="s">
        <v>2</v>
      </c>
      <c r="P1316" s="1">
        <v>0</v>
      </c>
      <c r="Q1316" s="1">
        <v>492</v>
      </c>
      <c r="R1316" s="1" t="s">
        <v>195</v>
      </c>
      <c r="S1316" s="1">
        <v>4037.55</v>
      </c>
      <c r="T1316" s="6">
        <f>+S1316*N1316</f>
        <v>1986474.6</v>
      </c>
      <c r="U1316" s="6">
        <f>+S1316*Q1316</f>
        <v>1986474.6</v>
      </c>
      <c r="V1316" s="1" t="str">
        <f>IF(AB1316=0,IFERROR(VLOOKUP(L1316,[1]listaMateriales!A:K,11,0),"-"),"Sin producto")</f>
        <v xml:space="preserve">29 x 59 Cba </v>
      </c>
      <c r="W1316" s="6">
        <f>+IF(OR(K1316="27",K1316="28",K1316="29"),VLOOKUP(L1316,[1]listaMateriales!A:E,5,0),0)*N1316/1000</f>
        <v>0</v>
      </c>
      <c r="X1316" s="6">
        <f>+IF(W1316=0,0,T1316/W1316)</f>
        <v>0</v>
      </c>
      <c r="Y1316" s="1" t="str">
        <f>MID(L1316,14,1)</f>
        <v>1</v>
      </c>
      <c r="Z1316" s="2" t="str">
        <f>IF(IFERROR(FIND("PUL",M1316,1),0)&gt;1,"pulido","no")</f>
        <v>no</v>
      </c>
      <c r="AA1316" s="2" t="str">
        <f>IF(IFERROR(FIND("BIOC",M1316,1),0)&gt;1,"BIOCITY","no")</f>
        <v>no</v>
      </c>
      <c r="AB1316" s="2">
        <f>IFERROR(SEARCH("INT",F1316,1),0)+IFERROR(SEARCH("DEV",F1316,1),0)+IFERROR(SEARCH("FC",F1316,1),0)+IFERROR(SEARCH("USD",F1316,1),0)</f>
        <v>0</v>
      </c>
    </row>
    <row r="1317" spans="1:28" x14ac:dyDescent="0.2">
      <c r="A1317" s="1" t="s">
        <v>992</v>
      </c>
      <c r="B1317" s="1" t="s">
        <v>15</v>
      </c>
      <c r="C1317" s="4">
        <v>45369</v>
      </c>
      <c r="D1317" s="1" t="s">
        <v>990</v>
      </c>
      <c r="E1317" s="1" t="s">
        <v>989</v>
      </c>
      <c r="F1317" s="1" t="s">
        <v>988</v>
      </c>
      <c r="G1317" s="1" t="s">
        <v>12</v>
      </c>
      <c r="H1317" s="1" t="s">
        <v>11</v>
      </c>
      <c r="I1317" s="1" t="s">
        <v>50</v>
      </c>
      <c r="J1317" s="1" t="s">
        <v>9</v>
      </c>
      <c r="K1317" s="1" t="s">
        <v>30</v>
      </c>
      <c r="L1317" s="1" t="s">
        <v>162</v>
      </c>
      <c r="M1317" s="1" t="s">
        <v>161</v>
      </c>
      <c r="N1317" s="1">
        <v>1198.08</v>
      </c>
      <c r="O1317" s="1" t="s">
        <v>2</v>
      </c>
      <c r="P1317" s="1">
        <v>0</v>
      </c>
      <c r="Q1317" s="1">
        <v>1198.08</v>
      </c>
      <c r="R1317" s="1" t="s">
        <v>195</v>
      </c>
      <c r="S1317" s="1">
        <v>4067.54</v>
      </c>
      <c r="T1317" s="6">
        <f>+S1317*N1317</f>
        <v>4873238.3231999995</v>
      </c>
      <c r="U1317" s="6">
        <f>+S1317*Q1317</f>
        <v>4873238.3231999995</v>
      </c>
      <c r="V1317" s="1" t="str">
        <f>IF(AB1317=0,IFERROR(VLOOKUP(L1317,[1]listaMateriales!A:K,11,0),"-"),"Sin producto")</f>
        <v>51 x 51</v>
      </c>
      <c r="W1317" s="6">
        <f>+IF(OR(K1317="27",K1317="28",K1317="29"),VLOOKUP(L1317,[1]listaMateriales!A:E,5,0),0)*N1317/1000</f>
        <v>0</v>
      </c>
      <c r="X1317" s="6">
        <f>+IF(W1317=0,0,T1317/W1317)</f>
        <v>0</v>
      </c>
      <c r="Y1317" s="1" t="str">
        <f>MID(L1317,14,1)</f>
        <v>1</v>
      </c>
      <c r="Z1317" s="2" t="str">
        <f>IF(IFERROR(FIND("PUL",M1317,1),0)&gt;1,"pulido","no")</f>
        <v>no</v>
      </c>
      <c r="AA1317" s="2" t="str">
        <f>IF(IFERROR(FIND("BIOC",M1317,1),0)&gt;1,"BIOCITY","no")</f>
        <v>no</v>
      </c>
      <c r="AB1317" s="2">
        <f>IFERROR(SEARCH("INT",F1317,1),0)+IFERROR(SEARCH("DEV",F1317,1),0)+IFERROR(SEARCH("FC",F1317,1),0)+IFERROR(SEARCH("USD",F1317,1),0)</f>
        <v>0</v>
      </c>
    </row>
    <row r="1318" spans="1:28" x14ac:dyDescent="0.2">
      <c r="A1318" s="1" t="s">
        <v>992</v>
      </c>
      <c r="B1318" s="1" t="s">
        <v>15</v>
      </c>
      <c r="C1318" s="4">
        <v>45369</v>
      </c>
      <c r="D1318" s="1" t="s">
        <v>990</v>
      </c>
      <c r="E1318" s="1" t="s">
        <v>989</v>
      </c>
      <c r="F1318" s="1" t="s">
        <v>988</v>
      </c>
      <c r="G1318" s="1" t="s">
        <v>12</v>
      </c>
      <c r="H1318" s="1" t="s">
        <v>11</v>
      </c>
      <c r="I1318" s="1" t="s">
        <v>50</v>
      </c>
      <c r="J1318" s="1" t="s">
        <v>9</v>
      </c>
      <c r="K1318" s="1" t="s">
        <v>30</v>
      </c>
      <c r="L1318" s="1" t="s">
        <v>725</v>
      </c>
      <c r="M1318" s="1" t="s">
        <v>724</v>
      </c>
      <c r="N1318" s="1">
        <v>1198.08</v>
      </c>
      <c r="O1318" s="1" t="s">
        <v>2</v>
      </c>
      <c r="P1318" s="1">
        <v>0</v>
      </c>
      <c r="Q1318" s="1">
        <v>1198.08</v>
      </c>
      <c r="R1318" s="1" t="s">
        <v>195</v>
      </c>
      <c r="S1318" s="1">
        <v>4067.54</v>
      </c>
      <c r="T1318" s="6">
        <f>+S1318*N1318</f>
        <v>4873238.3231999995</v>
      </c>
      <c r="U1318" s="6">
        <f>+S1318*Q1318</f>
        <v>4873238.3231999995</v>
      </c>
      <c r="V1318" s="1" t="str">
        <f>IF(AB1318=0,IFERROR(VLOOKUP(L1318,[1]listaMateriales!A:K,11,0),"-"),"Sin producto")</f>
        <v>51 x 51</v>
      </c>
      <c r="W1318" s="6">
        <f>+IF(OR(K1318="27",K1318="28",K1318="29"),VLOOKUP(L1318,[1]listaMateriales!A:E,5,0),0)*N1318/1000</f>
        <v>0</v>
      </c>
      <c r="X1318" s="6">
        <f>+IF(W1318=0,0,T1318/W1318)</f>
        <v>0</v>
      </c>
      <c r="Y1318" s="1" t="str">
        <f>MID(L1318,14,1)</f>
        <v>1</v>
      </c>
      <c r="Z1318" s="2" t="str">
        <f>IF(IFERROR(FIND("PUL",M1318,1),0)&gt;1,"pulido","no")</f>
        <v>no</v>
      </c>
      <c r="AA1318" s="2" t="str">
        <f>IF(IFERROR(FIND("BIOC",M1318,1),0)&gt;1,"BIOCITY","no")</f>
        <v>no</v>
      </c>
      <c r="AB1318" s="2">
        <f>IFERROR(SEARCH("INT",F1318,1),0)+IFERROR(SEARCH("DEV",F1318,1),0)+IFERROR(SEARCH("FC",F1318,1),0)+IFERROR(SEARCH("USD",F1318,1),0)</f>
        <v>0</v>
      </c>
    </row>
    <row r="1319" spans="1:28" x14ac:dyDescent="0.2">
      <c r="A1319" s="1" t="s">
        <v>992</v>
      </c>
      <c r="B1319" s="1" t="s">
        <v>15</v>
      </c>
      <c r="C1319" s="4">
        <v>45369</v>
      </c>
      <c r="D1319" s="1" t="s">
        <v>990</v>
      </c>
      <c r="E1319" s="1" t="s">
        <v>989</v>
      </c>
      <c r="F1319" s="1" t="s">
        <v>988</v>
      </c>
      <c r="G1319" s="1" t="s">
        <v>12</v>
      </c>
      <c r="H1319" s="1" t="s">
        <v>11</v>
      </c>
      <c r="I1319" s="1" t="s">
        <v>50</v>
      </c>
      <c r="J1319" s="1" t="s">
        <v>9</v>
      </c>
      <c r="K1319" s="1" t="s">
        <v>30</v>
      </c>
      <c r="L1319" s="1" t="s">
        <v>723</v>
      </c>
      <c r="M1319" s="1" t="s">
        <v>722</v>
      </c>
      <c r="N1319" s="1">
        <v>898.56</v>
      </c>
      <c r="O1319" s="1" t="s">
        <v>2</v>
      </c>
      <c r="P1319" s="1">
        <v>0</v>
      </c>
      <c r="Q1319" s="1">
        <v>898.56</v>
      </c>
      <c r="R1319" s="1" t="s">
        <v>195</v>
      </c>
      <c r="S1319" s="1">
        <v>4067.54</v>
      </c>
      <c r="T1319" s="6">
        <f>+S1319*N1319</f>
        <v>3654928.7423999999</v>
      </c>
      <c r="U1319" s="6">
        <f>+S1319*Q1319</f>
        <v>3654928.7423999999</v>
      </c>
      <c r="V1319" s="1" t="str">
        <f>IF(AB1319=0,IFERROR(VLOOKUP(L1319,[1]listaMateriales!A:K,11,0),"-"),"Sin producto")</f>
        <v>51 x 51</v>
      </c>
      <c r="W1319" s="6">
        <f>+IF(OR(K1319="27",K1319="28",K1319="29"),VLOOKUP(L1319,[1]listaMateriales!A:E,5,0),0)*N1319/1000</f>
        <v>0</v>
      </c>
      <c r="X1319" s="6">
        <f>+IF(W1319=0,0,T1319/W1319)</f>
        <v>0</v>
      </c>
      <c r="Y1319" s="1" t="str">
        <f>MID(L1319,14,1)</f>
        <v>1</v>
      </c>
      <c r="Z1319" s="2" t="str">
        <f>IF(IFERROR(FIND("PUL",M1319,1),0)&gt;1,"pulido","no")</f>
        <v>no</v>
      </c>
      <c r="AA1319" s="2" t="str">
        <f>IF(IFERROR(FIND("BIOC",M1319,1),0)&gt;1,"BIOCITY","no")</f>
        <v>no</v>
      </c>
      <c r="AB1319" s="2">
        <f>IFERROR(SEARCH("INT",F1319,1),0)+IFERROR(SEARCH("DEV",F1319,1),0)+IFERROR(SEARCH("FC",F1319,1),0)+IFERROR(SEARCH("USD",F1319,1),0)</f>
        <v>0</v>
      </c>
    </row>
    <row r="1320" spans="1:28" x14ac:dyDescent="0.2">
      <c r="A1320" s="1" t="s">
        <v>991</v>
      </c>
      <c r="B1320" s="1" t="s">
        <v>15</v>
      </c>
      <c r="C1320" s="4">
        <v>45369</v>
      </c>
      <c r="D1320" s="1" t="s">
        <v>990</v>
      </c>
      <c r="E1320" s="1" t="s">
        <v>989</v>
      </c>
      <c r="F1320" s="1" t="s">
        <v>988</v>
      </c>
      <c r="G1320" s="1" t="s">
        <v>12</v>
      </c>
      <c r="H1320" s="1" t="s">
        <v>11</v>
      </c>
      <c r="I1320" s="1" t="s">
        <v>50</v>
      </c>
      <c r="J1320" s="1" t="s">
        <v>17</v>
      </c>
      <c r="K1320" s="1" t="s">
        <v>16</v>
      </c>
      <c r="L1320" s="1" t="s">
        <v>887</v>
      </c>
      <c r="M1320" s="1" t="s">
        <v>886</v>
      </c>
      <c r="N1320" s="1">
        <v>604.79999999999995</v>
      </c>
      <c r="O1320" s="1" t="s">
        <v>2</v>
      </c>
      <c r="P1320" s="1">
        <v>0</v>
      </c>
      <c r="Q1320" s="1">
        <v>604.79999999999995</v>
      </c>
      <c r="R1320" s="1" t="s">
        <v>195</v>
      </c>
      <c r="S1320" s="1">
        <v>14915.38</v>
      </c>
      <c r="T1320" s="6">
        <f>+S1320*N1320</f>
        <v>9020821.8239999991</v>
      </c>
      <c r="U1320" s="6">
        <f>+S1320*Q1320</f>
        <v>9020821.8239999991</v>
      </c>
      <c r="V1320" s="1" t="str">
        <f>IF(AB1320=0,IFERROR(VLOOKUP(L1320,[1]listaMateriales!A:K,11,0),"-"),"Sin producto")</f>
        <v>58x58 Polished</v>
      </c>
      <c r="W1320" s="6">
        <f>+IF(OR(K1320="27",K1320="28",K1320="29"),VLOOKUP(L1320,[1]listaMateriales!A:E,5,0),0)*N1320/1000</f>
        <v>0</v>
      </c>
      <c r="X1320" s="6">
        <f>+IF(W1320=0,0,T1320/W1320)</f>
        <v>0</v>
      </c>
      <c r="Y1320" s="1" t="str">
        <f>MID(L1320,14,1)</f>
        <v>1</v>
      </c>
      <c r="Z1320" s="2" t="str">
        <f>IF(IFERROR(FIND("PUL",M1320,1),0)&gt;1,"pulido","no")</f>
        <v>pulido</v>
      </c>
      <c r="AA1320" s="2" t="str">
        <f>IF(IFERROR(FIND("BIOC",M1320,1),0)&gt;1,"BIOCITY","no")</f>
        <v>no</v>
      </c>
      <c r="AB1320" s="2">
        <f>IFERROR(SEARCH("INT",F1320,1),0)+IFERROR(SEARCH("DEV",F1320,1),0)+IFERROR(SEARCH("FC",F1320,1),0)+IFERROR(SEARCH("USD",F1320,1),0)</f>
        <v>0</v>
      </c>
    </row>
    <row r="1321" spans="1:28" x14ac:dyDescent="0.2">
      <c r="A1321" s="1" t="s">
        <v>991</v>
      </c>
      <c r="B1321" s="1" t="s">
        <v>15</v>
      </c>
      <c r="C1321" s="4">
        <v>45369</v>
      </c>
      <c r="D1321" s="1" t="s">
        <v>990</v>
      </c>
      <c r="E1321" s="1" t="s">
        <v>989</v>
      </c>
      <c r="F1321" s="1" t="s">
        <v>988</v>
      </c>
      <c r="G1321" s="1" t="s">
        <v>12</v>
      </c>
      <c r="H1321" s="1" t="s">
        <v>11</v>
      </c>
      <c r="I1321" s="1" t="s">
        <v>50</v>
      </c>
      <c r="J1321" s="1" t="s">
        <v>17</v>
      </c>
      <c r="K1321" s="1" t="s">
        <v>16</v>
      </c>
      <c r="L1321" s="1" t="s">
        <v>600</v>
      </c>
      <c r="M1321" s="1" t="s">
        <v>599</v>
      </c>
      <c r="N1321" s="1">
        <v>702</v>
      </c>
      <c r="O1321" s="1" t="s">
        <v>2</v>
      </c>
      <c r="P1321" s="1">
        <v>0</v>
      </c>
      <c r="Q1321" s="1">
        <v>702</v>
      </c>
      <c r="R1321" s="1" t="s">
        <v>195</v>
      </c>
      <c r="S1321" s="1">
        <v>7835.74</v>
      </c>
      <c r="T1321" s="6">
        <f>+S1321*N1321</f>
        <v>5500689.4799999995</v>
      </c>
      <c r="U1321" s="6">
        <f>+S1321*Q1321</f>
        <v>5500689.4799999995</v>
      </c>
      <c r="V1321" s="1" t="str">
        <f>IF(AB1321=0,IFERROR(VLOOKUP(L1321,[1]listaMateriales!A:K,11,0),"-"),"Sin producto")</f>
        <v>60x60-61x61-61,5x61,5</v>
      </c>
      <c r="W1321" s="6">
        <f>+IF(OR(K1321="27",K1321="28",K1321="29"),VLOOKUP(L1321,[1]listaMateriales!A:E,5,0),0)*N1321/1000</f>
        <v>0</v>
      </c>
      <c r="X1321" s="6">
        <f>+IF(W1321=0,0,T1321/W1321)</f>
        <v>0</v>
      </c>
      <c r="Y1321" s="1" t="str">
        <f>MID(L1321,14,1)</f>
        <v>1</v>
      </c>
      <c r="Z1321" s="2" t="str">
        <f>IF(IFERROR(FIND("PUL",M1321,1),0)&gt;1,"pulido","no")</f>
        <v>no</v>
      </c>
      <c r="AA1321" s="2" t="str">
        <f>IF(IFERROR(FIND("BIOC",M1321,1),0)&gt;1,"BIOCITY","no")</f>
        <v>no</v>
      </c>
      <c r="AB1321" s="2">
        <f>IFERROR(SEARCH("INT",F1321,1),0)+IFERROR(SEARCH("DEV",F1321,1),0)+IFERROR(SEARCH("FC",F1321,1),0)+IFERROR(SEARCH("USD",F1321,1),0)</f>
        <v>0</v>
      </c>
    </row>
    <row r="1322" spans="1:28" x14ac:dyDescent="0.2">
      <c r="A1322" s="1" t="s">
        <v>987</v>
      </c>
      <c r="B1322" s="1" t="s">
        <v>15</v>
      </c>
      <c r="C1322" s="4">
        <v>45369</v>
      </c>
      <c r="D1322" s="1" t="s">
        <v>580</v>
      </c>
      <c r="E1322" s="1" t="s">
        <v>579</v>
      </c>
      <c r="F1322" s="1" t="s">
        <v>986</v>
      </c>
      <c r="G1322" s="1" t="s">
        <v>12</v>
      </c>
      <c r="H1322" s="1" t="s">
        <v>11</v>
      </c>
      <c r="I1322" s="1" t="s">
        <v>50</v>
      </c>
      <c r="J1322" s="1" t="s">
        <v>9</v>
      </c>
      <c r="K1322" s="1" t="s">
        <v>30</v>
      </c>
      <c r="L1322" s="1" t="s">
        <v>29</v>
      </c>
      <c r="M1322" s="1" t="s">
        <v>28</v>
      </c>
      <c r="N1322" s="1">
        <v>678.72</v>
      </c>
      <c r="O1322" s="1" t="s">
        <v>2</v>
      </c>
      <c r="P1322" s="1">
        <v>678.72</v>
      </c>
      <c r="Q1322" s="1">
        <v>0</v>
      </c>
      <c r="R1322" s="1" t="s">
        <v>80</v>
      </c>
      <c r="S1322" s="1">
        <v>3003.15</v>
      </c>
      <c r="T1322" s="6">
        <f>+S1322*N1322</f>
        <v>2038297.9680000001</v>
      </c>
      <c r="U1322" s="6">
        <f>+S1322*Q1322</f>
        <v>0</v>
      </c>
      <c r="V1322" s="1" t="str">
        <f>IF(AB1322=0,IFERROR(VLOOKUP(L1322,[1]listaMateriales!A:K,11,0),"-"),"Sin producto")</f>
        <v>38 x 38</v>
      </c>
      <c r="W1322" s="6">
        <f>+IF(OR(K1322="27",K1322="28",K1322="29"),VLOOKUP(L1322,[1]listaMateriales!A:E,5,0),0)*N1322/1000</f>
        <v>0</v>
      </c>
      <c r="X1322" s="6">
        <f>+IF(W1322=0,0,T1322/W1322)</f>
        <v>0</v>
      </c>
      <c r="Y1322" s="1" t="str">
        <f>MID(L1322,14,1)</f>
        <v>1</v>
      </c>
      <c r="Z1322" s="2" t="str">
        <f>IF(IFERROR(FIND("PUL",M1322,1),0)&gt;1,"pulido","no")</f>
        <v>no</v>
      </c>
      <c r="AA1322" s="2" t="str">
        <f>IF(IFERROR(FIND("BIOC",M1322,1),0)&gt;1,"BIOCITY","no")</f>
        <v>no</v>
      </c>
      <c r="AB1322" s="2">
        <f>IFERROR(SEARCH("INT",F1322,1),0)+IFERROR(SEARCH("DEV",F1322,1),0)+IFERROR(SEARCH("FC",F1322,1),0)+IFERROR(SEARCH("USD",F1322,1),0)</f>
        <v>0</v>
      </c>
    </row>
    <row r="1323" spans="1:28" x14ac:dyDescent="0.2">
      <c r="A1323" s="1" t="s">
        <v>987</v>
      </c>
      <c r="B1323" s="1" t="s">
        <v>15</v>
      </c>
      <c r="C1323" s="4">
        <v>45369</v>
      </c>
      <c r="D1323" s="1" t="s">
        <v>580</v>
      </c>
      <c r="E1323" s="1" t="s">
        <v>579</v>
      </c>
      <c r="F1323" s="1" t="s">
        <v>986</v>
      </c>
      <c r="G1323" s="1" t="s">
        <v>12</v>
      </c>
      <c r="H1323" s="1" t="s">
        <v>11</v>
      </c>
      <c r="I1323" s="1" t="s">
        <v>50</v>
      </c>
      <c r="J1323" s="1" t="s">
        <v>9</v>
      </c>
      <c r="K1323" s="1" t="s">
        <v>30</v>
      </c>
      <c r="L1323" s="1" t="s">
        <v>302</v>
      </c>
      <c r="M1323" s="1" t="s">
        <v>301</v>
      </c>
      <c r="N1323" s="1">
        <v>678.72</v>
      </c>
      <c r="O1323" s="1" t="s">
        <v>2</v>
      </c>
      <c r="P1323" s="1">
        <v>678.72</v>
      </c>
      <c r="Q1323" s="1">
        <v>0</v>
      </c>
      <c r="R1323" s="1" t="s">
        <v>80</v>
      </c>
      <c r="S1323" s="1">
        <v>3003.15</v>
      </c>
      <c r="T1323" s="6">
        <f>+S1323*N1323</f>
        <v>2038297.9680000001</v>
      </c>
      <c r="U1323" s="6">
        <f>+S1323*Q1323</f>
        <v>0</v>
      </c>
      <c r="V1323" s="1" t="str">
        <f>IF(AB1323=0,IFERROR(VLOOKUP(L1323,[1]listaMateriales!A:K,11,0),"-"),"Sin producto")</f>
        <v>38 x 38</v>
      </c>
      <c r="W1323" s="6">
        <f>+IF(OR(K1323="27",K1323="28",K1323="29"),VLOOKUP(L1323,[1]listaMateriales!A:E,5,0),0)*N1323/1000</f>
        <v>0</v>
      </c>
      <c r="X1323" s="6">
        <f>+IF(W1323=0,0,T1323/W1323)</f>
        <v>0</v>
      </c>
      <c r="Y1323" s="1" t="str">
        <f>MID(L1323,14,1)</f>
        <v>1</v>
      </c>
      <c r="Z1323" s="2" t="str">
        <f>IF(IFERROR(FIND("PUL",M1323,1),0)&gt;1,"pulido","no")</f>
        <v>no</v>
      </c>
      <c r="AA1323" s="2" t="str">
        <f>IF(IFERROR(FIND("BIOC",M1323,1),0)&gt;1,"BIOCITY","no")</f>
        <v>no</v>
      </c>
      <c r="AB1323" s="2">
        <f>IFERROR(SEARCH("INT",F1323,1),0)+IFERROR(SEARCH("DEV",F1323,1),0)+IFERROR(SEARCH("FC",F1323,1),0)+IFERROR(SEARCH("USD",F1323,1),0)</f>
        <v>0</v>
      </c>
    </row>
    <row r="1324" spans="1:28" x14ac:dyDescent="0.2">
      <c r="A1324" s="1" t="s">
        <v>987</v>
      </c>
      <c r="B1324" s="1" t="s">
        <v>15</v>
      </c>
      <c r="C1324" s="4">
        <v>45369</v>
      </c>
      <c r="D1324" s="1" t="s">
        <v>580</v>
      </c>
      <c r="E1324" s="1" t="s">
        <v>579</v>
      </c>
      <c r="F1324" s="1" t="s">
        <v>986</v>
      </c>
      <c r="G1324" s="1" t="s">
        <v>12</v>
      </c>
      <c r="H1324" s="1" t="s">
        <v>11</v>
      </c>
      <c r="I1324" s="1" t="s">
        <v>50</v>
      </c>
      <c r="J1324" s="1" t="s">
        <v>9</v>
      </c>
      <c r="K1324" s="1" t="s">
        <v>30</v>
      </c>
      <c r="L1324" s="1" t="s">
        <v>154</v>
      </c>
      <c r="M1324" s="1" t="s">
        <v>153</v>
      </c>
      <c r="N1324" s="1">
        <v>678.72</v>
      </c>
      <c r="O1324" s="1" t="s">
        <v>2</v>
      </c>
      <c r="P1324" s="1">
        <v>0</v>
      </c>
      <c r="Q1324" s="1">
        <v>678.72</v>
      </c>
      <c r="R1324" s="1" t="s">
        <v>80</v>
      </c>
      <c r="S1324" s="1">
        <v>3003.15</v>
      </c>
      <c r="T1324" s="6">
        <f>+S1324*N1324</f>
        <v>2038297.9680000001</v>
      </c>
      <c r="U1324" s="6">
        <f>+S1324*Q1324</f>
        <v>2038297.9680000001</v>
      </c>
      <c r="V1324" s="1" t="str">
        <f>IF(AB1324=0,IFERROR(VLOOKUP(L1324,[1]listaMateriales!A:K,11,0),"-"),"Sin producto")</f>
        <v>38 x 38</v>
      </c>
      <c r="W1324" s="6">
        <f>+IF(OR(K1324="27",K1324="28",K1324="29"),VLOOKUP(L1324,[1]listaMateriales!A:E,5,0),0)*N1324/1000</f>
        <v>0</v>
      </c>
      <c r="X1324" s="6">
        <f>+IF(W1324=0,0,T1324/W1324)</f>
        <v>0</v>
      </c>
      <c r="Y1324" s="1" t="str">
        <f>MID(L1324,14,1)</f>
        <v>1</v>
      </c>
      <c r="Z1324" s="2" t="str">
        <f>IF(IFERROR(FIND("PUL",M1324,1),0)&gt;1,"pulido","no")</f>
        <v>no</v>
      </c>
      <c r="AA1324" s="2" t="str">
        <f>IF(IFERROR(FIND("BIOC",M1324,1),0)&gt;1,"BIOCITY","no")</f>
        <v>no</v>
      </c>
      <c r="AB1324" s="2">
        <f>IFERROR(SEARCH("INT",F1324,1),0)+IFERROR(SEARCH("DEV",F1324,1),0)+IFERROR(SEARCH("FC",F1324,1),0)+IFERROR(SEARCH("USD",F1324,1),0)</f>
        <v>0</v>
      </c>
    </row>
    <row r="1325" spans="1:28" x14ac:dyDescent="0.2">
      <c r="A1325" s="1" t="s">
        <v>987</v>
      </c>
      <c r="B1325" s="1" t="s">
        <v>15</v>
      </c>
      <c r="C1325" s="4">
        <v>45369</v>
      </c>
      <c r="D1325" s="1" t="s">
        <v>580</v>
      </c>
      <c r="E1325" s="1" t="s">
        <v>579</v>
      </c>
      <c r="F1325" s="1" t="s">
        <v>986</v>
      </c>
      <c r="G1325" s="1" t="s">
        <v>12</v>
      </c>
      <c r="H1325" s="1" t="s">
        <v>11</v>
      </c>
      <c r="I1325" s="1" t="s">
        <v>50</v>
      </c>
      <c r="J1325" s="1" t="s">
        <v>9</v>
      </c>
      <c r="K1325" s="1" t="s">
        <v>30</v>
      </c>
      <c r="L1325" s="1" t="s">
        <v>623</v>
      </c>
      <c r="M1325" s="1" t="s">
        <v>622</v>
      </c>
      <c r="N1325" s="1">
        <v>484.8</v>
      </c>
      <c r="O1325" s="1" t="s">
        <v>2</v>
      </c>
      <c r="P1325" s="1">
        <v>484.8</v>
      </c>
      <c r="Q1325" s="1">
        <v>0</v>
      </c>
      <c r="R1325" s="1" t="s">
        <v>80</v>
      </c>
      <c r="S1325" s="1">
        <v>3003.15</v>
      </c>
      <c r="T1325" s="6">
        <f>+S1325*N1325</f>
        <v>1455927.12</v>
      </c>
      <c r="U1325" s="6">
        <f>+S1325*Q1325</f>
        <v>0</v>
      </c>
      <c r="V1325" s="1" t="str">
        <f>IF(AB1325=0,IFERROR(VLOOKUP(L1325,[1]listaMateriales!A:K,11,0),"-"),"Sin producto")</f>
        <v>38 x 38</v>
      </c>
      <c r="W1325" s="6">
        <f>+IF(OR(K1325="27",K1325="28",K1325="29"),VLOOKUP(L1325,[1]listaMateriales!A:E,5,0),0)*N1325/1000</f>
        <v>0</v>
      </c>
      <c r="X1325" s="6">
        <f>+IF(W1325=0,0,T1325/W1325)</f>
        <v>0</v>
      </c>
      <c r="Y1325" s="1" t="str">
        <f>MID(L1325,14,1)</f>
        <v>1</v>
      </c>
      <c r="Z1325" s="2" t="str">
        <f>IF(IFERROR(FIND("PUL",M1325,1),0)&gt;1,"pulido","no")</f>
        <v>no</v>
      </c>
      <c r="AA1325" s="2" t="str">
        <f>IF(IFERROR(FIND("BIOC",M1325,1),0)&gt;1,"BIOCITY","no")</f>
        <v>no</v>
      </c>
      <c r="AB1325" s="2">
        <f>IFERROR(SEARCH("INT",F1325,1),0)+IFERROR(SEARCH("DEV",F1325,1),0)+IFERROR(SEARCH("FC",F1325,1),0)+IFERROR(SEARCH("USD",F1325,1),0)</f>
        <v>0</v>
      </c>
    </row>
    <row r="1326" spans="1:28" x14ac:dyDescent="0.2">
      <c r="A1326" s="1" t="s">
        <v>987</v>
      </c>
      <c r="B1326" s="1" t="s">
        <v>15</v>
      </c>
      <c r="C1326" s="4">
        <v>45369</v>
      </c>
      <c r="D1326" s="1" t="s">
        <v>580</v>
      </c>
      <c r="E1326" s="1" t="s">
        <v>579</v>
      </c>
      <c r="F1326" s="1" t="s">
        <v>986</v>
      </c>
      <c r="G1326" s="1" t="s">
        <v>12</v>
      </c>
      <c r="H1326" s="1" t="s">
        <v>11</v>
      </c>
      <c r="I1326" s="1" t="s">
        <v>50</v>
      </c>
      <c r="J1326" s="1" t="s">
        <v>9</v>
      </c>
      <c r="K1326" s="1" t="s">
        <v>30</v>
      </c>
      <c r="L1326" s="1" t="s">
        <v>124</v>
      </c>
      <c r="M1326" s="1" t="s">
        <v>123</v>
      </c>
      <c r="N1326" s="1">
        <v>484.8</v>
      </c>
      <c r="O1326" s="1" t="s">
        <v>2</v>
      </c>
      <c r="P1326" s="1">
        <v>0</v>
      </c>
      <c r="Q1326" s="1">
        <v>484.8</v>
      </c>
      <c r="R1326" s="1" t="s">
        <v>80</v>
      </c>
      <c r="S1326" s="1">
        <v>3003.15</v>
      </c>
      <c r="T1326" s="6">
        <f>+S1326*N1326</f>
        <v>1455927.12</v>
      </c>
      <c r="U1326" s="6">
        <f>+S1326*Q1326</f>
        <v>1455927.12</v>
      </c>
      <c r="V1326" s="1" t="str">
        <f>IF(AB1326=0,IFERROR(VLOOKUP(L1326,[1]listaMateriales!A:K,11,0),"-"),"Sin producto")</f>
        <v>38 x 38</v>
      </c>
      <c r="W1326" s="6">
        <f>+IF(OR(K1326="27",K1326="28",K1326="29"),VLOOKUP(L1326,[1]listaMateriales!A:E,5,0),0)*N1326/1000</f>
        <v>0</v>
      </c>
      <c r="X1326" s="6">
        <f>+IF(W1326=0,0,T1326/W1326)</f>
        <v>0</v>
      </c>
      <c r="Y1326" s="1" t="str">
        <f>MID(L1326,14,1)</f>
        <v>1</v>
      </c>
      <c r="Z1326" s="2" t="str">
        <f>IF(IFERROR(FIND("PUL",M1326,1),0)&gt;1,"pulido","no")</f>
        <v>no</v>
      </c>
      <c r="AA1326" s="2" t="str">
        <f>IF(IFERROR(FIND("BIOC",M1326,1),0)&gt;1,"BIOCITY","no")</f>
        <v>no</v>
      </c>
      <c r="AB1326" s="2">
        <f>IFERROR(SEARCH("INT",F1326,1),0)+IFERROR(SEARCH("DEV",F1326,1),0)+IFERROR(SEARCH("FC",F1326,1),0)+IFERROR(SEARCH("USD",F1326,1),0)</f>
        <v>0</v>
      </c>
    </row>
    <row r="1327" spans="1:28" x14ac:dyDescent="0.2">
      <c r="A1327" s="1" t="s">
        <v>987</v>
      </c>
      <c r="B1327" s="1" t="s">
        <v>15</v>
      </c>
      <c r="C1327" s="4">
        <v>45369</v>
      </c>
      <c r="D1327" s="1" t="s">
        <v>580</v>
      </c>
      <c r="E1327" s="1" t="s">
        <v>579</v>
      </c>
      <c r="F1327" s="1" t="s">
        <v>986</v>
      </c>
      <c r="G1327" s="1" t="s">
        <v>12</v>
      </c>
      <c r="H1327" s="1" t="s">
        <v>11</v>
      </c>
      <c r="I1327" s="1" t="s">
        <v>50</v>
      </c>
      <c r="J1327" s="1" t="s">
        <v>9</v>
      </c>
      <c r="K1327" s="1" t="s">
        <v>30</v>
      </c>
      <c r="L1327" s="1" t="s">
        <v>122</v>
      </c>
      <c r="M1327" s="1" t="s">
        <v>121</v>
      </c>
      <c r="N1327" s="1">
        <v>484.8</v>
      </c>
      <c r="O1327" s="1" t="s">
        <v>2</v>
      </c>
      <c r="P1327" s="1">
        <v>484.8</v>
      </c>
      <c r="Q1327" s="1">
        <v>0</v>
      </c>
      <c r="R1327" s="1" t="s">
        <v>80</v>
      </c>
      <c r="S1327" s="1">
        <v>3003.15</v>
      </c>
      <c r="T1327" s="6">
        <f>+S1327*N1327</f>
        <v>1455927.12</v>
      </c>
      <c r="U1327" s="6">
        <f>+S1327*Q1327</f>
        <v>0</v>
      </c>
      <c r="V1327" s="1" t="str">
        <f>IF(AB1327=0,IFERROR(VLOOKUP(L1327,[1]listaMateriales!A:K,11,0),"-"),"Sin producto")</f>
        <v>38 x 38</v>
      </c>
      <c r="W1327" s="6">
        <f>+IF(OR(K1327="27",K1327="28",K1327="29"),VLOOKUP(L1327,[1]listaMateriales!A:E,5,0),0)*N1327/1000</f>
        <v>0</v>
      </c>
      <c r="X1327" s="6">
        <f>+IF(W1327=0,0,T1327/W1327)</f>
        <v>0</v>
      </c>
      <c r="Y1327" s="1" t="str">
        <f>MID(L1327,14,1)</f>
        <v>1</v>
      </c>
      <c r="Z1327" s="2" t="str">
        <f>IF(IFERROR(FIND("PUL",M1327,1),0)&gt;1,"pulido","no")</f>
        <v>no</v>
      </c>
      <c r="AA1327" s="2" t="str">
        <f>IF(IFERROR(FIND("BIOC",M1327,1),0)&gt;1,"BIOCITY","no")</f>
        <v>no</v>
      </c>
      <c r="AB1327" s="2">
        <f>IFERROR(SEARCH("INT",F1327,1),0)+IFERROR(SEARCH("DEV",F1327,1),0)+IFERROR(SEARCH("FC",F1327,1),0)+IFERROR(SEARCH("USD",F1327,1),0)</f>
        <v>0</v>
      </c>
    </row>
    <row r="1328" spans="1:28" x14ac:dyDescent="0.2">
      <c r="A1328" s="1" t="s">
        <v>985</v>
      </c>
      <c r="B1328" s="1" t="s">
        <v>15</v>
      </c>
      <c r="C1328" s="4">
        <v>45369</v>
      </c>
      <c r="D1328" s="1" t="s">
        <v>131</v>
      </c>
      <c r="E1328" s="1" t="s">
        <v>130</v>
      </c>
      <c r="F1328" s="1" t="s">
        <v>984</v>
      </c>
      <c r="G1328" s="1" t="s">
        <v>12</v>
      </c>
      <c r="H1328" s="1" t="s">
        <v>11</v>
      </c>
      <c r="I1328" s="1" t="s">
        <v>10</v>
      </c>
      <c r="J1328" s="1" t="s">
        <v>9</v>
      </c>
      <c r="K1328" s="1" t="s">
        <v>8</v>
      </c>
      <c r="L1328" s="1" t="s">
        <v>983</v>
      </c>
      <c r="M1328" s="1" t="s">
        <v>982</v>
      </c>
      <c r="N1328" s="1">
        <v>295.2</v>
      </c>
      <c r="O1328" s="1" t="s">
        <v>2</v>
      </c>
      <c r="P1328" s="1">
        <v>0</v>
      </c>
      <c r="Q1328" s="1">
        <v>295.2</v>
      </c>
      <c r="R1328" s="1" t="s">
        <v>80</v>
      </c>
      <c r="S1328" s="1">
        <v>4229.4799999999996</v>
      </c>
      <c r="T1328" s="6">
        <f>+S1328*N1328</f>
        <v>1248542.4959999998</v>
      </c>
      <c r="U1328" s="6">
        <f>+S1328*Q1328</f>
        <v>1248542.4959999998</v>
      </c>
      <c r="V1328" s="1" t="str">
        <f>IF(AB1328=0,IFERROR(VLOOKUP(L1328,[1]listaMateriales!A:K,11,0),"-"),"Sin producto")</f>
        <v xml:space="preserve">29 x 59 Cba </v>
      </c>
      <c r="W1328" s="6">
        <f>+IF(OR(K1328="27",K1328="28",K1328="29"),VLOOKUP(L1328,[1]listaMateriales!A:E,5,0),0)*N1328/1000</f>
        <v>0</v>
      </c>
      <c r="X1328" s="6">
        <f>+IF(W1328=0,0,T1328/W1328)</f>
        <v>0</v>
      </c>
      <c r="Y1328" s="1" t="str">
        <f>MID(L1328,14,1)</f>
        <v>1</v>
      </c>
      <c r="Z1328" s="2" t="str">
        <f>IF(IFERROR(FIND("PUL",M1328,1),0)&gt;1,"pulido","no")</f>
        <v>no</v>
      </c>
      <c r="AA1328" s="2" t="str">
        <f>IF(IFERROR(FIND("BIOC",M1328,1),0)&gt;1,"BIOCITY","no")</f>
        <v>no</v>
      </c>
      <c r="AB1328" s="2">
        <f>IFERROR(SEARCH("INT",F1328,1),0)+IFERROR(SEARCH("DEV",F1328,1),0)+IFERROR(SEARCH("FC",F1328,1),0)+IFERROR(SEARCH("USD",F1328,1),0)</f>
        <v>0</v>
      </c>
    </row>
    <row r="1329" spans="1:28" x14ac:dyDescent="0.2">
      <c r="A1329" s="1" t="s">
        <v>981</v>
      </c>
      <c r="B1329" s="1" t="s">
        <v>42</v>
      </c>
      <c r="C1329" s="4">
        <v>45369</v>
      </c>
      <c r="D1329" s="1" t="s">
        <v>41</v>
      </c>
      <c r="E1329" s="1" t="s">
        <v>40</v>
      </c>
      <c r="F1329" s="1" t="s">
        <v>980</v>
      </c>
      <c r="G1329" s="1" t="s">
        <v>39</v>
      </c>
      <c r="H1329" s="1" t="s">
        <v>38</v>
      </c>
      <c r="I1329" s="1" t="s">
        <v>50</v>
      </c>
      <c r="J1329" s="1" t="s">
        <v>37</v>
      </c>
      <c r="K1329" s="1" t="s">
        <v>36</v>
      </c>
      <c r="L1329" s="1" t="s">
        <v>207</v>
      </c>
      <c r="M1329" s="1" t="s">
        <v>206</v>
      </c>
      <c r="N1329" s="1">
        <v>5040</v>
      </c>
      <c r="O1329" s="1" t="s">
        <v>4</v>
      </c>
      <c r="P1329" s="1">
        <v>5040</v>
      </c>
      <c r="Q1329" s="1">
        <v>0</v>
      </c>
      <c r="R1329" s="1" t="s">
        <v>33</v>
      </c>
      <c r="S1329" s="1">
        <v>177.05</v>
      </c>
      <c r="T1329" s="6">
        <f>+S1329*N1329</f>
        <v>892332</v>
      </c>
      <c r="U1329" s="6">
        <f>+S1329*Q1329</f>
        <v>0</v>
      </c>
      <c r="V1329" s="1" t="str">
        <f>IF(AB1329=0,IFERROR(VLOOKUP(L1329,[1]listaMateriales!A:K,11,0),"-"),"Sin producto")</f>
        <v>Ladrillos (Campana)</v>
      </c>
      <c r="W1329" s="6">
        <f>+IF(OR(K1329="27",K1329="28",K1329="29"),VLOOKUP(L1329,[1]listaMateriales!A:E,5,0),0)*N1329/1000</f>
        <v>35.28</v>
      </c>
      <c r="X1329" s="6">
        <f>+IF(W1329=0,0,T1329/W1329)</f>
        <v>25292.857142857141</v>
      </c>
      <c r="Y1329" s="1" t="str">
        <f>MID(L1329,14,1)</f>
        <v/>
      </c>
      <c r="Z1329" s="2" t="str">
        <f>IF(IFERROR(FIND("PUL",M1329,1),0)&gt;1,"pulido","no")</f>
        <v>no</v>
      </c>
      <c r="AA1329" s="2" t="str">
        <f>IF(IFERROR(FIND("BIOC",M1329,1),0)&gt;1,"BIOCITY","no")</f>
        <v>no</v>
      </c>
      <c r="AB1329" s="2">
        <f>IFERROR(SEARCH("INT",F1329,1),0)+IFERROR(SEARCH("DEV",F1329,1),0)+IFERROR(SEARCH("FC",F1329,1),0)+IFERROR(SEARCH("USD",F1329,1),0)</f>
        <v>0</v>
      </c>
    </row>
    <row r="1330" spans="1:28" x14ac:dyDescent="0.2">
      <c r="A1330" s="1" t="s">
        <v>979</v>
      </c>
      <c r="B1330" s="1" t="s">
        <v>42</v>
      </c>
      <c r="C1330" s="4">
        <v>45369</v>
      </c>
      <c r="D1330" s="1" t="s">
        <v>41</v>
      </c>
      <c r="E1330" s="1" t="s">
        <v>40</v>
      </c>
      <c r="F1330" s="1" t="s">
        <v>978</v>
      </c>
      <c r="G1330" s="1" t="s">
        <v>39</v>
      </c>
      <c r="H1330" s="1" t="s">
        <v>38</v>
      </c>
      <c r="I1330" s="1" t="s">
        <v>50</v>
      </c>
      <c r="J1330" s="1" t="s">
        <v>37</v>
      </c>
      <c r="K1330" s="1" t="s">
        <v>36</v>
      </c>
      <c r="L1330" s="1" t="s">
        <v>86</v>
      </c>
      <c r="M1330" s="1" t="s">
        <v>85</v>
      </c>
      <c r="N1330" s="1">
        <v>3564</v>
      </c>
      <c r="O1330" s="1" t="s">
        <v>4</v>
      </c>
      <c r="P1330" s="1">
        <v>3564</v>
      </c>
      <c r="Q1330" s="1">
        <v>0</v>
      </c>
      <c r="R1330" s="1" t="s">
        <v>33</v>
      </c>
      <c r="S1330" s="1">
        <v>97.09</v>
      </c>
      <c r="T1330" s="6">
        <f>+S1330*N1330</f>
        <v>346028.76</v>
      </c>
      <c r="U1330" s="6">
        <f>+S1330*Q1330</f>
        <v>0</v>
      </c>
      <c r="V1330" s="1" t="str">
        <f>IF(AB1330=0,IFERROR(VLOOKUP(L1330,[1]listaMateriales!A:K,11,0),"-"),"Sin producto")</f>
        <v>Ladrillos (Campana)</v>
      </c>
      <c r="W1330" s="6">
        <f>+IF(OR(K1330="27",K1330="28",K1330="29"),VLOOKUP(L1330,[1]listaMateriales!A:E,5,0),0)*N1330/1000</f>
        <v>13.186800000000002</v>
      </c>
      <c r="X1330" s="6">
        <f>+IF(W1330=0,0,T1330/W1330)</f>
        <v>26240.540540540536</v>
      </c>
      <c r="Y1330" s="1" t="str">
        <f>MID(L1330,14,1)</f>
        <v/>
      </c>
      <c r="Z1330" s="2" t="str">
        <f>IF(IFERROR(FIND("PUL",M1330,1),0)&gt;1,"pulido","no")</f>
        <v>no</v>
      </c>
      <c r="AA1330" s="2" t="str">
        <f>IF(IFERROR(FIND("BIOC",M1330,1),0)&gt;1,"BIOCITY","no")</f>
        <v>no</v>
      </c>
      <c r="AB1330" s="2">
        <f>IFERROR(SEARCH("INT",F1330,1),0)+IFERROR(SEARCH("DEV",F1330,1),0)+IFERROR(SEARCH("FC",F1330,1),0)+IFERROR(SEARCH("USD",F1330,1),0)</f>
        <v>0</v>
      </c>
    </row>
    <row r="1331" spans="1:28" x14ac:dyDescent="0.2">
      <c r="A1331" s="1" t="s">
        <v>979</v>
      </c>
      <c r="B1331" s="1" t="s">
        <v>42</v>
      </c>
      <c r="C1331" s="4">
        <v>45369</v>
      </c>
      <c r="D1331" s="1" t="s">
        <v>41</v>
      </c>
      <c r="E1331" s="1" t="s">
        <v>40</v>
      </c>
      <c r="F1331" s="1" t="s">
        <v>978</v>
      </c>
      <c r="G1331" s="1" t="s">
        <v>39</v>
      </c>
      <c r="H1331" s="1" t="s">
        <v>38</v>
      </c>
      <c r="I1331" s="1" t="s">
        <v>50</v>
      </c>
      <c r="J1331" s="1" t="s">
        <v>37</v>
      </c>
      <c r="K1331" s="1" t="s">
        <v>36</v>
      </c>
      <c r="L1331" s="1" t="s">
        <v>75</v>
      </c>
      <c r="M1331" s="1" t="s">
        <v>74</v>
      </c>
      <c r="N1331" s="1">
        <v>3420</v>
      </c>
      <c r="O1331" s="1" t="s">
        <v>4</v>
      </c>
      <c r="P1331" s="1">
        <v>3420</v>
      </c>
      <c r="Q1331" s="1">
        <v>0</v>
      </c>
      <c r="R1331" s="1" t="s">
        <v>33</v>
      </c>
      <c r="S1331" s="1">
        <v>224.01</v>
      </c>
      <c r="T1331" s="6">
        <f>+S1331*N1331</f>
        <v>766114.2</v>
      </c>
      <c r="U1331" s="6">
        <f>+S1331*Q1331</f>
        <v>0</v>
      </c>
      <c r="V1331" s="1" t="str">
        <f>IF(AB1331=0,IFERROR(VLOOKUP(L1331,[1]listaMateriales!A:K,11,0),"-"),"Sin producto")</f>
        <v>Ladrillos (Campana)</v>
      </c>
      <c r="W1331" s="6">
        <f>+IF(OR(K1331="27",K1331="28",K1331="29"),VLOOKUP(L1331,[1]listaMateriales!A:E,5,0),0)*N1331/1000</f>
        <v>26.675999999999998</v>
      </c>
      <c r="X1331" s="6">
        <f>+IF(W1331=0,0,T1331/W1331)</f>
        <v>28719.23076923077</v>
      </c>
      <c r="Y1331" s="1" t="str">
        <f>MID(L1331,14,1)</f>
        <v/>
      </c>
      <c r="Z1331" s="2" t="str">
        <f>IF(IFERROR(FIND("PUL",M1331,1),0)&gt;1,"pulido","no")</f>
        <v>no</v>
      </c>
      <c r="AA1331" s="2" t="str">
        <f>IF(IFERROR(FIND("BIOC",M1331,1),0)&gt;1,"BIOCITY","no")</f>
        <v>no</v>
      </c>
      <c r="AB1331" s="2">
        <f>IFERROR(SEARCH("INT",F1331,1),0)+IFERROR(SEARCH("DEV",F1331,1),0)+IFERROR(SEARCH("FC",F1331,1),0)+IFERROR(SEARCH("USD",F1331,1),0)</f>
        <v>0</v>
      </c>
    </row>
    <row r="1332" spans="1:28" x14ac:dyDescent="0.2">
      <c r="A1332" s="1" t="s">
        <v>976</v>
      </c>
      <c r="B1332" s="1" t="s">
        <v>15</v>
      </c>
      <c r="C1332" s="4">
        <v>45369</v>
      </c>
      <c r="D1332" s="1" t="s">
        <v>975</v>
      </c>
      <c r="E1332" s="1" t="s">
        <v>974</v>
      </c>
      <c r="F1332" s="1" t="s">
        <v>973</v>
      </c>
      <c r="G1332" s="1" t="s">
        <v>12</v>
      </c>
      <c r="H1332" s="1" t="s">
        <v>11</v>
      </c>
      <c r="I1332" s="1" t="s">
        <v>50</v>
      </c>
      <c r="J1332" s="1" t="s">
        <v>424</v>
      </c>
      <c r="K1332" s="1" t="s">
        <v>0</v>
      </c>
      <c r="L1332" s="1" t="s">
        <v>423</v>
      </c>
      <c r="M1332" s="1" t="s">
        <v>977</v>
      </c>
      <c r="N1332" s="1">
        <v>52800</v>
      </c>
      <c r="O1332" s="1" t="s">
        <v>4</v>
      </c>
      <c r="P1332" s="1">
        <v>0</v>
      </c>
      <c r="Q1332" s="1">
        <v>52800</v>
      </c>
      <c r="R1332" s="1" t="s">
        <v>225</v>
      </c>
      <c r="S1332" s="1">
        <v>2827</v>
      </c>
      <c r="T1332" s="6">
        <f>+S1332*N1332</f>
        <v>149265600</v>
      </c>
      <c r="U1332" s="6">
        <f>+S1332*Q1332</f>
        <v>149265600</v>
      </c>
      <c r="V1332" s="1" t="str">
        <f>IF(AB1332=0,IFERROR(VLOOKUP(L1332,[1]listaMateriales!A:K,11,0),"-"),"Sin producto")</f>
        <v>Sin Producto</v>
      </c>
      <c r="W1332" s="6">
        <f>+IF(OR(K1332="27",K1332="28",K1332="29"),VLOOKUP(L1332,[1]listaMateriales!A:E,5,0),0)*N1332/1000</f>
        <v>0</v>
      </c>
      <c r="X1332" s="6">
        <f>+IF(W1332=0,0,T1332/W1332)</f>
        <v>0</v>
      </c>
      <c r="Y1332" s="1" t="str">
        <f>MID(L1332,14,1)</f>
        <v/>
      </c>
      <c r="Z1332" s="2" t="str">
        <f>IF(IFERROR(FIND("PUL",M1332,1),0)&gt;1,"pulido","no")</f>
        <v>no</v>
      </c>
      <c r="AA1332" s="2" t="str">
        <f>IF(IFERROR(FIND("BIOC",M1332,1),0)&gt;1,"BIOCITY","no")</f>
        <v>no</v>
      </c>
      <c r="AB1332" s="2">
        <f>IFERROR(SEARCH("INT",F1332,1),0)+IFERROR(SEARCH("DEV",F1332,1),0)+IFERROR(SEARCH("FC",F1332,1),0)+IFERROR(SEARCH("USD",F1332,1),0)</f>
        <v>0</v>
      </c>
    </row>
    <row r="1333" spans="1:28" x14ac:dyDescent="0.2">
      <c r="A1333" s="1" t="s">
        <v>976</v>
      </c>
      <c r="B1333" s="1" t="s">
        <v>15</v>
      </c>
      <c r="C1333" s="4">
        <v>45369</v>
      </c>
      <c r="D1333" s="1" t="s">
        <v>975</v>
      </c>
      <c r="E1333" s="1" t="s">
        <v>974</v>
      </c>
      <c r="F1333" s="1" t="s">
        <v>973</v>
      </c>
      <c r="G1333" s="1" t="s">
        <v>12</v>
      </c>
      <c r="H1333" s="1" t="s">
        <v>11</v>
      </c>
      <c r="I1333" s="1" t="s">
        <v>50</v>
      </c>
      <c r="J1333" s="1" t="s">
        <v>424</v>
      </c>
      <c r="K1333" s="1" t="s">
        <v>0</v>
      </c>
      <c r="L1333" s="1" t="s">
        <v>423</v>
      </c>
      <c r="M1333" s="1" t="s">
        <v>972</v>
      </c>
      <c r="N1333" s="1">
        <v>7500</v>
      </c>
      <c r="O1333" s="1" t="s">
        <v>4</v>
      </c>
      <c r="P1333" s="1">
        <v>0</v>
      </c>
      <c r="Q1333" s="1">
        <v>7500</v>
      </c>
      <c r="R1333" s="1" t="s">
        <v>225</v>
      </c>
      <c r="S1333" s="1">
        <v>37555</v>
      </c>
      <c r="T1333" s="6">
        <f>+S1333*N1333</f>
        <v>281662500</v>
      </c>
      <c r="U1333" s="6">
        <f>+S1333*Q1333</f>
        <v>281662500</v>
      </c>
      <c r="V1333" s="1" t="str">
        <f>IF(AB1333=0,IFERROR(VLOOKUP(L1333,[1]listaMateriales!A:K,11,0),"-"),"Sin producto")</f>
        <v>Sin Producto</v>
      </c>
      <c r="W1333" s="6">
        <f>+IF(OR(K1333="27",K1333="28",K1333="29"),VLOOKUP(L1333,[1]listaMateriales!A:E,5,0),0)*N1333/1000</f>
        <v>0</v>
      </c>
      <c r="X1333" s="6">
        <f>+IF(W1333=0,0,T1333/W1333)</f>
        <v>0</v>
      </c>
      <c r="Y1333" s="1" t="str">
        <f>MID(L1333,14,1)</f>
        <v/>
      </c>
      <c r="Z1333" s="2" t="str">
        <f>IF(IFERROR(FIND("PUL",M1333,1),0)&gt;1,"pulido","no")</f>
        <v>no</v>
      </c>
      <c r="AA1333" s="2" t="str">
        <f>IF(IFERROR(FIND("BIOC",M1333,1),0)&gt;1,"BIOCITY","no")</f>
        <v>no</v>
      </c>
      <c r="AB1333" s="2">
        <f>IFERROR(SEARCH("INT",F1333,1),0)+IFERROR(SEARCH("DEV",F1333,1),0)+IFERROR(SEARCH("FC",F1333,1),0)+IFERROR(SEARCH("USD",F1333,1),0)</f>
        <v>0</v>
      </c>
    </row>
    <row r="1334" spans="1:28" x14ac:dyDescent="0.2">
      <c r="A1334" s="1" t="s">
        <v>971</v>
      </c>
      <c r="B1334" s="1" t="s">
        <v>42</v>
      </c>
      <c r="C1334" s="4">
        <v>45369</v>
      </c>
      <c r="D1334" s="1" t="s">
        <v>969</v>
      </c>
      <c r="E1334" s="1" t="s">
        <v>968</v>
      </c>
      <c r="F1334" s="1" t="s">
        <v>967</v>
      </c>
      <c r="G1334" s="1" t="s">
        <v>39</v>
      </c>
      <c r="H1334" s="1" t="s">
        <v>38</v>
      </c>
      <c r="I1334" s="1" t="s">
        <v>0</v>
      </c>
      <c r="J1334" s="1" t="s">
        <v>17</v>
      </c>
      <c r="K1334" s="1" t="s">
        <v>49</v>
      </c>
      <c r="L1334" s="1" t="s">
        <v>55</v>
      </c>
      <c r="M1334" s="1" t="s">
        <v>54</v>
      </c>
      <c r="N1334" s="1">
        <v>396</v>
      </c>
      <c r="O1334" s="1" t="s">
        <v>4</v>
      </c>
      <c r="P1334" s="1">
        <v>396</v>
      </c>
      <c r="Q1334" s="1">
        <v>0</v>
      </c>
      <c r="R1334" s="1" t="s">
        <v>93</v>
      </c>
      <c r="S1334" s="1">
        <v>101.2</v>
      </c>
      <c r="T1334" s="6">
        <f>+S1334*N1334</f>
        <v>40075.200000000004</v>
      </c>
      <c r="U1334" s="6">
        <f>+S1334*Q1334</f>
        <v>0</v>
      </c>
      <c r="V1334" s="1" t="str">
        <f>IF(AB1334=0,IFERROR(VLOOKUP(L1334,[1]listaMateriales!A:K,11,0),"-"),"Sin producto")</f>
        <v xml:space="preserve">Ladrillos (Olavarria)    </v>
      </c>
      <c r="W1334" s="6">
        <f>+IF(OR(K1334="27",K1334="28",K1334="29"),VLOOKUP(L1334,[1]listaMateriales!A:E,5,0),0)*N1334/1000</f>
        <v>1.4457959999999999</v>
      </c>
      <c r="X1334" s="6">
        <f>+IF(W1334=0,0,T1334/W1334)</f>
        <v>27718.433305943581</v>
      </c>
      <c r="Y1334" s="1" t="str">
        <f>MID(L1334,14,1)</f>
        <v>1</v>
      </c>
      <c r="Z1334" s="2" t="str">
        <f>IF(IFERROR(FIND("PUL",M1334,1),0)&gt;1,"pulido","no")</f>
        <v>no</v>
      </c>
      <c r="AA1334" s="2" t="str">
        <f>IF(IFERROR(FIND("BIOC",M1334,1),0)&gt;1,"BIOCITY","no")</f>
        <v>no</v>
      </c>
      <c r="AB1334" s="2">
        <f>IFERROR(SEARCH("INT",F1334,1),0)+IFERROR(SEARCH("DEV",F1334,1),0)+IFERROR(SEARCH("FC",F1334,1),0)+IFERROR(SEARCH("USD",F1334,1),0)</f>
        <v>0</v>
      </c>
    </row>
    <row r="1335" spans="1:28" x14ac:dyDescent="0.2">
      <c r="A1335" s="1" t="s">
        <v>971</v>
      </c>
      <c r="B1335" s="1" t="s">
        <v>42</v>
      </c>
      <c r="C1335" s="4">
        <v>45369</v>
      </c>
      <c r="D1335" s="1" t="s">
        <v>969</v>
      </c>
      <c r="E1335" s="1" t="s">
        <v>968</v>
      </c>
      <c r="F1335" s="1" t="s">
        <v>967</v>
      </c>
      <c r="G1335" s="1" t="s">
        <v>39</v>
      </c>
      <c r="H1335" s="1" t="s">
        <v>38</v>
      </c>
      <c r="I1335" s="1" t="s">
        <v>0</v>
      </c>
      <c r="J1335" s="1" t="s">
        <v>17</v>
      </c>
      <c r="K1335" s="1" t="s">
        <v>49</v>
      </c>
      <c r="L1335" s="1" t="s">
        <v>48</v>
      </c>
      <c r="M1335" s="1" t="s">
        <v>47</v>
      </c>
      <c r="N1335" s="1">
        <v>2393</v>
      </c>
      <c r="O1335" s="1" t="s">
        <v>4</v>
      </c>
      <c r="P1335" s="1">
        <v>2393</v>
      </c>
      <c r="Q1335" s="1">
        <v>0</v>
      </c>
      <c r="R1335" s="1" t="s">
        <v>93</v>
      </c>
      <c r="S1335" s="1">
        <v>129.02000000000001</v>
      </c>
      <c r="T1335" s="6">
        <f>+S1335*N1335</f>
        <v>308744.86000000004</v>
      </c>
      <c r="U1335" s="6">
        <f>+S1335*Q1335</f>
        <v>0</v>
      </c>
      <c r="V1335" s="1" t="str">
        <f>IF(AB1335=0,IFERROR(VLOOKUP(L1335,[1]listaMateriales!A:K,11,0),"-"),"Sin producto")</f>
        <v xml:space="preserve">Ladrillos (Olavarria)    </v>
      </c>
      <c r="W1335" s="6">
        <f>+IF(OR(K1335="27",K1335="28",K1335="29"),VLOOKUP(L1335,[1]listaMateriales!A:E,5,0),0)*N1335/1000</f>
        <v>12.776227</v>
      </c>
      <c r="X1335" s="6">
        <f>+IF(W1335=0,0,T1335/W1335)</f>
        <v>24165.574077542613</v>
      </c>
      <c r="Y1335" s="1" t="str">
        <f>MID(L1335,14,1)</f>
        <v>1</v>
      </c>
      <c r="Z1335" s="2" t="str">
        <f>IF(IFERROR(FIND("PUL",M1335,1),0)&gt;1,"pulido","no")</f>
        <v>no</v>
      </c>
      <c r="AA1335" s="2" t="str">
        <f>IF(IFERROR(FIND("BIOC",M1335,1),0)&gt;1,"BIOCITY","no")</f>
        <v>no</v>
      </c>
      <c r="AB1335" s="2">
        <f>IFERROR(SEARCH("INT",F1335,1),0)+IFERROR(SEARCH("DEV",F1335,1),0)+IFERROR(SEARCH("FC",F1335,1),0)+IFERROR(SEARCH("USD",F1335,1),0)</f>
        <v>0</v>
      </c>
    </row>
    <row r="1336" spans="1:28" x14ac:dyDescent="0.2">
      <c r="A1336" s="1" t="s">
        <v>970</v>
      </c>
      <c r="B1336" s="1" t="s">
        <v>15</v>
      </c>
      <c r="C1336" s="4">
        <v>45369</v>
      </c>
      <c r="D1336" s="1" t="s">
        <v>969</v>
      </c>
      <c r="E1336" s="1" t="s">
        <v>968</v>
      </c>
      <c r="F1336" s="1" t="s">
        <v>967</v>
      </c>
      <c r="G1336" s="1" t="s">
        <v>39</v>
      </c>
      <c r="H1336" s="1" t="s">
        <v>38</v>
      </c>
      <c r="I1336" s="1" t="s">
        <v>50</v>
      </c>
      <c r="J1336" s="1" t="s">
        <v>17</v>
      </c>
      <c r="K1336" s="1" t="s">
        <v>49</v>
      </c>
      <c r="L1336" s="1" t="s">
        <v>48</v>
      </c>
      <c r="M1336" s="1" t="s">
        <v>47</v>
      </c>
      <c r="N1336" s="1">
        <v>199</v>
      </c>
      <c r="O1336" s="1" t="s">
        <v>4</v>
      </c>
      <c r="P1336" s="1">
        <v>199</v>
      </c>
      <c r="Q1336" s="1">
        <v>0</v>
      </c>
      <c r="R1336" s="1" t="s">
        <v>93</v>
      </c>
      <c r="S1336" s="1">
        <v>337.82</v>
      </c>
      <c r="T1336" s="6">
        <f>+S1336*N1336</f>
        <v>67226.179999999993</v>
      </c>
      <c r="U1336" s="6">
        <f>+S1336*Q1336</f>
        <v>0</v>
      </c>
      <c r="V1336" s="1" t="str">
        <f>IF(AB1336=0,IFERROR(VLOOKUP(L1336,[1]listaMateriales!A:K,11,0),"-"),"Sin producto")</f>
        <v xml:space="preserve">Ladrillos (Olavarria)    </v>
      </c>
      <c r="W1336" s="6">
        <f>+IF(OR(K1336="27",K1336="28",K1336="29"),VLOOKUP(L1336,[1]listaMateriales!A:E,5,0),0)*N1336/1000</f>
        <v>1.0624610000000001</v>
      </c>
      <c r="X1336" s="6">
        <f>+IF(W1336=0,0,T1336/W1336)</f>
        <v>63274.021352313153</v>
      </c>
      <c r="Y1336" s="1" t="str">
        <f>MID(L1336,14,1)</f>
        <v>1</v>
      </c>
      <c r="Z1336" s="2" t="str">
        <f>IF(IFERROR(FIND("PUL",M1336,1),0)&gt;1,"pulido","no")</f>
        <v>no</v>
      </c>
      <c r="AA1336" s="2" t="str">
        <f>IF(IFERROR(FIND("BIOC",M1336,1),0)&gt;1,"BIOCITY","no")</f>
        <v>no</v>
      </c>
      <c r="AB1336" s="2">
        <f>IFERROR(SEARCH("INT",F1336,1),0)+IFERROR(SEARCH("DEV",F1336,1),0)+IFERROR(SEARCH("FC",F1336,1),0)+IFERROR(SEARCH("USD",F1336,1),0)</f>
        <v>0</v>
      </c>
    </row>
    <row r="1337" spans="1:28" x14ac:dyDescent="0.2">
      <c r="A1337" s="1" t="s">
        <v>970</v>
      </c>
      <c r="B1337" s="1" t="s">
        <v>15</v>
      </c>
      <c r="C1337" s="4">
        <v>45369</v>
      </c>
      <c r="D1337" s="1" t="s">
        <v>969</v>
      </c>
      <c r="E1337" s="1" t="s">
        <v>968</v>
      </c>
      <c r="F1337" s="1" t="s">
        <v>967</v>
      </c>
      <c r="G1337" s="1" t="s">
        <v>39</v>
      </c>
      <c r="H1337" s="1" t="s">
        <v>38</v>
      </c>
      <c r="I1337" s="1" t="s">
        <v>50</v>
      </c>
      <c r="J1337" s="1" t="s">
        <v>17</v>
      </c>
      <c r="K1337" s="1" t="s">
        <v>49</v>
      </c>
      <c r="L1337" s="1" t="s">
        <v>57</v>
      </c>
      <c r="M1337" s="1" t="s">
        <v>56</v>
      </c>
      <c r="N1337" s="1">
        <v>2160</v>
      </c>
      <c r="O1337" s="1" t="s">
        <v>4</v>
      </c>
      <c r="P1337" s="1">
        <v>2160</v>
      </c>
      <c r="Q1337" s="1">
        <v>0</v>
      </c>
      <c r="R1337" s="1" t="s">
        <v>93</v>
      </c>
      <c r="S1337" s="1">
        <v>457.54</v>
      </c>
      <c r="T1337" s="6">
        <f>+S1337*N1337</f>
        <v>988286.4</v>
      </c>
      <c r="U1337" s="6">
        <f>+S1337*Q1337</f>
        <v>0</v>
      </c>
      <c r="V1337" s="1" t="str">
        <f>IF(AB1337=0,IFERROR(VLOOKUP(L1337,[1]listaMateriales!A:K,11,0),"-"),"Sin producto")</f>
        <v xml:space="preserve">Ladrillos (Olavarria)    </v>
      </c>
      <c r="W1337" s="6">
        <f>+IF(OR(K1337="27",K1337="28",K1337="29"),VLOOKUP(L1337,[1]listaMateriales!A:E,5,0),0)*N1337/1000</f>
        <v>14.951519999999999</v>
      </c>
      <c r="X1337" s="6">
        <f>+IF(W1337=0,0,T1337/W1337)</f>
        <v>66099.393238948294</v>
      </c>
      <c r="Y1337" s="1" t="str">
        <f>MID(L1337,14,1)</f>
        <v>1</v>
      </c>
      <c r="Z1337" s="2" t="str">
        <f>IF(IFERROR(FIND("PUL",M1337,1),0)&gt;1,"pulido","no")</f>
        <v>no</v>
      </c>
      <c r="AA1337" s="2" t="str">
        <f>IF(IFERROR(FIND("BIOC",M1337,1),0)&gt;1,"BIOCITY","no")</f>
        <v>no</v>
      </c>
      <c r="AB1337" s="2">
        <f>IFERROR(SEARCH("INT",F1337,1),0)+IFERROR(SEARCH("DEV",F1337,1),0)+IFERROR(SEARCH("FC",F1337,1),0)+IFERROR(SEARCH("USD",F1337,1),0)</f>
        <v>0</v>
      </c>
    </row>
    <row r="1338" spans="1:28" x14ac:dyDescent="0.2">
      <c r="A1338" s="1" t="s">
        <v>966</v>
      </c>
      <c r="B1338" s="1" t="s">
        <v>15</v>
      </c>
      <c r="C1338" s="4">
        <v>45369</v>
      </c>
      <c r="D1338" s="1" t="s">
        <v>106</v>
      </c>
      <c r="E1338" s="1" t="s">
        <v>105</v>
      </c>
      <c r="F1338" s="1" t="s">
        <v>913</v>
      </c>
      <c r="G1338" s="1" t="s">
        <v>39</v>
      </c>
      <c r="H1338" s="1" t="s">
        <v>38</v>
      </c>
      <c r="I1338" s="1" t="s">
        <v>50</v>
      </c>
      <c r="J1338" s="1" t="s">
        <v>9</v>
      </c>
      <c r="K1338" s="1" t="s">
        <v>30</v>
      </c>
      <c r="L1338" s="1" t="s">
        <v>112</v>
      </c>
      <c r="M1338" s="1" t="s">
        <v>111</v>
      </c>
      <c r="N1338" s="1">
        <v>969.6</v>
      </c>
      <c r="O1338" s="1" t="s">
        <v>2</v>
      </c>
      <c r="P1338" s="1">
        <v>0</v>
      </c>
      <c r="Q1338" s="1">
        <v>969.6</v>
      </c>
      <c r="R1338" s="1" t="s">
        <v>43</v>
      </c>
      <c r="S1338" s="1">
        <v>2987.85</v>
      </c>
      <c r="T1338" s="6">
        <f>+S1338*N1338</f>
        <v>2897019.36</v>
      </c>
      <c r="U1338" s="6">
        <f>+S1338*Q1338</f>
        <v>2897019.36</v>
      </c>
      <c r="V1338" s="1" t="str">
        <f>IF(AB1338=0,IFERROR(VLOOKUP(L1338,[1]listaMateriales!A:K,11,0),"-"),"Sin producto")</f>
        <v>38 x 38</v>
      </c>
      <c r="W1338" s="6">
        <f>+IF(OR(K1338="27",K1338="28",K1338="29"),VLOOKUP(L1338,[1]listaMateriales!A:E,5,0),0)*N1338/1000</f>
        <v>0</v>
      </c>
      <c r="X1338" s="6">
        <f>+IF(W1338=0,0,T1338/W1338)</f>
        <v>0</v>
      </c>
      <c r="Y1338" s="1" t="str">
        <f>MID(L1338,14,1)</f>
        <v>1</v>
      </c>
      <c r="Z1338" s="2" t="str">
        <f>IF(IFERROR(FIND("PUL",M1338,1),0)&gt;1,"pulido","no")</f>
        <v>no</v>
      </c>
      <c r="AA1338" s="2" t="str">
        <f>IF(IFERROR(FIND("BIOC",M1338,1),0)&gt;1,"BIOCITY","no")</f>
        <v>no</v>
      </c>
      <c r="AB1338" s="2">
        <f>IFERROR(SEARCH("INT",F1338,1),0)+IFERROR(SEARCH("DEV",F1338,1),0)+IFERROR(SEARCH("FC",F1338,1),0)+IFERROR(SEARCH("USD",F1338,1),0)</f>
        <v>0</v>
      </c>
    </row>
    <row r="1339" spans="1:28" x14ac:dyDescent="0.2">
      <c r="A1339" s="1" t="s">
        <v>966</v>
      </c>
      <c r="B1339" s="1" t="s">
        <v>15</v>
      </c>
      <c r="C1339" s="4">
        <v>45369</v>
      </c>
      <c r="D1339" s="1" t="s">
        <v>106</v>
      </c>
      <c r="E1339" s="1" t="s">
        <v>105</v>
      </c>
      <c r="F1339" s="1" t="s">
        <v>913</v>
      </c>
      <c r="G1339" s="1" t="s">
        <v>39</v>
      </c>
      <c r="H1339" s="1" t="s">
        <v>38</v>
      </c>
      <c r="I1339" s="1" t="s">
        <v>50</v>
      </c>
      <c r="J1339" s="1" t="s">
        <v>9</v>
      </c>
      <c r="K1339" s="1" t="s">
        <v>30</v>
      </c>
      <c r="L1339" s="1" t="s">
        <v>619</v>
      </c>
      <c r="M1339" s="1" t="s">
        <v>618</v>
      </c>
      <c r="N1339" s="1">
        <v>872.64</v>
      </c>
      <c r="O1339" s="1" t="s">
        <v>2</v>
      </c>
      <c r="P1339" s="1">
        <v>0</v>
      </c>
      <c r="Q1339" s="1">
        <v>872.64</v>
      </c>
      <c r="R1339" s="1" t="s">
        <v>43</v>
      </c>
      <c r="S1339" s="1">
        <v>2987.85</v>
      </c>
      <c r="T1339" s="6">
        <f>+S1339*N1339</f>
        <v>2607317.4239999996</v>
      </c>
      <c r="U1339" s="6">
        <f>+S1339*Q1339</f>
        <v>2607317.4239999996</v>
      </c>
      <c r="V1339" s="1" t="str">
        <f>IF(AB1339=0,IFERROR(VLOOKUP(L1339,[1]listaMateriales!A:K,11,0),"-"),"Sin producto")</f>
        <v>38 x 38</v>
      </c>
      <c r="W1339" s="6">
        <f>+IF(OR(K1339="27",K1339="28",K1339="29"),VLOOKUP(L1339,[1]listaMateriales!A:E,5,0),0)*N1339/1000</f>
        <v>0</v>
      </c>
      <c r="X1339" s="6">
        <f>+IF(W1339=0,0,T1339/W1339)</f>
        <v>0</v>
      </c>
      <c r="Y1339" s="1" t="str">
        <f>MID(L1339,14,1)</f>
        <v>1</v>
      </c>
      <c r="Z1339" s="2" t="str">
        <f>IF(IFERROR(FIND("PUL",M1339,1),0)&gt;1,"pulido","no")</f>
        <v>no</v>
      </c>
      <c r="AA1339" s="2" t="str">
        <f>IF(IFERROR(FIND("BIOC",M1339,1),0)&gt;1,"BIOCITY","no")</f>
        <v>no</v>
      </c>
      <c r="AB1339" s="2">
        <f>IFERROR(SEARCH("INT",F1339,1),0)+IFERROR(SEARCH("DEV",F1339,1),0)+IFERROR(SEARCH("FC",F1339,1),0)+IFERROR(SEARCH("USD",F1339,1),0)</f>
        <v>0</v>
      </c>
    </row>
    <row r="1340" spans="1:28" x14ac:dyDescent="0.2">
      <c r="A1340" s="1" t="s">
        <v>966</v>
      </c>
      <c r="B1340" s="1" t="s">
        <v>15</v>
      </c>
      <c r="C1340" s="4">
        <v>45369</v>
      </c>
      <c r="D1340" s="1" t="s">
        <v>106</v>
      </c>
      <c r="E1340" s="1" t="s">
        <v>105</v>
      </c>
      <c r="F1340" s="1" t="s">
        <v>913</v>
      </c>
      <c r="G1340" s="1" t="s">
        <v>39</v>
      </c>
      <c r="H1340" s="1" t="s">
        <v>38</v>
      </c>
      <c r="I1340" s="1" t="s">
        <v>50</v>
      </c>
      <c r="J1340" s="1" t="s">
        <v>9</v>
      </c>
      <c r="K1340" s="1" t="s">
        <v>30</v>
      </c>
      <c r="L1340" s="1" t="s">
        <v>302</v>
      </c>
      <c r="M1340" s="1" t="s">
        <v>301</v>
      </c>
      <c r="N1340" s="1">
        <v>387.84</v>
      </c>
      <c r="O1340" s="1" t="s">
        <v>2</v>
      </c>
      <c r="P1340" s="1">
        <v>0</v>
      </c>
      <c r="Q1340" s="1">
        <v>387.84</v>
      </c>
      <c r="R1340" s="1" t="s">
        <v>43</v>
      </c>
      <c r="S1340" s="1">
        <v>2987.85</v>
      </c>
      <c r="T1340" s="6">
        <f>+S1340*N1340</f>
        <v>1158807.7439999999</v>
      </c>
      <c r="U1340" s="6">
        <f>+S1340*Q1340</f>
        <v>1158807.7439999999</v>
      </c>
      <c r="V1340" s="1" t="str">
        <f>IF(AB1340=0,IFERROR(VLOOKUP(L1340,[1]listaMateriales!A:K,11,0),"-"),"Sin producto")</f>
        <v>38 x 38</v>
      </c>
      <c r="W1340" s="6">
        <f>+IF(OR(K1340="27",K1340="28",K1340="29"),VLOOKUP(L1340,[1]listaMateriales!A:E,5,0),0)*N1340/1000</f>
        <v>0</v>
      </c>
      <c r="X1340" s="6">
        <f>+IF(W1340=0,0,T1340/W1340)</f>
        <v>0</v>
      </c>
      <c r="Y1340" s="1" t="str">
        <f>MID(L1340,14,1)</f>
        <v>1</v>
      </c>
      <c r="Z1340" s="2" t="str">
        <f>IF(IFERROR(FIND("PUL",M1340,1),0)&gt;1,"pulido","no")</f>
        <v>no</v>
      </c>
      <c r="AA1340" s="2" t="str">
        <f>IF(IFERROR(FIND("BIOC",M1340,1),0)&gt;1,"BIOCITY","no")</f>
        <v>no</v>
      </c>
      <c r="AB1340" s="2">
        <f>IFERROR(SEARCH("INT",F1340,1),0)+IFERROR(SEARCH("DEV",F1340,1),0)+IFERROR(SEARCH("FC",F1340,1),0)+IFERROR(SEARCH("USD",F1340,1),0)</f>
        <v>0</v>
      </c>
    </row>
    <row r="1341" spans="1:28" x14ac:dyDescent="0.2">
      <c r="A1341" s="1" t="s">
        <v>965</v>
      </c>
      <c r="B1341" s="1" t="s">
        <v>15</v>
      </c>
      <c r="C1341" s="4">
        <v>45369</v>
      </c>
      <c r="D1341" s="1" t="s">
        <v>963</v>
      </c>
      <c r="E1341" s="1" t="s">
        <v>962</v>
      </c>
      <c r="F1341" s="1" t="s">
        <v>913</v>
      </c>
      <c r="G1341" s="1" t="s">
        <v>12</v>
      </c>
      <c r="H1341" s="1" t="s">
        <v>11</v>
      </c>
      <c r="I1341" s="1" t="s">
        <v>50</v>
      </c>
      <c r="J1341" s="1" t="s">
        <v>9</v>
      </c>
      <c r="K1341" s="1" t="s">
        <v>30</v>
      </c>
      <c r="L1341" s="1" t="s">
        <v>67</v>
      </c>
      <c r="M1341" s="1" t="s">
        <v>66</v>
      </c>
      <c r="N1341" s="1">
        <v>193.92</v>
      </c>
      <c r="O1341" s="1" t="s">
        <v>2</v>
      </c>
      <c r="P1341" s="1">
        <v>193.92</v>
      </c>
      <c r="Q1341" s="1">
        <v>0</v>
      </c>
      <c r="R1341" s="1" t="s">
        <v>43</v>
      </c>
      <c r="S1341" s="1">
        <v>3224.12</v>
      </c>
      <c r="T1341" s="6">
        <f>+S1341*N1341</f>
        <v>625221.3504</v>
      </c>
      <c r="U1341" s="6">
        <f>+S1341*Q1341</f>
        <v>0</v>
      </c>
      <c r="V1341" s="1" t="str">
        <f>IF(AB1341=0,IFERROR(VLOOKUP(L1341,[1]listaMateriales!A:K,11,0),"-"),"Sin producto")</f>
        <v>38 x 38</v>
      </c>
      <c r="W1341" s="6">
        <f>+IF(OR(K1341="27",K1341="28",K1341="29"),VLOOKUP(L1341,[1]listaMateriales!A:E,5,0),0)*N1341/1000</f>
        <v>0</v>
      </c>
      <c r="X1341" s="6">
        <f>+IF(W1341=0,0,T1341/W1341)</f>
        <v>0</v>
      </c>
      <c r="Y1341" s="1" t="str">
        <f>MID(L1341,14,1)</f>
        <v>1</v>
      </c>
      <c r="Z1341" s="2" t="str">
        <f>IF(IFERROR(FIND("PUL",M1341,1),0)&gt;1,"pulido","no")</f>
        <v>no</v>
      </c>
      <c r="AA1341" s="2" t="str">
        <f>IF(IFERROR(FIND("BIOC",M1341,1),0)&gt;1,"BIOCITY","no")</f>
        <v>no</v>
      </c>
      <c r="AB1341" s="2">
        <f>IFERROR(SEARCH("INT",F1341,1),0)+IFERROR(SEARCH("DEV",F1341,1),0)+IFERROR(SEARCH("FC",F1341,1),0)+IFERROR(SEARCH("USD",F1341,1),0)</f>
        <v>0</v>
      </c>
    </row>
    <row r="1342" spans="1:28" x14ac:dyDescent="0.2">
      <c r="A1342" s="1" t="s">
        <v>965</v>
      </c>
      <c r="B1342" s="1" t="s">
        <v>15</v>
      </c>
      <c r="C1342" s="4">
        <v>45369</v>
      </c>
      <c r="D1342" s="1" t="s">
        <v>963</v>
      </c>
      <c r="E1342" s="1" t="s">
        <v>962</v>
      </c>
      <c r="F1342" s="1" t="s">
        <v>913</v>
      </c>
      <c r="G1342" s="1" t="s">
        <v>12</v>
      </c>
      <c r="H1342" s="1" t="s">
        <v>11</v>
      </c>
      <c r="I1342" s="1" t="s">
        <v>50</v>
      </c>
      <c r="J1342" s="1" t="s">
        <v>9</v>
      </c>
      <c r="K1342" s="1" t="s">
        <v>30</v>
      </c>
      <c r="L1342" s="1" t="s">
        <v>122</v>
      </c>
      <c r="M1342" s="1" t="s">
        <v>121</v>
      </c>
      <c r="N1342" s="1">
        <v>193.92</v>
      </c>
      <c r="O1342" s="1" t="s">
        <v>2</v>
      </c>
      <c r="P1342" s="1">
        <v>193.92</v>
      </c>
      <c r="Q1342" s="1">
        <v>0</v>
      </c>
      <c r="R1342" s="1" t="s">
        <v>43</v>
      </c>
      <c r="S1342" s="1">
        <v>3224.12</v>
      </c>
      <c r="T1342" s="6">
        <f>+S1342*N1342</f>
        <v>625221.3504</v>
      </c>
      <c r="U1342" s="6">
        <f>+S1342*Q1342</f>
        <v>0</v>
      </c>
      <c r="V1342" s="1" t="str">
        <f>IF(AB1342=0,IFERROR(VLOOKUP(L1342,[1]listaMateriales!A:K,11,0),"-"),"Sin producto")</f>
        <v>38 x 38</v>
      </c>
      <c r="W1342" s="6">
        <f>+IF(OR(K1342="27",K1342="28",K1342="29"),VLOOKUP(L1342,[1]listaMateriales!A:E,5,0),0)*N1342/1000</f>
        <v>0</v>
      </c>
      <c r="X1342" s="6">
        <f>+IF(W1342=0,0,T1342/W1342)</f>
        <v>0</v>
      </c>
      <c r="Y1342" s="1" t="str">
        <f>MID(L1342,14,1)</f>
        <v>1</v>
      </c>
      <c r="Z1342" s="2" t="str">
        <f>IF(IFERROR(FIND("PUL",M1342,1),0)&gt;1,"pulido","no")</f>
        <v>no</v>
      </c>
      <c r="AA1342" s="2" t="str">
        <f>IF(IFERROR(FIND("BIOC",M1342,1),0)&gt;1,"BIOCITY","no")</f>
        <v>no</v>
      </c>
      <c r="AB1342" s="2">
        <f>IFERROR(SEARCH("INT",F1342,1),0)+IFERROR(SEARCH("DEV",F1342,1),0)+IFERROR(SEARCH("FC",F1342,1),0)+IFERROR(SEARCH("USD",F1342,1),0)</f>
        <v>0</v>
      </c>
    </row>
    <row r="1343" spans="1:28" x14ac:dyDescent="0.2">
      <c r="A1343" s="1" t="s">
        <v>964</v>
      </c>
      <c r="B1343" s="1" t="s">
        <v>15</v>
      </c>
      <c r="C1343" s="4">
        <v>45369</v>
      </c>
      <c r="D1343" s="1" t="s">
        <v>963</v>
      </c>
      <c r="E1343" s="1" t="s">
        <v>962</v>
      </c>
      <c r="F1343" s="1" t="s">
        <v>833</v>
      </c>
      <c r="G1343" s="1" t="s">
        <v>12</v>
      </c>
      <c r="H1343" s="1" t="s">
        <v>11</v>
      </c>
      <c r="I1343" s="1" t="s">
        <v>50</v>
      </c>
      <c r="J1343" s="1" t="s">
        <v>9</v>
      </c>
      <c r="K1343" s="1" t="s">
        <v>30</v>
      </c>
      <c r="L1343" s="1" t="s">
        <v>517</v>
      </c>
      <c r="M1343" s="1" t="s">
        <v>516</v>
      </c>
      <c r="N1343" s="1">
        <v>290.88</v>
      </c>
      <c r="O1343" s="1" t="s">
        <v>2</v>
      </c>
      <c r="P1343" s="1">
        <v>290.88</v>
      </c>
      <c r="Q1343" s="1">
        <v>0</v>
      </c>
      <c r="R1343" s="1" t="s">
        <v>43</v>
      </c>
      <c r="S1343" s="1">
        <v>3063.89</v>
      </c>
      <c r="T1343" s="6">
        <f>+S1343*N1343</f>
        <v>891224.32319999998</v>
      </c>
      <c r="U1343" s="6">
        <f>+S1343*Q1343</f>
        <v>0</v>
      </c>
      <c r="V1343" s="1" t="str">
        <f>IF(AB1343=0,IFERROR(VLOOKUP(L1343,[1]listaMateriales!A:K,11,0),"-"),"Sin producto")</f>
        <v>38 x 38</v>
      </c>
      <c r="W1343" s="6">
        <f>+IF(OR(K1343="27",K1343="28",K1343="29"),VLOOKUP(L1343,[1]listaMateriales!A:E,5,0),0)*N1343/1000</f>
        <v>0</v>
      </c>
      <c r="X1343" s="6">
        <f>+IF(W1343=0,0,T1343/W1343)</f>
        <v>0</v>
      </c>
      <c r="Y1343" s="1" t="str">
        <f>MID(L1343,14,1)</f>
        <v>2</v>
      </c>
      <c r="Z1343" s="2" t="str">
        <f>IF(IFERROR(FIND("PUL",M1343,1),0)&gt;1,"pulido","no")</f>
        <v>no</v>
      </c>
      <c r="AA1343" s="2" t="str">
        <f>IF(IFERROR(FIND("BIOC",M1343,1),0)&gt;1,"BIOCITY","no")</f>
        <v>no</v>
      </c>
      <c r="AB1343" s="2">
        <f>IFERROR(SEARCH("INT",F1343,1),0)+IFERROR(SEARCH("DEV",F1343,1),0)+IFERROR(SEARCH("FC",F1343,1),0)+IFERROR(SEARCH("USD",F1343,1),0)</f>
        <v>0</v>
      </c>
    </row>
    <row r="1344" spans="1:28" x14ac:dyDescent="0.2">
      <c r="A1344" s="1" t="s">
        <v>964</v>
      </c>
      <c r="B1344" s="1" t="s">
        <v>15</v>
      </c>
      <c r="C1344" s="4">
        <v>45369</v>
      </c>
      <c r="D1344" s="1" t="s">
        <v>963</v>
      </c>
      <c r="E1344" s="1" t="s">
        <v>962</v>
      </c>
      <c r="F1344" s="1" t="s">
        <v>833</v>
      </c>
      <c r="G1344" s="1" t="s">
        <v>12</v>
      </c>
      <c r="H1344" s="1" t="s">
        <v>11</v>
      </c>
      <c r="I1344" s="1" t="s">
        <v>50</v>
      </c>
      <c r="J1344" s="1" t="s">
        <v>9</v>
      </c>
      <c r="K1344" s="1" t="s">
        <v>30</v>
      </c>
      <c r="L1344" s="1" t="s">
        <v>519</v>
      </c>
      <c r="M1344" s="1" t="s">
        <v>518</v>
      </c>
      <c r="N1344" s="1">
        <v>290.88</v>
      </c>
      <c r="O1344" s="1" t="s">
        <v>2</v>
      </c>
      <c r="P1344" s="1">
        <v>290.88</v>
      </c>
      <c r="Q1344" s="1">
        <v>0</v>
      </c>
      <c r="R1344" s="1" t="s">
        <v>43</v>
      </c>
      <c r="S1344" s="1">
        <v>2816.25</v>
      </c>
      <c r="T1344" s="6">
        <f>+S1344*N1344</f>
        <v>819190.79999999993</v>
      </c>
      <c r="U1344" s="6">
        <f>+S1344*Q1344</f>
        <v>0</v>
      </c>
      <c r="V1344" s="1" t="str">
        <f>IF(AB1344=0,IFERROR(VLOOKUP(L1344,[1]listaMateriales!A:K,11,0),"-"),"Sin producto")</f>
        <v>38 x 38</v>
      </c>
      <c r="W1344" s="6">
        <f>+IF(OR(K1344="27",K1344="28",K1344="29"),VLOOKUP(L1344,[1]listaMateriales!A:E,5,0),0)*N1344/1000</f>
        <v>0</v>
      </c>
      <c r="X1344" s="6">
        <f>+IF(W1344=0,0,T1344/W1344)</f>
        <v>0</v>
      </c>
      <c r="Y1344" s="1" t="str">
        <f>MID(L1344,14,1)</f>
        <v>2</v>
      </c>
      <c r="Z1344" s="2" t="str">
        <f>IF(IFERROR(FIND("PUL",M1344,1),0)&gt;1,"pulido","no")</f>
        <v>no</v>
      </c>
      <c r="AA1344" s="2" t="str">
        <f>IF(IFERROR(FIND("BIOC",M1344,1),0)&gt;1,"BIOCITY","no")</f>
        <v>no</v>
      </c>
      <c r="AB1344" s="2">
        <f>IFERROR(SEARCH("INT",F1344,1),0)+IFERROR(SEARCH("DEV",F1344,1),0)+IFERROR(SEARCH("FC",F1344,1),0)+IFERROR(SEARCH("USD",F1344,1),0)</f>
        <v>0</v>
      </c>
    </row>
    <row r="1345" spans="1:28" x14ac:dyDescent="0.2">
      <c r="A1345" s="1" t="s">
        <v>964</v>
      </c>
      <c r="B1345" s="1" t="s">
        <v>15</v>
      </c>
      <c r="C1345" s="4">
        <v>45369</v>
      </c>
      <c r="D1345" s="1" t="s">
        <v>963</v>
      </c>
      <c r="E1345" s="1" t="s">
        <v>962</v>
      </c>
      <c r="F1345" s="1" t="s">
        <v>833</v>
      </c>
      <c r="G1345" s="1" t="s">
        <v>12</v>
      </c>
      <c r="H1345" s="1" t="s">
        <v>11</v>
      </c>
      <c r="I1345" s="1" t="s">
        <v>50</v>
      </c>
      <c r="J1345" s="1" t="s">
        <v>9</v>
      </c>
      <c r="K1345" s="1" t="s">
        <v>30</v>
      </c>
      <c r="L1345" s="1" t="s">
        <v>511</v>
      </c>
      <c r="M1345" s="1" t="s">
        <v>510</v>
      </c>
      <c r="N1345" s="1">
        <v>290.88</v>
      </c>
      <c r="O1345" s="1" t="s">
        <v>2</v>
      </c>
      <c r="P1345" s="1">
        <v>290.88</v>
      </c>
      <c r="Q1345" s="1">
        <v>0</v>
      </c>
      <c r="R1345" s="1" t="s">
        <v>43</v>
      </c>
      <c r="S1345" s="1">
        <v>2816.25</v>
      </c>
      <c r="T1345" s="6">
        <f>+S1345*N1345</f>
        <v>819190.79999999993</v>
      </c>
      <c r="U1345" s="6">
        <f>+S1345*Q1345</f>
        <v>0</v>
      </c>
      <c r="V1345" s="1" t="str">
        <f>IF(AB1345=0,IFERROR(VLOOKUP(L1345,[1]listaMateriales!A:K,11,0),"-"),"Sin producto")</f>
        <v>38 x 38</v>
      </c>
      <c r="W1345" s="6">
        <f>+IF(OR(K1345="27",K1345="28",K1345="29"),VLOOKUP(L1345,[1]listaMateriales!A:E,5,0),0)*N1345/1000</f>
        <v>0</v>
      </c>
      <c r="X1345" s="6">
        <f>+IF(W1345=0,0,T1345/W1345)</f>
        <v>0</v>
      </c>
      <c r="Y1345" s="1" t="str">
        <f>MID(L1345,14,1)</f>
        <v>2</v>
      </c>
      <c r="Z1345" s="2" t="str">
        <f>IF(IFERROR(FIND("PUL",M1345,1),0)&gt;1,"pulido","no")</f>
        <v>no</v>
      </c>
      <c r="AA1345" s="2" t="str">
        <f>IF(IFERROR(FIND("BIOC",M1345,1),0)&gt;1,"BIOCITY","no")</f>
        <v>no</v>
      </c>
      <c r="AB1345" s="2">
        <f>IFERROR(SEARCH("INT",F1345,1),0)+IFERROR(SEARCH("DEV",F1345,1),0)+IFERROR(SEARCH("FC",F1345,1),0)+IFERROR(SEARCH("USD",F1345,1),0)</f>
        <v>0</v>
      </c>
    </row>
    <row r="1346" spans="1:28" x14ac:dyDescent="0.2">
      <c r="A1346" s="1" t="s">
        <v>964</v>
      </c>
      <c r="B1346" s="1" t="s">
        <v>15</v>
      </c>
      <c r="C1346" s="4">
        <v>45369</v>
      </c>
      <c r="D1346" s="1" t="s">
        <v>963</v>
      </c>
      <c r="E1346" s="1" t="s">
        <v>962</v>
      </c>
      <c r="F1346" s="1" t="s">
        <v>833</v>
      </c>
      <c r="G1346" s="1" t="s">
        <v>12</v>
      </c>
      <c r="H1346" s="1" t="s">
        <v>11</v>
      </c>
      <c r="I1346" s="1" t="s">
        <v>50</v>
      </c>
      <c r="J1346" s="1" t="s">
        <v>9</v>
      </c>
      <c r="K1346" s="1" t="s">
        <v>30</v>
      </c>
      <c r="L1346" s="1" t="s">
        <v>961</v>
      </c>
      <c r="M1346" s="1" t="s">
        <v>960</v>
      </c>
      <c r="N1346" s="1">
        <v>193.92</v>
      </c>
      <c r="O1346" s="1" t="s">
        <v>2</v>
      </c>
      <c r="P1346" s="1">
        <v>193.92</v>
      </c>
      <c r="Q1346" s="1">
        <v>0</v>
      </c>
      <c r="R1346" s="1" t="s">
        <v>43</v>
      </c>
      <c r="S1346" s="1">
        <v>2816.25</v>
      </c>
      <c r="T1346" s="6">
        <f>+S1346*N1346</f>
        <v>546127.19999999995</v>
      </c>
      <c r="U1346" s="6">
        <f>+S1346*Q1346</f>
        <v>0</v>
      </c>
      <c r="V1346" s="1" t="str">
        <f>IF(AB1346=0,IFERROR(VLOOKUP(L1346,[1]listaMateriales!A:K,11,0),"-"),"Sin producto")</f>
        <v>38 x 38</v>
      </c>
      <c r="W1346" s="6">
        <f>+IF(OR(K1346="27",K1346="28",K1346="29"),VLOOKUP(L1346,[1]listaMateriales!A:E,5,0),0)*N1346/1000</f>
        <v>0</v>
      </c>
      <c r="X1346" s="6">
        <f>+IF(W1346=0,0,T1346/W1346)</f>
        <v>0</v>
      </c>
      <c r="Y1346" s="1" t="str">
        <f>MID(L1346,14,1)</f>
        <v>2</v>
      </c>
      <c r="Z1346" s="2" t="str">
        <f>IF(IFERROR(FIND("PUL",M1346,1),0)&gt;1,"pulido","no")</f>
        <v>no</v>
      </c>
      <c r="AA1346" s="2" t="str">
        <f>IF(IFERROR(FIND("BIOC",M1346,1),0)&gt;1,"BIOCITY","no")</f>
        <v>no</v>
      </c>
      <c r="AB1346" s="2">
        <f>IFERROR(SEARCH("INT",F1346,1),0)+IFERROR(SEARCH("DEV",F1346,1),0)+IFERROR(SEARCH("FC",F1346,1),0)+IFERROR(SEARCH("USD",F1346,1),0)</f>
        <v>0</v>
      </c>
    </row>
    <row r="1347" spans="1:28" x14ac:dyDescent="0.2">
      <c r="A1347" s="1" t="s">
        <v>959</v>
      </c>
      <c r="B1347" s="1" t="s">
        <v>15</v>
      </c>
      <c r="C1347" s="4">
        <v>45369</v>
      </c>
      <c r="D1347" s="1" t="s">
        <v>691</v>
      </c>
      <c r="E1347" s="1" t="s">
        <v>690</v>
      </c>
      <c r="F1347" s="1" t="s">
        <v>913</v>
      </c>
      <c r="G1347" s="1" t="s">
        <v>12</v>
      </c>
      <c r="H1347" s="1" t="s">
        <v>11</v>
      </c>
      <c r="I1347" s="1" t="s">
        <v>50</v>
      </c>
      <c r="J1347" s="1" t="s">
        <v>9</v>
      </c>
      <c r="K1347" s="1" t="s">
        <v>30</v>
      </c>
      <c r="L1347" s="1" t="s">
        <v>118</v>
      </c>
      <c r="M1347" s="1" t="s">
        <v>117</v>
      </c>
      <c r="N1347" s="1">
        <v>290.88</v>
      </c>
      <c r="O1347" s="1" t="s">
        <v>2</v>
      </c>
      <c r="P1347" s="1">
        <v>290.88</v>
      </c>
      <c r="Q1347" s="1">
        <v>0</v>
      </c>
      <c r="R1347" s="1" t="s">
        <v>46</v>
      </c>
      <c r="S1347" s="1">
        <v>3191.11</v>
      </c>
      <c r="T1347" s="6">
        <f>+S1347*N1347</f>
        <v>928230.07680000004</v>
      </c>
      <c r="U1347" s="6">
        <f>+S1347*Q1347</f>
        <v>0</v>
      </c>
      <c r="V1347" s="1" t="str">
        <f>IF(AB1347=0,IFERROR(VLOOKUP(L1347,[1]listaMateriales!A:K,11,0),"-"),"Sin producto")</f>
        <v>38 x 38</v>
      </c>
      <c r="W1347" s="6">
        <f>+IF(OR(K1347="27",K1347="28",K1347="29"),VLOOKUP(L1347,[1]listaMateriales!A:E,5,0),0)*N1347/1000</f>
        <v>0</v>
      </c>
      <c r="X1347" s="6">
        <f>+IF(W1347=0,0,T1347/W1347)</f>
        <v>0</v>
      </c>
      <c r="Y1347" s="1" t="str">
        <f>MID(L1347,14,1)</f>
        <v>1</v>
      </c>
      <c r="Z1347" s="2" t="str">
        <f>IF(IFERROR(FIND("PUL",M1347,1),0)&gt;1,"pulido","no")</f>
        <v>no</v>
      </c>
      <c r="AA1347" s="2" t="str">
        <f>IF(IFERROR(FIND("BIOC",M1347,1),0)&gt;1,"BIOCITY","no")</f>
        <v>no</v>
      </c>
      <c r="AB1347" s="2">
        <f>IFERROR(SEARCH("INT",F1347,1),0)+IFERROR(SEARCH("DEV",F1347,1),0)+IFERROR(SEARCH("FC",F1347,1),0)+IFERROR(SEARCH("USD",F1347,1),0)</f>
        <v>0</v>
      </c>
    </row>
    <row r="1348" spans="1:28" x14ac:dyDescent="0.2">
      <c r="A1348" s="1" t="s">
        <v>959</v>
      </c>
      <c r="B1348" s="1" t="s">
        <v>15</v>
      </c>
      <c r="C1348" s="4">
        <v>45369</v>
      </c>
      <c r="D1348" s="1" t="s">
        <v>691</v>
      </c>
      <c r="E1348" s="1" t="s">
        <v>690</v>
      </c>
      <c r="F1348" s="1" t="s">
        <v>913</v>
      </c>
      <c r="G1348" s="1" t="s">
        <v>12</v>
      </c>
      <c r="H1348" s="1" t="s">
        <v>11</v>
      </c>
      <c r="I1348" s="1" t="s">
        <v>50</v>
      </c>
      <c r="J1348" s="1" t="s">
        <v>9</v>
      </c>
      <c r="K1348" s="1" t="s">
        <v>30</v>
      </c>
      <c r="L1348" s="1" t="s">
        <v>625</v>
      </c>
      <c r="M1348" s="1" t="s">
        <v>624</v>
      </c>
      <c r="N1348" s="1">
        <v>193.92</v>
      </c>
      <c r="O1348" s="1" t="s">
        <v>2</v>
      </c>
      <c r="P1348" s="1">
        <v>193.92</v>
      </c>
      <c r="Q1348" s="1">
        <v>0</v>
      </c>
      <c r="R1348" s="1" t="s">
        <v>46</v>
      </c>
      <c r="S1348" s="1">
        <v>3191.11</v>
      </c>
      <c r="T1348" s="6">
        <f>+S1348*N1348</f>
        <v>618820.05119999999</v>
      </c>
      <c r="U1348" s="6">
        <f>+S1348*Q1348</f>
        <v>0</v>
      </c>
      <c r="V1348" s="1" t="str">
        <f>IF(AB1348=0,IFERROR(VLOOKUP(L1348,[1]listaMateriales!A:K,11,0),"-"),"Sin producto")</f>
        <v>38 x 38</v>
      </c>
      <c r="W1348" s="6">
        <f>+IF(OR(K1348="27",K1348="28",K1348="29"),VLOOKUP(L1348,[1]listaMateriales!A:E,5,0),0)*N1348/1000</f>
        <v>0</v>
      </c>
      <c r="X1348" s="6">
        <f>+IF(W1348=0,0,T1348/W1348)</f>
        <v>0</v>
      </c>
      <c r="Y1348" s="1" t="str">
        <f>MID(L1348,14,1)</f>
        <v>1</v>
      </c>
      <c r="Z1348" s="2" t="str">
        <f>IF(IFERROR(FIND("PUL",M1348,1),0)&gt;1,"pulido","no")</f>
        <v>no</v>
      </c>
      <c r="AA1348" s="2" t="str">
        <f>IF(IFERROR(FIND("BIOC",M1348,1),0)&gt;1,"BIOCITY","no")</f>
        <v>no</v>
      </c>
      <c r="AB1348" s="2">
        <f>IFERROR(SEARCH("INT",F1348,1),0)+IFERROR(SEARCH("DEV",F1348,1),0)+IFERROR(SEARCH("FC",F1348,1),0)+IFERROR(SEARCH("USD",F1348,1),0)</f>
        <v>0</v>
      </c>
    </row>
    <row r="1349" spans="1:28" x14ac:dyDescent="0.2">
      <c r="A1349" s="1" t="s">
        <v>959</v>
      </c>
      <c r="B1349" s="1" t="s">
        <v>15</v>
      </c>
      <c r="C1349" s="4">
        <v>45369</v>
      </c>
      <c r="D1349" s="1" t="s">
        <v>691</v>
      </c>
      <c r="E1349" s="1" t="s">
        <v>690</v>
      </c>
      <c r="F1349" s="1" t="s">
        <v>913</v>
      </c>
      <c r="G1349" s="1" t="s">
        <v>12</v>
      </c>
      <c r="H1349" s="1" t="s">
        <v>11</v>
      </c>
      <c r="I1349" s="1" t="s">
        <v>50</v>
      </c>
      <c r="J1349" s="1" t="s">
        <v>9</v>
      </c>
      <c r="K1349" s="1" t="s">
        <v>30</v>
      </c>
      <c r="L1349" s="1" t="s">
        <v>114</v>
      </c>
      <c r="M1349" s="1" t="s">
        <v>113</v>
      </c>
      <c r="N1349" s="1">
        <v>193.92</v>
      </c>
      <c r="O1349" s="1" t="s">
        <v>2</v>
      </c>
      <c r="P1349" s="1">
        <v>193.92</v>
      </c>
      <c r="Q1349" s="1">
        <v>0</v>
      </c>
      <c r="R1349" s="1" t="s">
        <v>46</v>
      </c>
      <c r="S1349" s="1">
        <v>3191.11</v>
      </c>
      <c r="T1349" s="6">
        <f>+S1349*N1349</f>
        <v>618820.05119999999</v>
      </c>
      <c r="U1349" s="6">
        <f>+S1349*Q1349</f>
        <v>0</v>
      </c>
      <c r="V1349" s="1" t="str">
        <f>IF(AB1349=0,IFERROR(VLOOKUP(L1349,[1]listaMateriales!A:K,11,0),"-"),"Sin producto")</f>
        <v>38 x 38</v>
      </c>
      <c r="W1349" s="6">
        <f>+IF(OR(K1349="27",K1349="28",K1349="29"),VLOOKUP(L1349,[1]listaMateriales!A:E,5,0),0)*N1349/1000</f>
        <v>0</v>
      </c>
      <c r="X1349" s="6">
        <f>+IF(W1349=0,0,T1349/W1349)</f>
        <v>0</v>
      </c>
      <c r="Y1349" s="1" t="str">
        <f>MID(L1349,14,1)</f>
        <v>1</v>
      </c>
      <c r="Z1349" s="2" t="str">
        <f>IF(IFERROR(FIND("PUL",M1349,1),0)&gt;1,"pulido","no")</f>
        <v>no</v>
      </c>
      <c r="AA1349" s="2" t="str">
        <f>IF(IFERROR(FIND("BIOC",M1349,1),0)&gt;1,"BIOCITY","no")</f>
        <v>no</v>
      </c>
      <c r="AB1349" s="2">
        <f>IFERROR(SEARCH("INT",F1349,1),0)+IFERROR(SEARCH("DEV",F1349,1),0)+IFERROR(SEARCH("FC",F1349,1),0)+IFERROR(SEARCH("USD",F1349,1),0)</f>
        <v>0</v>
      </c>
    </row>
    <row r="1350" spans="1:28" x14ac:dyDescent="0.2">
      <c r="A1350" s="1" t="s">
        <v>958</v>
      </c>
      <c r="B1350" s="1" t="s">
        <v>15</v>
      </c>
      <c r="C1350" s="4">
        <v>45369</v>
      </c>
      <c r="D1350" s="1" t="s">
        <v>857</v>
      </c>
      <c r="E1350" s="1" t="s">
        <v>856</v>
      </c>
      <c r="F1350" s="1" t="s">
        <v>956</v>
      </c>
      <c r="G1350" s="1" t="s">
        <v>12</v>
      </c>
      <c r="H1350" s="1" t="s">
        <v>11</v>
      </c>
      <c r="I1350" s="1" t="s">
        <v>50</v>
      </c>
      <c r="J1350" s="1" t="s">
        <v>17</v>
      </c>
      <c r="K1350" s="1" t="s">
        <v>16</v>
      </c>
      <c r="L1350" s="1" t="s">
        <v>312</v>
      </c>
      <c r="M1350" s="1" t="s">
        <v>311</v>
      </c>
      <c r="N1350" s="1">
        <v>684</v>
      </c>
      <c r="O1350" s="1" t="s">
        <v>2</v>
      </c>
      <c r="P1350" s="1">
        <v>0</v>
      </c>
      <c r="Q1350" s="1">
        <v>684</v>
      </c>
      <c r="R1350" s="1" t="s">
        <v>33</v>
      </c>
      <c r="S1350" s="1">
        <v>19273.03</v>
      </c>
      <c r="T1350" s="6">
        <f>+S1350*N1350</f>
        <v>13182752.52</v>
      </c>
      <c r="U1350" s="6">
        <f>+S1350*Q1350</f>
        <v>13182752.52</v>
      </c>
      <c r="V1350" s="1" t="str">
        <f>IF(AB1350=0,IFERROR(VLOOKUP(L1350,[1]listaMateriales!A:K,11,0),"-"),"Sin producto")</f>
        <v>21 x 122</v>
      </c>
      <c r="W1350" s="6">
        <f>+IF(OR(K1350="27",K1350="28",K1350="29"),VLOOKUP(L1350,[1]listaMateriales!A:E,5,0),0)*N1350/1000</f>
        <v>0</v>
      </c>
      <c r="X1350" s="6">
        <f>+IF(W1350=0,0,T1350/W1350)</f>
        <v>0</v>
      </c>
      <c r="Y1350" s="1" t="str">
        <f>MID(L1350,14,1)</f>
        <v>1</v>
      </c>
      <c r="Z1350" s="2" t="str">
        <f>IF(IFERROR(FIND("PUL",M1350,1),0)&gt;1,"pulido","no")</f>
        <v>no</v>
      </c>
      <c r="AA1350" s="2" t="str">
        <f>IF(IFERROR(FIND("BIOC",M1350,1),0)&gt;1,"BIOCITY","no")</f>
        <v>no</v>
      </c>
      <c r="AB1350" s="2">
        <f>IFERROR(SEARCH("INT",F1350,1),0)+IFERROR(SEARCH("DEV",F1350,1),0)+IFERROR(SEARCH("FC",F1350,1),0)+IFERROR(SEARCH("USD",F1350,1),0)</f>
        <v>0</v>
      </c>
    </row>
    <row r="1351" spans="1:28" x14ac:dyDescent="0.2">
      <c r="A1351" s="1" t="s">
        <v>957</v>
      </c>
      <c r="B1351" s="1" t="s">
        <v>15</v>
      </c>
      <c r="C1351" s="4">
        <v>45369</v>
      </c>
      <c r="D1351" s="1" t="s">
        <v>857</v>
      </c>
      <c r="E1351" s="1" t="s">
        <v>856</v>
      </c>
      <c r="F1351" s="1" t="s">
        <v>956</v>
      </c>
      <c r="G1351" s="1" t="s">
        <v>12</v>
      </c>
      <c r="H1351" s="1" t="s">
        <v>11</v>
      </c>
      <c r="I1351" s="1" t="s">
        <v>50</v>
      </c>
      <c r="J1351" s="1" t="s">
        <v>9</v>
      </c>
      <c r="K1351" s="1" t="s">
        <v>30</v>
      </c>
      <c r="L1351" s="1" t="s">
        <v>711</v>
      </c>
      <c r="M1351" s="1" t="s">
        <v>710</v>
      </c>
      <c r="N1351" s="1">
        <v>199.68</v>
      </c>
      <c r="O1351" s="1" t="s">
        <v>2</v>
      </c>
      <c r="P1351" s="1">
        <v>0</v>
      </c>
      <c r="Q1351" s="1">
        <v>199.68</v>
      </c>
      <c r="R1351" s="1" t="s">
        <v>33</v>
      </c>
      <c r="S1351" s="1">
        <v>4076.86</v>
      </c>
      <c r="T1351" s="6">
        <f>+S1351*N1351</f>
        <v>814067.40480000002</v>
      </c>
      <c r="U1351" s="6">
        <f>+S1351*Q1351</f>
        <v>814067.40480000002</v>
      </c>
      <c r="V1351" s="1" t="str">
        <f>IF(AB1351=0,IFERROR(VLOOKUP(L1351,[1]listaMateriales!A:K,11,0),"-"),"Sin producto")</f>
        <v>51 x 51</v>
      </c>
      <c r="W1351" s="6">
        <f>+IF(OR(K1351="27",K1351="28",K1351="29"),VLOOKUP(L1351,[1]listaMateriales!A:E,5,0),0)*N1351/1000</f>
        <v>0</v>
      </c>
      <c r="X1351" s="6">
        <f>+IF(W1351=0,0,T1351/W1351)</f>
        <v>0</v>
      </c>
      <c r="Y1351" s="1" t="str">
        <f>MID(L1351,14,1)</f>
        <v>1</v>
      </c>
      <c r="Z1351" s="2" t="str">
        <f>IF(IFERROR(FIND("PUL",M1351,1),0)&gt;1,"pulido","no")</f>
        <v>no</v>
      </c>
      <c r="AA1351" s="2" t="str">
        <f>IF(IFERROR(FIND("BIOC",M1351,1),0)&gt;1,"BIOCITY","no")</f>
        <v>no</v>
      </c>
      <c r="AB1351" s="2">
        <f>IFERROR(SEARCH("INT",F1351,1),0)+IFERROR(SEARCH("DEV",F1351,1),0)+IFERROR(SEARCH("FC",F1351,1),0)+IFERROR(SEARCH("USD",F1351,1),0)</f>
        <v>0</v>
      </c>
    </row>
    <row r="1352" spans="1:28" x14ac:dyDescent="0.2">
      <c r="A1352" s="1" t="s">
        <v>955</v>
      </c>
      <c r="B1352" s="1" t="s">
        <v>42</v>
      </c>
      <c r="C1352" s="4">
        <v>45369</v>
      </c>
      <c r="D1352" s="1" t="s">
        <v>135</v>
      </c>
      <c r="E1352" s="1" t="s">
        <v>134</v>
      </c>
      <c r="F1352" s="1" t="s">
        <v>954</v>
      </c>
      <c r="G1352" s="1" t="s">
        <v>39</v>
      </c>
      <c r="H1352" s="1" t="s">
        <v>38</v>
      </c>
      <c r="I1352" s="1" t="s">
        <v>50</v>
      </c>
      <c r="J1352" s="1" t="s">
        <v>17</v>
      </c>
      <c r="K1352" s="1" t="s">
        <v>49</v>
      </c>
      <c r="L1352" s="1" t="s">
        <v>48</v>
      </c>
      <c r="M1352" s="1" t="s">
        <v>47</v>
      </c>
      <c r="N1352" s="1">
        <v>6336</v>
      </c>
      <c r="O1352" s="1" t="s">
        <v>4</v>
      </c>
      <c r="P1352" s="1">
        <v>6336</v>
      </c>
      <c r="Q1352" s="1">
        <v>0</v>
      </c>
      <c r="R1352" s="1" t="s">
        <v>33</v>
      </c>
      <c r="S1352" s="1">
        <v>167.56</v>
      </c>
      <c r="T1352" s="6">
        <f>+S1352*N1352</f>
        <v>1061660.1599999999</v>
      </c>
      <c r="U1352" s="6">
        <f>+S1352*Q1352</f>
        <v>0</v>
      </c>
      <c r="V1352" s="1" t="str">
        <f>IF(AB1352=0,IFERROR(VLOOKUP(L1352,[1]listaMateriales!A:K,11,0),"-"),"Sin producto")</f>
        <v xml:space="preserve">Ladrillos (Olavarria)    </v>
      </c>
      <c r="W1352" s="6">
        <f>+IF(OR(K1352="27",K1352="28",K1352="29"),VLOOKUP(L1352,[1]listaMateriales!A:E,5,0),0)*N1352/1000</f>
        <v>33.827904000000004</v>
      </c>
      <c r="X1352" s="6">
        <f>+IF(W1352=0,0,T1352/W1352)</f>
        <v>31384.154336017975</v>
      </c>
      <c r="Y1352" s="1" t="str">
        <f>MID(L1352,14,1)</f>
        <v>1</v>
      </c>
      <c r="Z1352" s="2" t="str">
        <f>IF(IFERROR(FIND("PUL",M1352,1),0)&gt;1,"pulido","no")</f>
        <v>no</v>
      </c>
      <c r="AA1352" s="2" t="str">
        <f>IF(IFERROR(FIND("BIOC",M1352,1),0)&gt;1,"BIOCITY","no")</f>
        <v>no</v>
      </c>
      <c r="AB1352" s="2">
        <f>IFERROR(SEARCH("INT",F1352,1),0)+IFERROR(SEARCH("DEV",F1352,1),0)+IFERROR(SEARCH("FC",F1352,1),0)+IFERROR(SEARCH("USD",F1352,1),0)</f>
        <v>0</v>
      </c>
    </row>
    <row r="1353" spans="1:28" x14ac:dyDescent="0.2">
      <c r="A1353" s="1" t="s">
        <v>953</v>
      </c>
      <c r="B1353" s="1" t="s">
        <v>42</v>
      </c>
      <c r="C1353" s="4">
        <v>45369</v>
      </c>
      <c r="D1353" s="1" t="s">
        <v>135</v>
      </c>
      <c r="E1353" s="1" t="s">
        <v>134</v>
      </c>
      <c r="F1353" s="1" t="s">
        <v>952</v>
      </c>
      <c r="G1353" s="1" t="s">
        <v>39</v>
      </c>
      <c r="H1353" s="1" t="s">
        <v>38</v>
      </c>
      <c r="I1353" s="1" t="s">
        <v>50</v>
      </c>
      <c r="J1353" s="1" t="s">
        <v>17</v>
      </c>
      <c r="K1353" s="1" t="s">
        <v>49</v>
      </c>
      <c r="L1353" s="1" t="s">
        <v>57</v>
      </c>
      <c r="M1353" s="1" t="s">
        <v>56</v>
      </c>
      <c r="N1353" s="1">
        <v>4680</v>
      </c>
      <c r="O1353" s="1" t="s">
        <v>4</v>
      </c>
      <c r="P1353" s="1">
        <v>4680</v>
      </c>
      <c r="Q1353" s="1">
        <v>0</v>
      </c>
      <c r="R1353" s="1" t="s">
        <v>33</v>
      </c>
      <c r="S1353" s="1">
        <v>226.95</v>
      </c>
      <c r="T1353" s="6">
        <f>+S1353*N1353</f>
        <v>1062126</v>
      </c>
      <c r="U1353" s="6">
        <f>+S1353*Q1353</f>
        <v>0</v>
      </c>
      <c r="V1353" s="1" t="str">
        <f>IF(AB1353=0,IFERROR(VLOOKUP(L1353,[1]listaMateriales!A:K,11,0),"-"),"Sin producto")</f>
        <v xml:space="preserve">Ladrillos (Olavarria)    </v>
      </c>
      <c r="W1353" s="6">
        <f>+IF(OR(K1353="27",K1353="28",K1353="29"),VLOOKUP(L1353,[1]listaMateriales!A:E,5,0),0)*N1353/1000</f>
        <v>32.394959999999998</v>
      </c>
      <c r="X1353" s="6">
        <f>+IF(W1353=0,0,T1353/W1353)</f>
        <v>32786.766830395842</v>
      </c>
      <c r="Y1353" s="1" t="str">
        <f>MID(L1353,14,1)</f>
        <v>1</v>
      </c>
      <c r="Z1353" s="2" t="str">
        <f>IF(IFERROR(FIND("PUL",M1353,1),0)&gt;1,"pulido","no")</f>
        <v>no</v>
      </c>
      <c r="AA1353" s="2" t="str">
        <f>IF(IFERROR(FIND("BIOC",M1353,1),0)&gt;1,"BIOCITY","no")</f>
        <v>no</v>
      </c>
      <c r="AB1353" s="2">
        <f>IFERROR(SEARCH("INT",F1353,1),0)+IFERROR(SEARCH("DEV",F1353,1),0)+IFERROR(SEARCH("FC",F1353,1),0)+IFERROR(SEARCH("USD",F1353,1),0)</f>
        <v>0</v>
      </c>
    </row>
    <row r="1354" spans="1:28" x14ac:dyDescent="0.2">
      <c r="A1354" s="1" t="s">
        <v>951</v>
      </c>
      <c r="B1354" s="1" t="s">
        <v>15</v>
      </c>
      <c r="C1354" s="4">
        <v>45369</v>
      </c>
      <c r="D1354" s="1" t="s">
        <v>950</v>
      </c>
      <c r="E1354" s="1" t="s">
        <v>949</v>
      </c>
      <c r="F1354" s="1" t="s">
        <v>859</v>
      </c>
      <c r="G1354" s="1" t="s">
        <v>39</v>
      </c>
      <c r="H1354" s="1" t="s">
        <v>38</v>
      </c>
      <c r="I1354" s="1" t="s">
        <v>50</v>
      </c>
      <c r="J1354" s="1" t="s">
        <v>37</v>
      </c>
      <c r="K1354" s="1" t="s">
        <v>36</v>
      </c>
      <c r="L1354" s="1" t="s">
        <v>207</v>
      </c>
      <c r="M1354" s="1" t="s">
        <v>206</v>
      </c>
      <c r="N1354" s="1">
        <v>3960</v>
      </c>
      <c r="O1354" s="1" t="s">
        <v>4</v>
      </c>
      <c r="P1354" s="1">
        <v>3960</v>
      </c>
      <c r="Q1354" s="1">
        <v>0</v>
      </c>
      <c r="R1354" s="1" t="s">
        <v>125</v>
      </c>
      <c r="S1354" s="1">
        <v>380.74</v>
      </c>
      <c r="T1354" s="6">
        <f>+S1354*N1354</f>
        <v>1507730.4000000001</v>
      </c>
      <c r="U1354" s="6">
        <f>+S1354*Q1354</f>
        <v>0</v>
      </c>
      <c r="V1354" s="1" t="str">
        <f>IF(AB1354=0,IFERROR(VLOOKUP(L1354,[1]listaMateriales!A:K,11,0),"-"),"Sin producto")</f>
        <v>Ladrillos (Campana)</v>
      </c>
      <c r="W1354" s="6">
        <f>+IF(OR(K1354="27",K1354="28",K1354="29"),VLOOKUP(L1354,[1]listaMateriales!A:E,5,0),0)*N1354/1000</f>
        <v>27.72</v>
      </c>
      <c r="X1354" s="6">
        <f>+IF(W1354=0,0,T1354/W1354)</f>
        <v>54391.42857142858</v>
      </c>
      <c r="Y1354" s="1" t="str">
        <f>MID(L1354,14,1)</f>
        <v/>
      </c>
      <c r="Z1354" s="2" t="str">
        <f>IF(IFERROR(FIND("PUL",M1354,1),0)&gt;1,"pulido","no")</f>
        <v>no</v>
      </c>
      <c r="AA1354" s="2" t="str">
        <f>IF(IFERROR(FIND("BIOC",M1354,1),0)&gt;1,"BIOCITY","no")</f>
        <v>no</v>
      </c>
      <c r="AB1354" s="2">
        <f>IFERROR(SEARCH("INT",F1354,1),0)+IFERROR(SEARCH("DEV",F1354,1),0)+IFERROR(SEARCH("FC",F1354,1),0)+IFERROR(SEARCH("USD",F1354,1),0)</f>
        <v>0</v>
      </c>
    </row>
    <row r="1355" spans="1:28" x14ac:dyDescent="0.2">
      <c r="A1355" s="1" t="s">
        <v>948</v>
      </c>
      <c r="B1355" s="1" t="s">
        <v>15</v>
      </c>
      <c r="C1355" s="4">
        <v>45369</v>
      </c>
      <c r="D1355" s="1" t="s">
        <v>92</v>
      </c>
      <c r="E1355" s="1" t="s">
        <v>91</v>
      </c>
      <c r="F1355" s="1" t="s">
        <v>917</v>
      </c>
      <c r="G1355" s="1" t="s">
        <v>39</v>
      </c>
      <c r="H1355" s="1" t="s">
        <v>38</v>
      </c>
      <c r="I1355" s="1" t="s">
        <v>50</v>
      </c>
      <c r="J1355" s="1" t="s">
        <v>17</v>
      </c>
      <c r="K1355" s="1" t="s">
        <v>49</v>
      </c>
      <c r="L1355" s="1" t="s">
        <v>133</v>
      </c>
      <c r="M1355" s="1" t="s">
        <v>132</v>
      </c>
      <c r="N1355" s="1">
        <v>1440</v>
      </c>
      <c r="O1355" s="1" t="s">
        <v>4</v>
      </c>
      <c r="P1355" s="1">
        <v>1440</v>
      </c>
      <c r="Q1355" s="1">
        <v>0</v>
      </c>
      <c r="R1355" s="1" t="s">
        <v>46</v>
      </c>
      <c r="S1355" s="1">
        <v>213.97</v>
      </c>
      <c r="T1355" s="6">
        <f>+S1355*N1355</f>
        <v>308116.8</v>
      </c>
      <c r="U1355" s="6">
        <f>+S1355*Q1355</f>
        <v>0</v>
      </c>
      <c r="V1355" s="1" t="str">
        <f>IF(AB1355=0,IFERROR(VLOOKUP(L1355,[1]listaMateriales!A:K,11,0),"-"),"Sin producto")</f>
        <v xml:space="preserve">Ladrillos (Olavarria)    </v>
      </c>
      <c r="W1355" s="6">
        <f>+IF(OR(K1355="27",K1355="28",K1355="29"),VLOOKUP(L1355,[1]listaMateriales!A:E,5,0),0)*N1355/1000</f>
        <v>6.3921599999999996</v>
      </c>
      <c r="X1355" s="6">
        <f>+IF(W1355=0,0,T1355/W1355)</f>
        <v>48202.297814823156</v>
      </c>
      <c r="Y1355" s="1" t="str">
        <f>MID(L1355,14,1)</f>
        <v>1</v>
      </c>
      <c r="Z1355" s="2" t="str">
        <f>IF(IFERROR(FIND("PUL",M1355,1),0)&gt;1,"pulido","no")</f>
        <v>no</v>
      </c>
      <c r="AA1355" s="2" t="str">
        <f>IF(IFERROR(FIND("BIOC",M1355,1),0)&gt;1,"BIOCITY","no")</f>
        <v>no</v>
      </c>
      <c r="AB1355" s="2">
        <f>IFERROR(SEARCH("INT",F1355,1),0)+IFERROR(SEARCH("DEV",F1355,1),0)+IFERROR(SEARCH("FC",F1355,1),0)+IFERROR(SEARCH("USD",F1355,1),0)</f>
        <v>0</v>
      </c>
    </row>
    <row r="1356" spans="1:28" x14ac:dyDescent="0.2">
      <c r="A1356" s="1" t="s">
        <v>948</v>
      </c>
      <c r="B1356" s="1" t="s">
        <v>15</v>
      </c>
      <c r="C1356" s="4">
        <v>45369</v>
      </c>
      <c r="D1356" s="1" t="s">
        <v>92</v>
      </c>
      <c r="E1356" s="1" t="s">
        <v>91</v>
      </c>
      <c r="F1356" s="1" t="s">
        <v>917</v>
      </c>
      <c r="G1356" s="1" t="s">
        <v>39</v>
      </c>
      <c r="H1356" s="1" t="s">
        <v>38</v>
      </c>
      <c r="I1356" s="1" t="s">
        <v>50</v>
      </c>
      <c r="J1356" s="1" t="s">
        <v>17</v>
      </c>
      <c r="K1356" s="1" t="s">
        <v>49</v>
      </c>
      <c r="L1356" s="1" t="s">
        <v>48</v>
      </c>
      <c r="M1356" s="1" t="s">
        <v>47</v>
      </c>
      <c r="N1356" s="1">
        <v>1872</v>
      </c>
      <c r="O1356" s="1" t="s">
        <v>4</v>
      </c>
      <c r="P1356" s="1">
        <v>1872</v>
      </c>
      <c r="Q1356" s="1">
        <v>0</v>
      </c>
      <c r="R1356" s="1" t="s">
        <v>46</v>
      </c>
      <c r="S1356" s="1">
        <v>241.77</v>
      </c>
      <c r="T1356" s="6">
        <f>+S1356*N1356</f>
        <v>452593.44</v>
      </c>
      <c r="U1356" s="6">
        <f>+S1356*Q1356</f>
        <v>0</v>
      </c>
      <c r="V1356" s="1" t="str">
        <f>IF(AB1356=0,IFERROR(VLOOKUP(L1356,[1]listaMateriales!A:K,11,0),"-"),"Sin producto")</f>
        <v xml:space="preserve">Ladrillos (Olavarria)    </v>
      </c>
      <c r="W1356" s="6">
        <f>+IF(OR(K1356="27",K1356="28",K1356="29"),VLOOKUP(L1356,[1]listaMateriales!A:E,5,0),0)*N1356/1000</f>
        <v>9.9946079999999995</v>
      </c>
      <c r="X1356" s="6">
        <f>+IF(W1356=0,0,T1356/W1356)</f>
        <v>45283.761003933323</v>
      </c>
      <c r="Y1356" s="1" t="str">
        <f>MID(L1356,14,1)</f>
        <v>1</v>
      </c>
      <c r="Z1356" s="2" t="str">
        <f>IF(IFERROR(FIND("PUL",M1356,1),0)&gt;1,"pulido","no")</f>
        <v>no</v>
      </c>
      <c r="AA1356" s="2" t="str">
        <f>IF(IFERROR(FIND("BIOC",M1356,1),0)&gt;1,"BIOCITY","no")</f>
        <v>no</v>
      </c>
      <c r="AB1356" s="2">
        <f>IFERROR(SEARCH("INT",F1356,1),0)+IFERROR(SEARCH("DEV",F1356,1),0)+IFERROR(SEARCH("FC",F1356,1),0)+IFERROR(SEARCH("USD",F1356,1),0)</f>
        <v>0</v>
      </c>
    </row>
    <row r="1357" spans="1:28" x14ac:dyDescent="0.2">
      <c r="A1357" s="1" t="s">
        <v>948</v>
      </c>
      <c r="B1357" s="1" t="s">
        <v>15</v>
      </c>
      <c r="C1357" s="4">
        <v>45369</v>
      </c>
      <c r="D1357" s="1" t="s">
        <v>92</v>
      </c>
      <c r="E1357" s="1" t="s">
        <v>91</v>
      </c>
      <c r="F1357" s="1" t="s">
        <v>917</v>
      </c>
      <c r="G1357" s="1" t="s">
        <v>39</v>
      </c>
      <c r="H1357" s="1" t="s">
        <v>38</v>
      </c>
      <c r="I1357" s="1" t="s">
        <v>50</v>
      </c>
      <c r="J1357" s="1" t="s">
        <v>17</v>
      </c>
      <c r="K1357" s="1" t="s">
        <v>49</v>
      </c>
      <c r="L1357" s="1" t="s">
        <v>57</v>
      </c>
      <c r="M1357" s="1" t="s">
        <v>56</v>
      </c>
      <c r="N1357" s="1">
        <v>2250</v>
      </c>
      <c r="O1357" s="1" t="s">
        <v>4</v>
      </c>
      <c r="P1357" s="1">
        <v>2250</v>
      </c>
      <c r="Q1357" s="1">
        <v>0</v>
      </c>
      <c r="R1357" s="1" t="s">
        <v>46</v>
      </c>
      <c r="S1357" s="1">
        <v>327.45</v>
      </c>
      <c r="T1357" s="6">
        <f>+S1357*N1357</f>
        <v>736762.5</v>
      </c>
      <c r="U1357" s="6">
        <f>+S1357*Q1357</f>
        <v>0</v>
      </c>
      <c r="V1357" s="1" t="str">
        <f>IF(AB1357=0,IFERROR(VLOOKUP(L1357,[1]listaMateriales!A:K,11,0),"-"),"Sin producto")</f>
        <v xml:space="preserve">Ladrillos (Olavarria)    </v>
      </c>
      <c r="W1357" s="6">
        <f>+IF(OR(K1357="27",K1357="28",K1357="29"),VLOOKUP(L1357,[1]listaMateriales!A:E,5,0),0)*N1357/1000</f>
        <v>15.5745</v>
      </c>
      <c r="X1357" s="6">
        <f>+IF(W1357=0,0,T1357/W1357)</f>
        <v>47305.691996532791</v>
      </c>
      <c r="Y1357" s="1" t="str">
        <f>MID(L1357,14,1)</f>
        <v>1</v>
      </c>
      <c r="Z1357" s="2" t="str">
        <f>IF(IFERROR(FIND("PUL",M1357,1),0)&gt;1,"pulido","no")</f>
        <v>no</v>
      </c>
      <c r="AA1357" s="2" t="str">
        <f>IF(IFERROR(FIND("BIOC",M1357,1),0)&gt;1,"BIOCITY","no")</f>
        <v>no</v>
      </c>
      <c r="AB1357" s="2">
        <f>IFERROR(SEARCH("INT",F1357,1),0)+IFERROR(SEARCH("DEV",F1357,1),0)+IFERROR(SEARCH("FC",F1357,1),0)+IFERROR(SEARCH("USD",F1357,1),0)</f>
        <v>0</v>
      </c>
    </row>
    <row r="1358" spans="1:28" x14ac:dyDescent="0.2">
      <c r="A1358" s="1" t="s">
        <v>947</v>
      </c>
      <c r="B1358" s="1" t="s">
        <v>15</v>
      </c>
      <c r="C1358" s="4">
        <v>45369</v>
      </c>
      <c r="D1358" s="1" t="s">
        <v>92</v>
      </c>
      <c r="E1358" s="1" t="s">
        <v>91</v>
      </c>
      <c r="F1358" s="1" t="s">
        <v>917</v>
      </c>
      <c r="G1358" s="1" t="s">
        <v>39</v>
      </c>
      <c r="H1358" s="1" t="s">
        <v>38</v>
      </c>
      <c r="I1358" s="1" t="s">
        <v>50</v>
      </c>
      <c r="J1358" s="1" t="s">
        <v>17</v>
      </c>
      <c r="K1358" s="1" t="s">
        <v>49</v>
      </c>
      <c r="L1358" s="1" t="s">
        <v>55</v>
      </c>
      <c r="M1358" s="1" t="s">
        <v>54</v>
      </c>
      <c r="N1358" s="1">
        <v>1980</v>
      </c>
      <c r="O1358" s="1" t="s">
        <v>4</v>
      </c>
      <c r="P1358" s="1">
        <v>1980</v>
      </c>
      <c r="Q1358" s="1">
        <v>0</v>
      </c>
      <c r="R1358" s="1" t="s">
        <v>46</v>
      </c>
      <c r="S1358" s="1">
        <v>189.61</v>
      </c>
      <c r="T1358" s="6">
        <f>+S1358*N1358</f>
        <v>375427.80000000005</v>
      </c>
      <c r="U1358" s="6">
        <f>+S1358*Q1358</f>
        <v>0</v>
      </c>
      <c r="V1358" s="1" t="str">
        <f>IF(AB1358=0,IFERROR(VLOOKUP(L1358,[1]listaMateriales!A:K,11,0),"-"),"Sin producto")</f>
        <v xml:space="preserve">Ladrillos (Olavarria)    </v>
      </c>
      <c r="W1358" s="6">
        <f>+IF(OR(K1358="27",K1358="28",K1358="29"),VLOOKUP(L1358,[1]listaMateriales!A:E,5,0),0)*N1358/1000</f>
        <v>7.22898</v>
      </c>
      <c r="X1358" s="6">
        <f>+IF(W1358=0,0,T1358/W1358)</f>
        <v>51933.716789920574</v>
      </c>
      <c r="Y1358" s="1" t="str">
        <f>MID(L1358,14,1)</f>
        <v>1</v>
      </c>
      <c r="Z1358" s="2" t="str">
        <f>IF(IFERROR(FIND("PUL",M1358,1),0)&gt;1,"pulido","no")</f>
        <v>no</v>
      </c>
      <c r="AA1358" s="2" t="str">
        <f>IF(IFERROR(FIND("BIOC",M1358,1),0)&gt;1,"BIOCITY","no")</f>
        <v>no</v>
      </c>
      <c r="AB1358" s="2">
        <f>IFERROR(SEARCH("INT",F1358,1),0)+IFERROR(SEARCH("DEV",F1358,1),0)+IFERROR(SEARCH("FC",F1358,1),0)+IFERROR(SEARCH("USD",F1358,1),0)</f>
        <v>0</v>
      </c>
    </row>
    <row r="1359" spans="1:28" x14ac:dyDescent="0.2">
      <c r="A1359" s="1" t="s">
        <v>947</v>
      </c>
      <c r="B1359" s="1" t="s">
        <v>15</v>
      </c>
      <c r="C1359" s="4">
        <v>45369</v>
      </c>
      <c r="D1359" s="1" t="s">
        <v>92</v>
      </c>
      <c r="E1359" s="1" t="s">
        <v>91</v>
      </c>
      <c r="F1359" s="1" t="s">
        <v>917</v>
      </c>
      <c r="G1359" s="1" t="s">
        <v>39</v>
      </c>
      <c r="H1359" s="1" t="s">
        <v>38</v>
      </c>
      <c r="I1359" s="1" t="s">
        <v>50</v>
      </c>
      <c r="J1359" s="1" t="s">
        <v>17</v>
      </c>
      <c r="K1359" s="1" t="s">
        <v>49</v>
      </c>
      <c r="L1359" s="1" t="s">
        <v>48</v>
      </c>
      <c r="M1359" s="1" t="s">
        <v>47</v>
      </c>
      <c r="N1359" s="1">
        <v>4320</v>
      </c>
      <c r="O1359" s="1" t="s">
        <v>4</v>
      </c>
      <c r="P1359" s="1">
        <v>4320</v>
      </c>
      <c r="Q1359" s="1">
        <v>0</v>
      </c>
      <c r="R1359" s="1" t="s">
        <v>46</v>
      </c>
      <c r="S1359" s="1">
        <v>241.77</v>
      </c>
      <c r="T1359" s="6">
        <f>+S1359*N1359</f>
        <v>1044446.4</v>
      </c>
      <c r="U1359" s="6">
        <f>+S1359*Q1359</f>
        <v>0</v>
      </c>
      <c r="V1359" s="1" t="str">
        <f>IF(AB1359=0,IFERROR(VLOOKUP(L1359,[1]listaMateriales!A:K,11,0),"-"),"Sin producto")</f>
        <v xml:space="preserve">Ladrillos (Olavarria)    </v>
      </c>
      <c r="W1359" s="6">
        <f>+IF(OR(K1359="27",K1359="28",K1359="29"),VLOOKUP(L1359,[1]listaMateriales!A:E,5,0),0)*N1359/1000</f>
        <v>23.064480000000003</v>
      </c>
      <c r="X1359" s="6">
        <f>+IF(W1359=0,0,T1359/W1359)</f>
        <v>45283.761003933316</v>
      </c>
      <c r="Y1359" s="1" t="str">
        <f>MID(L1359,14,1)</f>
        <v>1</v>
      </c>
      <c r="Z1359" s="2" t="str">
        <f>IF(IFERROR(FIND("PUL",M1359,1),0)&gt;1,"pulido","no")</f>
        <v>no</v>
      </c>
      <c r="AA1359" s="2" t="str">
        <f>IF(IFERROR(FIND("BIOC",M1359,1),0)&gt;1,"BIOCITY","no")</f>
        <v>no</v>
      </c>
      <c r="AB1359" s="2">
        <f>IFERROR(SEARCH("INT",F1359,1),0)+IFERROR(SEARCH("DEV",F1359,1),0)+IFERROR(SEARCH("FC",F1359,1),0)+IFERROR(SEARCH("USD",F1359,1),0)</f>
        <v>0</v>
      </c>
    </row>
    <row r="1360" spans="1:28" x14ac:dyDescent="0.2">
      <c r="A1360" s="1" t="s">
        <v>947</v>
      </c>
      <c r="B1360" s="1" t="s">
        <v>15</v>
      </c>
      <c r="C1360" s="4">
        <v>45369</v>
      </c>
      <c r="D1360" s="1" t="s">
        <v>92</v>
      </c>
      <c r="E1360" s="1" t="s">
        <v>91</v>
      </c>
      <c r="F1360" s="1" t="s">
        <v>917</v>
      </c>
      <c r="G1360" s="1" t="s">
        <v>39</v>
      </c>
      <c r="H1360" s="1" t="s">
        <v>38</v>
      </c>
      <c r="I1360" s="1" t="s">
        <v>50</v>
      </c>
      <c r="J1360" s="1" t="s">
        <v>17</v>
      </c>
      <c r="K1360" s="1" t="s">
        <v>49</v>
      </c>
      <c r="L1360" s="1" t="s">
        <v>57</v>
      </c>
      <c r="M1360" s="1" t="s">
        <v>56</v>
      </c>
      <c r="N1360" s="1">
        <v>1800</v>
      </c>
      <c r="O1360" s="1" t="s">
        <v>4</v>
      </c>
      <c r="P1360" s="1">
        <v>1800</v>
      </c>
      <c r="Q1360" s="1">
        <v>0</v>
      </c>
      <c r="R1360" s="1" t="s">
        <v>46</v>
      </c>
      <c r="S1360" s="1">
        <v>327.45</v>
      </c>
      <c r="T1360" s="6">
        <f>+S1360*N1360</f>
        <v>589410</v>
      </c>
      <c r="U1360" s="6">
        <f>+S1360*Q1360</f>
        <v>0</v>
      </c>
      <c r="V1360" s="1" t="str">
        <f>IF(AB1360=0,IFERROR(VLOOKUP(L1360,[1]listaMateriales!A:K,11,0),"-"),"Sin producto")</f>
        <v xml:space="preserve">Ladrillos (Olavarria)    </v>
      </c>
      <c r="W1360" s="6">
        <f>+IF(OR(K1360="27",K1360="28",K1360="29"),VLOOKUP(L1360,[1]listaMateriales!A:E,5,0),0)*N1360/1000</f>
        <v>12.4596</v>
      </c>
      <c r="X1360" s="6">
        <f>+IF(W1360=0,0,T1360/W1360)</f>
        <v>47305.691996532791</v>
      </c>
      <c r="Y1360" s="1" t="str">
        <f>MID(L1360,14,1)</f>
        <v>1</v>
      </c>
      <c r="Z1360" s="2" t="str">
        <f>IF(IFERROR(FIND("PUL",M1360,1),0)&gt;1,"pulido","no")</f>
        <v>no</v>
      </c>
      <c r="AA1360" s="2" t="str">
        <f>IF(IFERROR(FIND("BIOC",M1360,1),0)&gt;1,"BIOCITY","no")</f>
        <v>no</v>
      </c>
      <c r="AB1360" s="2">
        <f>IFERROR(SEARCH("INT",F1360,1),0)+IFERROR(SEARCH("DEV",F1360,1),0)+IFERROR(SEARCH("FC",F1360,1),0)+IFERROR(SEARCH("USD",F1360,1),0)</f>
        <v>0</v>
      </c>
    </row>
    <row r="1361" spans="1:28" x14ac:dyDescent="0.2">
      <c r="A1361" s="1" t="s">
        <v>946</v>
      </c>
      <c r="B1361" s="1" t="s">
        <v>42</v>
      </c>
      <c r="C1361" s="4">
        <v>45369</v>
      </c>
      <c r="D1361" s="1" t="s">
        <v>944</v>
      </c>
      <c r="E1361" s="1" t="s">
        <v>943</v>
      </c>
      <c r="F1361" s="1" t="s">
        <v>917</v>
      </c>
      <c r="G1361" s="1" t="s">
        <v>39</v>
      </c>
      <c r="H1361" s="1" t="s">
        <v>38</v>
      </c>
      <c r="I1361" s="1" t="s">
        <v>0</v>
      </c>
      <c r="J1361" s="1" t="s">
        <v>17</v>
      </c>
      <c r="K1361" s="1" t="s">
        <v>49</v>
      </c>
      <c r="L1361" s="1" t="s">
        <v>57</v>
      </c>
      <c r="M1361" s="1" t="s">
        <v>56</v>
      </c>
      <c r="N1361" s="1">
        <v>180</v>
      </c>
      <c r="O1361" s="1" t="s">
        <v>4</v>
      </c>
      <c r="P1361" s="1">
        <v>0</v>
      </c>
      <c r="Q1361" s="1">
        <v>180</v>
      </c>
      <c r="R1361" s="1" t="s">
        <v>46</v>
      </c>
      <c r="S1361" s="1">
        <v>236.82</v>
      </c>
      <c r="T1361" s="6">
        <f>+S1361*N1361</f>
        <v>42627.6</v>
      </c>
      <c r="U1361" s="6">
        <f>+S1361*Q1361</f>
        <v>42627.6</v>
      </c>
      <c r="V1361" s="1" t="str">
        <f>IF(AB1361=0,IFERROR(VLOOKUP(L1361,[1]listaMateriales!A:K,11,0),"-"),"Sin producto")</f>
        <v xml:space="preserve">Ladrillos (Olavarria)    </v>
      </c>
      <c r="W1361" s="6">
        <f>+IF(OR(K1361="27",K1361="28",K1361="29"),VLOOKUP(L1361,[1]listaMateriales!A:E,5,0),0)*N1361/1000</f>
        <v>1.24596</v>
      </c>
      <c r="X1361" s="6">
        <f>+IF(W1361=0,0,T1361/W1361)</f>
        <v>34212.655301935854</v>
      </c>
      <c r="Y1361" s="1" t="str">
        <f>MID(L1361,14,1)</f>
        <v>1</v>
      </c>
      <c r="Z1361" s="2" t="str">
        <f>IF(IFERROR(FIND("PUL",M1361,1),0)&gt;1,"pulido","no")</f>
        <v>no</v>
      </c>
      <c r="AA1361" s="2" t="str">
        <f>IF(IFERROR(FIND("BIOC",M1361,1),0)&gt;1,"BIOCITY","no")</f>
        <v>no</v>
      </c>
      <c r="AB1361" s="2">
        <f>IFERROR(SEARCH("INT",F1361,1),0)+IFERROR(SEARCH("DEV",F1361,1),0)+IFERROR(SEARCH("FC",F1361,1),0)+IFERROR(SEARCH("USD",F1361,1),0)</f>
        <v>0</v>
      </c>
    </row>
    <row r="1362" spans="1:28" x14ac:dyDescent="0.2">
      <c r="A1362" s="1" t="s">
        <v>945</v>
      </c>
      <c r="B1362" s="1" t="s">
        <v>15</v>
      </c>
      <c r="C1362" s="4">
        <v>45369</v>
      </c>
      <c r="D1362" s="1" t="s">
        <v>944</v>
      </c>
      <c r="E1362" s="1" t="s">
        <v>943</v>
      </c>
      <c r="F1362" s="1" t="s">
        <v>917</v>
      </c>
      <c r="G1362" s="1" t="s">
        <v>39</v>
      </c>
      <c r="H1362" s="1" t="s">
        <v>38</v>
      </c>
      <c r="I1362" s="1" t="s">
        <v>50</v>
      </c>
      <c r="J1362" s="1" t="s">
        <v>17</v>
      </c>
      <c r="K1362" s="1" t="s">
        <v>49</v>
      </c>
      <c r="L1362" s="1" t="s">
        <v>57</v>
      </c>
      <c r="M1362" s="1" t="s">
        <v>56</v>
      </c>
      <c r="N1362" s="1">
        <v>3060</v>
      </c>
      <c r="O1362" s="1" t="s">
        <v>4</v>
      </c>
      <c r="P1362" s="1">
        <v>0</v>
      </c>
      <c r="Q1362" s="1">
        <v>3060</v>
      </c>
      <c r="R1362" s="1" t="s">
        <v>46</v>
      </c>
      <c r="S1362" s="1">
        <v>457.54</v>
      </c>
      <c r="T1362" s="6">
        <f>+S1362*N1362</f>
        <v>1400072.4000000001</v>
      </c>
      <c r="U1362" s="6">
        <f>+S1362*Q1362</f>
        <v>1400072.4000000001</v>
      </c>
      <c r="V1362" s="1" t="str">
        <f>IF(AB1362=0,IFERROR(VLOOKUP(L1362,[1]listaMateriales!A:K,11,0),"-"),"Sin producto")</f>
        <v xml:space="preserve">Ladrillos (Olavarria)    </v>
      </c>
      <c r="W1362" s="6">
        <f>+IF(OR(K1362="27",K1362="28",K1362="29"),VLOOKUP(L1362,[1]listaMateriales!A:E,5,0),0)*N1362/1000</f>
        <v>21.181319999999999</v>
      </c>
      <c r="X1362" s="6">
        <f>+IF(W1362=0,0,T1362/W1362)</f>
        <v>66099.393238948294</v>
      </c>
      <c r="Y1362" s="1" t="str">
        <f>MID(L1362,14,1)</f>
        <v>1</v>
      </c>
      <c r="Z1362" s="2" t="str">
        <f>IF(IFERROR(FIND("PUL",M1362,1),0)&gt;1,"pulido","no")</f>
        <v>no</v>
      </c>
      <c r="AA1362" s="2" t="str">
        <f>IF(IFERROR(FIND("BIOC",M1362,1),0)&gt;1,"BIOCITY","no")</f>
        <v>no</v>
      </c>
      <c r="AB1362" s="2">
        <f>IFERROR(SEARCH("INT",F1362,1),0)+IFERROR(SEARCH("DEV",F1362,1),0)+IFERROR(SEARCH("FC",F1362,1),0)+IFERROR(SEARCH("USD",F1362,1),0)</f>
        <v>0</v>
      </c>
    </row>
    <row r="1363" spans="1:28" x14ac:dyDescent="0.2">
      <c r="A1363" s="1" t="s">
        <v>942</v>
      </c>
      <c r="B1363" s="1" t="s">
        <v>15</v>
      </c>
      <c r="C1363" s="4">
        <v>45369</v>
      </c>
      <c r="D1363" s="1" t="s">
        <v>941</v>
      </c>
      <c r="E1363" s="1" t="s">
        <v>940</v>
      </c>
      <c r="F1363" s="1" t="s">
        <v>859</v>
      </c>
      <c r="G1363" s="1" t="s">
        <v>39</v>
      </c>
      <c r="H1363" s="1" t="s">
        <v>38</v>
      </c>
      <c r="I1363" s="1" t="s">
        <v>50</v>
      </c>
      <c r="J1363" s="1" t="s">
        <v>37</v>
      </c>
      <c r="K1363" s="1" t="s">
        <v>36</v>
      </c>
      <c r="L1363" s="1" t="s">
        <v>77</v>
      </c>
      <c r="M1363" s="1" t="s">
        <v>76</v>
      </c>
      <c r="N1363" s="1">
        <v>2520</v>
      </c>
      <c r="O1363" s="1" t="s">
        <v>4</v>
      </c>
      <c r="P1363" s="1">
        <v>2520</v>
      </c>
      <c r="Q1363" s="1">
        <v>0</v>
      </c>
      <c r="R1363" s="1" t="s">
        <v>144</v>
      </c>
      <c r="S1363" s="1">
        <v>544.01</v>
      </c>
      <c r="T1363" s="6">
        <f>+S1363*N1363</f>
        <v>1370905.2</v>
      </c>
      <c r="U1363" s="6">
        <f>+S1363*Q1363</f>
        <v>0</v>
      </c>
      <c r="V1363" s="1" t="str">
        <f>IF(AB1363=0,IFERROR(VLOOKUP(L1363,[1]listaMateriales!A:K,11,0),"-"),"Sin producto")</f>
        <v>Ladrillos (Campana)</v>
      </c>
      <c r="W1363" s="6">
        <f>+IF(OR(K1363="27",K1363="28",K1363="29"),VLOOKUP(L1363,[1]listaMateriales!A:E,5,0),0)*N1363/1000</f>
        <v>15.12</v>
      </c>
      <c r="X1363" s="6">
        <f>+IF(W1363=0,0,T1363/W1363)</f>
        <v>90668.333333333328</v>
      </c>
      <c r="Y1363" s="1" t="str">
        <f>MID(L1363,14,1)</f>
        <v/>
      </c>
      <c r="Z1363" s="2" t="str">
        <f>IF(IFERROR(FIND("PUL",M1363,1),0)&gt;1,"pulido","no")</f>
        <v>no</v>
      </c>
      <c r="AA1363" s="2" t="str">
        <f>IF(IFERROR(FIND("BIOC",M1363,1),0)&gt;1,"BIOCITY","no")</f>
        <v>no</v>
      </c>
      <c r="AB1363" s="2">
        <f>IFERROR(SEARCH("INT",F1363,1),0)+IFERROR(SEARCH("DEV",F1363,1),0)+IFERROR(SEARCH("FC",F1363,1),0)+IFERROR(SEARCH("USD",F1363,1),0)</f>
        <v>0</v>
      </c>
    </row>
    <row r="1364" spans="1:28" x14ac:dyDescent="0.2">
      <c r="A1364" s="1" t="s">
        <v>942</v>
      </c>
      <c r="B1364" s="1" t="s">
        <v>15</v>
      </c>
      <c r="C1364" s="4">
        <v>45369</v>
      </c>
      <c r="D1364" s="1" t="s">
        <v>941</v>
      </c>
      <c r="E1364" s="1" t="s">
        <v>940</v>
      </c>
      <c r="F1364" s="1" t="s">
        <v>859</v>
      </c>
      <c r="G1364" s="1" t="s">
        <v>39</v>
      </c>
      <c r="H1364" s="1" t="s">
        <v>38</v>
      </c>
      <c r="I1364" s="1" t="s">
        <v>50</v>
      </c>
      <c r="J1364" s="1" t="s">
        <v>37</v>
      </c>
      <c r="K1364" s="1" t="s">
        <v>36</v>
      </c>
      <c r="L1364" s="1" t="s">
        <v>86</v>
      </c>
      <c r="M1364" s="1" t="s">
        <v>85</v>
      </c>
      <c r="N1364" s="1">
        <v>2772</v>
      </c>
      <c r="O1364" s="1" t="s">
        <v>4</v>
      </c>
      <c r="P1364" s="1">
        <v>2772</v>
      </c>
      <c r="Q1364" s="1">
        <v>0</v>
      </c>
      <c r="R1364" s="1" t="s">
        <v>144</v>
      </c>
      <c r="S1364" s="1">
        <v>288.24</v>
      </c>
      <c r="T1364" s="6">
        <f>+S1364*N1364</f>
        <v>799001.28</v>
      </c>
      <c r="U1364" s="6">
        <f>+S1364*Q1364</f>
        <v>0</v>
      </c>
      <c r="V1364" s="1" t="str">
        <f>IF(AB1364=0,IFERROR(VLOOKUP(L1364,[1]listaMateriales!A:K,11,0),"-"),"Sin producto")</f>
        <v>Ladrillos (Campana)</v>
      </c>
      <c r="W1364" s="6">
        <f>+IF(OR(K1364="27",K1364="28",K1364="29"),VLOOKUP(L1364,[1]listaMateriales!A:E,5,0),0)*N1364/1000</f>
        <v>10.256399999999999</v>
      </c>
      <c r="X1364" s="6">
        <f>+IF(W1364=0,0,T1364/W1364)</f>
        <v>77902.702702702707</v>
      </c>
      <c r="Y1364" s="1" t="str">
        <f>MID(L1364,14,1)</f>
        <v/>
      </c>
      <c r="Z1364" s="2" t="str">
        <f>IF(IFERROR(FIND("PUL",M1364,1),0)&gt;1,"pulido","no")</f>
        <v>no</v>
      </c>
      <c r="AA1364" s="2" t="str">
        <f>IF(IFERROR(FIND("BIOC",M1364,1),0)&gt;1,"BIOCITY","no")</f>
        <v>no</v>
      </c>
      <c r="AB1364" s="2">
        <f>IFERROR(SEARCH("INT",F1364,1),0)+IFERROR(SEARCH("DEV",F1364,1),0)+IFERROR(SEARCH("FC",F1364,1),0)+IFERROR(SEARCH("USD",F1364,1),0)</f>
        <v>0</v>
      </c>
    </row>
    <row r="1365" spans="1:28" x14ac:dyDescent="0.2">
      <c r="A1365" s="1" t="s">
        <v>942</v>
      </c>
      <c r="B1365" s="1" t="s">
        <v>15</v>
      </c>
      <c r="C1365" s="4">
        <v>45369</v>
      </c>
      <c r="D1365" s="1" t="s">
        <v>941</v>
      </c>
      <c r="E1365" s="1" t="s">
        <v>940</v>
      </c>
      <c r="F1365" s="1" t="s">
        <v>859</v>
      </c>
      <c r="G1365" s="1" t="s">
        <v>39</v>
      </c>
      <c r="H1365" s="1" t="s">
        <v>38</v>
      </c>
      <c r="I1365" s="1" t="s">
        <v>50</v>
      </c>
      <c r="J1365" s="1" t="s">
        <v>37</v>
      </c>
      <c r="K1365" s="1" t="s">
        <v>36</v>
      </c>
      <c r="L1365" s="1" t="s">
        <v>35</v>
      </c>
      <c r="M1365" s="1" t="s">
        <v>34</v>
      </c>
      <c r="N1365" s="1">
        <v>2016</v>
      </c>
      <c r="O1365" s="1" t="s">
        <v>4</v>
      </c>
      <c r="P1365" s="1">
        <v>2016</v>
      </c>
      <c r="Q1365" s="1">
        <v>0</v>
      </c>
      <c r="R1365" s="1" t="s">
        <v>144</v>
      </c>
      <c r="S1365" s="1">
        <v>344.51</v>
      </c>
      <c r="T1365" s="6">
        <f>+S1365*N1365</f>
        <v>694532.16</v>
      </c>
      <c r="U1365" s="6">
        <f>+S1365*Q1365</f>
        <v>0</v>
      </c>
      <c r="V1365" s="1" t="str">
        <f>IF(AB1365=0,IFERROR(VLOOKUP(L1365,[1]listaMateriales!A:K,11,0),"-"),"Sin producto")</f>
        <v>Ladrillos (Campana)</v>
      </c>
      <c r="W1365" s="6">
        <f>+IF(OR(K1365="27",K1365="28",K1365="29"),VLOOKUP(L1365,[1]listaMateriales!A:E,5,0),0)*N1365/1000</f>
        <v>9.6768000000000001</v>
      </c>
      <c r="X1365" s="6">
        <f>+IF(W1365=0,0,T1365/W1365)</f>
        <v>71772.916666666672</v>
      </c>
      <c r="Y1365" s="1" t="str">
        <f>MID(L1365,14,1)</f>
        <v/>
      </c>
      <c r="Z1365" s="2" t="str">
        <f>IF(IFERROR(FIND("PUL",M1365,1),0)&gt;1,"pulido","no")</f>
        <v>no</v>
      </c>
      <c r="AA1365" s="2" t="str">
        <f>IF(IFERROR(FIND("BIOC",M1365,1),0)&gt;1,"BIOCITY","no")</f>
        <v>no</v>
      </c>
      <c r="AB1365" s="2">
        <f>IFERROR(SEARCH("INT",F1365,1),0)+IFERROR(SEARCH("DEV",F1365,1),0)+IFERROR(SEARCH("FC",F1365,1),0)+IFERROR(SEARCH("USD",F1365,1),0)</f>
        <v>0</v>
      </c>
    </row>
    <row r="1366" spans="1:28" x14ac:dyDescent="0.2">
      <c r="A1366" s="1" t="s">
        <v>939</v>
      </c>
      <c r="B1366" s="1" t="s">
        <v>15</v>
      </c>
      <c r="C1366" s="4">
        <v>45369</v>
      </c>
      <c r="D1366" s="1" t="s">
        <v>938</v>
      </c>
      <c r="E1366" s="1" t="s">
        <v>937</v>
      </c>
      <c r="F1366" s="1" t="s">
        <v>936</v>
      </c>
      <c r="G1366" s="1" t="s">
        <v>0</v>
      </c>
      <c r="H1366" s="1" t="s">
        <v>0</v>
      </c>
      <c r="I1366" s="1" t="s">
        <v>50</v>
      </c>
      <c r="J1366" s="1" t="s">
        <v>424</v>
      </c>
      <c r="K1366" s="1" t="s">
        <v>0</v>
      </c>
      <c r="L1366" s="1" t="s">
        <v>423</v>
      </c>
      <c r="M1366" s="1" t="s">
        <v>935</v>
      </c>
      <c r="N1366" s="1">
        <v>1240</v>
      </c>
      <c r="O1366" s="1" t="s">
        <v>4</v>
      </c>
      <c r="P1366" s="1">
        <v>0</v>
      </c>
      <c r="Q1366" s="1">
        <v>1240</v>
      </c>
      <c r="R1366" s="1" t="s">
        <v>144</v>
      </c>
      <c r="S1366" s="1">
        <v>120</v>
      </c>
      <c r="T1366" s="6">
        <f>+S1366*N1366</f>
        <v>148800</v>
      </c>
      <c r="U1366" s="6">
        <f>+S1366*Q1366</f>
        <v>148800</v>
      </c>
      <c r="V1366" s="1" t="str">
        <f>IF(AB1366=0,IFERROR(VLOOKUP(L1366,[1]listaMateriales!A:K,11,0),"-"),"Sin producto")</f>
        <v>Sin Producto</v>
      </c>
      <c r="W1366" s="6">
        <f>+IF(OR(K1366="27",K1366="28",K1366="29"),VLOOKUP(L1366,[1]listaMateriales!A:E,5,0),0)*N1366/1000</f>
        <v>0</v>
      </c>
      <c r="X1366" s="6">
        <f>+IF(W1366=0,0,T1366/W1366)</f>
        <v>0</v>
      </c>
      <c r="Y1366" s="1" t="str">
        <f>MID(L1366,14,1)</f>
        <v/>
      </c>
      <c r="Z1366" s="2" t="str">
        <f>IF(IFERROR(FIND("PUL",M1366,1),0)&gt;1,"pulido","no")</f>
        <v>no</v>
      </c>
      <c r="AA1366" s="2" t="str">
        <f>IF(IFERROR(FIND("BIOC",M1366,1),0)&gt;1,"BIOCITY","no")</f>
        <v>no</v>
      </c>
      <c r="AB1366" s="2">
        <f>IFERROR(SEARCH("INT",F1366,1),0)+IFERROR(SEARCH("DEV",F1366,1),0)+IFERROR(SEARCH("FC",F1366,1),0)+IFERROR(SEARCH("USD",F1366,1),0)</f>
        <v>0</v>
      </c>
    </row>
    <row r="1367" spans="1:28" x14ac:dyDescent="0.2">
      <c r="A1367" s="1" t="s">
        <v>934</v>
      </c>
      <c r="B1367" s="1" t="s">
        <v>15</v>
      </c>
      <c r="C1367" s="4">
        <v>45369</v>
      </c>
      <c r="D1367" s="1" t="s">
        <v>53</v>
      </c>
      <c r="E1367" s="1" t="s">
        <v>52</v>
      </c>
      <c r="F1367" s="1" t="s">
        <v>917</v>
      </c>
      <c r="G1367" s="1" t="s">
        <v>39</v>
      </c>
      <c r="H1367" s="1" t="s">
        <v>38</v>
      </c>
      <c r="I1367" s="1" t="s">
        <v>50</v>
      </c>
      <c r="J1367" s="1" t="s">
        <v>17</v>
      </c>
      <c r="K1367" s="1" t="s">
        <v>49</v>
      </c>
      <c r="L1367" s="1" t="s">
        <v>57</v>
      </c>
      <c r="M1367" s="1" t="s">
        <v>56</v>
      </c>
      <c r="N1367" s="1">
        <v>2160</v>
      </c>
      <c r="O1367" s="1" t="s">
        <v>4</v>
      </c>
      <c r="P1367" s="1">
        <v>1620</v>
      </c>
      <c r="Q1367" s="1">
        <v>540</v>
      </c>
      <c r="R1367" s="1" t="s">
        <v>46</v>
      </c>
      <c r="S1367" s="1">
        <v>462.02</v>
      </c>
      <c r="T1367" s="6">
        <f>+S1367*N1367</f>
        <v>997963.2</v>
      </c>
      <c r="U1367" s="6">
        <f>+S1367*Q1367</f>
        <v>249490.8</v>
      </c>
      <c r="V1367" s="1" t="str">
        <f>IF(AB1367=0,IFERROR(VLOOKUP(L1367,[1]listaMateriales!A:K,11,0),"-"),"Sin producto")</f>
        <v xml:space="preserve">Ladrillos (Olavarria)    </v>
      </c>
      <c r="W1367" s="6">
        <f>+IF(OR(K1367="27",K1367="28",K1367="29"),VLOOKUP(L1367,[1]listaMateriales!A:E,5,0),0)*N1367/1000</f>
        <v>14.951519999999999</v>
      </c>
      <c r="X1367" s="6">
        <f>+IF(W1367=0,0,T1367/W1367)</f>
        <v>66746.605027448721</v>
      </c>
      <c r="Y1367" s="1" t="str">
        <f>MID(L1367,14,1)</f>
        <v>1</v>
      </c>
      <c r="Z1367" s="2" t="str">
        <f>IF(IFERROR(FIND("PUL",M1367,1),0)&gt;1,"pulido","no")</f>
        <v>no</v>
      </c>
      <c r="AA1367" s="2" t="str">
        <f>IF(IFERROR(FIND("BIOC",M1367,1),0)&gt;1,"BIOCITY","no")</f>
        <v>no</v>
      </c>
      <c r="AB1367" s="2">
        <f>IFERROR(SEARCH("INT",F1367,1),0)+IFERROR(SEARCH("DEV",F1367,1),0)+IFERROR(SEARCH("FC",F1367,1),0)+IFERROR(SEARCH("USD",F1367,1),0)</f>
        <v>0</v>
      </c>
    </row>
    <row r="1368" spans="1:28" x14ac:dyDescent="0.2">
      <c r="A1368" s="1" t="s">
        <v>934</v>
      </c>
      <c r="B1368" s="1" t="s">
        <v>15</v>
      </c>
      <c r="C1368" s="4">
        <v>45369</v>
      </c>
      <c r="D1368" s="1" t="s">
        <v>53</v>
      </c>
      <c r="E1368" s="1" t="s">
        <v>52</v>
      </c>
      <c r="F1368" s="1" t="s">
        <v>917</v>
      </c>
      <c r="G1368" s="1" t="s">
        <v>39</v>
      </c>
      <c r="H1368" s="1" t="s">
        <v>38</v>
      </c>
      <c r="I1368" s="1" t="s">
        <v>50</v>
      </c>
      <c r="J1368" s="1" t="s">
        <v>17</v>
      </c>
      <c r="K1368" s="1" t="s">
        <v>49</v>
      </c>
      <c r="L1368" s="1" t="s">
        <v>90</v>
      </c>
      <c r="M1368" s="1" t="s">
        <v>89</v>
      </c>
      <c r="N1368" s="1">
        <v>2160</v>
      </c>
      <c r="O1368" s="1" t="s">
        <v>4</v>
      </c>
      <c r="P1368" s="1">
        <v>2160</v>
      </c>
      <c r="Q1368" s="1">
        <v>0</v>
      </c>
      <c r="R1368" s="1" t="s">
        <v>46</v>
      </c>
      <c r="S1368" s="1">
        <v>622.87</v>
      </c>
      <c r="T1368" s="6">
        <f>+S1368*N1368</f>
        <v>1345399.2</v>
      </c>
      <c r="U1368" s="6">
        <f>+S1368*Q1368</f>
        <v>0</v>
      </c>
      <c r="V1368" s="1" t="str">
        <f>IF(AB1368=0,IFERROR(VLOOKUP(L1368,[1]listaMateriales!A:K,11,0),"-"),"Sin producto")</f>
        <v xml:space="preserve">Ladrillos (Olavarria)    </v>
      </c>
      <c r="W1368" s="6">
        <f>+IF(OR(K1368="27",K1368="28",K1368="29"),VLOOKUP(L1368,[1]listaMateriales!A:E,5,0),0)*N1368/1000</f>
        <v>18.83952</v>
      </c>
      <c r="X1368" s="6">
        <f>+IF(W1368=0,0,T1368/W1368)</f>
        <v>71413.666590231602</v>
      </c>
      <c r="Y1368" s="1" t="str">
        <f>MID(L1368,14,1)</f>
        <v>1</v>
      </c>
      <c r="Z1368" s="2" t="str">
        <f>IF(IFERROR(FIND("PUL",M1368,1),0)&gt;1,"pulido","no")</f>
        <v>no</v>
      </c>
      <c r="AA1368" s="2" t="str">
        <f>IF(IFERROR(FIND("BIOC",M1368,1),0)&gt;1,"BIOCITY","no")</f>
        <v>no</v>
      </c>
      <c r="AB1368" s="2">
        <f>IFERROR(SEARCH("INT",F1368,1),0)+IFERROR(SEARCH("DEV",F1368,1),0)+IFERROR(SEARCH("FC",F1368,1),0)+IFERROR(SEARCH("USD",F1368,1),0)</f>
        <v>0</v>
      </c>
    </row>
    <row r="1369" spans="1:28" x14ac:dyDescent="0.2">
      <c r="A1369" s="1" t="s">
        <v>933</v>
      </c>
      <c r="B1369" s="1" t="s">
        <v>15</v>
      </c>
      <c r="C1369" s="4">
        <v>45369</v>
      </c>
      <c r="D1369" s="1" t="s">
        <v>932</v>
      </c>
      <c r="E1369" s="1" t="s">
        <v>931</v>
      </c>
      <c r="F1369" s="1" t="s">
        <v>917</v>
      </c>
      <c r="G1369" s="1" t="s">
        <v>39</v>
      </c>
      <c r="H1369" s="1" t="s">
        <v>38</v>
      </c>
      <c r="I1369" s="1" t="s">
        <v>50</v>
      </c>
      <c r="J1369" s="1" t="s">
        <v>17</v>
      </c>
      <c r="K1369" s="1" t="s">
        <v>49</v>
      </c>
      <c r="L1369" s="1" t="s">
        <v>48</v>
      </c>
      <c r="M1369" s="1" t="s">
        <v>47</v>
      </c>
      <c r="N1369" s="1">
        <v>864</v>
      </c>
      <c r="O1369" s="1" t="s">
        <v>4</v>
      </c>
      <c r="P1369" s="1">
        <v>864</v>
      </c>
      <c r="Q1369" s="1">
        <v>0</v>
      </c>
      <c r="R1369" s="1" t="s">
        <v>46</v>
      </c>
      <c r="S1369" s="1">
        <v>374.25</v>
      </c>
      <c r="T1369" s="6">
        <f>+S1369*N1369</f>
        <v>323352</v>
      </c>
      <c r="U1369" s="6">
        <f>+S1369*Q1369</f>
        <v>0</v>
      </c>
      <c r="V1369" s="1" t="str">
        <f>IF(AB1369=0,IFERROR(VLOOKUP(L1369,[1]listaMateriales!A:K,11,0),"-"),"Sin producto")</f>
        <v xml:space="preserve">Ladrillos (Olavarria)    </v>
      </c>
      <c r="W1369" s="6">
        <f>+IF(OR(K1369="27",K1369="28",K1369="29"),VLOOKUP(L1369,[1]listaMateriales!A:E,5,0),0)*N1369/1000</f>
        <v>4.612896000000001</v>
      </c>
      <c r="X1369" s="6">
        <f>+IF(W1369=0,0,T1369/W1369)</f>
        <v>70097.396516201523</v>
      </c>
      <c r="Y1369" s="1" t="str">
        <f>MID(L1369,14,1)</f>
        <v>1</v>
      </c>
      <c r="Z1369" s="2" t="str">
        <f>IF(IFERROR(FIND("PUL",M1369,1),0)&gt;1,"pulido","no")</f>
        <v>no</v>
      </c>
      <c r="AA1369" s="2" t="str">
        <f>IF(IFERROR(FIND("BIOC",M1369,1),0)&gt;1,"BIOCITY","no")</f>
        <v>no</v>
      </c>
      <c r="AB1369" s="2">
        <f>IFERROR(SEARCH("INT",F1369,1),0)+IFERROR(SEARCH("DEV",F1369,1),0)+IFERROR(SEARCH("FC",F1369,1),0)+IFERROR(SEARCH("USD",F1369,1),0)</f>
        <v>0</v>
      </c>
    </row>
    <row r="1370" spans="1:28" x14ac:dyDescent="0.2">
      <c r="A1370" s="1" t="s">
        <v>933</v>
      </c>
      <c r="B1370" s="1" t="s">
        <v>15</v>
      </c>
      <c r="C1370" s="4">
        <v>45369</v>
      </c>
      <c r="D1370" s="1" t="s">
        <v>932</v>
      </c>
      <c r="E1370" s="1" t="s">
        <v>931</v>
      </c>
      <c r="F1370" s="1" t="s">
        <v>917</v>
      </c>
      <c r="G1370" s="1" t="s">
        <v>39</v>
      </c>
      <c r="H1370" s="1" t="s">
        <v>38</v>
      </c>
      <c r="I1370" s="1" t="s">
        <v>50</v>
      </c>
      <c r="J1370" s="1" t="s">
        <v>17</v>
      </c>
      <c r="K1370" s="1" t="s">
        <v>49</v>
      </c>
      <c r="L1370" s="1" t="s">
        <v>133</v>
      </c>
      <c r="M1370" s="1" t="s">
        <v>132</v>
      </c>
      <c r="N1370" s="1">
        <v>576</v>
      </c>
      <c r="O1370" s="1" t="s">
        <v>4</v>
      </c>
      <c r="P1370" s="1">
        <v>576</v>
      </c>
      <c r="Q1370" s="1">
        <v>0</v>
      </c>
      <c r="R1370" s="1" t="s">
        <v>46</v>
      </c>
      <c r="S1370" s="1">
        <v>331.21</v>
      </c>
      <c r="T1370" s="6">
        <f>+S1370*N1370</f>
        <v>190776.95999999999</v>
      </c>
      <c r="U1370" s="6">
        <f>+S1370*Q1370</f>
        <v>0</v>
      </c>
      <c r="V1370" s="1" t="str">
        <f>IF(AB1370=0,IFERROR(VLOOKUP(L1370,[1]listaMateriales!A:K,11,0),"-"),"Sin producto")</f>
        <v xml:space="preserve">Ladrillos (Olavarria)    </v>
      </c>
      <c r="W1370" s="6">
        <f>+IF(OR(K1370="27",K1370="28",K1370="29"),VLOOKUP(L1370,[1]listaMateriales!A:E,5,0),0)*N1370/1000</f>
        <v>2.556864</v>
      </c>
      <c r="X1370" s="6">
        <f>+IF(W1370=0,0,T1370/W1370)</f>
        <v>74613.651723361108</v>
      </c>
      <c r="Y1370" s="1" t="str">
        <f>MID(L1370,14,1)</f>
        <v>1</v>
      </c>
      <c r="Z1370" s="2" t="str">
        <f>IF(IFERROR(FIND("PUL",M1370,1),0)&gt;1,"pulido","no")</f>
        <v>no</v>
      </c>
      <c r="AA1370" s="2" t="str">
        <f>IF(IFERROR(FIND("BIOC",M1370,1),0)&gt;1,"BIOCITY","no")</f>
        <v>no</v>
      </c>
      <c r="AB1370" s="2">
        <f>IFERROR(SEARCH("INT",F1370,1),0)+IFERROR(SEARCH("DEV",F1370,1),0)+IFERROR(SEARCH("FC",F1370,1),0)+IFERROR(SEARCH("USD",F1370,1),0)</f>
        <v>0</v>
      </c>
    </row>
    <row r="1371" spans="1:28" x14ac:dyDescent="0.2">
      <c r="A1371" s="1" t="s">
        <v>933</v>
      </c>
      <c r="B1371" s="1" t="s">
        <v>15</v>
      </c>
      <c r="C1371" s="4">
        <v>45369</v>
      </c>
      <c r="D1371" s="1" t="s">
        <v>932</v>
      </c>
      <c r="E1371" s="1" t="s">
        <v>931</v>
      </c>
      <c r="F1371" s="1" t="s">
        <v>917</v>
      </c>
      <c r="G1371" s="1" t="s">
        <v>39</v>
      </c>
      <c r="H1371" s="1" t="s">
        <v>38</v>
      </c>
      <c r="I1371" s="1" t="s">
        <v>50</v>
      </c>
      <c r="J1371" s="1" t="s">
        <v>17</v>
      </c>
      <c r="K1371" s="1" t="s">
        <v>49</v>
      </c>
      <c r="L1371" s="1" t="s">
        <v>57</v>
      </c>
      <c r="M1371" s="1" t="s">
        <v>56</v>
      </c>
      <c r="N1371" s="1">
        <v>360</v>
      </c>
      <c r="O1371" s="1" t="s">
        <v>4</v>
      </c>
      <c r="P1371" s="1">
        <v>360</v>
      </c>
      <c r="Q1371" s="1">
        <v>0</v>
      </c>
      <c r="R1371" s="1" t="s">
        <v>46</v>
      </c>
      <c r="S1371" s="1">
        <v>506.88</v>
      </c>
      <c r="T1371" s="6">
        <f>+S1371*N1371</f>
        <v>182476.79999999999</v>
      </c>
      <c r="U1371" s="6">
        <f>+S1371*Q1371</f>
        <v>0</v>
      </c>
      <c r="V1371" s="1" t="str">
        <f>IF(AB1371=0,IFERROR(VLOOKUP(L1371,[1]listaMateriales!A:K,11,0),"-"),"Sin producto")</f>
        <v xml:space="preserve">Ladrillos (Olavarria)    </v>
      </c>
      <c r="W1371" s="6">
        <f>+IF(OR(K1371="27",K1371="28",K1371="29"),VLOOKUP(L1371,[1]listaMateriales!A:E,5,0),0)*N1371/1000</f>
        <v>2.4919199999999999</v>
      </c>
      <c r="X1371" s="6">
        <f>+IF(W1371=0,0,T1371/W1371)</f>
        <v>73227.390927477609</v>
      </c>
      <c r="Y1371" s="1" t="str">
        <f>MID(L1371,14,1)</f>
        <v>1</v>
      </c>
      <c r="Z1371" s="2" t="str">
        <f>IF(IFERROR(FIND("PUL",M1371,1),0)&gt;1,"pulido","no")</f>
        <v>no</v>
      </c>
      <c r="AA1371" s="2" t="str">
        <f>IF(IFERROR(FIND("BIOC",M1371,1),0)&gt;1,"BIOCITY","no")</f>
        <v>no</v>
      </c>
      <c r="AB1371" s="2">
        <f>IFERROR(SEARCH("INT",F1371,1),0)+IFERROR(SEARCH("DEV",F1371,1),0)+IFERROR(SEARCH("FC",F1371,1),0)+IFERROR(SEARCH("USD",F1371,1),0)</f>
        <v>0</v>
      </c>
    </row>
    <row r="1372" spans="1:28" x14ac:dyDescent="0.2">
      <c r="A1372" s="1" t="s">
        <v>930</v>
      </c>
      <c r="B1372" s="1" t="s">
        <v>42</v>
      </c>
      <c r="C1372" s="4">
        <v>45369</v>
      </c>
      <c r="D1372" s="1" t="s">
        <v>95</v>
      </c>
      <c r="E1372" s="1" t="s">
        <v>94</v>
      </c>
      <c r="F1372" s="1" t="s">
        <v>917</v>
      </c>
      <c r="G1372" s="1" t="s">
        <v>39</v>
      </c>
      <c r="H1372" s="1" t="s">
        <v>38</v>
      </c>
      <c r="I1372" s="1" t="s">
        <v>0</v>
      </c>
      <c r="J1372" s="1" t="s">
        <v>17</v>
      </c>
      <c r="K1372" s="1" t="s">
        <v>49</v>
      </c>
      <c r="L1372" s="1" t="s">
        <v>48</v>
      </c>
      <c r="M1372" s="1" t="s">
        <v>47</v>
      </c>
      <c r="N1372" s="1">
        <v>3168</v>
      </c>
      <c r="O1372" s="1" t="s">
        <v>4</v>
      </c>
      <c r="P1372" s="1">
        <v>3168</v>
      </c>
      <c r="Q1372" s="1">
        <v>0</v>
      </c>
      <c r="R1372" s="1" t="s">
        <v>93</v>
      </c>
      <c r="S1372" s="1">
        <v>168.67</v>
      </c>
      <c r="T1372" s="6">
        <f>+S1372*N1372</f>
        <v>534346.55999999994</v>
      </c>
      <c r="U1372" s="6">
        <f>+S1372*Q1372</f>
        <v>0</v>
      </c>
      <c r="V1372" s="1" t="str">
        <f>IF(AB1372=0,IFERROR(VLOOKUP(L1372,[1]listaMateriales!A:K,11,0),"-"),"Sin producto")</f>
        <v xml:space="preserve">Ladrillos (Olavarria)    </v>
      </c>
      <c r="W1372" s="6">
        <f>+IF(OR(K1372="27",K1372="28",K1372="29"),VLOOKUP(L1372,[1]listaMateriales!A:E,5,0),0)*N1372/1000</f>
        <v>16.913952000000002</v>
      </c>
      <c r="X1372" s="6">
        <f>+IF(W1372=0,0,T1372/W1372)</f>
        <v>31592.058437909713</v>
      </c>
      <c r="Y1372" s="1" t="str">
        <f>MID(L1372,14,1)</f>
        <v>1</v>
      </c>
      <c r="Z1372" s="2" t="str">
        <f>IF(IFERROR(FIND("PUL",M1372,1),0)&gt;1,"pulido","no")</f>
        <v>no</v>
      </c>
      <c r="AA1372" s="2" t="str">
        <f>IF(IFERROR(FIND("BIOC",M1372,1),0)&gt;1,"BIOCITY","no")</f>
        <v>no</v>
      </c>
      <c r="AB1372" s="2">
        <f>IFERROR(SEARCH("INT",F1372,1),0)+IFERROR(SEARCH("DEV",F1372,1),0)+IFERROR(SEARCH("FC",F1372,1),0)+IFERROR(SEARCH("USD",F1372,1),0)</f>
        <v>0</v>
      </c>
    </row>
    <row r="1373" spans="1:28" x14ac:dyDescent="0.2">
      <c r="A1373" s="1" t="s">
        <v>930</v>
      </c>
      <c r="B1373" s="1" t="s">
        <v>42</v>
      </c>
      <c r="C1373" s="4">
        <v>45369</v>
      </c>
      <c r="D1373" s="1" t="s">
        <v>95</v>
      </c>
      <c r="E1373" s="1" t="s">
        <v>94</v>
      </c>
      <c r="F1373" s="1" t="s">
        <v>917</v>
      </c>
      <c r="G1373" s="1" t="s">
        <v>39</v>
      </c>
      <c r="H1373" s="1" t="s">
        <v>38</v>
      </c>
      <c r="I1373" s="1" t="s">
        <v>0</v>
      </c>
      <c r="J1373" s="1" t="s">
        <v>17</v>
      </c>
      <c r="K1373" s="1" t="s">
        <v>49</v>
      </c>
      <c r="L1373" s="1" t="s">
        <v>57</v>
      </c>
      <c r="M1373" s="1" t="s">
        <v>56</v>
      </c>
      <c r="N1373" s="1">
        <v>2160</v>
      </c>
      <c r="O1373" s="1" t="s">
        <v>4</v>
      </c>
      <c r="P1373" s="1">
        <v>2160</v>
      </c>
      <c r="Q1373" s="1">
        <v>0</v>
      </c>
      <c r="R1373" s="1" t="s">
        <v>93</v>
      </c>
      <c r="S1373" s="1">
        <v>228.46</v>
      </c>
      <c r="T1373" s="6">
        <f>+S1373*N1373</f>
        <v>493473.60000000003</v>
      </c>
      <c r="U1373" s="6">
        <f>+S1373*Q1373</f>
        <v>0</v>
      </c>
      <c r="V1373" s="1" t="str">
        <f>IF(AB1373=0,IFERROR(VLOOKUP(L1373,[1]listaMateriales!A:K,11,0),"-"),"Sin producto")</f>
        <v xml:space="preserve">Ladrillos (Olavarria)    </v>
      </c>
      <c r="W1373" s="6">
        <f>+IF(OR(K1373="27",K1373="28",K1373="29"),VLOOKUP(L1373,[1]listaMateriales!A:E,5,0),0)*N1373/1000</f>
        <v>14.951519999999999</v>
      </c>
      <c r="X1373" s="6">
        <f>+IF(W1373=0,0,T1373/W1373)</f>
        <v>33004.911875180587</v>
      </c>
      <c r="Y1373" s="1" t="str">
        <f>MID(L1373,14,1)</f>
        <v>1</v>
      </c>
      <c r="Z1373" s="2" t="str">
        <f>IF(IFERROR(FIND("PUL",M1373,1),0)&gt;1,"pulido","no")</f>
        <v>no</v>
      </c>
      <c r="AA1373" s="2" t="str">
        <f>IF(IFERROR(FIND("BIOC",M1373,1),0)&gt;1,"BIOCITY","no")</f>
        <v>no</v>
      </c>
      <c r="AB1373" s="2">
        <f>IFERROR(SEARCH("INT",F1373,1),0)+IFERROR(SEARCH("DEV",F1373,1),0)+IFERROR(SEARCH("FC",F1373,1),0)+IFERROR(SEARCH("USD",F1373,1),0)</f>
        <v>0</v>
      </c>
    </row>
    <row r="1374" spans="1:28" x14ac:dyDescent="0.2">
      <c r="A1374" s="1" t="s">
        <v>929</v>
      </c>
      <c r="B1374" s="1" t="s">
        <v>42</v>
      </c>
      <c r="C1374" s="4">
        <v>45369</v>
      </c>
      <c r="D1374" s="1" t="s">
        <v>258</v>
      </c>
      <c r="E1374" s="1" t="s">
        <v>257</v>
      </c>
      <c r="F1374" s="1" t="s">
        <v>917</v>
      </c>
      <c r="G1374" s="1" t="s">
        <v>39</v>
      </c>
      <c r="H1374" s="1" t="s">
        <v>38</v>
      </c>
      <c r="I1374" s="1" t="s">
        <v>0</v>
      </c>
      <c r="J1374" s="1" t="s">
        <v>17</v>
      </c>
      <c r="K1374" s="1" t="s">
        <v>49</v>
      </c>
      <c r="L1374" s="1" t="s">
        <v>55</v>
      </c>
      <c r="M1374" s="1" t="s">
        <v>54</v>
      </c>
      <c r="N1374" s="1">
        <v>3960</v>
      </c>
      <c r="O1374" s="1" t="s">
        <v>4</v>
      </c>
      <c r="P1374" s="1">
        <v>2772</v>
      </c>
      <c r="Q1374" s="1">
        <v>1188</v>
      </c>
      <c r="R1374" s="1" t="s">
        <v>93</v>
      </c>
      <c r="S1374" s="1">
        <v>220.78</v>
      </c>
      <c r="T1374" s="6">
        <f>+S1374*N1374</f>
        <v>874288.8</v>
      </c>
      <c r="U1374" s="6">
        <f>+S1374*Q1374</f>
        <v>262286.64</v>
      </c>
      <c r="V1374" s="1" t="str">
        <f>IF(AB1374=0,IFERROR(VLOOKUP(L1374,[1]listaMateriales!A:K,11,0),"-"),"Sin producto")</f>
        <v xml:space="preserve">Ladrillos (Olavarria)    </v>
      </c>
      <c r="W1374" s="6">
        <f>+IF(OR(K1374="27",K1374="28",K1374="29"),VLOOKUP(L1374,[1]listaMateriales!A:E,5,0),0)*N1374/1000</f>
        <v>14.45796</v>
      </c>
      <c r="X1374" s="6">
        <f>+IF(W1374=0,0,T1374/W1374)</f>
        <v>60471.103807176121</v>
      </c>
      <c r="Y1374" s="1" t="str">
        <f>MID(L1374,14,1)</f>
        <v>1</v>
      </c>
      <c r="Z1374" s="2" t="str">
        <f>IF(IFERROR(FIND("PUL",M1374,1),0)&gt;1,"pulido","no")</f>
        <v>no</v>
      </c>
      <c r="AA1374" s="2" t="str">
        <f>IF(IFERROR(FIND("BIOC",M1374,1),0)&gt;1,"BIOCITY","no")</f>
        <v>no</v>
      </c>
      <c r="AB1374" s="2">
        <f>IFERROR(SEARCH("INT",F1374,1),0)+IFERROR(SEARCH("DEV",F1374,1),0)+IFERROR(SEARCH("FC",F1374,1),0)+IFERROR(SEARCH("USD",F1374,1),0)</f>
        <v>0</v>
      </c>
    </row>
    <row r="1375" spans="1:28" x14ac:dyDescent="0.2">
      <c r="A1375" s="1" t="s">
        <v>929</v>
      </c>
      <c r="B1375" s="1" t="s">
        <v>42</v>
      </c>
      <c r="C1375" s="4">
        <v>45369</v>
      </c>
      <c r="D1375" s="1" t="s">
        <v>258</v>
      </c>
      <c r="E1375" s="1" t="s">
        <v>257</v>
      </c>
      <c r="F1375" s="1" t="s">
        <v>917</v>
      </c>
      <c r="G1375" s="1" t="s">
        <v>39</v>
      </c>
      <c r="H1375" s="1" t="s">
        <v>38</v>
      </c>
      <c r="I1375" s="1" t="s">
        <v>0</v>
      </c>
      <c r="J1375" s="1" t="s">
        <v>17</v>
      </c>
      <c r="K1375" s="1" t="s">
        <v>49</v>
      </c>
      <c r="L1375" s="1" t="s">
        <v>48</v>
      </c>
      <c r="M1375" s="1" t="s">
        <v>47</v>
      </c>
      <c r="N1375" s="1">
        <v>4320</v>
      </c>
      <c r="O1375" s="1" t="s">
        <v>4</v>
      </c>
      <c r="P1375" s="1">
        <v>4320</v>
      </c>
      <c r="Q1375" s="1">
        <v>0</v>
      </c>
      <c r="R1375" s="1" t="s">
        <v>93</v>
      </c>
      <c r="S1375" s="1">
        <v>281.49</v>
      </c>
      <c r="T1375" s="6">
        <f>+S1375*N1375</f>
        <v>1216036.8</v>
      </c>
      <c r="U1375" s="6">
        <f>+S1375*Q1375</f>
        <v>0</v>
      </c>
      <c r="V1375" s="1" t="str">
        <f>IF(AB1375=0,IFERROR(VLOOKUP(L1375,[1]listaMateriales!A:K,11,0),"-"),"Sin producto")</f>
        <v xml:space="preserve">Ladrillos (Olavarria)    </v>
      </c>
      <c r="W1375" s="6">
        <f>+IF(OR(K1375="27",K1375="28",K1375="29"),VLOOKUP(L1375,[1]listaMateriales!A:E,5,0),0)*N1375/1000</f>
        <v>23.064480000000003</v>
      </c>
      <c r="X1375" s="6">
        <f>+IF(W1375=0,0,T1375/W1375)</f>
        <v>52723.356433789093</v>
      </c>
      <c r="Y1375" s="1" t="str">
        <f>MID(L1375,14,1)</f>
        <v>1</v>
      </c>
      <c r="Z1375" s="2" t="str">
        <f>IF(IFERROR(FIND("PUL",M1375,1),0)&gt;1,"pulido","no")</f>
        <v>no</v>
      </c>
      <c r="AA1375" s="2" t="str">
        <f>IF(IFERROR(FIND("BIOC",M1375,1),0)&gt;1,"BIOCITY","no")</f>
        <v>no</v>
      </c>
      <c r="AB1375" s="2">
        <f>IFERROR(SEARCH("INT",F1375,1),0)+IFERROR(SEARCH("DEV",F1375,1),0)+IFERROR(SEARCH("FC",F1375,1),0)+IFERROR(SEARCH("USD",F1375,1),0)</f>
        <v>0</v>
      </c>
    </row>
    <row r="1376" spans="1:28" x14ac:dyDescent="0.2">
      <c r="A1376" s="1" t="s">
        <v>928</v>
      </c>
      <c r="B1376" s="1" t="s">
        <v>15</v>
      </c>
      <c r="C1376" s="4">
        <v>45369</v>
      </c>
      <c r="D1376" s="1" t="s">
        <v>139</v>
      </c>
      <c r="E1376" s="1" t="s">
        <v>138</v>
      </c>
      <c r="F1376" s="1" t="s">
        <v>842</v>
      </c>
      <c r="G1376" s="1" t="s">
        <v>12</v>
      </c>
      <c r="H1376" s="1" t="s">
        <v>11</v>
      </c>
      <c r="I1376" s="1" t="s">
        <v>50</v>
      </c>
      <c r="J1376" s="1" t="s">
        <v>17</v>
      </c>
      <c r="K1376" s="1" t="s">
        <v>16</v>
      </c>
      <c r="L1376" s="1" t="s">
        <v>219</v>
      </c>
      <c r="M1376" s="1" t="s">
        <v>218</v>
      </c>
      <c r="N1376" s="1">
        <v>270</v>
      </c>
      <c r="O1376" s="1" t="s">
        <v>2</v>
      </c>
      <c r="P1376" s="1">
        <v>270</v>
      </c>
      <c r="Q1376" s="1">
        <v>0</v>
      </c>
      <c r="R1376" s="1" t="s">
        <v>43</v>
      </c>
      <c r="S1376" s="1">
        <v>7913.72</v>
      </c>
      <c r="T1376" s="6">
        <f>+S1376*N1376</f>
        <v>2136704.4</v>
      </c>
      <c r="U1376" s="6">
        <f>+S1376*Q1376</f>
        <v>0</v>
      </c>
      <c r="V1376" s="1" t="str">
        <f>IF(AB1376=0,IFERROR(VLOOKUP(L1376,[1]listaMateriales!A:K,11,0),"-"),"Sin producto")</f>
        <v>60x60-61x61-61,5x61,5</v>
      </c>
      <c r="W1376" s="6">
        <f>+IF(OR(K1376="27",K1376="28",K1376="29"),VLOOKUP(L1376,[1]listaMateriales!A:E,5,0),0)*N1376/1000</f>
        <v>0</v>
      </c>
      <c r="X1376" s="6">
        <f>+IF(W1376=0,0,T1376/W1376)</f>
        <v>0</v>
      </c>
      <c r="Y1376" s="1" t="str">
        <f>MID(L1376,14,1)</f>
        <v>1</v>
      </c>
      <c r="Z1376" s="2" t="str">
        <f>IF(IFERROR(FIND("PUL",M1376,1),0)&gt;1,"pulido","no")</f>
        <v>no</v>
      </c>
      <c r="AA1376" s="2" t="str">
        <f>IF(IFERROR(FIND("BIOC",M1376,1),0)&gt;1,"BIOCITY","no")</f>
        <v>no</v>
      </c>
      <c r="AB1376" s="2">
        <f>IFERROR(SEARCH("INT",F1376,1),0)+IFERROR(SEARCH("DEV",F1376,1),0)+IFERROR(SEARCH("FC",F1376,1),0)+IFERROR(SEARCH("USD",F1376,1),0)</f>
        <v>0</v>
      </c>
    </row>
    <row r="1377" spans="1:28" x14ac:dyDescent="0.2">
      <c r="A1377" s="1" t="s">
        <v>927</v>
      </c>
      <c r="B1377" s="1" t="s">
        <v>15</v>
      </c>
      <c r="C1377" s="4">
        <v>45369</v>
      </c>
      <c r="D1377" s="1" t="s">
        <v>926</v>
      </c>
      <c r="E1377" s="1" t="s">
        <v>925</v>
      </c>
      <c r="F1377" s="1" t="s">
        <v>768</v>
      </c>
      <c r="G1377" s="1" t="s">
        <v>39</v>
      </c>
      <c r="H1377" s="1" t="s">
        <v>38</v>
      </c>
      <c r="I1377" s="1" t="s">
        <v>50</v>
      </c>
      <c r="J1377" s="1" t="s">
        <v>37</v>
      </c>
      <c r="K1377" s="1" t="s">
        <v>36</v>
      </c>
      <c r="L1377" s="1" t="s">
        <v>77</v>
      </c>
      <c r="M1377" s="1" t="s">
        <v>76</v>
      </c>
      <c r="N1377" s="1">
        <v>504</v>
      </c>
      <c r="O1377" s="1" t="s">
        <v>4</v>
      </c>
      <c r="P1377" s="1">
        <v>504</v>
      </c>
      <c r="Q1377" s="1">
        <v>0</v>
      </c>
      <c r="R1377" s="1" t="s">
        <v>144</v>
      </c>
      <c r="S1377" s="1">
        <v>554.17999999999995</v>
      </c>
      <c r="T1377" s="6">
        <f>+S1377*N1377</f>
        <v>279306.71999999997</v>
      </c>
      <c r="U1377" s="6">
        <f>+S1377*Q1377</f>
        <v>0</v>
      </c>
      <c r="V1377" s="1" t="str">
        <f>IF(AB1377=0,IFERROR(VLOOKUP(L1377,[1]listaMateriales!A:K,11,0),"-"),"Sin producto")</f>
        <v>Ladrillos (Campana)</v>
      </c>
      <c r="W1377" s="6">
        <f>+IF(OR(K1377="27",K1377="28",K1377="29"),VLOOKUP(L1377,[1]listaMateriales!A:E,5,0),0)*N1377/1000</f>
        <v>3.024</v>
      </c>
      <c r="X1377" s="6">
        <f>+IF(W1377=0,0,T1377/W1377)</f>
        <v>92363.333333333328</v>
      </c>
      <c r="Y1377" s="1" t="str">
        <f>MID(L1377,14,1)</f>
        <v/>
      </c>
      <c r="Z1377" s="2" t="str">
        <f>IF(IFERROR(FIND("PUL",M1377,1),0)&gt;1,"pulido","no")</f>
        <v>no</v>
      </c>
      <c r="AA1377" s="2" t="str">
        <f>IF(IFERROR(FIND("BIOC",M1377,1),0)&gt;1,"BIOCITY","no")</f>
        <v>no</v>
      </c>
      <c r="AB1377" s="2">
        <f>IFERROR(SEARCH("INT",F1377,1),0)+IFERROR(SEARCH("DEV",F1377,1),0)+IFERROR(SEARCH("FC",F1377,1),0)+IFERROR(SEARCH("USD",F1377,1),0)</f>
        <v>0</v>
      </c>
    </row>
    <row r="1378" spans="1:28" x14ac:dyDescent="0.2">
      <c r="A1378" s="1" t="s">
        <v>927</v>
      </c>
      <c r="B1378" s="1" t="s">
        <v>15</v>
      </c>
      <c r="C1378" s="4">
        <v>45369</v>
      </c>
      <c r="D1378" s="1" t="s">
        <v>926</v>
      </c>
      <c r="E1378" s="1" t="s">
        <v>925</v>
      </c>
      <c r="F1378" s="1" t="s">
        <v>768</v>
      </c>
      <c r="G1378" s="1" t="s">
        <v>39</v>
      </c>
      <c r="H1378" s="1" t="s">
        <v>38</v>
      </c>
      <c r="I1378" s="1" t="s">
        <v>50</v>
      </c>
      <c r="J1378" s="1" t="s">
        <v>37</v>
      </c>
      <c r="K1378" s="1" t="s">
        <v>36</v>
      </c>
      <c r="L1378" s="1" t="s">
        <v>75</v>
      </c>
      <c r="M1378" s="1" t="s">
        <v>74</v>
      </c>
      <c r="N1378" s="1">
        <v>540</v>
      </c>
      <c r="O1378" s="1" t="s">
        <v>4</v>
      </c>
      <c r="P1378" s="1">
        <v>540</v>
      </c>
      <c r="Q1378" s="1">
        <v>0</v>
      </c>
      <c r="R1378" s="1" t="s">
        <v>144</v>
      </c>
      <c r="S1378" s="1">
        <v>677.53</v>
      </c>
      <c r="T1378" s="6">
        <f>+S1378*N1378</f>
        <v>365866.2</v>
      </c>
      <c r="U1378" s="6">
        <f>+S1378*Q1378</f>
        <v>0</v>
      </c>
      <c r="V1378" s="1" t="str">
        <f>IF(AB1378=0,IFERROR(VLOOKUP(L1378,[1]listaMateriales!A:K,11,0),"-"),"Sin producto")</f>
        <v>Ladrillos (Campana)</v>
      </c>
      <c r="W1378" s="6">
        <f>+IF(OR(K1378="27",K1378="28",K1378="29"),VLOOKUP(L1378,[1]listaMateriales!A:E,5,0),0)*N1378/1000</f>
        <v>4.2119999999999997</v>
      </c>
      <c r="X1378" s="6">
        <f>+IF(W1378=0,0,T1378/W1378)</f>
        <v>86862.820512820515</v>
      </c>
      <c r="Y1378" s="1" t="str">
        <f>MID(L1378,14,1)</f>
        <v/>
      </c>
      <c r="Z1378" s="2" t="str">
        <f>IF(IFERROR(FIND("PUL",M1378,1),0)&gt;1,"pulido","no")</f>
        <v>no</v>
      </c>
      <c r="AA1378" s="2" t="str">
        <f>IF(IFERROR(FIND("BIOC",M1378,1),0)&gt;1,"BIOCITY","no")</f>
        <v>no</v>
      </c>
      <c r="AB1378" s="2">
        <f>IFERROR(SEARCH("INT",F1378,1),0)+IFERROR(SEARCH("DEV",F1378,1),0)+IFERROR(SEARCH("FC",F1378,1),0)+IFERROR(SEARCH("USD",F1378,1),0)</f>
        <v>0</v>
      </c>
    </row>
    <row r="1379" spans="1:28" x14ac:dyDescent="0.2">
      <c r="A1379" s="1" t="s">
        <v>927</v>
      </c>
      <c r="B1379" s="1" t="s">
        <v>15</v>
      </c>
      <c r="C1379" s="4">
        <v>45369</v>
      </c>
      <c r="D1379" s="1" t="s">
        <v>926</v>
      </c>
      <c r="E1379" s="1" t="s">
        <v>925</v>
      </c>
      <c r="F1379" s="1" t="s">
        <v>768</v>
      </c>
      <c r="G1379" s="1" t="s">
        <v>39</v>
      </c>
      <c r="H1379" s="1" t="s">
        <v>38</v>
      </c>
      <c r="I1379" s="1" t="s">
        <v>50</v>
      </c>
      <c r="J1379" s="1" t="s">
        <v>37</v>
      </c>
      <c r="K1379" s="1" t="s">
        <v>36</v>
      </c>
      <c r="L1379" s="1" t="s">
        <v>86</v>
      </c>
      <c r="M1379" s="1" t="s">
        <v>85</v>
      </c>
      <c r="N1379" s="1">
        <v>2772</v>
      </c>
      <c r="O1379" s="1" t="s">
        <v>4</v>
      </c>
      <c r="P1379" s="1">
        <v>2772</v>
      </c>
      <c r="Q1379" s="1">
        <v>0</v>
      </c>
      <c r="R1379" s="1" t="s">
        <v>144</v>
      </c>
      <c r="S1379" s="1">
        <v>293.63</v>
      </c>
      <c r="T1379" s="6">
        <f>+S1379*N1379</f>
        <v>813942.36</v>
      </c>
      <c r="U1379" s="6">
        <f>+S1379*Q1379</f>
        <v>0</v>
      </c>
      <c r="V1379" s="1" t="str">
        <f>IF(AB1379=0,IFERROR(VLOOKUP(L1379,[1]listaMateriales!A:K,11,0),"-"),"Sin producto")</f>
        <v>Ladrillos (Campana)</v>
      </c>
      <c r="W1379" s="6">
        <f>+IF(OR(K1379="27",K1379="28",K1379="29"),VLOOKUP(L1379,[1]listaMateriales!A:E,5,0),0)*N1379/1000</f>
        <v>10.256399999999999</v>
      </c>
      <c r="X1379" s="6">
        <f>+IF(W1379=0,0,T1379/W1379)</f>
        <v>79359.459459459467</v>
      </c>
      <c r="Y1379" s="1" t="str">
        <f>MID(L1379,14,1)</f>
        <v/>
      </c>
      <c r="Z1379" s="2" t="str">
        <f>IF(IFERROR(FIND("PUL",M1379,1),0)&gt;1,"pulido","no")</f>
        <v>no</v>
      </c>
      <c r="AA1379" s="2" t="str">
        <f>IF(IFERROR(FIND("BIOC",M1379,1),0)&gt;1,"BIOCITY","no")</f>
        <v>no</v>
      </c>
      <c r="AB1379" s="2">
        <f>IFERROR(SEARCH("INT",F1379,1),0)+IFERROR(SEARCH("DEV",F1379,1),0)+IFERROR(SEARCH("FC",F1379,1),0)+IFERROR(SEARCH("USD",F1379,1),0)</f>
        <v>0</v>
      </c>
    </row>
    <row r="1380" spans="1:28" x14ac:dyDescent="0.2">
      <c r="A1380" s="1" t="s">
        <v>927</v>
      </c>
      <c r="B1380" s="1" t="s">
        <v>15</v>
      </c>
      <c r="C1380" s="4">
        <v>45369</v>
      </c>
      <c r="D1380" s="1" t="s">
        <v>926</v>
      </c>
      <c r="E1380" s="1" t="s">
        <v>925</v>
      </c>
      <c r="F1380" s="1" t="s">
        <v>768</v>
      </c>
      <c r="G1380" s="1" t="s">
        <v>39</v>
      </c>
      <c r="H1380" s="1" t="s">
        <v>38</v>
      </c>
      <c r="I1380" s="1" t="s">
        <v>50</v>
      </c>
      <c r="J1380" s="1" t="s">
        <v>37</v>
      </c>
      <c r="K1380" s="1" t="s">
        <v>36</v>
      </c>
      <c r="L1380" s="1" t="s">
        <v>35</v>
      </c>
      <c r="M1380" s="1" t="s">
        <v>34</v>
      </c>
      <c r="N1380" s="1">
        <v>2880</v>
      </c>
      <c r="O1380" s="1" t="s">
        <v>4</v>
      </c>
      <c r="P1380" s="1">
        <v>2880</v>
      </c>
      <c r="Q1380" s="1">
        <v>0</v>
      </c>
      <c r="R1380" s="1" t="s">
        <v>144</v>
      </c>
      <c r="S1380" s="1">
        <v>350.95</v>
      </c>
      <c r="T1380" s="6">
        <f>+S1380*N1380</f>
        <v>1010736</v>
      </c>
      <c r="U1380" s="6">
        <f>+S1380*Q1380</f>
        <v>0</v>
      </c>
      <c r="V1380" s="1" t="str">
        <f>IF(AB1380=0,IFERROR(VLOOKUP(L1380,[1]listaMateriales!A:K,11,0),"-"),"Sin producto")</f>
        <v>Ladrillos (Campana)</v>
      </c>
      <c r="W1380" s="6">
        <f>+IF(OR(K1380="27",K1380="28",K1380="29"),VLOOKUP(L1380,[1]listaMateriales!A:E,5,0),0)*N1380/1000</f>
        <v>13.824</v>
      </c>
      <c r="X1380" s="6">
        <f>+IF(W1380=0,0,T1380/W1380)</f>
        <v>73114.583333333328</v>
      </c>
      <c r="Y1380" s="1" t="str">
        <f>MID(L1380,14,1)</f>
        <v/>
      </c>
      <c r="Z1380" s="2" t="str">
        <f>IF(IFERROR(FIND("PUL",M1380,1),0)&gt;1,"pulido","no")</f>
        <v>no</v>
      </c>
      <c r="AA1380" s="2" t="str">
        <f>IF(IFERROR(FIND("BIOC",M1380,1),0)&gt;1,"BIOCITY","no")</f>
        <v>no</v>
      </c>
      <c r="AB1380" s="2">
        <f>IFERROR(SEARCH("INT",F1380,1),0)+IFERROR(SEARCH("DEV",F1380,1),0)+IFERROR(SEARCH("FC",F1380,1),0)+IFERROR(SEARCH("USD",F1380,1),0)</f>
        <v>0</v>
      </c>
    </row>
    <row r="1381" spans="1:28" x14ac:dyDescent="0.2">
      <c r="A1381" s="1" t="s">
        <v>924</v>
      </c>
      <c r="B1381" s="1" t="s">
        <v>42</v>
      </c>
      <c r="C1381" s="4">
        <v>45369</v>
      </c>
      <c r="D1381" s="1" t="s">
        <v>101</v>
      </c>
      <c r="E1381" s="1" t="s">
        <v>100</v>
      </c>
      <c r="F1381" s="1" t="s">
        <v>917</v>
      </c>
      <c r="G1381" s="1" t="s">
        <v>39</v>
      </c>
      <c r="H1381" s="1" t="s">
        <v>38</v>
      </c>
      <c r="I1381" s="1" t="s">
        <v>0</v>
      </c>
      <c r="J1381" s="1" t="s">
        <v>17</v>
      </c>
      <c r="K1381" s="1" t="s">
        <v>49</v>
      </c>
      <c r="L1381" s="1" t="s">
        <v>57</v>
      </c>
      <c r="M1381" s="1" t="s">
        <v>56</v>
      </c>
      <c r="N1381" s="1">
        <v>1980</v>
      </c>
      <c r="O1381" s="1" t="s">
        <v>4</v>
      </c>
      <c r="P1381" s="1">
        <v>1980</v>
      </c>
      <c r="Q1381" s="1">
        <v>0</v>
      </c>
      <c r="R1381" s="1" t="s">
        <v>93</v>
      </c>
      <c r="S1381" s="1">
        <v>432.87</v>
      </c>
      <c r="T1381" s="6">
        <f>+S1381*N1381</f>
        <v>857082.6</v>
      </c>
      <c r="U1381" s="6">
        <f>+S1381*Q1381</f>
        <v>0</v>
      </c>
      <c r="V1381" s="1" t="str">
        <f>IF(AB1381=0,IFERROR(VLOOKUP(L1381,[1]listaMateriales!A:K,11,0),"-"),"Sin producto")</f>
        <v xml:space="preserve">Ladrillos (Olavarria)    </v>
      </c>
      <c r="W1381" s="6">
        <f>+IF(OR(K1381="27",K1381="28",K1381="29"),VLOOKUP(L1381,[1]listaMateriales!A:E,5,0),0)*N1381/1000</f>
        <v>13.70556</v>
      </c>
      <c r="X1381" s="6">
        <f>+IF(W1381=0,0,T1381/W1381)</f>
        <v>62535.394394683615</v>
      </c>
      <c r="Y1381" s="1" t="str">
        <f>MID(L1381,14,1)</f>
        <v>1</v>
      </c>
      <c r="Z1381" s="2" t="str">
        <f>IF(IFERROR(FIND("PUL",M1381,1),0)&gt;1,"pulido","no")</f>
        <v>no</v>
      </c>
      <c r="AA1381" s="2" t="str">
        <f>IF(IFERROR(FIND("BIOC",M1381,1),0)&gt;1,"BIOCITY","no")</f>
        <v>no</v>
      </c>
      <c r="AB1381" s="2">
        <f>IFERROR(SEARCH("INT",F1381,1),0)+IFERROR(SEARCH("DEV",F1381,1),0)+IFERROR(SEARCH("FC",F1381,1),0)+IFERROR(SEARCH("USD",F1381,1),0)</f>
        <v>0</v>
      </c>
    </row>
    <row r="1382" spans="1:28" x14ac:dyDescent="0.2">
      <c r="A1382" s="1" t="s">
        <v>924</v>
      </c>
      <c r="B1382" s="1" t="s">
        <v>42</v>
      </c>
      <c r="C1382" s="4">
        <v>45369</v>
      </c>
      <c r="D1382" s="1" t="s">
        <v>101</v>
      </c>
      <c r="E1382" s="1" t="s">
        <v>100</v>
      </c>
      <c r="F1382" s="1" t="s">
        <v>917</v>
      </c>
      <c r="G1382" s="1" t="s">
        <v>39</v>
      </c>
      <c r="H1382" s="1" t="s">
        <v>38</v>
      </c>
      <c r="I1382" s="1" t="s">
        <v>0</v>
      </c>
      <c r="J1382" s="1" t="s">
        <v>17</v>
      </c>
      <c r="K1382" s="1" t="s">
        <v>49</v>
      </c>
      <c r="L1382" s="1" t="s">
        <v>48</v>
      </c>
      <c r="M1382" s="1" t="s">
        <v>47</v>
      </c>
      <c r="N1382" s="1">
        <v>3168</v>
      </c>
      <c r="O1382" s="1" t="s">
        <v>4</v>
      </c>
      <c r="P1382" s="1">
        <v>3168</v>
      </c>
      <c r="Q1382" s="1">
        <v>0</v>
      </c>
      <c r="R1382" s="1" t="s">
        <v>93</v>
      </c>
      <c r="S1382" s="1">
        <v>319.60000000000002</v>
      </c>
      <c r="T1382" s="6">
        <f>+S1382*N1382</f>
        <v>1012492.8</v>
      </c>
      <c r="U1382" s="6">
        <f>+S1382*Q1382</f>
        <v>0</v>
      </c>
      <c r="V1382" s="1" t="str">
        <f>IF(AB1382=0,IFERROR(VLOOKUP(L1382,[1]listaMateriales!A:K,11,0),"-"),"Sin producto")</f>
        <v xml:space="preserve">Ladrillos (Olavarria)    </v>
      </c>
      <c r="W1382" s="6">
        <f>+IF(OR(K1382="27",K1382="28",K1382="29"),VLOOKUP(L1382,[1]listaMateriales!A:E,5,0),0)*N1382/1000</f>
        <v>16.913952000000002</v>
      </c>
      <c r="X1382" s="6">
        <f>+IF(W1382=0,0,T1382/W1382)</f>
        <v>59861.397265405503</v>
      </c>
      <c r="Y1382" s="1" t="str">
        <f>MID(L1382,14,1)</f>
        <v>1</v>
      </c>
      <c r="Z1382" s="2" t="str">
        <f>IF(IFERROR(FIND("PUL",M1382,1),0)&gt;1,"pulido","no")</f>
        <v>no</v>
      </c>
      <c r="AA1382" s="2" t="str">
        <f>IF(IFERROR(FIND("BIOC",M1382,1),0)&gt;1,"BIOCITY","no")</f>
        <v>no</v>
      </c>
      <c r="AB1382" s="2">
        <f>IFERROR(SEARCH("INT",F1382,1),0)+IFERROR(SEARCH("DEV",F1382,1),0)+IFERROR(SEARCH("FC",F1382,1),0)+IFERROR(SEARCH("USD",F1382,1),0)</f>
        <v>0</v>
      </c>
    </row>
    <row r="1383" spans="1:28" x14ac:dyDescent="0.2">
      <c r="A1383" s="1" t="s">
        <v>923</v>
      </c>
      <c r="B1383" s="1" t="s">
        <v>42</v>
      </c>
      <c r="C1383" s="4">
        <v>45369</v>
      </c>
      <c r="D1383" s="1" t="s">
        <v>756</v>
      </c>
      <c r="E1383" s="1" t="s">
        <v>755</v>
      </c>
      <c r="F1383" s="1" t="s">
        <v>917</v>
      </c>
      <c r="G1383" s="1" t="s">
        <v>39</v>
      </c>
      <c r="H1383" s="1" t="s">
        <v>38</v>
      </c>
      <c r="I1383" s="1" t="s">
        <v>0</v>
      </c>
      <c r="J1383" s="1" t="s">
        <v>17</v>
      </c>
      <c r="K1383" s="1" t="s">
        <v>49</v>
      </c>
      <c r="L1383" s="1" t="s">
        <v>57</v>
      </c>
      <c r="M1383" s="1" t="s">
        <v>56</v>
      </c>
      <c r="N1383" s="1">
        <v>4320</v>
      </c>
      <c r="O1383" s="1" t="s">
        <v>4</v>
      </c>
      <c r="P1383" s="1">
        <v>4320</v>
      </c>
      <c r="Q1383" s="1">
        <v>0</v>
      </c>
      <c r="R1383" s="1" t="s">
        <v>93</v>
      </c>
      <c r="S1383" s="1">
        <v>381.64</v>
      </c>
      <c r="T1383" s="6">
        <f>+S1383*N1383</f>
        <v>1648684.8</v>
      </c>
      <c r="U1383" s="6">
        <f>+S1383*Q1383</f>
        <v>0</v>
      </c>
      <c r="V1383" s="1" t="str">
        <f>IF(AB1383=0,IFERROR(VLOOKUP(L1383,[1]listaMateriales!A:K,11,0),"-"),"Sin producto")</f>
        <v xml:space="preserve">Ladrillos (Olavarria)    </v>
      </c>
      <c r="W1383" s="6">
        <f>+IF(OR(K1383="27",K1383="28",K1383="29"),VLOOKUP(L1383,[1]listaMateriales!A:E,5,0),0)*N1383/1000</f>
        <v>29.903039999999997</v>
      </c>
      <c r="X1383" s="6">
        <f>+IF(W1383=0,0,T1383/W1383)</f>
        <v>55134.35423288068</v>
      </c>
      <c r="Y1383" s="1" t="str">
        <f>MID(L1383,14,1)</f>
        <v>1</v>
      </c>
      <c r="Z1383" s="2" t="str">
        <f>IF(IFERROR(FIND("PUL",M1383,1),0)&gt;1,"pulido","no")</f>
        <v>no</v>
      </c>
      <c r="AA1383" s="2" t="str">
        <f>IF(IFERROR(FIND("BIOC",M1383,1),0)&gt;1,"BIOCITY","no")</f>
        <v>no</v>
      </c>
      <c r="AB1383" s="2">
        <f>IFERROR(SEARCH("INT",F1383,1),0)+IFERROR(SEARCH("DEV",F1383,1),0)+IFERROR(SEARCH("FC",F1383,1),0)+IFERROR(SEARCH("USD",F1383,1),0)</f>
        <v>0</v>
      </c>
    </row>
    <row r="1384" spans="1:28" x14ac:dyDescent="0.2">
      <c r="A1384" s="1" t="s">
        <v>922</v>
      </c>
      <c r="B1384" s="1" t="s">
        <v>42</v>
      </c>
      <c r="C1384" s="4">
        <v>45369</v>
      </c>
      <c r="D1384" s="1" t="s">
        <v>255</v>
      </c>
      <c r="E1384" s="1" t="s">
        <v>254</v>
      </c>
      <c r="F1384" s="1" t="s">
        <v>917</v>
      </c>
      <c r="G1384" s="1" t="s">
        <v>39</v>
      </c>
      <c r="H1384" s="1" t="s">
        <v>38</v>
      </c>
      <c r="I1384" s="1" t="s">
        <v>0</v>
      </c>
      <c r="J1384" s="1" t="s">
        <v>17</v>
      </c>
      <c r="K1384" s="1" t="s">
        <v>49</v>
      </c>
      <c r="L1384" s="1" t="s">
        <v>55</v>
      </c>
      <c r="M1384" s="1" t="s">
        <v>54</v>
      </c>
      <c r="N1384" s="1">
        <v>11088</v>
      </c>
      <c r="O1384" s="1" t="s">
        <v>4</v>
      </c>
      <c r="P1384" s="1">
        <v>9108</v>
      </c>
      <c r="Q1384" s="1">
        <v>1980</v>
      </c>
      <c r="R1384" s="1" t="s">
        <v>93</v>
      </c>
      <c r="S1384" s="1">
        <v>106.28</v>
      </c>
      <c r="T1384" s="6">
        <f>+S1384*N1384</f>
        <v>1178432.6399999999</v>
      </c>
      <c r="U1384" s="6">
        <f>+S1384*Q1384</f>
        <v>210434.4</v>
      </c>
      <c r="V1384" s="1" t="str">
        <f>IF(AB1384=0,IFERROR(VLOOKUP(L1384,[1]listaMateriales!A:K,11,0),"-"),"Sin producto")</f>
        <v xml:space="preserve">Ladrillos (Olavarria)    </v>
      </c>
      <c r="W1384" s="6">
        <f>+IF(OR(K1384="27",K1384="28",K1384="29"),VLOOKUP(L1384,[1]listaMateriales!A:E,5,0),0)*N1384/1000</f>
        <v>40.482287999999997</v>
      </c>
      <c r="X1384" s="6">
        <f>+IF(W1384=0,0,T1384/W1384)</f>
        <v>29109.832922486989</v>
      </c>
      <c r="Y1384" s="1" t="str">
        <f>MID(L1384,14,1)</f>
        <v>1</v>
      </c>
      <c r="Z1384" s="2" t="str">
        <f>IF(IFERROR(FIND("PUL",M1384,1),0)&gt;1,"pulido","no")</f>
        <v>no</v>
      </c>
      <c r="AA1384" s="2" t="str">
        <f>IF(IFERROR(FIND("BIOC",M1384,1),0)&gt;1,"BIOCITY","no")</f>
        <v>no</v>
      </c>
      <c r="AB1384" s="2">
        <f>IFERROR(SEARCH("INT",F1384,1),0)+IFERROR(SEARCH("DEV",F1384,1),0)+IFERROR(SEARCH("FC",F1384,1),0)+IFERROR(SEARCH("USD",F1384,1),0)</f>
        <v>0</v>
      </c>
    </row>
    <row r="1385" spans="1:28" x14ac:dyDescent="0.2">
      <c r="A1385" s="1" t="s">
        <v>921</v>
      </c>
      <c r="B1385" s="1" t="s">
        <v>42</v>
      </c>
      <c r="C1385" s="4">
        <v>45369</v>
      </c>
      <c r="D1385" s="1" t="s">
        <v>95</v>
      </c>
      <c r="E1385" s="1" t="s">
        <v>94</v>
      </c>
      <c r="F1385" s="1" t="s">
        <v>917</v>
      </c>
      <c r="G1385" s="1" t="s">
        <v>39</v>
      </c>
      <c r="H1385" s="1" t="s">
        <v>38</v>
      </c>
      <c r="I1385" s="1" t="s">
        <v>0</v>
      </c>
      <c r="J1385" s="1" t="s">
        <v>17</v>
      </c>
      <c r="K1385" s="1" t="s">
        <v>49</v>
      </c>
      <c r="L1385" s="1" t="s">
        <v>57</v>
      </c>
      <c r="M1385" s="1" t="s">
        <v>56</v>
      </c>
      <c r="N1385" s="1">
        <v>4500</v>
      </c>
      <c r="O1385" s="1" t="s">
        <v>4</v>
      </c>
      <c r="P1385" s="1">
        <v>4500</v>
      </c>
      <c r="Q1385" s="1">
        <v>0</v>
      </c>
      <c r="R1385" s="1" t="s">
        <v>93</v>
      </c>
      <c r="S1385" s="1">
        <v>228.46</v>
      </c>
      <c r="T1385" s="6">
        <f>+S1385*N1385</f>
        <v>1028070</v>
      </c>
      <c r="U1385" s="6">
        <f>+S1385*Q1385</f>
        <v>0</v>
      </c>
      <c r="V1385" s="1" t="str">
        <f>IF(AB1385=0,IFERROR(VLOOKUP(L1385,[1]listaMateriales!A:K,11,0),"-"),"Sin producto")</f>
        <v xml:space="preserve">Ladrillos (Olavarria)    </v>
      </c>
      <c r="W1385" s="6">
        <f>+IF(OR(K1385="27",K1385="28",K1385="29"),VLOOKUP(L1385,[1]listaMateriales!A:E,5,0),0)*N1385/1000</f>
        <v>31.149000000000001</v>
      </c>
      <c r="X1385" s="6">
        <f>+IF(W1385=0,0,T1385/W1385)</f>
        <v>33004.91187518058</v>
      </c>
      <c r="Y1385" s="1" t="str">
        <f>MID(L1385,14,1)</f>
        <v>1</v>
      </c>
      <c r="Z1385" s="2" t="str">
        <f>IF(IFERROR(FIND("PUL",M1385,1),0)&gt;1,"pulido","no")</f>
        <v>no</v>
      </c>
      <c r="AA1385" s="2" t="str">
        <f>IF(IFERROR(FIND("BIOC",M1385,1),0)&gt;1,"BIOCITY","no")</f>
        <v>no</v>
      </c>
      <c r="AB1385" s="2">
        <f>IFERROR(SEARCH("INT",F1385,1),0)+IFERROR(SEARCH("DEV",F1385,1),0)+IFERROR(SEARCH("FC",F1385,1),0)+IFERROR(SEARCH("USD",F1385,1),0)</f>
        <v>0</v>
      </c>
    </row>
    <row r="1386" spans="1:28" x14ac:dyDescent="0.2">
      <c r="A1386" s="1" t="s">
        <v>920</v>
      </c>
      <c r="B1386" s="1" t="s">
        <v>42</v>
      </c>
      <c r="C1386" s="4">
        <v>45369</v>
      </c>
      <c r="D1386" s="1" t="s">
        <v>540</v>
      </c>
      <c r="E1386" s="1" t="s">
        <v>539</v>
      </c>
      <c r="F1386" s="1" t="s">
        <v>859</v>
      </c>
      <c r="G1386" s="1" t="s">
        <v>39</v>
      </c>
      <c r="H1386" s="1" t="s">
        <v>38</v>
      </c>
      <c r="I1386" s="1" t="s">
        <v>0</v>
      </c>
      <c r="J1386" s="1" t="s">
        <v>37</v>
      </c>
      <c r="K1386" s="1" t="s">
        <v>36</v>
      </c>
      <c r="L1386" s="1" t="s">
        <v>35</v>
      </c>
      <c r="M1386" s="1" t="s">
        <v>34</v>
      </c>
      <c r="N1386" s="1">
        <v>6336</v>
      </c>
      <c r="O1386" s="1" t="s">
        <v>4</v>
      </c>
      <c r="P1386" s="1">
        <v>6336</v>
      </c>
      <c r="Q1386" s="1">
        <v>0</v>
      </c>
      <c r="R1386" s="1" t="s">
        <v>125</v>
      </c>
      <c r="S1386" s="1">
        <v>222.7</v>
      </c>
      <c r="T1386" s="6">
        <f>+S1386*N1386</f>
        <v>1411027.2</v>
      </c>
      <c r="U1386" s="6">
        <f>+S1386*Q1386</f>
        <v>0</v>
      </c>
      <c r="V1386" s="1" t="str">
        <f>IF(AB1386=0,IFERROR(VLOOKUP(L1386,[1]listaMateriales!A:K,11,0),"-"),"Sin producto")</f>
        <v>Ladrillos (Campana)</v>
      </c>
      <c r="W1386" s="6">
        <f>+IF(OR(K1386="27",K1386="28",K1386="29"),VLOOKUP(L1386,[1]listaMateriales!A:E,5,0),0)*N1386/1000</f>
        <v>30.412800000000001</v>
      </c>
      <c r="X1386" s="6">
        <f>+IF(W1386=0,0,T1386/W1386)</f>
        <v>46395.833333333328</v>
      </c>
      <c r="Y1386" s="1" t="str">
        <f>MID(L1386,14,1)</f>
        <v/>
      </c>
      <c r="Z1386" s="2" t="str">
        <f>IF(IFERROR(FIND("PUL",M1386,1),0)&gt;1,"pulido","no")</f>
        <v>no</v>
      </c>
      <c r="AA1386" s="2" t="str">
        <f>IF(IFERROR(FIND("BIOC",M1386,1),0)&gt;1,"BIOCITY","no")</f>
        <v>no</v>
      </c>
      <c r="AB1386" s="2">
        <f>IFERROR(SEARCH("INT",F1386,1),0)+IFERROR(SEARCH("DEV",F1386,1),0)+IFERROR(SEARCH("FC",F1386,1),0)+IFERROR(SEARCH("USD",F1386,1),0)</f>
        <v>0</v>
      </c>
    </row>
    <row r="1387" spans="1:28" x14ac:dyDescent="0.2">
      <c r="A1387" s="1" t="s">
        <v>919</v>
      </c>
      <c r="B1387" s="1" t="s">
        <v>42</v>
      </c>
      <c r="C1387" s="4">
        <v>45369</v>
      </c>
      <c r="D1387" s="1" t="s">
        <v>95</v>
      </c>
      <c r="E1387" s="1" t="s">
        <v>94</v>
      </c>
      <c r="F1387" s="1" t="s">
        <v>917</v>
      </c>
      <c r="G1387" s="1" t="s">
        <v>39</v>
      </c>
      <c r="H1387" s="1" t="s">
        <v>38</v>
      </c>
      <c r="I1387" s="1" t="s">
        <v>0</v>
      </c>
      <c r="J1387" s="1" t="s">
        <v>17</v>
      </c>
      <c r="K1387" s="1" t="s">
        <v>49</v>
      </c>
      <c r="L1387" s="1" t="s">
        <v>57</v>
      </c>
      <c r="M1387" s="1" t="s">
        <v>56</v>
      </c>
      <c r="N1387" s="1">
        <v>3780</v>
      </c>
      <c r="O1387" s="1" t="s">
        <v>4</v>
      </c>
      <c r="P1387" s="1">
        <v>0</v>
      </c>
      <c r="Q1387" s="1">
        <v>3780</v>
      </c>
      <c r="R1387" s="1" t="s">
        <v>93</v>
      </c>
      <c r="S1387" s="1">
        <v>228.46</v>
      </c>
      <c r="T1387" s="6">
        <f>+S1387*N1387</f>
        <v>863578.8</v>
      </c>
      <c r="U1387" s="6">
        <f>+S1387*Q1387</f>
        <v>863578.8</v>
      </c>
      <c r="V1387" s="1" t="str">
        <f>IF(AB1387=0,IFERROR(VLOOKUP(L1387,[1]listaMateriales!A:K,11,0),"-"),"Sin producto")</f>
        <v xml:space="preserve">Ladrillos (Olavarria)    </v>
      </c>
      <c r="W1387" s="6">
        <f>+IF(OR(K1387="27",K1387="28",K1387="29"),VLOOKUP(L1387,[1]listaMateriales!A:E,5,0),0)*N1387/1000</f>
        <v>26.16516</v>
      </c>
      <c r="X1387" s="6">
        <f>+IF(W1387=0,0,T1387/W1387)</f>
        <v>33004.911875180587</v>
      </c>
      <c r="Y1387" s="1" t="str">
        <f>MID(L1387,14,1)</f>
        <v>1</v>
      </c>
      <c r="Z1387" s="2" t="str">
        <f>IF(IFERROR(FIND("PUL",M1387,1),0)&gt;1,"pulido","no")</f>
        <v>no</v>
      </c>
      <c r="AA1387" s="2" t="str">
        <f>IF(IFERROR(FIND("BIOC",M1387,1),0)&gt;1,"BIOCITY","no")</f>
        <v>no</v>
      </c>
      <c r="AB1387" s="2">
        <f>IFERROR(SEARCH("INT",F1387,1),0)+IFERROR(SEARCH("DEV",F1387,1),0)+IFERROR(SEARCH("FC",F1387,1),0)+IFERROR(SEARCH("USD",F1387,1),0)</f>
        <v>0</v>
      </c>
    </row>
    <row r="1388" spans="1:28" x14ac:dyDescent="0.2">
      <c r="A1388" s="1" t="s">
        <v>919</v>
      </c>
      <c r="B1388" s="1" t="s">
        <v>42</v>
      </c>
      <c r="C1388" s="4">
        <v>45369</v>
      </c>
      <c r="D1388" s="1" t="s">
        <v>95</v>
      </c>
      <c r="E1388" s="1" t="s">
        <v>94</v>
      </c>
      <c r="F1388" s="1" t="s">
        <v>917</v>
      </c>
      <c r="G1388" s="1" t="s">
        <v>39</v>
      </c>
      <c r="H1388" s="1" t="s">
        <v>38</v>
      </c>
      <c r="I1388" s="1" t="s">
        <v>0</v>
      </c>
      <c r="J1388" s="1" t="s">
        <v>17</v>
      </c>
      <c r="K1388" s="1" t="s">
        <v>49</v>
      </c>
      <c r="L1388" s="1" t="s">
        <v>55</v>
      </c>
      <c r="M1388" s="1" t="s">
        <v>54</v>
      </c>
      <c r="N1388" s="1">
        <v>1980</v>
      </c>
      <c r="O1388" s="1" t="s">
        <v>4</v>
      </c>
      <c r="P1388" s="1">
        <v>0</v>
      </c>
      <c r="Q1388" s="1">
        <v>1980</v>
      </c>
      <c r="R1388" s="1" t="s">
        <v>93</v>
      </c>
      <c r="S1388" s="1">
        <v>132.29</v>
      </c>
      <c r="T1388" s="6">
        <f>+S1388*N1388</f>
        <v>261934.19999999998</v>
      </c>
      <c r="U1388" s="6">
        <f>+S1388*Q1388</f>
        <v>261934.19999999998</v>
      </c>
      <c r="V1388" s="1" t="str">
        <f>IF(AB1388=0,IFERROR(VLOOKUP(L1388,[1]listaMateriales!A:K,11,0),"-"),"Sin producto")</f>
        <v xml:space="preserve">Ladrillos (Olavarria)    </v>
      </c>
      <c r="W1388" s="6">
        <f>+IF(OR(K1388="27",K1388="28",K1388="29"),VLOOKUP(L1388,[1]listaMateriales!A:E,5,0),0)*N1388/1000</f>
        <v>7.22898</v>
      </c>
      <c r="X1388" s="6">
        <f>+IF(W1388=0,0,T1388/W1388)</f>
        <v>36233.908518214186</v>
      </c>
      <c r="Y1388" s="1" t="str">
        <f>MID(L1388,14,1)</f>
        <v>1</v>
      </c>
      <c r="Z1388" s="2" t="str">
        <f>IF(IFERROR(FIND("PUL",M1388,1),0)&gt;1,"pulido","no")</f>
        <v>no</v>
      </c>
      <c r="AA1388" s="2" t="str">
        <f>IF(IFERROR(FIND("BIOC",M1388,1),0)&gt;1,"BIOCITY","no")</f>
        <v>no</v>
      </c>
      <c r="AB1388" s="2">
        <f>IFERROR(SEARCH("INT",F1388,1),0)+IFERROR(SEARCH("DEV",F1388,1),0)+IFERROR(SEARCH("FC",F1388,1),0)+IFERROR(SEARCH("USD",F1388,1),0)</f>
        <v>0</v>
      </c>
    </row>
    <row r="1389" spans="1:28" x14ac:dyDescent="0.2">
      <c r="A1389" s="1" t="s">
        <v>918</v>
      </c>
      <c r="B1389" s="1" t="s">
        <v>42</v>
      </c>
      <c r="C1389" s="4">
        <v>45369</v>
      </c>
      <c r="D1389" s="1" t="s">
        <v>263</v>
      </c>
      <c r="E1389" s="1" t="s">
        <v>262</v>
      </c>
      <c r="F1389" s="1" t="s">
        <v>917</v>
      </c>
      <c r="G1389" s="1" t="s">
        <v>39</v>
      </c>
      <c r="H1389" s="1" t="s">
        <v>38</v>
      </c>
      <c r="I1389" s="1" t="s">
        <v>0</v>
      </c>
      <c r="J1389" s="1" t="s">
        <v>17</v>
      </c>
      <c r="K1389" s="1" t="s">
        <v>49</v>
      </c>
      <c r="L1389" s="1" t="s">
        <v>57</v>
      </c>
      <c r="M1389" s="1" t="s">
        <v>56</v>
      </c>
      <c r="N1389" s="1">
        <v>2520</v>
      </c>
      <c r="O1389" s="1" t="s">
        <v>4</v>
      </c>
      <c r="P1389" s="1">
        <v>2340</v>
      </c>
      <c r="Q1389" s="1">
        <v>180</v>
      </c>
      <c r="R1389" s="1" t="s">
        <v>93</v>
      </c>
      <c r="S1389" s="1">
        <v>174.77</v>
      </c>
      <c r="T1389" s="6">
        <f>+S1389*N1389</f>
        <v>440420.4</v>
      </c>
      <c r="U1389" s="6">
        <f>+S1389*Q1389</f>
        <v>31458.600000000002</v>
      </c>
      <c r="V1389" s="1" t="str">
        <f>IF(AB1389=0,IFERROR(VLOOKUP(L1389,[1]listaMateriales!A:K,11,0),"-"),"Sin producto")</f>
        <v xml:space="preserve">Ladrillos (Olavarria)    </v>
      </c>
      <c r="W1389" s="6">
        <f>+IF(OR(K1389="27",K1389="28",K1389="29"),VLOOKUP(L1389,[1]listaMateriales!A:E,5,0),0)*N1389/1000</f>
        <v>17.443439999999999</v>
      </c>
      <c r="X1389" s="6">
        <f>+IF(W1389=0,0,T1389/W1389)</f>
        <v>25248.483097370707</v>
      </c>
      <c r="Y1389" s="1" t="str">
        <f>MID(L1389,14,1)</f>
        <v>1</v>
      </c>
      <c r="Z1389" s="2" t="str">
        <f>IF(IFERROR(FIND("PUL",M1389,1),0)&gt;1,"pulido","no")</f>
        <v>no</v>
      </c>
      <c r="AA1389" s="2" t="str">
        <f>IF(IFERROR(FIND("BIOC",M1389,1),0)&gt;1,"BIOCITY","no")</f>
        <v>no</v>
      </c>
      <c r="AB1389" s="2">
        <f>IFERROR(SEARCH("INT",F1389,1),0)+IFERROR(SEARCH("DEV",F1389,1),0)+IFERROR(SEARCH("FC",F1389,1),0)+IFERROR(SEARCH("USD",F1389,1),0)</f>
        <v>0</v>
      </c>
    </row>
    <row r="1390" spans="1:28" x14ac:dyDescent="0.2">
      <c r="A1390" s="1" t="s">
        <v>918</v>
      </c>
      <c r="B1390" s="1" t="s">
        <v>42</v>
      </c>
      <c r="C1390" s="4">
        <v>45369</v>
      </c>
      <c r="D1390" s="1" t="s">
        <v>263</v>
      </c>
      <c r="E1390" s="1" t="s">
        <v>262</v>
      </c>
      <c r="F1390" s="1" t="s">
        <v>917</v>
      </c>
      <c r="G1390" s="1" t="s">
        <v>39</v>
      </c>
      <c r="H1390" s="1" t="s">
        <v>38</v>
      </c>
      <c r="I1390" s="1" t="s">
        <v>0</v>
      </c>
      <c r="J1390" s="1" t="s">
        <v>17</v>
      </c>
      <c r="K1390" s="1" t="s">
        <v>49</v>
      </c>
      <c r="L1390" s="1" t="s">
        <v>48</v>
      </c>
      <c r="M1390" s="1" t="s">
        <v>47</v>
      </c>
      <c r="N1390" s="1">
        <v>4032</v>
      </c>
      <c r="O1390" s="1" t="s">
        <v>4</v>
      </c>
      <c r="P1390" s="1">
        <v>3456</v>
      </c>
      <c r="Q1390" s="1">
        <v>576</v>
      </c>
      <c r="R1390" s="1" t="s">
        <v>93</v>
      </c>
      <c r="S1390" s="1">
        <v>129.02000000000001</v>
      </c>
      <c r="T1390" s="6">
        <f>+S1390*N1390</f>
        <v>520208.64000000001</v>
      </c>
      <c r="U1390" s="6">
        <f>+S1390*Q1390</f>
        <v>74315.520000000004</v>
      </c>
      <c r="V1390" s="1" t="str">
        <f>IF(AB1390=0,IFERROR(VLOOKUP(L1390,[1]listaMateriales!A:K,11,0),"-"),"Sin producto")</f>
        <v xml:space="preserve">Ladrillos (Olavarria)    </v>
      </c>
      <c r="W1390" s="6">
        <f>+IF(OR(K1390="27",K1390="28",K1390="29"),VLOOKUP(L1390,[1]listaMateriales!A:E,5,0),0)*N1390/1000</f>
        <v>21.526848000000001</v>
      </c>
      <c r="X1390" s="6">
        <f>+IF(W1390=0,0,T1390/W1390)</f>
        <v>24165.574077542609</v>
      </c>
      <c r="Y1390" s="1" t="str">
        <f>MID(L1390,14,1)</f>
        <v>1</v>
      </c>
      <c r="Z1390" s="2" t="str">
        <f>IF(IFERROR(FIND("PUL",M1390,1),0)&gt;1,"pulido","no")</f>
        <v>no</v>
      </c>
      <c r="AA1390" s="2" t="str">
        <f>IF(IFERROR(FIND("BIOC",M1390,1),0)&gt;1,"BIOCITY","no")</f>
        <v>no</v>
      </c>
      <c r="AB1390" s="2">
        <f>IFERROR(SEARCH("INT",F1390,1),0)+IFERROR(SEARCH("DEV",F1390,1),0)+IFERROR(SEARCH("FC",F1390,1),0)+IFERROR(SEARCH("USD",F1390,1),0)</f>
        <v>0</v>
      </c>
    </row>
    <row r="1391" spans="1:28" x14ac:dyDescent="0.2">
      <c r="A1391" s="1" t="s">
        <v>916</v>
      </c>
      <c r="B1391" s="1" t="s">
        <v>15</v>
      </c>
      <c r="C1391" s="4">
        <v>45369</v>
      </c>
      <c r="D1391" s="1" t="s">
        <v>95</v>
      </c>
      <c r="E1391" s="1" t="s">
        <v>94</v>
      </c>
      <c r="F1391" s="1" t="s">
        <v>863</v>
      </c>
      <c r="G1391" s="1" t="s">
        <v>12</v>
      </c>
      <c r="H1391" s="1" t="s">
        <v>11</v>
      </c>
      <c r="I1391" s="1" t="s">
        <v>50</v>
      </c>
      <c r="J1391" s="1" t="s">
        <v>17</v>
      </c>
      <c r="K1391" s="1" t="s">
        <v>16</v>
      </c>
      <c r="L1391" s="1" t="s">
        <v>312</v>
      </c>
      <c r="M1391" s="1" t="s">
        <v>311</v>
      </c>
      <c r="N1391" s="1">
        <v>1026</v>
      </c>
      <c r="O1391" s="1" t="s">
        <v>2</v>
      </c>
      <c r="P1391" s="1">
        <v>0</v>
      </c>
      <c r="Q1391" s="1">
        <v>1026</v>
      </c>
      <c r="R1391" s="1" t="s">
        <v>93</v>
      </c>
      <c r="S1391" s="1">
        <v>18301.02</v>
      </c>
      <c r="T1391" s="6">
        <f>+S1391*N1391</f>
        <v>18776846.52</v>
      </c>
      <c r="U1391" s="6">
        <f>+S1391*Q1391</f>
        <v>18776846.52</v>
      </c>
      <c r="V1391" s="1" t="str">
        <f>IF(AB1391=0,IFERROR(VLOOKUP(L1391,[1]listaMateriales!A:K,11,0),"-"),"Sin producto")</f>
        <v>21 x 122</v>
      </c>
      <c r="W1391" s="6">
        <f>+IF(OR(K1391="27",K1391="28",K1391="29"),VLOOKUP(L1391,[1]listaMateriales!A:E,5,0),0)*N1391/1000</f>
        <v>0</v>
      </c>
      <c r="X1391" s="6">
        <f>+IF(W1391=0,0,T1391/W1391)</f>
        <v>0</v>
      </c>
      <c r="Y1391" s="1" t="str">
        <f>MID(L1391,14,1)</f>
        <v>1</v>
      </c>
      <c r="Z1391" s="2" t="str">
        <f>IF(IFERROR(FIND("PUL",M1391,1),0)&gt;1,"pulido","no")</f>
        <v>no</v>
      </c>
      <c r="AA1391" s="2" t="str">
        <f>IF(IFERROR(FIND("BIOC",M1391,1),0)&gt;1,"BIOCITY","no")</f>
        <v>no</v>
      </c>
      <c r="AB1391" s="2">
        <f>IFERROR(SEARCH("INT",F1391,1),0)+IFERROR(SEARCH("DEV",F1391,1),0)+IFERROR(SEARCH("FC",F1391,1),0)+IFERROR(SEARCH("USD",F1391,1),0)</f>
        <v>0</v>
      </c>
    </row>
    <row r="1392" spans="1:28" x14ac:dyDescent="0.2">
      <c r="A1392" s="1" t="s">
        <v>915</v>
      </c>
      <c r="B1392" s="1" t="s">
        <v>15</v>
      </c>
      <c r="C1392" s="4">
        <v>45369</v>
      </c>
      <c r="D1392" s="1" t="s">
        <v>574</v>
      </c>
      <c r="E1392" s="1" t="s">
        <v>573</v>
      </c>
      <c r="F1392" s="1" t="s">
        <v>913</v>
      </c>
      <c r="G1392" s="1" t="s">
        <v>39</v>
      </c>
      <c r="H1392" s="1" t="s">
        <v>38</v>
      </c>
      <c r="I1392" s="1" t="s">
        <v>50</v>
      </c>
      <c r="J1392" s="1" t="s">
        <v>17</v>
      </c>
      <c r="K1392" s="1" t="s">
        <v>16</v>
      </c>
      <c r="L1392" s="1" t="s">
        <v>504</v>
      </c>
      <c r="M1392" s="1" t="s">
        <v>503</v>
      </c>
      <c r="N1392" s="1">
        <v>291.60000000000002</v>
      </c>
      <c r="O1392" s="1" t="s">
        <v>2</v>
      </c>
      <c r="P1392" s="1">
        <v>0</v>
      </c>
      <c r="Q1392" s="1">
        <v>291.60000000000002</v>
      </c>
      <c r="R1392" s="1" t="s">
        <v>46</v>
      </c>
      <c r="S1392" s="1">
        <v>18286.36</v>
      </c>
      <c r="T1392" s="6">
        <f>+S1392*N1392</f>
        <v>5332302.5760000004</v>
      </c>
      <c r="U1392" s="6">
        <f>+S1392*Q1392</f>
        <v>5332302.5760000004</v>
      </c>
      <c r="V1392" s="1" t="str">
        <f>IF(AB1392=0,IFERROR(VLOOKUP(L1392,[1]listaMateriales!A:K,11,0),"-"),"Sin producto")</f>
        <v>60x120 y 58x117 Rect.</v>
      </c>
      <c r="W1392" s="6">
        <f>+IF(OR(K1392="27",K1392="28",K1392="29"),VLOOKUP(L1392,[1]listaMateriales!A:E,5,0),0)*N1392/1000</f>
        <v>0</v>
      </c>
      <c r="X1392" s="6">
        <f>+IF(W1392=0,0,T1392/W1392)</f>
        <v>0</v>
      </c>
      <c r="Y1392" s="1" t="str">
        <f>MID(L1392,14,1)</f>
        <v>1</v>
      </c>
      <c r="Z1392" s="2" t="str">
        <f>IF(IFERROR(FIND("PUL",M1392,1),0)&gt;1,"pulido","no")</f>
        <v>no</v>
      </c>
      <c r="AA1392" s="2" t="str">
        <f>IF(IFERROR(FIND("BIOC",M1392,1),0)&gt;1,"BIOCITY","no")</f>
        <v>no</v>
      </c>
      <c r="AB1392" s="2">
        <f>IFERROR(SEARCH("INT",F1392,1),0)+IFERROR(SEARCH("DEV",F1392,1),0)+IFERROR(SEARCH("FC",F1392,1),0)+IFERROR(SEARCH("USD",F1392,1),0)</f>
        <v>0</v>
      </c>
    </row>
    <row r="1393" spans="1:28" x14ac:dyDescent="0.2">
      <c r="A1393" s="1" t="s">
        <v>914</v>
      </c>
      <c r="B1393" s="1" t="s">
        <v>15</v>
      </c>
      <c r="C1393" s="4">
        <v>45369</v>
      </c>
      <c r="D1393" s="1" t="s">
        <v>53</v>
      </c>
      <c r="E1393" s="1" t="s">
        <v>52</v>
      </c>
      <c r="F1393" s="1" t="s">
        <v>913</v>
      </c>
      <c r="G1393" s="1" t="s">
        <v>39</v>
      </c>
      <c r="H1393" s="1" t="s">
        <v>38</v>
      </c>
      <c r="I1393" s="1" t="s">
        <v>10</v>
      </c>
      <c r="J1393" s="1" t="s">
        <v>17</v>
      </c>
      <c r="K1393" s="1" t="s">
        <v>16</v>
      </c>
      <c r="L1393" s="1" t="s">
        <v>891</v>
      </c>
      <c r="M1393" s="1" t="s">
        <v>890</v>
      </c>
      <c r="N1393" s="1">
        <v>208.8</v>
      </c>
      <c r="O1393" s="1" t="s">
        <v>2</v>
      </c>
      <c r="P1393" s="1">
        <v>0</v>
      </c>
      <c r="Q1393" s="1">
        <v>208.8</v>
      </c>
      <c r="R1393" s="1" t="s">
        <v>46</v>
      </c>
      <c r="S1393" s="1">
        <v>11608.7</v>
      </c>
      <c r="T1393" s="6">
        <f>+S1393*N1393</f>
        <v>2423896.56</v>
      </c>
      <c r="U1393" s="6">
        <f>+S1393*Q1393</f>
        <v>2423896.56</v>
      </c>
      <c r="V1393" s="1" t="str">
        <f>IF(AB1393=0,IFERROR(VLOOKUP(L1393,[1]listaMateriales!A:K,11,0),"-"),"Sin producto")</f>
        <v xml:space="preserve">59 x 59 </v>
      </c>
      <c r="W1393" s="6">
        <f>+IF(OR(K1393="27",K1393="28",K1393="29"),VLOOKUP(L1393,[1]listaMateriales!A:E,5,0),0)*N1393/1000</f>
        <v>0</v>
      </c>
      <c r="X1393" s="6">
        <f>+IF(W1393=0,0,T1393/W1393)</f>
        <v>0</v>
      </c>
      <c r="Y1393" s="1" t="str">
        <f>MID(L1393,14,1)</f>
        <v>1</v>
      </c>
      <c r="Z1393" s="2" t="str">
        <f>IF(IFERROR(FIND("PUL",M1393,1),0)&gt;1,"pulido","no")</f>
        <v>no</v>
      </c>
      <c r="AA1393" s="2" t="str">
        <f>IF(IFERROR(FIND("BIOC",M1393,1),0)&gt;1,"BIOCITY","no")</f>
        <v>no</v>
      </c>
      <c r="AB1393" s="2">
        <f>IFERROR(SEARCH("INT",F1393,1),0)+IFERROR(SEARCH("DEV",F1393,1),0)+IFERROR(SEARCH("FC",F1393,1),0)+IFERROR(SEARCH("USD",F1393,1),0)</f>
        <v>0</v>
      </c>
    </row>
    <row r="1394" spans="1:28" x14ac:dyDescent="0.2">
      <c r="A1394" s="1" t="s">
        <v>914</v>
      </c>
      <c r="B1394" s="1" t="s">
        <v>15</v>
      </c>
      <c r="C1394" s="4">
        <v>45369</v>
      </c>
      <c r="D1394" s="1" t="s">
        <v>53</v>
      </c>
      <c r="E1394" s="1" t="s">
        <v>52</v>
      </c>
      <c r="F1394" s="1" t="s">
        <v>913</v>
      </c>
      <c r="G1394" s="1" t="s">
        <v>39</v>
      </c>
      <c r="H1394" s="1" t="s">
        <v>38</v>
      </c>
      <c r="I1394" s="1" t="s">
        <v>10</v>
      </c>
      <c r="J1394" s="1" t="s">
        <v>17</v>
      </c>
      <c r="K1394" s="1" t="s">
        <v>16</v>
      </c>
      <c r="L1394" s="1" t="s">
        <v>27</v>
      </c>
      <c r="M1394" s="1" t="s">
        <v>26</v>
      </c>
      <c r="N1394" s="1">
        <v>208.8</v>
      </c>
      <c r="O1394" s="1" t="s">
        <v>2</v>
      </c>
      <c r="P1394" s="1">
        <v>0</v>
      </c>
      <c r="Q1394" s="1">
        <v>208.8</v>
      </c>
      <c r="R1394" s="1" t="s">
        <v>46</v>
      </c>
      <c r="S1394" s="1">
        <v>11608.7</v>
      </c>
      <c r="T1394" s="6">
        <f>+S1394*N1394</f>
        <v>2423896.56</v>
      </c>
      <c r="U1394" s="6">
        <f>+S1394*Q1394</f>
        <v>2423896.56</v>
      </c>
      <c r="V1394" s="1" t="str">
        <f>IF(AB1394=0,IFERROR(VLOOKUP(L1394,[1]listaMateriales!A:K,11,0),"-"),"Sin producto")</f>
        <v xml:space="preserve">59 x 59 </v>
      </c>
      <c r="W1394" s="6">
        <f>+IF(OR(K1394="27",K1394="28",K1394="29"),VLOOKUP(L1394,[1]listaMateriales!A:E,5,0),0)*N1394/1000</f>
        <v>0</v>
      </c>
      <c r="X1394" s="6">
        <f>+IF(W1394=0,0,T1394/W1394)</f>
        <v>0</v>
      </c>
      <c r="Y1394" s="1" t="str">
        <f>MID(L1394,14,1)</f>
        <v>1</v>
      </c>
      <c r="Z1394" s="2" t="str">
        <f>IF(IFERROR(FIND("PUL",M1394,1),0)&gt;1,"pulido","no")</f>
        <v>no</v>
      </c>
      <c r="AA1394" s="2" t="str">
        <f>IF(IFERROR(FIND("BIOC",M1394,1),0)&gt;1,"BIOCITY","no")</f>
        <v>no</v>
      </c>
      <c r="AB1394" s="2">
        <f>IFERROR(SEARCH("INT",F1394,1),0)+IFERROR(SEARCH("DEV",F1394,1),0)+IFERROR(SEARCH("FC",F1394,1),0)+IFERROR(SEARCH("USD",F1394,1),0)</f>
        <v>0</v>
      </c>
    </row>
    <row r="1395" spans="1:28" x14ac:dyDescent="0.2">
      <c r="A1395" s="1" t="s">
        <v>914</v>
      </c>
      <c r="B1395" s="1" t="s">
        <v>15</v>
      </c>
      <c r="C1395" s="4">
        <v>45369</v>
      </c>
      <c r="D1395" s="1" t="s">
        <v>53</v>
      </c>
      <c r="E1395" s="1" t="s">
        <v>52</v>
      </c>
      <c r="F1395" s="1" t="s">
        <v>913</v>
      </c>
      <c r="G1395" s="1" t="s">
        <v>39</v>
      </c>
      <c r="H1395" s="1" t="s">
        <v>38</v>
      </c>
      <c r="I1395" s="1" t="s">
        <v>10</v>
      </c>
      <c r="J1395" s="1" t="s">
        <v>17</v>
      </c>
      <c r="K1395" s="1" t="s">
        <v>16</v>
      </c>
      <c r="L1395" s="1" t="s">
        <v>502</v>
      </c>
      <c r="M1395" s="1" t="s">
        <v>501</v>
      </c>
      <c r="N1395" s="1">
        <v>208.8</v>
      </c>
      <c r="O1395" s="1" t="s">
        <v>2</v>
      </c>
      <c r="P1395" s="1">
        <v>0</v>
      </c>
      <c r="Q1395" s="1">
        <v>208.8</v>
      </c>
      <c r="R1395" s="1" t="s">
        <v>46</v>
      </c>
      <c r="S1395" s="1">
        <v>11608.7</v>
      </c>
      <c r="T1395" s="6">
        <f>+S1395*N1395</f>
        <v>2423896.56</v>
      </c>
      <c r="U1395" s="6">
        <f>+S1395*Q1395</f>
        <v>2423896.56</v>
      </c>
      <c r="V1395" s="1" t="str">
        <f>IF(AB1395=0,IFERROR(VLOOKUP(L1395,[1]listaMateriales!A:K,11,0),"-"),"Sin producto")</f>
        <v xml:space="preserve">59 x 59 </v>
      </c>
      <c r="W1395" s="6">
        <f>+IF(OR(K1395="27",K1395="28",K1395="29"),VLOOKUP(L1395,[1]listaMateriales!A:E,5,0),0)*N1395/1000</f>
        <v>0</v>
      </c>
      <c r="X1395" s="6">
        <f>+IF(W1395=0,0,T1395/W1395)</f>
        <v>0</v>
      </c>
      <c r="Y1395" s="1" t="str">
        <f>MID(L1395,14,1)</f>
        <v>1</v>
      </c>
      <c r="Z1395" s="2" t="str">
        <f>IF(IFERROR(FIND("PUL",M1395,1),0)&gt;1,"pulido","no")</f>
        <v>no</v>
      </c>
      <c r="AA1395" s="2" t="str">
        <f>IF(IFERROR(FIND("BIOC",M1395,1),0)&gt;1,"BIOCITY","no")</f>
        <v>no</v>
      </c>
      <c r="AB1395" s="2">
        <f>IFERROR(SEARCH("INT",F1395,1),0)+IFERROR(SEARCH("DEV",F1395,1),0)+IFERROR(SEARCH("FC",F1395,1),0)+IFERROR(SEARCH("USD",F1395,1),0)</f>
        <v>0</v>
      </c>
    </row>
    <row r="1396" spans="1:28" x14ac:dyDescent="0.2">
      <c r="A1396" s="1" t="s">
        <v>914</v>
      </c>
      <c r="B1396" s="1" t="s">
        <v>15</v>
      </c>
      <c r="C1396" s="4">
        <v>45369</v>
      </c>
      <c r="D1396" s="1" t="s">
        <v>53</v>
      </c>
      <c r="E1396" s="1" t="s">
        <v>52</v>
      </c>
      <c r="F1396" s="1" t="s">
        <v>913</v>
      </c>
      <c r="G1396" s="1" t="s">
        <v>39</v>
      </c>
      <c r="H1396" s="1" t="s">
        <v>38</v>
      </c>
      <c r="I1396" s="1" t="s">
        <v>10</v>
      </c>
      <c r="J1396" s="1" t="s">
        <v>17</v>
      </c>
      <c r="K1396" s="1" t="s">
        <v>16</v>
      </c>
      <c r="L1396" s="1" t="s">
        <v>893</v>
      </c>
      <c r="M1396" s="1" t="s">
        <v>892</v>
      </c>
      <c r="N1396" s="1">
        <v>208.8</v>
      </c>
      <c r="O1396" s="1" t="s">
        <v>2</v>
      </c>
      <c r="P1396" s="1">
        <v>0</v>
      </c>
      <c r="Q1396" s="1">
        <v>208.8</v>
      </c>
      <c r="R1396" s="1" t="s">
        <v>46</v>
      </c>
      <c r="S1396" s="1">
        <v>11608.7</v>
      </c>
      <c r="T1396" s="6">
        <f>+S1396*N1396</f>
        <v>2423896.56</v>
      </c>
      <c r="U1396" s="6">
        <f>+S1396*Q1396</f>
        <v>2423896.56</v>
      </c>
      <c r="V1396" s="1" t="str">
        <f>IF(AB1396=0,IFERROR(VLOOKUP(L1396,[1]listaMateriales!A:K,11,0),"-"),"Sin producto")</f>
        <v xml:space="preserve">59 x 59 </v>
      </c>
      <c r="W1396" s="6">
        <f>+IF(OR(K1396="27",K1396="28",K1396="29"),VLOOKUP(L1396,[1]listaMateriales!A:E,5,0),0)*N1396/1000</f>
        <v>0</v>
      </c>
      <c r="X1396" s="6">
        <f>+IF(W1396=0,0,T1396/W1396)</f>
        <v>0</v>
      </c>
      <c r="Y1396" s="1" t="str">
        <f>MID(L1396,14,1)</f>
        <v>1</v>
      </c>
      <c r="Z1396" s="2" t="str">
        <f>IF(IFERROR(FIND("PUL",M1396,1),0)&gt;1,"pulido","no")</f>
        <v>no</v>
      </c>
      <c r="AA1396" s="2" t="str">
        <f>IF(IFERROR(FIND("BIOC",M1396,1),0)&gt;1,"BIOCITY","no")</f>
        <v>no</v>
      </c>
      <c r="AB1396" s="2">
        <f>IFERROR(SEARCH("INT",F1396,1),0)+IFERROR(SEARCH("DEV",F1396,1),0)+IFERROR(SEARCH("FC",F1396,1),0)+IFERROR(SEARCH("USD",F1396,1),0)</f>
        <v>0</v>
      </c>
    </row>
    <row r="1397" spans="1:28" x14ac:dyDescent="0.2">
      <c r="A1397" s="1" t="s">
        <v>912</v>
      </c>
      <c r="B1397" s="1" t="s">
        <v>15</v>
      </c>
      <c r="C1397" s="4">
        <v>45369</v>
      </c>
      <c r="D1397" s="1" t="s">
        <v>911</v>
      </c>
      <c r="E1397" s="1" t="s">
        <v>910</v>
      </c>
      <c r="F1397" s="1" t="s">
        <v>863</v>
      </c>
      <c r="G1397" s="1" t="s">
        <v>12</v>
      </c>
      <c r="H1397" s="1" t="s">
        <v>11</v>
      </c>
      <c r="I1397" s="1" t="s">
        <v>50</v>
      </c>
      <c r="J1397" s="1" t="s">
        <v>17</v>
      </c>
      <c r="K1397" s="1" t="s">
        <v>16</v>
      </c>
      <c r="L1397" s="1" t="s">
        <v>137</v>
      </c>
      <c r="M1397" s="1" t="s">
        <v>136</v>
      </c>
      <c r="N1397" s="1">
        <v>104.4</v>
      </c>
      <c r="O1397" s="1" t="s">
        <v>2</v>
      </c>
      <c r="P1397" s="1">
        <v>104.4</v>
      </c>
      <c r="Q1397" s="1">
        <v>0</v>
      </c>
      <c r="R1397" s="1" t="s">
        <v>144</v>
      </c>
      <c r="S1397" s="1">
        <v>7868.48</v>
      </c>
      <c r="T1397" s="6">
        <f>+S1397*N1397</f>
        <v>821469.31200000003</v>
      </c>
      <c r="U1397" s="6">
        <f>+S1397*Q1397</f>
        <v>0</v>
      </c>
      <c r="V1397" s="1" t="str">
        <f>IF(AB1397=0,IFERROR(VLOOKUP(L1397,[1]listaMateriales!A:K,11,0),"-"),"Sin producto")</f>
        <v xml:space="preserve">59 x 59 </v>
      </c>
      <c r="W1397" s="6">
        <f>+IF(OR(K1397="27",K1397="28",K1397="29"),VLOOKUP(L1397,[1]listaMateriales!A:E,5,0),0)*N1397/1000</f>
        <v>0</v>
      </c>
      <c r="X1397" s="6">
        <f>+IF(W1397=0,0,T1397/W1397)</f>
        <v>0</v>
      </c>
      <c r="Y1397" s="1" t="str">
        <f>MID(L1397,14,1)</f>
        <v>2</v>
      </c>
      <c r="Z1397" s="2" t="str">
        <f>IF(IFERROR(FIND("PUL",M1397,1),0)&gt;1,"pulido","no")</f>
        <v>no</v>
      </c>
      <c r="AA1397" s="2" t="str">
        <f>IF(IFERROR(FIND("BIOC",M1397,1),0)&gt;1,"BIOCITY","no")</f>
        <v>no</v>
      </c>
      <c r="AB1397" s="2">
        <f>IFERROR(SEARCH("INT",F1397,1),0)+IFERROR(SEARCH("DEV",F1397,1),0)+IFERROR(SEARCH("FC",F1397,1),0)+IFERROR(SEARCH("USD",F1397,1),0)</f>
        <v>0</v>
      </c>
    </row>
    <row r="1398" spans="1:28" x14ac:dyDescent="0.2">
      <c r="A1398" s="1" t="s">
        <v>912</v>
      </c>
      <c r="B1398" s="1" t="s">
        <v>15</v>
      </c>
      <c r="C1398" s="4">
        <v>45369</v>
      </c>
      <c r="D1398" s="1" t="s">
        <v>911</v>
      </c>
      <c r="E1398" s="1" t="s">
        <v>910</v>
      </c>
      <c r="F1398" s="1" t="s">
        <v>863</v>
      </c>
      <c r="G1398" s="1" t="s">
        <v>12</v>
      </c>
      <c r="H1398" s="1" t="s">
        <v>11</v>
      </c>
      <c r="I1398" s="1" t="s">
        <v>50</v>
      </c>
      <c r="J1398" s="1" t="s">
        <v>17</v>
      </c>
      <c r="K1398" s="1" t="s">
        <v>16</v>
      </c>
      <c r="L1398" s="1" t="s">
        <v>909</v>
      </c>
      <c r="M1398" s="1" t="s">
        <v>293</v>
      </c>
      <c r="N1398" s="1">
        <v>104.4</v>
      </c>
      <c r="O1398" s="1" t="s">
        <v>2</v>
      </c>
      <c r="P1398" s="1">
        <v>104.4</v>
      </c>
      <c r="Q1398" s="1">
        <v>0</v>
      </c>
      <c r="R1398" s="1" t="s">
        <v>144</v>
      </c>
      <c r="S1398" s="1">
        <v>7868.35</v>
      </c>
      <c r="T1398" s="6">
        <f>+S1398*N1398</f>
        <v>821455.74000000011</v>
      </c>
      <c r="U1398" s="6">
        <f>+S1398*Q1398</f>
        <v>0</v>
      </c>
      <c r="V1398" s="1" t="str">
        <f>IF(AB1398=0,IFERROR(VLOOKUP(L1398,[1]listaMateriales!A:K,11,0),"-"),"Sin producto")</f>
        <v xml:space="preserve">59 x 59 </v>
      </c>
      <c r="W1398" s="6">
        <f>+IF(OR(K1398="27",K1398="28",K1398="29"),VLOOKUP(L1398,[1]listaMateriales!A:E,5,0),0)*N1398/1000</f>
        <v>0</v>
      </c>
      <c r="X1398" s="6">
        <f>+IF(W1398=0,0,T1398/W1398)</f>
        <v>0</v>
      </c>
      <c r="Y1398" s="1" t="str">
        <f>MID(L1398,14,1)</f>
        <v>2</v>
      </c>
      <c r="Z1398" s="2" t="str">
        <f>IF(IFERROR(FIND("PUL",M1398,1),0)&gt;1,"pulido","no")</f>
        <v>no</v>
      </c>
      <c r="AA1398" s="2" t="str">
        <f>IF(IFERROR(FIND("BIOC",M1398,1),0)&gt;1,"BIOCITY","no")</f>
        <v>no</v>
      </c>
      <c r="AB1398" s="2">
        <f>IFERROR(SEARCH("INT",F1398,1),0)+IFERROR(SEARCH("DEV",F1398,1),0)+IFERROR(SEARCH("FC",F1398,1),0)+IFERROR(SEARCH("USD",F1398,1),0)</f>
        <v>0</v>
      </c>
    </row>
    <row r="1399" spans="1:28" x14ac:dyDescent="0.2">
      <c r="A1399" s="1" t="s">
        <v>908</v>
      </c>
      <c r="B1399" s="1" t="s">
        <v>15</v>
      </c>
      <c r="C1399" s="4">
        <v>45369</v>
      </c>
      <c r="D1399" s="1" t="s">
        <v>255</v>
      </c>
      <c r="E1399" s="1" t="s">
        <v>254</v>
      </c>
      <c r="F1399" s="1" t="s">
        <v>842</v>
      </c>
      <c r="G1399" s="1" t="s">
        <v>12</v>
      </c>
      <c r="H1399" s="1" t="s">
        <v>11</v>
      </c>
      <c r="I1399" s="1" t="s">
        <v>50</v>
      </c>
      <c r="J1399" s="1" t="s">
        <v>9</v>
      </c>
      <c r="K1399" s="1" t="s">
        <v>30</v>
      </c>
      <c r="L1399" s="1" t="s">
        <v>810</v>
      </c>
      <c r="M1399" s="1" t="s">
        <v>809</v>
      </c>
      <c r="N1399" s="1">
        <v>193.92</v>
      </c>
      <c r="O1399" s="1" t="s">
        <v>2</v>
      </c>
      <c r="P1399" s="1">
        <v>0</v>
      </c>
      <c r="Q1399" s="1">
        <v>193.92</v>
      </c>
      <c r="R1399" s="1" t="s">
        <v>93</v>
      </c>
      <c r="S1399" s="1">
        <v>3056.85</v>
      </c>
      <c r="T1399" s="6">
        <f>+S1399*N1399</f>
        <v>592784.35199999996</v>
      </c>
      <c r="U1399" s="6">
        <f>+S1399*Q1399</f>
        <v>592784.35199999996</v>
      </c>
      <c r="V1399" s="1" t="str">
        <f>IF(AB1399=0,IFERROR(VLOOKUP(L1399,[1]listaMateriales!A:K,11,0),"-"),"Sin producto")</f>
        <v>38 x 38</v>
      </c>
      <c r="W1399" s="6">
        <f>+IF(OR(K1399="27",K1399="28",K1399="29"),VLOOKUP(L1399,[1]listaMateriales!A:E,5,0),0)*N1399/1000</f>
        <v>0</v>
      </c>
      <c r="X1399" s="6">
        <f>+IF(W1399=0,0,T1399/W1399)</f>
        <v>0</v>
      </c>
      <c r="Y1399" s="1" t="str">
        <f>MID(L1399,14,1)</f>
        <v>1</v>
      </c>
      <c r="Z1399" s="2" t="str">
        <f>IF(IFERROR(FIND("PUL",M1399,1),0)&gt;1,"pulido","no")</f>
        <v>no</v>
      </c>
      <c r="AA1399" s="2" t="str">
        <f>IF(IFERROR(FIND("BIOC",M1399,1),0)&gt;1,"BIOCITY","no")</f>
        <v>no</v>
      </c>
      <c r="AB1399" s="2">
        <f>IFERROR(SEARCH("INT",F1399,1),0)+IFERROR(SEARCH("DEV",F1399,1),0)+IFERROR(SEARCH("FC",F1399,1),0)+IFERROR(SEARCH("USD",F1399,1),0)</f>
        <v>0</v>
      </c>
    </row>
    <row r="1400" spans="1:28" x14ac:dyDescent="0.2">
      <c r="A1400" s="1" t="s">
        <v>907</v>
      </c>
      <c r="B1400" s="1" t="s">
        <v>15</v>
      </c>
      <c r="C1400" s="4">
        <v>45369</v>
      </c>
      <c r="D1400" s="1" t="s">
        <v>197</v>
      </c>
      <c r="E1400" s="1" t="s">
        <v>196</v>
      </c>
      <c r="F1400" s="1" t="s">
        <v>906</v>
      </c>
      <c r="G1400" s="1" t="s">
        <v>39</v>
      </c>
      <c r="H1400" s="1" t="s">
        <v>38</v>
      </c>
      <c r="I1400" s="1" t="s">
        <v>50</v>
      </c>
      <c r="J1400" s="1" t="s">
        <v>17</v>
      </c>
      <c r="K1400" s="1" t="s">
        <v>49</v>
      </c>
      <c r="L1400" s="1" t="s">
        <v>55</v>
      </c>
      <c r="M1400" s="1" t="s">
        <v>54</v>
      </c>
      <c r="N1400" s="1">
        <v>1980</v>
      </c>
      <c r="O1400" s="1" t="s">
        <v>4</v>
      </c>
      <c r="P1400" s="1">
        <v>1980</v>
      </c>
      <c r="Q1400" s="1">
        <v>0</v>
      </c>
      <c r="R1400" s="1" t="s">
        <v>195</v>
      </c>
      <c r="S1400" s="1">
        <v>236.37</v>
      </c>
      <c r="T1400" s="6">
        <f>+S1400*N1400</f>
        <v>468012.60000000003</v>
      </c>
      <c r="U1400" s="6">
        <f>+S1400*Q1400</f>
        <v>0</v>
      </c>
      <c r="V1400" s="1" t="str">
        <f>IF(AB1400=0,IFERROR(VLOOKUP(L1400,[1]listaMateriales!A:K,11,0),"-"),"Sin producto")</f>
        <v xml:space="preserve">Ladrillos (Olavarria)    </v>
      </c>
      <c r="W1400" s="6">
        <f>+IF(OR(K1400="27",K1400="28",K1400="29"),VLOOKUP(L1400,[1]listaMateriales!A:E,5,0),0)*N1400/1000</f>
        <v>7.22898</v>
      </c>
      <c r="X1400" s="6">
        <f>+IF(W1400=0,0,T1400/W1400)</f>
        <v>64741.166803615451</v>
      </c>
      <c r="Y1400" s="1" t="str">
        <f>MID(L1400,14,1)</f>
        <v>1</v>
      </c>
      <c r="Z1400" s="2" t="str">
        <f>IF(IFERROR(FIND("PUL",M1400,1),0)&gt;1,"pulido","no")</f>
        <v>no</v>
      </c>
      <c r="AA1400" s="2" t="str">
        <f>IF(IFERROR(FIND("BIOC",M1400,1),0)&gt;1,"BIOCITY","no")</f>
        <v>no</v>
      </c>
      <c r="AB1400" s="2">
        <f>IFERROR(SEARCH("INT",F1400,1),0)+IFERROR(SEARCH("DEV",F1400,1),0)+IFERROR(SEARCH("FC",F1400,1),0)+IFERROR(SEARCH("USD",F1400,1),0)</f>
        <v>0</v>
      </c>
    </row>
    <row r="1401" spans="1:28" x14ac:dyDescent="0.2">
      <c r="A1401" s="1" t="s">
        <v>873</v>
      </c>
      <c r="B1401" s="1" t="s">
        <v>15</v>
      </c>
      <c r="C1401" s="4">
        <v>45369</v>
      </c>
      <c r="D1401" s="1" t="s">
        <v>668</v>
      </c>
      <c r="E1401" s="1" t="s">
        <v>667</v>
      </c>
      <c r="F1401" s="1" t="s">
        <v>872</v>
      </c>
      <c r="G1401" s="1" t="s">
        <v>12</v>
      </c>
      <c r="H1401" s="1" t="s">
        <v>11</v>
      </c>
      <c r="I1401" s="1" t="s">
        <v>188</v>
      </c>
      <c r="J1401" s="1" t="s">
        <v>17</v>
      </c>
      <c r="K1401" s="1" t="s">
        <v>16</v>
      </c>
      <c r="L1401" s="1" t="s">
        <v>661</v>
      </c>
      <c r="M1401" s="1" t="s">
        <v>660</v>
      </c>
      <c r="N1401" s="1">
        <v>2.7</v>
      </c>
      <c r="O1401" s="1" t="s">
        <v>2</v>
      </c>
      <c r="P1401" s="1">
        <v>0</v>
      </c>
      <c r="Q1401" s="1">
        <v>2.7</v>
      </c>
      <c r="R1401" s="1" t="s">
        <v>102</v>
      </c>
      <c r="S1401" s="1">
        <v>0.21</v>
      </c>
      <c r="T1401" s="6">
        <f>+S1401*N1401</f>
        <v>0.56700000000000006</v>
      </c>
      <c r="U1401" s="6">
        <f>+S1401*Q1401</f>
        <v>0.56700000000000006</v>
      </c>
      <c r="V1401" s="1" t="str">
        <f>IF(AB1401=0,IFERROR(VLOOKUP(L1401,[1]listaMateriales!A:K,11,0),"-"),"Sin producto")</f>
        <v>60x120 y 58x117 Rect.</v>
      </c>
      <c r="W1401" s="6">
        <f>+IF(OR(K1401="27",K1401="28",K1401="29"),VLOOKUP(L1401,[1]listaMateriales!A:E,5,0),0)*N1401/1000</f>
        <v>0</v>
      </c>
      <c r="X1401" s="6">
        <f>+IF(W1401=0,0,T1401/W1401)</f>
        <v>0</v>
      </c>
      <c r="Y1401" s="1" t="str">
        <f>MID(L1401,14,1)</f>
        <v>1</v>
      </c>
      <c r="Z1401" s="2" t="str">
        <f>IF(IFERROR(FIND("PUL",M1401,1),0)&gt;1,"pulido","no")</f>
        <v>no</v>
      </c>
      <c r="AA1401" s="2" t="str">
        <f>IF(IFERROR(FIND("BIOC",M1401,1),0)&gt;1,"BIOCITY","no")</f>
        <v>no</v>
      </c>
      <c r="AB1401" s="2">
        <f>IFERROR(SEARCH("INT",F1401,1),0)+IFERROR(SEARCH("DEV",F1401,1),0)+IFERROR(SEARCH("FC",F1401,1),0)+IFERROR(SEARCH("USD",F1401,1),0)</f>
        <v>0</v>
      </c>
    </row>
    <row r="1402" spans="1:28" x14ac:dyDescent="0.2">
      <c r="A1402" s="1" t="s">
        <v>873</v>
      </c>
      <c r="B1402" s="1" t="s">
        <v>15</v>
      </c>
      <c r="C1402" s="4">
        <v>45369</v>
      </c>
      <c r="D1402" s="1" t="s">
        <v>668</v>
      </c>
      <c r="E1402" s="1" t="s">
        <v>667</v>
      </c>
      <c r="F1402" s="1" t="s">
        <v>872</v>
      </c>
      <c r="G1402" s="1" t="s">
        <v>12</v>
      </c>
      <c r="H1402" s="1" t="s">
        <v>11</v>
      </c>
      <c r="I1402" s="1" t="s">
        <v>188</v>
      </c>
      <c r="J1402" s="1" t="s">
        <v>17</v>
      </c>
      <c r="K1402" s="1" t="s">
        <v>16</v>
      </c>
      <c r="L1402" s="1" t="s">
        <v>479</v>
      </c>
      <c r="M1402" s="1" t="s">
        <v>478</v>
      </c>
      <c r="N1402" s="1">
        <v>1.35</v>
      </c>
      <c r="O1402" s="1" t="s">
        <v>2</v>
      </c>
      <c r="P1402" s="1">
        <v>0</v>
      </c>
      <c r="Q1402" s="1">
        <v>1.35</v>
      </c>
      <c r="R1402" s="1" t="s">
        <v>102</v>
      </c>
      <c r="S1402" s="1">
        <v>0.21</v>
      </c>
      <c r="T1402" s="6">
        <f>+S1402*N1402</f>
        <v>0.28350000000000003</v>
      </c>
      <c r="U1402" s="6">
        <f>+S1402*Q1402</f>
        <v>0.28350000000000003</v>
      </c>
      <c r="V1402" s="1" t="str">
        <f>IF(AB1402=0,IFERROR(VLOOKUP(L1402,[1]listaMateriales!A:K,11,0),"-"),"Sin producto")</f>
        <v>60x120 y 58x117 Rect.</v>
      </c>
      <c r="W1402" s="6">
        <f>+IF(OR(K1402="27",K1402="28",K1402="29"),VLOOKUP(L1402,[1]listaMateriales!A:E,5,0),0)*N1402/1000</f>
        <v>0</v>
      </c>
      <c r="X1402" s="6">
        <f>+IF(W1402=0,0,T1402/W1402)</f>
        <v>0</v>
      </c>
      <c r="Y1402" s="1" t="str">
        <f>MID(L1402,14,1)</f>
        <v>1</v>
      </c>
      <c r="Z1402" s="2" t="str">
        <f>IF(IFERROR(FIND("PUL",M1402,1),0)&gt;1,"pulido","no")</f>
        <v>no</v>
      </c>
      <c r="AA1402" s="2" t="str">
        <f>IF(IFERROR(FIND("BIOC",M1402,1),0)&gt;1,"BIOCITY","no")</f>
        <v>no</v>
      </c>
      <c r="AB1402" s="2">
        <f>IFERROR(SEARCH("INT",F1402,1),0)+IFERROR(SEARCH("DEV",F1402,1),0)+IFERROR(SEARCH("FC",F1402,1),0)+IFERROR(SEARCH("USD",F1402,1),0)</f>
        <v>0</v>
      </c>
    </row>
    <row r="1403" spans="1:28" x14ac:dyDescent="0.2">
      <c r="A1403" s="1" t="s">
        <v>873</v>
      </c>
      <c r="B1403" s="1" t="s">
        <v>15</v>
      </c>
      <c r="C1403" s="4">
        <v>45369</v>
      </c>
      <c r="D1403" s="1" t="s">
        <v>668</v>
      </c>
      <c r="E1403" s="1" t="s">
        <v>667</v>
      </c>
      <c r="F1403" s="1" t="s">
        <v>872</v>
      </c>
      <c r="G1403" s="1" t="s">
        <v>12</v>
      </c>
      <c r="H1403" s="1" t="s">
        <v>11</v>
      </c>
      <c r="I1403" s="1" t="s">
        <v>188</v>
      </c>
      <c r="J1403" s="1" t="s">
        <v>17</v>
      </c>
      <c r="K1403" s="1" t="s">
        <v>16</v>
      </c>
      <c r="L1403" s="1" t="s">
        <v>905</v>
      </c>
      <c r="M1403" s="1" t="s">
        <v>904</v>
      </c>
      <c r="N1403" s="1">
        <v>1.35</v>
      </c>
      <c r="O1403" s="1" t="s">
        <v>2</v>
      </c>
      <c r="P1403" s="1">
        <v>0</v>
      </c>
      <c r="Q1403" s="1">
        <v>1.35</v>
      </c>
      <c r="R1403" s="1" t="s">
        <v>102</v>
      </c>
      <c r="S1403" s="1">
        <v>0.21</v>
      </c>
      <c r="T1403" s="6">
        <f>+S1403*N1403</f>
        <v>0.28350000000000003</v>
      </c>
      <c r="U1403" s="6">
        <f>+S1403*Q1403</f>
        <v>0.28350000000000003</v>
      </c>
      <c r="V1403" s="1" t="str">
        <f>IF(AB1403=0,IFERROR(VLOOKUP(L1403,[1]listaMateriales!A:K,11,0),"-"),"Sin producto")</f>
        <v>60x120 y 58x117 Rect.</v>
      </c>
      <c r="W1403" s="6">
        <f>+IF(OR(K1403="27",K1403="28",K1403="29"),VLOOKUP(L1403,[1]listaMateriales!A:E,5,0),0)*N1403/1000</f>
        <v>0</v>
      </c>
      <c r="X1403" s="6">
        <f>+IF(W1403=0,0,T1403/W1403)</f>
        <v>0</v>
      </c>
      <c r="Y1403" s="1" t="str">
        <f>MID(L1403,14,1)</f>
        <v>1</v>
      </c>
      <c r="Z1403" s="2" t="str">
        <f>IF(IFERROR(FIND("PUL",M1403,1),0)&gt;1,"pulido","no")</f>
        <v>no</v>
      </c>
      <c r="AA1403" s="2" t="str">
        <f>IF(IFERROR(FIND("BIOC",M1403,1),0)&gt;1,"BIOCITY","no")</f>
        <v>no</v>
      </c>
      <c r="AB1403" s="2">
        <f>IFERROR(SEARCH("INT",F1403,1),0)+IFERROR(SEARCH("DEV",F1403,1),0)+IFERROR(SEARCH("FC",F1403,1),0)+IFERROR(SEARCH("USD",F1403,1),0)</f>
        <v>0</v>
      </c>
    </row>
    <row r="1404" spans="1:28" x14ac:dyDescent="0.2">
      <c r="A1404" s="1" t="s">
        <v>873</v>
      </c>
      <c r="B1404" s="1" t="s">
        <v>15</v>
      </c>
      <c r="C1404" s="4">
        <v>45369</v>
      </c>
      <c r="D1404" s="1" t="s">
        <v>668</v>
      </c>
      <c r="E1404" s="1" t="s">
        <v>667</v>
      </c>
      <c r="F1404" s="1" t="s">
        <v>872</v>
      </c>
      <c r="G1404" s="1" t="s">
        <v>12</v>
      </c>
      <c r="H1404" s="1" t="s">
        <v>11</v>
      </c>
      <c r="I1404" s="1" t="s">
        <v>188</v>
      </c>
      <c r="J1404" s="1" t="s">
        <v>17</v>
      </c>
      <c r="K1404" s="1" t="s">
        <v>16</v>
      </c>
      <c r="L1404" s="1" t="s">
        <v>903</v>
      </c>
      <c r="M1404" s="1" t="s">
        <v>902</v>
      </c>
      <c r="N1404" s="1">
        <v>1.68</v>
      </c>
      <c r="O1404" s="1" t="s">
        <v>2</v>
      </c>
      <c r="P1404" s="1">
        <v>0</v>
      </c>
      <c r="Q1404" s="1">
        <v>1.68</v>
      </c>
      <c r="R1404" s="1" t="s">
        <v>102</v>
      </c>
      <c r="S1404" s="1">
        <v>0.18</v>
      </c>
      <c r="T1404" s="6">
        <f>+S1404*N1404</f>
        <v>0.3024</v>
      </c>
      <c r="U1404" s="6">
        <f>+S1404*Q1404</f>
        <v>0.3024</v>
      </c>
      <c r="V1404" s="1" t="str">
        <f>IF(AB1404=0,IFERROR(VLOOKUP(L1404,[1]listaMateriales!A:K,11,0),"-"),"Sin producto")</f>
        <v>58x58 Polished</v>
      </c>
      <c r="W1404" s="6">
        <f>+IF(OR(K1404="27",K1404="28",K1404="29"),VLOOKUP(L1404,[1]listaMateriales!A:E,5,0),0)*N1404/1000</f>
        <v>0</v>
      </c>
      <c r="X1404" s="6">
        <f>+IF(W1404=0,0,T1404/W1404)</f>
        <v>0</v>
      </c>
      <c r="Y1404" s="1" t="str">
        <f>MID(L1404,14,1)</f>
        <v>1</v>
      </c>
      <c r="Z1404" s="2" t="str">
        <f>IF(IFERROR(FIND("PUL",M1404,1),0)&gt;1,"pulido","no")</f>
        <v>pulido</v>
      </c>
      <c r="AA1404" s="2" t="str">
        <f>IF(IFERROR(FIND("BIOC",M1404,1),0)&gt;1,"BIOCITY","no")</f>
        <v>no</v>
      </c>
      <c r="AB1404" s="2">
        <f>IFERROR(SEARCH("INT",F1404,1),0)+IFERROR(SEARCH("DEV",F1404,1),0)+IFERROR(SEARCH("FC",F1404,1),0)+IFERROR(SEARCH("USD",F1404,1),0)</f>
        <v>0</v>
      </c>
    </row>
    <row r="1405" spans="1:28" x14ac:dyDescent="0.2">
      <c r="A1405" s="1" t="s">
        <v>873</v>
      </c>
      <c r="B1405" s="1" t="s">
        <v>15</v>
      </c>
      <c r="C1405" s="4">
        <v>45369</v>
      </c>
      <c r="D1405" s="1" t="s">
        <v>668</v>
      </c>
      <c r="E1405" s="1" t="s">
        <v>667</v>
      </c>
      <c r="F1405" s="1" t="s">
        <v>872</v>
      </c>
      <c r="G1405" s="1" t="s">
        <v>12</v>
      </c>
      <c r="H1405" s="1" t="s">
        <v>11</v>
      </c>
      <c r="I1405" s="1" t="s">
        <v>188</v>
      </c>
      <c r="J1405" s="1" t="s">
        <v>17</v>
      </c>
      <c r="K1405" s="1" t="s">
        <v>16</v>
      </c>
      <c r="L1405" s="1" t="s">
        <v>901</v>
      </c>
      <c r="M1405" s="1" t="s">
        <v>900</v>
      </c>
      <c r="N1405" s="1">
        <v>1.68</v>
      </c>
      <c r="O1405" s="1" t="s">
        <v>2</v>
      </c>
      <c r="P1405" s="1">
        <v>0</v>
      </c>
      <c r="Q1405" s="1">
        <v>1.68</v>
      </c>
      <c r="R1405" s="1" t="s">
        <v>102</v>
      </c>
      <c r="S1405" s="1">
        <v>0.18</v>
      </c>
      <c r="T1405" s="6">
        <f>+S1405*N1405</f>
        <v>0.3024</v>
      </c>
      <c r="U1405" s="6">
        <f>+S1405*Q1405</f>
        <v>0.3024</v>
      </c>
      <c r="V1405" s="1" t="str">
        <f>IF(AB1405=0,IFERROR(VLOOKUP(L1405,[1]listaMateriales!A:K,11,0),"-"),"Sin producto")</f>
        <v>58x58 Polished</v>
      </c>
      <c r="W1405" s="6">
        <f>+IF(OR(K1405="27",K1405="28",K1405="29"),VLOOKUP(L1405,[1]listaMateriales!A:E,5,0),0)*N1405/1000</f>
        <v>0</v>
      </c>
      <c r="X1405" s="6">
        <f>+IF(W1405=0,0,T1405/W1405)</f>
        <v>0</v>
      </c>
      <c r="Y1405" s="1" t="str">
        <f>MID(L1405,14,1)</f>
        <v>1</v>
      </c>
      <c r="Z1405" s="2" t="str">
        <f>IF(IFERROR(FIND("PUL",M1405,1),0)&gt;1,"pulido","no")</f>
        <v>pulido</v>
      </c>
      <c r="AA1405" s="2" t="str">
        <f>IF(IFERROR(FIND("BIOC",M1405,1),0)&gt;1,"BIOCITY","no")</f>
        <v>no</v>
      </c>
      <c r="AB1405" s="2">
        <f>IFERROR(SEARCH("INT",F1405,1),0)+IFERROR(SEARCH("DEV",F1405,1),0)+IFERROR(SEARCH("FC",F1405,1),0)+IFERROR(SEARCH("USD",F1405,1),0)</f>
        <v>0</v>
      </c>
    </row>
    <row r="1406" spans="1:28" x14ac:dyDescent="0.2">
      <c r="A1406" s="1" t="s">
        <v>873</v>
      </c>
      <c r="B1406" s="1" t="s">
        <v>15</v>
      </c>
      <c r="C1406" s="4">
        <v>45369</v>
      </c>
      <c r="D1406" s="1" t="s">
        <v>668</v>
      </c>
      <c r="E1406" s="1" t="s">
        <v>667</v>
      </c>
      <c r="F1406" s="1" t="s">
        <v>872</v>
      </c>
      <c r="G1406" s="1" t="s">
        <v>12</v>
      </c>
      <c r="H1406" s="1" t="s">
        <v>11</v>
      </c>
      <c r="I1406" s="1" t="s">
        <v>188</v>
      </c>
      <c r="J1406" s="1" t="s">
        <v>17</v>
      </c>
      <c r="K1406" s="1" t="s">
        <v>16</v>
      </c>
      <c r="L1406" s="1" t="s">
        <v>899</v>
      </c>
      <c r="M1406" s="1" t="s">
        <v>898</v>
      </c>
      <c r="N1406" s="1">
        <v>1.68</v>
      </c>
      <c r="O1406" s="1" t="s">
        <v>2</v>
      </c>
      <c r="P1406" s="1">
        <v>0</v>
      </c>
      <c r="Q1406" s="1">
        <v>1.68</v>
      </c>
      <c r="R1406" s="1" t="s">
        <v>102</v>
      </c>
      <c r="S1406" s="1">
        <v>0.18</v>
      </c>
      <c r="T1406" s="6">
        <f>+S1406*N1406</f>
        <v>0.3024</v>
      </c>
      <c r="U1406" s="6">
        <f>+S1406*Q1406</f>
        <v>0.3024</v>
      </c>
      <c r="V1406" s="1" t="str">
        <f>IF(AB1406=0,IFERROR(VLOOKUP(L1406,[1]listaMateriales!A:K,11,0),"-"),"Sin producto")</f>
        <v>58x58 Polished</v>
      </c>
      <c r="W1406" s="6">
        <f>+IF(OR(K1406="27",K1406="28",K1406="29"),VLOOKUP(L1406,[1]listaMateriales!A:E,5,0),0)*N1406/1000</f>
        <v>0</v>
      </c>
      <c r="X1406" s="6">
        <f>+IF(W1406=0,0,T1406/W1406)</f>
        <v>0</v>
      </c>
      <c r="Y1406" s="1" t="str">
        <f>MID(L1406,14,1)</f>
        <v>1</v>
      </c>
      <c r="Z1406" s="2" t="str">
        <f>IF(IFERROR(FIND("PUL",M1406,1),0)&gt;1,"pulido","no")</f>
        <v>pulido</v>
      </c>
      <c r="AA1406" s="2" t="str">
        <f>IF(IFERROR(FIND("BIOC",M1406,1),0)&gt;1,"BIOCITY","no")</f>
        <v>no</v>
      </c>
      <c r="AB1406" s="2">
        <f>IFERROR(SEARCH("INT",F1406,1),0)+IFERROR(SEARCH("DEV",F1406,1),0)+IFERROR(SEARCH("FC",F1406,1),0)+IFERROR(SEARCH("USD",F1406,1),0)</f>
        <v>0</v>
      </c>
    </row>
    <row r="1407" spans="1:28" x14ac:dyDescent="0.2">
      <c r="A1407" s="1" t="s">
        <v>873</v>
      </c>
      <c r="B1407" s="1" t="s">
        <v>15</v>
      </c>
      <c r="C1407" s="4">
        <v>45369</v>
      </c>
      <c r="D1407" s="1" t="s">
        <v>668</v>
      </c>
      <c r="E1407" s="1" t="s">
        <v>667</v>
      </c>
      <c r="F1407" s="1" t="s">
        <v>872</v>
      </c>
      <c r="G1407" s="1" t="s">
        <v>12</v>
      </c>
      <c r="H1407" s="1" t="s">
        <v>11</v>
      </c>
      <c r="I1407" s="1" t="s">
        <v>188</v>
      </c>
      <c r="J1407" s="1" t="s">
        <v>17</v>
      </c>
      <c r="K1407" s="1" t="s">
        <v>16</v>
      </c>
      <c r="L1407" s="1" t="s">
        <v>141</v>
      </c>
      <c r="M1407" s="1" t="s">
        <v>140</v>
      </c>
      <c r="N1407" s="1">
        <v>2.7</v>
      </c>
      <c r="O1407" s="1" t="s">
        <v>2</v>
      </c>
      <c r="P1407" s="1">
        <v>0</v>
      </c>
      <c r="Q1407" s="1">
        <v>2.7</v>
      </c>
      <c r="R1407" s="1" t="s">
        <v>102</v>
      </c>
      <c r="S1407" s="1">
        <v>0.28000000000000003</v>
      </c>
      <c r="T1407" s="6">
        <f>+S1407*N1407</f>
        <v>0.75600000000000012</v>
      </c>
      <c r="U1407" s="6">
        <f>+S1407*Q1407</f>
        <v>0.75600000000000012</v>
      </c>
      <c r="V1407" s="1" t="str">
        <f>IF(AB1407=0,IFERROR(VLOOKUP(L1407,[1]listaMateriales!A:K,11,0),"-"),"Sin producto")</f>
        <v>58 x 117 Polished</v>
      </c>
      <c r="W1407" s="6">
        <f>+IF(OR(K1407="27",K1407="28",K1407="29"),VLOOKUP(L1407,[1]listaMateriales!A:E,5,0),0)*N1407/1000</f>
        <v>0</v>
      </c>
      <c r="X1407" s="6">
        <f>+IF(W1407=0,0,T1407/W1407)</f>
        <v>0</v>
      </c>
      <c r="Y1407" s="1" t="str">
        <f>MID(L1407,14,1)</f>
        <v>1</v>
      </c>
      <c r="Z1407" s="2" t="str">
        <f>IF(IFERROR(FIND("PUL",M1407,1),0)&gt;1,"pulido","no")</f>
        <v>pulido</v>
      </c>
      <c r="AA1407" s="2" t="str">
        <f>IF(IFERROR(FIND("BIOC",M1407,1),0)&gt;1,"BIOCITY","no")</f>
        <v>no</v>
      </c>
      <c r="AB1407" s="2">
        <f>IFERROR(SEARCH("INT",F1407,1),0)+IFERROR(SEARCH("DEV",F1407,1),0)+IFERROR(SEARCH("FC",F1407,1),0)+IFERROR(SEARCH("USD",F1407,1),0)</f>
        <v>0</v>
      </c>
    </row>
    <row r="1408" spans="1:28" x14ac:dyDescent="0.2">
      <c r="A1408" s="1" t="s">
        <v>873</v>
      </c>
      <c r="B1408" s="1" t="s">
        <v>15</v>
      </c>
      <c r="C1408" s="4">
        <v>45369</v>
      </c>
      <c r="D1408" s="1" t="s">
        <v>668</v>
      </c>
      <c r="E1408" s="1" t="s">
        <v>667</v>
      </c>
      <c r="F1408" s="1" t="s">
        <v>872</v>
      </c>
      <c r="G1408" s="1" t="s">
        <v>12</v>
      </c>
      <c r="H1408" s="1" t="s">
        <v>11</v>
      </c>
      <c r="I1408" s="1" t="s">
        <v>188</v>
      </c>
      <c r="J1408" s="1" t="s">
        <v>17</v>
      </c>
      <c r="K1408" s="1" t="s">
        <v>16</v>
      </c>
      <c r="L1408" s="1" t="s">
        <v>558</v>
      </c>
      <c r="M1408" s="1" t="s">
        <v>557</v>
      </c>
      <c r="N1408" s="1">
        <v>1.68</v>
      </c>
      <c r="O1408" s="1" t="s">
        <v>2</v>
      </c>
      <c r="P1408" s="1">
        <v>0</v>
      </c>
      <c r="Q1408" s="1">
        <v>1.68</v>
      </c>
      <c r="R1408" s="1" t="s">
        <v>102</v>
      </c>
      <c r="S1408" s="1">
        <v>0.18</v>
      </c>
      <c r="T1408" s="6">
        <f>+S1408*N1408</f>
        <v>0.3024</v>
      </c>
      <c r="U1408" s="6">
        <f>+S1408*Q1408</f>
        <v>0.3024</v>
      </c>
      <c r="V1408" s="1" t="str">
        <f>IF(AB1408=0,IFERROR(VLOOKUP(L1408,[1]listaMateriales!A:K,11,0),"-"),"Sin producto")</f>
        <v>58x58 Polished</v>
      </c>
      <c r="W1408" s="6">
        <f>+IF(OR(K1408="27",K1408="28",K1408="29"),VLOOKUP(L1408,[1]listaMateriales!A:E,5,0),0)*N1408/1000</f>
        <v>0</v>
      </c>
      <c r="X1408" s="6">
        <f>+IF(W1408=0,0,T1408/W1408)</f>
        <v>0</v>
      </c>
      <c r="Y1408" s="1" t="str">
        <f>MID(L1408,14,1)</f>
        <v>1</v>
      </c>
      <c r="Z1408" s="2" t="str">
        <f>IF(IFERROR(FIND("PUL",M1408,1),0)&gt;1,"pulido","no")</f>
        <v>pulido</v>
      </c>
      <c r="AA1408" s="2" t="str">
        <f>IF(IFERROR(FIND("BIOC",M1408,1),0)&gt;1,"BIOCITY","no")</f>
        <v>no</v>
      </c>
      <c r="AB1408" s="2">
        <f>IFERROR(SEARCH("INT",F1408,1),0)+IFERROR(SEARCH("DEV",F1408,1),0)+IFERROR(SEARCH("FC",F1408,1),0)+IFERROR(SEARCH("USD",F1408,1),0)</f>
        <v>0</v>
      </c>
    </row>
    <row r="1409" spans="1:28" x14ac:dyDescent="0.2">
      <c r="A1409" s="1" t="s">
        <v>873</v>
      </c>
      <c r="B1409" s="1" t="s">
        <v>15</v>
      </c>
      <c r="C1409" s="4">
        <v>45369</v>
      </c>
      <c r="D1409" s="1" t="s">
        <v>668</v>
      </c>
      <c r="E1409" s="1" t="s">
        <v>667</v>
      </c>
      <c r="F1409" s="1" t="s">
        <v>872</v>
      </c>
      <c r="G1409" s="1" t="s">
        <v>12</v>
      </c>
      <c r="H1409" s="1" t="s">
        <v>11</v>
      </c>
      <c r="I1409" s="1" t="s">
        <v>188</v>
      </c>
      <c r="J1409" s="1" t="s">
        <v>17</v>
      </c>
      <c r="K1409" s="1" t="s">
        <v>16</v>
      </c>
      <c r="L1409" s="1" t="s">
        <v>763</v>
      </c>
      <c r="M1409" s="1" t="s">
        <v>762</v>
      </c>
      <c r="N1409" s="1">
        <v>1.68</v>
      </c>
      <c r="O1409" s="1" t="s">
        <v>2</v>
      </c>
      <c r="P1409" s="1">
        <v>0</v>
      </c>
      <c r="Q1409" s="1">
        <v>1.68</v>
      </c>
      <c r="R1409" s="1" t="s">
        <v>102</v>
      </c>
      <c r="S1409" s="1">
        <v>0.18</v>
      </c>
      <c r="T1409" s="6">
        <f>+S1409*N1409</f>
        <v>0.3024</v>
      </c>
      <c r="U1409" s="6">
        <f>+S1409*Q1409</f>
        <v>0.3024</v>
      </c>
      <c r="V1409" s="1" t="str">
        <f>IF(AB1409=0,IFERROR(VLOOKUP(L1409,[1]listaMateriales!A:K,11,0),"-"),"Sin producto")</f>
        <v>58x58 Polished</v>
      </c>
      <c r="W1409" s="6">
        <f>+IF(OR(K1409="27",K1409="28",K1409="29"),VLOOKUP(L1409,[1]listaMateriales!A:E,5,0),0)*N1409/1000</f>
        <v>0</v>
      </c>
      <c r="X1409" s="6">
        <f>+IF(W1409=0,0,T1409/W1409)</f>
        <v>0</v>
      </c>
      <c r="Y1409" s="1" t="str">
        <f>MID(L1409,14,1)</f>
        <v>1</v>
      </c>
      <c r="Z1409" s="2" t="str">
        <f>IF(IFERROR(FIND("PUL",M1409,1),0)&gt;1,"pulido","no")</f>
        <v>pulido</v>
      </c>
      <c r="AA1409" s="2" t="str">
        <f>IF(IFERROR(FIND("BIOC",M1409,1),0)&gt;1,"BIOCITY","no")</f>
        <v>no</v>
      </c>
      <c r="AB1409" s="2">
        <f>IFERROR(SEARCH("INT",F1409,1),0)+IFERROR(SEARCH("DEV",F1409,1),0)+IFERROR(SEARCH("FC",F1409,1),0)+IFERROR(SEARCH("USD",F1409,1),0)</f>
        <v>0</v>
      </c>
    </row>
    <row r="1410" spans="1:28" x14ac:dyDescent="0.2">
      <c r="A1410" s="1" t="s">
        <v>873</v>
      </c>
      <c r="B1410" s="1" t="s">
        <v>15</v>
      </c>
      <c r="C1410" s="4">
        <v>45369</v>
      </c>
      <c r="D1410" s="1" t="s">
        <v>668</v>
      </c>
      <c r="E1410" s="1" t="s">
        <v>667</v>
      </c>
      <c r="F1410" s="1" t="s">
        <v>872</v>
      </c>
      <c r="G1410" s="1" t="s">
        <v>12</v>
      </c>
      <c r="H1410" s="1" t="s">
        <v>11</v>
      </c>
      <c r="I1410" s="1" t="s">
        <v>188</v>
      </c>
      <c r="J1410" s="1" t="s">
        <v>17</v>
      </c>
      <c r="K1410" s="1" t="s">
        <v>16</v>
      </c>
      <c r="L1410" s="1" t="s">
        <v>897</v>
      </c>
      <c r="M1410" s="1" t="s">
        <v>896</v>
      </c>
      <c r="N1410" s="1">
        <v>1.74</v>
      </c>
      <c r="O1410" s="1" t="s">
        <v>2</v>
      </c>
      <c r="P1410" s="1">
        <v>0</v>
      </c>
      <c r="Q1410" s="1">
        <v>1.74</v>
      </c>
      <c r="R1410" s="1" t="s">
        <v>102</v>
      </c>
      <c r="S1410" s="1">
        <v>0.13</v>
      </c>
      <c r="T1410" s="6">
        <f>+S1410*N1410</f>
        <v>0.22620000000000001</v>
      </c>
      <c r="U1410" s="6">
        <f>+S1410*Q1410</f>
        <v>0.22620000000000001</v>
      </c>
      <c r="V1410" s="1" t="str">
        <f>IF(AB1410=0,IFERROR(VLOOKUP(L1410,[1]listaMateriales!A:K,11,0),"-"),"Sin producto")</f>
        <v xml:space="preserve">59 x 59 </v>
      </c>
      <c r="W1410" s="6">
        <f>+IF(OR(K1410="27",K1410="28",K1410="29"),VLOOKUP(L1410,[1]listaMateriales!A:E,5,0),0)*N1410/1000</f>
        <v>0</v>
      </c>
      <c r="X1410" s="6">
        <f>+IF(W1410=0,0,T1410/W1410)</f>
        <v>0</v>
      </c>
      <c r="Y1410" s="1" t="str">
        <f>MID(L1410,14,1)</f>
        <v>1</v>
      </c>
      <c r="Z1410" s="2" t="str">
        <f>IF(IFERROR(FIND("PUL",M1410,1),0)&gt;1,"pulido","no")</f>
        <v>no</v>
      </c>
      <c r="AA1410" s="2" t="str">
        <f>IF(IFERROR(FIND("BIOC",M1410,1),0)&gt;1,"BIOCITY","no")</f>
        <v>no</v>
      </c>
      <c r="AB1410" s="2">
        <f>IFERROR(SEARCH("INT",F1410,1),0)+IFERROR(SEARCH("DEV",F1410,1),0)+IFERROR(SEARCH("FC",F1410,1),0)+IFERROR(SEARCH("USD",F1410,1),0)</f>
        <v>0</v>
      </c>
    </row>
    <row r="1411" spans="1:28" x14ac:dyDescent="0.2">
      <c r="A1411" s="1" t="s">
        <v>873</v>
      </c>
      <c r="B1411" s="1" t="s">
        <v>15</v>
      </c>
      <c r="C1411" s="4">
        <v>45369</v>
      </c>
      <c r="D1411" s="1" t="s">
        <v>668</v>
      </c>
      <c r="E1411" s="1" t="s">
        <v>667</v>
      </c>
      <c r="F1411" s="1" t="s">
        <v>872</v>
      </c>
      <c r="G1411" s="1" t="s">
        <v>12</v>
      </c>
      <c r="H1411" s="1" t="s">
        <v>11</v>
      </c>
      <c r="I1411" s="1" t="s">
        <v>188</v>
      </c>
      <c r="J1411" s="1" t="s">
        <v>17</v>
      </c>
      <c r="K1411" s="1" t="s">
        <v>16</v>
      </c>
      <c r="L1411" s="1" t="s">
        <v>895</v>
      </c>
      <c r="M1411" s="1" t="s">
        <v>894</v>
      </c>
      <c r="N1411" s="1">
        <v>2.7</v>
      </c>
      <c r="O1411" s="1" t="s">
        <v>2</v>
      </c>
      <c r="P1411" s="1">
        <v>0</v>
      </c>
      <c r="Q1411" s="1">
        <v>2.7</v>
      </c>
      <c r="R1411" s="1" t="s">
        <v>102</v>
      </c>
      <c r="S1411" s="1">
        <v>0.21</v>
      </c>
      <c r="T1411" s="6">
        <f>+S1411*N1411</f>
        <v>0.56700000000000006</v>
      </c>
      <c r="U1411" s="6">
        <f>+S1411*Q1411</f>
        <v>0.56700000000000006</v>
      </c>
      <c r="V1411" s="1" t="str">
        <f>IF(AB1411=0,IFERROR(VLOOKUP(L1411,[1]listaMateriales!A:K,11,0),"-"),"Sin producto")</f>
        <v>60x120 y 58x117 Rect.</v>
      </c>
      <c r="W1411" s="6">
        <f>+IF(OR(K1411="27",K1411="28",K1411="29"),VLOOKUP(L1411,[1]listaMateriales!A:E,5,0),0)*N1411/1000</f>
        <v>0</v>
      </c>
      <c r="X1411" s="6">
        <f>+IF(W1411=0,0,T1411/W1411)</f>
        <v>0</v>
      </c>
      <c r="Y1411" s="1" t="str">
        <f>MID(L1411,14,1)</f>
        <v>1</v>
      </c>
      <c r="Z1411" s="2" t="str">
        <f>IF(IFERROR(FIND("PUL",M1411,1),0)&gt;1,"pulido","no")</f>
        <v>no</v>
      </c>
      <c r="AA1411" s="2" t="str">
        <f>IF(IFERROR(FIND("BIOC",M1411,1),0)&gt;1,"BIOCITY","no")</f>
        <v>no</v>
      </c>
      <c r="AB1411" s="2">
        <f>IFERROR(SEARCH("INT",F1411,1),0)+IFERROR(SEARCH("DEV",F1411,1),0)+IFERROR(SEARCH("FC",F1411,1),0)+IFERROR(SEARCH("USD",F1411,1),0)</f>
        <v>0</v>
      </c>
    </row>
    <row r="1412" spans="1:28" x14ac:dyDescent="0.2">
      <c r="A1412" s="1" t="s">
        <v>873</v>
      </c>
      <c r="B1412" s="1" t="s">
        <v>15</v>
      </c>
      <c r="C1412" s="4">
        <v>45369</v>
      </c>
      <c r="D1412" s="1" t="s">
        <v>668</v>
      </c>
      <c r="E1412" s="1" t="s">
        <v>667</v>
      </c>
      <c r="F1412" s="1" t="s">
        <v>872</v>
      </c>
      <c r="G1412" s="1" t="s">
        <v>12</v>
      </c>
      <c r="H1412" s="1" t="s">
        <v>11</v>
      </c>
      <c r="I1412" s="1" t="s">
        <v>188</v>
      </c>
      <c r="J1412" s="1" t="s">
        <v>17</v>
      </c>
      <c r="K1412" s="1" t="s">
        <v>16</v>
      </c>
      <c r="L1412" s="1" t="s">
        <v>166</v>
      </c>
      <c r="M1412" s="1" t="s">
        <v>165</v>
      </c>
      <c r="N1412" s="1">
        <v>6.24</v>
      </c>
      <c r="O1412" s="1" t="s">
        <v>2</v>
      </c>
      <c r="P1412" s="1">
        <v>0</v>
      </c>
      <c r="Q1412" s="1">
        <v>6.24</v>
      </c>
      <c r="R1412" s="1" t="s">
        <v>102</v>
      </c>
      <c r="S1412" s="1">
        <v>0.21</v>
      </c>
      <c r="T1412" s="6">
        <f>+S1412*N1412</f>
        <v>1.3104</v>
      </c>
      <c r="U1412" s="6">
        <f>+S1412*Q1412</f>
        <v>1.3104</v>
      </c>
      <c r="V1412" s="1" t="str">
        <f>IF(AB1412=0,IFERROR(VLOOKUP(L1412,[1]listaMateriales!A:K,11,0),"-"),"Sin producto")</f>
        <v xml:space="preserve">64 x 122 </v>
      </c>
      <c r="W1412" s="6">
        <f>+IF(OR(K1412="27",K1412="28",K1412="29"),VLOOKUP(L1412,[1]listaMateriales!A:E,5,0),0)*N1412/1000</f>
        <v>0</v>
      </c>
      <c r="X1412" s="6">
        <f>+IF(W1412=0,0,T1412/W1412)</f>
        <v>0</v>
      </c>
      <c r="Y1412" s="1" t="str">
        <f>MID(L1412,14,1)</f>
        <v>1</v>
      </c>
      <c r="Z1412" s="2" t="str">
        <f>IF(IFERROR(FIND("PUL",M1412,1),0)&gt;1,"pulido","no")</f>
        <v>no</v>
      </c>
      <c r="AA1412" s="2" t="str">
        <f>IF(IFERROR(FIND("BIOC",M1412,1),0)&gt;1,"BIOCITY","no")</f>
        <v>no</v>
      </c>
      <c r="AB1412" s="2">
        <f>IFERROR(SEARCH("INT",F1412,1),0)+IFERROR(SEARCH("DEV",F1412,1),0)+IFERROR(SEARCH("FC",F1412,1),0)+IFERROR(SEARCH("USD",F1412,1),0)</f>
        <v>0</v>
      </c>
    </row>
    <row r="1413" spans="1:28" x14ac:dyDescent="0.2">
      <c r="A1413" s="1" t="s">
        <v>873</v>
      </c>
      <c r="B1413" s="1" t="s">
        <v>15</v>
      </c>
      <c r="C1413" s="4">
        <v>45369</v>
      </c>
      <c r="D1413" s="1" t="s">
        <v>668</v>
      </c>
      <c r="E1413" s="1" t="s">
        <v>667</v>
      </c>
      <c r="F1413" s="1" t="s">
        <v>872</v>
      </c>
      <c r="G1413" s="1" t="s">
        <v>12</v>
      </c>
      <c r="H1413" s="1" t="s">
        <v>11</v>
      </c>
      <c r="I1413" s="1" t="s">
        <v>188</v>
      </c>
      <c r="J1413" s="1" t="s">
        <v>17</v>
      </c>
      <c r="K1413" s="1" t="s">
        <v>16</v>
      </c>
      <c r="L1413" s="1" t="s">
        <v>893</v>
      </c>
      <c r="M1413" s="1" t="s">
        <v>892</v>
      </c>
      <c r="N1413" s="1">
        <v>1.74</v>
      </c>
      <c r="O1413" s="1" t="s">
        <v>2</v>
      </c>
      <c r="P1413" s="1">
        <v>0</v>
      </c>
      <c r="Q1413" s="1">
        <v>1.74</v>
      </c>
      <c r="R1413" s="1" t="s">
        <v>102</v>
      </c>
      <c r="S1413" s="1">
        <v>0.13</v>
      </c>
      <c r="T1413" s="6">
        <f>+S1413*N1413</f>
        <v>0.22620000000000001</v>
      </c>
      <c r="U1413" s="6">
        <f>+S1413*Q1413</f>
        <v>0.22620000000000001</v>
      </c>
      <c r="V1413" s="1" t="str">
        <f>IF(AB1413=0,IFERROR(VLOOKUP(L1413,[1]listaMateriales!A:K,11,0),"-"),"Sin producto")</f>
        <v xml:space="preserve">59 x 59 </v>
      </c>
      <c r="W1413" s="6">
        <f>+IF(OR(K1413="27",K1413="28",K1413="29"),VLOOKUP(L1413,[1]listaMateriales!A:E,5,0),0)*N1413/1000</f>
        <v>0</v>
      </c>
      <c r="X1413" s="6">
        <f>+IF(W1413=0,0,T1413/W1413)</f>
        <v>0</v>
      </c>
      <c r="Y1413" s="1" t="str">
        <f>MID(L1413,14,1)</f>
        <v>1</v>
      </c>
      <c r="Z1413" s="2" t="str">
        <f>IF(IFERROR(FIND("PUL",M1413,1),0)&gt;1,"pulido","no")</f>
        <v>no</v>
      </c>
      <c r="AA1413" s="2" t="str">
        <f>IF(IFERROR(FIND("BIOC",M1413,1),0)&gt;1,"BIOCITY","no")</f>
        <v>no</v>
      </c>
      <c r="AB1413" s="2">
        <f>IFERROR(SEARCH("INT",F1413,1),0)+IFERROR(SEARCH("DEV",F1413,1),0)+IFERROR(SEARCH("FC",F1413,1),0)+IFERROR(SEARCH("USD",F1413,1),0)</f>
        <v>0</v>
      </c>
    </row>
    <row r="1414" spans="1:28" x14ac:dyDescent="0.2">
      <c r="A1414" s="1" t="s">
        <v>873</v>
      </c>
      <c r="B1414" s="1" t="s">
        <v>15</v>
      </c>
      <c r="C1414" s="4">
        <v>45369</v>
      </c>
      <c r="D1414" s="1" t="s">
        <v>668</v>
      </c>
      <c r="E1414" s="1" t="s">
        <v>667</v>
      </c>
      <c r="F1414" s="1" t="s">
        <v>872</v>
      </c>
      <c r="G1414" s="1" t="s">
        <v>12</v>
      </c>
      <c r="H1414" s="1" t="s">
        <v>11</v>
      </c>
      <c r="I1414" s="1" t="s">
        <v>188</v>
      </c>
      <c r="J1414" s="1" t="s">
        <v>17</v>
      </c>
      <c r="K1414" s="1" t="s">
        <v>16</v>
      </c>
      <c r="L1414" s="1" t="s">
        <v>891</v>
      </c>
      <c r="M1414" s="1" t="s">
        <v>890</v>
      </c>
      <c r="N1414" s="1">
        <v>1.74</v>
      </c>
      <c r="O1414" s="1" t="s">
        <v>2</v>
      </c>
      <c r="P1414" s="1">
        <v>0</v>
      </c>
      <c r="Q1414" s="1">
        <v>1.74</v>
      </c>
      <c r="R1414" s="1" t="s">
        <v>102</v>
      </c>
      <c r="S1414" s="1">
        <v>0.13</v>
      </c>
      <c r="T1414" s="6">
        <f>+S1414*N1414</f>
        <v>0.22620000000000001</v>
      </c>
      <c r="U1414" s="6">
        <f>+S1414*Q1414</f>
        <v>0.22620000000000001</v>
      </c>
      <c r="V1414" s="1" t="str">
        <f>IF(AB1414=0,IFERROR(VLOOKUP(L1414,[1]listaMateriales!A:K,11,0),"-"),"Sin producto")</f>
        <v xml:space="preserve">59 x 59 </v>
      </c>
      <c r="W1414" s="6">
        <f>+IF(OR(K1414="27",K1414="28",K1414="29"),VLOOKUP(L1414,[1]listaMateriales!A:E,5,0),0)*N1414/1000</f>
        <v>0</v>
      </c>
      <c r="X1414" s="6">
        <f>+IF(W1414=0,0,T1414/W1414)</f>
        <v>0</v>
      </c>
      <c r="Y1414" s="1" t="str">
        <f>MID(L1414,14,1)</f>
        <v>1</v>
      </c>
      <c r="Z1414" s="2" t="str">
        <f>IF(IFERROR(FIND("PUL",M1414,1),0)&gt;1,"pulido","no")</f>
        <v>no</v>
      </c>
      <c r="AA1414" s="2" t="str">
        <f>IF(IFERROR(FIND("BIOC",M1414,1),0)&gt;1,"BIOCITY","no")</f>
        <v>no</v>
      </c>
      <c r="AB1414" s="2">
        <f>IFERROR(SEARCH("INT",F1414,1),0)+IFERROR(SEARCH("DEV",F1414,1),0)+IFERROR(SEARCH("FC",F1414,1),0)+IFERROR(SEARCH("USD",F1414,1),0)</f>
        <v>0</v>
      </c>
    </row>
    <row r="1415" spans="1:28" x14ac:dyDescent="0.2">
      <c r="A1415" s="1" t="s">
        <v>873</v>
      </c>
      <c r="B1415" s="1" t="s">
        <v>15</v>
      </c>
      <c r="C1415" s="4">
        <v>45369</v>
      </c>
      <c r="D1415" s="1" t="s">
        <v>668</v>
      </c>
      <c r="E1415" s="1" t="s">
        <v>667</v>
      </c>
      <c r="F1415" s="1" t="s">
        <v>872</v>
      </c>
      <c r="G1415" s="1" t="s">
        <v>12</v>
      </c>
      <c r="H1415" s="1" t="s">
        <v>11</v>
      </c>
      <c r="I1415" s="1" t="s">
        <v>188</v>
      </c>
      <c r="J1415" s="1" t="s">
        <v>17</v>
      </c>
      <c r="K1415" s="1" t="s">
        <v>16</v>
      </c>
      <c r="L1415" s="1" t="s">
        <v>889</v>
      </c>
      <c r="M1415" s="1" t="s">
        <v>888</v>
      </c>
      <c r="N1415" s="1">
        <v>1.74</v>
      </c>
      <c r="O1415" s="1" t="s">
        <v>2</v>
      </c>
      <c r="P1415" s="1">
        <v>0</v>
      </c>
      <c r="Q1415" s="1">
        <v>1.74</v>
      </c>
      <c r="R1415" s="1" t="s">
        <v>102</v>
      </c>
      <c r="S1415" s="1">
        <v>0.13</v>
      </c>
      <c r="T1415" s="6">
        <f>+S1415*N1415</f>
        <v>0.22620000000000001</v>
      </c>
      <c r="U1415" s="6">
        <f>+S1415*Q1415</f>
        <v>0.22620000000000001</v>
      </c>
      <c r="V1415" s="1" t="str">
        <f>IF(AB1415=0,IFERROR(VLOOKUP(L1415,[1]listaMateriales!A:K,11,0),"-"),"Sin producto")</f>
        <v xml:space="preserve">59 x 59 </v>
      </c>
      <c r="W1415" s="6">
        <f>+IF(OR(K1415="27",K1415="28",K1415="29"),VLOOKUP(L1415,[1]listaMateriales!A:E,5,0),0)*N1415/1000</f>
        <v>0</v>
      </c>
      <c r="X1415" s="6">
        <f>+IF(W1415=0,0,T1415/W1415)</f>
        <v>0</v>
      </c>
      <c r="Y1415" s="1" t="str">
        <f>MID(L1415,14,1)</f>
        <v>1</v>
      </c>
      <c r="Z1415" s="2" t="str">
        <f>IF(IFERROR(FIND("PUL",M1415,1),0)&gt;1,"pulido","no")</f>
        <v>no</v>
      </c>
      <c r="AA1415" s="2" t="str">
        <f>IF(IFERROR(FIND("BIOC",M1415,1),0)&gt;1,"BIOCITY","no")</f>
        <v>no</v>
      </c>
      <c r="AB1415" s="2">
        <f>IFERROR(SEARCH("INT",F1415,1),0)+IFERROR(SEARCH("DEV",F1415,1),0)+IFERROR(SEARCH("FC",F1415,1),0)+IFERROR(SEARCH("USD",F1415,1),0)</f>
        <v>0</v>
      </c>
    </row>
    <row r="1416" spans="1:28" x14ac:dyDescent="0.2">
      <c r="A1416" s="1" t="s">
        <v>873</v>
      </c>
      <c r="B1416" s="1" t="s">
        <v>15</v>
      </c>
      <c r="C1416" s="4">
        <v>45369</v>
      </c>
      <c r="D1416" s="1" t="s">
        <v>668</v>
      </c>
      <c r="E1416" s="1" t="s">
        <v>667</v>
      </c>
      <c r="F1416" s="1" t="s">
        <v>872</v>
      </c>
      <c r="G1416" s="1" t="s">
        <v>12</v>
      </c>
      <c r="H1416" s="1" t="s">
        <v>11</v>
      </c>
      <c r="I1416" s="1" t="s">
        <v>188</v>
      </c>
      <c r="J1416" s="1" t="s">
        <v>17</v>
      </c>
      <c r="K1416" s="1" t="s">
        <v>16</v>
      </c>
      <c r="L1416" s="1" t="s">
        <v>887</v>
      </c>
      <c r="M1416" s="1" t="s">
        <v>886</v>
      </c>
      <c r="N1416" s="1">
        <v>1.68</v>
      </c>
      <c r="O1416" s="1" t="s">
        <v>2</v>
      </c>
      <c r="P1416" s="1">
        <v>0</v>
      </c>
      <c r="Q1416" s="1">
        <v>1.68</v>
      </c>
      <c r="R1416" s="1" t="s">
        <v>102</v>
      </c>
      <c r="S1416" s="1">
        <v>0.18</v>
      </c>
      <c r="T1416" s="6">
        <f>+S1416*N1416</f>
        <v>0.3024</v>
      </c>
      <c r="U1416" s="6">
        <f>+S1416*Q1416</f>
        <v>0.3024</v>
      </c>
      <c r="V1416" s="1" t="str">
        <f>IF(AB1416=0,IFERROR(VLOOKUP(L1416,[1]listaMateriales!A:K,11,0),"-"),"Sin producto")</f>
        <v>58x58 Polished</v>
      </c>
      <c r="W1416" s="6">
        <f>+IF(OR(K1416="27",K1416="28",K1416="29"),VLOOKUP(L1416,[1]listaMateriales!A:E,5,0),0)*N1416/1000</f>
        <v>0</v>
      </c>
      <c r="X1416" s="6">
        <f>+IF(W1416=0,0,T1416/W1416)</f>
        <v>0</v>
      </c>
      <c r="Y1416" s="1" t="str">
        <f>MID(L1416,14,1)</f>
        <v>1</v>
      </c>
      <c r="Z1416" s="2" t="str">
        <f>IF(IFERROR(FIND("PUL",M1416,1),0)&gt;1,"pulido","no")</f>
        <v>pulido</v>
      </c>
      <c r="AA1416" s="2" t="str">
        <f>IF(IFERROR(FIND("BIOC",M1416,1),0)&gt;1,"BIOCITY","no")</f>
        <v>no</v>
      </c>
      <c r="AB1416" s="2">
        <f>IFERROR(SEARCH("INT",F1416,1),0)+IFERROR(SEARCH("DEV",F1416,1),0)+IFERROR(SEARCH("FC",F1416,1),0)+IFERROR(SEARCH("USD",F1416,1),0)</f>
        <v>0</v>
      </c>
    </row>
    <row r="1417" spans="1:28" x14ac:dyDescent="0.2">
      <c r="A1417" s="1" t="s">
        <v>873</v>
      </c>
      <c r="B1417" s="1" t="s">
        <v>15</v>
      </c>
      <c r="C1417" s="4">
        <v>45369</v>
      </c>
      <c r="D1417" s="1" t="s">
        <v>668</v>
      </c>
      <c r="E1417" s="1" t="s">
        <v>667</v>
      </c>
      <c r="F1417" s="1" t="s">
        <v>872</v>
      </c>
      <c r="G1417" s="1" t="s">
        <v>12</v>
      </c>
      <c r="H1417" s="1" t="s">
        <v>11</v>
      </c>
      <c r="I1417" s="1" t="s">
        <v>188</v>
      </c>
      <c r="J1417" s="1" t="s">
        <v>17</v>
      </c>
      <c r="K1417" s="1" t="s">
        <v>16</v>
      </c>
      <c r="L1417" s="1" t="s">
        <v>209</v>
      </c>
      <c r="M1417" s="1" t="s">
        <v>208</v>
      </c>
      <c r="N1417" s="1">
        <v>1.8</v>
      </c>
      <c r="O1417" s="1" t="s">
        <v>2</v>
      </c>
      <c r="P1417" s="1">
        <v>0</v>
      </c>
      <c r="Q1417" s="1">
        <v>1.8</v>
      </c>
      <c r="R1417" s="1" t="s">
        <v>102</v>
      </c>
      <c r="S1417" s="1">
        <v>0.09</v>
      </c>
      <c r="T1417" s="6">
        <f>+S1417*N1417</f>
        <v>0.16200000000000001</v>
      </c>
      <c r="U1417" s="6">
        <f>+S1417*Q1417</f>
        <v>0.16200000000000001</v>
      </c>
      <c r="V1417" s="1" t="str">
        <f>IF(AB1417=0,IFERROR(VLOOKUP(L1417,[1]listaMateriales!A:K,11,0),"-"),"Sin producto")</f>
        <v>60x60-61x61-61,5x61,5</v>
      </c>
      <c r="W1417" s="6">
        <f>+IF(OR(K1417="27",K1417="28",K1417="29"),VLOOKUP(L1417,[1]listaMateriales!A:E,5,0),0)*N1417/1000</f>
        <v>0</v>
      </c>
      <c r="X1417" s="6">
        <f>+IF(W1417=0,0,T1417/W1417)</f>
        <v>0</v>
      </c>
      <c r="Y1417" s="1" t="str">
        <f>MID(L1417,14,1)</f>
        <v>1</v>
      </c>
      <c r="Z1417" s="2" t="str">
        <f>IF(IFERROR(FIND("PUL",M1417,1),0)&gt;1,"pulido","no")</f>
        <v>no</v>
      </c>
      <c r="AA1417" s="2" t="str">
        <f>IF(IFERROR(FIND("BIOC",M1417,1),0)&gt;1,"BIOCITY","no")</f>
        <v>no</v>
      </c>
      <c r="AB1417" s="2">
        <f>IFERROR(SEARCH("INT",F1417,1),0)+IFERROR(SEARCH("DEV",F1417,1),0)+IFERROR(SEARCH("FC",F1417,1),0)+IFERROR(SEARCH("USD",F1417,1),0)</f>
        <v>0</v>
      </c>
    </row>
    <row r="1418" spans="1:28" x14ac:dyDescent="0.2">
      <c r="A1418" s="1" t="s">
        <v>873</v>
      </c>
      <c r="B1418" s="1" t="s">
        <v>15</v>
      </c>
      <c r="C1418" s="4">
        <v>45369</v>
      </c>
      <c r="D1418" s="1" t="s">
        <v>668</v>
      </c>
      <c r="E1418" s="1" t="s">
        <v>667</v>
      </c>
      <c r="F1418" s="1" t="s">
        <v>872</v>
      </c>
      <c r="G1418" s="1" t="s">
        <v>12</v>
      </c>
      <c r="H1418" s="1" t="s">
        <v>11</v>
      </c>
      <c r="I1418" s="1" t="s">
        <v>188</v>
      </c>
      <c r="J1418" s="1" t="s">
        <v>17</v>
      </c>
      <c r="K1418" s="1" t="s">
        <v>16</v>
      </c>
      <c r="L1418" s="1" t="s">
        <v>183</v>
      </c>
      <c r="M1418" s="1" t="s">
        <v>182</v>
      </c>
      <c r="N1418" s="1">
        <v>6.24</v>
      </c>
      <c r="O1418" s="1" t="s">
        <v>2</v>
      </c>
      <c r="P1418" s="1">
        <v>0</v>
      </c>
      <c r="Q1418" s="1">
        <v>6.24</v>
      </c>
      <c r="R1418" s="1" t="s">
        <v>102</v>
      </c>
      <c r="S1418" s="1">
        <v>0.21</v>
      </c>
      <c r="T1418" s="6">
        <f>+S1418*N1418</f>
        <v>1.3104</v>
      </c>
      <c r="U1418" s="6">
        <f>+S1418*Q1418</f>
        <v>1.3104</v>
      </c>
      <c r="V1418" s="1" t="str">
        <f>IF(AB1418=0,IFERROR(VLOOKUP(L1418,[1]listaMateriales!A:K,11,0),"-"),"Sin producto")</f>
        <v xml:space="preserve">64 x 122 </v>
      </c>
      <c r="W1418" s="6">
        <f>+IF(OR(K1418="27",K1418="28",K1418="29"),VLOOKUP(L1418,[1]listaMateriales!A:E,5,0),0)*N1418/1000</f>
        <v>0</v>
      </c>
      <c r="X1418" s="6">
        <f>+IF(W1418=0,0,T1418/W1418)</f>
        <v>0</v>
      </c>
      <c r="Y1418" s="1" t="str">
        <f>MID(L1418,14,1)</f>
        <v>1</v>
      </c>
      <c r="Z1418" s="2" t="str">
        <f>IF(IFERROR(FIND("PUL",M1418,1),0)&gt;1,"pulido","no")</f>
        <v>no</v>
      </c>
      <c r="AA1418" s="2" t="str">
        <f>IF(IFERROR(FIND("BIOC",M1418,1),0)&gt;1,"BIOCITY","no")</f>
        <v>no</v>
      </c>
      <c r="AB1418" s="2">
        <f>IFERROR(SEARCH("INT",F1418,1),0)+IFERROR(SEARCH("DEV",F1418,1),0)+IFERROR(SEARCH("FC",F1418,1),0)+IFERROR(SEARCH("USD",F1418,1),0)</f>
        <v>0</v>
      </c>
    </row>
    <row r="1419" spans="1:28" x14ac:dyDescent="0.2">
      <c r="A1419" s="1" t="s">
        <v>873</v>
      </c>
      <c r="B1419" s="1" t="s">
        <v>15</v>
      </c>
      <c r="C1419" s="4">
        <v>45369</v>
      </c>
      <c r="D1419" s="1" t="s">
        <v>668</v>
      </c>
      <c r="E1419" s="1" t="s">
        <v>667</v>
      </c>
      <c r="F1419" s="1" t="s">
        <v>872</v>
      </c>
      <c r="G1419" s="1" t="s">
        <v>12</v>
      </c>
      <c r="H1419" s="1" t="s">
        <v>11</v>
      </c>
      <c r="I1419" s="1" t="s">
        <v>188</v>
      </c>
      <c r="J1419" s="1" t="s">
        <v>17</v>
      </c>
      <c r="K1419" s="1" t="s">
        <v>16</v>
      </c>
      <c r="L1419" s="1" t="s">
        <v>23</v>
      </c>
      <c r="M1419" s="1" t="s">
        <v>22</v>
      </c>
      <c r="N1419" s="1">
        <v>1.8</v>
      </c>
      <c r="O1419" s="1" t="s">
        <v>2</v>
      </c>
      <c r="P1419" s="1">
        <v>0</v>
      </c>
      <c r="Q1419" s="1">
        <v>1.8</v>
      </c>
      <c r="R1419" s="1" t="s">
        <v>102</v>
      </c>
      <c r="S1419" s="1">
        <v>0.09</v>
      </c>
      <c r="T1419" s="6">
        <f>+S1419*N1419</f>
        <v>0.16200000000000001</v>
      </c>
      <c r="U1419" s="6">
        <f>+S1419*Q1419</f>
        <v>0.16200000000000001</v>
      </c>
      <c r="V1419" s="1" t="str">
        <f>IF(AB1419=0,IFERROR(VLOOKUP(L1419,[1]listaMateriales!A:K,11,0),"-"),"Sin producto")</f>
        <v>60x60-61x61-61,5x61,5</v>
      </c>
      <c r="W1419" s="6">
        <f>+IF(OR(K1419="27",K1419="28",K1419="29"),VLOOKUP(L1419,[1]listaMateriales!A:E,5,0),0)*N1419/1000</f>
        <v>0</v>
      </c>
      <c r="X1419" s="6">
        <f>+IF(W1419=0,0,T1419/W1419)</f>
        <v>0</v>
      </c>
      <c r="Y1419" s="1" t="str">
        <f>MID(L1419,14,1)</f>
        <v>1</v>
      </c>
      <c r="Z1419" s="2" t="str">
        <f>IF(IFERROR(FIND("PUL",M1419,1),0)&gt;1,"pulido","no")</f>
        <v>no</v>
      </c>
      <c r="AA1419" s="2" t="str">
        <f>IF(IFERROR(FIND("BIOC",M1419,1),0)&gt;1,"BIOCITY","no")</f>
        <v>no</v>
      </c>
      <c r="AB1419" s="2">
        <f>IFERROR(SEARCH("INT",F1419,1),0)+IFERROR(SEARCH("DEV",F1419,1),0)+IFERROR(SEARCH("FC",F1419,1),0)+IFERROR(SEARCH("USD",F1419,1),0)</f>
        <v>0</v>
      </c>
    </row>
    <row r="1420" spans="1:28" x14ac:dyDescent="0.2">
      <c r="A1420" s="1" t="s">
        <v>873</v>
      </c>
      <c r="B1420" s="1" t="s">
        <v>15</v>
      </c>
      <c r="C1420" s="4">
        <v>45369</v>
      </c>
      <c r="D1420" s="1" t="s">
        <v>668</v>
      </c>
      <c r="E1420" s="1" t="s">
        <v>667</v>
      </c>
      <c r="F1420" s="1" t="s">
        <v>872</v>
      </c>
      <c r="G1420" s="1" t="s">
        <v>12</v>
      </c>
      <c r="H1420" s="1" t="s">
        <v>11</v>
      </c>
      <c r="I1420" s="1" t="s">
        <v>188</v>
      </c>
      <c r="J1420" s="1" t="s">
        <v>17</v>
      </c>
      <c r="K1420" s="1" t="s">
        <v>16</v>
      </c>
      <c r="L1420" s="1" t="s">
        <v>27</v>
      </c>
      <c r="M1420" s="1" t="s">
        <v>26</v>
      </c>
      <c r="N1420" s="1">
        <v>1.74</v>
      </c>
      <c r="O1420" s="1" t="s">
        <v>2</v>
      </c>
      <c r="P1420" s="1">
        <v>0</v>
      </c>
      <c r="Q1420" s="1">
        <v>1.74</v>
      </c>
      <c r="R1420" s="1" t="s">
        <v>102</v>
      </c>
      <c r="S1420" s="1">
        <v>0.13</v>
      </c>
      <c r="T1420" s="6">
        <f>+S1420*N1420</f>
        <v>0.22620000000000001</v>
      </c>
      <c r="U1420" s="6">
        <f>+S1420*Q1420</f>
        <v>0.22620000000000001</v>
      </c>
      <c r="V1420" s="1" t="str">
        <f>IF(AB1420=0,IFERROR(VLOOKUP(L1420,[1]listaMateriales!A:K,11,0),"-"),"Sin producto")</f>
        <v xml:space="preserve">59 x 59 </v>
      </c>
      <c r="W1420" s="6">
        <f>+IF(OR(K1420="27",K1420="28",K1420="29"),VLOOKUP(L1420,[1]listaMateriales!A:E,5,0),0)*N1420/1000</f>
        <v>0</v>
      </c>
      <c r="X1420" s="6">
        <f>+IF(W1420=0,0,T1420/W1420)</f>
        <v>0</v>
      </c>
      <c r="Y1420" s="1" t="str">
        <f>MID(L1420,14,1)</f>
        <v>1</v>
      </c>
      <c r="Z1420" s="2" t="str">
        <f>IF(IFERROR(FIND("PUL",M1420,1),0)&gt;1,"pulido","no")</f>
        <v>no</v>
      </c>
      <c r="AA1420" s="2" t="str">
        <f>IF(IFERROR(FIND("BIOC",M1420,1),0)&gt;1,"BIOCITY","no")</f>
        <v>no</v>
      </c>
      <c r="AB1420" s="2">
        <f>IFERROR(SEARCH("INT",F1420,1),0)+IFERROR(SEARCH("DEV",F1420,1),0)+IFERROR(SEARCH("FC",F1420,1),0)+IFERROR(SEARCH("USD",F1420,1),0)</f>
        <v>0</v>
      </c>
    </row>
    <row r="1421" spans="1:28" x14ac:dyDescent="0.2">
      <c r="A1421" s="1" t="s">
        <v>873</v>
      </c>
      <c r="B1421" s="1" t="s">
        <v>15</v>
      </c>
      <c r="C1421" s="4">
        <v>45369</v>
      </c>
      <c r="D1421" s="1" t="s">
        <v>668</v>
      </c>
      <c r="E1421" s="1" t="s">
        <v>667</v>
      </c>
      <c r="F1421" s="1" t="s">
        <v>872</v>
      </c>
      <c r="G1421" s="1" t="s">
        <v>12</v>
      </c>
      <c r="H1421" s="1" t="s">
        <v>11</v>
      </c>
      <c r="I1421" s="1" t="s">
        <v>188</v>
      </c>
      <c r="J1421" s="1" t="s">
        <v>17</v>
      </c>
      <c r="K1421" s="1" t="s">
        <v>16</v>
      </c>
      <c r="L1421" s="1" t="s">
        <v>219</v>
      </c>
      <c r="M1421" s="1" t="s">
        <v>218</v>
      </c>
      <c r="N1421" s="1">
        <v>1.8</v>
      </c>
      <c r="O1421" s="1" t="s">
        <v>2</v>
      </c>
      <c r="P1421" s="1">
        <v>0</v>
      </c>
      <c r="Q1421" s="1">
        <v>1.8</v>
      </c>
      <c r="R1421" s="1" t="s">
        <v>102</v>
      </c>
      <c r="S1421" s="1">
        <v>0.09</v>
      </c>
      <c r="T1421" s="6">
        <f>+S1421*N1421</f>
        <v>0.16200000000000001</v>
      </c>
      <c r="U1421" s="6">
        <f>+S1421*Q1421</f>
        <v>0.16200000000000001</v>
      </c>
      <c r="V1421" s="1" t="str">
        <f>IF(AB1421=0,IFERROR(VLOOKUP(L1421,[1]listaMateriales!A:K,11,0),"-"),"Sin producto")</f>
        <v>60x60-61x61-61,5x61,5</v>
      </c>
      <c r="W1421" s="6">
        <f>+IF(OR(K1421="27",K1421="28",K1421="29"),VLOOKUP(L1421,[1]listaMateriales!A:E,5,0),0)*N1421/1000</f>
        <v>0</v>
      </c>
      <c r="X1421" s="6">
        <f>+IF(W1421=0,0,T1421/W1421)</f>
        <v>0</v>
      </c>
      <c r="Y1421" s="1" t="str">
        <f>MID(L1421,14,1)</f>
        <v>1</v>
      </c>
      <c r="Z1421" s="2" t="str">
        <f>IF(IFERROR(FIND("PUL",M1421,1),0)&gt;1,"pulido","no")</f>
        <v>no</v>
      </c>
      <c r="AA1421" s="2" t="str">
        <f>IF(IFERROR(FIND("BIOC",M1421,1),0)&gt;1,"BIOCITY","no")</f>
        <v>no</v>
      </c>
      <c r="AB1421" s="2">
        <f>IFERROR(SEARCH("INT",F1421,1),0)+IFERROR(SEARCH("DEV",F1421,1),0)+IFERROR(SEARCH("FC",F1421,1),0)+IFERROR(SEARCH("USD",F1421,1),0)</f>
        <v>0</v>
      </c>
    </row>
    <row r="1422" spans="1:28" x14ac:dyDescent="0.2">
      <c r="A1422" s="1" t="s">
        <v>873</v>
      </c>
      <c r="B1422" s="1" t="s">
        <v>15</v>
      </c>
      <c r="C1422" s="4">
        <v>45369</v>
      </c>
      <c r="D1422" s="1" t="s">
        <v>668</v>
      </c>
      <c r="E1422" s="1" t="s">
        <v>667</v>
      </c>
      <c r="F1422" s="1" t="s">
        <v>872</v>
      </c>
      <c r="G1422" s="1" t="s">
        <v>12</v>
      </c>
      <c r="H1422" s="1" t="s">
        <v>11</v>
      </c>
      <c r="I1422" s="1" t="s">
        <v>188</v>
      </c>
      <c r="J1422" s="1" t="s">
        <v>17</v>
      </c>
      <c r="K1422" s="1" t="s">
        <v>16</v>
      </c>
      <c r="L1422" s="1" t="s">
        <v>885</v>
      </c>
      <c r="M1422" s="1" t="s">
        <v>884</v>
      </c>
      <c r="N1422" s="1">
        <v>1.8</v>
      </c>
      <c r="O1422" s="1" t="s">
        <v>2</v>
      </c>
      <c r="P1422" s="1">
        <v>0</v>
      </c>
      <c r="Q1422" s="1">
        <v>1.8</v>
      </c>
      <c r="R1422" s="1" t="s">
        <v>102</v>
      </c>
      <c r="S1422" s="1">
        <v>0.09</v>
      </c>
      <c r="T1422" s="6">
        <f>+S1422*N1422</f>
        <v>0.16200000000000001</v>
      </c>
      <c r="U1422" s="6">
        <f>+S1422*Q1422</f>
        <v>0.16200000000000001</v>
      </c>
      <c r="V1422" s="1" t="str">
        <f>IF(AB1422=0,IFERROR(VLOOKUP(L1422,[1]listaMateriales!A:K,11,0),"-"),"Sin producto")</f>
        <v>60x60-61x61-61,5x61,5</v>
      </c>
      <c r="W1422" s="6">
        <f>+IF(OR(K1422="27",K1422="28",K1422="29"),VLOOKUP(L1422,[1]listaMateriales!A:E,5,0),0)*N1422/1000</f>
        <v>0</v>
      </c>
      <c r="X1422" s="6">
        <f>+IF(W1422=0,0,T1422/W1422)</f>
        <v>0</v>
      </c>
      <c r="Y1422" s="1" t="str">
        <f>MID(L1422,14,1)</f>
        <v>1</v>
      </c>
      <c r="Z1422" s="2" t="str">
        <f>IF(IFERROR(FIND("PUL",M1422,1),0)&gt;1,"pulido","no")</f>
        <v>no</v>
      </c>
      <c r="AA1422" s="2" t="str">
        <f>IF(IFERROR(FIND("BIOC",M1422,1),0)&gt;1,"BIOCITY","no")</f>
        <v>no</v>
      </c>
      <c r="AB1422" s="2">
        <f>IFERROR(SEARCH("INT",F1422,1),0)+IFERROR(SEARCH("DEV",F1422,1),0)+IFERROR(SEARCH("FC",F1422,1),0)+IFERROR(SEARCH("USD",F1422,1),0)</f>
        <v>0</v>
      </c>
    </row>
    <row r="1423" spans="1:28" x14ac:dyDescent="0.2">
      <c r="A1423" s="1" t="s">
        <v>873</v>
      </c>
      <c r="B1423" s="1" t="s">
        <v>15</v>
      </c>
      <c r="C1423" s="4">
        <v>45369</v>
      </c>
      <c r="D1423" s="1" t="s">
        <v>668</v>
      </c>
      <c r="E1423" s="1" t="s">
        <v>667</v>
      </c>
      <c r="F1423" s="1" t="s">
        <v>872</v>
      </c>
      <c r="G1423" s="1" t="s">
        <v>12</v>
      </c>
      <c r="H1423" s="1" t="s">
        <v>11</v>
      </c>
      <c r="I1423" s="1" t="s">
        <v>188</v>
      </c>
      <c r="J1423" s="1" t="s">
        <v>17</v>
      </c>
      <c r="K1423" s="1" t="s">
        <v>16</v>
      </c>
      <c r="L1423" s="1" t="s">
        <v>171</v>
      </c>
      <c r="M1423" s="1" t="s">
        <v>170</v>
      </c>
      <c r="N1423" s="1">
        <v>3.12</v>
      </c>
      <c r="O1423" s="1" t="s">
        <v>2</v>
      </c>
      <c r="P1423" s="1">
        <v>0</v>
      </c>
      <c r="Q1423" s="1">
        <v>3.12</v>
      </c>
      <c r="R1423" s="1" t="s">
        <v>102</v>
      </c>
      <c r="S1423" s="1">
        <v>0.21</v>
      </c>
      <c r="T1423" s="6">
        <f>+S1423*N1423</f>
        <v>0.6552</v>
      </c>
      <c r="U1423" s="6">
        <f>+S1423*Q1423</f>
        <v>0.6552</v>
      </c>
      <c r="V1423" s="1" t="str">
        <f>IF(AB1423=0,IFERROR(VLOOKUP(L1423,[1]listaMateriales!A:K,11,0),"-"),"Sin producto")</f>
        <v xml:space="preserve">64 x 122 </v>
      </c>
      <c r="W1423" s="6">
        <f>+IF(OR(K1423="27",K1423="28",K1423="29"),VLOOKUP(L1423,[1]listaMateriales!A:E,5,0),0)*N1423/1000</f>
        <v>0</v>
      </c>
      <c r="X1423" s="6">
        <f>+IF(W1423=0,0,T1423/W1423)</f>
        <v>0</v>
      </c>
      <c r="Y1423" s="1" t="str">
        <f>MID(L1423,14,1)</f>
        <v>1</v>
      </c>
      <c r="Z1423" s="2" t="str">
        <f>IF(IFERROR(FIND("PUL",M1423,1),0)&gt;1,"pulido","no")</f>
        <v>no</v>
      </c>
      <c r="AA1423" s="2" t="str">
        <f>IF(IFERROR(FIND("BIOC",M1423,1),0)&gt;1,"BIOCITY","no")</f>
        <v>no</v>
      </c>
      <c r="AB1423" s="2">
        <f>IFERROR(SEARCH("INT",F1423,1),0)+IFERROR(SEARCH("DEV",F1423,1),0)+IFERROR(SEARCH("FC",F1423,1),0)+IFERROR(SEARCH("USD",F1423,1),0)</f>
        <v>0</v>
      </c>
    </row>
    <row r="1424" spans="1:28" x14ac:dyDescent="0.2">
      <c r="A1424" s="1" t="s">
        <v>873</v>
      </c>
      <c r="B1424" s="1" t="s">
        <v>15</v>
      </c>
      <c r="C1424" s="4">
        <v>45369</v>
      </c>
      <c r="D1424" s="1" t="s">
        <v>668</v>
      </c>
      <c r="E1424" s="1" t="s">
        <v>667</v>
      </c>
      <c r="F1424" s="1" t="s">
        <v>872</v>
      </c>
      <c r="G1424" s="1" t="s">
        <v>12</v>
      </c>
      <c r="H1424" s="1" t="s">
        <v>11</v>
      </c>
      <c r="I1424" s="1" t="s">
        <v>188</v>
      </c>
      <c r="J1424" s="1" t="s">
        <v>17</v>
      </c>
      <c r="K1424" s="1" t="s">
        <v>16</v>
      </c>
      <c r="L1424" s="1" t="s">
        <v>883</v>
      </c>
      <c r="M1424" s="1" t="s">
        <v>882</v>
      </c>
      <c r="N1424" s="1">
        <v>3.04</v>
      </c>
      <c r="O1424" s="1" t="s">
        <v>2</v>
      </c>
      <c r="P1424" s="1">
        <v>0</v>
      </c>
      <c r="Q1424" s="1">
        <v>3.04</v>
      </c>
      <c r="R1424" s="1" t="s">
        <v>102</v>
      </c>
      <c r="S1424" s="1">
        <v>0.22</v>
      </c>
      <c r="T1424" s="6">
        <f>+S1424*N1424</f>
        <v>0.66880000000000006</v>
      </c>
      <c r="U1424" s="6">
        <f>+S1424*Q1424</f>
        <v>0.66880000000000006</v>
      </c>
      <c r="V1424" s="1" t="str">
        <f>IF(AB1424=0,IFERROR(VLOOKUP(L1424,[1]listaMateriales!A:K,11,0),"-"),"Sin producto")</f>
        <v>21 x 122</v>
      </c>
      <c r="W1424" s="6">
        <f>+IF(OR(K1424="27",K1424="28",K1424="29"),VLOOKUP(L1424,[1]listaMateriales!A:E,5,0),0)*N1424/1000</f>
        <v>0</v>
      </c>
      <c r="X1424" s="6">
        <f>+IF(W1424=0,0,T1424/W1424)</f>
        <v>0</v>
      </c>
      <c r="Y1424" s="1" t="str">
        <f>MID(L1424,14,1)</f>
        <v>1</v>
      </c>
      <c r="Z1424" s="2" t="str">
        <f>IF(IFERROR(FIND("PUL",M1424,1),0)&gt;1,"pulido","no")</f>
        <v>no</v>
      </c>
      <c r="AA1424" s="2" t="str">
        <f>IF(IFERROR(FIND("BIOC",M1424,1),0)&gt;1,"BIOCITY","no")</f>
        <v>no</v>
      </c>
      <c r="AB1424" s="2">
        <f>IFERROR(SEARCH("INT",F1424,1),0)+IFERROR(SEARCH("DEV",F1424,1),0)+IFERROR(SEARCH("FC",F1424,1),0)+IFERROR(SEARCH("USD",F1424,1),0)</f>
        <v>0</v>
      </c>
    </row>
    <row r="1425" spans="1:28" x14ac:dyDescent="0.2">
      <c r="A1425" s="1" t="s">
        <v>873</v>
      </c>
      <c r="B1425" s="1" t="s">
        <v>15</v>
      </c>
      <c r="C1425" s="4">
        <v>45369</v>
      </c>
      <c r="D1425" s="1" t="s">
        <v>668</v>
      </c>
      <c r="E1425" s="1" t="s">
        <v>667</v>
      </c>
      <c r="F1425" s="1" t="s">
        <v>872</v>
      </c>
      <c r="G1425" s="1" t="s">
        <v>12</v>
      </c>
      <c r="H1425" s="1" t="s">
        <v>11</v>
      </c>
      <c r="I1425" s="1" t="s">
        <v>188</v>
      </c>
      <c r="J1425" s="1" t="s">
        <v>17</v>
      </c>
      <c r="K1425" s="1" t="s">
        <v>16</v>
      </c>
      <c r="L1425" s="1" t="s">
        <v>158</v>
      </c>
      <c r="M1425" s="1" t="s">
        <v>157</v>
      </c>
      <c r="N1425" s="1">
        <v>1.74</v>
      </c>
      <c r="O1425" s="1" t="s">
        <v>2</v>
      </c>
      <c r="P1425" s="1">
        <v>0</v>
      </c>
      <c r="Q1425" s="1">
        <v>1.74</v>
      </c>
      <c r="R1425" s="1" t="s">
        <v>102</v>
      </c>
      <c r="S1425" s="1">
        <v>0.13</v>
      </c>
      <c r="T1425" s="6">
        <f>+S1425*N1425</f>
        <v>0.22620000000000001</v>
      </c>
      <c r="U1425" s="6">
        <f>+S1425*Q1425</f>
        <v>0.22620000000000001</v>
      </c>
      <c r="V1425" s="1" t="str">
        <f>IF(AB1425=0,IFERROR(VLOOKUP(L1425,[1]listaMateriales!A:K,11,0),"-"),"Sin producto")</f>
        <v xml:space="preserve">59 x 59 </v>
      </c>
      <c r="W1425" s="6">
        <f>+IF(OR(K1425="27",K1425="28",K1425="29"),VLOOKUP(L1425,[1]listaMateriales!A:E,5,0),0)*N1425/1000</f>
        <v>0</v>
      </c>
      <c r="X1425" s="6">
        <f>+IF(W1425=0,0,T1425/W1425)</f>
        <v>0</v>
      </c>
      <c r="Y1425" s="1" t="str">
        <f>MID(L1425,14,1)</f>
        <v>1</v>
      </c>
      <c r="Z1425" s="2" t="str">
        <f>IF(IFERROR(FIND("PUL",M1425,1),0)&gt;1,"pulido","no")</f>
        <v>no</v>
      </c>
      <c r="AA1425" s="2" t="str">
        <f>IF(IFERROR(FIND("BIOC",M1425,1),0)&gt;1,"BIOCITY","no")</f>
        <v>no</v>
      </c>
      <c r="AB1425" s="2">
        <f>IFERROR(SEARCH("INT",F1425,1),0)+IFERROR(SEARCH("DEV",F1425,1),0)+IFERROR(SEARCH("FC",F1425,1),0)+IFERROR(SEARCH("USD",F1425,1),0)</f>
        <v>0</v>
      </c>
    </row>
    <row r="1426" spans="1:28" x14ac:dyDescent="0.2">
      <c r="A1426" s="1" t="s">
        <v>873</v>
      </c>
      <c r="B1426" s="1" t="s">
        <v>15</v>
      </c>
      <c r="C1426" s="4">
        <v>45369</v>
      </c>
      <c r="D1426" s="1" t="s">
        <v>668</v>
      </c>
      <c r="E1426" s="1" t="s">
        <v>667</v>
      </c>
      <c r="F1426" s="1" t="s">
        <v>872</v>
      </c>
      <c r="G1426" s="1" t="s">
        <v>12</v>
      </c>
      <c r="H1426" s="1" t="s">
        <v>11</v>
      </c>
      <c r="I1426" s="1" t="s">
        <v>188</v>
      </c>
      <c r="J1426" s="1" t="s">
        <v>17</v>
      </c>
      <c r="K1426" s="1" t="s">
        <v>16</v>
      </c>
      <c r="L1426" s="1" t="s">
        <v>179</v>
      </c>
      <c r="M1426" s="1" t="s">
        <v>178</v>
      </c>
      <c r="N1426" s="1">
        <v>6.24</v>
      </c>
      <c r="O1426" s="1" t="s">
        <v>2</v>
      </c>
      <c r="P1426" s="1">
        <v>0</v>
      </c>
      <c r="Q1426" s="1">
        <v>6.24</v>
      </c>
      <c r="R1426" s="1" t="s">
        <v>102</v>
      </c>
      <c r="S1426" s="1">
        <v>0.21</v>
      </c>
      <c r="T1426" s="6">
        <f>+S1426*N1426</f>
        <v>1.3104</v>
      </c>
      <c r="U1426" s="6">
        <f>+S1426*Q1426</f>
        <v>1.3104</v>
      </c>
      <c r="V1426" s="1" t="str">
        <f>IF(AB1426=0,IFERROR(VLOOKUP(L1426,[1]listaMateriales!A:K,11,0),"-"),"Sin producto")</f>
        <v xml:space="preserve">64 x 122 </v>
      </c>
      <c r="W1426" s="6">
        <f>+IF(OR(K1426="27",K1426="28",K1426="29"),VLOOKUP(L1426,[1]listaMateriales!A:E,5,0),0)*N1426/1000</f>
        <v>0</v>
      </c>
      <c r="X1426" s="6">
        <f>+IF(W1426=0,0,T1426/W1426)</f>
        <v>0</v>
      </c>
      <c r="Y1426" s="1" t="str">
        <f>MID(L1426,14,1)</f>
        <v>1</v>
      </c>
      <c r="Z1426" s="2" t="str">
        <f>IF(IFERROR(FIND("PUL",M1426,1),0)&gt;1,"pulido","no")</f>
        <v>no</v>
      </c>
      <c r="AA1426" s="2" t="str">
        <f>IF(IFERROR(FIND("BIOC",M1426,1),0)&gt;1,"BIOCITY","no")</f>
        <v>no</v>
      </c>
      <c r="AB1426" s="2">
        <f>IFERROR(SEARCH("INT",F1426,1),0)+IFERROR(SEARCH("DEV",F1426,1),0)+IFERROR(SEARCH("FC",F1426,1),0)+IFERROR(SEARCH("USD",F1426,1),0)</f>
        <v>0</v>
      </c>
    </row>
    <row r="1427" spans="1:28" x14ac:dyDescent="0.2">
      <c r="A1427" s="1" t="s">
        <v>873</v>
      </c>
      <c r="B1427" s="1" t="s">
        <v>15</v>
      </c>
      <c r="C1427" s="4">
        <v>45369</v>
      </c>
      <c r="D1427" s="1" t="s">
        <v>668</v>
      </c>
      <c r="E1427" s="1" t="s">
        <v>667</v>
      </c>
      <c r="F1427" s="1" t="s">
        <v>872</v>
      </c>
      <c r="G1427" s="1" t="s">
        <v>12</v>
      </c>
      <c r="H1427" s="1" t="s">
        <v>11</v>
      </c>
      <c r="I1427" s="1" t="s">
        <v>188</v>
      </c>
      <c r="J1427" s="1" t="s">
        <v>17</v>
      </c>
      <c r="K1427" s="1" t="s">
        <v>16</v>
      </c>
      <c r="L1427" s="1" t="s">
        <v>881</v>
      </c>
      <c r="M1427" s="1" t="s">
        <v>880</v>
      </c>
      <c r="N1427" s="1">
        <v>1.8</v>
      </c>
      <c r="O1427" s="1" t="s">
        <v>2</v>
      </c>
      <c r="P1427" s="1">
        <v>0</v>
      </c>
      <c r="Q1427" s="1">
        <v>1.8</v>
      </c>
      <c r="R1427" s="1" t="s">
        <v>102</v>
      </c>
      <c r="S1427" s="1">
        <v>0.09</v>
      </c>
      <c r="T1427" s="6">
        <f>+S1427*N1427</f>
        <v>0.16200000000000001</v>
      </c>
      <c r="U1427" s="6">
        <f>+S1427*Q1427</f>
        <v>0.16200000000000001</v>
      </c>
      <c r="V1427" s="1" t="str">
        <f>IF(AB1427=0,IFERROR(VLOOKUP(L1427,[1]listaMateriales!A:K,11,0),"-"),"Sin producto")</f>
        <v>60x60-61x61-61,5x61,5</v>
      </c>
      <c r="W1427" s="6">
        <f>+IF(OR(K1427="27",K1427="28",K1427="29"),VLOOKUP(L1427,[1]listaMateriales!A:E,5,0),0)*N1427/1000</f>
        <v>0</v>
      </c>
      <c r="X1427" s="6">
        <f>+IF(W1427=0,0,T1427/W1427)</f>
        <v>0</v>
      </c>
      <c r="Y1427" s="1" t="str">
        <f>MID(L1427,14,1)</f>
        <v>1</v>
      </c>
      <c r="Z1427" s="2" t="str">
        <f>IF(IFERROR(FIND("PUL",M1427,1),0)&gt;1,"pulido","no")</f>
        <v>no</v>
      </c>
      <c r="AA1427" s="2" t="str">
        <f>IF(IFERROR(FIND("BIOC",M1427,1),0)&gt;1,"BIOCITY","no")</f>
        <v>no</v>
      </c>
      <c r="AB1427" s="2">
        <f>IFERROR(SEARCH("INT",F1427,1),0)+IFERROR(SEARCH("DEV",F1427,1),0)+IFERROR(SEARCH("FC",F1427,1),0)+IFERROR(SEARCH("USD",F1427,1),0)</f>
        <v>0</v>
      </c>
    </row>
    <row r="1428" spans="1:28" x14ac:dyDescent="0.2">
      <c r="A1428" s="1" t="s">
        <v>873</v>
      </c>
      <c r="B1428" s="1" t="s">
        <v>15</v>
      </c>
      <c r="C1428" s="4">
        <v>45369</v>
      </c>
      <c r="D1428" s="1" t="s">
        <v>668</v>
      </c>
      <c r="E1428" s="1" t="s">
        <v>667</v>
      </c>
      <c r="F1428" s="1" t="s">
        <v>872</v>
      </c>
      <c r="G1428" s="1" t="s">
        <v>12</v>
      </c>
      <c r="H1428" s="1" t="s">
        <v>11</v>
      </c>
      <c r="I1428" s="1" t="s">
        <v>188</v>
      </c>
      <c r="J1428" s="1" t="s">
        <v>17</v>
      </c>
      <c r="K1428" s="1" t="s">
        <v>16</v>
      </c>
      <c r="L1428" s="1" t="s">
        <v>600</v>
      </c>
      <c r="M1428" s="1" t="s">
        <v>599</v>
      </c>
      <c r="N1428" s="1">
        <v>1.8</v>
      </c>
      <c r="O1428" s="1" t="s">
        <v>2</v>
      </c>
      <c r="P1428" s="1">
        <v>0</v>
      </c>
      <c r="Q1428" s="1">
        <v>1.8</v>
      </c>
      <c r="R1428" s="1" t="s">
        <v>102</v>
      </c>
      <c r="S1428" s="1">
        <v>0.09</v>
      </c>
      <c r="T1428" s="6">
        <f>+S1428*N1428</f>
        <v>0.16200000000000001</v>
      </c>
      <c r="U1428" s="6">
        <f>+S1428*Q1428</f>
        <v>0.16200000000000001</v>
      </c>
      <c r="V1428" s="1" t="str">
        <f>IF(AB1428=0,IFERROR(VLOOKUP(L1428,[1]listaMateriales!A:K,11,0),"-"),"Sin producto")</f>
        <v>60x60-61x61-61,5x61,5</v>
      </c>
      <c r="W1428" s="6">
        <f>+IF(OR(K1428="27",K1428="28",K1428="29"),VLOOKUP(L1428,[1]listaMateriales!A:E,5,0),0)*N1428/1000</f>
        <v>0</v>
      </c>
      <c r="X1428" s="6">
        <f>+IF(W1428=0,0,T1428/W1428)</f>
        <v>0</v>
      </c>
      <c r="Y1428" s="1" t="str">
        <f>MID(L1428,14,1)</f>
        <v>1</v>
      </c>
      <c r="Z1428" s="2" t="str">
        <f>IF(IFERROR(FIND("PUL",M1428,1),0)&gt;1,"pulido","no")</f>
        <v>no</v>
      </c>
      <c r="AA1428" s="2" t="str">
        <f>IF(IFERROR(FIND("BIOC",M1428,1),0)&gt;1,"BIOCITY","no")</f>
        <v>no</v>
      </c>
      <c r="AB1428" s="2">
        <f>IFERROR(SEARCH("INT",F1428,1),0)+IFERROR(SEARCH("DEV",F1428,1),0)+IFERROR(SEARCH("FC",F1428,1),0)+IFERROR(SEARCH("USD",F1428,1),0)</f>
        <v>0</v>
      </c>
    </row>
    <row r="1429" spans="1:28" x14ac:dyDescent="0.2">
      <c r="A1429" s="1" t="s">
        <v>873</v>
      </c>
      <c r="B1429" s="1" t="s">
        <v>15</v>
      </c>
      <c r="C1429" s="4">
        <v>45369</v>
      </c>
      <c r="D1429" s="1" t="s">
        <v>668</v>
      </c>
      <c r="E1429" s="1" t="s">
        <v>667</v>
      </c>
      <c r="F1429" s="1" t="s">
        <v>872</v>
      </c>
      <c r="G1429" s="1" t="s">
        <v>12</v>
      </c>
      <c r="H1429" s="1" t="s">
        <v>11</v>
      </c>
      <c r="I1429" s="1" t="s">
        <v>188</v>
      </c>
      <c r="J1429" s="1" t="s">
        <v>17</v>
      </c>
      <c r="K1429" s="1" t="s">
        <v>16</v>
      </c>
      <c r="L1429" s="1" t="s">
        <v>177</v>
      </c>
      <c r="M1429" s="1" t="s">
        <v>176</v>
      </c>
      <c r="N1429" s="1">
        <v>6.24</v>
      </c>
      <c r="O1429" s="1" t="s">
        <v>2</v>
      </c>
      <c r="P1429" s="1">
        <v>0</v>
      </c>
      <c r="Q1429" s="1">
        <v>6.24</v>
      </c>
      <c r="R1429" s="1" t="s">
        <v>102</v>
      </c>
      <c r="S1429" s="1">
        <v>0.21</v>
      </c>
      <c r="T1429" s="6">
        <f>+S1429*N1429</f>
        <v>1.3104</v>
      </c>
      <c r="U1429" s="6">
        <f>+S1429*Q1429</f>
        <v>1.3104</v>
      </c>
      <c r="V1429" s="1" t="str">
        <f>IF(AB1429=0,IFERROR(VLOOKUP(L1429,[1]listaMateriales!A:K,11,0),"-"),"Sin producto")</f>
        <v xml:space="preserve">64 x 122 </v>
      </c>
      <c r="W1429" s="6">
        <f>+IF(OR(K1429="27",K1429="28",K1429="29"),VLOOKUP(L1429,[1]listaMateriales!A:E,5,0),0)*N1429/1000</f>
        <v>0</v>
      </c>
      <c r="X1429" s="6">
        <f>+IF(W1429=0,0,T1429/W1429)</f>
        <v>0</v>
      </c>
      <c r="Y1429" s="1" t="str">
        <f>MID(L1429,14,1)</f>
        <v>1</v>
      </c>
      <c r="Z1429" s="2" t="str">
        <f>IF(IFERROR(FIND("PUL",M1429,1),0)&gt;1,"pulido","no")</f>
        <v>no</v>
      </c>
      <c r="AA1429" s="2" t="str">
        <f>IF(IFERROR(FIND("BIOC",M1429,1),0)&gt;1,"BIOCITY","no")</f>
        <v>no</v>
      </c>
      <c r="AB1429" s="2">
        <f>IFERROR(SEARCH("INT",F1429,1),0)+IFERROR(SEARCH("DEV",F1429,1),0)+IFERROR(SEARCH("FC",F1429,1),0)+IFERROR(SEARCH("USD",F1429,1),0)</f>
        <v>0</v>
      </c>
    </row>
    <row r="1430" spans="1:28" x14ac:dyDescent="0.2">
      <c r="A1430" s="1" t="s">
        <v>873</v>
      </c>
      <c r="B1430" s="1" t="s">
        <v>15</v>
      </c>
      <c r="C1430" s="4">
        <v>45369</v>
      </c>
      <c r="D1430" s="1" t="s">
        <v>668</v>
      </c>
      <c r="E1430" s="1" t="s">
        <v>667</v>
      </c>
      <c r="F1430" s="1" t="s">
        <v>872</v>
      </c>
      <c r="G1430" s="1" t="s">
        <v>12</v>
      </c>
      <c r="H1430" s="1" t="s">
        <v>11</v>
      </c>
      <c r="I1430" s="1" t="s">
        <v>188</v>
      </c>
      <c r="J1430" s="1" t="s">
        <v>17</v>
      </c>
      <c r="K1430" s="1" t="s">
        <v>16</v>
      </c>
      <c r="L1430" s="1" t="s">
        <v>25</v>
      </c>
      <c r="M1430" s="1" t="s">
        <v>24</v>
      </c>
      <c r="N1430" s="1">
        <v>3.04</v>
      </c>
      <c r="O1430" s="1" t="s">
        <v>2</v>
      </c>
      <c r="P1430" s="1">
        <v>0</v>
      </c>
      <c r="Q1430" s="1">
        <v>3.04</v>
      </c>
      <c r="R1430" s="1" t="s">
        <v>102</v>
      </c>
      <c r="S1430" s="1">
        <v>0.22</v>
      </c>
      <c r="T1430" s="6">
        <f>+S1430*N1430</f>
        <v>0.66880000000000006</v>
      </c>
      <c r="U1430" s="6">
        <f>+S1430*Q1430</f>
        <v>0.66880000000000006</v>
      </c>
      <c r="V1430" s="1" t="str">
        <f>IF(AB1430=0,IFERROR(VLOOKUP(L1430,[1]listaMateriales!A:K,11,0),"-"),"Sin producto")</f>
        <v>21 x 122</v>
      </c>
      <c r="W1430" s="6">
        <f>+IF(OR(K1430="27",K1430="28",K1430="29"),VLOOKUP(L1430,[1]listaMateriales!A:E,5,0),0)*N1430/1000</f>
        <v>0</v>
      </c>
      <c r="X1430" s="6">
        <f>+IF(W1430=0,0,T1430/W1430)</f>
        <v>0</v>
      </c>
      <c r="Y1430" s="1" t="str">
        <f>MID(L1430,14,1)</f>
        <v>1</v>
      </c>
      <c r="Z1430" s="2" t="str">
        <f>IF(IFERROR(FIND("PUL",M1430,1),0)&gt;1,"pulido","no")</f>
        <v>no</v>
      </c>
      <c r="AA1430" s="2" t="str">
        <f>IF(IFERROR(FIND("BIOC",M1430,1),0)&gt;1,"BIOCITY","no")</f>
        <v>no</v>
      </c>
      <c r="AB1430" s="2">
        <f>IFERROR(SEARCH("INT",F1430,1),0)+IFERROR(SEARCH("DEV",F1430,1),0)+IFERROR(SEARCH("FC",F1430,1),0)+IFERROR(SEARCH("USD",F1430,1),0)</f>
        <v>0</v>
      </c>
    </row>
    <row r="1431" spans="1:28" x14ac:dyDescent="0.2">
      <c r="A1431" s="1" t="s">
        <v>873</v>
      </c>
      <c r="B1431" s="1" t="s">
        <v>15</v>
      </c>
      <c r="C1431" s="4">
        <v>45369</v>
      </c>
      <c r="D1431" s="1" t="s">
        <v>668</v>
      </c>
      <c r="E1431" s="1" t="s">
        <v>667</v>
      </c>
      <c r="F1431" s="1" t="s">
        <v>872</v>
      </c>
      <c r="G1431" s="1" t="s">
        <v>12</v>
      </c>
      <c r="H1431" s="1" t="s">
        <v>11</v>
      </c>
      <c r="I1431" s="1" t="s">
        <v>188</v>
      </c>
      <c r="J1431" s="1" t="s">
        <v>17</v>
      </c>
      <c r="K1431" s="1" t="s">
        <v>16</v>
      </c>
      <c r="L1431" s="1" t="s">
        <v>780</v>
      </c>
      <c r="M1431" s="1" t="s">
        <v>779</v>
      </c>
      <c r="N1431" s="1">
        <v>3.04</v>
      </c>
      <c r="O1431" s="1" t="s">
        <v>2</v>
      </c>
      <c r="P1431" s="1">
        <v>0</v>
      </c>
      <c r="Q1431" s="1">
        <v>3.04</v>
      </c>
      <c r="R1431" s="1" t="s">
        <v>102</v>
      </c>
      <c r="S1431" s="1">
        <v>0.22</v>
      </c>
      <c r="T1431" s="6">
        <f>+S1431*N1431</f>
        <v>0.66880000000000006</v>
      </c>
      <c r="U1431" s="6">
        <f>+S1431*Q1431</f>
        <v>0.66880000000000006</v>
      </c>
      <c r="V1431" s="1" t="str">
        <f>IF(AB1431=0,IFERROR(VLOOKUP(L1431,[1]listaMateriales!A:K,11,0),"-"),"Sin producto")</f>
        <v>21 x 122</v>
      </c>
      <c r="W1431" s="6">
        <f>+IF(OR(K1431="27",K1431="28",K1431="29"),VLOOKUP(L1431,[1]listaMateriales!A:E,5,0),0)*N1431/1000</f>
        <v>0</v>
      </c>
      <c r="X1431" s="6">
        <f>+IF(W1431=0,0,T1431/W1431)</f>
        <v>0</v>
      </c>
      <c r="Y1431" s="1" t="str">
        <f>MID(L1431,14,1)</f>
        <v>1</v>
      </c>
      <c r="Z1431" s="2" t="str">
        <f>IF(IFERROR(FIND("PUL",M1431,1),0)&gt;1,"pulido","no")</f>
        <v>no</v>
      </c>
      <c r="AA1431" s="2" t="str">
        <f>IF(IFERROR(FIND("BIOC",M1431,1),0)&gt;1,"BIOCITY","no")</f>
        <v>no</v>
      </c>
      <c r="AB1431" s="2">
        <f>IFERROR(SEARCH("INT",F1431,1),0)+IFERROR(SEARCH("DEV",F1431,1),0)+IFERROR(SEARCH("FC",F1431,1),0)+IFERROR(SEARCH("USD",F1431,1),0)</f>
        <v>0</v>
      </c>
    </row>
    <row r="1432" spans="1:28" x14ac:dyDescent="0.2">
      <c r="A1432" s="1" t="s">
        <v>873</v>
      </c>
      <c r="B1432" s="1" t="s">
        <v>15</v>
      </c>
      <c r="C1432" s="4">
        <v>45369</v>
      </c>
      <c r="D1432" s="1" t="s">
        <v>668</v>
      </c>
      <c r="E1432" s="1" t="s">
        <v>667</v>
      </c>
      <c r="F1432" s="1" t="s">
        <v>872</v>
      </c>
      <c r="G1432" s="1" t="s">
        <v>12</v>
      </c>
      <c r="H1432" s="1" t="s">
        <v>11</v>
      </c>
      <c r="I1432" s="1" t="s">
        <v>188</v>
      </c>
      <c r="J1432" s="1" t="s">
        <v>17</v>
      </c>
      <c r="K1432" s="1" t="s">
        <v>16</v>
      </c>
      <c r="L1432" s="1" t="s">
        <v>169</v>
      </c>
      <c r="M1432" s="1" t="s">
        <v>168</v>
      </c>
      <c r="N1432" s="1">
        <v>3.12</v>
      </c>
      <c r="O1432" s="1" t="s">
        <v>2</v>
      </c>
      <c r="P1432" s="1">
        <v>0</v>
      </c>
      <c r="Q1432" s="1">
        <v>3.12</v>
      </c>
      <c r="R1432" s="1" t="s">
        <v>102</v>
      </c>
      <c r="S1432" s="1">
        <v>0.21</v>
      </c>
      <c r="T1432" s="6">
        <f>+S1432*N1432</f>
        <v>0.6552</v>
      </c>
      <c r="U1432" s="6">
        <f>+S1432*Q1432</f>
        <v>0.6552</v>
      </c>
      <c r="V1432" s="1" t="str">
        <f>IF(AB1432=0,IFERROR(VLOOKUP(L1432,[1]listaMateriales!A:K,11,0),"-"),"Sin producto")</f>
        <v xml:space="preserve">64 x 122 </v>
      </c>
      <c r="W1432" s="6">
        <f>+IF(OR(K1432="27",K1432="28",K1432="29"),VLOOKUP(L1432,[1]listaMateriales!A:E,5,0),0)*N1432/1000</f>
        <v>0</v>
      </c>
      <c r="X1432" s="6">
        <f>+IF(W1432=0,0,T1432/W1432)</f>
        <v>0</v>
      </c>
      <c r="Y1432" s="1" t="str">
        <f>MID(L1432,14,1)</f>
        <v>1</v>
      </c>
      <c r="Z1432" s="2" t="str">
        <f>IF(IFERROR(FIND("PUL",M1432,1),0)&gt;1,"pulido","no")</f>
        <v>no</v>
      </c>
      <c r="AA1432" s="2" t="str">
        <f>IF(IFERROR(FIND("BIOC",M1432,1),0)&gt;1,"BIOCITY","no")</f>
        <v>no</v>
      </c>
      <c r="AB1432" s="2">
        <f>IFERROR(SEARCH("INT",F1432,1),0)+IFERROR(SEARCH("DEV",F1432,1),0)+IFERROR(SEARCH("FC",F1432,1),0)+IFERROR(SEARCH("USD",F1432,1),0)</f>
        <v>0</v>
      </c>
    </row>
    <row r="1433" spans="1:28" x14ac:dyDescent="0.2">
      <c r="A1433" s="1" t="s">
        <v>873</v>
      </c>
      <c r="B1433" s="1" t="s">
        <v>15</v>
      </c>
      <c r="C1433" s="4">
        <v>45369</v>
      </c>
      <c r="D1433" s="1" t="s">
        <v>668</v>
      </c>
      <c r="E1433" s="1" t="s">
        <v>667</v>
      </c>
      <c r="F1433" s="1" t="s">
        <v>872</v>
      </c>
      <c r="G1433" s="1" t="s">
        <v>12</v>
      </c>
      <c r="H1433" s="1" t="s">
        <v>11</v>
      </c>
      <c r="I1433" s="1" t="s">
        <v>188</v>
      </c>
      <c r="J1433" s="1" t="s">
        <v>17</v>
      </c>
      <c r="K1433" s="1" t="s">
        <v>16</v>
      </c>
      <c r="L1433" s="1" t="s">
        <v>470</v>
      </c>
      <c r="M1433" s="1" t="s">
        <v>469</v>
      </c>
      <c r="N1433" s="1">
        <v>3.04</v>
      </c>
      <c r="O1433" s="1" t="s">
        <v>2</v>
      </c>
      <c r="P1433" s="1">
        <v>0</v>
      </c>
      <c r="Q1433" s="1">
        <v>3.04</v>
      </c>
      <c r="R1433" s="1" t="s">
        <v>102</v>
      </c>
      <c r="S1433" s="1">
        <v>0.22</v>
      </c>
      <c r="T1433" s="6">
        <f>+S1433*N1433</f>
        <v>0.66880000000000006</v>
      </c>
      <c r="U1433" s="6">
        <f>+S1433*Q1433</f>
        <v>0.66880000000000006</v>
      </c>
      <c r="V1433" s="1" t="str">
        <f>IF(AB1433=0,IFERROR(VLOOKUP(L1433,[1]listaMateriales!A:K,11,0),"-"),"Sin producto")</f>
        <v>21 x 122</v>
      </c>
      <c r="W1433" s="6">
        <f>+IF(OR(K1433="27",K1433="28",K1433="29"),VLOOKUP(L1433,[1]listaMateriales!A:E,5,0),0)*N1433/1000</f>
        <v>0</v>
      </c>
      <c r="X1433" s="6">
        <f>+IF(W1433=0,0,T1433/W1433)</f>
        <v>0</v>
      </c>
      <c r="Y1433" s="1" t="str">
        <f>MID(L1433,14,1)</f>
        <v>1</v>
      </c>
      <c r="Z1433" s="2" t="str">
        <f>IF(IFERROR(FIND("PUL",M1433,1),0)&gt;1,"pulido","no")</f>
        <v>no</v>
      </c>
      <c r="AA1433" s="2" t="str">
        <f>IF(IFERROR(FIND("BIOC",M1433,1),0)&gt;1,"BIOCITY","no")</f>
        <v>no</v>
      </c>
      <c r="AB1433" s="2">
        <f>IFERROR(SEARCH("INT",F1433,1),0)+IFERROR(SEARCH("DEV",F1433,1),0)+IFERROR(SEARCH("FC",F1433,1),0)+IFERROR(SEARCH("USD",F1433,1),0)</f>
        <v>0</v>
      </c>
    </row>
    <row r="1434" spans="1:28" x14ac:dyDescent="0.2">
      <c r="A1434" s="1" t="s">
        <v>873</v>
      </c>
      <c r="B1434" s="1" t="s">
        <v>15</v>
      </c>
      <c r="C1434" s="4">
        <v>45369</v>
      </c>
      <c r="D1434" s="1" t="s">
        <v>668</v>
      </c>
      <c r="E1434" s="1" t="s">
        <v>667</v>
      </c>
      <c r="F1434" s="1" t="s">
        <v>872</v>
      </c>
      <c r="G1434" s="1" t="s">
        <v>12</v>
      </c>
      <c r="H1434" s="1" t="s">
        <v>11</v>
      </c>
      <c r="I1434" s="1" t="s">
        <v>188</v>
      </c>
      <c r="J1434" s="1" t="s">
        <v>17</v>
      </c>
      <c r="K1434" s="1" t="s">
        <v>16</v>
      </c>
      <c r="L1434" s="1" t="s">
        <v>187</v>
      </c>
      <c r="M1434" s="1" t="s">
        <v>186</v>
      </c>
      <c r="N1434" s="1">
        <v>2.7</v>
      </c>
      <c r="O1434" s="1" t="s">
        <v>2</v>
      </c>
      <c r="P1434" s="1">
        <v>0</v>
      </c>
      <c r="Q1434" s="1">
        <v>2.7</v>
      </c>
      <c r="R1434" s="1" t="s">
        <v>102</v>
      </c>
      <c r="S1434" s="1">
        <v>0.28000000000000003</v>
      </c>
      <c r="T1434" s="6">
        <f>+S1434*N1434</f>
        <v>0.75600000000000012</v>
      </c>
      <c r="U1434" s="6">
        <f>+S1434*Q1434</f>
        <v>0.75600000000000012</v>
      </c>
      <c r="V1434" s="1" t="str">
        <f>IF(AB1434=0,IFERROR(VLOOKUP(L1434,[1]listaMateriales!A:K,11,0),"-"),"Sin producto")</f>
        <v>58 x 117 Polished</v>
      </c>
      <c r="W1434" s="6">
        <f>+IF(OR(K1434="27",K1434="28",K1434="29"),VLOOKUP(L1434,[1]listaMateriales!A:E,5,0),0)*N1434/1000</f>
        <v>0</v>
      </c>
      <c r="X1434" s="6">
        <f>+IF(W1434=0,0,T1434/W1434)</f>
        <v>0</v>
      </c>
      <c r="Y1434" s="1" t="str">
        <f>MID(L1434,14,1)</f>
        <v>1</v>
      </c>
      <c r="Z1434" s="2" t="str">
        <f>IF(IFERROR(FIND("PUL",M1434,1),0)&gt;1,"pulido","no")</f>
        <v>pulido</v>
      </c>
      <c r="AA1434" s="2" t="str">
        <f>IF(IFERROR(FIND("BIOC",M1434,1),0)&gt;1,"BIOCITY","no")</f>
        <v>no</v>
      </c>
      <c r="AB1434" s="2">
        <f>IFERROR(SEARCH("INT",F1434,1),0)+IFERROR(SEARCH("DEV",F1434,1),0)+IFERROR(SEARCH("FC",F1434,1),0)+IFERROR(SEARCH("USD",F1434,1),0)</f>
        <v>0</v>
      </c>
    </row>
    <row r="1435" spans="1:28" x14ac:dyDescent="0.2">
      <c r="A1435" s="1" t="s">
        <v>873</v>
      </c>
      <c r="B1435" s="1" t="s">
        <v>15</v>
      </c>
      <c r="C1435" s="4">
        <v>45369</v>
      </c>
      <c r="D1435" s="1" t="s">
        <v>668</v>
      </c>
      <c r="E1435" s="1" t="s">
        <v>667</v>
      </c>
      <c r="F1435" s="1" t="s">
        <v>872</v>
      </c>
      <c r="G1435" s="1" t="s">
        <v>12</v>
      </c>
      <c r="H1435" s="1" t="s">
        <v>11</v>
      </c>
      <c r="I1435" s="1" t="s">
        <v>188</v>
      </c>
      <c r="J1435" s="1" t="s">
        <v>17</v>
      </c>
      <c r="K1435" s="1" t="s">
        <v>16</v>
      </c>
      <c r="L1435" s="1" t="s">
        <v>19</v>
      </c>
      <c r="M1435" s="1" t="s">
        <v>18</v>
      </c>
      <c r="N1435" s="1">
        <v>3.04</v>
      </c>
      <c r="O1435" s="1" t="s">
        <v>2</v>
      </c>
      <c r="P1435" s="1">
        <v>0</v>
      </c>
      <c r="Q1435" s="1">
        <v>3.04</v>
      </c>
      <c r="R1435" s="1" t="s">
        <v>102</v>
      </c>
      <c r="S1435" s="1">
        <v>0.22</v>
      </c>
      <c r="T1435" s="6">
        <f>+S1435*N1435</f>
        <v>0.66880000000000006</v>
      </c>
      <c r="U1435" s="6">
        <f>+S1435*Q1435</f>
        <v>0.66880000000000006</v>
      </c>
      <c r="V1435" s="1" t="str">
        <f>IF(AB1435=0,IFERROR(VLOOKUP(L1435,[1]listaMateriales!A:K,11,0),"-"),"Sin producto")</f>
        <v>21 x 122</v>
      </c>
      <c r="W1435" s="6">
        <f>+IF(OR(K1435="27",K1435="28",K1435="29"),VLOOKUP(L1435,[1]listaMateriales!A:E,5,0),0)*N1435/1000</f>
        <v>0</v>
      </c>
      <c r="X1435" s="6">
        <f>+IF(W1435=0,0,T1435/W1435)</f>
        <v>0</v>
      </c>
      <c r="Y1435" s="1" t="str">
        <f>MID(L1435,14,1)</f>
        <v>1</v>
      </c>
      <c r="Z1435" s="2" t="str">
        <f>IF(IFERROR(FIND("PUL",M1435,1),0)&gt;1,"pulido","no")</f>
        <v>no</v>
      </c>
      <c r="AA1435" s="2" t="str">
        <f>IF(IFERROR(FIND("BIOC",M1435,1),0)&gt;1,"BIOCITY","no")</f>
        <v>no</v>
      </c>
      <c r="AB1435" s="2">
        <f>IFERROR(SEARCH("INT",F1435,1),0)+IFERROR(SEARCH("DEV",F1435,1),0)+IFERROR(SEARCH("FC",F1435,1),0)+IFERROR(SEARCH("USD",F1435,1),0)</f>
        <v>0</v>
      </c>
    </row>
    <row r="1436" spans="1:28" x14ac:dyDescent="0.2">
      <c r="A1436" s="1" t="s">
        <v>873</v>
      </c>
      <c r="B1436" s="1" t="s">
        <v>15</v>
      </c>
      <c r="C1436" s="4">
        <v>45369</v>
      </c>
      <c r="D1436" s="1" t="s">
        <v>668</v>
      </c>
      <c r="E1436" s="1" t="s">
        <v>667</v>
      </c>
      <c r="F1436" s="1" t="s">
        <v>872</v>
      </c>
      <c r="G1436" s="1" t="s">
        <v>12</v>
      </c>
      <c r="H1436" s="1" t="s">
        <v>11</v>
      </c>
      <c r="I1436" s="1" t="s">
        <v>188</v>
      </c>
      <c r="J1436" s="1" t="s">
        <v>17</v>
      </c>
      <c r="K1436" s="1" t="s">
        <v>16</v>
      </c>
      <c r="L1436" s="1" t="s">
        <v>879</v>
      </c>
      <c r="M1436" s="1" t="s">
        <v>878</v>
      </c>
      <c r="N1436" s="1">
        <v>3.04</v>
      </c>
      <c r="O1436" s="1" t="s">
        <v>2</v>
      </c>
      <c r="P1436" s="1">
        <v>0</v>
      </c>
      <c r="Q1436" s="1">
        <v>3.04</v>
      </c>
      <c r="R1436" s="1" t="s">
        <v>102</v>
      </c>
      <c r="S1436" s="1">
        <v>0.22</v>
      </c>
      <c r="T1436" s="6">
        <f>+S1436*N1436</f>
        <v>0.66880000000000006</v>
      </c>
      <c r="U1436" s="6">
        <f>+S1436*Q1436</f>
        <v>0.66880000000000006</v>
      </c>
      <c r="V1436" s="1" t="str">
        <f>IF(AB1436=0,IFERROR(VLOOKUP(L1436,[1]listaMateriales!A:K,11,0),"-"),"Sin producto")</f>
        <v>-</v>
      </c>
      <c r="W1436" s="6">
        <f>+IF(OR(K1436="27",K1436="28",K1436="29"),VLOOKUP(L1436,[1]listaMateriales!A:E,5,0),0)*N1436/1000</f>
        <v>0</v>
      </c>
      <c r="X1436" s="6">
        <f>+IF(W1436=0,0,T1436/W1436)</f>
        <v>0</v>
      </c>
      <c r="Y1436" s="1" t="str">
        <f>MID(L1436,14,1)</f>
        <v>1</v>
      </c>
      <c r="Z1436" s="2" t="str">
        <f>IF(IFERROR(FIND("PUL",M1436,1),0)&gt;1,"pulido","no")</f>
        <v>no</v>
      </c>
      <c r="AA1436" s="2" t="str">
        <f>IF(IFERROR(FIND("BIOC",M1436,1),0)&gt;1,"BIOCITY","no")</f>
        <v>no</v>
      </c>
      <c r="AB1436" s="2">
        <f>IFERROR(SEARCH("INT",F1436,1),0)+IFERROR(SEARCH("DEV",F1436,1),0)+IFERROR(SEARCH("FC",F1436,1),0)+IFERROR(SEARCH("USD",F1436,1),0)</f>
        <v>0</v>
      </c>
    </row>
    <row r="1437" spans="1:28" x14ac:dyDescent="0.2">
      <c r="A1437" s="1" t="s">
        <v>873</v>
      </c>
      <c r="B1437" s="1" t="s">
        <v>15</v>
      </c>
      <c r="C1437" s="4">
        <v>45369</v>
      </c>
      <c r="D1437" s="1" t="s">
        <v>668</v>
      </c>
      <c r="E1437" s="1" t="s">
        <v>667</v>
      </c>
      <c r="F1437" s="1" t="s">
        <v>872</v>
      </c>
      <c r="G1437" s="1" t="s">
        <v>12</v>
      </c>
      <c r="H1437" s="1" t="s">
        <v>11</v>
      </c>
      <c r="I1437" s="1" t="s">
        <v>188</v>
      </c>
      <c r="J1437" s="1" t="s">
        <v>17</v>
      </c>
      <c r="K1437" s="1" t="s">
        <v>16</v>
      </c>
      <c r="L1437" s="1" t="s">
        <v>877</v>
      </c>
      <c r="M1437" s="1" t="s">
        <v>876</v>
      </c>
      <c r="N1437" s="1">
        <v>4.05</v>
      </c>
      <c r="O1437" s="1" t="s">
        <v>2</v>
      </c>
      <c r="P1437" s="1">
        <v>0</v>
      </c>
      <c r="Q1437" s="1">
        <v>4.05</v>
      </c>
      <c r="R1437" s="1" t="s">
        <v>102</v>
      </c>
      <c r="S1437" s="1">
        <v>0.28000000000000003</v>
      </c>
      <c r="T1437" s="6">
        <f>+S1437*N1437</f>
        <v>1.1340000000000001</v>
      </c>
      <c r="U1437" s="6">
        <f>+S1437*Q1437</f>
        <v>1.1340000000000001</v>
      </c>
      <c r="V1437" s="1" t="str">
        <f>IF(AB1437=0,IFERROR(VLOOKUP(L1437,[1]listaMateriales!A:K,11,0),"-"),"Sin producto")</f>
        <v>58 x 117 Polished</v>
      </c>
      <c r="W1437" s="6">
        <f>+IF(OR(K1437="27",K1437="28",K1437="29"),VLOOKUP(L1437,[1]listaMateriales!A:E,5,0),0)*N1437/1000</f>
        <v>0</v>
      </c>
      <c r="X1437" s="6">
        <f>+IF(W1437=0,0,T1437/W1437)</f>
        <v>0</v>
      </c>
      <c r="Y1437" s="1" t="str">
        <f>MID(L1437,14,1)</f>
        <v>1</v>
      </c>
      <c r="Z1437" s="2" t="str">
        <f>IF(IFERROR(FIND("PUL",M1437,1),0)&gt;1,"pulido","no")</f>
        <v>pulido</v>
      </c>
      <c r="AA1437" s="2" t="str">
        <f>IF(IFERROR(FIND("BIOC",M1437,1),0)&gt;1,"BIOCITY","no")</f>
        <v>no</v>
      </c>
      <c r="AB1437" s="2">
        <f>IFERROR(SEARCH("INT",F1437,1),0)+IFERROR(SEARCH("DEV",F1437,1),0)+IFERROR(SEARCH("FC",F1437,1),0)+IFERROR(SEARCH("USD",F1437,1),0)</f>
        <v>0</v>
      </c>
    </row>
    <row r="1438" spans="1:28" x14ac:dyDescent="0.2">
      <c r="A1438" s="1" t="s">
        <v>873</v>
      </c>
      <c r="B1438" s="1" t="s">
        <v>15</v>
      </c>
      <c r="C1438" s="4">
        <v>45369</v>
      </c>
      <c r="D1438" s="1" t="s">
        <v>668</v>
      </c>
      <c r="E1438" s="1" t="s">
        <v>667</v>
      </c>
      <c r="F1438" s="1" t="s">
        <v>872</v>
      </c>
      <c r="G1438" s="1" t="s">
        <v>12</v>
      </c>
      <c r="H1438" s="1" t="s">
        <v>11</v>
      </c>
      <c r="I1438" s="1" t="s">
        <v>188</v>
      </c>
      <c r="J1438" s="1" t="s">
        <v>17</v>
      </c>
      <c r="K1438" s="1" t="s">
        <v>16</v>
      </c>
      <c r="L1438" s="1" t="s">
        <v>732</v>
      </c>
      <c r="M1438" s="1" t="s">
        <v>731</v>
      </c>
      <c r="N1438" s="1">
        <v>3.04</v>
      </c>
      <c r="O1438" s="1" t="s">
        <v>2</v>
      </c>
      <c r="P1438" s="1">
        <v>0</v>
      </c>
      <c r="Q1438" s="1">
        <v>3.04</v>
      </c>
      <c r="R1438" s="1" t="s">
        <v>102</v>
      </c>
      <c r="S1438" s="1">
        <v>0.22</v>
      </c>
      <c r="T1438" s="6">
        <f>+S1438*N1438</f>
        <v>0.66880000000000006</v>
      </c>
      <c r="U1438" s="6">
        <f>+S1438*Q1438</f>
        <v>0.66880000000000006</v>
      </c>
      <c r="V1438" s="1" t="str">
        <f>IF(AB1438=0,IFERROR(VLOOKUP(L1438,[1]listaMateriales!A:K,11,0),"-"),"Sin producto")</f>
        <v>21 x 122</v>
      </c>
      <c r="W1438" s="6">
        <f>+IF(OR(K1438="27",K1438="28",K1438="29"),VLOOKUP(L1438,[1]listaMateriales!A:E,5,0),0)*N1438/1000</f>
        <v>0</v>
      </c>
      <c r="X1438" s="6">
        <f>+IF(W1438=0,0,T1438/W1438)</f>
        <v>0</v>
      </c>
      <c r="Y1438" s="1" t="str">
        <f>MID(L1438,14,1)</f>
        <v>1</v>
      </c>
      <c r="Z1438" s="2" t="str">
        <f>IF(IFERROR(FIND("PUL",M1438,1),0)&gt;1,"pulido","no")</f>
        <v>no</v>
      </c>
      <c r="AA1438" s="2" t="str">
        <f>IF(IFERROR(FIND("BIOC",M1438,1),0)&gt;1,"BIOCITY","no")</f>
        <v>no</v>
      </c>
      <c r="AB1438" s="2">
        <f>IFERROR(SEARCH("INT",F1438,1),0)+IFERROR(SEARCH("DEV",F1438,1),0)+IFERROR(SEARCH("FC",F1438,1),0)+IFERROR(SEARCH("USD",F1438,1),0)</f>
        <v>0</v>
      </c>
    </row>
    <row r="1439" spans="1:28" x14ac:dyDescent="0.2">
      <c r="A1439" s="1" t="s">
        <v>873</v>
      </c>
      <c r="B1439" s="1" t="s">
        <v>15</v>
      </c>
      <c r="C1439" s="4">
        <v>45369</v>
      </c>
      <c r="D1439" s="1" t="s">
        <v>668</v>
      </c>
      <c r="E1439" s="1" t="s">
        <v>667</v>
      </c>
      <c r="F1439" s="1" t="s">
        <v>872</v>
      </c>
      <c r="G1439" s="1" t="s">
        <v>12</v>
      </c>
      <c r="H1439" s="1" t="s">
        <v>11</v>
      </c>
      <c r="I1439" s="1" t="s">
        <v>188</v>
      </c>
      <c r="J1439" s="1" t="s">
        <v>17</v>
      </c>
      <c r="K1439" s="1" t="s">
        <v>498</v>
      </c>
      <c r="L1439" s="1" t="s">
        <v>875</v>
      </c>
      <c r="M1439" s="1" t="s">
        <v>874</v>
      </c>
      <c r="N1439" s="1">
        <v>1.51</v>
      </c>
      <c r="O1439" s="1" t="s">
        <v>2</v>
      </c>
      <c r="P1439" s="1">
        <v>0</v>
      </c>
      <c r="Q1439" s="1">
        <v>1.51</v>
      </c>
      <c r="R1439" s="1" t="s">
        <v>102</v>
      </c>
      <c r="S1439" s="1">
        <v>0.23</v>
      </c>
      <c r="T1439" s="6">
        <f>+S1439*N1439</f>
        <v>0.3473</v>
      </c>
      <c r="U1439" s="6">
        <f>+S1439*Q1439</f>
        <v>0.3473</v>
      </c>
      <c r="V1439" s="1" t="str">
        <f>IF(AB1439=0,IFERROR(VLOOKUP(L1439,[1]listaMateriales!A:K,11,0),"-"),"Sin producto")</f>
        <v>Tablas (19x120-21x120)</v>
      </c>
      <c r="W1439" s="6">
        <f>+IF(OR(K1439="27",K1439="28",K1439="29"),VLOOKUP(L1439,[1]listaMateriales!A:E,5,0),0)*N1439/1000</f>
        <v>0</v>
      </c>
      <c r="X1439" s="6">
        <f>+IF(W1439=0,0,T1439/W1439)</f>
        <v>0</v>
      </c>
      <c r="Y1439" s="1" t="str">
        <f>MID(L1439,14,1)</f>
        <v>1</v>
      </c>
      <c r="Z1439" s="2" t="str">
        <f>IF(IFERROR(FIND("PUL",M1439,1),0)&gt;1,"pulido","no")</f>
        <v>no</v>
      </c>
      <c r="AA1439" s="2" t="str">
        <f>IF(IFERROR(FIND("BIOC",M1439,1),0)&gt;1,"BIOCITY","no")</f>
        <v>no</v>
      </c>
      <c r="AB1439" s="2">
        <f>IFERROR(SEARCH("INT",F1439,1),0)+IFERROR(SEARCH("DEV",F1439,1),0)+IFERROR(SEARCH("FC",F1439,1),0)+IFERROR(SEARCH("USD",F1439,1),0)</f>
        <v>0</v>
      </c>
    </row>
    <row r="1440" spans="1:28" x14ac:dyDescent="0.2">
      <c r="A1440" s="1" t="s">
        <v>873</v>
      </c>
      <c r="B1440" s="1" t="s">
        <v>15</v>
      </c>
      <c r="C1440" s="4">
        <v>45369</v>
      </c>
      <c r="D1440" s="1" t="s">
        <v>668</v>
      </c>
      <c r="E1440" s="1" t="s">
        <v>667</v>
      </c>
      <c r="F1440" s="1" t="s">
        <v>872</v>
      </c>
      <c r="G1440" s="1" t="s">
        <v>12</v>
      </c>
      <c r="H1440" s="1" t="s">
        <v>11</v>
      </c>
      <c r="I1440" s="1" t="s">
        <v>188</v>
      </c>
      <c r="J1440" s="1" t="s">
        <v>17</v>
      </c>
      <c r="K1440" s="1" t="s">
        <v>16</v>
      </c>
      <c r="L1440" s="1" t="s">
        <v>854</v>
      </c>
      <c r="M1440" s="1" t="s">
        <v>853</v>
      </c>
      <c r="N1440" s="1">
        <v>2.7</v>
      </c>
      <c r="O1440" s="1" t="s">
        <v>2</v>
      </c>
      <c r="P1440" s="1">
        <v>0</v>
      </c>
      <c r="Q1440" s="1">
        <v>2.7</v>
      </c>
      <c r="R1440" s="1" t="s">
        <v>102</v>
      </c>
      <c r="S1440" s="1">
        <v>0.28000000000000003</v>
      </c>
      <c r="T1440" s="6">
        <f>+S1440*N1440</f>
        <v>0.75600000000000012</v>
      </c>
      <c r="U1440" s="6">
        <f>+S1440*Q1440</f>
        <v>0.75600000000000012</v>
      </c>
      <c r="V1440" s="1" t="str">
        <f>IF(AB1440=0,IFERROR(VLOOKUP(L1440,[1]listaMateriales!A:K,11,0),"-"),"Sin producto")</f>
        <v>58 x 117 Polished</v>
      </c>
      <c r="W1440" s="6">
        <f>+IF(OR(K1440="27",K1440="28",K1440="29"),VLOOKUP(L1440,[1]listaMateriales!A:E,5,0),0)*N1440/1000</f>
        <v>0</v>
      </c>
      <c r="X1440" s="6">
        <f>+IF(W1440=0,0,T1440/W1440)</f>
        <v>0</v>
      </c>
      <c r="Y1440" s="1" t="str">
        <f>MID(L1440,14,1)</f>
        <v>1</v>
      </c>
      <c r="Z1440" s="2" t="str">
        <f>IF(IFERROR(FIND("PUL",M1440,1),0)&gt;1,"pulido","no")</f>
        <v>pulido</v>
      </c>
      <c r="AA1440" s="2" t="str">
        <f>IF(IFERROR(FIND("BIOC",M1440,1),0)&gt;1,"BIOCITY","no")</f>
        <v>no</v>
      </c>
      <c r="AB1440" s="2">
        <f>IFERROR(SEARCH("INT",F1440,1),0)+IFERROR(SEARCH("DEV",F1440,1),0)+IFERROR(SEARCH("FC",F1440,1),0)+IFERROR(SEARCH("USD",F1440,1),0)</f>
        <v>0</v>
      </c>
    </row>
    <row r="1441" spans="1:28" x14ac:dyDescent="0.2">
      <c r="A1441" s="1" t="s">
        <v>873</v>
      </c>
      <c r="B1441" s="1" t="s">
        <v>15</v>
      </c>
      <c r="C1441" s="4">
        <v>45369</v>
      </c>
      <c r="D1441" s="1" t="s">
        <v>668</v>
      </c>
      <c r="E1441" s="1" t="s">
        <v>667</v>
      </c>
      <c r="F1441" s="1" t="s">
        <v>872</v>
      </c>
      <c r="G1441" s="1" t="s">
        <v>12</v>
      </c>
      <c r="H1441" s="1" t="s">
        <v>11</v>
      </c>
      <c r="I1441" s="1" t="s">
        <v>188</v>
      </c>
      <c r="J1441" s="1" t="s">
        <v>17</v>
      </c>
      <c r="K1441" s="1" t="s">
        <v>498</v>
      </c>
      <c r="L1441" s="1" t="s">
        <v>871</v>
      </c>
      <c r="M1441" s="1" t="s">
        <v>870</v>
      </c>
      <c r="N1441" s="1">
        <v>1.51</v>
      </c>
      <c r="O1441" s="1" t="s">
        <v>2</v>
      </c>
      <c r="P1441" s="1">
        <v>0</v>
      </c>
      <c r="Q1441" s="1">
        <v>1.51</v>
      </c>
      <c r="R1441" s="1" t="s">
        <v>102</v>
      </c>
      <c r="S1441" s="1">
        <v>0.23</v>
      </c>
      <c r="T1441" s="6">
        <f>+S1441*N1441</f>
        <v>0.3473</v>
      </c>
      <c r="U1441" s="6">
        <f>+S1441*Q1441</f>
        <v>0.3473</v>
      </c>
      <c r="V1441" s="1" t="str">
        <f>IF(AB1441=0,IFERROR(VLOOKUP(L1441,[1]listaMateriales!A:K,11,0),"-"),"Sin producto")</f>
        <v>Tablas (19x120-21x120)</v>
      </c>
      <c r="W1441" s="6">
        <f>+IF(OR(K1441="27",K1441="28",K1441="29"),VLOOKUP(L1441,[1]listaMateriales!A:E,5,0),0)*N1441/1000</f>
        <v>0</v>
      </c>
      <c r="X1441" s="6">
        <f>+IF(W1441=0,0,T1441/W1441)</f>
        <v>0</v>
      </c>
      <c r="Y1441" s="1" t="str">
        <f>MID(L1441,14,1)</f>
        <v>1</v>
      </c>
      <c r="Z1441" s="2" t="str">
        <f>IF(IFERROR(FIND("PUL",M1441,1),0)&gt;1,"pulido","no")</f>
        <v>no</v>
      </c>
      <c r="AA1441" s="2" t="str">
        <f>IF(IFERROR(FIND("BIOC",M1441,1),0)&gt;1,"BIOCITY","no")</f>
        <v>no</v>
      </c>
      <c r="AB1441" s="2">
        <f>IFERROR(SEARCH("INT",F1441,1),0)+IFERROR(SEARCH("DEV",F1441,1),0)+IFERROR(SEARCH("FC",F1441,1),0)+IFERROR(SEARCH("USD",F1441,1),0)</f>
        <v>0</v>
      </c>
    </row>
    <row r="1442" spans="1:28" x14ac:dyDescent="0.2">
      <c r="A1442" s="1" t="s">
        <v>869</v>
      </c>
      <c r="B1442" s="1" t="s">
        <v>15</v>
      </c>
      <c r="C1442" s="4">
        <v>45369</v>
      </c>
      <c r="D1442" s="1" t="s">
        <v>192</v>
      </c>
      <c r="E1442" s="1" t="s">
        <v>191</v>
      </c>
      <c r="F1442" s="1" t="s">
        <v>863</v>
      </c>
      <c r="G1442" s="1" t="s">
        <v>12</v>
      </c>
      <c r="H1442" s="1" t="s">
        <v>11</v>
      </c>
      <c r="I1442" s="1" t="s">
        <v>50</v>
      </c>
      <c r="J1442" s="1" t="s">
        <v>9</v>
      </c>
      <c r="K1442" s="1" t="s">
        <v>30</v>
      </c>
      <c r="L1442" s="1" t="s">
        <v>519</v>
      </c>
      <c r="M1442" s="1" t="s">
        <v>518</v>
      </c>
      <c r="N1442" s="1">
        <v>387.84</v>
      </c>
      <c r="O1442" s="1" t="s">
        <v>2</v>
      </c>
      <c r="P1442" s="1">
        <v>387.84</v>
      </c>
      <c r="Q1442" s="1">
        <v>0</v>
      </c>
      <c r="R1442" s="1" t="s">
        <v>144</v>
      </c>
      <c r="S1442" s="1">
        <v>2788.19</v>
      </c>
      <c r="T1442" s="6">
        <f>+S1442*N1442</f>
        <v>1081371.6095999999</v>
      </c>
      <c r="U1442" s="6">
        <f>+S1442*Q1442</f>
        <v>0</v>
      </c>
      <c r="V1442" s="1" t="str">
        <f>IF(AB1442=0,IFERROR(VLOOKUP(L1442,[1]listaMateriales!A:K,11,0),"-"),"Sin producto")</f>
        <v>38 x 38</v>
      </c>
      <c r="W1442" s="6">
        <f>+IF(OR(K1442="27",K1442="28",K1442="29"),VLOOKUP(L1442,[1]listaMateriales!A:E,5,0),0)*N1442/1000</f>
        <v>0</v>
      </c>
      <c r="X1442" s="6">
        <f>+IF(W1442=0,0,T1442/W1442)</f>
        <v>0</v>
      </c>
      <c r="Y1442" s="1" t="str">
        <f>MID(L1442,14,1)</f>
        <v>2</v>
      </c>
      <c r="Z1442" s="2" t="str">
        <f>IF(IFERROR(FIND("PUL",M1442,1),0)&gt;1,"pulido","no")</f>
        <v>no</v>
      </c>
      <c r="AA1442" s="2" t="str">
        <f>IF(IFERROR(FIND("BIOC",M1442,1),0)&gt;1,"BIOCITY","no")</f>
        <v>no</v>
      </c>
      <c r="AB1442" s="2">
        <f>IFERROR(SEARCH("INT",F1442,1),0)+IFERROR(SEARCH("DEV",F1442,1),0)+IFERROR(SEARCH("FC",F1442,1),0)+IFERROR(SEARCH("USD",F1442,1),0)</f>
        <v>0</v>
      </c>
    </row>
    <row r="1443" spans="1:28" x14ac:dyDescent="0.2">
      <c r="A1443" s="1" t="s">
        <v>869</v>
      </c>
      <c r="B1443" s="1" t="s">
        <v>15</v>
      </c>
      <c r="C1443" s="4">
        <v>45369</v>
      </c>
      <c r="D1443" s="1" t="s">
        <v>192</v>
      </c>
      <c r="E1443" s="1" t="s">
        <v>191</v>
      </c>
      <c r="F1443" s="1" t="s">
        <v>863</v>
      </c>
      <c r="G1443" s="1" t="s">
        <v>12</v>
      </c>
      <c r="H1443" s="1" t="s">
        <v>11</v>
      </c>
      <c r="I1443" s="1" t="s">
        <v>50</v>
      </c>
      <c r="J1443" s="1" t="s">
        <v>9</v>
      </c>
      <c r="K1443" s="1" t="s">
        <v>30</v>
      </c>
      <c r="L1443" s="1" t="s">
        <v>798</v>
      </c>
      <c r="M1443" s="1" t="s">
        <v>797</v>
      </c>
      <c r="N1443" s="1">
        <v>387.84</v>
      </c>
      <c r="O1443" s="1" t="s">
        <v>2</v>
      </c>
      <c r="P1443" s="1">
        <v>290.88</v>
      </c>
      <c r="Q1443" s="1">
        <v>96.96</v>
      </c>
      <c r="R1443" s="1" t="s">
        <v>144</v>
      </c>
      <c r="S1443" s="1">
        <v>2788.19</v>
      </c>
      <c r="T1443" s="6">
        <f>+S1443*N1443</f>
        <v>1081371.6095999999</v>
      </c>
      <c r="U1443" s="6">
        <f>+S1443*Q1443</f>
        <v>270342.90239999996</v>
      </c>
      <c r="V1443" s="1" t="str">
        <f>IF(AB1443=0,IFERROR(VLOOKUP(L1443,[1]listaMateriales!A:K,11,0),"-"),"Sin producto")</f>
        <v>38 x 38</v>
      </c>
      <c r="W1443" s="6">
        <f>+IF(OR(K1443="27",K1443="28",K1443="29"),VLOOKUP(L1443,[1]listaMateriales!A:E,5,0),0)*N1443/1000</f>
        <v>0</v>
      </c>
      <c r="X1443" s="6">
        <f>+IF(W1443=0,0,T1443/W1443)</f>
        <v>0</v>
      </c>
      <c r="Y1443" s="1" t="str">
        <f>MID(L1443,14,1)</f>
        <v>2</v>
      </c>
      <c r="Z1443" s="2" t="str">
        <f>IF(IFERROR(FIND("PUL",M1443,1),0)&gt;1,"pulido","no")</f>
        <v>no</v>
      </c>
      <c r="AA1443" s="2" t="str">
        <f>IF(IFERROR(FIND("BIOC",M1443,1),0)&gt;1,"BIOCITY","no")</f>
        <v>no</v>
      </c>
      <c r="AB1443" s="2">
        <f>IFERROR(SEARCH("INT",F1443,1),0)+IFERROR(SEARCH("DEV",F1443,1),0)+IFERROR(SEARCH("FC",F1443,1),0)+IFERROR(SEARCH("USD",F1443,1),0)</f>
        <v>0</v>
      </c>
    </row>
    <row r="1444" spans="1:28" x14ac:dyDescent="0.2">
      <c r="A1444" s="1" t="s">
        <v>866</v>
      </c>
      <c r="B1444" s="1" t="s">
        <v>15</v>
      </c>
      <c r="C1444" s="4">
        <v>45369</v>
      </c>
      <c r="D1444" s="1" t="s">
        <v>192</v>
      </c>
      <c r="E1444" s="1" t="s">
        <v>191</v>
      </c>
      <c r="F1444" s="1" t="s">
        <v>865</v>
      </c>
      <c r="G1444" s="1" t="s">
        <v>12</v>
      </c>
      <c r="H1444" s="1" t="s">
        <v>11</v>
      </c>
      <c r="I1444" s="1" t="s">
        <v>50</v>
      </c>
      <c r="J1444" s="1" t="s">
        <v>17</v>
      </c>
      <c r="K1444" s="1" t="s">
        <v>16</v>
      </c>
      <c r="L1444" s="1" t="s">
        <v>369</v>
      </c>
      <c r="M1444" s="1" t="s">
        <v>368</v>
      </c>
      <c r="N1444" s="1">
        <v>752.4</v>
      </c>
      <c r="O1444" s="1" t="s">
        <v>2</v>
      </c>
      <c r="P1444" s="1">
        <v>752.4</v>
      </c>
      <c r="Q1444" s="1">
        <v>0</v>
      </c>
      <c r="R1444" s="1" t="s">
        <v>144</v>
      </c>
      <c r="S1444" s="1">
        <v>12976.95</v>
      </c>
      <c r="T1444" s="6">
        <f>+S1444*N1444</f>
        <v>9763857.1799999997</v>
      </c>
      <c r="U1444" s="6">
        <f>+S1444*Q1444</f>
        <v>0</v>
      </c>
      <c r="V1444" s="1" t="str">
        <f>IF(AB1444=0,IFERROR(VLOOKUP(L1444,[1]listaMateriales!A:K,11,0),"-"),"Sin producto")</f>
        <v>21 x 122</v>
      </c>
      <c r="W1444" s="6">
        <f>+IF(OR(K1444="27",K1444="28",K1444="29"),VLOOKUP(L1444,[1]listaMateriales!A:E,5,0),0)*N1444/1000</f>
        <v>0</v>
      </c>
      <c r="X1444" s="6">
        <f>+IF(W1444=0,0,T1444/W1444)</f>
        <v>0</v>
      </c>
      <c r="Y1444" s="1" t="str">
        <f>MID(L1444,14,1)</f>
        <v>2</v>
      </c>
      <c r="Z1444" s="2" t="str">
        <f>IF(IFERROR(FIND("PUL",M1444,1),0)&gt;1,"pulido","no")</f>
        <v>no</v>
      </c>
      <c r="AA1444" s="2" t="str">
        <f>IF(IFERROR(FIND("BIOC",M1444,1),0)&gt;1,"BIOCITY","no")</f>
        <v>no</v>
      </c>
      <c r="AB1444" s="2">
        <f>IFERROR(SEARCH("INT",F1444,1),0)+IFERROR(SEARCH("DEV",F1444,1),0)+IFERROR(SEARCH("FC",F1444,1),0)+IFERROR(SEARCH("USD",F1444,1),0)</f>
        <v>0</v>
      </c>
    </row>
    <row r="1445" spans="1:28" x14ac:dyDescent="0.2">
      <c r="A1445" s="1" t="s">
        <v>866</v>
      </c>
      <c r="B1445" s="1" t="s">
        <v>15</v>
      </c>
      <c r="C1445" s="4">
        <v>45369</v>
      </c>
      <c r="D1445" s="1" t="s">
        <v>192</v>
      </c>
      <c r="E1445" s="1" t="s">
        <v>191</v>
      </c>
      <c r="F1445" s="1" t="s">
        <v>865</v>
      </c>
      <c r="G1445" s="1" t="s">
        <v>12</v>
      </c>
      <c r="H1445" s="1" t="s">
        <v>11</v>
      </c>
      <c r="I1445" s="1" t="s">
        <v>50</v>
      </c>
      <c r="J1445" s="1" t="s">
        <v>17</v>
      </c>
      <c r="K1445" s="1" t="s">
        <v>16</v>
      </c>
      <c r="L1445" s="1" t="s">
        <v>375</v>
      </c>
      <c r="M1445" s="1" t="s">
        <v>374</v>
      </c>
      <c r="N1445" s="1">
        <v>478.8</v>
      </c>
      <c r="O1445" s="1" t="s">
        <v>2</v>
      </c>
      <c r="P1445" s="1">
        <v>478.8</v>
      </c>
      <c r="Q1445" s="1">
        <v>0</v>
      </c>
      <c r="R1445" s="1" t="s">
        <v>144</v>
      </c>
      <c r="S1445" s="1">
        <v>12976.95</v>
      </c>
      <c r="T1445" s="6">
        <f>+S1445*N1445</f>
        <v>6213363.6600000001</v>
      </c>
      <c r="U1445" s="6">
        <f>+S1445*Q1445</f>
        <v>0</v>
      </c>
      <c r="V1445" s="1" t="str">
        <f>IF(AB1445=0,IFERROR(VLOOKUP(L1445,[1]listaMateriales!A:K,11,0),"-"),"Sin producto")</f>
        <v>21 x 122</v>
      </c>
      <c r="W1445" s="6">
        <f>+IF(OR(K1445="27",K1445="28",K1445="29"),VLOOKUP(L1445,[1]listaMateriales!A:E,5,0),0)*N1445/1000</f>
        <v>0</v>
      </c>
      <c r="X1445" s="6">
        <f>+IF(W1445=0,0,T1445/W1445)</f>
        <v>0</v>
      </c>
      <c r="Y1445" s="1" t="str">
        <f>MID(L1445,14,1)</f>
        <v>2</v>
      </c>
      <c r="Z1445" s="2" t="str">
        <f>IF(IFERROR(FIND("PUL",M1445,1),0)&gt;1,"pulido","no")</f>
        <v>no</v>
      </c>
      <c r="AA1445" s="2" t="str">
        <f>IF(IFERROR(FIND("BIOC",M1445,1),0)&gt;1,"BIOCITY","no")</f>
        <v>no</v>
      </c>
      <c r="AB1445" s="2">
        <f>IFERROR(SEARCH("INT",F1445,1),0)+IFERROR(SEARCH("DEV",F1445,1),0)+IFERROR(SEARCH("FC",F1445,1),0)+IFERROR(SEARCH("USD",F1445,1),0)</f>
        <v>0</v>
      </c>
    </row>
    <row r="1446" spans="1:28" x14ac:dyDescent="0.2">
      <c r="A1446" s="1" t="s">
        <v>866</v>
      </c>
      <c r="B1446" s="1" t="s">
        <v>15</v>
      </c>
      <c r="C1446" s="4">
        <v>45369</v>
      </c>
      <c r="D1446" s="1" t="s">
        <v>192</v>
      </c>
      <c r="E1446" s="1" t="s">
        <v>191</v>
      </c>
      <c r="F1446" s="1" t="s">
        <v>865</v>
      </c>
      <c r="G1446" s="1" t="s">
        <v>12</v>
      </c>
      <c r="H1446" s="1" t="s">
        <v>11</v>
      </c>
      <c r="I1446" s="1" t="s">
        <v>50</v>
      </c>
      <c r="J1446" s="1" t="s">
        <v>17</v>
      </c>
      <c r="K1446" s="1" t="s">
        <v>16</v>
      </c>
      <c r="L1446" s="1" t="s">
        <v>377</v>
      </c>
      <c r="M1446" s="1" t="s">
        <v>376</v>
      </c>
      <c r="N1446" s="1">
        <v>478.8</v>
      </c>
      <c r="O1446" s="1" t="s">
        <v>2</v>
      </c>
      <c r="P1446" s="1">
        <v>478.8</v>
      </c>
      <c r="Q1446" s="1">
        <v>0</v>
      </c>
      <c r="R1446" s="1" t="s">
        <v>144</v>
      </c>
      <c r="S1446" s="1">
        <v>12976.95</v>
      </c>
      <c r="T1446" s="6">
        <f>+S1446*N1446</f>
        <v>6213363.6600000001</v>
      </c>
      <c r="U1446" s="6">
        <f>+S1446*Q1446</f>
        <v>0</v>
      </c>
      <c r="V1446" s="1" t="str">
        <f>IF(AB1446=0,IFERROR(VLOOKUP(L1446,[1]listaMateriales!A:K,11,0),"-"),"Sin producto")</f>
        <v>21 x 122</v>
      </c>
      <c r="W1446" s="6">
        <f>+IF(OR(K1446="27",K1446="28",K1446="29"),VLOOKUP(L1446,[1]listaMateriales!A:E,5,0),0)*N1446/1000</f>
        <v>0</v>
      </c>
      <c r="X1446" s="6">
        <f>+IF(W1446=0,0,T1446/W1446)</f>
        <v>0</v>
      </c>
      <c r="Y1446" s="1" t="str">
        <f>MID(L1446,14,1)</f>
        <v>2</v>
      </c>
      <c r="Z1446" s="2" t="str">
        <f>IF(IFERROR(FIND("PUL",M1446,1),0)&gt;1,"pulido","no")</f>
        <v>no</v>
      </c>
      <c r="AA1446" s="2" t="str">
        <f>IF(IFERROR(FIND("BIOC",M1446,1),0)&gt;1,"BIOCITY","no")</f>
        <v>no</v>
      </c>
      <c r="AB1446" s="2">
        <f>IFERROR(SEARCH("INT",F1446,1),0)+IFERROR(SEARCH("DEV",F1446,1),0)+IFERROR(SEARCH("FC",F1446,1),0)+IFERROR(SEARCH("USD",F1446,1),0)</f>
        <v>0</v>
      </c>
    </row>
    <row r="1447" spans="1:28" x14ac:dyDescent="0.2">
      <c r="A1447" s="1" t="s">
        <v>866</v>
      </c>
      <c r="B1447" s="1" t="s">
        <v>15</v>
      </c>
      <c r="C1447" s="4">
        <v>45369</v>
      </c>
      <c r="D1447" s="1" t="s">
        <v>192</v>
      </c>
      <c r="E1447" s="1" t="s">
        <v>191</v>
      </c>
      <c r="F1447" s="1" t="s">
        <v>865</v>
      </c>
      <c r="G1447" s="1" t="s">
        <v>12</v>
      </c>
      <c r="H1447" s="1" t="s">
        <v>11</v>
      </c>
      <c r="I1447" s="1" t="s">
        <v>50</v>
      </c>
      <c r="J1447" s="1" t="s">
        <v>17</v>
      </c>
      <c r="K1447" s="1" t="s">
        <v>16</v>
      </c>
      <c r="L1447" s="1" t="s">
        <v>868</v>
      </c>
      <c r="M1447" s="1" t="s">
        <v>867</v>
      </c>
      <c r="N1447" s="1">
        <v>410.4</v>
      </c>
      <c r="O1447" s="1" t="s">
        <v>2</v>
      </c>
      <c r="P1447" s="1">
        <v>410.4</v>
      </c>
      <c r="Q1447" s="1">
        <v>0</v>
      </c>
      <c r="R1447" s="1" t="s">
        <v>144</v>
      </c>
      <c r="S1447" s="1">
        <v>12976.95</v>
      </c>
      <c r="T1447" s="6">
        <f>+S1447*N1447</f>
        <v>5325740.28</v>
      </c>
      <c r="U1447" s="6">
        <f>+S1447*Q1447</f>
        <v>0</v>
      </c>
      <c r="V1447" s="1" t="str">
        <f>IF(AB1447=0,IFERROR(VLOOKUP(L1447,[1]listaMateriales!A:K,11,0),"-"),"Sin producto")</f>
        <v>21 x 122</v>
      </c>
      <c r="W1447" s="6">
        <f>+IF(OR(K1447="27",K1447="28",K1447="29"),VLOOKUP(L1447,[1]listaMateriales!A:E,5,0),0)*N1447/1000</f>
        <v>0</v>
      </c>
      <c r="X1447" s="6">
        <f>+IF(W1447=0,0,T1447/W1447)</f>
        <v>0</v>
      </c>
      <c r="Y1447" s="1" t="str">
        <f>MID(L1447,14,1)</f>
        <v>2</v>
      </c>
      <c r="Z1447" s="2" t="str">
        <f>IF(IFERROR(FIND("PUL",M1447,1),0)&gt;1,"pulido","no")</f>
        <v>no</v>
      </c>
      <c r="AA1447" s="2" t="str">
        <f>IF(IFERROR(FIND("BIOC",M1447,1),0)&gt;1,"BIOCITY","no")</f>
        <v>no</v>
      </c>
      <c r="AB1447" s="2">
        <f>IFERROR(SEARCH("INT",F1447,1),0)+IFERROR(SEARCH("DEV",F1447,1),0)+IFERROR(SEARCH("FC",F1447,1),0)+IFERROR(SEARCH("USD",F1447,1),0)</f>
        <v>0</v>
      </c>
    </row>
    <row r="1448" spans="1:28" x14ac:dyDescent="0.2">
      <c r="A1448" s="1" t="s">
        <v>866</v>
      </c>
      <c r="B1448" s="1" t="s">
        <v>15</v>
      </c>
      <c r="C1448" s="4">
        <v>45369</v>
      </c>
      <c r="D1448" s="1" t="s">
        <v>192</v>
      </c>
      <c r="E1448" s="1" t="s">
        <v>191</v>
      </c>
      <c r="F1448" s="1" t="s">
        <v>865</v>
      </c>
      <c r="G1448" s="1" t="s">
        <v>12</v>
      </c>
      <c r="H1448" s="1" t="s">
        <v>11</v>
      </c>
      <c r="I1448" s="1" t="s">
        <v>50</v>
      </c>
      <c r="J1448" s="1" t="s">
        <v>17</v>
      </c>
      <c r="K1448" s="1" t="s">
        <v>16</v>
      </c>
      <c r="L1448" s="1" t="s">
        <v>346</v>
      </c>
      <c r="M1448" s="1" t="s">
        <v>345</v>
      </c>
      <c r="N1448" s="1">
        <v>403.2</v>
      </c>
      <c r="O1448" s="1" t="s">
        <v>2</v>
      </c>
      <c r="P1448" s="1">
        <v>403.2</v>
      </c>
      <c r="Q1448" s="1">
        <v>0</v>
      </c>
      <c r="R1448" s="1" t="s">
        <v>144</v>
      </c>
      <c r="S1448" s="1">
        <v>9606.69</v>
      </c>
      <c r="T1448" s="6">
        <f>+S1448*N1448</f>
        <v>3873417.4080000003</v>
      </c>
      <c r="U1448" s="6">
        <f>+S1448*Q1448</f>
        <v>0</v>
      </c>
      <c r="V1448" s="1" t="str">
        <f>IF(AB1448=0,IFERROR(VLOOKUP(L1448,[1]listaMateriales!A:K,11,0),"-"),"Sin producto")</f>
        <v>58x58 Polished</v>
      </c>
      <c r="W1448" s="6">
        <f>+IF(OR(K1448="27",K1448="28",K1448="29"),VLOOKUP(L1448,[1]listaMateriales!A:E,5,0),0)*N1448/1000</f>
        <v>0</v>
      </c>
      <c r="X1448" s="6">
        <f>+IF(W1448=0,0,T1448/W1448)</f>
        <v>0</v>
      </c>
      <c r="Y1448" s="1" t="str">
        <f>MID(L1448,14,1)</f>
        <v>2</v>
      </c>
      <c r="Z1448" s="2" t="str">
        <f>IF(IFERROR(FIND("PUL",M1448,1),0)&gt;1,"pulido","no")</f>
        <v>pulido</v>
      </c>
      <c r="AA1448" s="2" t="str">
        <f>IF(IFERROR(FIND("BIOC",M1448,1),0)&gt;1,"BIOCITY","no")</f>
        <v>no</v>
      </c>
      <c r="AB1448" s="2">
        <f>IFERROR(SEARCH("INT",F1448,1),0)+IFERROR(SEARCH("DEV",F1448,1),0)+IFERROR(SEARCH("FC",F1448,1),0)+IFERROR(SEARCH("USD",F1448,1),0)</f>
        <v>0</v>
      </c>
    </row>
    <row r="1449" spans="1:28" x14ac:dyDescent="0.2">
      <c r="A1449" s="1" t="s">
        <v>864</v>
      </c>
      <c r="B1449" s="1" t="s">
        <v>15</v>
      </c>
      <c r="C1449" s="4">
        <v>45369</v>
      </c>
      <c r="D1449" s="1" t="s">
        <v>533</v>
      </c>
      <c r="E1449" s="1" t="s">
        <v>532</v>
      </c>
      <c r="F1449" s="1" t="s">
        <v>863</v>
      </c>
      <c r="G1449" s="1" t="s">
        <v>12</v>
      </c>
      <c r="H1449" s="1" t="s">
        <v>11</v>
      </c>
      <c r="I1449" s="1" t="s">
        <v>50</v>
      </c>
      <c r="J1449" s="1" t="s">
        <v>17</v>
      </c>
      <c r="K1449" s="1" t="s">
        <v>16</v>
      </c>
      <c r="L1449" s="1" t="s">
        <v>187</v>
      </c>
      <c r="M1449" s="1" t="s">
        <v>186</v>
      </c>
      <c r="N1449" s="1">
        <v>97.2</v>
      </c>
      <c r="O1449" s="1" t="s">
        <v>2</v>
      </c>
      <c r="P1449" s="1">
        <v>0</v>
      </c>
      <c r="Q1449" s="1">
        <v>97.2</v>
      </c>
      <c r="R1449" s="1" t="s">
        <v>93</v>
      </c>
      <c r="S1449" s="1">
        <v>21838.34</v>
      </c>
      <c r="T1449" s="6">
        <f>+S1449*N1449</f>
        <v>2122686.648</v>
      </c>
      <c r="U1449" s="6">
        <f>+S1449*Q1449</f>
        <v>2122686.648</v>
      </c>
      <c r="V1449" s="1" t="str">
        <f>IF(AB1449=0,IFERROR(VLOOKUP(L1449,[1]listaMateriales!A:K,11,0),"-"),"Sin producto")</f>
        <v>58 x 117 Polished</v>
      </c>
      <c r="W1449" s="6">
        <f>+IF(OR(K1449="27",K1449="28",K1449="29"),VLOOKUP(L1449,[1]listaMateriales!A:E,5,0),0)*N1449/1000</f>
        <v>0</v>
      </c>
      <c r="X1449" s="6">
        <f>+IF(W1449=0,0,T1449/W1449)</f>
        <v>0</v>
      </c>
      <c r="Y1449" s="1" t="str">
        <f>MID(L1449,14,1)</f>
        <v>1</v>
      </c>
      <c r="Z1449" s="2" t="str">
        <f>IF(IFERROR(FIND("PUL",M1449,1),0)&gt;1,"pulido","no")</f>
        <v>pulido</v>
      </c>
      <c r="AA1449" s="2" t="str">
        <f>IF(IFERROR(FIND("BIOC",M1449,1),0)&gt;1,"BIOCITY","no")</f>
        <v>no</v>
      </c>
      <c r="AB1449" s="2">
        <f>IFERROR(SEARCH("INT",F1449,1),0)+IFERROR(SEARCH("DEV",F1449,1),0)+IFERROR(SEARCH("FC",F1449,1),0)+IFERROR(SEARCH("USD",F1449,1),0)</f>
        <v>0</v>
      </c>
    </row>
    <row r="1450" spans="1:28" x14ac:dyDescent="0.2">
      <c r="A1450" s="1" t="s">
        <v>864</v>
      </c>
      <c r="B1450" s="1" t="s">
        <v>15</v>
      </c>
      <c r="C1450" s="4">
        <v>45369</v>
      </c>
      <c r="D1450" s="1" t="s">
        <v>533</v>
      </c>
      <c r="E1450" s="1" t="s">
        <v>532</v>
      </c>
      <c r="F1450" s="1" t="s">
        <v>863</v>
      </c>
      <c r="G1450" s="1" t="s">
        <v>12</v>
      </c>
      <c r="H1450" s="1" t="s">
        <v>11</v>
      </c>
      <c r="I1450" s="1" t="s">
        <v>50</v>
      </c>
      <c r="J1450" s="1" t="s">
        <v>17</v>
      </c>
      <c r="K1450" s="1" t="s">
        <v>16</v>
      </c>
      <c r="L1450" s="1" t="s">
        <v>141</v>
      </c>
      <c r="M1450" s="1" t="s">
        <v>140</v>
      </c>
      <c r="N1450" s="1">
        <v>97.2</v>
      </c>
      <c r="O1450" s="1" t="s">
        <v>2</v>
      </c>
      <c r="P1450" s="1">
        <v>0</v>
      </c>
      <c r="Q1450" s="1">
        <v>97.2</v>
      </c>
      <c r="R1450" s="1" t="s">
        <v>93</v>
      </c>
      <c r="S1450" s="1">
        <v>21838.34</v>
      </c>
      <c r="T1450" s="6">
        <f>+S1450*N1450</f>
        <v>2122686.648</v>
      </c>
      <c r="U1450" s="6">
        <f>+S1450*Q1450</f>
        <v>2122686.648</v>
      </c>
      <c r="V1450" s="1" t="str">
        <f>IF(AB1450=0,IFERROR(VLOOKUP(L1450,[1]listaMateriales!A:K,11,0),"-"),"Sin producto")</f>
        <v>58 x 117 Polished</v>
      </c>
      <c r="W1450" s="6">
        <f>+IF(OR(K1450="27",K1450="28",K1450="29"),VLOOKUP(L1450,[1]listaMateriales!A:E,5,0),0)*N1450/1000</f>
        <v>0</v>
      </c>
      <c r="X1450" s="6">
        <f>+IF(W1450=0,0,T1450/W1450)</f>
        <v>0</v>
      </c>
      <c r="Y1450" s="1" t="str">
        <f>MID(L1450,14,1)</f>
        <v>1</v>
      </c>
      <c r="Z1450" s="2" t="str">
        <f>IF(IFERROR(FIND("PUL",M1450,1),0)&gt;1,"pulido","no")</f>
        <v>pulido</v>
      </c>
      <c r="AA1450" s="2" t="str">
        <f>IF(IFERROR(FIND("BIOC",M1450,1),0)&gt;1,"BIOCITY","no")</f>
        <v>no</v>
      </c>
      <c r="AB1450" s="2">
        <f>IFERROR(SEARCH("INT",F1450,1),0)+IFERROR(SEARCH("DEV",F1450,1),0)+IFERROR(SEARCH("FC",F1450,1),0)+IFERROR(SEARCH("USD",F1450,1),0)</f>
        <v>0</v>
      </c>
    </row>
    <row r="1451" spans="1:28" x14ac:dyDescent="0.2">
      <c r="A1451" s="1" t="s">
        <v>862</v>
      </c>
      <c r="B1451" s="1" t="s">
        <v>42</v>
      </c>
      <c r="C1451" s="4">
        <v>45369</v>
      </c>
      <c r="D1451" s="1" t="s">
        <v>192</v>
      </c>
      <c r="E1451" s="1" t="s">
        <v>191</v>
      </c>
      <c r="F1451" s="1" t="s">
        <v>859</v>
      </c>
      <c r="G1451" s="1" t="s">
        <v>39</v>
      </c>
      <c r="H1451" s="1" t="s">
        <v>38</v>
      </c>
      <c r="I1451" s="1" t="s">
        <v>50</v>
      </c>
      <c r="J1451" s="1" t="s">
        <v>37</v>
      </c>
      <c r="K1451" s="1" t="s">
        <v>36</v>
      </c>
      <c r="L1451" s="1" t="s">
        <v>207</v>
      </c>
      <c r="M1451" s="1" t="s">
        <v>206</v>
      </c>
      <c r="N1451" s="1">
        <v>3960</v>
      </c>
      <c r="O1451" s="1" t="s">
        <v>4</v>
      </c>
      <c r="P1451" s="1">
        <v>3960</v>
      </c>
      <c r="Q1451" s="1">
        <v>0</v>
      </c>
      <c r="R1451" s="1" t="s">
        <v>144</v>
      </c>
      <c r="S1451" s="1">
        <v>380.74</v>
      </c>
      <c r="T1451" s="6">
        <f>+S1451*N1451</f>
        <v>1507730.4000000001</v>
      </c>
      <c r="U1451" s="6">
        <f>+S1451*Q1451</f>
        <v>0</v>
      </c>
      <c r="V1451" s="1" t="str">
        <f>IF(AB1451=0,IFERROR(VLOOKUP(L1451,[1]listaMateriales!A:K,11,0),"-"),"Sin producto")</f>
        <v>Ladrillos (Campana)</v>
      </c>
      <c r="W1451" s="6">
        <f>+IF(OR(K1451="27",K1451="28",K1451="29"),VLOOKUP(L1451,[1]listaMateriales!A:E,5,0),0)*N1451/1000</f>
        <v>27.72</v>
      </c>
      <c r="X1451" s="6">
        <f>+IF(W1451=0,0,T1451/W1451)</f>
        <v>54391.42857142858</v>
      </c>
      <c r="Y1451" s="1" t="str">
        <f>MID(L1451,14,1)</f>
        <v/>
      </c>
      <c r="Z1451" s="2" t="str">
        <f>IF(IFERROR(FIND("PUL",M1451,1),0)&gt;1,"pulido","no")</f>
        <v>no</v>
      </c>
      <c r="AA1451" s="2" t="str">
        <f>IF(IFERROR(FIND("BIOC",M1451,1),0)&gt;1,"BIOCITY","no")</f>
        <v>no</v>
      </c>
      <c r="AB1451" s="2">
        <f>IFERROR(SEARCH("INT",F1451,1),0)+IFERROR(SEARCH("DEV",F1451,1),0)+IFERROR(SEARCH("FC",F1451,1),0)+IFERROR(SEARCH("USD",F1451,1),0)</f>
        <v>0</v>
      </c>
    </row>
    <row r="1452" spans="1:28" x14ac:dyDescent="0.2">
      <c r="A1452" s="1" t="s">
        <v>861</v>
      </c>
      <c r="B1452" s="1" t="s">
        <v>42</v>
      </c>
      <c r="C1452" s="4">
        <v>45369</v>
      </c>
      <c r="D1452" s="1" t="s">
        <v>192</v>
      </c>
      <c r="E1452" s="1" t="s">
        <v>191</v>
      </c>
      <c r="F1452" s="1" t="s">
        <v>859</v>
      </c>
      <c r="G1452" s="1" t="s">
        <v>39</v>
      </c>
      <c r="H1452" s="1" t="s">
        <v>38</v>
      </c>
      <c r="I1452" s="1" t="s">
        <v>50</v>
      </c>
      <c r="J1452" s="1" t="s">
        <v>37</v>
      </c>
      <c r="K1452" s="1" t="s">
        <v>36</v>
      </c>
      <c r="L1452" s="1" t="s">
        <v>86</v>
      </c>
      <c r="M1452" s="1" t="s">
        <v>85</v>
      </c>
      <c r="N1452" s="1">
        <v>7920</v>
      </c>
      <c r="O1452" s="1" t="s">
        <v>4</v>
      </c>
      <c r="P1452" s="1">
        <v>7920</v>
      </c>
      <c r="Q1452" s="1">
        <v>0</v>
      </c>
      <c r="R1452" s="1" t="s">
        <v>144</v>
      </c>
      <c r="S1452" s="1">
        <v>208.79</v>
      </c>
      <c r="T1452" s="6">
        <f>+S1452*N1452</f>
        <v>1653616.8</v>
      </c>
      <c r="U1452" s="6">
        <f>+S1452*Q1452</f>
        <v>0</v>
      </c>
      <c r="V1452" s="1" t="str">
        <f>IF(AB1452=0,IFERROR(VLOOKUP(L1452,[1]listaMateriales!A:K,11,0),"-"),"Sin producto")</f>
        <v>Ladrillos (Campana)</v>
      </c>
      <c r="W1452" s="6">
        <f>+IF(OR(K1452="27",K1452="28",K1452="29"),VLOOKUP(L1452,[1]listaMateriales!A:E,5,0),0)*N1452/1000</f>
        <v>29.303999999999998</v>
      </c>
      <c r="X1452" s="6">
        <f>+IF(W1452=0,0,T1452/W1452)</f>
        <v>56429.729729729734</v>
      </c>
      <c r="Y1452" s="1" t="str">
        <f>MID(L1452,14,1)</f>
        <v/>
      </c>
      <c r="Z1452" s="2" t="str">
        <f>IF(IFERROR(FIND("PUL",M1452,1),0)&gt;1,"pulido","no")</f>
        <v>no</v>
      </c>
      <c r="AA1452" s="2" t="str">
        <f>IF(IFERROR(FIND("BIOC",M1452,1),0)&gt;1,"BIOCITY","no")</f>
        <v>no</v>
      </c>
      <c r="AB1452" s="2">
        <f>IFERROR(SEARCH("INT",F1452,1),0)+IFERROR(SEARCH("DEV",F1452,1),0)+IFERROR(SEARCH("FC",F1452,1),0)+IFERROR(SEARCH("USD",F1452,1),0)</f>
        <v>0</v>
      </c>
    </row>
    <row r="1453" spans="1:28" x14ac:dyDescent="0.2">
      <c r="A1453" s="1" t="s">
        <v>860</v>
      </c>
      <c r="B1453" s="1" t="s">
        <v>42</v>
      </c>
      <c r="C1453" s="4">
        <v>45369</v>
      </c>
      <c r="D1453" s="1" t="s">
        <v>192</v>
      </c>
      <c r="E1453" s="1" t="s">
        <v>191</v>
      </c>
      <c r="F1453" s="1" t="s">
        <v>859</v>
      </c>
      <c r="G1453" s="1" t="s">
        <v>39</v>
      </c>
      <c r="H1453" s="1" t="s">
        <v>38</v>
      </c>
      <c r="I1453" s="1" t="s">
        <v>50</v>
      </c>
      <c r="J1453" s="1" t="s">
        <v>37</v>
      </c>
      <c r="K1453" s="1" t="s">
        <v>36</v>
      </c>
      <c r="L1453" s="1" t="s">
        <v>35</v>
      </c>
      <c r="M1453" s="1" t="s">
        <v>34</v>
      </c>
      <c r="N1453" s="1">
        <v>2592</v>
      </c>
      <c r="O1453" s="1" t="s">
        <v>4</v>
      </c>
      <c r="P1453" s="1">
        <v>2592</v>
      </c>
      <c r="Q1453" s="1">
        <v>0</v>
      </c>
      <c r="R1453" s="1" t="s">
        <v>144</v>
      </c>
      <c r="S1453" s="1">
        <v>249.53</v>
      </c>
      <c r="T1453" s="6">
        <f>+S1453*N1453</f>
        <v>646781.76</v>
      </c>
      <c r="U1453" s="6">
        <f>+S1453*Q1453</f>
        <v>0</v>
      </c>
      <c r="V1453" s="1" t="str">
        <f>IF(AB1453=0,IFERROR(VLOOKUP(L1453,[1]listaMateriales!A:K,11,0),"-"),"Sin producto")</f>
        <v>Ladrillos (Campana)</v>
      </c>
      <c r="W1453" s="6">
        <f>+IF(OR(K1453="27",K1453="28",K1453="29"),VLOOKUP(L1453,[1]listaMateriales!A:E,5,0),0)*N1453/1000</f>
        <v>12.441600000000001</v>
      </c>
      <c r="X1453" s="6">
        <f>+IF(W1453=0,0,T1453/W1453)</f>
        <v>51985.416666666664</v>
      </c>
      <c r="Y1453" s="1" t="str">
        <f>MID(L1453,14,1)</f>
        <v/>
      </c>
      <c r="Z1453" s="2" t="str">
        <f>IF(IFERROR(FIND("PUL",M1453,1),0)&gt;1,"pulido","no")</f>
        <v>no</v>
      </c>
      <c r="AA1453" s="2" t="str">
        <f>IF(IFERROR(FIND("BIOC",M1453,1),0)&gt;1,"BIOCITY","no")</f>
        <v>no</v>
      </c>
      <c r="AB1453" s="2">
        <f>IFERROR(SEARCH("INT",F1453,1),0)+IFERROR(SEARCH("DEV",F1453,1),0)+IFERROR(SEARCH("FC",F1453,1),0)+IFERROR(SEARCH("USD",F1453,1),0)</f>
        <v>0</v>
      </c>
    </row>
    <row r="1454" spans="1:28" x14ac:dyDescent="0.2">
      <c r="A1454" s="1" t="s">
        <v>860</v>
      </c>
      <c r="B1454" s="1" t="s">
        <v>42</v>
      </c>
      <c r="C1454" s="4">
        <v>45369</v>
      </c>
      <c r="D1454" s="1" t="s">
        <v>192</v>
      </c>
      <c r="E1454" s="1" t="s">
        <v>191</v>
      </c>
      <c r="F1454" s="1" t="s">
        <v>859</v>
      </c>
      <c r="G1454" s="1" t="s">
        <v>39</v>
      </c>
      <c r="H1454" s="1" t="s">
        <v>38</v>
      </c>
      <c r="I1454" s="1" t="s">
        <v>50</v>
      </c>
      <c r="J1454" s="1" t="s">
        <v>37</v>
      </c>
      <c r="K1454" s="1" t="s">
        <v>36</v>
      </c>
      <c r="L1454" s="1" t="s">
        <v>86</v>
      </c>
      <c r="M1454" s="1" t="s">
        <v>85</v>
      </c>
      <c r="N1454" s="1">
        <v>1188</v>
      </c>
      <c r="O1454" s="1" t="s">
        <v>4</v>
      </c>
      <c r="P1454" s="1">
        <v>1188</v>
      </c>
      <c r="Q1454" s="1">
        <v>0</v>
      </c>
      <c r="R1454" s="1" t="s">
        <v>144</v>
      </c>
      <c r="S1454" s="1">
        <v>208.79</v>
      </c>
      <c r="T1454" s="6">
        <f>+S1454*N1454</f>
        <v>248042.52</v>
      </c>
      <c r="U1454" s="6">
        <f>+S1454*Q1454</f>
        <v>0</v>
      </c>
      <c r="V1454" s="1" t="str">
        <f>IF(AB1454=0,IFERROR(VLOOKUP(L1454,[1]listaMateriales!A:K,11,0),"-"),"Sin producto")</f>
        <v>Ladrillos (Campana)</v>
      </c>
      <c r="W1454" s="6">
        <f>+IF(OR(K1454="27",K1454="28",K1454="29"),VLOOKUP(L1454,[1]listaMateriales!A:E,5,0),0)*N1454/1000</f>
        <v>4.3956</v>
      </c>
      <c r="X1454" s="6">
        <f>+IF(W1454=0,0,T1454/W1454)</f>
        <v>56429.729729729726</v>
      </c>
      <c r="Y1454" s="1" t="str">
        <f>MID(L1454,14,1)</f>
        <v/>
      </c>
      <c r="Z1454" s="2" t="str">
        <f>IF(IFERROR(FIND("PUL",M1454,1),0)&gt;1,"pulido","no")</f>
        <v>no</v>
      </c>
      <c r="AA1454" s="2" t="str">
        <f>IF(IFERROR(FIND("BIOC",M1454,1),0)&gt;1,"BIOCITY","no")</f>
        <v>no</v>
      </c>
      <c r="AB1454" s="2">
        <f>IFERROR(SEARCH("INT",F1454,1),0)+IFERROR(SEARCH("DEV",F1454,1),0)+IFERROR(SEARCH("FC",F1454,1),0)+IFERROR(SEARCH("USD",F1454,1),0)</f>
        <v>0</v>
      </c>
    </row>
    <row r="1455" spans="1:28" x14ac:dyDescent="0.2">
      <c r="A1455" s="1" t="s">
        <v>860</v>
      </c>
      <c r="B1455" s="1" t="s">
        <v>42</v>
      </c>
      <c r="C1455" s="4">
        <v>45369</v>
      </c>
      <c r="D1455" s="1" t="s">
        <v>192</v>
      </c>
      <c r="E1455" s="1" t="s">
        <v>191</v>
      </c>
      <c r="F1455" s="1" t="s">
        <v>859</v>
      </c>
      <c r="G1455" s="1" t="s">
        <v>39</v>
      </c>
      <c r="H1455" s="1" t="s">
        <v>38</v>
      </c>
      <c r="I1455" s="1" t="s">
        <v>50</v>
      </c>
      <c r="J1455" s="1" t="s">
        <v>37</v>
      </c>
      <c r="K1455" s="1" t="s">
        <v>36</v>
      </c>
      <c r="L1455" s="1" t="s">
        <v>207</v>
      </c>
      <c r="M1455" s="1" t="s">
        <v>206</v>
      </c>
      <c r="N1455" s="1">
        <v>360</v>
      </c>
      <c r="O1455" s="1" t="s">
        <v>4</v>
      </c>
      <c r="P1455" s="1">
        <v>360</v>
      </c>
      <c r="Q1455" s="1">
        <v>0</v>
      </c>
      <c r="R1455" s="1" t="s">
        <v>144</v>
      </c>
      <c r="S1455" s="1">
        <v>380.74</v>
      </c>
      <c r="T1455" s="6">
        <f>+S1455*N1455</f>
        <v>137066.4</v>
      </c>
      <c r="U1455" s="6">
        <f>+S1455*Q1455</f>
        <v>0</v>
      </c>
      <c r="V1455" s="1" t="str">
        <f>IF(AB1455=0,IFERROR(VLOOKUP(L1455,[1]listaMateriales!A:K,11,0),"-"),"Sin producto")</f>
        <v>Ladrillos (Campana)</v>
      </c>
      <c r="W1455" s="6">
        <f>+IF(OR(K1455="27",K1455="28",K1455="29"),VLOOKUP(L1455,[1]listaMateriales!A:E,5,0),0)*N1455/1000</f>
        <v>2.52</v>
      </c>
      <c r="X1455" s="6">
        <f>+IF(W1455=0,0,T1455/W1455)</f>
        <v>54391.428571428565</v>
      </c>
      <c r="Y1455" s="1" t="str">
        <f>MID(L1455,14,1)</f>
        <v/>
      </c>
      <c r="Z1455" s="2" t="str">
        <f>IF(IFERROR(FIND("PUL",M1455,1),0)&gt;1,"pulido","no")</f>
        <v>no</v>
      </c>
      <c r="AA1455" s="2" t="str">
        <f>IF(IFERROR(FIND("BIOC",M1455,1),0)&gt;1,"BIOCITY","no")</f>
        <v>no</v>
      </c>
      <c r="AB1455" s="2">
        <f>IFERROR(SEARCH("INT",F1455,1),0)+IFERROR(SEARCH("DEV",F1455,1),0)+IFERROR(SEARCH("FC",F1455,1),0)+IFERROR(SEARCH("USD",F1455,1),0)</f>
        <v>0</v>
      </c>
    </row>
    <row r="1456" spans="1:28" x14ac:dyDescent="0.2">
      <c r="A1456" s="1" t="s">
        <v>860</v>
      </c>
      <c r="B1456" s="1" t="s">
        <v>42</v>
      </c>
      <c r="C1456" s="4">
        <v>45369</v>
      </c>
      <c r="D1456" s="1" t="s">
        <v>192</v>
      </c>
      <c r="E1456" s="1" t="s">
        <v>191</v>
      </c>
      <c r="F1456" s="1" t="s">
        <v>859</v>
      </c>
      <c r="G1456" s="1" t="s">
        <v>39</v>
      </c>
      <c r="H1456" s="1" t="s">
        <v>38</v>
      </c>
      <c r="I1456" s="1" t="s">
        <v>50</v>
      </c>
      <c r="J1456" s="1" t="s">
        <v>37</v>
      </c>
      <c r="K1456" s="1" t="s">
        <v>36</v>
      </c>
      <c r="L1456" s="1" t="s">
        <v>77</v>
      </c>
      <c r="M1456" s="1" t="s">
        <v>76</v>
      </c>
      <c r="N1456" s="1">
        <v>756</v>
      </c>
      <c r="O1456" s="1" t="s">
        <v>4</v>
      </c>
      <c r="P1456" s="1">
        <v>756</v>
      </c>
      <c r="Q1456" s="1">
        <v>0</v>
      </c>
      <c r="R1456" s="1" t="s">
        <v>144</v>
      </c>
      <c r="S1456" s="1">
        <v>394</v>
      </c>
      <c r="T1456" s="6">
        <f>+S1456*N1456</f>
        <v>297864</v>
      </c>
      <c r="U1456" s="6">
        <f>+S1456*Q1456</f>
        <v>0</v>
      </c>
      <c r="V1456" s="1" t="str">
        <f>IF(AB1456=0,IFERROR(VLOOKUP(L1456,[1]listaMateriales!A:K,11,0),"-"),"Sin producto")</f>
        <v>Ladrillos (Campana)</v>
      </c>
      <c r="W1456" s="6">
        <f>+IF(OR(K1456="27",K1456="28",K1456="29"),VLOOKUP(L1456,[1]listaMateriales!A:E,5,0),0)*N1456/1000</f>
        <v>4.5359999999999996</v>
      </c>
      <c r="X1456" s="6">
        <f>+IF(W1456=0,0,T1456/W1456)</f>
        <v>65666.666666666672</v>
      </c>
      <c r="Y1456" s="1" t="str">
        <f>MID(L1456,14,1)</f>
        <v/>
      </c>
      <c r="Z1456" s="2" t="str">
        <f>IF(IFERROR(FIND("PUL",M1456,1),0)&gt;1,"pulido","no")</f>
        <v>no</v>
      </c>
      <c r="AA1456" s="2" t="str">
        <f>IF(IFERROR(FIND("BIOC",M1456,1),0)&gt;1,"BIOCITY","no")</f>
        <v>no</v>
      </c>
      <c r="AB1456" s="2">
        <f>IFERROR(SEARCH("INT",F1456,1),0)+IFERROR(SEARCH("DEV",F1456,1),0)+IFERROR(SEARCH("FC",F1456,1),0)+IFERROR(SEARCH("USD",F1456,1),0)</f>
        <v>0</v>
      </c>
    </row>
    <row r="1457" spans="1:28" x14ac:dyDescent="0.2">
      <c r="A1457" s="1" t="s">
        <v>860</v>
      </c>
      <c r="B1457" s="1" t="s">
        <v>42</v>
      </c>
      <c r="C1457" s="4">
        <v>45369</v>
      </c>
      <c r="D1457" s="1" t="s">
        <v>192</v>
      </c>
      <c r="E1457" s="1" t="s">
        <v>191</v>
      </c>
      <c r="F1457" s="1" t="s">
        <v>859</v>
      </c>
      <c r="G1457" s="1" t="s">
        <v>39</v>
      </c>
      <c r="H1457" s="1" t="s">
        <v>38</v>
      </c>
      <c r="I1457" s="1" t="s">
        <v>50</v>
      </c>
      <c r="J1457" s="1" t="s">
        <v>37</v>
      </c>
      <c r="K1457" s="1" t="s">
        <v>36</v>
      </c>
      <c r="L1457" s="1" t="s">
        <v>75</v>
      </c>
      <c r="M1457" s="1" t="s">
        <v>74</v>
      </c>
      <c r="N1457" s="1">
        <v>900</v>
      </c>
      <c r="O1457" s="1" t="s">
        <v>4</v>
      </c>
      <c r="P1457" s="1">
        <v>900</v>
      </c>
      <c r="Q1457" s="1">
        <v>0</v>
      </c>
      <c r="R1457" s="1" t="s">
        <v>144</v>
      </c>
      <c r="S1457" s="1">
        <v>481.73</v>
      </c>
      <c r="T1457" s="6">
        <f>+S1457*N1457</f>
        <v>433557</v>
      </c>
      <c r="U1457" s="6">
        <f>+S1457*Q1457</f>
        <v>0</v>
      </c>
      <c r="V1457" s="1" t="str">
        <f>IF(AB1457=0,IFERROR(VLOOKUP(L1457,[1]listaMateriales!A:K,11,0),"-"),"Sin producto")</f>
        <v>Ladrillos (Campana)</v>
      </c>
      <c r="W1457" s="6">
        <f>+IF(OR(K1457="27",K1457="28",K1457="29"),VLOOKUP(L1457,[1]listaMateriales!A:E,5,0),0)*N1457/1000</f>
        <v>7.02</v>
      </c>
      <c r="X1457" s="6">
        <f>+IF(W1457=0,0,T1457/W1457)</f>
        <v>61760.256410256414</v>
      </c>
      <c r="Y1457" s="1" t="str">
        <f>MID(L1457,14,1)</f>
        <v/>
      </c>
      <c r="Z1457" s="2" t="str">
        <f>IF(IFERROR(FIND("PUL",M1457,1),0)&gt;1,"pulido","no")</f>
        <v>no</v>
      </c>
      <c r="AA1457" s="2" t="str">
        <f>IF(IFERROR(FIND("BIOC",M1457,1),0)&gt;1,"BIOCITY","no")</f>
        <v>no</v>
      </c>
      <c r="AB1457" s="2">
        <f>IFERROR(SEARCH("INT",F1457,1),0)+IFERROR(SEARCH("DEV",F1457,1),0)+IFERROR(SEARCH("FC",F1457,1),0)+IFERROR(SEARCH("USD",F1457,1),0)</f>
        <v>0</v>
      </c>
    </row>
    <row r="1458" spans="1:28" x14ac:dyDescent="0.2">
      <c r="A1458" s="1" t="s">
        <v>858</v>
      </c>
      <c r="B1458" s="1" t="s">
        <v>15</v>
      </c>
      <c r="C1458" s="4">
        <v>45369</v>
      </c>
      <c r="D1458" s="1" t="s">
        <v>857</v>
      </c>
      <c r="E1458" s="1" t="s">
        <v>856</v>
      </c>
      <c r="F1458" s="1" t="s">
        <v>855</v>
      </c>
      <c r="G1458" s="1" t="s">
        <v>12</v>
      </c>
      <c r="H1458" s="1" t="s">
        <v>11</v>
      </c>
      <c r="I1458" s="1" t="s">
        <v>50</v>
      </c>
      <c r="J1458" s="1" t="s">
        <v>9</v>
      </c>
      <c r="K1458" s="1" t="s">
        <v>8</v>
      </c>
      <c r="L1458" s="1" t="s">
        <v>7</v>
      </c>
      <c r="M1458" s="1" t="s">
        <v>6</v>
      </c>
      <c r="N1458" s="1">
        <v>196.8</v>
      </c>
      <c r="O1458" s="1" t="s">
        <v>2</v>
      </c>
      <c r="P1458" s="1">
        <v>0</v>
      </c>
      <c r="Q1458" s="1">
        <v>196.8</v>
      </c>
      <c r="R1458" s="1" t="s">
        <v>33</v>
      </c>
      <c r="S1458" s="1">
        <v>4360.6400000000003</v>
      </c>
      <c r="T1458" s="6">
        <f>+S1458*N1458</f>
        <v>858173.95200000016</v>
      </c>
      <c r="U1458" s="6">
        <f>+S1458*Q1458</f>
        <v>858173.95200000016</v>
      </c>
      <c r="V1458" s="1" t="str">
        <f>IF(AB1458=0,IFERROR(VLOOKUP(L1458,[1]listaMateriales!A:K,11,0),"-"),"Sin producto")</f>
        <v xml:space="preserve">29 x 59 Cba </v>
      </c>
      <c r="W1458" s="6">
        <f>+IF(OR(K1458="27",K1458="28",K1458="29"),VLOOKUP(L1458,[1]listaMateriales!A:E,5,0),0)*N1458/1000</f>
        <v>0</v>
      </c>
      <c r="X1458" s="6">
        <f>+IF(W1458=0,0,T1458/W1458)</f>
        <v>0</v>
      </c>
      <c r="Y1458" s="1" t="str">
        <f>MID(L1458,14,1)</f>
        <v>1</v>
      </c>
      <c r="Z1458" s="2" t="str">
        <f>IF(IFERROR(FIND("PUL",M1458,1),0)&gt;1,"pulido","no")</f>
        <v>no</v>
      </c>
      <c r="AA1458" s="2" t="str">
        <f>IF(IFERROR(FIND("BIOC",M1458,1),0)&gt;1,"BIOCITY","no")</f>
        <v>no</v>
      </c>
      <c r="AB1458" s="2">
        <f>IFERROR(SEARCH("INT",F1458,1),0)+IFERROR(SEARCH("DEV",F1458,1),0)+IFERROR(SEARCH("FC",F1458,1),0)+IFERROR(SEARCH("USD",F1458,1),0)</f>
        <v>0</v>
      </c>
    </row>
    <row r="1459" spans="1:28" x14ac:dyDescent="0.2">
      <c r="A1459" s="1" t="s">
        <v>850</v>
      </c>
      <c r="B1459" s="1" t="s">
        <v>15</v>
      </c>
      <c r="C1459" s="4">
        <v>45369</v>
      </c>
      <c r="D1459" s="1" t="s">
        <v>211</v>
      </c>
      <c r="E1459" s="1" t="s">
        <v>210</v>
      </c>
      <c r="F1459" s="1" t="s">
        <v>844</v>
      </c>
      <c r="G1459" s="1" t="s">
        <v>12</v>
      </c>
      <c r="H1459" s="1" t="s">
        <v>11</v>
      </c>
      <c r="I1459" s="1" t="s">
        <v>50</v>
      </c>
      <c r="J1459" s="1" t="s">
        <v>17</v>
      </c>
      <c r="K1459" s="1" t="s">
        <v>16</v>
      </c>
      <c r="L1459" s="1" t="s">
        <v>854</v>
      </c>
      <c r="M1459" s="1" t="s">
        <v>853</v>
      </c>
      <c r="N1459" s="1">
        <v>388.8</v>
      </c>
      <c r="O1459" s="1" t="s">
        <v>2</v>
      </c>
      <c r="P1459" s="1">
        <v>0</v>
      </c>
      <c r="Q1459" s="1">
        <v>388.8</v>
      </c>
      <c r="R1459" s="1" t="s">
        <v>33</v>
      </c>
      <c r="S1459" s="1">
        <v>23067.22</v>
      </c>
      <c r="T1459" s="6">
        <f>+S1459*N1459</f>
        <v>8968535.1359999999</v>
      </c>
      <c r="U1459" s="6">
        <f>+S1459*Q1459</f>
        <v>8968535.1359999999</v>
      </c>
      <c r="V1459" s="1" t="str">
        <f>IF(AB1459=0,IFERROR(VLOOKUP(L1459,[1]listaMateriales!A:K,11,0),"-"),"Sin producto")</f>
        <v>58 x 117 Polished</v>
      </c>
      <c r="W1459" s="6">
        <f>+IF(OR(K1459="27",K1459="28",K1459="29"),VLOOKUP(L1459,[1]listaMateriales!A:E,5,0),0)*N1459/1000</f>
        <v>0</v>
      </c>
      <c r="X1459" s="6">
        <f>+IF(W1459=0,0,T1459/W1459)</f>
        <v>0</v>
      </c>
      <c r="Y1459" s="1" t="str">
        <f>MID(L1459,14,1)</f>
        <v>1</v>
      </c>
      <c r="Z1459" s="2" t="str">
        <f>IF(IFERROR(FIND("PUL",M1459,1),0)&gt;1,"pulido","no")</f>
        <v>pulido</v>
      </c>
      <c r="AA1459" s="2" t="str">
        <f>IF(IFERROR(FIND("BIOC",M1459,1),0)&gt;1,"BIOCITY","no")</f>
        <v>no</v>
      </c>
      <c r="AB1459" s="2">
        <f>IFERROR(SEARCH("INT",F1459,1),0)+IFERROR(SEARCH("DEV",F1459,1),0)+IFERROR(SEARCH("FC",F1459,1),0)+IFERROR(SEARCH("USD",F1459,1),0)</f>
        <v>0</v>
      </c>
    </row>
    <row r="1460" spans="1:28" x14ac:dyDescent="0.2">
      <c r="A1460" s="1" t="s">
        <v>850</v>
      </c>
      <c r="B1460" s="1" t="s">
        <v>15</v>
      </c>
      <c r="C1460" s="4">
        <v>45369</v>
      </c>
      <c r="D1460" s="1" t="s">
        <v>211</v>
      </c>
      <c r="E1460" s="1" t="s">
        <v>210</v>
      </c>
      <c r="F1460" s="1" t="s">
        <v>844</v>
      </c>
      <c r="G1460" s="1" t="s">
        <v>12</v>
      </c>
      <c r="H1460" s="1" t="s">
        <v>11</v>
      </c>
      <c r="I1460" s="1" t="s">
        <v>50</v>
      </c>
      <c r="J1460" s="1" t="s">
        <v>17</v>
      </c>
      <c r="K1460" s="1" t="s">
        <v>16</v>
      </c>
      <c r="L1460" s="1" t="s">
        <v>852</v>
      </c>
      <c r="M1460" s="1" t="s">
        <v>851</v>
      </c>
      <c r="N1460" s="1">
        <v>48.6</v>
      </c>
      <c r="O1460" s="1" t="s">
        <v>2</v>
      </c>
      <c r="P1460" s="1">
        <v>0</v>
      </c>
      <c r="Q1460" s="1">
        <v>48.6</v>
      </c>
      <c r="R1460" s="1" t="s">
        <v>33</v>
      </c>
      <c r="S1460" s="1">
        <v>23067.22</v>
      </c>
      <c r="T1460" s="6">
        <f>+S1460*N1460</f>
        <v>1121066.892</v>
      </c>
      <c r="U1460" s="6">
        <f>+S1460*Q1460</f>
        <v>1121066.892</v>
      </c>
      <c r="V1460" s="1" t="str">
        <f>IF(AB1460=0,IFERROR(VLOOKUP(L1460,[1]listaMateriales!A:K,11,0),"-"),"Sin producto")</f>
        <v>58 x 117 Polished</v>
      </c>
      <c r="W1460" s="6">
        <f>+IF(OR(K1460="27",K1460="28",K1460="29"),VLOOKUP(L1460,[1]listaMateriales!A:E,5,0),0)*N1460/1000</f>
        <v>0</v>
      </c>
      <c r="X1460" s="6">
        <f>+IF(W1460=0,0,T1460/W1460)</f>
        <v>0</v>
      </c>
      <c r="Y1460" s="1" t="str">
        <f>MID(L1460,14,1)</f>
        <v>1</v>
      </c>
      <c r="Z1460" s="2" t="str">
        <f>IF(IFERROR(FIND("PUL",M1460,1),0)&gt;1,"pulido","no")</f>
        <v>pulido</v>
      </c>
      <c r="AA1460" s="2" t="str">
        <f>IF(IFERROR(FIND("BIOC",M1460,1),0)&gt;1,"BIOCITY","no")</f>
        <v>no</v>
      </c>
      <c r="AB1460" s="2">
        <f>IFERROR(SEARCH("INT",F1460,1),0)+IFERROR(SEARCH("DEV",F1460,1),0)+IFERROR(SEARCH("FC",F1460,1),0)+IFERROR(SEARCH("USD",F1460,1),0)</f>
        <v>0</v>
      </c>
    </row>
    <row r="1461" spans="1:28" x14ac:dyDescent="0.2">
      <c r="A1461" s="1" t="s">
        <v>850</v>
      </c>
      <c r="B1461" s="1" t="s">
        <v>15</v>
      </c>
      <c r="C1461" s="4">
        <v>45369</v>
      </c>
      <c r="D1461" s="1" t="s">
        <v>211</v>
      </c>
      <c r="E1461" s="1" t="s">
        <v>210</v>
      </c>
      <c r="F1461" s="1" t="s">
        <v>844</v>
      </c>
      <c r="G1461" s="1" t="s">
        <v>12</v>
      </c>
      <c r="H1461" s="1" t="s">
        <v>11</v>
      </c>
      <c r="I1461" s="1" t="s">
        <v>50</v>
      </c>
      <c r="J1461" s="1" t="s">
        <v>17</v>
      </c>
      <c r="K1461" s="1" t="s">
        <v>16</v>
      </c>
      <c r="L1461" s="1" t="s">
        <v>45</v>
      </c>
      <c r="M1461" s="1" t="s">
        <v>44</v>
      </c>
      <c r="N1461" s="1">
        <v>194.4</v>
      </c>
      <c r="O1461" s="1" t="s">
        <v>2</v>
      </c>
      <c r="P1461" s="1">
        <v>0</v>
      </c>
      <c r="Q1461" s="1">
        <v>194.4</v>
      </c>
      <c r="R1461" s="1" t="s">
        <v>33</v>
      </c>
      <c r="S1461" s="1">
        <v>23067.22</v>
      </c>
      <c r="T1461" s="6">
        <f>+S1461*N1461</f>
        <v>4484267.568</v>
      </c>
      <c r="U1461" s="6">
        <f>+S1461*Q1461</f>
        <v>4484267.568</v>
      </c>
      <c r="V1461" s="1" t="str">
        <f>IF(AB1461=0,IFERROR(VLOOKUP(L1461,[1]listaMateriales!A:K,11,0),"-"),"Sin producto")</f>
        <v>58 x 117 Polished</v>
      </c>
      <c r="W1461" s="6">
        <f>+IF(OR(K1461="27",K1461="28",K1461="29"),VLOOKUP(L1461,[1]listaMateriales!A:E,5,0),0)*N1461/1000</f>
        <v>0</v>
      </c>
      <c r="X1461" s="6">
        <f>+IF(W1461=0,0,T1461/W1461)</f>
        <v>0</v>
      </c>
      <c r="Y1461" s="1" t="str">
        <f>MID(L1461,14,1)</f>
        <v>1</v>
      </c>
      <c r="Z1461" s="2" t="str">
        <f>IF(IFERROR(FIND("PUL",M1461,1),0)&gt;1,"pulido","no")</f>
        <v>pulido</v>
      </c>
      <c r="AA1461" s="2" t="str">
        <f>IF(IFERROR(FIND("BIOC",M1461,1),0)&gt;1,"BIOCITY","no")</f>
        <v>no</v>
      </c>
      <c r="AB1461" s="2">
        <f>IFERROR(SEARCH("INT",F1461,1),0)+IFERROR(SEARCH("DEV",F1461,1),0)+IFERROR(SEARCH("FC",F1461,1),0)+IFERROR(SEARCH("USD",F1461,1),0)</f>
        <v>0</v>
      </c>
    </row>
    <row r="1462" spans="1:28" x14ac:dyDescent="0.2">
      <c r="A1462" s="1" t="s">
        <v>849</v>
      </c>
      <c r="B1462" s="1" t="s">
        <v>15</v>
      </c>
      <c r="C1462" s="4">
        <v>45369</v>
      </c>
      <c r="D1462" s="1" t="s">
        <v>668</v>
      </c>
      <c r="E1462" s="1" t="s">
        <v>667</v>
      </c>
      <c r="F1462" s="1" t="s">
        <v>848</v>
      </c>
      <c r="G1462" s="1" t="s">
        <v>12</v>
      </c>
      <c r="H1462" s="1" t="s">
        <v>11</v>
      </c>
      <c r="I1462" s="1" t="s">
        <v>188</v>
      </c>
      <c r="J1462" s="1" t="s">
        <v>17</v>
      </c>
      <c r="K1462" s="1" t="s">
        <v>16</v>
      </c>
      <c r="L1462" s="1" t="s">
        <v>25</v>
      </c>
      <c r="M1462" s="1" t="s">
        <v>24</v>
      </c>
      <c r="N1462" s="1">
        <v>1.52</v>
      </c>
      <c r="O1462" s="1" t="s">
        <v>2</v>
      </c>
      <c r="P1462" s="1">
        <v>1.52</v>
      </c>
      <c r="Q1462" s="1">
        <v>0</v>
      </c>
      <c r="R1462" s="1" t="s">
        <v>102</v>
      </c>
      <c r="S1462" s="1">
        <v>0.22</v>
      </c>
      <c r="T1462" s="6">
        <f>+S1462*N1462</f>
        <v>0.33440000000000003</v>
      </c>
      <c r="U1462" s="6">
        <f>+S1462*Q1462</f>
        <v>0</v>
      </c>
      <c r="V1462" s="1" t="str">
        <f>IF(AB1462=0,IFERROR(VLOOKUP(L1462,[1]listaMateriales!A:K,11,0),"-"),"Sin producto")</f>
        <v>21 x 122</v>
      </c>
      <c r="W1462" s="6">
        <f>+IF(OR(K1462="27",K1462="28",K1462="29"),VLOOKUP(L1462,[1]listaMateriales!A:E,5,0),0)*N1462/1000</f>
        <v>0</v>
      </c>
      <c r="X1462" s="6">
        <f>+IF(W1462=0,0,T1462/W1462)</f>
        <v>0</v>
      </c>
      <c r="Y1462" s="1" t="str">
        <f>MID(L1462,14,1)</f>
        <v>1</v>
      </c>
      <c r="Z1462" s="2" t="str">
        <f>IF(IFERROR(FIND("PUL",M1462,1),0)&gt;1,"pulido","no")</f>
        <v>no</v>
      </c>
      <c r="AA1462" s="2" t="str">
        <f>IF(IFERROR(FIND("BIOC",M1462,1),0)&gt;1,"BIOCITY","no")</f>
        <v>no</v>
      </c>
      <c r="AB1462" s="2">
        <f>IFERROR(SEARCH("INT",F1462,1),0)+IFERROR(SEARCH("DEV",F1462,1),0)+IFERROR(SEARCH("FC",F1462,1),0)+IFERROR(SEARCH("USD",F1462,1),0)</f>
        <v>0</v>
      </c>
    </row>
    <row r="1463" spans="1:28" x14ac:dyDescent="0.2">
      <c r="A1463" s="1" t="s">
        <v>845</v>
      </c>
      <c r="B1463" s="1" t="s">
        <v>15</v>
      </c>
      <c r="C1463" s="4">
        <v>45369</v>
      </c>
      <c r="D1463" s="1" t="s">
        <v>211</v>
      </c>
      <c r="E1463" s="1" t="s">
        <v>210</v>
      </c>
      <c r="F1463" s="1" t="s">
        <v>844</v>
      </c>
      <c r="G1463" s="1" t="s">
        <v>12</v>
      </c>
      <c r="H1463" s="1" t="s">
        <v>11</v>
      </c>
      <c r="I1463" s="1" t="s">
        <v>50</v>
      </c>
      <c r="J1463" s="1" t="s">
        <v>9</v>
      </c>
      <c r="K1463" s="1" t="s">
        <v>8</v>
      </c>
      <c r="L1463" s="1" t="s">
        <v>7</v>
      </c>
      <c r="M1463" s="1" t="s">
        <v>6</v>
      </c>
      <c r="N1463" s="1">
        <v>393.6</v>
      </c>
      <c r="O1463" s="1" t="s">
        <v>2</v>
      </c>
      <c r="P1463" s="1">
        <v>0</v>
      </c>
      <c r="Q1463" s="1">
        <v>393.6</v>
      </c>
      <c r="R1463" s="1" t="s">
        <v>33</v>
      </c>
      <c r="S1463" s="1">
        <v>4240.99</v>
      </c>
      <c r="T1463" s="6">
        <f>+S1463*N1463</f>
        <v>1669253.6640000001</v>
      </c>
      <c r="U1463" s="6">
        <f>+S1463*Q1463</f>
        <v>1669253.6640000001</v>
      </c>
      <c r="V1463" s="1" t="str">
        <f>IF(AB1463=0,IFERROR(VLOOKUP(L1463,[1]listaMateriales!A:K,11,0),"-"),"Sin producto")</f>
        <v xml:space="preserve">29 x 59 Cba </v>
      </c>
      <c r="W1463" s="6">
        <f>+IF(OR(K1463="27",K1463="28",K1463="29"),VLOOKUP(L1463,[1]listaMateriales!A:E,5,0),0)*N1463/1000</f>
        <v>0</v>
      </c>
      <c r="X1463" s="6">
        <f>+IF(W1463=0,0,T1463/W1463)</f>
        <v>0</v>
      </c>
      <c r="Y1463" s="1" t="str">
        <f>MID(L1463,14,1)</f>
        <v>1</v>
      </c>
      <c r="Z1463" s="2" t="str">
        <f>IF(IFERROR(FIND("PUL",M1463,1),0)&gt;1,"pulido","no")</f>
        <v>no</v>
      </c>
      <c r="AA1463" s="2" t="str">
        <f>IF(IFERROR(FIND("BIOC",M1463,1),0)&gt;1,"BIOCITY","no")</f>
        <v>no</v>
      </c>
      <c r="AB1463" s="2">
        <f>IFERROR(SEARCH("INT",F1463,1),0)+IFERROR(SEARCH("DEV",F1463,1),0)+IFERROR(SEARCH("FC",F1463,1),0)+IFERROR(SEARCH("USD",F1463,1),0)</f>
        <v>0</v>
      </c>
    </row>
    <row r="1464" spans="1:28" x14ac:dyDescent="0.2">
      <c r="A1464" s="1" t="s">
        <v>845</v>
      </c>
      <c r="B1464" s="1" t="s">
        <v>15</v>
      </c>
      <c r="C1464" s="4">
        <v>45369</v>
      </c>
      <c r="D1464" s="1" t="s">
        <v>211</v>
      </c>
      <c r="E1464" s="1" t="s">
        <v>210</v>
      </c>
      <c r="F1464" s="1" t="s">
        <v>844</v>
      </c>
      <c r="G1464" s="1" t="s">
        <v>12</v>
      </c>
      <c r="H1464" s="1" t="s">
        <v>11</v>
      </c>
      <c r="I1464" s="1" t="s">
        <v>50</v>
      </c>
      <c r="J1464" s="1" t="s">
        <v>9</v>
      </c>
      <c r="K1464" s="1" t="s">
        <v>30</v>
      </c>
      <c r="L1464" s="1" t="s">
        <v>847</v>
      </c>
      <c r="M1464" s="1" t="s">
        <v>846</v>
      </c>
      <c r="N1464" s="1">
        <v>484.8</v>
      </c>
      <c r="O1464" s="1" t="s">
        <v>2</v>
      </c>
      <c r="P1464" s="1">
        <v>0</v>
      </c>
      <c r="Q1464" s="1">
        <v>484.8</v>
      </c>
      <c r="R1464" s="1" t="s">
        <v>33</v>
      </c>
      <c r="S1464" s="1">
        <v>3118.61</v>
      </c>
      <c r="T1464" s="6">
        <f>+S1464*N1464</f>
        <v>1511902.128</v>
      </c>
      <c r="U1464" s="6">
        <f>+S1464*Q1464</f>
        <v>1511902.128</v>
      </c>
      <c r="V1464" s="1" t="str">
        <f>IF(AB1464=0,IFERROR(VLOOKUP(L1464,[1]listaMateriales!A:K,11,0),"-"),"Sin producto")</f>
        <v>38 x 38</v>
      </c>
      <c r="W1464" s="6">
        <f>+IF(OR(K1464="27",K1464="28",K1464="29"),VLOOKUP(L1464,[1]listaMateriales!A:E,5,0),0)*N1464/1000</f>
        <v>0</v>
      </c>
      <c r="X1464" s="6">
        <f>+IF(W1464=0,0,T1464/W1464)</f>
        <v>0</v>
      </c>
      <c r="Y1464" s="1" t="str">
        <f>MID(L1464,14,1)</f>
        <v>1</v>
      </c>
      <c r="Z1464" s="2" t="str">
        <f>IF(IFERROR(FIND("PUL",M1464,1),0)&gt;1,"pulido","no")</f>
        <v>no</v>
      </c>
      <c r="AA1464" s="2" t="str">
        <f>IF(IFERROR(FIND("BIOC",M1464,1),0)&gt;1,"BIOCITY","no")</f>
        <v>no</v>
      </c>
      <c r="AB1464" s="2">
        <f>IFERROR(SEARCH("INT",F1464,1),0)+IFERROR(SEARCH("DEV",F1464,1),0)+IFERROR(SEARCH("FC",F1464,1),0)+IFERROR(SEARCH("USD",F1464,1),0)</f>
        <v>0</v>
      </c>
    </row>
    <row r="1465" spans="1:28" x14ac:dyDescent="0.2">
      <c r="A1465" s="1" t="s">
        <v>845</v>
      </c>
      <c r="B1465" s="1" t="s">
        <v>15</v>
      </c>
      <c r="C1465" s="4">
        <v>45369</v>
      </c>
      <c r="D1465" s="1" t="s">
        <v>211</v>
      </c>
      <c r="E1465" s="1" t="s">
        <v>210</v>
      </c>
      <c r="F1465" s="1" t="s">
        <v>844</v>
      </c>
      <c r="G1465" s="1" t="s">
        <v>12</v>
      </c>
      <c r="H1465" s="1" t="s">
        <v>11</v>
      </c>
      <c r="I1465" s="1" t="s">
        <v>50</v>
      </c>
      <c r="J1465" s="1" t="s">
        <v>9</v>
      </c>
      <c r="K1465" s="1" t="s">
        <v>30</v>
      </c>
      <c r="L1465" s="1" t="s">
        <v>804</v>
      </c>
      <c r="M1465" s="1" t="s">
        <v>803</v>
      </c>
      <c r="N1465" s="1">
        <v>484.8</v>
      </c>
      <c r="O1465" s="1" t="s">
        <v>2</v>
      </c>
      <c r="P1465" s="1">
        <v>0</v>
      </c>
      <c r="Q1465" s="1">
        <v>484.8</v>
      </c>
      <c r="R1465" s="1" t="s">
        <v>33</v>
      </c>
      <c r="S1465" s="1">
        <v>3118.61</v>
      </c>
      <c r="T1465" s="6">
        <f>+S1465*N1465</f>
        <v>1511902.128</v>
      </c>
      <c r="U1465" s="6">
        <f>+S1465*Q1465</f>
        <v>1511902.128</v>
      </c>
      <c r="V1465" s="1" t="str">
        <f>IF(AB1465=0,IFERROR(VLOOKUP(L1465,[1]listaMateriales!A:K,11,0),"-"),"Sin producto")</f>
        <v>38 x 38</v>
      </c>
      <c r="W1465" s="6">
        <f>+IF(OR(K1465="27",K1465="28",K1465="29"),VLOOKUP(L1465,[1]listaMateriales!A:E,5,0),0)*N1465/1000</f>
        <v>0</v>
      </c>
      <c r="X1465" s="6">
        <f>+IF(W1465=0,0,T1465/W1465)</f>
        <v>0</v>
      </c>
      <c r="Y1465" s="1" t="str">
        <f>MID(L1465,14,1)</f>
        <v>1</v>
      </c>
      <c r="Z1465" s="2" t="str">
        <f>IF(IFERROR(FIND("PUL",M1465,1),0)&gt;1,"pulido","no")</f>
        <v>no</v>
      </c>
      <c r="AA1465" s="2" t="str">
        <f>IF(IFERROR(FIND("BIOC",M1465,1),0)&gt;1,"BIOCITY","no")</f>
        <v>no</v>
      </c>
      <c r="AB1465" s="2">
        <f>IFERROR(SEARCH("INT",F1465,1),0)+IFERROR(SEARCH("DEV",F1465,1),0)+IFERROR(SEARCH("FC",F1465,1),0)+IFERROR(SEARCH("USD",F1465,1),0)</f>
        <v>0</v>
      </c>
    </row>
    <row r="1466" spans="1:28" x14ac:dyDescent="0.2">
      <c r="A1466" s="1" t="s">
        <v>843</v>
      </c>
      <c r="B1466" s="1" t="s">
        <v>15</v>
      </c>
      <c r="C1466" s="4">
        <v>45369</v>
      </c>
      <c r="D1466" s="1" t="s">
        <v>536</v>
      </c>
      <c r="E1466" s="1" t="s">
        <v>535</v>
      </c>
      <c r="F1466" s="1" t="s">
        <v>842</v>
      </c>
      <c r="G1466" s="1" t="s">
        <v>12</v>
      </c>
      <c r="H1466" s="1" t="s">
        <v>11</v>
      </c>
      <c r="I1466" s="1" t="s">
        <v>50</v>
      </c>
      <c r="J1466" s="1" t="s">
        <v>9</v>
      </c>
      <c r="K1466" s="1" t="s">
        <v>30</v>
      </c>
      <c r="L1466" s="1" t="s">
        <v>814</v>
      </c>
      <c r="M1466" s="1" t="s">
        <v>813</v>
      </c>
      <c r="N1466" s="1">
        <v>299.52</v>
      </c>
      <c r="O1466" s="1" t="s">
        <v>2</v>
      </c>
      <c r="P1466" s="1">
        <v>0</v>
      </c>
      <c r="Q1466" s="1">
        <v>299.52</v>
      </c>
      <c r="R1466" s="1" t="s">
        <v>93</v>
      </c>
      <c r="S1466" s="1">
        <v>4377.24</v>
      </c>
      <c r="T1466" s="6">
        <f>+S1466*N1466</f>
        <v>1311070.9247999999</v>
      </c>
      <c r="U1466" s="6">
        <f>+S1466*Q1466</f>
        <v>1311070.9247999999</v>
      </c>
      <c r="V1466" s="1" t="str">
        <f>IF(AB1466=0,IFERROR(VLOOKUP(L1466,[1]listaMateriales!A:K,11,0),"-"),"Sin producto")</f>
        <v>51 x 51</v>
      </c>
      <c r="W1466" s="6">
        <f>+IF(OR(K1466="27",K1466="28",K1466="29"),VLOOKUP(L1466,[1]listaMateriales!A:E,5,0),0)*N1466/1000</f>
        <v>0</v>
      </c>
      <c r="X1466" s="6">
        <f>+IF(W1466=0,0,T1466/W1466)</f>
        <v>0</v>
      </c>
      <c r="Y1466" s="1" t="str">
        <f>MID(L1466,14,1)</f>
        <v>1</v>
      </c>
      <c r="Z1466" s="2" t="str">
        <f>IF(IFERROR(FIND("PUL",M1466,1),0)&gt;1,"pulido","no")</f>
        <v>no</v>
      </c>
      <c r="AA1466" s="2" t="str">
        <f>IF(IFERROR(FIND("BIOC",M1466,1),0)&gt;1,"BIOCITY","no")</f>
        <v>no</v>
      </c>
      <c r="AB1466" s="2">
        <f>IFERROR(SEARCH("INT",F1466,1),0)+IFERROR(SEARCH("DEV",F1466,1),0)+IFERROR(SEARCH("FC",F1466,1),0)+IFERROR(SEARCH("USD",F1466,1),0)</f>
        <v>0</v>
      </c>
    </row>
    <row r="1467" spans="1:28" x14ac:dyDescent="0.2">
      <c r="A1467" s="1" t="s">
        <v>837</v>
      </c>
      <c r="B1467" s="1" t="s">
        <v>15</v>
      </c>
      <c r="C1467" s="4">
        <v>45369</v>
      </c>
      <c r="D1467" s="1" t="s">
        <v>835</v>
      </c>
      <c r="E1467" s="1" t="s">
        <v>834</v>
      </c>
      <c r="F1467" s="1" t="s">
        <v>833</v>
      </c>
      <c r="G1467" s="1" t="s">
        <v>12</v>
      </c>
      <c r="H1467" s="1" t="s">
        <v>11</v>
      </c>
      <c r="I1467" s="1" t="s">
        <v>50</v>
      </c>
      <c r="J1467" s="1" t="s">
        <v>9</v>
      </c>
      <c r="K1467" s="1" t="s">
        <v>30</v>
      </c>
      <c r="L1467" s="1" t="s">
        <v>841</v>
      </c>
      <c r="M1467" s="1" t="s">
        <v>840</v>
      </c>
      <c r="N1467" s="1">
        <v>96.96</v>
      </c>
      <c r="O1467" s="1" t="s">
        <v>2</v>
      </c>
      <c r="P1467" s="1">
        <v>96.96</v>
      </c>
      <c r="Q1467" s="1">
        <v>0</v>
      </c>
      <c r="R1467" s="1" t="s">
        <v>43</v>
      </c>
      <c r="S1467" s="1">
        <v>2788.19</v>
      </c>
      <c r="T1467" s="6">
        <f>+S1467*N1467</f>
        <v>270342.90239999996</v>
      </c>
      <c r="U1467" s="6">
        <f>+S1467*Q1467</f>
        <v>0</v>
      </c>
      <c r="V1467" s="1" t="str">
        <f>IF(AB1467=0,IFERROR(VLOOKUP(L1467,[1]listaMateriales!A:K,11,0),"-"),"Sin producto")</f>
        <v>38 x 38</v>
      </c>
      <c r="W1467" s="6">
        <f>+IF(OR(K1467="27",K1467="28",K1467="29"),VLOOKUP(L1467,[1]listaMateriales!A:E,5,0),0)*N1467/1000</f>
        <v>0</v>
      </c>
      <c r="X1467" s="6">
        <f>+IF(W1467=0,0,T1467/W1467)</f>
        <v>0</v>
      </c>
      <c r="Y1467" s="1" t="str">
        <f>MID(L1467,14,1)</f>
        <v>2</v>
      </c>
      <c r="Z1467" s="2" t="str">
        <f>IF(IFERROR(FIND("PUL",M1467,1),0)&gt;1,"pulido","no")</f>
        <v>no</v>
      </c>
      <c r="AA1467" s="2" t="str">
        <f>IF(IFERROR(FIND("BIOC",M1467,1),0)&gt;1,"BIOCITY","no")</f>
        <v>no</v>
      </c>
      <c r="AB1467" s="2">
        <f>IFERROR(SEARCH("INT",F1467,1),0)+IFERROR(SEARCH("DEV",F1467,1),0)+IFERROR(SEARCH("FC",F1467,1),0)+IFERROR(SEARCH("USD",F1467,1),0)</f>
        <v>0</v>
      </c>
    </row>
    <row r="1468" spans="1:28" x14ac:dyDescent="0.2">
      <c r="A1468" s="1" t="s">
        <v>837</v>
      </c>
      <c r="B1468" s="1" t="s">
        <v>15</v>
      </c>
      <c r="C1468" s="4">
        <v>45369</v>
      </c>
      <c r="D1468" s="1" t="s">
        <v>835</v>
      </c>
      <c r="E1468" s="1" t="s">
        <v>834</v>
      </c>
      <c r="F1468" s="1" t="s">
        <v>833</v>
      </c>
      <c r="G1468" s="1" t="s">
        <v>12</v>
      </c>
      <c r="H1468" s="1" t="s">
        <v>11</v>
      </c>
      <c r="I1468" s="1" t="s">
        <v>50</v>
      </c>
      <c r="J1468" s="1" t="s">
        <v>9</v>
      </c>
      <c r="K1468" s="1" t="s">
        <v>30</v>
      </c>
      <c r="L1468" s="1" t="s">
        <v>839</v>
      </c>
      <c r="M1468" s="1" t="s">
        <v>838</v>
      </c>
      <c r="N1468" s="1">
        <v>193.92</v>
      </c>
      <c r="O1468" s="1" t="s">
        <v>2</v>
      </c>
      <c r="P1468" s="1">
        <v>193.92</v>
      </c>
      <c r="Q1468" s="1">
        <v>0</v>
      </c>
      <c r="R1468" s="1" t="s">
        <v>43</v>
      </c>
      <c r="S1468" s="1">
        <v>2788.19</v>
      </c>
      <c r="T1468" s="6">
        <f>+S1468*N1468</f>
        <v>540685.80479999993</v>
      </c>
      <c r="U1468" s="6">
        <f>+S1468*Q1468</f>
        <v>0</v>
      </c>
      <c r="V1468" s="1" t="str">
        <f>IF(AB1468=0,IFERROR(VLOOKUP(L1468,[1]listaMateriales!A:K,11,0),"-"),"Sin producto")</f>
        <v>38 x 38</v>
      </c>
      <c r="W1468" s="6">
        <f>+IF(OR(K1468="27",K1468="28",K1468="29"),VLOOKUP(L1468,[1]listaMateriales!A:E,5,0),0)*N1468/1000</f>
        <v>0</v>
      </c>
      <c r="X1468" s="6">
        <f>+IF(W1468=0,0,T1468/W1468)</f>
        <v>0</v>
      </c>
      <c r="Y1468" s="1" t="str">
        <f>MID(L1468,14,1)</f>
        <v>2</v>
      </c>
      <c r="Z1468" s="2" t="str">
        <f>IF(IFERROR(FIND("PUL",M1468,1),0)&gt;1,"pulido","no")</f>
        <v>no</v>
      </c>
      <c r="AA1468" s="2" t="str">
        <f>IF(IFERROR(FIND("BIOC",M1468,1),0)&gt;1,"BIOCITY","no")</f>
        <v>no</v>
      </c>
      <c r="AB1468" s="2">
        <f>IFERROR(SEARCH("INT",F1468,1),0)+IFERROR(SEARCH("DEV",F1468,1),0)+IFERROR(SEARCH("FC",F1468,1),0)+IFERROR(SEARCH("USD",F1468,1),0)</f>
        <v>0</v>
      </c>
    </row>
    <row r="1469" spans="1:28" x14ac:dyDescent="0.2">
      <c r="A1469" s="1" t="s">
        <v>837</v>
      </c>
      <c r="B1469" s="1" t="s">
        <v>15</v>
      </c>
      <c r="C1469" s="4">
        <v>45369</v>
      </c>
      <c r="D1469" s="1" t="s">
        <v>835</v>
      </c>
      <c r="E1469" s="1" t="s">
        <v>834</v>
      </c>
      <c r="F1469" s="1" t="s">
        <v>833</v>
      </c>
      <c r="G1469" s="1" t="s">
        <v>12</v>
      </c>
      <c r="H1469" s="1" t="s">
        <v>11</v>
      </c>
      <c r="I1469" s="1" t="s">
        <v>50</v>
      </c>
      <c r="J1469" s="1" t="s">
        <v>9</v>
      </c>
      <c r="K1469" s="1" t="s">
        <v>30</v>
      </c>
      <c r="L1469" s="1" t="s">
        <v>517</v>
      </c>
      <c r="M1469" s="1" t="s">
        <v>516</v>
      </c>
      <c r="N1469" s="1">
        <v>96.96</v>
      </c>
      <c r="O1469" s="1" t="s">
        <v>2</v>
      </c>
      <c r="P1469" s="1">
        <v>96.96</v>
      </c>
      <c r="Q1469" s="1">
        <v>0</v>
      </c>
      <c r="R1469" s="1" t="s">
        <v>43</v>
      </c>
      <c r="S1469" s="1">
        <v>3032.82</v>
      </c>
      <c r="T1469" s="6">
        <f>+S1469*N1469</f>
        <v>294062.22720000002</v>
      </c>
      <c r="U1469" s="6">
        <f>+S1469*Q1469</f>
        <v>0</v>
      </c>
      <c r="V1469" s="1" t="str">
        <f>IF(AB1469=0,IFERROR(VLOOKUP(L1469,[1]listaMateriales!A:K,11,0),"-"),"Sin producto")</f>
        <v>38 x 38</v>
      </c>
      <c r="W1469" s="6">
        <f>+IF(OR(K1469="27",K1469="28",K1469="29"),VLOOKUP(L1469,[1]listaMateriales!A:E,5,0),0)*N1469/1000</f>
        <v>0</v>
      </c>
      <c r="X1469" s="6">
        <f>+IF(W1469=0,0,T1469/W1469)</f>
        <v>0</v>
      </c>
      <c r="Y1469" s="1" t="str">
        <f>MID(L1469,14,1)</f>
        <v>2</v>
      </c>
      <c r="Z1469" s="2" t="str">
        <f>IF(IFERROR(FIND("PUL",M1469,1),0)&gt;1,"pulido","no")</f>
        <v>no</v>
      </c>
      <c r="AA1469" s="2" t="str">
        <f>IF(IFERROR(FIND("BIOC",M1469,1),0)&gt;1,"BIOCITY","no")</f>
        <v>no</v>
      </c>
      <c r="AB1469" s="2">
        <f>IFERROR(SEARCH("INT",F1469,1),0)+IFERROR(SEARCH("DEV",F1469,1),0)+IFERROR(SEARCH("FC",F1469,1),0)+IFERROR(SEARCH("USD",F1469,1),0)</f>
        <v>0</v>
      </c>
    </row>
    <row r="1470" spans="1:28" x14ac:dyDescent="0.2">
      <c r="A1470" s="1" t="s">
        <v>836</v>
      </c>
      <c r="B1470" s="1" t="s">
        <v>15</v>
      </c>
      <c r="C1470" s="4">
        <v>45369</v>
      </c>
      <c r="D1470" s="1" t="s">
        <v>835</v>
      </c>
      <c r="E1470" s="1" t="s">
        <v>834</v>
      </c>
      <c r="F1470" s="1" t="s">
        <v>833</v>
      </c>
      <c r="G1470" s="1" t="s">
        <v>12</v>
      </c>
      <c r="H1470" s="1" t="s">
        <v>11</v>
      </c>
      <c r="I1470" s="1" t="s">
        <v>50</v>
      </c>
      <c r="J1470" s="1" t="s">
        <v>17</v>
      </c>
      <c r="K1470" s="1" t="s">
        <v>16</v>
      </c>
      <c r="L1470" s="1" t="s">
        <v>335</v>
      </c>
      <c r="M1470" s="1" t="s">
        <v>334</v>
      </c>
      <c r="N1470" s="1">
        <v>136.80000000000001</v>
      </c>
      <c r="O1470" s="1" t="s">
        <v>2</v>
      </c>
      <c r="P1470" s="1">
        <v>136.80000000000001</v>
      </c>
      <c r="Q1470" s="1">
        <v>0</v>
      </c>
      <c r="R1470" s="1" t="s">
        <v>43</v>
      </c>
      <c r="S1470" s="1">
        <v>12976.95</v>
      </c>
      <c r="T1470" s="6">
        <f>+S1470*N1470</f>
        <v>1775246.7600000002</v>
      </c>
      <c r="U1470" s="6">
        <f>+S1470*Q1470</f>
        <v>0</v>
      </c>
      <c r="V1470" s="1" t="str">
        <f>IF(AB1470=0,IFERROR(VLOOKUP(L1470,[1]listaMateriales!A:K,11,0),"-"),"Sin producto")</f>
        <v>21 x 122</v>
      </c>
      <c r="W1470" s="6">
        <f>+IF(OR(K1470="27",K1470="28",K1470="29"),VLOOKUP(L1470,[1]listaMateriales!A:E,5,0),0)*N1470/1000</f>
        <v>0</v>
      </c>
      <c r="X1470" s="6">
        <f>+IF(W1470=0,0,T1470/W1470)</f>
        <v>0</v>
      </c>
      <c r="Y1470" s="1" t="str">
        <f>MID(L1470,14,1)</f>
        <v>2</v>
      </c>
      <c r="Z1470" s="2" t="str">
        <f>IF(IFERROR(FIND("PUL",M1470,1),0)&gt;1,"pulido","no")</f>
        <v>no</v>
      </c>
      <c r="AA1470" s="2" t="str">
        <f>IF(IFERROR(FIND("BIOC",M1470,1),0)&gt;1,"BIOCITY","no")</f>
        <v>no</v>
      </c>
      <c r="AB1470" s="2">
        <f>IFERROR(SEARCH("INT",F1470,1),0)+IFERROR(SEARCH("DEV",F1470,1),0)+IFERROR(SEARCH("FC",F1470,1),0)+IFERROR(SEARCH("USD",F1470,1),0)</f>
        <v>0</v>
      </c>
    </row>
    <row r="1471" spans="1:28" x14ac:dyDescent="0.2">
      <c r="A1471" s="1" t="s">
        <v>832</v>
      </c>
      <c r="B1471" s="1" t="s">
        <v>42</v>
      </c>
      <c r="C1471" s="4">
        <v>45369</v>
      </c>
      <c r="D1471" s="1" t="s">
        <v>41</v>
      </c>
      <c r="E1471" s="1" t="s">
        <v>40</v>
      </c>
      <c r="F1471" s="1" t="s">
        <v>831</v>
      </c>
      <c r="G1471" s="1" t="s">
        <v>39</v>
      </c>
      <c r="H1471" s="1" t="s">
        <v>38</v>
      </c>
      <c r="I1471" s="1" t="s">
        <v>50</v>
      </c>
      <c r="J1471" s="1" t="s">
        <v>37</v>
      </c>
      <c r="K1471" s="1" t="s">
        <v>36</v>
      </c>
      <c r="L1471" s="1" t="s">
        <v>35</v>
      </c>
      <c r="M1471" s="1" t="s">
        <v>34</v>
      </c>
      <c r="N1471" s="1">
        <v>6336</v>
      </c>
      <c r="O1471" s="1" t="s">
        <v>4</v>
      </c>
      <c r="P1471" s="1">
        <v>6336</v>
      </c>
      <c r="Q1471" s="1">
        <v>0</v>
      </c>
      <c r="R1471" s="1" t="s">
        <v>33</v>
      </c>
      <c r="S1471" s="1">
        <v>116.04</v>
      </c>
      <c r="T1471" s="6">
        <f>+S1471*N1471</f>
        <v>735229.44000000006</v>
      </c>
      <c r="U1471" s="6">
        <f>+S1471*Q1471</f>
        <v>0</v>
      </c>
      <c r="V1471" s="1" t="str">
        <f>IF(AB1471=0,IFERROR(VLOOKUP(L1471,[1]listaMateriales!A:K,11,0),"-"),"Sin producto")</f>
        <v>Ladrillos (Campana)</v>
      </c>
      <c r="W1471" s="6">
        <f>+IF(OR(K1471="27",K1471="28",K1471="29"),VLOOKUP(L1471,[1]listaMateriales!A:E,5,0),0)*N1471/1000</f>
        <v>30.412800000000001</v>
      </c>
      <c r="X1471" s="6">
        <f>+IF(W1471=0,0,T1471/W1471)</f>
        <v>24175</v>
      </c>
      <c r="Y1471" s="1" t="str">
        <f>MID(L1471,14,1)</f>
        <v/>
      </c>
      <c r="Z1471" s="2" t="str">
        <f>IF(IFERROR(FIND("PUL",M1471,1),0)&gt;1,"pulido","no")</f>
        <v>no</v>
      </c>
      <c r="AA1471" s="2" t="str">
        <f>IF(IFERROR(FIND("BIOC",M1471,1),0)&gt;1,"BIOCITY","no")</f>
        <v>no</v>
      </c>
      <c r="AB1471" s="2">
        <f>IFERROR(SEARCH("INT",F1471,1),0)+IFERROR(SEARCH("DEV",F1471,1),0)+IFERROR(SEARCH("FC",F1471,1),0)+IFERROR(SEARCH("USD",F1471,1),0)</f>
        <v>0</v>
      </c>
    </row>
    <row r="1472" spans="1:28" x14ac:dyDescent="0.2">
      <c r="A1472" s="1" t="s">
        <v>830</v>
      </c>
      <c r="B1472" s="1" t="s">
        <v>42</v>
      </c>
      <c r="C1472" s="4">
        <v>45369</v>
      </c>
      <c r="D1472" s="1" t="s">
        <v>41</v>
      </c>
      <c r="E1472" s="1" t="s">
        <v>40</v>
      </c>
      <c r="F1472" s="1" t="s">
        <v>829</v>
      </c>
      <c r="G1472" s="1" t="s">
        <v>39</v>
      </c>
      <c r="H1472" s="1" t="s">
        <v>38</v>
      </c>
      <c r="I1472" s="1" t="s">
        <v>50</v>
      </c>
      <c r="J1472" s="1" t="s">
        <v>37</v>
      </c>
      <c r="K1472" s="1" t="s">
        <v>36</v>
      </c>
      <c r="L1472" s="1" t="s">
        <v>35</v>
      </c>
      <c r="M1472" s="1" t="s">
        <v>34</v>
      </c>
      <c r="N1472" s="1">
        <v>6336</v>
      </c>
      <c r="O1472" s="1" t="s">
        <v>4</v>
      </c>
      <c r="P1472" s="1">
        <v>6336</v>
      </c>
      <c r="Q1472" s="1">
        <v>0</v>
      </c>
      <c r="R1472" s="1" t="s">
        <v>33</v>
      </c>
      <c r="S1472" s="1">
        <v>116.04</v>
      </c>
      <c r="T1472" s="6">
        <f>+S1472*N1472</f>
        <v>735229.44000000006</v>
      </c>
      <c r="U1472" s="6">
        <f>+S1472*Q1472</f>
        <v>0</v>
      </c>
      <c r="V1472" s="1" t="str">
        <f>IF(AB1472=0,IFERROR(VLOOKUP(L1472,[1]listaMateriales!A:K,11,0),"-"),"Sin producto")</f>
        <v>Ladrillos (Campana)</v>
      </c>
      <c r="W1472" s="6">
        <f>+IF(OR(K1472="27",K1472="28",K1472="29"),VLOOKUP(L1472,[1]listaMateriales!A:E,5,0),0)*N1472/1000</f>
        <v>30.412800000000001</v>
      </c>
      <c r="X1472" s="6">
        <f>+IF(W1472=0,0,T1472/W1472)</f>
        <v>24175</v>
      </c>
      <c r="Y1472" s="1" t="str">
        <f>MID(L1472,14,1)</f>
        <v/>
      </c>
      <c r="Z1472" s="2" t="str">
        <f>IF(IFERROR(FIND("PUL",M1472,1),0)&gt;1,"pulido","no")</f>
        <v>no</v>
      </c>
      <c r="AA1472" s="2" t="str">
        <f>IF(IFERROR(FIND("BIOC",M1472,1),0)&gt;1,"BIOCITY","no")</f>
        <v>no</v>
      </c>
      <c r="AB1472" s="2">
        <f>IFERROR(SEARCH("INT",F1472,1),0)+IFERROR(SEARCH("DEV",F1472,1),0)+IFERROR(SEARCH("FC",F1472,1),0)+IFERROR(SEARCH("USD",F1472,1),0)</f>
        <v>0</v>
      </c>
    </row>
    <row r="1473" spans="1:28" x14ac:dyDescent="0.2">
      <c r="A1473" s="1" t="s">
        <v>828</v>
      </c>
      <c r="B1473" s="1" t="s">
        <v>42</v>
      </c>
      <c r="C1473" s="4">
        <v>45369</v>
      </c>
      <c r="D1473" s="1" t="s">
        <v>41</v>
      </c>
      <c r="E1473" s="1" t="s">
        <v>40</v>
      </c>
      <c r="F1473" s="1" t="s">
        <v>827</v>
      </c>
      <c r="G1473" s="1" t="s">
        <v>39</v>
      </c>
      <c r="H1473" s="1" t="s">
        <v>38</v>
      </c>
      <c r="I1473" s="1" t="s">
        <v>50</v>
      </c>
      <c r="J1473" s="1" t="s">
        <v>37</v>
      </c>
      <c r="K1473" s="1" t="s">
        <v>36</v>
      </c>
      <c r="L1473" s="1" t="s">
        <v>35</v>
      </c>
      <c r="M1473" s="1" t="s">
        <v>34</v>
      </c>
      <c r="N1473" s="1">
        <v>6624</v>
      </c>
      <c r="O1473" s="1" t="s">
        <v>4</v>
      </c>
      <c r="P1473" s="1">
        <v>6624</v>
      </c>
      <c r="Q1473" s="1">
        <v>0</v>
      </c>
      <c r="R1473" s="1" t="s">
        <v>33</v>
      </c>
      <c r="S1473" s="1">
        <v>116.04</v>
      </c>
      <c r="T1473" s="6">
        <f>+S1473*N1473</f>
        <v>768648.96000000008</v>
      </c>
      <c r="U1473" s="6">
        <f>+S1473*Q1473</f>
        <v>0</v>
      </c>
      <c r="V1473" s="1" t="str">
        <f>IF(AB1473=0,IFERROR(VLOOKUP(L1473,[1]listaMateriales!A:K,11,0),"-"),"Sin producto")</f>
        <v>Ladrillos (Campana)</v>
      </c>
      <c r="W1473" s="6">
        <f>+IF(OR(K1473="27",K1473="28",K1473="29"),VLOOKUP(L1473,[1]listaMateriales!A:E,5,0),0)*N1473/1000</f>
        <v>31.795199999999998</v>
      </c>
      <c r="X1473" s="6">
        <f>+IF(W1473=0,0,T1473/W1473)</f>
        <v>24175.000000000004</v>
      </c>
      <c r="Y1473" s="1" t="str">
        <f>MID(L1473,14,1)</f>
        <v/>
      </c>
      <c r="Z1473" s="2" t="str">
        <f>IF(IFERROR(FIND("PUL",M1473,1),0)&gt;1,"pulido","no")</f>
        <v>no</v>
      </c>
      <c r="AA1473" s="2" t="str">
        <f>IF(IFERROR(FIND("BIOC",M1473,1),0)&gt;1,"BIOCITY","no")</f>
        <v>no</v>
      </c>
      <c r="AB1473" s="2">
        <f>IFERROR(SEARCH("INT",F1473,1),0)+IFERROR(SEARCH("DEV",F1473,1),0)+IFERROR(SEARCH("FC",F1473,1),0)+IFERROR(SEARCH("USD",F1473,1),0)</f>
        <v>0</v>
      </c>
    </row>
    <row r="1474" spans="1:28" x14ac:dyDescent="0.2">
      <c r="A1474" s="1" t="s">
        <v>826</v>
      </c>
      <c r="B1474" s="1" t="s">
        <v>42</v>
      </c>
      <c r="C1474" s="4">
        <v>45370</v>
      </c>
      <c r="D1474" s="1" t="s">
        <v>41</v>
      </c>
      <c r="E1474" s="1" t="s">
        <v>40</v>
      </c>
      <c r="F1474" s="1" t="s">
        <v>825</v>
      </c>
      <c r="G1474" s="1" t="s">
        <v>39</v>
      </c>
      <c r="H1474" s="1" t="s">
        <v>38</v>
      </c>
      <c r="I1474" s="1" t="s">
        <v>50</v>
      </c>
      <c r="J1474" s="1" t="s">
        <v>37</v>
      </c>
      <c r="K1474" s="1" t="s">
        <v>36</v>
      </c>
      <c r="L1474" s="1" t="s">
        <v>75</v>
      </c>
      <c r="M1474" s="1" t="s">
        <v>74</v>
      </c>
      <c r="N1474" s="1">
        <v>1260</v>
      </c>
      <c r="O1474" s="1" t="s">
        <v>4</v>
      </c>
      <c r="P1474" s="1">
        <v>1260</v>
      </c>
      <c r="Q1474" s="1">
        <v>0</v>
      </c>
      <c r="R1474" s="1" t="s">
        <v>33</v>
      </c>
      <c r="S1474" s="1">
        <v>224.01</v>
      </c>
      <c r="T1474" s="6">
        <f>+S1474*N1474</f>
        <v>282252.59999999998</v>
      </c>
      <c r="U1474" s="6">
        <f>+S1474*Q1474</f>
        <v>0</v>
      </c>
      <c r="V1474" s="1" t="str">
        <f>IF(AB1474=0,IFERROR(VLOOKUP(L1474,[1]listaMateriales!A:K,11,0),"-"),"Sin producto")</f>
        <v>Ladrillos (Campana)</v>
      </c>
      <c r="W1474" s="6">
        <f>+IF(OR(K1474="27",K1474="28",K1474="29"),VLOOKUP(L1474,[1]listaMateriales!A:E,5,0),0)*N1474/1000</f>
        <v>9.8279999999999994</v>
      </c>
      <c r="X1474" s="6">
        <f>+IF(W1474=0,0,T1474/W1474)</f>
        <v>28719.23076923077</v>
      </c>
      <c r="Y1474" s="1" t="str">
        <f>MID(L1474,14,1)</f>
        <v/>
      </c>
      <c r="Z1474" s="2" t="str">
        <f>IF(IFERROR(FIND("PUL",M1474,1),0)&gt;1,"pulido","no")</f>
        <v>no</v>
      </c>
      <c r="AA1474" s="2" t="str">
        <f>IF(IFERROR(FIND("BIOC",M1474,1),0)&gt;1,"BIOCITY","no")</f>
        <v>no</v>
      </c>
      <c r="AB1474" s="2">
        <f>IFERROR(SEARCH("INT",F1474,1),0)+IFERROR(SEARCH("DEV",F1474,1),0)+IFERROR(SEARCH("FC",F1474,1),0)+IFERROR(SEARCH("USD",F1474,1),0)</f>
        <v>0</v>
      </c>
    </row>
    <row r="1475" spans="1:28" x14ac:dyDescent="0.2">
      <c r="A1475" s="1" t="s">
        <v>826</v>
      </c>
      <c r="B1475" s="1" t="s">
        <v>42</v>
      </c>
      <c r="C1475" s="4">
        <v>45370</v>
      </c>
      <c r="D1475" s="1" t="s">
        <v>41</v>
      </c>
      <c r="E1475" s="1" t="s">
        <v>40</v>
      </c>
      <c r="F1475" s="1" t="s">
        <v>825</v>
      </c>
      <c r="G1475" s="1" t="s">
        <v>39</v>
      </c>
      <c r="H1475" s="1" t="s">
        <v>38</v>
      </c>
      <c r="I1475" s="1" t="s">
        <v>50</v>
      </c>
      <c r="J1475" s="1" t="s">
        <v>37</v>
      </c>
      <c r="K1475" s="1" t="s">
        <v>36</v>
      </c>
      <c r="L1475" s="1" t="s">
        <v>207</v>
      </c>
      <c r="M1475" s="1" t="s">
        <v>206</v>
      </c>
      <c r="N1475" s="1">
        <v>2700</v>
      </c>
      <c r="O1475" s="1" t="s">
        <v>4</v>
      </c>
      <c r="P1475" s="1">
        <v>2700</v>
      </c>
      <c r="Q1475" s="1">
        <v>0</v>
      </c>
      <c r="R1475" s="1" t="s">
        <v>33</v>
      </c>
      <c r="S1475" s="1">
        <v>177.05</v>
      </c>
      <c r="T1475" s="6">
        <f>+S1475*N1475</f>
        <v>478035.00000000006</v>
      </c>
      <c r="U1475" s="6">
        <f>+S1475*Q1475</f>
        <v>0</v>
      </c>
      <c r="V1475" s="1" t="str">
        <f>IF(AB1475=0,IFERROR(VLOOKUP(L1475,[1]listaMateriales!A:K,11,0),"-"),"Sin producto")</f>
        <v>Ladrillos (Campana)</v>
      </c>
      <c r="W1475" s="6">
        <f>+IF(OR(K1475="27",K1475="28",K1475="29"),VLOOKUP(L1475,[1]listaMateriales!A:E,5,0),0)*N1475/1000</f>
        <v>18.899999999999999</v>
      </c>
      <c r="X1475" s="6">
        <f>+IF(W1475=0,0,T1475/W1475)</f>
        <v>25292.857142857149</v>
      </c>
      <c r="Y1475" s="1" t="str">
        <f>MID(L1475,14,1)</f>
        <v/>
      </c>
      <c r="Z1475" s="2" t="str">
        <f>IF(IFERROR(FIND("PUL",M1475,1),0)&gt;1,"pulido","no")</f>
        <v>no</v>
      </c>
      <c r="AA1475" s="2" t="str">
        <f>IF(IFERROR(FIND("BIOC",M1475,1),0)&gt;1,"BIOCITY","no")</f>
        <v>no</v>
      </c>
      <c r="AB1475" s="2">
        <f>IFERROR(SEARCH("INT",F1475,1),0)+IFERROR(SEARCH("DEV",F1475,1),0)+IFERROR(SEARCH("FC",F1475,1),0)+IFERROR(SEARCH("USD",F1475,1),0)</f>
        <v>0</v>
      </c>
    </row>
    <row r="1476" spans="1:28" x14ac:dyDescent="0.2">
      <c r="A1476" s="1" t="s">
        <v>824</v>
      </c>
      <c r="B1476" s="1" t="s">
        <v>42</v>
      </c>
      <c r="C1476" s="4">
        <v>45370</v>
      </c>
      <c r="D1476" s="1" t="s">
        <v>460</v>
      </c>
      <c r="E1476" s="1" t="s">
        <v>459</v>
      </c>
      <c r="F1476" s="1" t="s">
        <v>768</v>
      </c>
      <c r="G1476" s="1" t="s">
        <v>39</v>
      </c>
      <c r="H1476" s="1" t="s">
        <v>38</v>
      </c>
      <c r="I1476" s="1" t="s">
        <v>50</v>
      </c>
      <c r="J1476" s="1" t="s">
        <v>37</v>
      </c>
      <c r="K1476" s="1" t="s">
        <v>36</v>
      </c>
      <c r="L1476" s="1" t="s">
        <v>88</v>
      </c>
      <c r="M1476" s="1" t="s">
        <v>87</v>
      </c>
      <c r="N1476" s="1">
        <v>6336</v>
      </c>
      <c r="O1476" s="1" t="s">
        <v>4</v>
      </c>
      <c r="P1476" s="1">
        <v>6336</v>
      </c>
      <c r="Q1476" s="1">
        <v>0</v>
      </c>
      <c r="R1476" s="1" t="s">
        <v>125</v>
      </c>
      <c r="S1476" s="1">
        <v>219.44</v>
      </c>
      <c r="T1476" s="6">
        <f>+S1476*N1476</f>
        <v>1390371.8400000001</v>
      </c>
      <c r="U1476" s="6">
        <f>+S1476*Q1476</f>
        <v>0</v>
      </c>
      <c r="V1476" s="1" t="str">
        <f>IF(AB1476=0,IFERROR(VLOOKUP(L1476,[1]listaMateriales!A:K,11,0),"-"),"Sin producto")</f>
        <v>Ladrillos (Campana)</v>
      </c>
      <c r="W1476" s="6">
        <f>+IF(OR(K1476="27",K1476="28",K1476="29"),VLOOKUP(L1476,[1]listaMateriales!A:E,5,0),0)*N1476/1000</f>
        <v>29.145599999999998</v>
      </c>
      <c r="X1476" s="6">
        <f>+IF(W1476=0,0,T1476/W1476)</f>
        <v>47704.34782608696</v>
      </c>
      <c r="Y1476" s="1" t="str">
        <f>MID(L1476,14,1)</f>
        <v/>
      </c>
      <c r="Z1476" s="2" t="str">
        <f>IF(IFERROR(FIND("PUL",M1476,1),0)&gt;1,"pulido","no")</f>
        <v>no</v>
      </c>
      <c r="AA1476" s="2" t="str">
        <f>IF(IFERROR(FIND("BIOC",M1476,1),0)&gt;1,"BIOCITY","no")</f>
        <v>no</v>
      </c>
      <c r="AB1476" s="2">
        <f>IFERROR(SEARCH("INT",F1476,1),0)+IFERROR(SEARCH("DEV",F1476,1),0)+IFERROR(SEARCH("FC",F1476,1),0)+IFERROR(SEARCH("USD",F1476,1),0)</f>
        <v>0</v>
      </c>
    </row>
    <row r="1477" spans="1:28" x14ac:dyDescent="0.2">
      <c r="A1477" s="1" t="s">
        <v>823</v>
      </c>
      <c r="B1477" s="1" t="s">
        <v>15</v>
      </c>
      <c r="C1477" s="4">
        <v>45370</v>
      </c>
      <c r="D1477" s="1" t="s">
        <v>822</v>
      </c>
      <c r="E1477" s="1" t="s">
        <v>821</v>
      </c>
      <c r="F1477" s="1" t="s">
        <v>678</v>
      </c>
      <c r="G1477" s="1" t="s">
        <v>39</v>
      </c>
      <c r="H1477" s="1" t="s">
        <v>38</v>
      </c>
      <c r="I1477" s="1" t="s">
        <v>50</v>
      </c>
      <c r="J1477" s="1" t="s">
        <v>9</v>
      </c>
      <c r="K1477" s="1" t="s">
        <v>30</v>
      </c>
      <c r="L1477" s="1" t="s">
        <v>118</v>
      </c>
      <c r="M1477" s="1" t="s">
        <v>117</v>
      </c>
      <c r="N1477" s="1">
        <v>387.84</v>
      </c>
      <c r="O1477" s="1" t="s">
        <v>2</v>
      </c>
      <c r="P1477" s="1">
        <v>387.84</v>
      </c>
      <c r="Q1477" s="1">
        <v>0</v>
      </c>
      <c r="R1477" s="1" t="s">
        <v>195</v>
      </c>
      <c r="S1477" s="1">
        <v>2961</v>
      </c>
      <c r="T1477" s="6">
        <f>+S1477*N1477</f>
        <v>1148394.24</v>
      </c>
      <c r="U1477" s="6">
        <f>+S1477*Q1477</f>
        <v>0</v>
      </c>
      <c r="V1477" s="1" t="str">
        <f>IF(AB1477=0,IFERROR(VLOOKUP(L1477,[1]listaMateriales!A:K,11,0),"-"),"Sin producto")</f>
        <v>38 x 38</v>
      </c>
      <c r="W1477" s="6">
        <f>+IF(OR(K1477="27",K1477="28",K1477="29"),VLOOKUP(L1477,[1]listaMateriales!A:E,5,0),0)*N1477/1000</f>
        <v>0</v>
      </c>
      <c r="X1477" s="6">
        <f>+IF(W1477=0,0,T1477/W1477)</f>
        <v>0</v>
      </c>
      <c r="Y1477" s="1" t="str">
        <f>MID(L1477,14,1)</f>
        <v>1</v>
      </c>
      <c r="Z1477" s="2" t="str">
        <f>IF(IFERROR(FIND("PUL",M1477,1),0)&gt;1,"pulido","no")</f>
        <v>no</v>
      </c>
      <c r="AA1477" s="2" t="str">
        <f>IF(IFERROR(FIND("BIOC",M1477,1),0)&gt;1,"BIOCITY","no")</f>
        <v>no</v>
      </c>
      <c r="AB1477" s="2">
        <f>IFERROR(SEARCH("INT",F1477,1),0)+IFERROR(SEARCH("DEV",F1477,1),0)+IFERROR(SEARCH("FC",F1477,1),0)+IFERROR(SEARCH("USD",F1477,1),0)</f>
        <v>0</v>
      </c>
    </row>
    <row r="1478" spans="1:28" x14ac:dyDescent="0.2">
      <c r="A1478" s="1" t="s">
        <v>823</v>
      </c>
      <c r="B1478" s="1" t="s">
        <v>15</v>
      </c>
      <c r="C1478" s="4">
        <v>45370</v>
      </c>
      <c r="D1478" s="1" t="s">
        <v>822</v>
      </c>
      <c r="E1478" s="1" t="s">
        <v>821</v>
      </c>
      <c r="F1478" s="1" t="s">
        <v>678</v>
      </c>
      <c r="G1478" s="1" t="s">
        <v>39</v>
      </c>
      <c r="H1478" s="1" t="s">
        <v>38</v>
      </c>
      <c r="I1478" s="1" t="s">
        <v>50</v>
      </c>
      <c r="J1478" s="1" t="s">
        <v>9</v>
      </c>
      <c r="K1478" s="1" t="s">
        <v>30</v>
      </c>
      <c r="L1478" s="1" t="s">
        <v>69</v>
      </c>
      <c r="M1478" s="1" t="s">
        <v>68</v>
      </c>
      <c r="N1478" s="1">
        <v>290.88</v>
      </c>
      <c r="O1478" s="1" t="s">
        <v>2</v>
      </c>
      <c r="P1478" s="1">
        <v>290.88</v>
      </c>
      <c r="Q1478" s="1">
        <v>0</v>
      </c>
      <c r="R1478" s="1" t="s">
        <v>195</v>
      </c>
      <c r="S1478" s="1">
        <v>3231.41</v>
      </c>
      <c r="T1478" s="6">
        <f>+S1478*N1478</f>
        <v>939952.54079999996</v>
      </c>
      <c r="U1478" s="6">
        <f>+S1478*Q1478</f>
        <v>0</v>
      </c>
      <c r="V1478" s="1" t="str">
        <f>IF(AB1478=0,IFERROR(VLOOKUP(L1478,[1]listaMateriales!A:K,11,0),"-"),"Sin producto")</f>
        <v>38 x 38</v>
      </c>
      <c r="W1478" s="6">
        <f>+IF(OR(K1478="27",K1478="28",K1478="29"),VLOOKUP(L1478,[1]listaMateriales!A:E,5,0),0)*N1478/1000</f>
        <v>0</v>
      </c>
      <c r="X1478" s="6">
        <f>+IF(W1478=0,0,T1478/W1478)</f>
        <v>0</v>
      </c>
      <c r="Y1478" s="1" t="str">
        <f>MID(L1478,14,1)</f>
        <v>1</v>
      </c>
      <c r="Z1478" s="2" t="str">
        <f>IF(IFERROR(FIND("PUL",M1478,1),0)&gt;1,"pulido","no")</f>
        <v>no</v>
      </c>
      <c r="AA1478" s="2" t="str">
        <f>IF(IFERROR(FIND("BIOC",M1478,1),0)&gt;1,"BIOCITY","no")</f>
        <v>no</v>
      </c>
      <c r="AB1478" s="2">
        <f>IFERROR(SEARCH("INT",F1478,1),0)+IFERROR(SEARCH("DEV",F1478,1),0)+IFERROR(SEARCH("FC",F1478,1),0)+IFERROR(SEARCH("USD",F1478,1),0)</f>
        <v>0</v>
      </c>
    </row>
    <row r="1479" spans="1:28" x14ac:dyDescent="0.2">
      <c r="A1479" s="1" t="s">
        <v>820</v>
      </c>
      <c r="B1479" s="1" t="s">
        <v>42</v>
      </c>
      <c r="C1479" s="4">
        <v>45370</v>
      </c>
      <c r="D1479" s="1" t="s">
        <v>41</v>
      </c>
      <c r="E1479" s="1" t="s">
        <v>40</v>
      </c>
      <c r="F1479" s="1" t="s">
        <v>819</v>
      </c>
      <c r="G1479" s="1" t="s">
        <v>39</v>
      </c>
      <c r="H1479" s="1" t="s">
        <v>38</v>
      </c>
      <c r="I1479" s="1" t="s">
        <v>50</v>
      </c>
      <c r="J1479" s="1" t="s">
        <v>37</v>
      </c>
      <c r="K1479" s="1" t="s">
        <v>36</v>
      </c>
      <c r="L1479" s="1" t="s">
        <v>35</v>
      </c>
      <c r="M1479" s="1" t="s">
        <v>34</v>
      </c>
      <c r="N1479" s="1">
        <v>6336</v>
      </c>
      <c r="O1479" s="1" t="s">
        <v>4</v>
      </c>
      <c r="P1479" s="1">
        <v>6336</v>
      </c>
      <c r="Q1479" s="1">
        <v>0</v>
      </c>
      <c r="R1479" s="1" t="s">
        <v>33</v>
      </c>
      <c r="S1479" s="1">
        <v>116.04</v>
      </c>
      <c r="T1479" s="6">
        <f>+S1479*N1479</f>
        <v>735229.44000000006</v>
      </c>
      <c r="U1479" s="6">
        <f>+S1479*Q1479</f>
        <v>0</v>
      </c>
      <c r="V1479" s="1" t="str">
        <f>IF(AB1479=0,IFERROR(VLOOKUP(L1479,[1]listaMateriales!A:K,11,0),"-"),"Sin producto")</f>
        <v>Ladrillos (Campana)</v>
      </c>
      <c r="W1479" s="6">
        <f>+IF(OR(K1479="27",K1479="28",K1479="29"),VLOOKUP(L1479,[1]listaMateriales!A:E,5,0),0)*N1479/1000</f>
        <v>30.412800000000001</v>
      </c>
      <c r="X1479" s="6">
        <f>+IF(W1479=0,0,T1479/W1479)</f>
        <v>24175</v>
      </c>
      <c r="Y1479" s="1" t="str">
        <f>MID(L1479,14,1)</f>
        <v/>
      </c>
      <c r="Z1479" s="2" t="str">
        <f>IF(IFERROR(FIND("PUL",M1479,1),0)&gt;1,"pulido","no")</f>
        <v>no</v>
      </c>
      <c r="AA1479" s="2" t="str">
        <f>IF(IFERROR(FIND("BIOC",M1479,1),0)&gt;1,"BIOCITY","no")</f>
        <v>no</v>
      </c>
      <c r="AB1479" s="2">
        <f>IFERROR(SEARCH("INT",F1479,1),0)+IFERROR(SEARCH("DEV",F1479,1),0)+IFERROR(SEARCH("FC",F1479,1),0)+IFERROR(SEARCH("USD",F1479,1),0)</f>
        <v>0</v>
      </c>
    </row>
    <row r="1480" spans="1:28" x14ac:dyDescent="0.2">
      <c r="A1480" s="1" t="s">
        <v>818</v>
      </c>
      <c r="B1480" s="1" t="s">
        <v>42</v>
      </c>
      <c r="C1480" s="4">
        <v>45370</v>
      </c>
      <c r="D1480" s="1" t="s">
        <v>41</v>
      </c>
      <c r="E1480" s="1" t="s">
        <v>40</v>
      </c>
      <c r="F1480" s="1" t="s">
        <v>817</v>
      </c>
      <c r="G1480" s="1" t="s">
        <v>39</v>
      </c>
      <c r="H1480" s="1" t="s">
        <v>38</v>
      </c>
      <c r="I1480" s="1" t="s">
        <v>50</v>
      </c>
      <c r="J1480" s="1" t="s">
        <v>37</v>
      </c>
      <c r="K1480" s="1" t="s">
        <v>36</v>
      </c>
      <c r="L1480" s="1" t="s">
        <v>35</v>
      </c>
      <c r="M1480" s="1" t="s">
        <v>34</v>
      </c>
      <c r="N1480" s="1">
        <v>6336</v>
      </c>
      <c r="O1480" s="1" t="s">
        <v>4</v>
      </c>
      <c r="P1480" s="1">
        <v>6336</v>
      </c>
      <c r="Q1480" s="1">
        <v>0</v>
      </c>
      <c r="R1480" s="1" t="s">
        <v>33</v>
      </c>
      <c r="S1480" s="1">
        <v>116.04</v>
      </c>
      <c r="T1480" s="6">
        <f>+S1480*N1480</f>
        <v>735229.44000000006</v>
      </c>
      <c r="U1480" s="6">
        <f>+S1480*Q1480</f>
        <v>0</v>
      </c>
      <c r="V1480" s="1" t="str">
        <f>IF(AB1480=0,IFERROR(VLOOKUP(L1480,[1]listaMateriales!A:K,11,0),"-"),"Sin producto")</f>
        <v>Ladrillos (Campana)</v>
      </c>
      <c r="W1480" s="6">
        <f>+IF(OR(K1480="27",K1480="28",K1480="29"),VLOOKUP(L1480,[1]listaMateriales!A:E,5,0),0)*N1480/1000</f>
        <v>30.412800000000001</v>
      </c>
      <c r="X1480" s="6">
        <f>+IF(W1480=0,0,T1480/W1480)</f>
        <v>24175</v>
      </c>
      <c r="Y1480" s="1" t="str">
        <f>MID(L1480,14,1)</f>
        <v/>
      </c>
      <c r="Z1480" s="2" t="str">
        <f>IF(IFERROR(FIND("PUL",M1480,1),0)&gt;1,"pulido","no")</f>
        <v>no</v>
      </c>
      <c r="AA1480" s="2" t="str">
        <f>IF(IFERROR(FIND("BIOC",M1480,1),0)&gt;1,"BIOCITY","no")</f>
        <v>no</v>
      </c>
      <c r="AB1480" s="2">
        <f>IFERROR(SEARCH("INT",F1480,1),0)+IFERROR(SEARCH("DEV",F1480,1),0)+IFERROR(SEARCH("FC",F1480,1),0)+IFERROR(SEARCH("USD",F1480,1),0)</f>
        <v>0</v>
      </c>
    </row>
    <row r="1481" spans="1:28" x14ac:dyDescent="0.2">
      <c r="A1481" s="1" t="s">
        <v>816</v>
      </c>
      <c r="B1481" s="1" t="s">
        <v>42</v>
      </c>
      <c r="C1481" s="4">
        <v>45370</v>
      </c>
      <c r="D1481" s="1" t="s">
        <v>190</v>
      </c>
      <c r="E1481" s="1" t="s">
        <v>189</v>
      </c>
      <c r="F1481" s="1" t="s">
        <v>768</v>
      </c>
      <c r="G1481" s="1" t="s">
        <v>39</v>
      </c>
      <c r="H1481" s="1" t="s">
        <v>38</v>
      </c>
      <c r="I1481" s="1" t="s">
        <v>0</v>
      </c>
      <c r="J1481" s="1" t="s">
        <v>37</v>
      </c>
      <c r="K1481" s="1" t="s">
        <v>36</v>
      </c>
      <c r="L1481" s="1" t="s">
        <v>88</v>
      </c>
      <c r="M1481" s="1" t="s">
        <v>87</v>
      </c>
      <c r="N1481" s="1">
        <v>6336</v>
      </c>
      <c r="O1481" s="1" t="s">
        <v>4</v>
      </c>
      <c r="P1481" s="1">
        <v>6336</v>
      </c>
      <c r="Q1481" s="1">
        <v>0</v>
      </c>
      <c r="R1481" s="1" t="s">
        <v>125</v>
      </c>
      <c r="S1481" s="1">
        <v>235.3</v>
      </c>
      <c r="T1481" s="6">
        <f>+S1481*N1481</f>
        <v>1490860.8</v>
      </c>
      <c r="U1481" s="6">
        <f>+S1481*Q1481</f>
        <v>0</v>
      </c>
      <c r="V1481" s="1" t="str">
        <f>IF(AB1481=0,IFERROR(VLOOKUP(L1481,[1]listaMateriales!A:K,11,0),"-"),"Sin producto")</f>
        <v>Ladrillos (Campana)</v>
      </c>
      <c r="W1481" s="6">
        <f>+IF(OR(K1481="27",K1481="28",K1481="29"),VLOOKUP(L1481,[1]listaMateriales!A:E,5,0),0)*N1481/1000</f>
        <v>29.145599999999998</v>
      </c>
      <c r="X1481" s="6">
        <f>+IF(W1481=0,0,T1481/W1481)</f>
        <v>51152.17391304348</v>
      </c>
      <c r="Y1481" s="1" t="str">
        <f>MID(L1481,14,1)</f>
        <v/>
      </c>
      <c r="Z1481" s="2" t="str">
        <f>IF(IFERROR(FIND("PUL",M1481,1),0)&gt;1,"pulido","no")</f>
        <v>no</v>
      </c>
      <c r="AA1481" s="2" t="str">
        <f>IF(IFERROR(FIND("BIOC",M1481,1),0)&gt;1,"BIOCITY","no")</f>
        <v>no</v>
      </c>
      <c r="AB1481" s="2">
        <f>IFERROR(SEARCH("INT",F1481,1),0)+IFERROR(SEARCH("DEV",F1481,1),0)+IFERROR(SEARCH("FC",F1481,1),0)+IFERROR(SEARCH("USD",F1481,1),0)</f>
        <v>0</v>
      </c>
    </row>
    <row r="1482" spans="1:28" x14ac:dyDescent="0.2">
      <c r="A1482" s="1" t="s">
        <v>815</v>
      </c>
      <c r="B1482" s="1" t="s">
        <v>42</v>
      </c>
      <c r="C1482" s="4">
        <v>45370</v>
      </c>
      <c r="D1482" s="1" t="s">
        <v>205</v>
      </c>
      <c r="E1482" s="1" t="s">
        <v>204</v>
      </c>
      <c r="F1482" s="1" t="s">
        <v>768</v>
      </c>
      <c r="G1482" s="1" t="s">
        <v>39</v>
      </c>
      <c r="H1482" s="1" t="s">
        <v>38</v>
      </c>
      <c r="I1482" s="1" t="s">
        <v>50</v>
      </c>
      <c r="J1482" s="1" t="s">
        <v>37</v>
      </c>
      <c r="K1482" s="1" t="s">
        <v>36</v>
      </c>
      <c r="L1482" s="1" t="s">
        <v>35</v>
      </c>
      <c r="M1482" s="1" t="s">
        <v>34</v>
      </c>
      <c r="N1482" s="1">
        <v>1440</v>
      </c>
      <c r="O1482" s="1" t="s">
        <v>4</v>
      </c>
      <c r="P1482" s="1">
        <v>1440</v>
      </c>
      <c r="Q1482" s="1">
        <v>0</v>
      </c>
      <c r="R1482" s="1" t="s">
        <v>144</v>
      </c>
      <c r="S1482" s="1">
        <v>158.32</v>
      </c>
      <c r="T1482" s="6">
        <f>+S1482*N1482</f>
        <v>227980.79999999999</v>
      </c>
      <c r="U1482" s="6">
        <f>+S1482*Q1482</f>
        <v>0</v>
      </c>
      <c r="V1482" s="1" t="str">
        <f>IF(AB1482=0,IFERROR(VLOOKUP(L1482,[1]listaMateriales!A:K,11,0),"-"),"Sin producto")</f>
        <v>Ladrillos (Campana)</v>
      </c>
      <c r="W1482" s="6">
        <f>+IF(OR(K1482="27",K1482="28",K1482="29"),VLOOKUP(L1482,[1]listaMateriales!A:E,5,0),0)*N1482/1000</f>
        <v>6.9119999999999999</v>
      </c>
      <c r="X1482" s="6">
        <f>+IF(W1482=0,0,T1482/W1482)</f>
        <v>32983.333333333328</v>
      </c>
      <c r="Y1482" s="1" t="str">
        <f>MID(L1482,14,1)</f>
        <v/>
      </c>
      <c r="Z1482" s="2" t="str">
        <f>IF(IFERROR(FIND("PUL",M1482,1),0)&gt;1,"pulido","no")</f>
        <v>no</v>
      </c>
      <c r="AA1482" s="2" t="str">
        <f>IF(IFERROR(FIND("BIOC",M1482,1),0)&gt;1,"BIOCITY","no")</f>
        <v>no</v>
      </c>
      <c r="AB1482" s="2">
        <f>IFERROR(SEARCH("INT",F1482,1),0)+IFERROR(SEARCH("DEV",F1482,1),0)+IFERROR(SEARCH("FC",F1482,1),0)+IFERROR(SEARCH("USD",F1482,1),0)</f>
        <v>0</v>
      </c>
    </row>
    <row r="1483" spans="1:28" x14ac:dyDescent="0.2">
      <c r="A1483" s="1" t="s">
        <v>815</v>
      </c>
      <c r="B1483" s="1" t="s">
        <v>42</v>
      </c>
      <c r="C1483" s="4">
        <v>45370</v>
      </c>
      <c r="D1483" s="1" t="s">
        <v>205</v>
      </c>
      <c r="E1483" s="1" t="s">
        <v>204</v>
      </c>
      <c r="F1483" s="1" t="s">
        <v>768</v>
      </c>
      <c r="G1483" s="1" t="s">
        <v>39</v>
      </c>
      <c r="H1483" s="1" t="s">
        <v>38</v>
      </c>
      <c r="I1483" s="1" t="s">
        <v>50</v>
      </c>
      <c r="J1483" s="1" t="s">
        <v>37</v>
      </c>
      <c r="K1483" s="1" t="s">
        <v>36</v>
      </c>
      <c r="L1483" s="1" t="s">
        <v>86</v>
      </c>
      <c r="M1483" s="1" t="s">
        <v>85</v>
      </c>
      <c r="N1483" s="1">
        <v>5940</v>
      </c>
      <c r="O1483" s="1" t="s">
        <v>4</v>
      </c>
      <c r="P1483" s="1">
        <v>5940</v>
      </c>
      <c r="Q1483" s="1">
        <v>0</v>
      </c>
      <c r="R1483" s="1" t="s">
        <v>144</v>
      </c>
      <c r="S1483" s="1">
        <v>132.47</v>
      </c>
      <c r="T1483" s="6">
        <f>+S1483*N1483</f>
        <v>786871.8</v>
      </c>
      <c r="U1483" s="6">
        <f>+S1483*Q1483</f>
        <v>0</v>
      </c>
      <c r="V1483" s="1" t="str">
        <f>IF(AB1483=0,IFERROR(VLOOKUP(L1483,[1]listaMateriales!A:K,11,0),"-"),"Sin producto")</f>
        <v>Ladrillos (Campana)</v>
      </c>
      <c r="W1483" s="6">
        <f>+IF(OR(K1483="27",K1483="28",K1483="29"),VLOOKUP(L1483,[1]listaMateriales!A:E,5,0),0)*N1483/1000</f>
        <v>21.978000000000002</v>
      </c>
      <c r="X1483" s="6">
        <f>+IF(W1483=0,0,T1483/W1483)</f>
        <v>35802.7027027027</v>
      </c>
      <c r="Y1483" s="1" t="str">
        <f>MID(L1483,14,1)</f>
        <v/>
      </c>
      <c r="Z1483" s="2" t="str">
        <f>IF(IFERROR(FIND("PUL",M1483,1),0)&gt;1,"pulido","no")</f>
        <v>no</v>
      </c>
      <c r="AA1483" s="2" t="str">
        <f>IF(IFERROR(FIND("BIOC",M1483,1),0)&gt;1,"BIOCITY","no")</f>
        <v>no</v>
      </c>
      <c r="AB1483" s="2">
        <f>IFERROR(SEARCH("INT",F1483,1),0)+IFERROR(SEARCH("DEV",F1483,1),0)+IFERROR(SEARCH("FC",F1483,1),0)+IFERROR(SEARCH("USD",F1483,1),0)</f>
        <v>0</v>
      </c>
    </row>
    <row r="1484" spans="1:28" x14ac:dyDescent="0.2">
      <c r="A1484" s="1" t="s">
        <v>808</v>
      </c>
      <c r="B1484" s="1" t="s">
        <v>15</v>
      </c>
      <c r="C1484" s="4">
        <v>45370</v>
      </c>
      <c r="D1484" s="1" t="s">
        <v>807</v>
      </c>
      <c r="E1484" s="1" t="s">
        <v>806</v>
      </c>
      <c r="F1484" s="1" t="s">
        <v>805</v>
      </c>
      <c r="G1484" s="1" t="s">
        <v>12</v>
      </c>
      <c r="H1484" s="1" t="s">
        <v>11</v>
      </c>
      <c r="I1484" s="1" t="s">
        <v>50</v>
      </c>
      <c r="J1484" s="1" t="s">
        <v>9</v>
      </c>
      <c r="K1484" s="1" t="s">
        <v>30</v>
      </c>
      <c r="L1484" s="1" t="s">
        <v>223</v>
      </c>
      <c r="M1484" s="1" t="s">
        <v>222</v>
      </c>
      <c r="N1484" s="1">
        <v>969.6</v>
      </c>
      <c r="O1484" s="1" t="s">
        <v>2</v>
      </c>
      <c r="P1484" s="1">
        <v>0</v>
      </c>
      <c r="Q1484" s="1">
        <v>969.6</v>
      </c>
      <c r="R1484" s="1" t="s">
        <v>590</v>
      </c>
      <c r="S1484" s="1">
        <v>3110.55</v>
      </c>
      <c r="T1484" s="6">
        <f>+S1484*N1484</f>
        <v>3015989.2800000003</v>
      </c>
      <c r="U1484" s="6">
        <f>+S1484*Q1484</f>
        <v>3015989.2800000003</v>
      </c>
      <c r="V1484" s="1" t="str">
        <f>IF(AB1484=0,IFERROR(VLOOKUP(L1484,[1]listaMateriales!A:K,11,0),"-"),"Sin producto")</f>
        <v>38 x 38</v>
      </c>
      <c r="W1484" s="6">
        <f>+IF(OR(K1484="27",K1484="28",K1484="29"),VLOOKUP(L1484,[1]listaMateriales!A:E,5,0),0)*N1484/1000</f>
        <v>0</v>
      </c>
      <c r="X1484" s="6">
        <f>+IF(W1484=0,0,T1484/W1484)</f>
        <v>0</v>
      </c>
      <c r="Y1484" s="1" t="str">
        <f>MID(L1484,14,1)</f>
        <v>1</v>
      </c>
      <c r="Z1484" s="2" t="str">
        <f>IF(IFERROR(FIND("PUL",M1484,1),0)&gt;1,"pulido","no")</f>
        <v>no</v>
      </c>
      <c r="AA1484" s="2" t="str">
        <f>IF(IFERROR(FIND("BIOC",M1484,1),0)&gt;1,"BIOCITY","no")</f>
        <v>no</v>
      </c>
      <c r="AB1484" s="2">
        <f>IFERROR(SEARCH("INT",F1484,1),0)+IFERROR(SEARCH("DEV",F1484,1),0)+IFERROR(SEARCH("FC",F1484,1),0)+IFERROR(SEARCH("USD",F1484,1),0)</f>
        <v>0</v>
      </c>
    </row>
    <row r="1485" spans="1:28" x14ac:dyDescent="0.2">
      <c r="A1485" s="1" t="s">
        <v>808</v>
      </c>
      <c r="B1485" s="1" t="s">
        <v>15</v>
      </c>
      <c r="C1485" s="4">
        <v>45370</v>
      </c>
      <c r="D1485" s="1" t="s">
        <v>807</v>
      </c>
      <c r="E1485" s="1" t="s">
        <v>806</v>
      </c>
      <c r="F1485" s="1" t="s">
        <v>805</v>
      </c>
      <c r="G1485" s="1" t="s">
        <v>12</v>
      </c>
      <c r="H1485" s="1" t="s">
        <v>11</v>
      </c>
      <c r="I1485" s="1" t="s">
        <v>50</v>
      </c>
      <c r="J1485" s="1" t="s">
        <v>9</v>
      </c>
      <c r="K1485" s="1" t="s">
        <v>30</v>
      </c>
      <c r="L1485" s="1" t="s">
        <v>124</v>
      </c>
      <c r="M1485" s="1" t="s">
        <v>123</v>
      </c>
      <c r="N1485" s="1">
        <v>969.6</v>
      </c>
      <c r="O1485" s="1" t="s">
        <v>2</v>
      </c>
      <c r="P1485" s="1">
        <v>0</v>
      </c>
      <c r="Q1485" s="1">
        <v>969.6</v>
      </c>
      <c r="R1485" s="1" t="s">
        <v>590</v>
      </c>
      <c r="S1485" s="1">
        <v>3110.55</v>
      </c>
      <c r="T1485" s="6">
        <f>+S1485*N1485</f>
        <v>3015989.2800000003</v>
      </c>
      <c r="U1485" s="6">
        <f>+S1485*Q1485</f>
        <v>3015989.2800000003</v>
      </c>
      <c r="V1485" s="1" t="str">
        <f>IF(AB1485=0,IFERROR(VLOOKUP(L1485,[1]listaMateriales!A:K,11,0),"-"),"Sin producto")</f>
        <v>38 x 38</v>
      </c>
      <c r="W1485" s="6">
        <f>+IF(OR(K1485="27",K1485="28",K1485="29"),VLOOKUP(L1485,[1]listaMateriales!A:E,5,0),0)*N1485/1000</f>
        <v>0</v>
      </c>
      <c r="X1485" s="6">
        <f>+IF(W1485=0,0,T1485/W1485)</f>
        <v>0</v>
      </c>
      <c r="Y1485" s="1" t="str">
        <f>MID(L1485,14,1)</f>
        <v>1</v>
      </c>
      <c r="Z1485" s="2" t="str">
        <f>IF(IFERROR(FIND("PUL",M1485,1),0)&gt;1,"pulido","no")</f>
        <v>no</v>
      </c>
      <c r="AA1485" s="2" t="str">
        <f>IF(IFERROR(FIND("BIOC",M1485,1),0)&gt;1,"BIOCITY","no")</f>
        <v>no</v>
      </c>
      <c r="AB1485" s="2">
        <f>IFERROR(SEARCH("INT",F1485,1),0)+IFERROR(SEARCH("DEV",F1485,1),0)+IFERROR(SEARCH("FC",F1485,1),0)+IFERROR(SEARCH("USD",F1485,1),0)</f>
        <v>0</v>
      </c>
    </row>
    <row r="1486" spans="1:28" x14ac:dyDescent="0.2">
      <c r="A1486" s="1" t="s">
        <v>808</v>
      </c>
      <c r="B1486" s="1" t="s">
        <v>15</v>
      </c>
      <c r="C1486" s="4">
        <v>45370</v>
      </c>
      <c r="D1486" s="1" t="s">
        <v>807</v>
      </c>
      <c r="E1486" s="1" t="s">
        <v>806</v>
      </c>
      <c r="F1486" s="1" t="s">
        <v>805</v>
      </c>
      <c r="G1486" s="1" t="s">
        <v>12</v>
      </c>
      <c r="H1486" s="1" t="s">
        <v>11</v>
      </c>
      <c r="I1486" s="1" t="s">
        <v>50</v>
      </c>
      <c r="J1486" s="1" t="s">
        <v>9</v>
      </c>
      <c r="K1486" s="1" t="s">
        <v>30</v>
      </c>
      <c r="L1486" s="1" t="s">
        <v>814</v>
      </c>
      <c r="M1486" s="1" t="s">
        <v>813</v>
      </c>
      <c r="N1486" s="1">
        <v>1098.24</v>
      </c>
      <c r="O1486" s="1" t="s">
        <v>2</v>
      </c>
      <c r="P1486" s="1">
        <v>0</v>
      </c>
      <c r="Q1486" s="1">
        <v>1098.24</v>
      </c>
      <c r="R1486" s="1" t="s">
        <v>590</v>
      </c>
      <c r="S1486" s="1">
        <v>3990.12</v>
      </c>
      <c r="T1486" s="6">
        <f>+S1486*N1486</f>
        <v>4382109.3887999998</v>
      </c>
      <c r="U1486" s="6">
        <f>+S1486*Q1486</f>
        <v>4382109.3887999998</v>
      </c>
      <c r="V1486" s="1" t="str">
        <f>IF(AB1486=0,IFERROR(VLOOKUP(L1486,[1]listaMateriales!A:K,11,0),"-"),"Sin producto")</f>
        <v>51 x 51</v>
      </c>
      <c r="W1486" s="6">
        <f>+IF(OR(K1486="27",K1486="28",K1486="29"),VLOOKUP(L1486,[1]listaMateriales!A:E,5,0),0)*N1486/1000</f>
        <v>0</v>
      </c>
      <c r="X1486" s="6">
        <f>+IF(W1486=0,0,T1486/W1486)</f>
        <v>0</v>
      </c>
      <c r="Y1486" s="1" t="str">
        <f>MID(L1486,14,1)</f>
        <v>1</v>
      </c>
      <c r="Z1486" s="2" t="str">
        <f>IF(IFERROR(FIND("PUL",M1486,1),0)&gt;1,"pulido","no")</f>
        <v>no</v>
      </c>
      <c r="AA1486" s="2" t="str">
        <f>IF(IFERROR(FIND("BIOC",M1486,1),0)&gt;1,"BIOCITY","no")</f>
        <v>no</v>
      </c>
      <c r="AB1486" s="2">
        <f>IFERROR(SEARCH("INT",F1486,1),0)+IFERROR(SEARCH("DEV",F1486,1),0)+IFERROR(SEARCH("FC",F1486,1),0)+IFERROR(SEARCH("USD",F1486,1),0)</f>
        <v>0</v>
      </c>
    </row>
    <row r="1487" spans="1:28" x14ac:dyDescent="0.2">
      <c r="A1487" s="1" t="s">
        <v>808</v>
      </c>
      <c r="B1487" s="1" t="s">
        <v>15</v>
      </c>
      <c r="C1487" s="4">
        <v>45370</v>
      </c>
      <c r="D1487" s="1" t="s">
        <v>807</v>
      </c>
      <c r="E1487" s="1" t="s">
        <v>806</v>
      </c>
      <c r="F1487" s="1" t="s">
        <v>805</v>
      </c>
      <c r="G1487" s="1" t="s">
        <v>12</v>
      </c>
      <c r="H1487" s="1" t="s">
        <v>11</v>
      </c>
      <c r="I1487" s="1" t="s">
        <v>50</v>
      </c>
      <c r="J1487" s="1" t="s">
        <v>9</v>
      </c>
      <c r="K1487" s="1" t="s">
        <v>30</v>
      </c>
      <c r="L1487" s="1" t="s">
        <v>725</v>
      </c>
      <c r="M1487" s="1" t="s">
        <v>724</v>
      </c>
      <c r="N1487" s="1">
        <v>2196.48</v>
      </c>
      <c r="O1487" s="1" t="s">
        <v>2</v>
      </c>
      <c r="P1487" s="1">
        <v>0</v>
      </c>
      <c r="Q1487" s="1">
        <v>2196.48</v>
      </c>
      <c r="R1487" s="1" t="s">
        <v>590</v>
      </c>
      <c r="S1487" s="1">
        <v>3990.12</v>
      </c>
      <c r="T1487" s="6">
        <f>+S1487*N1487</f>
        <v>8764218.7775999997</v>
      </c>
      <c r="U1487" s="6">
        <f>+S1487*Q1487</f>
        <v>8764218.7775999997</v>
      </c>
      <c r="V1487" s="1" t="str">
        <f>IF(AB1487=0,IFERROR(VLOOKUP(L1487,[1]listaMateriales!A:K,11,0),"-"),"Sin producto")</f>
        <v>51 x 51</v>
      </c>
      <c r="W1487" s="6">
        <f>+IF(OR(K1487="27",K1487="28",K1487="29"),VLOOKUP(L1487,[1]listaMateriales!A:E,5,0),0)*N1487/1000</f>
        <v>0</v>
      </c>
      <c r="X1487" s="6">
        <f>+IF(W1487=0,0,T1487/W1487)</f>
        <v>0</v>
      </c>
      <c r="Y1487" s="1" t="str">
        <f>MID(L1487,14,1)</f>
        <v>1</v>
      </c>
      <c r="Z1487" s="2" t="str">
        <f>IF(IFERROR(FIND("PUL",M1487,1),0)&gt;1,"pulido","no")</f>
        <v>no</v>
      </c>
      <c r="AA1487" s="2" t="str">
        <f>IF(IFERROR(FIND("BIOC",M1487,1),0)&gt;1,"BIOCITY","no")</f>
        <v>no</v>
      </c>
      <c r="AB1487" s="2">
        <f>IFERROR(SEARCH("INT",F1487,1),0)+IFERROR(SEARCH("DEV",F1487,1),0)+IFERROR(SEARCH("FC",F1487,1),0)+IFERROR(SEARCH("USD",F1487,1),0)</f>
        <v>0</v>
      </c>
    </row>
    <row r="1488" spans="1:28" x14ac:dyDescent="0.2">
      <c r="A1488" s="1" t="s">
        <v>808</v>
      </c>
      <c r="B1488" s="1" t="s">
        <v>15</v>
      </c>
      <c r="C1488" s="4">
        <v>45370</v>
      </c>
      <c r="D1488" s="1" t="s">
        <v>807</v>
      </c>
      <c r="E1488" s="1" t="s">
        <v>806</v>
      </c>
      <c r="F1488" s="1" t="s">
        <v>805</v>
      </c>
      <c r="G1488" s="1" t="s">
        <v>12</v>
      </c>
      <c r="H1488" s="1" t="s">
        <v>11</v>
      </c>
      <c r="I1488" s="1" t="s">
        <v>50</v>
      </c>
      <c r="J1488" s="1" t="s">
        <v>9</v>
      </c>
      <c r="K1488" s="1" t="s">
        <v>30</v>
      </c>
      <c r="L1488" s="1" t="s">
        <v>59</v>
      </c>
      <c r="M1488" s="1" t="s">
        <v>58</v>
      </c>
      <c r="N1488" s="1">
        <v>969.6</v>
      </c>
      <c r="O1488" s="1" t="s">
        <v>2</v>
      </c>
      <c r="P1488" s="1">
        <v>969.6</v>
      </c>
      <c r="Q1488" s="1">
        <v>0</v>
      </c>
      <c r="R1488" s="1" t="s">
        <v>590</v>
      </c>
      <c r="S1488" s="1">
        <v>3110.55</v>
      </c>
      <c r="T1488" s="6">
        <f>+S1488*N1488</f>
        <v>3015989.2800000003</v>
      </c>
      <c r="U1488" s="6">
        <f>+S1488*Q1488</f>
        <v>0</v>
      </c>
      <c r="V1488" s="1" t="str">
        <f>IF(AB1488=0,IFERROR(VLOOKUP(L1488,[1]listaMateriales!A:K,11,0),"-"),"Sin producto")</f>
        <v>38 x 38</v>
      </c>
      <c r="W1488" s="6">
        <f>+IF(OR(K1488="27",K1488="28",K1488="29"),VLOOKUP(L1488,[1]listaMateriales!A:E,5,0),0)*N1488/1000</f>
        <v>0</v>
      </c>
      <c r="X1488" s="6">
        <f>+IF(W1488=0,0,T1488/W1488)</f>
        <v>0</v>
      </c>
      <c r="Y1488" s="1" t="str">
        <f>MID(L1488,14,1)</f>
        <v>1</v>
      </c>
      <c r="Z1488" s="2" t="str">
        <f>IF(IFERROR(FIND("PUL",M1488,1),0)&gt;1,"pulido","no")</f>
        <v>no</v>
      </c>
      <c r="AA1488" s="2" t="str">
        <f>IF(IFERROR(FIND("BIOC",M1488,1),0)&gt;1,"BIOCITY","no")</f>
        <v>no</v>
      </c>
      <c r="AB1488" s="2">
        <f>IFERROR(SEARCH("INT",F1488,1),0)+IFERROR(SEARCH("DEV",F1488,1),0)+IFERROR(SEARCH("FC",F1488,1),0)+IFERROR(SEARCH("USD",F1488,1),0)</f>
        <v>0</v>
      </c>
    </row>
    <row r="1489" spans="1:28" x14ac:dyDescent="0.2">
      <c r="A1489" s="1" t="s">
        <v>808</v>
      </c>
      <c r="B1489" s="1" t="s">
        <v>15</v>
      </c>
      <c r="C1489" s="4">
        <v>45370</v>
      </c>
      <c r="D1489" s="1" t="s">
        <v>807</v>
      </c>
      <c r="E1489" s="1" t="s">
        <v>806</v>
      </c>
      <c r="F1489" s="1" t="s">
        <v>805</v>
      </c>
      <c r="G1489" s="1" t="s">
        <v>12</v>
      </c>
      <c r="H1489" s="1" t="s">
        <v>11</v>
      </c>
      <c r="I1489" s="1" t="s">
        <v>50</v>
      </c>
      <c r="J1489" s="1" t="s">
        <v>9</v>
      </c>
      <c r="K1489" s="1" t="s">
        <v>30</v>
      </c>
      <c r="L1489" s="1" t="s">
        <v>812</v>
      </c>
      <c r="M1489" s="1" t="s">
        <v>811</v>
      </c>
      <c r="N1489" s="1">
        <v>969.6</v>
      </c>
      <c r="O1489" s="1" t="s">
        <v>2</v>
      </c>
      <c r="P1489" s="1">
        <v>969.6</v>
      </c>
      <c r="Q1489" s="1">
        <v>0</v>
      </c>
      <c r="R1489" s="1" t="s">
        <v>590</v>
      </c>
      <c r="S1489" s="1">
        <v>3110.55</v>
      </c>
      <c r="T1489" s="6">
        <f>+S1489*N1489</f>
        <v>3015989.2800000003</v>
      </c>
      <c r="U1489" s="6">
        <f>+S1489*Q1489</f>
        <v>0</v>
      </c>
      <c r="V1489" s="1" t="str">
        <f>IF(AB1489=0,IFERROR(VLOOKUP(L1489,[1]listaMateriales!A:K,11,0),"-"),"Sin producto")</f>
        <v>38 x 38</v>
      </c>
      <c r="W1489" s="6">
        <f>+IF(OR(K1489="27",K1489="28",K1489="29"),VLOOKUP(L1489,[1]listaMateriales!A:E,5,0),0)*N1489/1000</f>
        <v>0</v>
      </c>
      <c r="X1489" s="6">
        <f>+IF(W1489=0,0,T1489/W1489)</f>
        <v>0</v>
      </c>
      <c r="Y1489" s="1" t="str">
        <f>MID(L1489,14,1)</f>
        <v>1</v>
      </c>
      <c r="Z1489" s="2" t="str">
        <f>IF(IFERROR(FIND("PUL",M1489,1),0)&gt;1,"pulido","no")</f>
        <v>no</v>
      </c>
      <c r="AA1489" s="2" t="str">
        <f>IF(IFERROR(FIND("BIOC",M1489,1),0)&gt;1,"BIOCITY","no")</f>
        <v>no</v>
      </c>
      <c r="AB1489" s="2">
        <f>IFERROR(SEARCH("INT",F1489,1),0)+IFERROR(SEARCH("DEV",F1489,1),0)+IFERROR(SEARCH("FC",F1489,1),0)+IFERROR(SEARCH("USD",F1489,1),0)</f>
        <v>0</v>
      </c>
    </row>
    <row r="1490" spans="1:28" x14ac:dyDescent="0.2">
      <c r="A1490" s="1" t="s">
        <v>808</v>
      </c>
      <c r="B1490" s="1" t="s">
        <v>15</v>
      </c>
      <c r="C1490" s="4">
        <v>45370</v>
      </c>
      <c r="D1490" s="1" t="s">
        <v>807</v>
      </c>
      <c r="E1490" s="1" t="s">
        <v>806</v>
      </c>
      <c r="F1490" s="1" t="s">
        <v>805</v>
      </c>
      <c r="G1490" s="1" t="s">
        <v>12</v>
      </c>
      <c r="H1490" s="1" t="s">
        <v>11</v>
      </c>
      <c r="I1490" s="1" t="s">
        <v>50</v>
      </c>
      <c r="J1490" s="1" t="s">
        <v>9</v>
      </c>
      <c r="K1490" s="1" t="s">
        <v>30</v>
      </c>
      <c r="L1490" s="1" t="s">
        <v>810</v>
      </c>
      <c r="M1490" s="1" t="s">
        <v>809</v>
      </c>
      <c r="N1490" s="1">
        <v>969.6</v>
      </c>
      <c r="O1490" s="1" t="s">
        <v>2</v>
      </c>
      <c r="P1490" s="1">
        <v>0</v>
      </c>
      <c r="Q1490" s="1">
        <v>969.6</v>
      </c>
      <c r="R1490" s="1" t="s">
        <v>590</v>
      </c>
      <c r="S1490" s="1">
        <v>3110.55</v>
      </c>
      <c r="T1490" s="6">
        <f>+S1490*N1490</f>
        <v>3015989.2800000003</v>
      </c>
      <c r="U1490" s="6">
        <f>+S1490*Q1490</f>
        <v>3015989.2800000003</v>
      </c>
      <c r="V1490" s="1" t="str">
        <f>IF(AB1490=0,IFERROR(VLOOKUP(L1490,[1]listaMateriales!A:K,11,0),"-"),"Sin producto")</f>
        <v>38 x 38</v>
      </c>
      <c r="W1490" s="6">
        <f>+IF(OR(K1490="27",K1490="28",K1490="29"),VLOOKUP(L1490,[1]listaMateriales!A:E,5,0),0)*N1490/1000</f>
        <v>0</v>
      </c>
      <c r="X1490" s="6">
        <f>+IF(W1490=0,0,T1490/W1490)</f>
        <v>0</v>
      </c>
      <c r="Y1490" s="1" t="str">
        <f>MID(L1490,14,1)</f>
        <v>1</v>
      </c>
      <c r="Z1490" s="2" t="str">
        <f>IF(IFERROR(FIND("PUL",M1490,1),0)&gt;1,"pulido","no")</f>
        <v>no</v>
      </c>
      <c r="AA1490" s="2" t="str">
        <f>IF(IFERROR(FIND("BIOC",M1490,1),0)&gt;1,"BIOCITY","no")</f>
        <v>no</v>
      </c>
      <c r="AB1490" s="2">
        <f>IFERROR(SEARCH("INT",F1490,1),0)+IFERROR(SEARCH("DEV",F1490,1),0)+IFERROR(SEARCH("FC",F1490,1),0)+IFERROR(SEARCH("USD",F1490,1),0)</f>
        <v>0</v>
      </c>
    </row>
    <row r="1491" spans="1:28" x14ac:dyDescent="0.2">
      <c r="A1491" s="1" t="s">
        <v>808</v>
      </c>
      <c r="B1491" s="1" t="s">
        <v>15</v>
      </c>
      <c r="C1491" s="4">
        <v>45370</v>
      </c>
      <c r="D1491" s="1" t="s">
        <v>807</v>
      </c>
      <c r="E1491" s="1" t="s">
        <v>806</v>
      </c>
      <c r="F1491" s="1" t="s">
        <v>805</v>
      </c>
      <c r="G1491" s="1" t="s">
        <v>12</v>
      </c>
      <c r="H1491" s="1" t="s">
        <v>11</v>
      </c>
      <c r="I1491" s="1" t="s">
        <v>50</v>
      </c>
      <c r="J1491" s="1" t="s">
        <v>9</v>
      </c>
      <c r="K1491" s="1" t="s">
        <v>30</v>
      </c>
      <c r="L1491" s="1" t="s">
        <v>804</v>
      </c>
      <c r="M1491" s="1" t="s">
        <v>803</v>
      </c>
      <c r="N1491" s="1">
        <v>969.6</v>
      </c>
      <c r="O1491" s="1" t="s">
        <v>2</v>
      </c>
      <c r="P1491" s="1">
        <v>290.88</v>
      </c>
      <c r="Q1491" s="1">
        <v>678.72</v>
      </c>
      <c r="R1491" s="1" t="s">
        <v>590</v>
      </c>
      <c r="S1491" s="1">
        <v>3110.55</v>
      </c>
      <c r="T1491" s="6">
        <f>+S1491*N1491</f>
        <v>3015989.2800000003</v>
      </c>
      <c r="U1491" s="6">
        <f>+S1491*Q1491</f>
        <v>2111192.4960000003</v>
      </c>
      <c r="V1491" s="1" t="str">
        <f>IF(AB1491=0,IFERROR(VLOOKUP(L1491,[1]listaMateriales!A:K,11,0),"-"),"Sin producto")</f>
        <v>38 x 38</v>
      </c>
      <c r="W1491" s="6">
        <f>+IF(OR(K1491="27",K1491="28",K1491="29"),VLOOKUP(L1491,[1]listaMateriales!A:E,5,0),0)*N1491/1000</f>
        <v>0</v>
      </c>
      <c r="X1491" s="6">
        <f>+IF(W1491=0,0,T1491/W1491)</f>
        <v>0</v>
      </c>
      <c r="Y1491" s="1" t="str">
        <f>MID(L1491,14,1)</f>
        <v>1</v>
      </c>
      <c r="Z1491" s="2" t="str">
        <f>IF(IFERROR(FIND("PUL",M1491,1),0)&gt;1,"pulido","no")</f>
        <v>no</v>
      </c>
      <c r="AA1491" s="2" t="str">
        <f>IF(IFERROR(FIND("BIOC",M1491,1),0)&gt;1,"BIOCITY","no")</f>
        <v>no</v>
      </c>
      <c r="AB1491" s="2">
        <f>IFERROR(SEARCH("INT",F1491,1),0)+IFERROR(SEARCH("DEV",F1491,1),0)+IFERROR(SEARCH("FC",F1491,1),0)+IFERROR(SEARCH("USD",F1491,1),0)</f>
        <v>0</v>
      </c>
    </row>
    <row r="1492" spans="1:28" x14ac:dyDescent="0.2">
      <c r="A1492" s="1" t="s">
        <v>802</v>
      </c>
      <c r="B1492" s="1" t="s">
        <v>15</v>
      </c>
      <c r="C1492" s="4">
        <v>45370</v>
      </c>
      <c r="D1492" s="1" t="s">
        <v>753</v>
      </c>
      <c r="E1492" s="1" t="s">
        <v>752</v>
      </c>
      <c r="F1492" s="1" t="s">
        <v>700</v>
      </c>
      <c r="G1492" s="1" t="s">
        <v>12</v>
      </c>
      <c r="H1492" s="1" t="s">
        <v>11</v>
      </c>
      <c r="I1492" s="1" t="s">
        <v>50</v>
      </c>
      <c r="J1492" s="1" t="s">
        <v>9</v>
      </c>
      <c r="K1492" s="1" t="s">
        <v>30</v>
      </c>
      <c r="L1492" s="1" t="s">
        <v>69</v>
      </c>
      <c r="M1492" s="1" t="s">
        <v>68</v>
      </c>
      <c r="N1492" s="1">
        <v>96.96</v>
      </c>
      <c r="O1492" s="1" t="s">
        <v>2</v>
      </c>
      <c r="P1492" s="1">
        <v>96.96</v>
      </c>
      <c r="Q1492" s="1">
        <v>0</v>
      </c>
      <c r="R1492" s="1" t="s">
        <v>93</v>
      </c>
      <c r="S1492" s="1">
        <v>3673.71</v>
      </c>
      <c r="T1492" s="6">
        <f>+S1492*N1492</f>
        <v>356202.9216</v>
      </c>
      <c r="U1492" s="6">
        <f>+S1492*Q1492</f>
        <v>0</v>
      </c>
      <c r="V1492" s="1" t="str">
        <f>IF(AB1492=0,IFERROR(VLOOKUP(L1492,[1]listaMateriales!A:K,11,0),"-"),"Sin producto")</f>
        <v>38 x 38</v>
      </c>
      <c r="W1492" s="6">
        <f>+IF(OR(K1492="27",K1492="28",K1492="29"),VLOOKUP(L1492,[1]listaMateriales!A:E,5,0),0)*N1492/1000</f>
        <v>0</v>
      </c>
      <c r="X1492" s="6">
        <f>+IF(W1492=0,0,T1492/W1492)</f>
        <v>0</v>
      </c>
      <c r="Y1492" s="1" t="str">
        <f>MID(L1492,14,1)</f>
        <v>1</v>
      </c>
      <c r="Z1492" s="2" t="str">
        <f>IF(IFERROR(FIND("PUL",M1492,1),0)&gt;1,"pulido","no")</f>
        <v>no</v>
      </c>
      <c r="AA1492" s="2" t="str">
        <f>IF(IFERROR(FIND("BIOC",M1492,1),0)&gt;1,"BIOCITY","no")</f>
        <v>no</v>
      </c>
      <c r="AB1492" s="2">
        <f>IFERROR(SEARCH("INT",F1492,1),0)+IFERROR(SEARCH("DEV",F1492,1),0)+IFERROR(SEARCH("FC",F1492,1),0)+IFERROR(SEARCH("USD",F1492,1),0)</f>
        <v>0</v>
      </c>
    </row>
    <row r="1493" spans="1:28" x14ac:dyDescent="0.2">
      <c r="A1493" s="1" t="s">
        <v>802</v>
      </c>
      <c r="B1493" s="1" t="s">
        <v>15</v>
      </c>
      <c r="C1493" s="4">
        <v>45370</v>
      </c>
      <c r="D1493" s="1" t="s">
        <v>753</v>
      </c>
      <c r="E1493" s="1" t="s">
        <v>752</v>
      </c>
      <c r="F1493" s="1" t="s">
        <v>700</v>
      </c>
      <c r="G1493" s="1" t="s">
        <v>12</v>
      </c>
      <c r="H1493" s="1" t="s">
        <v>11</v>
      </c>
      <c r="I1493" s="1" t="s">
        <v>50</v>
      </c>
      <c r="J1493" s="1" t="s">
        <v>9</v>
      </c>
      <c r="K1493" s="1" t="s">
        <v>30</v>
      </c>
      <c r="L1493" s="1" t="s">
        <v>302</v>
      </c>
      <c r="M1493" s="1" t="s">
        <v>301</v>
      </c>
      <c r="N1493" s="1">
        <v>96.96</v>
      </c>
      <c r="O1493" s="1" t="s">
        <v>2</v>
      </c>
      <c r="P1493" s="1">
        <v>96.96</v>
      </c>
      <c r="Q1493" s="1">
        <v>0</v>
      </c>
      <c r="R1493" s="1" t="s">
        <v>93</v>
      </c>
      <c r="S1493" s="1">
        <v>3367.18</v>
      </c>
      <c r="T1493" s="6">
        <f>+S1493*N1493</f>
        <v>326481.77279999998</v>
      </c>
      <c r="U1493" s="6">
        <f>+S1493*Q1493</f>
        <v>0</v>
      </c>
      <c r="V1493" s="1" t="str">
        <f>IF(AB1493=0,IFERROR(VLOOKUP(L1493,[1]listaMateriales!A:K,11,0),"-"),"Sin producto")</f>
        <v>38 x 38</v>
      </c>
      <c r="W1493" s="6">
        <f>+IF(OR(K1493="27",K1493="28",K1493="29"),VLOOKUP(L1493,[1]listaMateriales!A:E,5,0),0)*N1493/1000</f>
        <v>0</v>
      </c>
      <c r="X1493" s="6">
        <f>+IF(W1493=0,0,T1493/W1493)</f>
        <v>0</v>
      </c>
      <c r="Y1493" s="1" t="str">
        <f>MID(L1493,14,1)</f>
        <v>1</v>
      </c>
      <c r="Z1493" s="2" t="str">
        <f>IF(IFERROR(FIND("PUL",M1493,1),0)&gt;1,"pulido","no")</f>
        <v>no</v>
      </c>
      <c r="AA1493" s="2" t="str">
        <f>IF(IFERROR(FIND("BIOC",M1493,1),0)&gt;1,"BIOCITY","no")</f>
        <v>no</v>
      </c>
      <c r="AB1493" s="2">
        <f>IFERROR(SEARCH("INT",F1493,1),0)+IFERROR(SEARCH("DEV",F1493,1),0)+IFERROR(SEARCH("FC",F1493,1),0)+IFERROR(SEARCH("USD",F1493,1),0)</f>
        <v>0</v>
      </c>
    </row>
    <row r="1494" spans="1:28" x14ac:dyDescent="0.2">
      <c r="A1494" s="1" t="s">
        <v>802</v>
      </c>
      <c r="B1494" s="1" t="s">
        <v>15</v>
      </c>
      <c r="C1494" s="4">
        <v>45370</v>
      </c>
      <c r="D1494" s="1" t="s">
        <v>753</v>
      </c>
      <c r="E1494" s="1" t="s">
        <v>752</v>
      </c>
      <c r="F1494" s="1" t="s">
        <v>700</v>
      </c>
      <c r="G1494" s="1" t="s">
        <v>12</v>
      </c>
      <c r="H1494" s="1" t="s">
        <v>11</v>
      </c>
      <c r="I1494" s="1" t="s">
        <v>50</v>
      </c>
      <c r="J1494" s="1" t="s">
        <v>9</v>
      </c>
      <c r="K1494" s="1" t="s">
        <v>30</v>
      </c>
      <c r="L1494" s="1" t="s">
        <v>114</v>
      </c>
      <c r="M1494" s="1" t="s">
        <v>113</v>
      </c>
      <c r="N1494" s="1">
        <v>96.96</v>
      </c>
      <c r="O1494" s="1" t="s">
        <v>2</v>
      </c>
      <c r="P1494" s="1">
        <v>96.96</v>
      </c>
      <c r="Q1494" s="1">
        <v>0</v>
      </c>
      <c r="R1494" s="1" t="s">
        <v>93</v>
      </c>
      <c r="S1494" s="1">
        <v>3367.18</v>
      </c>
      <c r="T1494" s="6">
        <f>+S1494*N1494</f>
        <v>326481.77279999998</v>
      </c>
      <c r="U1494" s="6">
        <f>+S1494*Q1494</f>
        <v>0</v>
      </c>
      <c r="V1494" s="1" t="str">
        <f>IF(AB1494=0,IFERROR(VLOOKUP(L1494,[1]listaMateriales!A:K,11,0),"-"),"Sin producto")</f>
        <v>38 x 38</v>
      </c>
      <c r="W1494" s="6">
        <f>+IF(OR(K1494="27",K1494="28",K1494="29"),VLOOKUP(L1494,[1]listaMateriales!A:E,5,0),0)*N1494/1000</f>
        <v>0</v>
      </c>
      <c r="X1494" s="6">
        <f>+IF(W1494=0,0,T1494/W1494)</f>
        <v>0</v>
      </c>
      <c r="Y1494" s="1" t="str">
        <f>MID(L1494,14,1)</f>
        <v>1</v>
      </c>
      <c r="Z1494" s="2" t="str">
        <f>IF(IFERROR(FIND("PUL",M1494,1),0)&gt;1,"pulido","no")</f>
        <v>no</v>
      </c>
      <c r="AA1494" s="2" t="str">
        <f>IF(IFERROR(FIND("BIOC",M1494,1),0)&gt;1,"BIOCITY","no")</f>
        <v>no</v>
      </c>
      <c r="AB1494" s="2">
        <f>IFERROR(SEARCH("INT",F1494,1),0)+IFERROR(SEARCH("DEV",F1494,1),0)+IFERROR(SEARCH("FC",F1494,1),0)+IFERROR(SEARCH("USD",F1494,1),0)</f>
        <v>0</v>
      </c>
    </row>
    <row r="1495" spans="1:28" x14ac:dyDescent="0.2">
      <c r="A1495" s="1" t="s">
        <v>802</v>
      </c>
      <c r="B1495" s="1" t="s">
        <v>15</v>
      </c>
      <c r="C1495" s="4">
        <v>45370</v>
      </c>
      <c r="D1495" s="1" t="s">
        <v>753</v>
      </c>
      <c r="E1495" s="1" t="s">
        <v>752</v>
      </c>
      <c r="F1495" s="1" t="s">
        <v>700</v>
      </c>
      <c r="G1495" s="1" t="s">
        <v>12</v>
      </c>
      <c r="H1495" s="1" t="s">
        <v>11</v>
      </c>
      <c r="I1495" s="1" t="s">
        <v>50</v>
      </c>
      <c r="J1495" s="1" t="s">
        <v>9</v>
      </c>
      <c r="K1495" s="1" t="s">
        <v>30</v>
      </c>
      <c r="L1495" s="1" t="s">
        <v>73</v>
      </c>
      <c r="M1495" s="1" t="s">
        <v>72</v>
      </c>
      <c r="N1495" s="1">
        <v>96.96</v>
      </c>
      <c r="O1495" s="1" t="s">
        <v>2</v>
      </c>
      <c r="P1495" s="1">
        <v>96.96</v>
      </c>
      <c r="Q1495" s="1">
        <v>0</v>
      </c>
      <c r="R1495" s="1" t="s">
        <v>93</v>
      </c>
      <c r="S1495" s="1">
        <v>3367.18</v>
      </c>
      <c r="T1495" s="6">
        <f>+S1495*N1495</f>
        <v>326481.77279999998</v>
      </c>
      <c r="U1495" s="6">
        <f>+S1495*Q1495</f>
        <v>0</v>
      </c>
      <c r="V1495" s="1" t="str">
        <f>IF(AB1495=0,IFERROR(VLOOKUP(L1495,[1]listaMateriales!A:K,11,0),"-"),"Sin producto")</f>
        <v>38 x 38</v>
      </c>
      <c r="W1495" s="6">
        <f>+IF(OR(K1495="27",K1495="28",K1495="29"),VLOOKUP(L1495,[1]listaMateriales!A:E,5,0),0)*N1495/1000</f>
        <v>0</v>
      </c>
      <c r="X1495" s="6">
        <f>+IF(W1495=0,0,T1495/W1495)</f>
        <v>0</v>
      </c>
      <c r="Y1495" s="1" t="str">
        <f>MID(L1495,14,1)</f>
        <v>1</v>
      </c>
      <c r="Z1495" s="2" t="str">
        <f>IF(IFERROR(FIND("PUL",M1495,1),0)&gt;1,"pulido","no")</f>
        <v>no</v>
      </c>
      <c r="AA1495" s="2" t="str">
        <f>IF(IFERROR(FIND("BIOC",M1495,1),0)&gt;1,"BIOCITY","no")</f>
        <v>no</v>
      </c>
      <c r="AB1495" s="2">
        <f>IFERROR(SEARCH("INT",F1495,1),0)+IFERROR(SEARCH("DEV",F1495,1),0)+IFERROR(SEARCH("FC",F1495,1),0)+IFERROR(SEARCH("USD",F1495,1),0)</f>
        <v>0</v>
      </c>
    </row>
    <row r="1496" spans="1:28" x14ac:dyDescent="0.2">
      <c r="A1496" s="1" t="s">
        <v>802</v>
      </c>
      <c r="B1496" s="1" t="s">
        <v>15</v>
      </c>
      <c r="C1496" s="4">
        <v>45370</v>
      </c>
      <c r="D1496" s="1" t="s">
        <v>753</v>
      </c>
      <c r="E1496" s="1" t="s">
        <v>752</v>
      </c>
      <c r="F1496" s="1" t="s">
        <v>700</v>
      </c>
      <c r="G1496" s="1" t="s">
        <v>12</v>
      </c>
      <c r="H1496" s="1" t="s">
        <v>11</v>
      </c>
      <c r="I1496" s="1" t="s">
        <v>50</v>
      </c>
      <c r="J1496" s="1" t="s">
        <v>9</v>
      </c>
      <c r="K1496" s="1" t="s">
        <v>30</v>
      </c>
      <c r="L1496" s="1" t="s">
        <v>67</v>
      </c>
      <c r="M1496" s="1" t="s">
        <v>66</v>
      </c>
      <c r="N1496" s="1">
        <v>96.96</v>
      </c>
      <c r="O1496" s="1" t="s">
        <v>2</v>
      </c>
      <c r="P1496" s="1">
        <v>96.96</v>
      </c>
      <c r="Q1496" s="1">
        <v>0</v>
      </c>
      <c r="R1496" s="1" t="s">
        <v>93</v>
      </c>
      <c r="S1496" s="1">
        <v>3367.18</v>
      </c>
      <c r="T1496" s="6">
        <f>+S1496*N1496</f>
        <v>326481.77279999998</v>
      </c>
      <c r="U1496" s="6">
        <f>+S1496*Q1496</f>
        <v>0</v>
      </c>
      <c r="V1496" s="1" t="str">
        <f>IF(AB1496=0,IFERROR(VLOOKUP(L1496,[1]listaMateriales!A:K,11,0),"-"),"Sin producto")</f>
        <v>38 x 38</v>
      </c>
      <c r="W1496" s="6">
        <f>+IF(OR(K1496="27",K1496="28",K1496="29"),VLOOKUP(L1496,[1]listaMateriales!A:E,5,0),0)*N1496/1000</f>
        <v>0</v>
      </c>
      <c r="X1496" s="6">
        <f>+IF(W1496=0,0,T1496/W1496)</f>
        <v>0</v>
      </c>
      <c r="Y1496" s="1" t="str">
        <f>MID(L1496,14,1)</f>
        <v>1</v>
      </c>
      <c r="Z1496" s="2" t="str">
        <f>IF(IFERROR(FIND("PUL",M1496,1),0)&gt;1,"pulido","no")</f>
        <v>no</v>
      </c>
      <c r="AA1496" s="2" t="str">
        <f>IF(IFERROR(FIND("BIOC",M1496,1),0)&gt;1,"BIOCITY","no")</f>
        <v>no</v>
      </c>
      <c r="AB1496" s="2">
        <f>IFERROR(SEARCH("INT",F1496,1),0)+IFERROR(SEARCH("DEV",F1496,1),0)+IFERROR(SEARCH("FC",F1496,1),0)+IFERROR(SEARCH("USD",F1496,1),0)</f>
        <v>0</v>
      </c>
    </row>
    <row r="1497" spans="1:28" x14ac:dyDescent="0.2">
      <c r="A1497" s="1" t="s">
        <v>802</v>
      </c>
      <c r="B1497" s="1" t="s">
        <v>15</v>
      </c>
      <c r="C1497" s="4">
        <v>45370</v>
      </c>
      <c r="D1497" s="1" t="s">
        <v>753</v>
      </c>
      <c r="E1497" s="1" t="s">
        <v>752</v>
      </c>
      <c r="F1497" s="1" t="s">
        <v>700</v>
      </c>
      <c r="G1497" s="1" t="s">
        <v>12</v>
      </c>
      <c r="H1497" s="1" t="s">
        <v>11</v>
      </c>
      <c r="I1497" s="1" t="s">
        <v>50</v>
      </c>
      <c r="J1497" s="1" t="s">
        <v>9</v>
      </c>
      <c r="K1497" s="1" t="s">
        <v>30</v>
      </c>
      <c r="L1497" s="1" t="s">
        <v>29</v>
      </c>
      <c r="M1497" s="1" t="s">
        <v>28</v>
      </c>
      <c r="N1497" s="1">
        <v>96.96</v>
      </c>
      <c r="O1497" s="1" t="s">
        <v>2</v>
      </c>
      <c r="P1497" s="1">
        <v>96.96</v>
      </c>
      <c r="Q1497" s="1">
        <v>0</v>
      </c>
      <c r="R1497" s="1" t="s">
        <v>93</v>
      </c>
      <c r="S1497" s="1">
        <v>3367.18</v>
      </c>
      <c r="T1497" s="6">
        <f>+S1497*N1497</f>
        <v>326481.77279999998</v>
      </c>
      <c r="U1497" s="6">
        <f>+S1497*Q1497</f>
        <v>0</v>
      </c>
      <c r="V1497" s="1" t="str">
        <f>IF(AB1497=0,IFERROR(VLOOKUP(L1497,[1]listaMateriales!A:K,11,0),"-"),"Sin producto")</f>
        <v>38 x 38</v>
      </c>
      <c r="W1497" s="6">
        <f>+IF(OR(K1497="27",K1497="28",K1497="29"),VLOOKUP(L1497,[1]listaMateriales!A:E,5,0),0)*N1497/1000</f>
        <v>0</v>
      </c>
      <c r="X1497" s="6">
        <f>+IF(W1497=0,0,T1497/W1497)</f>
        <v>0</v>
      </c>
      <c r="Y1497" s="1" t="str">
        <f>MID(L1497,14,1)</f>
        <v>1</v>
      </c>
      <c r="Z1497" s="2" t="str">
        <f>IF(IFERROR(FIND("PUL",M1497,1),0)&gt;1,"pulido","no")</f>
        <v>no</v>
      </c>
      <c r="AA1497" s="2" t="str">
        <f>IF(IFERROR(FIND("BIOC",M1497,1),0)&gt;1,"BIOCITY","no")</f>
        <v>no</v>
      </c>
      <c r="AB1497" s="2">
        <f>IFERROR(SEARCH("INT",F1497,1),0)+IFERROR(SEARCH("DEV",F1497,1),0)+IFERROR(SEARCH("FC",F1497,1),0)+IFERROR(SEARCH("USD",F1497,1),0)</f>
        <v>0</v>
      </c>
    </row>
    <row r="1498" spans="1:28" x14ac:dyDescent="0.2">
      <c r="A1498" s="1" t="s">
        <v>802</v>
      </c>
      <c r="B1498" s="1" t="s">
        <v>15</v>
      </c>
      <c r="C1498" s="4">
        <v>45370</v>
      </c>
      <c r="D1498" s="1" t="s">
        <v>753</v>
      </c>
      <c r="E1498" s="1" t="s">
        <v>752</v>
      </c>
      <c r="F1498" s="1" t="s">
        <v>700</v>
      </c>
      <c r="G1498" s="1" t="s">
        <v>12</v>
      </c>
      <c r="H1498" s="1" t="s">
        <v>11</v>
      </c>
      <c r="I1498" s="1" t="s">
        <v>50</v>
      </c>
      <c r="J1498" s="1" t="s">
        <v>9</v>
      </c>
      <c r="K1498" s="1" t="s">
        <v>30</v>
      </c>
      <c r="L1498" s="1" t="s">
        <v>116</v>
      </c>
      <c r="M1498" s="1" t="s">
        <v>115</v>
      </c>
      <c r="N1498" s="1">
        <v>96.96</v>
      </c>
      <c r="O1498" s="1" t="s">
        <v>2</v>
      </c>
      <c r="P1498" s="1">
        <v>96.96</v>
      </c>
      <c r="Q1498" s="1">
        <v>0</v>
      </c>
      <c r="R1498" s="1" t="s">
        <v>93</v>
      </c>
      <c r="S1498" s="1">
        <v>3367.18</v>
      </c>
      <c r="T1498" s="6">
        <f>+S1498*N1498</f>
        <v>326481.77279999998</v>
      </c>
      <c r="U1498" s="6">
        <f>+S1498*Q1498</f>
        <v>0</v>
      </c>
      <c r="V1498" s="1" t="str">
        <f>IF(AB1498=0,IFERROR(VLOOKUP(L1498,[1]listaMateriales!A:K,11,0),"-"),"Sin producto")</f>
        <v>38 x 38</v>
      </c>
      <c r="W1498" s="6">
        <f>+IF(OR(K1498="27",K1498="28",K1498="29"),VLOOKUP(L1498,[1]listaMateriales!A:E,5,0),0)*N1498/1000</f>
        <v>0</v>
      </c>
      <c r="X1498" s="6">
        <f>+IF(W1498=0,0,T1498/W1498)</f>
        <v>0</v>
      </c>
      <c r="Y1498" s="1" t="str">
        <f>MID(L1498,14,1)</f>
        <v>1</v>
      </c>
      <c r="Z1498" s="2" t="str">
        <f>IF(IFERROR(FIND("PUL",M1498,1),0)&gt;1,"pulido","no")</f>
        <v>no</v>
      </c>
      <c r="AA1498" s="2" t="str">
        <f>IF(IFERROR(FIND("BIOC",M1498,1),0)&gt;1,"BIOCITY","no")</f>
        <v>no</v>
      </c>
      <c r="AB1498" s="2">
        <f>IFERROR(SEARCH("INT",F1498,1),0)+IFERROR(SEARCH("DEV",F1498,1),0)+IFERROR(SEARCH("FC",F1498,1),0)+IFERROR(SEARCH("USD",F1498,1),0)</f>
        <v>0</v>
      </c>
    </row>
    <row r="1499" spans="1:28" x14ac:dyDescent="0.2">
      <c r="A1499" s="1" t="s">
        <v>802</v>
      </c>
      <c r="B1499" s="1" t="s">
        <v>15</v>
      </c>
      <c r="C1499" s="4">
        <v>45370</v>
      </c>
      <c r="D1499" s="1" t="s">
        <v>753</v>
      </c>
      <c r="E1499" s="1" t="s">
        <v>752</v>
      </c>
      <c r="F1499" s="1" t="s">
        <v>700</v>
      </c>
      <c r="G1499" s="1" t="s">
        <v>12</v>
      </c>
      <c r="H1499" s="1" t="s">
        <v>11</v>
      </c>
      <c r="I1499" s="1" t="s">
        <v>50</v>
      </c>
      <c r="J1499" s="1" t="s">
        <v>9</v>
      </c>
      <c r="K1499" s="1" t="s">
        <v>30</v>
      </c>
      <c r="L1499" s="1" t="s">
        <v>112</v>
      </c>
      <c r="M1499" s="1" t="s">
        <v>111</v>
      </c>
      <c r="N1499" s="1">
        <v>96.96</v>
      </c>
      <c r="O1499" s="1" t="s">
        <v>2</v>
      </c>
      <c r="P1499" s="1">
        <v>96.96</v>
      </c>
      <c r="Q1499" s="1">
        <v>0</v>
      </c>
      <c r="R1499" s="1" t="s">
        <v>93</v>
      </c>
      <c r="S1499" s="1">
        <v>3367.18</v>
      </c>
      <c r="T1499" s="6">
        <f>+S1499*N1499</f>
        <v>326481.77279999998</v>
      </c>
      <c r="U1499" s="6">
        <f>+S1499*Q1499</f>
        <v>0</v>
      </c>
      <c r="V1499" s="1" t="str">
        <f>IF(AB1499=0,IFERROR(VLOOKUP(L1499,[1]listaMateriales!A:K,11,0),"-"),"Sin producto")</f>
        <v>38 x 38</v>
      </c>
      <c r="W1499" s="6">
        <f>+IF(OR(K1499="27",K1499="28",K1499="29"),VLOOKUP(L1499,[1]listaMateriales!A:E,5,0),0)*N1499/1000</f>
        <v>0</v>
      </c>
      <c r="X1499" s="6">
        <f>+IF(W1499=0,0,T1499/W1499)</f>
        <v>0</v>
      </c>
      <c r="Y1499" s="1" t="str">
        <f>MID(L1499,14,1)</f>
        <v>1</v>
      </c>
      <c r="Z1499" s="2" t="str">
        <f>IF(IFERROR(FIND("PUL",M1499,1),0)&gt;1,"pulido","no")</f>
        <v>no</v>
      </c>
      <c r="AA1499" s="2" t="str">
        <f>IF(IFERROR(FIND("BIOC",M1499,1),0)&gt;1,"BIOCITY","no")</f>
        <v>no</v>
      </c>
      <c r="AB1499" s="2">
        <f>IFERROR(SEARCH("INT",F1499,1),0)+IFERROR(SEARCH("DEV",F1499,1),0)+IFERROR(SEARCH("FC",F1499,1),0)+IFERROR(SEARCH("USD",F1499,1),0)</f>
        <v>0</v>
      </c>
    </row>
    <row r="1500" spans="1:28" x14ac:dyDescent="0.2">
      <c r="A1500" s="1" t="s">
        <v>802</v>
      </c>
      <c r="B1500" s="1" t="s">
        <v>15</v>
      </c>
      <c r="C1500" s="4">
        <v>45370</v>
      </c>
      <c r="D1500" s="1" t="s">
        <v>753</v>
      </c>
      <c r="E1500" s="1" t="s">
        <v>752</v>
      </c>
      <c r="F1500" s="1" t="s">
        <v>700</v>
      </c>
      <c r="G1500" s="1" t="s">
        <v>12</v>
      </c>
      <c r="H1500" s="1" t="s">
        <v>11</v>
      </c>
      <c r="I1500" s="1" t="s">
        <v>50</v>
      </c>
      <c r="J1500" s="1" t="s">
        <v>9</v>
      </c>
      <c r="K1500" s="1" t="s">
        <v>30</v>
      </c>
      <c r="L1500" s="1" t="s">
        <v>300</v>
      </c>
      <c r="M1500" s="1" t="s">
        <v>299</v>
      </c>
      <c r="N1500" s="1">
        <v>96.96</v>
      </c>
      <c r="O1500" s="1" t="s">
        <v>2</v>
      </c>
      <c r="P1500" s="1">
        <v>96.96</v>
      </c>
      <c r="Q1500" s="1">
        <v>0</v>
      </c>
      <c r="R1500" s="1" t="s">
        <v>93</v>
      </c>
      <c r="S1500" s="1">
        <v>3367.18</v>
      </c>
      <c r="T1500" s="6">
        <f>+S1500*N1500</f>
        <v>326481.77279999998</v>
      </c>
      <c r="U1500" s="6">
        <f>+S1500*Q1500</f>
        <v>0</v>
      </c>
      <c r="V1500" s="1" t="str">
        <f>IF(AB1500=0,IFERROR(VLOOKUP(L1500,[1]listaMateriales!A:K,11,0),"-"),"Sin producto")</f>
        <v>38 x 38</v>
      </c>
      <c r="W1500" s="6">
        <f>+IF(OR(K1500="27",K1500="28",K1500="29"),VLOOKUP(L1500,[1]listaMateriales!A:E,5,0),0)*N1500/1000</f>
        <v>0</v>
      </c>
      <c r="X1500" s="6">
        <f>+IF(W1500=0,0,T1500/W1500)</f>
        <v>0</v>
      </c>
      <c r="Y1500" s="1" t="str">
        <f>MID(L1500,14,1)</f>
        <v>1</v>
      </c>
      <c r="Z1500" s="2" t="str">
        <f>IF(IFERROR(FIND("PUL",M1500,1),0)&gt;1,"pulido","no")</f>
        <v>no</v>
      </c>
      <c r="AA1500" s="2" t="str">
        <f>IF(IFERROR(FIND("BIOC",M1500,1),0)&gt;1,"BIOCITY","no")</f>
        <v>no</v>
      </c>
      <c r="AB1500" s="2">
        <f>IFERROR(SEARCH("INT",F1500,1),0)+IFERROR(SEARCH("DEV",F1500,1),0)+IFERROR(SEARCH("FC",F1500,1),0)+IFERROR(SEARCH("USD",F1500,1),0)</f>
        <v>0</v>
      </c>
    </row>
    <row r="1501" spans="1:28" x14ac:dyDescent="0.2">
      <c r="A1501" s="1" t="s">
        <v>801</v>
      </c>
      <c r="B1501" s="1" t="s">
        <v>15</v>
      </c>
      <c r="C1501" s="4">
        <v>45370</v>
      </c>
      <c r="D1501" s="1" t="s">
        <v>330</v>
      </c>
      <c r="E1501" s="1" t="s">
        <v>329</v>
      </c>
      <c r="F1501" s="1" t="s">
        <v>795</v>
      </c>
      <c r="G1501" s="1" t="s">
        <v>39</v>
      </c>
      <c r="H1501" s="1" t="s">
        <v>38</v>
      </c>
      <c r="I1501" s="1" t="s">
        <v>50</v>
      </c>
      <c r="J1501" s="1" t="s">
        <v>17</v>
      </c>
      <c r="K1501" s="1" t="s">
        <v>16</v>
      </c>
      <c r="L1501" s="1" t="s">
        <v>335</v>
      </c>
      <c r="M1501" s="1" t="s">
        <v>334</v>
      </c>
      <c r="N1501" s="1">
        <v>136.80000000000001</v>
      </c>
      <c r="O1501" s="1" t="s">
        <v>2</v>
      </c>
      <c r="P1501" s="1">
        <v>136.80000000000001</v>
      </c>
      <c r="Q1501" s="1">
        <v>0</v>
      </c>
      <c r="R1501" s="1" t="s">
        <v>46</v>
      </c>
      <c r="S1501" s="1">
        <v>12284.4</v>
      </c>
      <c r="T1501" s="6">
        <f>+S1501*N1501</f>
        <v>1680505.9200000002</v>
      </c>
      <c r="U1501" s="6">
        <f>+S1501*Q1501</f>
        <v>0</v>
      </c>
      <c r="V1501" s="1" t="str">
        <f>IF(AB1501=0,IFERROR(VLOOKUP(L1501,[1]listaMateriales!A:K,11,0),"-"),"Sin producto")</f>
        <v>21 x 122</v>
      </c>
      <c r="W1501" s="6">
        <f>+IF(OR(K1501="27",K1501="28",K1501="29"),VLOOKUP(L1501,[1]listaMateriales!A:E,5,0),0)*N1501/1000</f>
        <v>0</v>
      </c>
      <c r="X1501" s="6">
        <f>+IF(W1501=0,0,T1501/W1501)</f>
        <v>0</v>
      </c>
      <c r="Y1501" s="1" t="str">
        <f>MID(L1501,14,1)</f>
        <v>2</v>
      </c>
      <c r="Z1501" s="2" t="str">
        <f>IF(IFERROR(FIND("PUL",M1501,1),0)&gt;1,"pulido","no")</f>
        <v>no</v>
      </c>
      <c r="AA1501" s="2" t="str">
        <f>IF(IFERROR(FIND("BIOC",M1501,1),0)&gt;1,"BIOCITY","no")</f>
        <v>no</v>
      </c>
      <c r="AB1501" s="2">
        <f>IFERROR(SEARCH("INT",F1501,1),0)+IFERROR(SEARCH("DEV",F1501,1),0)+IFERROR(SEARCH("FC",F1501,1),0)+IFERROR(SEARCH("USD",F1501,1),0)</f>
        <v>0</v>
      </c>
    </row>
    <row r="1502" spans="1:28" x14ac:dyDescent="0.2">
      <c r="A1502" s="1" t="s">
        <v>796</v>
      </c>
      <c r="B1502" s="1" t="s">
        <v>15</v>
      </c>
      <c r="C1502" s="4">
        <v>45370</v>
      </c>
      <c r="D1502" s="1" t="s">
        <v>330</v>
      </c>
      <c r="E1502" s="1" t="s">
        <v>329</v>
      </c>
      <c r="F1502" s="1" t="s">
        <v>795</v>
      </c>
      <c r="G1502" s="1" t="s">
        <v>12</v>
      </c>
      <c r="H1502" s="1" t="s">
        <v>11</v>
      </c>
      <c r="I1502" s="1" t="s">
        <v>50</v>
      </c>
      <c r="J1502" s="1" t="s">
        <v>9</v>
      </c>
      <c r="K1502" s="1" t="s">
        <v>30</v>
      </c>
      <c r="L1502" s="1" t="s">
        <v>800</v>
      </c>
      <c r="M1502" s="1" t="s">
        <v>799</v>
      </c>
      <c r="N1502" s="1">
        <v>96.96</v>
      </c>
      <c r="O1502" s="1" t="s">
        <v>2</v>
      </c>
      <c r="P1502" s="1">
        <v>96.96</v>
      </c>
      <c r="Q1502" s="1">
        <v>0</v>
      </c>
      <c r="R1502" s="1" t="s">
        <v>46</v>
      </c>
      <c r="S1502" s="1">
        <v>2674.08</v>
      </c>
      <c r="T1502" s="6">
        <f>+S1502*N1502</f>
        <v>259278.79679999998</v>
      </c>
      <c r="U1502" s="6">
        <f>+S1502*Q1502</f>
        <v>0</v>
      </c>
      <c r="V1502" s="1" t="str">
        <f>IF(AB1502=0,IFERROR(VLOOKUP(L1502,[1]listaMateriales!A:K,11,0),"-"),"Sin producto")</f>
        <v>38 x 38</v>
      </c>
      <c r="W1502" s="6">
        <f>+IF(OR(K1502="27",K1502="28",K1502="29"),VLOOKUP(L1502,[1]listaMateriales!A:E,5,0),0)*N1502/1000</f>
        <v>0</v>
      </c>
      <c r="X1502" s="6">
        <f>+IF(W1502=0,0,T1502/W1502)</f>
        <v>0</v>
      </c>
      <c r="Y1502" s="1" t="str">
        <f>MID(L1502,14,1)</f>
        <v>2</v>
      </c>
      <c r="Z1502" s="2" t="str">
        <f>IF(IFERROR(FIND("PUL",M1502,1),0)&gt;1,"pulido","no")</f>
        <v>no</v>
      </c>
      <c r="AA1502" s="2" t="str">
        <f>IF(IFERROR(FIND("BIOC",M1502,1),0)&gt;1,"BIOCITY","no")</f>
        <v>no</v>
      </c>
      <c r="AB1502" s="2">
        <f>IFERROR(SEARCH("INT",F1502,1),0)+IFERROR(SEARCH("DEV",F1502,1),0)+IFERROR(SEARCH("FC",F1502,1),0)+IFERROR(SEARCH("USD",F1502,1),0)</f>
        <v>0</v>
      </c>
    </row>
    <row r="1503" spans="1:28" x14ac:dyDescent="0.2">
      <c r="A1503" s="1" t="s">
        <v>796</v>
      </c>
      <c r="B1503" s="1" t="s">
        <v>15</v>
      </c>
      <c r="C1503" s="4">
        <v>45370</v>
      </c>
      <c r="D1503" s="1" t="s">
        <v>330</v>
      </c>
      <c r="E1503" s="1" t="s">
        <v>329</v>
      </c>
      <c r="F1503" s="1" t="s">
        <v>795</v>
      </c>
      <c r="G1503" s="1" t="s">
        <v>12</v>
      </c>
      <c r="H1503" s="1" t="s">
        <v>11</v>
      </c>
      <c r="I1503" s="1" t="s">
        <v>50</v>
      </c>
      <c r="J1503" s="1" t="s">
        <v>9</v>
      </c>
      <c r="K1503" s="1" t="s">
        <v>30</v>
      </c>
      <c r="L1503" s="1" t="s">
        <v>798</v>
      </c>
      <c r="M1503" s="1" t="s">
        <v>797</v>
      </c>
      <c r="N1503" s="1">
        <v>96.96</v>
      </c>
      <c r="O1503" s="1" t="s">
        <v>2</v>
      </c>
      <c r="P1503" s="1">
        <v>96.96</v>
      </c>
      <c r="Q1503" s="1">
        <v>0</v>
      </c>
      <c r="R1503" s="1" t="s">
        <v>46</v>
      </c>
      <c r="S1503" s="1">
        <v>2674.08</v>
      </c>
      <c r="T1503" s="6">
        <f>+S1503*N1503</f>
        <v>259278.79679999998</v>
      </c>
      <c r="U1503" s="6">
        <f>+S1503*Q1503</f>
        <v>0</v>
      </c>
      <c r="V1503" s="1" t="str">
        <f>IF(AB1503=0,IFERROR(VLOOKUP(L1503,[1]listaMateriales!A:K,11,0),"-"),"Sin producto")</f>
        <v>38 x 38</v>
      </c>
      <c r="W1503" s="6">
        <f>+IF(OR(K1503="27",K1503="28",K1503="29"),VLOOKUP(L1503,[1]listaMateriales!A:E,5,0),0)*N1503/1000</f>
        <v>0</v>
      </c>
      <c r="X1503" s="6">
        <f>+IF(W1503=0,0,T1503/W1503)</f>
        <v>0</v>
      </c>
      <c r="Y1503" s="1" t="str">
        <f>MID(L1503,14,1)</f>
        <v>2</v>
      </c>
      <c r="Z1503" s="2" t="str">
        <f>IF(IFERROR(FIND("PUL",M1503,1),0)&gt;1,"pulido","no")</f>
        <v>no</v>
      </c>
      <c r="AA1503" s="2" t="str">
        <f>IF(IFERROR(FIND("BIOC",M1503,1),0)&gt;1,"BIOCITY","no")</f>
        <v>no</v>
      </c>
      <c r="AB1503" s="2">
        <f>IFERROR(SEARCH("INT",F1503,1),0)+IFERROR(SEARCH("DEV",F1503,1),0)+IFERROR(SEARCH("FC",F1503,1),0)+IFERROR(SEARCH("USD",F1503,1),0)</f>
        <v>0</v>
      </c>
    </row>
    <row r="1504" spans="1:28" x14ac:dyDescent="0.2">
      <c r="A1504" s="1" t="s">
        <v>796</v>
      </c>
      <c r="B1504" s="1" t="s">
        <v>15</v>
      </c>
      <c r="C1504" s="4">
        <v>45370</v>
      </c>
      <c r="D1504" s="1" t="s">
        <v>330</v>
      </c>
      <c r="E1504" s="1" t="s">
        <v>329</v>
      </c>
      <c r="F1504" s="1" t="s">
        <v>795</v>
      </c>
      <c r="G1504" s="1" t="s">
        <v>12</v>
      </c>
      <c r="H1504" s="1" t="s">
        <v>11</v>
      </c>
      <c r="I1504" s="1" t="s">
        <v>50</v>
      </c>
      <c r="J1504" s="1" t="s">
        <v>9</v>
      </c>
      <c r="K1504" s="1" t="s">
        <v>30</v>
      </c>
      <c r="L1504" s="1" t="s">
        <v>511</v>
      </c>
      <c r="M1504" s="1" t="s">
        <v>510</v>
      </c>
      <c r="N1504" s="1">
        <v>96.96</v>
      </c>
      <c r="O1504" s="1" t="s">
        <v>2</v>
      </c>
      <c r="P1504" s="1">
        <v>96.96</v>
      </c>
      <c r="Q1504" s="1">
        <v>0</v>
      </c>
      <c r="R1504" s="1" t="s">
        <v>46</v>
      </c>
      <c r="S1504" s="1">
        <v>2674.08</v>
      </c>
      <c r="T1504" s="6">
        <f>+S1504*N1504</f>
        <v>259278.79679999998</v>
      </c>
      <c r="U1504" s="6">
        <f>+S1504*Q1504</f>
        <v>0</v>
      </c>
      <c r="V1504" s="1" t="str">
        <f>IF(AB1504=0,IFERROR(VLOOKUP(L1504,[1]listaMateriales!A:K,11,0),"-"),"Sin producto")</f>
        <v>38 x 38</v>
      </c>
      <c r="W1504" s="6">
        <f>+IF(OR(K1504="27",K1504="28",K1504="29"),VLOOKUP(L1504,[1]listaMateriales!A:E,5,0),0)*N1504/1000</f>
        <v>0</v>
      </c>
      <c r="X1504" s="6">
        <f>+IF(W1504=0,0,T1504/W1504)</f>
        <v>0</v>
      </c>
      <c r="Y1504" s="1" t="str">
        <f>MID(L1504,14,1)</f>
        <v>2</v>
      </c>
      <c r="Z1504" s="2" t="str">
        <f>IF(IFERROR(FIND("PUL",M1504,1),0)&gt;1,"pulido","no")</f>
        <v>no</v>
      </c>
      <c r="AA1504" s="2" t="str">
        <f>IF(IFERROR(FIND("BIOC",M1504,1),0)&gt;1,"BIOCITY","no")</f>
        <v>no</v>
      </c>
      <c r="AB1504" s="2">
        <f>IFERROR(SEARCH("INT",F1504,1),0)+IFERROR(SEARCH("DEV",F1504,1),0)+IFERROR(SEARCH("FC",F1504,1),0)+IFERROR(SEARCH("USD",F1504,1),0)</f>
        <v>0</v>
      </c>
    </row>
    <row r="1505" spans="1:28" x14ac:dyDescent="0.2">
      <c r="A1505" s="1" t="s">
        <v>796</v>
      </c>
      <c r="B1505" s="1" t="s">
        <v>15</v>
      </c>
      <c r="C1505" s="4">
        <v>45370</v>
      </c>
      <c r="D1505" s="1" t="s">
        <v>330</v>
      </c>
      <c r="E1505" s="1" t="s">
        <v>329</v>
      </c>
      <c r="F1505" s="1" t="s">
        <v>795</v>
      </c>
      <c r="G1505" s="1" t="s">
        <v>12</v>
      </c>
      <c r="H1505" s="1" t="s">
        <v>11</v>
      </c>
      <c r="I1505" s="1" t="s">
        <v>50</v>
      </c>
      <c r="J1505" s="1" t="s">
        <v>9</v>
      </c>
      <c r="K1505" s="1" t="s">
        <v>30</v>
      </c>
      <c r="L1505" s="1" t="s">
        <v>517</v>
      </c>
      <c r="M1505" s="1" t="s">
        <v>516</v>
      </c>
      <c r="N1505" s="1">
        <v>193.92</v>
      </c>
      <c r="O1505" s="1" t="s">
        <v>2</v>
      </c>
      <c r="P1505" s="1">
        <v>193.92</v>
      </c>
      <c r="Q1505" s="1">
        <v>0</v>
      </c>
      <c r="R1505" s="1" t="s">
        <v>46</v>
      </c>
      <c r="S1505" s="1">
        <v>2906.48</v>
      </c>
      <c r="T1505" s="6">
        <f>+S1505*N1505</f>
        <v>563624.60159999994</v>
      </c>
      <c r="U1505" s="6">
        <f>+S1505*Q1505</f>
        <v>0</v>
      </c>
      <c r="V1505" s="1" t="str">
        <f>IF(AB1505=0,IFERROR(VLOOKUP(L1505,[1]listaMateriales!A:K,11,0),"-"),"Sin producto")</f>
        <v>38 x 38</v>
      </c>
      <c r="W1505" s="6">
        <f>+IF(OR(K1505="27",K1505="28",K1505="29"),VLOOKUP(L1505,[1]listaMateriales!A:E,5,0),0)*N1505/1000</f>
        <v>0</v>
      </c>
      <c r="X1505" s="6">
        <f>+IF(W1505=0,0,T1505/W1505)</f>
        <v>0</v>
      </c>
      <c r="Y1505" s="1" t="str">
        <f>MID(L1505,14,1)</f>
        <v>2</v>
      </c>
      <c r="Z1505" s="2" t="str">
        <f>IF(IFERROR(FIND("PUL",M1505,1),0)&gt;1,"pulido","no")</f>
        <v>no</v>
      </c>
      <c r="AA1505" s="2" t="str">
        <f>IF(IFERROR(FIND("BIOC",M1505,1),0)&gt;1,"BIOCITY","no")</f>
        <v>no</v>
      </c>
      <c r="AB1505" s="2">
        <f>IFERROR(SEARCH("INT",F1505,1),0)+IFERROR(SEARCH("DEV",F1505,1),0)+IFERROR(SEARCH("FC",F1505,1),0)+IFERROR(SEARCH("USD",F1505,1),0)</f>
        <v>0</v>
      </c>
    </row>
    <row r="1506" spans="1:28" x14ac:dyDescent="0.2">
      <c r="A1506" s="1" t="s">
        <v>794</v>
      </c>
      <c r="B1506" s="1" t="s">
        <v>15</v>
      </c>
      <c r="C1506" s="4">
        <v>45370</v>
      </c>
      <c r="D1506" s="1" t="s">
        <v>467</v>
      </c>
      <c r="E1506" s="1" t="s">
        <v>466</v>
      </c>
      <c r="F1506" s="1" t="s">
        <v>793</v>
      </c>
      <c r="G1506" s="1" t="s">
        <v>12</v>
      </c>
      <c r="H1506" s="1" t="s">
        <v>11</v>
      </c>
      <c r="I1506" s="1" t="s">
        <v>50</v>
      </c>
      <c r="J1506" s="1" t="s">
        <v>424</v>
      </c>
      <c r="K1506" s="1" t="s">
        <v>0</v>
      </c>
      <c r="L1506" s="1" t="s">
        <v>423</v>
      </c>
      <c r="M1506" s="1" t="s">
        <v>464</v>
      </c>
      <c r="N1506" s="1">
        <v>1480</v>
      </c>
      <c r="O1506" s="1" t="s">
        <v>4</v>
      </c>
      <c r="P1506" s="1">
        <v>0</v>
      </c>
      <c r="Q1506" s="1">
        <v>1480</v>
      </c>
      <c r="R1506" s="1" t="s">
        <v>225</v>
      </c>
      <c r="S1506" s="1">
        <v>8.7200000000000006</v>
      </c>
      <c r="T1506" s="6">
        <f>+S1506*N1506</f>
        <v>12905.6</v>
      </c>
      <c r="U1506" s="6">
        <f>+S1506*Q1506</f>
        <v>12905.6</v>
      </c>
      <c r="V1506" s="1" t="str">
        <f>IF(AB1506=0,IFERROR(VLOOKUP(L1506,[1]listaMateriales!A:K,11,0),"-"),"Sin producto")</f>
        <v>Sin Producto</v>
      </c>
      <c r="W1506" s="6">
        <f>+IF(OR(K1506="27",K1506="28",K1506="29"),VLOOKUP(L1506,[1]listaMateriales!A:E,5,0),0)*N1506/1000</f>
        <v>0</v>
      </c>
      <c r="X1506" s="6">
        <f>+IF(W1506=0,0,T1506/W1506)</f>
        <v>0</v>
      </c>
      <c r="Y1506" s="1" t="str">
        <f>MID(L1506,14,1)</f>
        <v/>
      </c>
      <c r="Z1506" s="2" t="str">
        <f>IF(IFERROR(FIND("PUL",M1506,1),0)&gt;1,"pulido","no")</f>
        <v>no</v>
      </c>
      <c r="AA1506" s="2" t="str">
        <f>IF(IFERROR(FIND("BIOC",M1506,1),0)&gt;1,"BIOCITY","no")</f>
        <v>no</v>
      </c>
      <c r="AB1506" s="2">
        <f>IFERROR(SEARCH("INT",F1506,1),0)+IFERROR(SEARCH("DEV",F1506,1),0)+IFERROR(SEARCH("FC",F1506,1),0)+IFERROR(SEARCH("USD",F1506,1),0)</f>
        <v>0</v>
      </c>
    </row>
    <row r="1507" spans="1:28" x14ac:dyDescent="0.2">
      <c r="A1507" s="1" t="s">
        <v>792</v>
      </c>
      <c r="B1507" s="1" t="s">
        <v>42</v>
      </c>
      <c r="C1507" s="4">
        <v>45370</v>
      </c>
      <c r="D1507" s="1" t="s">
        <v>135</v>
      </c>
      <c r="E1507" s="1" t="s">
        <v>134</v>
      </c>
      <c r="F1507" s="1" t="s">
        <v>791</v>
      </c>
      <c r="G1507" s="1" t="s">
        <v>39</v>
      </c>
      <c r="H1507" s="1" t="s">
        <v>38</v>
      </c>
      <c r="I1507" s="1" t="s">
        <v>50</v>
      </c>
      <c r="J1507" s="1" t="s">
        <v>17</v>
      </c>
      <c r="K1507" s="1" t="s">
        <v>49</v>
      </c>
      <c r="L1507" s="1" t="s">
        <v>48</v>
      </c>
      <c r="M1507" s="1" t="s">
        <v>47</v>
      </c>
      <c r="N1507" s="1">
        <v>1728</v>
      </c>
      <c r="O1507" s="1" t="s">
        <v>4</v>
      </c>
      <c r="P1507" s="1">
        <v>1728</v>
      </c>
      <c r="Q1507" s="1">
        <v>0</v>
      </c>
      <c r="R1507" s="1" t="s">
        <v>33</v>
      </c>
      <c r="S1507" s="1">
        <v>167.56</v>
      </c>
      <c r="T1507" s="6">
        <f>+S1507*N1507</f>
        <v>289543.67999999999</v>
      </c>
      <c r="U1507" s="6">
        <f>+S1507*Q1507</f>
        <v>0</v>
      </c>
      <c r="V1507" s="1" t="str">
        <f>IF(AB1507=0,IFERROR(VLOOKUP(L1507,[1]listaMateriales!A:K,11,0),"-"),"Sin producto")</f>
        <v xml:space="preserve">Ladrillos (Olavarria)    </v>
      </c>
      <c r="W1507" s="6">
        <f>+IF(OR(K1507="27",K1507="28",K1507="29"),VLOOKUP(L1507,[1]listaMateriales!A:E,5,0),0)*N1507/1000</f>
        <v>9.225792000000002</v>
      </c>
      <c r="X1507" s="6">
        <f>+IF(W1507=0,0,T1507/W1507)</f>
        <v>31384.154336017975</v>
      </c>
      <c r="Y1507" s="1" t="str">
        <f>MID(L1507,14,1)</f>
        <v>1</v>
      </c>
      <c r="Z1507" s="2" t="str">
        <f>IF(IFERROR(FIND("PUL",M1507,1),0)&gt;1,"pulido","no")</f>
        <v>no</v>
      </c>
      <c r="AA1507" s="2" t="str">
        <f>IF(IFERROR(FIND("BIOC",M1507,1),0)&gt;1,"BIOCITY","no")</f>
        <v>no</v>
      </c>
      <c r="AB1507" s="2">
        <f>IFERROR(SEARCH("INT",F1507,1),0)+IFERROR(SEARCH("DEV",F1507,1),0)+IFERROR(SEARCH("FC",F1507,1),0)+IFERROR(SEARCH("USD",F1507,1),0)</f>
        <v>0</v>
      </c>
    </row>
    <row r="1508" spans="1:28" x14ac:dyDescent="0.2">
      <c r="A1508" s="1" t="s">
        <v>792</v>
      </c>
      <c r="B1508" s="1" t="s">
        <v>42</v>
      </c>
      <c r="C1508" s="4">
        <v>45370</v>
      </c>
      <c r="D1508" s="1" t="s">
        <v>135</v>
      </c>
      <c r="E1508" s="1" t="s">
        <v>134</v>
      </c>
      <c r="F1508" s="1" t="s">
        <v>791</v>
      </c>
      <c r="G1508" s="1" t="s">
        <v>39</v>
      </c>
      <c r="H1508" s="1" t="s">
        <v>38</v>
      </c>
      <c r="I1508" s="1" t="s">
        <v>50</v>
      </c>
      <c r="J1508" s="1" t="s">
        <v>17</v>
      </c>
      <c r="K1508" s="1" t="s">
        <v>49</v>
      </c>
      <c r="L1508" s="1" t="s">
        <v>133</v>
      </c>
      <c r="M1508" s="1" t="s">
        <v>132</v>
      </c>
      <c r="N1508" s="1">
        <v>1728</v>
      </c>
      <c r="O1508" s="1" t="s">
        <v>4</v>
      </c>
      <c r="P1508" s="1">
        <v>1728</v>
      </c>
      <c r="Q1508" s="1">
        <v>0</v>
      </c>
      <c r="R1508" s="1" t="s">
        <v>33</v>
      </c>
      <c r="S1508" s="1">
        <v>148.29</v>
      </c>
      <c r="T1508" s="6">
        <f>+S1508*N1508</f>
        <v>256245.12</v>
      </c>
      <c r="U1508" s="6">
        <f>+S1508*Q1508</f>
        <v>0</v>
      </c>
      <c r="V1508" s="1" t="str">
        <f>IF(AB1508=0,IFERROR(VLOOKUP(L1508,[1]listaMateriales!A:K,11,0),"-"),"Sin producto")</f>
        <v xml:space="preserve">Ladrillos (Olavarria)    </v>
      </c>
      <c r="W1508" s="6">
        <f>+IF(OR(K1508="27",K1508="28",K1508="29"),VLOOKUP(L1508,[1]listaMateriales!A:E,5,0),0)*N1508/1000</f>
        <v>7.670592000000001</v>
      </c>
      <c r="X1508" s="6">
        <f>+IF(W1508=0,0,T1508/W1508)</f>
        <v>33406.172561387692</v>
      </c>
      <c r="Y1508" s="1" t="str">
        <f>MID(L1508,14,1)</f>
        <v>1</v>
      </c>
      <c r="Z1508" s="2" t="str">
        <f>IF(IFERROR(FIND("PUL",M1508,1),0)&gt;1,"pulido","no")</f>
        <v>no</v>
      </c>
      <c r="AA1508" s="2" t="str">
        <f>IF(IFERROR(FIND("BIOC",M1508,1),0)&gt;1,"BIOCITY","no")</f>
        <v>no</v>
      </c>
      <c r="AB1508" s="2">
        <f>IFERROR(SEARCH("INT",F1508,1),0)+IFERROR(SEARCH("DEV",F1508,1),0)+IFERROR(SEARCH("FC",F1508,1),0)+IFERROR(SEARCH("USD",F1508,1),0)</f>
        <v>0</v>
      </c>
    </row>
    <row r="1509" spans="1:28" x14ac:dyDescent="0.2">
      <c r="A1509" s="1" t="s">
        <v>792</v>
      </c>
      <c r="B1509" s="1" t="s">
        <v>42</v>
      </c>
      <c r="C1509" s="4">
        <v>45370</v>
      </c>
      <c r="D1509" s="1" t="s">
        <v>135</v>
      </c>
      <c r="E1509" s="1" t="s">
        <v>134</v>
      </c>
      <c r="F1509" s="1" t="s">
        <v>791</v>
      </c>
      <c r="G1509" s="1" t="s">
        <v>39</v>
      </c>
      <c r="H1509" s="1" t="s">
        <v>38</v>
      </c>
      <c r="I1509" s="1" t="s">
        <v>50</v>
      </c>
      <c r="J1509" s="1" t="s">
        <v>17</v>
      </c>
      <c r="K1509" s="1" t="s">
        <v>49</v>
      </c>
      <c r="L1509" s="1" t="s">
        <v>57</v>
      </c>
      <c r="M1509" s="1" t="s">
        <v>56</v>
      </c>
      <c r="N1509" s="1">
        <v>2160</v>
      </c>
      <c r="O1509" s="1" t="s">
        <v>4</v>
      </c>
      <c r="P1509" s="1">
        <v>2160</v>
      </c>
      <c r="Q1509" s="1">
        <v>0</v>
      </c>
      <c r="R1509" s="1" t="s">
        <v>33</v>
      </c>
      <c r="S1509" s="1">
        <v>226.95</v>
      </c>
      <c r="T1509" s="6">
        <f>+S1509*N1509</f>
        <v>490212</v>
      </c>
      <c r="U1509" s="6">
        <f>+S1509*Q1509</f>
        <v>0</v>
      </c>
      <c r="V1509" s="1" t="str">
        <f>IF(AB1509=0,IFERROR(VLOOKUP(L1509,[1]listaMateriales!A:K,11,0),"-"),"Sin producto")</f>
        <v xml:space="preserve">Ladrillos (Olavarria)    </v>
      </c>
      <c r="W1509" s="6">
        <f>+IF(OR(K1509="27",K1509="28",K1509="29"),VLOOKUP(L1509,[1]listaMateriales!A:E,5,0),0)*N1509/1000</f>
        <v>14.951519999999999</v>
      </c>
      <c r="X1509" s="6">
        <f>+IF(W1509=0,0,T1509/W1509)</f>
        <v>32786.766830395842</v>
      </c>
      <c r="Y1509" s="1" t="str">
        <f>MID(L1509,14,1)</f>
        <v>1</v>
      </c>
      <c r="Z1509" s="2" t="str">
        <f>IF(IFERROR(FIND("PUL",M1509,1),0)&gt;1,"pulido","no")</f>
        <v>no</v>
      </c>
      <c r="AA1509" s="2" t="str">
        <f>IF(IFERROR(FIND("BIOC",M1509,1),0)&gt;1,"BIOCITY","no")</f>
        <v>no</v>
      </c>
      <c r="AB1509" s="2">
        <f>IFERROR(SEARCH("INT",F1509,1),0)+IFERROR(SEARCH("DEV",F1509,1),0)+IFERROR(SEARCH("FC",F1509,1),0)+IFERROR(SEARCH("USD",F1509,1),0)</f>
        <v>0</v>
      </c>
    </row>
    <row r="1510" spans="1:28" x14ac:dyDescent="0.2">
      <c r="A1510" s="1" t="s">
        <v>790</v>
      </c>
      <c r="B1510" s="1" t="s">
        <v>15</v>
      </c>
      <c r="C1510" s="4">
        <v>45370</v>
      </c>
      <c r="D1510" s="1" t="s">
        <v>197</v>
      </c>
      <c r="E1510" s="1" t="s">
        <v>196</v>
      </c>
      <c r="F1510" s="1" t="s">
        <v>789</v>
      </c>
      <c r="G1510" s="1" t="s">
        <v>12</v>
      </c>
      <c r="H1510" s="1" t="s">
        <v>11</v>
      </c>
      <c r="I1510" s="1" t="s">
        <v>50</v>
      </c>
      <c r="J1510" s="1" t="s">
        <v>17</v>
      </c>
      <c r="K1510" s="1" t="s">
        <v>16</v>
      </c>
      <c r="L1510" s="1" t="s">
        <v>335</v>
      </c>
      <c r="M1510" s="1" t="s">
        <v>334</v>
      </c>
      <c r="N1510" s="1">
        <v>615.6</v>
      </c>
      <c r="O1510" s="1" t="s">
        <v>2</v>
      </c>
      <c r="P1510" s="1">
        <v>615.6</v>
      </c>
      <c r="Q1510" s="1">
        <v>0</v>
      </c>
      <c r="R1510" s="1" t="s">
        <v>43</v>
      </c>
      <c r="S1510" s="1">
        <v>12353.4</v>
      </c>
      <c r="T1510" s="6">
        <f>+S1510*N1510</f>
        <v>7604753.04</v>
      </c>
      <c r="U1510" s="6">
        <f>+S1510*Q1510</f>
        <v>0</v>
      </c>
      <c r="V1510" s="1" t="str">
        <f>IF(AB1510=0,IFERROR(VLOOKUP(L1510,[1]listaMateriales!A:K,11,0),"-"),"Sin producto")</f>
        <v>21 x 122</v>
      </c>
      <c r="W1510" s="6">
        <f>+IF(OR(K1510="27",K1510="28",K1510="29"),VLOOKUP(L1510,[1]listaMateriales!A:E,5,0),0)*N1510/1000</f>
        <v>0</v>
      </c>
      <c r="X1510" s="6">
        <f>+IF(W1510=0,0,T1510/W1510)</f>
        <v>0</v>
      </c>
      <c r="Y1510" s="1" t="str">
        <f>MID(L1510,14,1)</f>
        <v>2</v>
      </c>
      <c r="Z1510" s="2" t="str">
        <f>IF(IFERROR(FIND("PUL",M1510,1),0)&gt;1,"pulido","no")</f>
        <v>no</v>
      </c>
      <c r="AA1510" s="2" t="str">
        <f>IF(IFERROR(FIND("BIOC",M1510,1),0)&gt;1,"BIOCITY","no")</f>
        <v>no</v>
      </c>
      <c r="AB1510" s="2">
        <f>IFERROR(SEARCH("INT",F1510,1),0)+IFERROR(SEARCH("DEV",F1510,1),0)+IFERROR(SEARCH("FC",F1510,1),0)+IFERROR(SEARCH("USD",F1510,1),0)</f>
        <v>0</v>
      </c>
    </row>
    <row r="1511" spans="1:28" x14ac:dyDescent="0.2">
      <c r="A1511" s="1" t="s">
        <v>788</v>
      </c>
      <c r="B1511" s="1" t="s">
        <v>15</v>
      </c>
      <c r="C1511" s="4">
        <v>45370</v>
      </c>
      <c r="D1511" s="1" t="s">
        <v>787</v>
      </c>
      <c r="E1511" s="1" t="s">
        <v>786</v>
      </c>
      <c r="F1511" s="1" t="s">
        <v>700</v>
      </c>
      <c r="G1511" s="1" t="s">
        <v>39</v>
      </c>
      <c r="H1511" s="1" t="s">
        <v>38</v>
      </c>
      <c r="I1511" s="1" t="s">
        <v>50</v>
      </c>
      <c r="J1511" s="1" t="s">
        <v>17</v>
      </c>
      <c r="K1511" s="1" t="s">
        <v>16</v>
      </c>
      <c r="L1511" s="1" t="s">
        <v>785</v>
      </c>
      <c r="M1511" s="1" t="s">
        <v>784</v>
      </c>
      <c r="N1511" s="1">
        <v>104.4</v>
      </c>
      <c r="O1511" s="1" t="s">
        <v>2</v>
      </c>
      <c r="P1511" s="1">
        <v>104.4</v>
      </c>
      <c r="Q1511" s="1">
        <v>0</v>
      </c>
      <c r="R1511" s="1" t="s">
        <v>144</v>
      </c>
      <c r="S1511" s="1">
        <v>8735</v>
      </c>
      <c r="T1511" s="6">
        <f>+S1511*N1511</f>
        <v>911934</v>
      </c>
      <c r="U1511" s="6">
        <f>+S1511*Q1511</f>
        <v>0</v>
      </c>
      <c r="V1511" s="1" t="str">
        <f>IF(AB1511=0,IFERROR(VLOOKUP(L1511,[1]listaMateriales!A:K,11,0),"-"),"Sin producto")</f>
        <v xml:space="preserve">59 x 59 BIOCITY </v>
      </c>
      <c r="W1511" s="6">
        <f>+IF(OR(K1511="27",K1511="28",K1511="29"),VLOOKUP(L1511,[1]listaMateriales!A:E,5,0),0)*N1511/1000</f>
        <v>0</v>
      </c>
      <c r="X1511" s="6">
        <f>+IF(W1511=0,0,T1511/W1511)</f>
        <v>0</v>
      </c>
      <c r="Y1511" s="1" t="str">
        <f>MID(L1511,14,1)</f>
        <v>2</v>
      </c>
      <c r="Z1511" s="2" t="str">
        <f>IF(IFERROR(FIND("PUL",M1511,1),0)&gt;1,"pulido","no")</f>
        <v>no</v>
      </c>
      <c r="AA1511" s="2" t="str">
        <f>IF(IFERROR(FIND("BIOC",M1511,1),0)&gt;1,"BIOCITY","no")</f>
        <v>BIOCITY</v>
      </c>
      <c r="AB1511" s="2">
        <f>IFERROR(SEARCH("INT",F1511,1),0)+IFERROR(SEARCH("DEV",F1511,1),0)+IFERROR(SEARCH("FC",F1511,1),0)+IFERROR(SEARCH("USD",F1511,1),0)</f>
        <v>0</v>
      </c>
    </row>
    <row r="1512" spans="1:28" x14ac:dyDescent="0.2">
      <c r="A1512" s="1" t="s">
        <v>783</v>
      </c>
      <c r="B1512" s="1" t="s">
        <v>15</v>
      </c>
      <c r="C1512" s="4">
        <v>45370</v>
      </c>
      <c r="D1512" s="1" t="s">
        <v>782</v>
      </c>
      <c r="E1512" s="1" t="s">
        <v>781</v>
      </c>
      <c r="F1512" s="1" t="s">
        <v>662</v>
      </c>
      <c r="G1512" s="1" t="s">
        <v>12</v>
      </c>
      <c r="H1512" s="1" t="s">
        <v>11</v>
      </c>
      <c r="I1512" s="1" t="s">
        <v>50</v>
      </c>
      <c r="J1512" s="1" t="s">
        <v>9</v>
      </c>
      <c r="K1512" s="1" t="s">
        <v>30</v>
      </c>
      <c r="L1512" s="1" t="s">
        <v>65</v>
      </c>
      <c r="M1512" s="1" t="s">
        <v>64</v>
      </c>
      <c r="N1512" s="1">
        <v>96.96</v>
      </c>
      <c r="O1512" s="1" t="s">
        <v>2</v>
      </c>
      <c r="P1512" s="1">
        <v>0</v>
      </c>
      <c r="Q1512" s="1">
        <v>96.96</v>
      </c>
      <c r="R1512" s="1" t="s">
        <v>43</v>
      </c>
      <c r="S1512" s="1">
        <v>3056.85</v>
      </c>
      <c r="T1512" s="6">
        <f>+S1512*N1512</f>
        <v>296392.17599999998</v>
      </c>
      <c r="U1512" s="6">
        <f>+S1512*Q1512</f>
        <v>296392.17599999998</v>
      </c>
      <c r="V1512" s="1" t="str">
        <f>IF(AB1512=0,IFERROR(VLOOKUP(L1512,[1]listaMateriales!A:K,11,0),"-"),"Sin producto")</f>
        <v>38 x 38</v>
      </c>
      <c r="W1512" s="6">
        <f>+IF(OR(K1512="27",K1512="28",K1512="29"),VLOOKUP(L1512,[1]listaMateriales!A:E,5,0),0)*N1512/1000</f>
        <v>0</v>
      </c>
      <c r="X1512" s="6">
        <f>+IF(W1512=0,0,T1512/W1512)</f>
        <v>0</v>
      </c>
      <c r="Y1512" s="1" t="str">
        <f>MID(L1512,14,1)</f>
        <v>1</v>
      </c>
      <c r="Z1512" s="2" t="str">
        <f>IF(IFERROR(FIND("PUL",M1512,1),0)&gt;1,"pulido","no")</f>
        <v>no</v>
      </c>
      <c r="AA1512" s="2" t="str">
        <f>IF(IFERROR(FIND("BIOC",M1512,1),0)&gt;1,"BIOCITY","no")</f>
        <v>no</v>
      </c>
      <c r="AB1512" s="2">
        <f>IFERROR(SEARCH("INT",F1512,1),0)+IFERROR(SEARCH("DEV",F1512,1),0)+IFERROR(SEARCH("FC",F1512,1),0)+IFERROR(SEARCH("USD",F1512,1),0)</f>
        <v>0</v>
      </c>
    </row>
    <row r="1513" spans="1:28" x14ac:dyDescent="0.2">
      <c r="A1513" s="1" t="s">
        <v>778</v>
      </c>
      <c r="B1513" s="1" t="s">
        <v>42</v>
      </c>
      <c r="C1513" s="4">
        <v>45370</v>
      </c>
      <c r="D1513" s="1" t="s">
        <v>777</v>
      </c>
      <c r="E1513" s="1" t="s">
        <v>776</v>
      </c>
      <c r="F1513" s="1" t="s">
        <v>775</v>
      </c>
      <c r="G1513" s="1" t="s">
        <v>12</v>
      </c>
      <c r="H1513" s="1" t="s">
        <v>11</v>
      </c>
      <c r="I1513" s="1" t="s">
        <v>50</v>
      </c>
      <c r="J1513" s="1" t="s">
        <v>17</v>
      </c>
      <c r="K1513" s="1" t="s">
        <v>16</v>
      </c>
      <c r="L1513" s="1" t="s">
        <v>780</v>
      </c>
      <c r="M1513" s="1" t="s">
        <v>779</v>
      </c>
      <c r="N1513" s="1">
        <v>342</v>
      </c>
      <c r="O1513" s="1" t="s">
        <v>2</v>
      </c>
      <c r="P1513" s="1">
        <v>342</v>
      </c>
      <c r="Q1513" s="1">
        <v>0</v>
      </c>
      <c r="R1513" s="1" t="s">
        <v>33</v>
      </c>
      <c r="S1513" s="1">
        <v>17419.72</v>
      </c>
      <c r="T1513" s="6">
        <f>+S1513*N1513</f>
        <v>5957544.2400000002</v>
      </c>
      <c r="U1513" s="6">
        <f>+S1513*Q1513</f>
        <v>0</v>
      </c>
      <c r="V1513" s="1" t="str">
        <f>IF(AB1513=0,IFERROR(VLOOKUP(L1513,[1]listaMateriales!A:K,11,0),"-"),"Sin producto")</f>
        <v>21 x 122</v>
      </c>
      <c r="W1513" s="6">
        <f>+IF(OR(K1513="27",K1513="28",K1513="29"),VLOOKUP(L1513,[1]listaMateriales!A:E,5,0),0)*N1513/1000</f>
        <v>0</v>
      </c>
      <c r="X1513" s="6">
        <f>+IF(W1513=0,0,T1513/W1513)</f>
        <v>0</v>
      </c>
      <c r="Y1513" s="1" t="str">
        <f>MID(L1513,14,1)</f>
        <v>1</v>
      </c>
      <c r="Z1513" s="2" t="str">
        <f>IF(IFERROR(FIND("PUL",M1513,1),0)&gt;1,"pulido","no")</f>
        <v>no</v>
      </c>
      <c r="AA1513" s="2" t="str">
        <f>IF(IFERROR(FIND("BIOC",M1513,1),0)&gt;1,"BIOCITY","no")</f>
        <v>no</v>
      </c>
      <c r="AB1513" s="2">
        <f>IFERROR(SEARCH("INT",F1513,1),0)+IFERROR(SEARCH("DEV",F1513,1),0)+IFERROR(SEARCH("FC",F1513,1),0)+IFERROR(SEARCH("USD",F1513,1),0)</f>
        <v>0</v>
      </c>
    </row>
    <row r="1514" spans="1:28" x14ac:dyDescent="0.2">
      <c r="A1514" s="1" t="s">
        <v>778</v>
      </c>
      <c r="B1514" s="1" t="s">
        <v>42</v>
      </c>
      <c r="C1514" s="4">
        <v>45370</v>
      </c>
      <c r="D1514" s="1" t="s">
        <v>777</v>
      </c>
      <c r="E1514" s="1" t="s">
        <v>776</v>
      </c>
      <c r="F1514" s="1" t="s">
        <v>775</v>
      </c>
      <c r="G1514" s="1" t="s">
        <v>12</v>
      </c>
      <c r="H1514" s="1" t="s">
        <v>11</v>
      </c>
      <c r="I1514" s="1" t="s">
        <v>50</v>
      </c>
      <c r="J1514" s="1" t="s">
        <v>17</v>
      </c>
      <c r="K1514" s="1" t="s">
        <v>16</v>
      </c>
      <c r="L1514" s="1" t="s">
        <v>141</v>
      </c>
      <c r="M1514" s="1" t="s">
        <v>140</v>
      </c>
      <c r="N1514" s="1">
        <v>340.2</v>
      </c>
      <c r="O1514" s="1" t="s">
        <v>2</v>
      </c>
      <c r="P1514" s="1">
        <v>0</v>
      </c>
      <c r="Q1514" s="1">
        <v>340.2</v>
      </c>
      <c r="R1514" s="1" t="s">
        <v>33</v>
      </c>
      <c r="S1514" s="1">
        <v>20627.22</v>
      </c>
      <c r="T1514" s="6">
        <f>+S1514*N1514</f>
        <v>7017380.2439999999</v>
      </c>
      <c r="U1514" s="6">
        <f>+S1514*Q1514</f>
        <v>7017380.2439999999</v>
      </c>
      <c r="V1514" s="1" t="str">
        <f>IF(AB1514=0,IFERROR(VLOOKUP(L1514,[1]listaMateriales!A:K,11,0),"-"),"Sin producto")</f>
        <v>58 x 117 Polished</v>
      </c>
      <c r="W1514" s="6">
        <f>+IF(OR(K1514="27",K1514="28",K1514="29"),VLOOKUP(L1514,[1]listaMateriales!A:E,5,0),0)*N1514/1000</f>
        <v>0</v>
      </c>
      <c r="X1514" s="6">
        <f>+IF(W1514=0,0,T1514/W1514)</f>
        <v>0</v>
      </c>
      <c r="Y1514" s="1" t="str">
        <f>MID(L1514,14,1)</f>
        <v>1</v>
      </c>
      <c r="Z1514" s="2" t="str">
        <f>IF(IFERROR(FIND("PUL",M1514,1),0)&gt;1,"pulido","no")</f>
        <v>pulido</v>
      </c>
      <c r="AA1514" s="2" t="str">
        <f>IF(IFERROR(FIND("BIOC",M1514,1),0)&gt;1,"BIOCITY","no")</f>
        <v>no</v>
      </c>
      <c r="AB1514" s="2">
        <f>IFERROR(SEARCH("INT",F1514,1),0)+IFERROR(SEARCH("DEV",F1514,1),0)+IFERROR(SEARCH("FC",F1514,1),0)+IFERROR(SEARCH("USD",F1514,1),0)</f>
        <v>0</v>
      </c>
    </row>
    <row r="1515" spans="1:28" x14ac:dyDescent="0.2">
      <c r="A1515" s="1" t="s">
        <v>778</v>
      </c>
      <c r="B1515" s="1" t="s">
        <v>42</v>
      </c>
      <c r="C1515" s="4">
        <v>45370</v>
      </c>
      <c r="D1515" s="1" t="s">
        <v>777</v>
      </c>
      <c r="E1515" s="1" t="s">
        <v>776</v>
      </c>
      <c r="F1515" s="1" t="s">
        <v>775</v>
      </c>
      <c r="G1515" s="1" t="s">
        <v>12</v>
      </c>
      <c r="H1515" s="1" t="s">
        <v>11</v>
      </c>
      <c r="I1515" s="1" t="s">
        <v>50</v>
      </c>
      <c r="J1515" s="1" t="s">
        <v>17</v>
      </c>
      <c r="K1515" s="1" t="s">
        <v>16</v>
      </c>
      <c r="L1515" s="1" t="s">
        <v>179</v>
      </c>
      <c r="M1515" s="1" t="s">
        <v>178</v>
      </c>
      <c r="N1515" s="1">
        <v>617.76</v>
      </c>
      <c r="O1515" s="1" t="s">
        <v>2</v>
      </c>
      <c r="P1515" s="1">
        <v>617.76</v>
      </c>
      <c r="Q1515" s="1">
        <v>0</v>
      </c>
      <c r="R1515" s="1" t="s">
        <v>33</v>
      </c>
      <c r="S1515" s="1">
        <v>15319.55</v>
      </c>
      <c r="T1515" s="6">
        <f>+S1515*N1515</f>
        <v>9463805.2079999987</v>
      </c>
      <c r="U1515" s="6">
        <f>+S1515*Q1515</f>
        <v>0</v>
      </c>
      <c r="V1515" s="1" t="str">
        <f>IF(AB1515=0,IFERROR(VLOOKUP(L1515,[1]listaMateriales!A:K,11,0),"-"),"Sin producto")</f>
        <v xml:space="preserve">64 x 122 </v>
      </c>
      <c r="W1515" s="6">
        <f>+IF(OR(K1515="27",K1515="28",K1515="29"),VLOOKUP(L1515,[1]listaMateriales!A:E,5,0),0)*N1515/1000</f>
        <v>0</v>
      </c>
      <c r="X1515" s="6">
        <f>+IF(W1515=0,0,T1515/W1515)</f>
        <v>0</v>
      </c>
      <c r="Y1515" s="1" t="str">
        <f>MID(L1515,14,1)</f>
        <v>1</v>
      </c>
      <c r="Z1515" s="2" t="str">
        <f>IF(IFERROR(FIND("PUL",M1515,1),0)&gt;1,"pulido","no")</f>
        <v>no</v>
      </c>
      <c r="AA1515" s="2" t="str">
        <f>IF(IFERROR(FIND("BIOC",M1515,1),0)&gt;1,"BIOCITY","no")</f>
        <v>no</v>
      </c>
      <c r="AB1515" s="2">
        <f>IFERROR(SEARCH("INT",F1515,1),0)+IFERROR(SEARCH("DEV",F1515,1),0)+IFERROR(SEARCH("FC",F1515,1),0)+IFERROR(SEARCH("USD",F1515,1),0)</f>
        <v>0</v>
      </c>
    </row>
    <row r="1516" spans="1:28" x14ac:dyDescent="0.2">
      <c r="A1516" s="1" t="s">
        <v>774</v>
      </c>
      <c r="B1516" s="1" t="s">
        <v>42</v>
      </c>
      <c r="C1516" s="4">
        <v>45370</v>
      </c>
      <c r="D1516" s="1" t="s">
        <v>135</v>
      </c>
      <c r="E1516" s="1" t="s">
        <v>134</v>
      </c>
      <c r="F1516" s="1" t="s">
        <v>773</v>
      </c>
      <c r="G1516" s="1" t="s">
        <v>39</v>
      </c>
      <c r="H1516" s="1" t="s">
        <v>38</v>
      </c>
      <c r="I1516" s="1" t="s">
        <v>50</v>
      </c>
      <c r="J1516" s="1" t="s">
        <v>17</v>
      </c>
      <c r="K1516" s="1" t="s">
        <v>49</v>
      </c>
      <c r="L1516" s="1" t="s">
        <v>57</v>
      </c>
      <c r="M1516" s="1" t="s">
        <v>56</v>
      </c>
      <c r="N1516" s="1">
        <v>3600</v>
      </c>
      <c r="O1516" s="1" t="s">
        <v>4</v>
      </c>
      <c r="P1516" s="1">
        <v>3600</v>
      </c>
      <c r="Q1516" s="1">
        <v>0</v>
      </c>
      <c r="R1516" s="1" t="s">
        <v>33</v>
      </c>
      <c r="S1516" s="1">
        <v>226.95</v>
      </c>
      <c r="T1516" s="6">
        <f>+S1516*N1516</f>
        <v>817020</v>
      </c>
      <c r="U1516" s="6">
        <f>+S1516*Q1516</f>
        <v>0</v>
      </c>
      <c r="V1516" s="1" t="str">
        <f>IF(AB1516=0,IFERROR(VLOOKUP(L1516,[1]listaMateriales!A:K,11,0),"-"),"Sin producto")</f>
        <v xml:space="preserve">Ladrillos (Olavarria)    </v>
      </c>
      <c r="W1516" s="6">
        <f>+IF(OR(K1516="27",K1516="28",K1516="29"),VLOOKUP(L1516,[1]listaMateriales!A:E,5,0),0)*N1516/1000</f>
        <v>24.9192</v>
      </c>
      <c r="X1516" s="6">
        <f>+IF(W1516=0,0,T1516/W1516)</f>
        <v>32786.766830395842</v>
      </c>
      <c r="Y1516" s="1" t="str">
        <f>MID(L1516,14,1)</f>
        <v>1</v>
      </c>
      <c r="Z1516" s="2" t="str">
        <f>IF(IFERROR(FIND("PUL",M1516,1),0)&gt;1,"pulido","no")</f>
        <v>no</v>
      </c>
      <c r="AA1516" s="2" t="str">
        <f>IF(IFERROR(FIND("BIOC",M1516,1),0)&gt;1,"BIOCITY","no")</f>
        <v>no</v>
      </c>
      <c r="AB1516" s="2">
        <f>IFERROR(SEARCH("INT",F1516,1),0)+IFERROR(SEARCH("DEV",F1516,1),0)+IFERROR(SEARCH("FC",F1516,1),0)+IFERROR(SEARCH("USD",F1516,1),0)</f>
        <v>0</v>
      </c>
    </row>
    <row r="1517" spans="1:28" x14ac:dyDescent="0.2">
      <c r="A1517" s="1" t="s">
        <v>772</v>
      </c>
      <c r="B1517" s="1" t="s">
        <v>42</v>
      </c>
      <c r="C1517" s="4">
        <v>45370</v>
      </c>
      <c r="D1517" s="1" t="s">
        <v>135</v>
      </c>
      <c r="E1517" s="1" t="s">
        <v>134</v>
      </c>
      <c r="F1517" s="1" t="s">
        <v>771</v>
      </c>
      <c r="G1517" s="1" t="s">
        <v>39</v>
      </c>
      <c r="H1517" s="1" t="s">
        <v>38</v>
      </c>
      <c r="I1517" s="1" t="s">
        <v>50</v>
      </c>
      <c r="J1517" s="1" t="s">
        <v>17</v>
      </c>
      <c r="K1517" s="1" t="s">
        <v>49</v>
      </c>
      <c r="L1517" s="1" t="s">
        <v>57</v>
      </c>
      <c r="M1517" s="1" t="s">
        <v>56</v>
      </c>
      <c r="N1517" s="1">
        <v>3420</v>
      </c>
      <c r="O1517" s="1" t="s">
        <v>4</v>
      </c>
      <c r="P1517" s="1">
        <v>3420</v>
      </c>
      <c r="Q1517" s="1">
        <v>0</v>
      </c>
      <c r="R1517" s="1" t="s">
        <v>33</v>
      </c>
      <c r="S1517" s="1">
        <v>226.95</v>
      </c>
      <c r="T1517" s="6">
        <f>+S1517*N1517</f>
        <v>776169</v>
      </c>
      <c r="U1517" s="6">
        <f>+S1517*Q1517</f>
        <v>0</v>
      </c>
      <c r="V1517" s="1" t="str">
        <f>IF(AB1517=0,IFERROR(VLOOKUP(L1517,[1]listaMateriales!A:K,11,0),"-"),"Sin producto")</f>
        <v xml:space="preserve">Ladrillos (Olavarria)    </v>
      </c>
      <c r="W1517" s="6">
        <f>+IF(OR(K1517="27",K1517="28",K1517="29"),VLOOKUP(L1517,[1]listaMateriales!A:E,5,0),0)*N1517/1000</f>
        <v>23.673239999999996</v>
      </c>
      <c r="X1517" s="6">
        <f>+IF(W1517=0,0,T1517/W1517)</f>
        <v>32786.766830395842</v>
      </c>
      <c r="Y1517" s="1" t="str">
        <f>MID(L1517,14,1)</f>
        <v>1</v>
      </c>
      <c r="Z1517" s="2" t="str">
        <f>IF(IFERROR(FIND("PUL",M1517,1),0)&gt;1,"pulido","no")</f>
        <v>no</v>
      </c>
      <c r="AA1517" s="2" t="str">
        <f>IF(IFERROR(FIND("BIOC",M1517,1),0)&gt;1,"BIOCITY","no")</f>
        <v>no</v>
      </c>
      <c r="AB1517" s="2">
        <f>IFERROR(SEARCH("INT",F1517,1),0)+IFERROR(SEARCH("DEV",F1517,1),0)+IFERROR(SEARCH("FC",F1517,1),0)+IFERROR(SEARCH("USD",F1517,1),0)</f>
        <v>0</v>
      </c>
    </row>
    <row r="1518" spans="1:28" x14ac:dyDescent="0.2">
      <c r="A1518" s="1" t="s">
        <v>772</v>
      </c>
      <c r="B1518" s="1" t="s">
        <v>42</v>
      </c>
      <c r="C1518" s="4">
        <v>45370</v>
      </c>
      <c r="D1518" s="1" t="s">
        <v>135</v>
      </c>
      <c r="E1518" s="1" t="s">
        <v>134</v>
      </c>
      <c r="F1518" s="1" t="s">
        <v>771</v>
      </c>
      <c r="G1518" s="1" t="s">
        <v>39</v>
      </c>
      <c r="H1518" s="1" t="s">
        <v>38</v>
      </c>
      <c r="I1518" s="1" t="s">
        <v>50</v>
      </c>
      <c r="J1518" s="1" t="s">
        <v>17</v>
      </c>
      <c r="K1518" s="1" t="s">
        <v>49</v>
      </c>
      <c r="L1518" s="1" t="s">
        <v>48</v>
      </c>
      <c r="M1518" s="1" t="s">
        <v>47</v>
      </c>
      <c r="N1518" s="1">
        <v>1152</v>
      </c>
      <c r="O1518" s="1" t="s">
        <v>4</v>
      </c>
      <c r="P1518" s="1">
        <v>1152</v>
      </c>
      <c r="Q1518" s="1">
        <v>0</v>
      </c>
      <c r="R1518" s="1" t="s">
        <v>33</v>
      </c>
      <c r="S1518" s="1">
        <v>167.56</v>
      </c>
      <c r="T1518" s="6">
        <f>+S1518*N1518</f>
        <v>193029.12</v>
      </c>
      <c r="U1518" s="6">
        <f>+S1518*Q1518</f>
        <v>0</v>
      </c>
      <c r="V1518" s="1" t="str">
        <f>IF(AB1518=0,IFERROR(VLOOKUP(L1518,[1]listaMateriales!A:K,11,0),"-"),"Sin producto")</f>
        <v xml:space="preserve">Ladrillos (Olavarria)    </v>
      </c>
      <c r="W1518" s="6">
        <f>+IF(OR(K1518="27",K1518="28",K1518="29"),VLOOKUP(L1518,[1]listaMateriales!A:E,5,0),0)*N1518/1000</f>
        <v>6.1505280000000004</v>
      </c>
      <c r="X1518" s="6">
        <f>+IF(W1518=0,0,T1518/W1518)</f>
        <v>31384.154336017978</v>
      </c>
      <c r="Y1518" s="1" t="str">
        <f>MID(L1518,14,1)</f>
        <v>1</v>
      </c>
      <c r="Z1518" s="2" t="str">
        <f>IF(IFERROR(FIND("PUL",M1518,1),0)&gt;1,"pulido","no")</f>
        <v>no</v>
      </c>
      <c r="AA1518" s="2" t="str">
        <f>IF(IFERROR(FIND("BIOC",M1518,1),0)&gt;1,"BIOCITY","no")</f>
        <v>no</v>
      </c>
      <c r="AB1518" s="2">
        <f>IFERROR(SEARCH("INT",F1518,1),0)+IFERROR(SEARCH("DEV",F1518,1),0)+IFERROR(SEARCH("FC",F1518,1),0)+IFERROR(SEARCH("USD",F1518,1),0)</f>
        <v>0</v>
      </c>
    </row>
    <row r="1519" spans="1:28" x14ac:dyDescent="0.2">
      <c r="A1519" s="1" t="s">
        <v>770</v>
      </c>
      <c r="B1519" s="1" t="s">
        <v>42</v>
      </c>
      <c r="C1519" s="4">
        <v>45370</v>
      </c>
      <c r="D1519" s="1" t="s">
        <v>192</v>
      </c>
      <c r="E1519" s="1" t="s">
        <v>191</v>
      </c>
      <c r="F1519" s="1" t="s">
        <v>768</v>
      </c>
      <c r="G1519" s="1" t="s">
        <v>39</v>
      </c>
      <c r="H1519" s="1" t="s">
        <v>38</v>
      </c>
      <c r="I1519" s="1" t="s">
        <v>50</v>
      </c>
      <c r="J1519" s="1" t="s">
        <v>37</v>
      </c>
      <c r="K1519" s="1" t="s">
        <v>36</v>
      </c>
      <c r="L1519" s="1" t="s">
        <v>88</v>
      </c>
      <c r="M1519" s="1" t="s">
        <v>87</v>
      </c>
      <c r="N1519" s="1">
        <v>6336</v>
      </c>
      <c r="O1519" s="1" t="s">
        <v>4</v>
      </c>
      <c r="P1519" s="1">
        <v>6336</v>
      </c>
      <c r="Q1519" s="1">
        <v>0</v>
      </c>
      <c r="R1519" s="1" t="s">
        <v>144</v>
      </c>
      <c r="S1519" s="1">
        <v>224.73</v>
      </c>
      <c r="T1519" s="6">
        <f>+S1519*N1519</f>
        <v>1423889.28</v>
      </c>
      <c r="U1519" s="6">
        <f>+S1519*Q1519</f>
        <v>0</v>
      </c>
      <c r="V1519" s="1" t="str">
        <f>IF(AB1519=0,IFERROR(VLOOKUP(L1519,[1]listaMateriales!A:K,11,0),"-"),"Sin producto")</f>
        <v>Ladrillos (Campana)</v>
      </c>
      <c r="W1519" s="6">
        <f>+IF(OR(K1519="27",K1519="28",K1519="29"),VLOOKUP(L1519,[1]listaMateriales!A:E,5,0),0)*N1519/1000</f>
        <v>29.145599999999998</v>
      </c>
      <c r="X1519" s="6">
        <f>+IF(W1519=0,0,T1519/W1519)</f>
        <v>48854.34782608696</v>
      </c>
      <c r="Y1519" s="1" t="str">
        <f>MID(L1519,14,1)</f>
        <v/>
      </c>
      <c r="Z1519" s="2" t="str">
        <f>IF(IFERROR(FIND("PUL",M1519,1),0)&gt;1,"pulido","no")</f>
        <v>no</v>
      </c>
      <c r="AA1519" s="2" t="str">
        <f>IF(IFERROR(FIND("BIOC",M1519,1),0)&gt;1,"BIOCITY","no")</f>
        <v>no</v>
      </c>
      <c r="AB1519" s="2">
        <f>IFERROR(SEARCH("INT",F1519,1),0)+IFERROR(SEARCH("DEV",F1519,1),0)+IFERROR(SEARCH("FC",F1519,1),0)+IFERROR(SEARCH("USD",F1519,1),0)</f>
        <v>0</v>
      </c>
    </row>
    <row r="1520" spans="1:28" x14ac:dyDescent="0.2">
      <c r="A1520" s="1" t="s">
        <v>769</v>
      </c>
      <c r="B1520" s="1" t="s">
        <v>42</v>
      </c>
      <c r="C1520" s="4">
        <v>45370</v>
      </c>
      <c r="D1520" s="1" t="s">
        <v>192</v>
      </c>
      <c r="E1520" s="1" t="s">
        <v>191</v>
      </c>
      <c r="F1520" s="1" t="s">
        <v>768</v>
      </c>
      <c r="G1520" s="1" t="s">
        <v>39</v>
      </c>
      <c r="H1520" s="1" t="s">
        <v>38</v>
      </c>
      <c r="I1520" s="1" t="s">
        <v>50</v>
      </c>
      <c r="J1520" s="1" t="s">
        <v>37</v>
      </c>
      <c r="K1520" s="1" t="s">
        <v>36</v>
      </c>
      <c r="L1520" s="1" t="s">
        <v>35</v>
      </c>
      <c r="M1520" s="1" t="s">
        <v>34</v>
      </c>
      <c r="N1520" s="1">
        <v>3168</v>
      </c>
      <c r="O1520" s="1" t="s">
        <v>4</v>
      </c>
      <c r="P1520" s="1">
        <v>3168</v>
      </c>
      <c r="Q1520" s="1">
        <v>0</v>
      </c>
      <c r="R1520" s="1" t="s">
        <v>144</v>
      </c>
      <c r="S1520" s="1">
        <v>249.53</v>
      </c>
      <c r="T1520" s="6">
        <f>+S1520*N1520</f>
        <v>790511.04</v>
      </c>
      <c r="U1520" s="6">
        <f>+S1520*Q1520</f>
        <v>0</v>
      </c>
      <c r="V1520" s="1" t="str">
        <f>IF(AB1520=0,IFERROR(VLOOKUP(L1520,[1]listaMateriales!A:K,11,0),"-"),"Sin producto")</f>
        <v>Ladrillos (Campana)</v>
      </c>
      <c r="W1520" s="6">
        <f>+IF(OR(K1520="27",K1520="28",K1520="29"),VLOOKUP(L1520,[1]listaMateriales!A:E,5,0),0)*N1520/1000</f>
        <v>15.2064</v>
      </c>
      <c r="X1520" s="6">
        <f>+IF(W1520=0,0,T1520/W1520)</f>
        <v>51985.416666666672</v>
      </c>
      <c r="Y1520" s="1" t="str">
        <f>MID(L1520,14,1)</f>
        <v/>
      </c>
      <c r="Z1520" s="2" t="str">
        <f>IF(IFERROR(FIND("PUL",M1520,1),0)&gt;1,"pulido","no")</f>
        <v>no</v>
      </c>
      <c r="AA1520" s="2" t="str">
        <f>IF(IFERROR(FIND("BIOC",M1520,1),0)&gt;1,"BIOCITY","no")</f>
        <v>no</v>
      </c>
      <c r="AB1520" s="2">
        <f>IFERROR(SEARCH("INT",F1520,1),0)+IFERROR(SEARCH("DEV",F1520,1),0)+IFERROR(SEARCH("FC",F1520,1),0)+IFERROR(SEARCH("USD",F1520,1),0)</f>
        <v>0</v>
      </c>
    </row>
    <row r="1521" spans="1:28" x14ac:dyDescent="0.2">
      <c r="A1521" s="1" t="s">
        <v>769</v>
      </c>
      <c r="B1521" s="1" t="s">
        <v>42</v>
      </c>
      <c r="C1521" s="4">
        <v>45370</v>
      </c>
      <c r="D1521" s="1" t="s">
        <v>192</v>
      </c>
      <c r="E1521" s="1" t="s">
        <v>191</v>
      </c>
      <c r="F1521" s="1" t="s">
        <v>768</v>
      </c>
      <c r="G1521" s="1" t="s">
        <v>39</v>
      </c>
      <c r="H1521" s="1" t="s">
        <v>38</v>
      </c>
      <c r="I1521" s="1" t="s">
        <v>50</v>
      </c>
      <c r="J1521" s="1" t="s">
        <v>37</v>
      </c>
      <c r="K1521" s="1" t="s">
        <v>36</v>
      </c>
      <c r="L1521" s="1" t="s">
        <v>77</v>
      </c>
      <c r="M1521" s="1" t="s">
        <v>76</v>
      </c>
      <c r="N1521" s="1">
        <v>2772</v>
      </c>
      <c r="O1521" s="1" t="s">
        <v>4</v>
      </c>
      <c r="P1521" s="1">
        <v>2772</v>
      </c>
      <c r="Q1521" s="1">
        <v>0</v>
      </c>
      <c r="R1521" s="1" t="s">
        <v>144</v>
      </c>
      <c r="S1521" s="1">
        <v>394</v>
      </c>
      <c r="T1521" s="6">
        <f>+S1521*N1521</f>
        <v>1092168</v>
      </c>
      <c r="U1521" s="6">
        <f>+S1521*Q1521</f>
        <v>0</v>
      </c>
      <c r="V1521" s="1" t="str">
        <f>IF(AB1521=0,IFERROR(VLOOKUP(L1521,[1]listaMateriales!A:K,11,0),"-"),"Sin producto")</f>
        <v>Ladrillos (Campana)</v>
      </c>
      <c r="W1521" s="6">
        <f>+IF(OR(K1521="27",K1521="28",K1521="29"),VLOOKUP(L1521,[1]listaMateriales!A:E,5,0),0)*N1521/1000</f>
        <v>16.632000000000001</v>
      </c>
      <c r="X1521" s="6">
        <f>+IF(W1521=0,0,T1521/W1521)</f>
        <v>65666.666666666657</v>
      </c>
      <c r="Y1521" s="1" t="str">
        <f>MID(L1521,14,1)</f>
        <v/>
      </c>
      <c r="Z1521" s="2" t="str">
        <f>IF(IFERROR(FIND("PUL",M1521,1),0)&gt;1,"pulido","no")</f>
        <v>no</v>
      </c>
      <c r="AA1521" s="2" t="str">
        <f>IF(IFERROR(FIND("BIOC",M1521,1),0)&gt;1,"BIOCITY","no")</f>
        <v>no</v>
      </c>
      <c r="AB1521" s="2">
        <f>IFERROR(SEARCH("INT",F1521,1),0)+IFERROR(SEARCH("DEV",F1521,1),0)+IFERROR(SEARCH("FC",F1521,1),0)+IFERROR(SEARCH("USD",F1521,1),0)</f>
        <v>0</v>
      </c>
    </row>
    <row r="1522" spans="1:28" x14ac:dyDescent="0.2">
      <c r="A1522" s="1" t="s">
        <v>767</v>
      </c>
      <c r="B1522" s="1" t="s">
        <v>42</v>
      </c>
      <c r="C1522" s="4">
        <v>45370</v>
      </c>
      <c r="D1522" s="1" t="s">
        <v>255</v>
      </c>
      <c r="E1522" s="1" t="s">
        <v>254</v>
      </c>
      <c r="F1522" s="1" t="s">
        <v>682</v>
      </c>
      <c r="G1522" s="1" t="s">
        <v>39</v>
      </c>
      <c r="H1522" s="1" t="s">
        <v>38</v>
      </c>
      <c r="I1522" s="1" t="s">
        <v>0</v>
      </c>
      <c r="J1522" s="1" t="s">
        <v>17</v>
      </c>
      <c r="K1522" s="1" t="s">
        <v>49</v>
      </c>
      <c r="L1522" s="1" t="s">
        <v>90</v>
      </c>
      <c r="M1522" s="1" t="s">
        <v>89</v>
      </c>
      <c r="N1522" s="1">
        <v>4320</v>
      </c>
      <c r="O1522" s="1" t="s">
        <v>4</v>
      </c>
      <c r="P1522" s="1">
        <v>4320</v>
      </c>
      <c r="Q1522" s="1">
        <v>0</v>
      </c>
      <c r="R1522" s="1" t="s">
        <v>93</v>
      </c>
      <c r="S1522" s="1">
        <v>247.41</v>
      </c>
      <c r="T1522" s="6">
        <f>+S1522*N1522</f>
        <v>1068811.2</v>
      </c>
      <c r="U1522" s="6">
        <f>+S1522*Q1522</f>
        <v>0</v>
      </c>
      <c r="V1522" s="1" t="str">
        <f>IF(AB1522=0,IFERROR(VLOOKUP(L1522,[1]listaMateriales!A:K,11,0),"-"),"Sin producto")</f>
        <v xml:space="preserve">Ladrillos (Olavarria)    </v>
      </c>
      <c r="W1522" s="6">
        <f>+IF(OR(K1522="27",K1522="28",K1522="29"),VLOOKUP(L1522,[1]listaMateriales!A:E,5,0),0)*N1522/1000</f>
        <v>37.679040000000001</v>
      </c>
      <c r="X1522" s="6">
        <f>+IF(W1522=0,0,T1522/W1522)</f>
        <v>28366.200412749367</v>
      </c>
      <c r="Y1522" s="1" t="str">
        <f>MID(L1522,14,1)</f>
        <v>1</v>
      </c>
      <c r="Z1522" s="2" t="str">
        <f>IF(IFERROR(FIND("PUL",M1522,1),0)&gt;1,"pulido","no")</f>
        <v>no</v>
      </c>
      <c r="AA1522" s="2" t="str">
        <f>IF(IFERROR(FIND("BIOC",M1522,1),0)&gt;1,"BIOCITY","no")</f>
        <v>no</v>
      </c>
      <c r="AB1522" s="2">
        <f>IFERROR(SEARCH("INT",F1522,1),0)+IFERROR(SEARCH("DEV",F1522,1),0)+IFERROR(SEARCH("FC",F1522,1),0)+IFERROR(SEARCH("USD",F1522,1),0)</f>
        <v>0</v>
      </c>
    </row>
    <row r="1523" spans="1:28" x14ac:dyDescent="0.2">
      <c r="A1523" s="1" t="s">
        <v>766</v>
      </c>
      <c r="B1523" s="1" t="s">
        <v>15</v>
      </c>
      <c r="C1523" s="4">
        <v>45370</v>
      </c>
      <c r="D1523" s="1" t="s">
        <v>765</v>
      </c>
      <c r="E1523" s="1" t="s">
        <v>764</v>
      </c>
      <c r="F1523" s="1" t="s">
        <v>682</v>
      </c>
      <c r="G1523" s="1" t="s">
        <v>39</v>
      </c>
      <c r="H1523" s="1" t="s">
        <v>38</v>
      </c>
      <c r="I1523" s="1" t="s">
        <v>50</v>
      </c>
      <c r="J1523" s="1" t="s">
        <v>17</v>
      </c>
      <c r="K1523" s="1" t="s">
        <v>49</v>
      </c>
      <c r="L1523" s="1" t="s">
        <v>48</v>
      </c>
      <c r="M1523" s="1" t="s">
        <v>47</v>
      </c>
      <c r="N1523" s="1">
        <v>4032</v>
      </c>
      <c r="O1523" s="1" t="s">
        <v>4</v>
      </c>
      <c r="P1523" s="1">
        <v>4032</v>
      </c>
      <c r="Q1523" s="1">
        <v>0</v>
      </c>
      <c r="R1523" s="1" t="s">
        <v>93</v>
      </c>
      <c r="S1523" s="1">
        <v>337.82</v>
      </c>
      <c r="T1523" s="6">
        <f>+S1523*N1523</f>
        <v>1362090.24</v>
      </c>
      <c r="U1523" s="6">
        <f>+S1523*Q1523</f>
        <v>0</v>
      </c>
      <c r="V1523" s="1" t="str">
        <f>IF(AB1523=0,IFERROR(VLOOKUP(L1523,[1]listaMateriales!A:K,11,0),"-"),"Sin producto")</f>
        <v xml:space="preserve">Ladrillos (Olavarria)    </v>
      </c>
      <c r="W1523" s="6">
        <f>+IF(OR(K1523="27",K1523="28",K1523="29"),VLOOKUP(L1523,[1]listaMateriales!A:E,5,0),0)*N1523/1000</f>
        <v>21.526848000000001</v>
      </c>
      <c r="X1523" s="6">
        <f>+IF(W1523=0,0,T1523/W1523)</f>
        <v>63274.021352313161</v>
      </c>
      <c r="Y1523" s="1" t="str">
        <f>MID(L1523,14,1)</f>
        <v>1</v>
      </c>
      <c r="Z1523" s="2" t="str">
        <f>IF(IFERROR(FIND("PUL",M1523,1),0)&gt;1,"pulido","no")</f>
        <v>no</v>
      </c>
      <c r="AA1523" s="2" t="str">
        <f>IF(IFERROR(FIND("BIOC",M1523,1),0)&gt;1,"BIOCITY","no")</f>
        <v>no</v>
      </c>
      <c r="AB1523" s="2">
        <f>IFERROR(SEARCH("INT",F1523,1),0)+IFERROR(SEARCH("DEV",F1523,1),0)+IFERROR(SEARCH("FC",F1523,1),0)+IFERROR(SEARCH("USD",F1523,1),0)</f>
        <v>0</v>
      </c>
    </row>
    <row r="1524" spans="1:28" x14ac:dyDescent="0.2">
      <c r="A1524" s="1" t="s">
        <v>766</v>
      </c>
      <c r="B1524" s="1" t="s">
        <v>15</v>
      </c>
      <c r="C1524" s="4">
        <v>45370</v>
      </c>
      <c r="D1524" s="1" t="s">
        <v>765</v>
      </c>
      <c r="E1524" s="1" t="s">
        <v>764</v>
      </c>
      <c r="F1524" s="1" t="s">
        <v>682</v>
      </c>
      <c r="G1524" s="1" t="s">
        <v>39</v>
      </c>
      <c r="H1524" s="1" t="s">
        <v>38</v>
      </c>
      <c r="I1524" s="1" t="s">
        <v>50</v>
      </c>
      <c r="J1524" s="1" t="s">
        <v>17</v>
      </c>
      <c r="K1524" s="1" t="s">
        <v>49</v>
      </c>
      <c r="L1524" s="1" t="s">
        <v>57</v>
      </c>
      <c r="M1524" s="1" t="s">
        <v>56</v>
      </c>
      <c r="N1524" s="1">
        <v>1440</v>
      </c>
      <c r="O1524" s="1" t="s">
        <v>4</v>
      </c>
      <c r="P1524" s="1">
        <v>1440</v>
      </c>
      <c r="Q1524" s="1">
        <v>0</v>
      </c>
      <c r="R1524" s="1" t="s">
        <v>93</v>
      </c>
      <c r="S1524" s="1">
        <v>457.54</v>
      </c>
      <c r="T1524" s="6">
        <f>+S1524*N1524</f>
        <v>658857.6</v>
      </c>
      <c r="U1524" s="6">
        <f>+S1524*Q1524</f>
        <v>0</v>
      </c>
      <c r="V1524" s="1" t="str">
        <f>IF(AB1524=0,IFERROR(VLOOKUP(L1524,[1]listaMateriales!A:K,11,0),"-"),"Sin producto")</f>
        <v xml:space="preserve">Ladrillos (Olavarria)    </v>
      </c>
      <c r="W1524" s="6">
        <f>+IF(OR(K1524="27",K1524="28",K1524="29"),VLOOKUP(L1524,[1]listaMateriales!A:E,5,0),0)*N1524/1000</f>
        <v>9.9676799999999997</v>
      </c>
      <c r="X1524" s="6">
        <f>+IF(W1524=0,0,T1524/W1524)</f>
        <v>66099.39323894828</v>
      </c>
      <c r="Y1524" s="1" t="str">
        <f>MID(L1524,14,1)</f>
        <v>1</v>
      </c>
      <c r="Z1524" s="2" t="str">
        <f>IF(IFERROR(FIND("PUL",M1524,1),0)&gt;1,"pulido","no")</f>
        <v>no</v>
      </c>
      <c r="AA1524" s="2" t="str">
        <f>IF(IFERROR(FIND("BIOC",M1524,1),0)&gt;1,"BIOCITY","no")</f>
        <v>no</v>
      </c>
      <c r="AB1524" s="2">
        <f>IFERROR(SEARCH("INT",F1524,1),0)+IFERROR(SEARCH("DEV",F1524,1),0)+IFERROR(SEARCH("FC",F1524,1),0)+IFERROR(SEARCH("USD",F1524,1),0)</f>
        <v>0</v>
      </c>
    </row>
    <row r="1525" spans="1:28" x14ac:dyDescent="0.2">
      <c r="A1525" s="1" t="s">
        <v>761</v>
      </c>
      <c r="B1525" s="1" t="s">
        <v>42</v>
      </c>
      <c r="C1525" s="4">
        <v>45370</v>
      </c>
      <c r="D1525" s="1" t="s">
        <v>760</v>
      </c>
      <c r="E1525" s="1" t="s">
        <v>759</v>
      </c>
      <c r="F1525" s="1" t="s">
        <v>662</v>
      </c>
      <c r="G1525" s="1" t="s">
        <v>12</v>
      </c>
      <c r="H1525" s="1" t="s">
        <v>11</v>
      </c>
      <c r="I1525" s="1" t="s">
        <v>0</v>
      </c>
      <c r="J1525" s="1" t="s">
        <v>17</v>
      </c>
      <c r="K1525" s="1" t="s">
        <v>16</v>
      </c>
      <c r="L1525" s="1" t="s">
        <v>763</v>
      </c>
      <c r="M1525" s="1" t="s">
        <v>762</v>
      </c>
      <c r="N1525" s="1">
        <v>252</v>
      </c>
      <c r="O1525" s="1" t="s">
        <v>2</v>
      </c>
      <c r="P1525" s="1">
        <v>252</v>
      </c>
      <c r="Q1525" s="1">
        <v>0</v>
      </c>
      <c r="R1525" s="1" t="s">
        <v>43</v>
      </c>
      <c r="S1525" s="1">
        <v>15673.7</v>
      </c>
      <c r="T1525" s="6">
        <f>+S1525*N1525</f>
        <v>3949772.4000000004</v>
      </c>
      <c r="U1525" s="6">
        <f>+S1525*Q1525</f>
        <v>0</v>
      </c>
      <c r="V1525" s="1" t="str">
        <f>IF(AB1525=0,IFERROR(VLOOKUP(L1525,[1]listaMateriales!A:K,11,0),"-"),"Sin producto")</f>
        <v>58x58 Polished</v>
      </c>
      <c r="W1525" s="6">
        <f>+IF(OR(K1525="27",K1525="28",K1525="29"),VLOOKUP(L1525,[1]listaMateriales!A:E,5,0),0)*N1525/1000</f>
        <v>0</v>
      </c>
      <c r="X1525" s="6">
        <f>+IF(W1525=0,0,T1525/W1525)</f>
        <v>0</v>
      </c>
      <c r="Y1525" s="1" t="str">
        <f>MID(L1525,14,1)</f>
        <v>1</v>
      </c>
      <c r="Z1525" s="2" t="str">
        <f>IF(IFERROR(FIND("PUL",M1525,1),0)&gt;1,"pulido","no")</f>
        <v>pulido</v>
      </c>
      <c r="AA1525" s="2" t="str">
        <f>IF(IFERROR(FIND("BIOC",M1525,1),0)&gt;1,"BIOCITY","no")</f>
        <v>no</v>
      </c>
      <c r="AB1525" s="2">
        <f>IFERROR(SEARCH("INT",F1525,1),0)+IFERROR(SEARCH("DEV",F1525,1),0)+IFERROR(SEARCH("FC",F1525,1),0)+IFERROR(SEARCH("USD",F1525,1),0)</f>
        <v>0</v>
      </c>
    </row>
    <row r="1526" spans="1:28" x14ac:dyDescent="0.2">
      <c r="A1526" s="1" t="s">
        <v>761</v>
      </c>
      <c r="B1526" s="1" t="s">
        <v>42</v>
      </c>
      <c r="C1526" s="4">
        <v>45370</v>
      </c>
      <c r="D1526" s="1" t="s">
        <v>760</v>
      </c>
      <c r="E1526" s="1" t="s">
        <v>759</v>
      </c>
      <c r="F1526" s="1" t="s">
        <v>662</v>
      </c>
      <c r="G1526" s="1" t="s">
        <v>12</v>
      </c>
      <c r="H1526" s="1" t="s">
        <v>11</v>
      </c>
      <c r="I1526" s="1" t="s">
        <v>0</v>
      </c>
      <c r="J1526" s="1" t="s">
        <v>17</v>
      </c>
      <c r="K1526" s="1" t="s">
        <v>16</v>
      </c>
      <c r="L1526" s="1" t="s">
        <v>25</v>
      </c>
      <c r="M1526" s="1" t="s">
        <v>24</v>
      </c>
      <c r="N1526" s="1">
        <v>273.60000000000002</v>
      </c>
      <c r="O1526" s="1" t="s">
        <v>2</v>
      </c>
      <c r="P1526" s="1">
        <v>273.60000000000002</v>
      </c>
      <c r="Q1526" s="1">
        <v>0</v>
      </c>
      <c r="R1526" s="1" t="s">
        <v>43</v>
      </c>
      <c r="S1526" s="1">
        <v>19237.59</v>
      </c>
      <c r="T1526" s="6">
        <f>+S1526*N1526</f>
        <v>5263404.6240000008</v>
      </c>
      <c r="U1526" s="6">
        <f>+S1526*Q1526</f>
        <v>0</v>
      </c>
      <c r="V1526" s="1" t="str">
        <f>IF(AB1526=0,IFERROR(VLOOKUP(L1526,[1]listaMateriales!A:K,11,0),"-"),"Sin producto")</f>
        <v>21 x 122</v>
      </c>
      <c r="W1526" s="6">
        <f>+IF(OR(K1526="27",K1526="28",K1526="29"),VLOOKUP(L1526,[1]listaMateriales!A:E,5,0),0)*N1526/1000</f>
        <v>0</v>
      </c>
      <c r="X1526" s="6">
        <f>+IF(W1526=0,0,T1526/W1526)</f>
        <v>0</v>
      </c>
      <c r="Y1526" s="1" t="str">
        <f>MID(L1526,14,1)</f>
        <v>1</v>
      </c>
      <c r="Z1526" s="2" t="str">
        <f>IF(IFERROR(FIND("PUL",M1526,1),0)&gt;1,"pulido","no")</f>
        <v>no</v>
      </c>
      <c r="AA1526" s="2" t="str">
        <f>IF(IFERROR(FIND("BIOC",M1526,1),0)&gt;1,"BIOCITY","no")</f>
        <v>no</v>
      </c>
      <c r="AB1526" s="2">
        <f>IFERROR(SEARCH("INT",F1526,1),0)+IFERROR(SEARCH("DEV",F1526,1),0)+IFERROR(SEARCH("FC",F1526,1),0)+IFERROR(SEARCH("USD",F1526,1),0)</f>
        <v>0</v>
      </c>
    </row>
    <row r="1527" spans="1:28" x14ac:dyDescent="0.2">
      <c r="A1527" s="1" t="s">
        <v>758</v>
      </c>
      <c r="B1527" s="1" t="s">
        <v>15</v>
      </c>
      <c r="C1527" s="4">
        <v>45370</v>
      </c>
      <c r="D1527" s="1" t="s">
        <v>143</v>
      </c>
      <c r="E1527" s="1" t="s">
        <v>142</v>
      </c>
      <c r="F1527" s="1" t="s">
        <v>662</v>
      </c>
      <c r="G1527" s="1" t="s">
        <v>12</v>
      </c>
      <c r="H1527" s="1" t="s">
        <v>11</v>
      </c>
      <c r="I1527" s="1" t="s">
        <v>50</v>
      </c>
      <c r="J1527" s="1" t="s">
        <v>9</v>
      </c>
      <c r="K1527" s="1" t="s">
        <v>30</v>
      </c>
      <c r="L1527" s="1" t="s">
        <v>619</v>
      </c>
      <c r="M1527" s="1" t="s">
        <v>618</v>
      </c>
      <c r="N1527" s="1">
        <v>2617.92</v>
      </c>
      <c r="O1527" s="1" t="s">
        <v>2</v>
      </c>
      <c r="P1527" s="1">
        <v>2617.92</v>
      </c>
      <c r="Q1527" s="1">
        <v>0</v>
      </c>
      <c r="R1527" s="1" t="s">
        <v>43</v>
      </c>
      <c r="S1527" s="1">
        <v>2976.3</v>
      </c>
      <c r="T1527" s="6">
        <f>+S1527*N1527</f>
        <v>7791715.296000001</v>
      </c>
      <c r="U1527" s="6">
        <f>+S1527*Q1527</f>
        <v>0</v>
      </c>
      <c r="V1527" s="1" t="str">
        <f>IF(AB1527=0,IFERROR(VLOOKUP(L1527,[1]listaMateriales!A:K,11,0),"-"),"Sin producto")</f>
        <v>38 x 38</v>
      </c>
      <c r="W1527" s="6">
        <f>+IF(OR(K1527="27",K1527="28",K1527="29"),VLOOKUP(L1527,[1]listaMateriales!A:E,5,0),0)*N1527/1000</f>
        <v>0</v>
      </c>
      <c r="X1527" s="6">
        <f>+IF(W1527=0,0,T1527/W1527)</f>
        <v>0</v>
      </c>
      <c r="Y1527" s="1" t="str">
        <f>MID(L1527,14,1)</f>
        <v>1</v>
      </c>
      <c r="Z1527" s="2" t="str">
        <f>IF(IFERROR(FIND("PUL",M1527,1),0)&gt;1,"pulido","no")</f>
        <v>no</v>
      </c>
      <c r="AA1527" s="2" t="str">
        <f>IF(IFERROR(FIND("BIOC",M1527,1),0)&gt;1,"BIOCITY","no")</f>
        <v>no</v>
      </c>
      <c r="AB1527" s="2">
        <f>IFERROR(SEARCH("INT",F1527,1),0)+IFERROR(SEARCH("DEV",F1527,1),0)+IFERROR(SEARCH("FC",F1527,1),0)+IFERROR(SEARCH("USD",F1527,1),0)</f>
        <v>0</v>
      </c>
    </row>
    <row r="1528" spans="1:28" x14ac:dyDescent="0.2">
      <c r="A1528" s="1" t="s">
        <v>757</v>
      </c>
      <c r="B1528" s="1" t="s">
        <v>42</v>
      </c>
      <c r="C1528" s="4">
        <v>45370</v>
      </c>
      <c r="D1528" s="1" t="s">
        <v>756</v>
      </c>
      <c r="E1528" s="1" t="s">
        <v>755</v>
      </c>
      <c r="F1528" s="1" t="s">
        <v>682</v>
      </c>
      <c r="G1528" s="1" t="s">
        <v>39</v>
      </c>
      <c r="H1528" s="1" t="s">
        <v>38</v>
      </c>
      <c r="I1528" s="1" t="s">
        <v>0</v>
      </c>
      <c r="J1528" s="1" t="s">
        <v>17</v>
      </c>
      <c r="K1528" s="1" t="s">
        <v>49</v>
      </c>
      <c r="L1528" s="1" t="s">
        <v>48</v>
      </c>
      <c r="M1528" s="1" t="s">
        <v>47</v>
      </c>
      <c r="N1528" s="1">
        <v>6624</v>
      </c>
      <c r="O1528" s="1" t="s">
        <v>4</v>
      </c>
      <c r="P1528" s="1">
        <v>5760</v>
      </c>
      <c r="Q1528" s="1">
        <v>864</v>
      </c>
      <c r="R1528" s="1" t="s">
        <v>93</v>
      </c>
      <c r="S1528" s="1">
        <v>281.77999999999997</v>
      </c>
      <c r="T1528" s="6">
        <f>+S1528*N1528</f>
        <v>1866510.7199999997</v>
      </c>
      <c r="U1528" s="6">
        <f>+S1528*Q1528</f>
        <v>243457.91999999998</v>
      </c>
      <c r="V1528" s="1" t="str">
        <f>IF(AB1528=0,IFERROR(VLOOKUP(L1528,[1]listaMateriales!A:K,11,0),"-"),"Sin producto")</f>
        <v xml:space="preserve">Ladrillos (Olavarria)    </v>
      </c>
      <c r="W1528" s="6">
        <f>+IF(OR(K1528="27",K1528="28",K1528="29"),VLOOKUP(L1528,[1]listaMateriales!A:E,5,0),0)*N1528/1000</f>
        <v>35.365535999999999</v>
      </c>
      <c r="X1528" s="6">
        <f>+IF(W1528=0,0,T1528/W1528)</f>
        <v>52777.673721670719</v>
      </c>
      <c r="Y1528" s="1" t="str">
        <f>MID(L1528,14,1)</f>
        <v>1</v>
      </c>
      <c r="Z1528" s="2" t="str">
        <f>IF(IFERROR(FIND("PUL",M1528,1),0)&gt;1,"pulido","no")</f>
        <v>no</v>
      </c>
      <c r="AA1528" s="2" t="str">
        <f>IF(IFERROR(FIND("BIOC",M1528,1),0)&gt;1,"BIOCITY","no")</f>
        <v>no</v>
      </c>
      <c r="AB1528" s="2">
        <f>IFERROR(SEARCH("INT",F1528,1),0)+IFERROR(SEARCH("DEV",F1528,1),0)+IFERROR(SEARCH("FC",F1528,1),0)+IFERROR(SEARCH("USD",F1528,1),0)</f>
        <v>0</v>
      </c>
    </row>
    <row r="1529" spans="1:28" x14ac:dyDescent="0.2">
      <c r="A1529" s="1" t="s">
        <v>754</v>
      </c>
      <c r="B1529" s="1" t="s">
        <v>15</v>
      </c>
      <c r="C1529" s="4">
        <v>45370</v>
      </c>
      <c r="D1529" s="1" t="s">
        <v>753</v>
      </c>
      <c r="E1529" s="1" t="s">
        <v>752</v>
      </c>
      <c r="F1529" s="1" t="s">
        <v>682</v>
      </c>
      <c r="G1529" s="1" t="s">
        <v>39</v>
      </c>
      <c r="H1529" s="1" t="s">
        <v>38</v>
      </c>
      <c r="I1529" s="1" t="s">
        <v>50</v>
      </c>
      <c r="J1529" s="1" t="s">
        <v>17</v>
      </c>
      <c r="K1529" s="1" t="s">
        <v>49</v>
      </c>
      <c r="L1529" s="1" t="s">
        <v>48</v>
      </c>
      <c r="M1529" s="1" t="s">
        <v>47</v>
      </c>
      <c r="N1529" s="1">
        <v>2880</v>
      </c>
      <c r="O1529" s="1" t="s">
        <v>4</v>
      </c>
      <c r="P1529" s="1">
        <v>2592</v>
      </c>
      <c r="Q1529" s="1">
        <v>288</v>
      </c>
      <c r="R1529" s="1" t="s">
        <v>93</v>
      </c>
      <c r="S1529" s="1">
        <v>337.82</v>
      </c>
      <c r="T1529" s="6">
        <f>+S1529*N1529</f>
        <v>972921.6</v>
      </c>
      <c r="U1529" s="6">
        <f>+S1529*Q1529</f>
        <v>97292.160000000003</v>
      </c>
      <c r="V1529" s="1" t="str">
        <f>IF(AB1529=0,IFERROR(VLOOKUP(L1529,[1]listaMateriales!A:K,11,0),"-"),"Sin producto")</f>
        <v xml:space="preserve">Ladrillos (Olavarria)    </v>
      </c>
      <c r="W1529" s="6">
        <f>+IF(OR(K1529="27",K1529="28",K1529="29"),VLOOKUP(L1529,[1]listaMateriales!A:E,5,0),0)*N1529/1000</f>
        <v>15.376320000000002</v>
      </c>
      <c r="X1529" s="6">
        <f>+IF(W1529=0,0,T1529/W1529)</f>
        <v>63274.021352313161</v>
      </c>
      <c r="Y1529" s="1" t="str">
        <f>MID(L1529,14,1)</f>
        <v>1</v>
      </c>
      <c r="Z1529" s="2" t="str">
        <f>IF(IFERROR(FIND("PUL",M1529,1),0)&gt;1,"pulido","no")</f>
        <v>no</v>
      </c>
      <c r="AA1529" s="2" t="str">
        <f>IF(IFERROR(FIND("BIOC",M1529,1),0)&gt;1,"BIOCITY","no")</f>
        <v>no</v>
      </c>
      <c r="AB1529" s="2">
        <f>IFERROR(SEARCH("INT",F1529,1),0)+IFERROR(SEARCH("DEV",F1529,1),0)+IFERROR(SEARCH("FC",F1529,1),0)+IFERROR(SEARCH("USD",F1529,1),0)</f>
        <v>0</v>
      </c>
    </row>
    <row r="1530" spans="1:28" x14ac:dyDescent="0.2">
      <c r="A1530" s="1" t="s">
        <v>754</v>
      </c>
      <c r="B1530" s="1" t="s">
        <v>15</v>
      </c>
      <c r="C1530" s="4">
        <v>45370</v>
      </c>
      <c r="D1530" s="1" t="s">
        <v>753</v>
      </c>
      <c r="E1530" s="1" t="s">
        <v>752</v>
      </c>
      <c r="F1530" s="1" t="s">
        <v>682</v>
      </c>
      <c r="G1530" s="1" t="s">
        <v>39</v>
      </c>
      <c r="H1530" s="1" t="s">
        <v>38</v>
      </c>
      <c r="I1530" s="1" t="s">
        <v>50</v>
      </c>
      <c r="J1530" s="1" t="s">
        <v>17</v>
      </c>
      <c r="K1530" s="1" t="s">
        <v>49</v>
      </c>
      <c r="L1530" s="1" t="s">
        <v>57</v>
      </c>
      <c r="M1530" s="1" t="s">
        <v>56</v>
      </c>
      <c r="N1530" s="1">
        <v>2520</v>
      </c>
      <c r="O1530" s="1" t="s">
        <v>4</v>
      </c>
      <c r="P1530" s="1">
        <v>2340</v>
      </c>
      <c r="Q1530" s="1">
        <v>180</v>
      </c>
      <c r="R1530" s="1" t="s">
        <v>93</v>
      </c>
      <c r="S1530" s="1">
        <v>457.54</v>
      </c>
      <c r="T1530" s="6">
        <f>+S1530*N1530</f>
        <v>1153000.8</v>
      </c>
      <c r="U1530" s="6">
        <f>+S1530*Q1530</f>
        <v>82357.2</v>
      </c>
      <c r="V1530" s="1" t="str">
        <f>IF(AB1530=0,IFERROR(VLOOKUP(L1530,[1]listaMateriales!A:K,11,0),"-"),"Sin producto")</f>
        <v xml:space="preserve">Ladrillos (Olavarria)    </v>
      </c>
      <c r="W1530" s="6">
        <f>+IF(OR(K1530="27",K1530="28",K1530="29"),VLOOKUP(L1530,[1]listaMateriales!A:E,5,0),0)*N1530/1000</f>
        <v>17.443439999999999</v>
      </c>
      <c r="X1530" s="6">
        <f>+IF(W1530=0,0,T1530/W1530)</f>
        <v>66099.393238948294</v>
      </c>
      <c r="Y1530" s="1" t="str">
        <f>MID(L1530,14,1)</f>
        <v>1</v>
      </c>
      <c r="Z1530" s="2" t="str">
        <f>IF(IFERROR(FIND("PUL",M1530,1),0)&gt;1,"pulido","no")</f>
        <v>no</v>
      </c>
      <c r="AA1530" s="2" t="str">
        <f>IF(IFERROR(FIND("BIOC",M1530,1),0)&gt;1,"BIOCITY","no")</f>
        <v>no</v>
      </c>
      <c r="AB1530" s="2">
        <f>IFERROR(SEARCH("INT",F1530,1),0)+IFERROR(SEARCH("DEV",F1530,1),0)+IFERROR(SEARCH("FC",F1530,1),0)+IFERROR(SEARCH("USD",F1530,1),0)</f>
        <v>0</v>
      </c>
    </row>
    <row r="1531" spans="1:28" x14ac:dyDescent="0.2">
      <c r="A1531" s="1" t="s">
        <v>751</v>
      </c>
      <c r="B1531" s="1" t="s">
        <v>42</v>
      </c>
      <c r="C1531" s="4">
        <v>45370</v>
      </c>
      <c r="D1531" s="1" t="s">
        <v>749</v>
      </c>
      <c r="E1531" s="1" t="s">
        <v>748</v>
      </c>
      <c r="F1531" s="1" t="s">
        <v>682</v>
      </c>
      <c r="G1531" s="1" t="s">
        <v>39</v>
      </c>
      <c r="H1531" s="1" t="s">
        <v>38</v>
      </c>
      <c r="I1531" s="1" t="s">
        <v>0</v>
      </c>
      <c r="J1531" s="1" t="s">
        <v>17</v>
      </c>
      <c r="K1531" s="1" t="s">
        <v>49</v>
      </c>
      <c r="L1531" s="1" t="s">
        <v>57</v>
      </c>
      <c r="M1531" s="1" t="s">
        <v>56</v>
      </c>
      <c r="N1531" s="1">
        <v>851</v>
      </c>
      <c r="O1531" s="1" t="s">
        <v>4</v>
      </c>
      <c r="P1531" s="1">
        <v>851</v>
      </c>
      <c r="Q1531" s="1">
        <v>0</v>
      </c>
      <c r="R1531" s="1" t="s">
        <v>93</v>
      </c>
      <c r="S1531" s="1">
        <v>184.19</v>
      </c>
      <c r="T1531" s="6">
        <f>+S1531*N1531</f>
        <v>156745.69</v>
      </c>
      <c r="U1531" s="6">
        <f>+S1531*Q1531</f>
        <v>0</v>
      </c>
      <c r="V1531" s="1" t="str">
        <f>IF(AB1531=0,IFERROR(VLOOKUP(L1531,[1]listaMateriales!A:K,11,0),"-"),"Sin producto")</f>
        <v xml:space="preserve">Ladrillos (Olavarria)    </v>
      </c>
      <c r="W1531" s="6">
        <f>+IF(OR(K1531="27",K1531="28",K1531="29"),VLOOKUP(L1531,[1]listaMateriales!A:E,5,0),0)*N1531/1000</f>
        <v>5.8906219999999996</v>
      </c>
      <c r="X1531" s="6">
        <f>+IF(W1531=0,0,T1531/W1531)</f>
        <v>26609.361456226525</v>
      </c>
      <c r="Y1531" s="1" t="str">
        <f>MID(L1531,14,1)</f>
        <v>1</v>
      </c>
      <c r="Z1531" s="2" t="str">
        <f>IF(IFERROR(FIND("PUL",M1531,1),0)&gt;1,"pulido","no")</f>
        <v>no</v>
      </c>
      <c r="AA1531" s="2" t="str">
        <f>IF(IFERROR(FIND("BIOC",M1531,1),0)&gt;1,"BIOCITY","no")</f>
        <v>no</v>
      </c>
      <c r="AB1531" s="2">
        <f>IFERROR(SEARCH("INT",F1531,1),0)+IFERROR(SEARCH("DEV",F1531,1),0)+IFERROR(SEARCH("FC",F1531,1),0)+IFERROR(SEARCH("USD",F1531,1),0)</f>
        <v>0</v>
      </c>
    </row>
    <row r="1532" spans="1:28" x14ac:dyDescent="0.2">
      <c r="A1532" s="1" t="s">
        <v>750</v>
      </c>
      <c r="B1532" s="1" t="s">
        <v>15</v>
      </c>
      <c r="C1532" s="4">
        <v>45370</v>
      </c>
      <c r="D1532" s="1" t="s">
        <v>749</v>
      </c>
      <c r="E1532" s="1" t="s">
        <v>748</v>
      </c>
      <c r="F1532" s="1" t="s">
        <v>682</v>
      </c>
      <c r="G1532" s="1" t="s">
        <v>39</v>
      </c>
      <c r="H1532" s="1" t="s">
        <v>38</v>
      </c>
      <c r="I1532" s="1" t="s">
        <v>50</v>
      </c>
      <c r="J1532" s="1" t="s">
        <v>17</v>
      </c>
      <c r="K1532" s="1" t="s">
        <v>49</v>
      </c>
      <c r="L1532" s="1" t="s">
        <v>57</v>
      </c>
      <c r="M1532" s="1" t="s">
        <v>56</v>
      </c>
      <c r="N1532" s="1">
        <v>3469</v>
      </c>
      <c r="O1532" s="1" t="s">
        <v>4</v>
      </c>
      <c r="P1532" s="1">
        <v>3469</v>
      </c>
      <c r="Q1532" s="1">
        <v>0</v>
      </c>
      <c r="R1532" s="1" t="s">
        <v>93</v>
      </c>
      <c r="S1532" s="1">
        <v>910.59</v>
      </c>
      <c r="T1532" s="6">
        <f>+S1532*N1532</f>
        <v>3158836.71</v>
      </c>
      <c r="U1532" s="6">
        <f>+S1532*Q1532</f>
        <v>0</v>
      </c>
      <c r="V1532" s="1" t="str">
        <f>IF(AB1532=0,IFERROR(VLOOKUP(L1532,[1]listaMateriales!A:K,11,0),"-"),"Sin producto")</f>
        <v xml:space="preserve">Ladrillos (Olavarria)    </v>
      </c>
      <c r="W1532" s="6">
        <f>+IF(OR(K1532="27",K1532="28",K1532="29"),VLOOKUP(L1532,[1]listaMateriales!A:E,5,0),0)*N1532/1000</f>
        <v>24.012417999999997</v>
      </c>
      <c r="X1532" s="6">
        <f>+IF(W1532=0,0,T1532/W1532)</f>
        <v>131550.13002022539</v>
      </c>
      <c r="Y1532" s="1" t="str">
        <f>MID(L1532,14,1)</f>
        <v>1</v>
      </c>
      <c r="Z1532" s="2" t="str">
        <f>IF(IFERROR(FIND("PUL",M1532,1),0)&gt;1,"pulido","no")</f>
        <v>no</v>
      </c>
      <c r="AA1532" s="2" t="str">
        <f>IF(IFERROR(FIND("BIOC",M1532,1),0)&gt;1,"BIOCITY","no")</f>
        <v>no</v>
      </c>
      <c r="AB1532" s="2">
        <f>IFERROR(SEARCH("INT",F1532,1),0)+IFERROR(SEARCH("DEV",F1532,1),0)+IFERROR(SEARCH("FC",F1532,1),0)+IFERROR(SEARCH("USD",F1532,1),0)</f>
        <v>0</v>
      </c>
    </row>
    <row r="1533" spans="1:28" x14ac:dyDescent="0.2">
      <c r="A1533" s="1" t="s">
        <v>747</v>
      </c>
      <c r="B1533" s="1" t="s">
        <v>42</v>
      </c>
      <c r="C1533" s="4">
        <v>45370</v>
      </c>
      <c r="D1533" s="1" t="s">
        <v>95</v>
      </c>
      <c r="E1533" s="1" t="s">
        <v>94</v>
      </c>
      <c r="F1533" s="1" t="s">
        <v>682</v>
      </c>
      <c r="G1533" s="1" t="s">
        <v>39</v>
      </c>
      <c r="H1533" s="1" t="s">
        <v>38</v>
      </c>
      <c r="I1533" s="1" t="s">
        <v>0</v>
      </c>
      <c r="J1533" s="1" t="s">
        <v>17</v>
      </c>
      <c r="K1533" s="1" t="s">
        <v>49</v>
      </c>
      <c r="L1533" s="1" t="s">
        <v>57</v>
      </c>
      <c r="M1533" s="1" t="s">
        <v>56</v>
      </c>
      <c r="N1533" s="1">
        <v>4500</v>
      </c>
      <c r="O1533" s="1" t="s">
        <v>4</v>
      </c>
      <c r="P1533" s="1">
        <v>0</v>
      </c>
      <c r="Q1533" s="1">
        <v>4500</v>
      </c>
      <c r="R1533" s="1" t="s">
        <v>93</v>
      </c>
      <c r="S1533" s="1">
        <v>228.46</v>
      </c>
      <c r="T1533" s="6">
        <f>+S1533*N1533</f>
        <v>1028070</v>
      </c>
      <c r="U1533" s="6">
        <f>+S1533*Q1533</f>
        <v>1028070</v>
      </c>
      <c r="V1533" s="1" t="str">
        <f>IF(AB1533=0,IFERROR(VLOOKUP(L1533,[1]listaMateriales!A:K,11,0),"-"),"Sin producto")</f>
        <v xml:space="preserve">Ladrillos (Olavarria)    </v>
      </c>
      <c r="W1533" s="6">
        <f>+IF(OR(K1533="27",K1533="28",K1533="29"),VLOOKUP(L1533,[1]listaMateriales!A:E,5,0),0)*N1533/1000</f>
        <v>31.149000000000001</v>
      </c>
      <c r="X1533" s="6">
        <f>+IF(W1533=0,0,T1533/W1533)</f>
        <v>33004.91187518058</v>
      </c>
      <c r="Y1533" s="1" t="str">
        <f>MID(L1533,14,1)</f>
        <v>1</v>
      </c>
      <c r="Z1533" s="2" t="str">
        <f>IF(IFERROR(FIND("PUL",M1533,1),0)&gt;1,"pulido","no")</f>
        <v>no</v>
      </c>
      <c r="AA1533" s="2" t="str">
        <f>IF(IFERROR(FIND("BIOC",M1533,1),0)&gt;1,"BIOCITY","no")</f>
        <v>no</v>
      </c>
      <c r="AB1533" s="2">
        <f>IFERROR(SEARCH("INT",F1533,1),0)+IFERROR(SEARCH("DEV",F1533,1),0)+IFERROR(SEARCH("FC",F1533,1),0)+IFERROR(SEARCH("USD",F1533,1),0)</f>
        <v>0</v>
      </c>
    </row>
    <row r="1534" spans="1:28" x14ac:dyDescent="0.2">
      <c r="A1534" s="1" t="s">
        <v>746</v>
      </c>
      <c r="B1534" s="1" t="s">
        <v>42</v>
      </c>
      <c r="C1534" s="4">
        <v>45370</v>
      </c>
      <c r="D1534" s="1" t="s">
        <v>95</v>
      </c>
      <c r="E1534" s="1" t="s">
        <v>94</v>
      </c>
      <c r="F1534" s="1" t="s">
        <v>682</v>
      </c>
      <c r="G1534" s="1" t="s">
        <v>39</v>
      </c>
      <c r="H1534" s="1" t="s">
        <v>38</v>
      </c>
      <c r="I1534" s="1" t="s">
        <v>0</v>
      </c>
      <c r="J1534" s="1" t="s">
        <v>17</v>
      </c>
      <c r="K1534" s="1" t="s">
        <v>49</v>
      </c>
      <c r="L1534" s="1" t="s">
        <v>48</v>
      </c>
      <c r="M1534" s="1" t="s">
        <v>47</v>
      </c>
      <c r="N1534" s="1">
        <v>3744</v>
      </c>
      <c r="O1534" s="1" t="s">
        <v>4</v>
      </c>
      <c r="P1534" s="1">
        <v>3744</v>
      </c>
      <c r="Q1534" s="1">
        <v>0</v>
      </c>
      <c r="R1534" s="1" t="s">
        <v>93</v>
      </c>
      <c r="S1534" s="1">
        <v>168.67</v>
      </c>
      <c r="T1534" s="6">
        <f>+S1534*N1534</f>
        <v>631500.48</v>
      </c>
      <c r="U1534" s="6">
        <f>+S1534*Q1534</f>
        <v>0</v>
      </c>
      <c r="V1534" s="1" t="str">
        <f>IF(AB1534=0,IFERROR(VLOOKUP(L1534,[1]listaMateriales!A:K,11,0),"-"),"Sin producto")</f>
        <v xml:space="preserve">Ladrillos (Olavarria)    </v>
      </c>
      <c r="W1534" s="6">
        <f>+IF(OR(K1534="27",K1534="28",K1534="29"),VLOOKUP(L1534,[1]listaMateriales!A:E,5,0),0)*N1534/1000</f>
        <v>19.989215999999999</v>
      </c>
      <c r="X1534" s="6">
        <f>+IF(W1534=0,0,T1534/W1534)</f>
        <v>31592.05843790972</v>
      </c>
      <c r="Y1534" s="1" t="str">
        <f>MID(L1534,14,1)</f>
        <v>1</v>
      </c>
      <c r="Z1534" s="2" t="str">
        <f>IF(IFERROR(FIND("PUL",M1534,1),0)&gt;1,"pulido","no")</f>
        <v>no</v>
      </c>
      <c r="AA1534" s="2" t="str">
        <f>IF(IFERROR(FIND("BIOC",M1534,1),0)&gt;1,"BIOCITY","no")</f>
        <v>no</v>
      </c>
      <c r="AB1534" s="2">
        <f>IFERROR(SEARCH("INT",F1534,1),0)+IFERROR(SEARCH("DEV",F1534,1),0)+IFERROR(SEARCH("FC",F1534,1),0)+IFERROR(SEARCH("USD",F1534,1),0)</f>
        <v>0</v>
      </c>
    </row>
    <row r="1535" spans="1:28" x14ac:dyDescent="0.2">
      <c r="A1535" s="1" t="s">
        <v>746</v>
      </c>
      <c r="B1535" s="1" t="s">
        <v>42</v>
      </c>
      <c r="C1535" s="4">
        <v>45370</v>
      </c>
      <c r="D1535" s="1" t="s">
        <v>95</v>
      </c>
      <c r="E1535" s="1" t="s">
        <v>94</v>
      </c>
      <c r="F1535" s="1" t="s">
        <v>682</v>
      </c>
      <c r="G1535" s="1" t="s">
        <v>39</v>
      </c>
      <c r="H1535" s="1" t="s">
        <v>38</v>
      </c>
      <c r="I1535" s="1" t="s">
        <v>0</v>
      </c>
      <c r="J1535" s="1" t="s">
        <v>17</v>
      </c>
      <c r="K1535" s="1" t="s">
        <v>49</v>
      </c>
      <c r="L1535" s="1" t="s">
        <v>57</v>
      </c>
      <c r="M1535" s="1" t="s">
        <v>56</v>
      </c>
      <c r="N1535" s="1">
        <v>2340</v>
      </c>
      <c r="O1535" s="1" t="s">
        <v>4</v>
      </c>
      <c r="P1535" s="1">
        <v>2340</v>
      </c>
      <c r="Q1535" s="1">
        <v>0</v>
      </c>
      <c r="R1535" s="1" t="s">
        <v>93</v>
      </c>
      <c r="S1535" s="1">
        <v>228.46</v>
      </c>
      <c r="T1535" s="6">
        <f>+S1535*N1535</f>
        <v>534596.4</v>
      </c>
      <c r="U1535" s="6">
        <f>+S1535*Q1535</f>
        <v>0</v>
      </c>
      <c r="V1535" s="1" t="str">
        <f>IF(AB1535=0,IFERROR(VLOOKUP(L1535,[1]listaMateriales!A:K,11,0),"-"),"Sin producto")</f>
        <v xml:space="preserve">Ladrillos (Olavarria)    </v>
      </c>
      <c r="W1535" s="6">
        <f>+IF(OR(K1535="27",K1535="28",K1535="29"),VLOOKUP(L1535,[1]listaMateriales!A:E,5,0),0)*N1535/1000</f>
        <v>16.197479999999999</v>
      </c>
      <c r="X1535" s="6">
        <f>+IF(W1535=0,0,T1535/W1535)</f>
        <v>33004.911875180587</v>
      </c>
      <c r="Y1535" s="1" t="str">
        <f>MID(L1535,14,1)</f>
        <v>1</v>
      </c>
      <c r="Z1535" s="2" t="str">
        <f>IF(IFERROR(FIND("PUL",M1535,1),0)&gt;1,"pulido","no")</f>
        <v>no</v>
      </c>
      <c r="AA1535" s="2" t="str">
        <f>IF(IFERROR(FIND("BIOC",M1535,1),0)&gt;1,"BIOCITY","no")</f>
        <v>no</v>
      </c>
      <c r="AB1535" s="2">
        <f>IFERROR(SEARCH("INT",F1535,1),0)+IFERROR(SEARCH("DEV",F1535,1),0)+IFERROR(SEARCH("FC",F1535,1),0)+IFERROR(SEARCH("USD",F1535,1),0)</f>
        <v>0</v>
      </c>
    </row>
    <row r="1536" spans="1:28" x14ac:dyDescent="0.2">
      <c r="A1536" s="1" t="s">
        <v>745</v>
      </c>
      <c r="B1536" s="1" t="s">
        <v>42</v>
      </c>
      <c r="C1536" s="4">
        <v>45370</v>
      </c>
      <c r="D1536" s="1" t="s">
        <v>744</v>
      </c>
      <c r="E1536" s="1" t="s">
        <v>743</v>
      </c>
      <c r="F1536" s="1" t="s">
        <v>682</v>
      </c>
      <c r="G1536" s="1" t="s">
        <v>39</v>
      </c>
      <c r="H1536" s="1" t="s">
        <v>38</v>
      </c>
      <c r="I1536" s="1" t="s">
        <v>0</v>
      </c>
      <c r="J1536" s="1" t="s">
        <v>17</v>
      </c>
      <c r="K1536" s="1" t="s">
        <v>49</v>
      </c>
      <c r="L1536" s="1" t="s">
        <v>55</v>
      </c>
      <c r="M1536" s="1" t="s">
        <v>54</v>
      </c>
      <c r="N1536" s="1">
        <v>1980</v>
      </c>
      <c r="O1536" s="1" t="s">
        <v>4</v>
      </c>
      <c r="P1536" s="1">
        <v>1980</v>
      </c>
      <c r="Q1536" s="1">
        <v>0</v>
      </c>
      <c r="R1536" s="1" t="s">
        <v>93</v>
      </c>
      <c r="S1536" s="1">
        <v>213.29</v>
      </c>
      <c r="T1536" s="6">
        <f>+S1536*N1536</f>
        <v>422314.2</v>
      </c>
      <c r="U1536" s="6">
        <f>+S1536*Q1536</f>
        <v>0</v>
      </c>
      <c r="V1536" s="1" t="str">
        <f>IF(AB1536=0,IFERROR(VLOOKUP(L1536,[1]listaMateriales!A:K,11,0),"-"),"Sin producto")</f>
        <v xml:space="preserve">Ladrillos (Olavarria)    </v>
      </c>
      <c r="W1536" s="6">
        <f>+IF(OR(K1536="27",K1536="28",K1536="29"),VLOOKUP(L1536,[1]listaMateriales!A:E,5,0),0)*N1536/1000</f>
        <v>7.22898</v>
      </c>
      <c r="X1536" s="6">
        <f>+IF(W1536=0,0,T1536/W1536)</f>
        <v>58419.611065461519</v>
      </c>
      <c r="Y1536" s="1" t="str">
        <f>MID(L1536,14,1)</f>
        <v>1</v>
      </c>
      <c r="Z1536" s="2" t="str">
        <f>IF(IFERROR(FIND("PUL",M1536,1),0)&gt;1,"pulido","no")</f>
        <v>no</v>
      </c>
      <c r="AA1536" s="2" t="str">
        <f>IF(IFERROR(FIND("BIOC",M1536,1),0)&gt;1,"BIOCITY","no")</f>
        <v>no</v>
      </c>
      <c r="AB1536" s="2">
        <f>IFERROR(SEARCH("INT",F1536,1),0)+IFERROR(SEARCH("DEV",F1536,1),0)+IFERROR(SEARCH("FC",F1536,1),0)+IFERROR(SEARCH("USD",F1536,1),0)</f>
        <v>0</v>
      </c>
    </row>
    <row r="1537" spans="1:28" x14ac:dyDescent="0.2">
      <c r="A1537" s="1" t="s">
        <v>745</v>
      </c>
      <c r="B1537" s="1" t="s">
        <v>42</v>
      </c>
      <c r="C1537" s="4">
        <v>45370</v>
      </c>
      <c r="D1537" s="1" t="s">
        <v>744</v>
      </c>
      <c r="E1537" s="1" t="s">
        <v>743</v>
      </c>
      <c r="F1537" s="1" t="s">
        <v>682</v>
      </c>
      <c r="G1537" s="1" t="s">
        <v>39</v>
      </c>
      <c r="H1537" s="1" t="s">
        <v>38</v>
      </c>
      <c r="I1537" s="1" t="s">
        <v>0</v>
      </c>
      <c r="J1537" s="1" t="s">
        <v>17</v>
      </c>
      <c r="K1537" s="1" t="s">
        <v>49</v>
      </c>
      <c r="L1537" s="1" t="s">
        <v>57</v>
      </c>
      <c r="M1537" s="1" t="s">
        <v>56</v>
      </c>
      <c r="N1537" s="1">
        <v>3240</v>
      </c>
      <c r="O1537" s="1" t="s">
        <v>4</v>
      </c>
      <c r="P1537" s="1">
        <v>3240</v>
      </c>
      <c r="Q1537" s="1">
        <v>0</v>
      </c>
      <c r="R1537" s="1" t="s">
        <v>93</v>
      </c>
      <c r="S1537" s="1">
        <v>368.34</v>
      </c>
      <c r="T1537" s="6">
        <f>+S1537*N1537</f>
        <v>1193421.5999999999</v>
      </c>
      <c r="U1537" s="6">
        <f>+S1537*Q1537</f>
        <v>0</v>
      </c>
      <c r="V1537" s="1" t="str">
        <f>IF(AB1537=0,IFERROR(VLOOKUP(L1537,[1]listaMateriales!A:K,11,0),"-"),"Sin producto")</f>
        <v xml:space="preserve">Ladrillos (Olavarria)    </v>
      </c>
      <c r="W1537" s="6">
        <f>+IF(OR(K1537="27",K1537="28",K1537="29"),VLOOKUP(L1537,[1]listaMateriales!A:E,5,0),0)*N1537/1000</f>
        <v>22.42728</v>
      </c>
      <c r="X1537" s="6">
        <f>+IF(W1537=0,0,T1537/W1537)</f>
        <v>53212.944235770003</v>
      </c>
      <c r="Y1537" s="1" t="str">
        <f>MID(L1537,14,1)</f>
        <v>1</v>
      </c>
      <c r="Z1537" s="2" t="str">
        <f>IF(IFERROR(FIND("PUL",M1537,1),0)&gt;1,"pulido","no")</f>
        <v>no</v>
      </c>
      <c r="AA1537" s="2" t="str">
        <f>IF(IFERROR(FIND("BIOC",M1537,1),0)&gt;1,"BIOCITY","no")</f>
        <v>no</v>
      </c>
      <c r="AB1537" s="2">
        <f>IFERROR(SEARCH("INT",F1537,1),0)+IFERROR(SEARCH("DEV",F1537,1),0)+IFERROR(SEARCH("FC",F1537,1),0)+IFERROR(SEARCH("USD",F1537,1),0)</f>
        <v>0</v>
      </c>
    </row>
    <row r="1538" spans="1:28" x14ac:dyDescent="0.2">
      <c r="A1538" s="1" t="s">
        <v>740</v>
      </c>
      <c r="B1538" s="1" t="s">
        <v>15</v>
      </c>
      <c r="C1538" s="4">
        <v>45370</v>
      </c>
      <c r="D1538" s="1" t="s">
        <v>739</v>
      </c>
      <c r="E1538" s="1" t="s">
        <v>738</v>
      </c>
      <c r="F1538" s="1" t="s">
        <v>678</v>
      </c>
      <c r="G1538" s="1" t="s">
        <v>12</v>
      </c>
      <c r="H1538" s="1" t="s">
        <v>11</v>
      </c>
      <c r="I1538" s="1" t="s">
        <v>50</v>
      </c>
      <c r="J1538" s="1" t="s">
        <v>17</v>
      </c>
      <c r="K1538" s="1" t="s">
        <v>16</v>
      </c>
      <c r="L1538" s="1" t="s">
        <v>607</v>
      </c>
      <c r="M1538" s="1" t="s">
        <v>606</v>
      </c>
      <c r="N1538" s="1">
        <v>208.8</v>
      </c>
      <c r="O1538" s="1" t="s">
        <v>2</v>
      </c>
      <c r="P1538" s="1">
        <v>104.4</v>
      </c>
      <c r="Q1538" s="1">
        <v>104.4</v>
      </c>
      <c r="R1538" s="1" t="s">
        <v>144</v>
      </c>
      <c r="S1538" s="1">
        <v>7209.03</v>
      </c>
      <c r="T1538" s="6">
        <f>+S1538*N1538</f>
        <v>1505245.4639999999</v>
      </c>
      <c r="U1538" s="6">
        <f>+S1538*Q1538</f>
        <v>752622.73199999996</v>
      </c>
      <c r="V1538" s="1" t="str">
        <f>IF(AB1538=0,IFERROR(VLOOKUP(L1538,[1]listaMateriales!A:K,11,0),"-"),"Sin producto")</f>
        <v xml:space="preserve">59 x 59 </v>
      </c>
      <c r="W1538" s="6">
        <f>+IF(OR(K1538="27",K1538="28",K1538="29"),VLOOKUP(L1538,[1]listaMateriales!A:E,5,0),0)*N1538/1000</f>
        <v>0</v>
      </c>
      <c r="X1538" s="6">
        <f>+IF(W1538=0,0,T1538/W1538)</f>
        <v>0</v>
      </c>
      <c r="Y1538" s="1" t="str">
        <f>MID(L1538,14,1)</f>
        <v>2</v>
      </c>
      <c r="Z1538" s="2" t="str">
        <f>IF(IFERROR(FIND("PUL",M1538,1),0)&gt;1,"pulido","no")</f>
        <v>no</v>
      </c>
      <c r="AA1538" s="2" t="str">
        <f>IF(IFERROR(FIND("BIOC",M1538,1),0)&gt;1,"BIOCITY","no")</f>
        <v>no</v>
      </c>
      <c r="AB1538" s="2">
        <f>IFERROR(SEARCH("INT",F1538,1),0)+IFERROR(SEARCH("DEV",F1538,1),0)+IFERROR(SEARCH("FC",F1538,1),0)+IFERROR(SEARCH("USD",F1538,1),0)</f>
        <v>0</v>
      </c>
    </row>
    <row r="1539" spans="1:28" x14ac:dyDescent="0.2">
      <c r="A1539" s="1" t="s">
        <v>740</v>
      </c>
      <c r="B1539" s="1" t="s">
        <v>15</v>
      </c>
      <c r="C1539" s="4">
        <v>45370</v>
      </c>
      <c r="D1539" s="1" t="s">
        <v>739</v>
      </c>
      <c r="E1539" s="1" t="s">
        <v>738</v>
      </c>
      <c r="F1539" s="1" t="s">
        <v>678</v>
      </c>
      <c r="G1539" s="1" t="s">
        <v>12</v>
      </c>
      <c r="H1539" s="1" t="s">
        <v>11</v>
      </c>
      <c r="I1539" s="1" t="s">
        <v>50</v>
      </c>
      <c r="J1539" s="1" t="s">
        <v>17</v>
      </c>
      <c r="K1539" s="1" t="s">
        <v>16</v>
      </c>
      <c r="L1539" s="1" t="s">
        <v>742</v>
      </c>
      <c r="M1539" s="1" t="s">
        <v>741</v>
      </c>
      <c r="N1539" s="1">
        <v>261</v>
      </c>
      <c r="O1539" s="1" t="s">
        <v>2</v>
      </c>
      <c r="P1539" s="1">
        <v>261</v>
      </c>
      <c r="Q1539" s="1">
        <v>0</v>
      </c>
      <c r="R1539" s="1" t="s">
        <v>144</v>
      </c>
      <c r="S1539" s="1">
        <v>7209.03</v>
      </c>
      <c r="T1539" s="6">
        <f>+S1539*N1539</f>
        <v>1881556.8299999998</v>
      </c>
      <c r="U1539" s="6">
        <f>+S1539*Q1539</f>
        <v>0</v>
      </c>
      <c r="V1539" s="1" t="str">
        <f>IF(AB1539=0,IFERROR(VLOOKUP(L1539,[1]listaMateriales!A:K,11,0),"-"),"Sin producto")</f>
        <v xml:space="preserve">59 x 59 </v>
      </c>
      <c r="W1539" s="6">
        <f>+IF(OR(K1539="27",K1539="28",K1539="29"),VLOOKUP(L1539,[1]listaMateriales!A:E,5,0),0)*N1539/1000</f>
        <v>0</v>
      </c>
      <c r="X1539" s="6">
        <f>+IF(W1539=0,0,T1539/W1539)</f>
        <v>0</v>
      </c>
      <c r="Y1539" s="1" t="str">
        <f>MID(L1539,14,1)</f>
        <v>2</v>
      </c>
      <c r="Z1539" s="2" t="str">
        <f>IF(IFERROR(FIND("PUL",M1539,1),0)&gt;1,"pulido","no")</f>
        <v>no</v>
      </c>
      <c r="AA1539" s="2" t="str">
        <f>IF(IFERROR(FIND("BIOC",M1539,1),0)&gt;1,"BIOCITY","no")</f>
        <v>no</v>
      </c>
      <c r="AB1539" s="2">
        <f>IFERROR(SEARCH("INT",F1539,1),0)+IFERROR(SEARCH("DEV",F1539,1),0)+IFERROR(SEARCH("FC",F1539,1),0)+IFERROR(SEARCH("USD",F1539,1),0)</f>
        <v>0</v>
      </c>
    </row>
    <row r="1540" spans="1:28" x14ac:dyDescent="0.2">
      <c r="A1540" s="1" t="s">
        <v>740</v>
      </c>
      <c r="B1540" s="1" t="s">
        <v>15</v>
      </c>
      <c r="C1540" s="4">
        <v>45370</v>
      </c>
      <c r="D1540" s="1" t="s">
        <v>739</v>
      </c>
      <c r="E1540" s="1" t="s">
        <v>738</v>
      </c>
      <c r="F1540" s="1" t="s">
        <v>678</v>
      </c>
      <c r="G1540" s="1" t="s">
        <v>12</v>
      </c>
      <c r="H1540" s="1" t="s">
        <v>11</v>
      </c>
      <c r="I1540" s="1" t="s">
        <v>50</v>
      </c>
      <c r="J1540" s="1" t="s">
        <v>17</v>
      </c>
      <c r="K1540" s="1" t="s">
        <v>16</v>
      </c>
      <c r="L1540" s="1" t="s">
        <v>609</v>
      </c>
      <c r="M1540" s="1" t="s">
        <v>608</v>
      </c>
      <c r="N1540" s="1">
        <v>261</v>
      </c>
      <c r="O1540" s="1" t="s">
        <v>2</v>
      </c>
      <c r="P1540" s="1">
        <v>261</v>
      </c>
      <c r="Q1540" s="1">
        <v>0</v>
      </c>
      <c r="R1540" s="1" t="s">
        <v>144</v>
      </c>
      <c r="S1540" s="1">
        <v>7209.03</v>
      </c>
      <c r="T1540" s="6">
        <f>+S1540*N1540</f>
        <v>1881556.8299999998</v>
      </c>
      <c r="U1540" s="6">
        <f>+S1540*Q1540</f>
        <v>0</v>
      </c>
      <c r="V1540" s="1" t="str">
        <f>IF(AB1540=0,IFERROR(VLOOKUP(L1540,[1]listaMateriales!A:K,11,0),"-"),"Sin producto")</f>
        <v xml:space="preserve">59 x 59 </v>
      </c>
      <c r="W1540" s="6">
        <f>+IF(OR(K1540="27",K1540="28",K1540="29"),VLOOKUP(L1540,[1]listaMateriales!A:E,5,0),0)*N1540/1000</f>
        <v>0</v>
      </c>
      <c r="X1540" s="6">
        <f>+IF(W1540=0,0,T1540/W1540)</f>
        <v>0</v>
      </c>
      <c r="Y1540" s="1" t="str">
        <f>MID(L1540,14,1)</f>
        <v>2</v>
      </c>
      <c r="Z1540" s="2" t="str">
        <f>IF(IFERROR(FIND("PUL",M1540,1),0)&gt;1,"pulido","no")</f>
        <v>no</v>
      </c>
      <c r="AA1540" s="2" t="str">
        <f>IF(IFERROR(FIND("BIOC",M1540,1),0)&gt;1,"BIOCITY","no")</f>
        <v>no</v>
      </c>
      <c r="AB1540" s="2">
        <f>IFERROR(SEARCH("INT",F1540,1),0)+IFERROR(SEARCH("DEV",F1540,1),0)+IFERROR(SEARCH("FC",F1540,1),0)+IFERROR(SEARCH("USD",F1540,1),0)</f>
        <v>0</v>
      </c>
    </row>
    <row r="1541" spans="1:28" x14ac:dyDescent="0.2">
      <c r="A1541" s="1" t="s">
        <v>737</v>
      </c>
      <c r="B1541" s="1" t="s">
        <v>15</v>
      </c>
      <c r="C1541" s="4">
        <v>45370</v>
      </c>
      <c r="D1541" s="1" t="s">
        <v>305</v>
      </c>
      <c r="E1541" s="1" t="s">
        <v>304</v>
      </c>
      <c r="F1541" s="1" t="s">
        <v>736</v>
      </c>
      <c r="G1541" s="1" t="s">
        <v>12</v>
      </c>
      <c r="H1541" s="1" t="s">
        <v>11</v>
      </c>
      <c r="I1541" s="1" t="s">
        <v>50</v>
      </c>
      <c r="J1541" s="1" t="s">
        <v>17</v>
      </c>
      <c r="K1541" s="1" t="s">
        <v>16</v>
      </c>
      <c r="L1541" s="1" t="s">
        <v>504</v>
      </c>
      <c r="M1541" s="1" t="s">
        <v>503</v>
      </c>
      <c r="N1541" s="1">
        <v>291.60000000000002</v>
      </c>
      <c r="O1541" s="1" t="s">
        <v>2</v>
      </c>
      <c r="P1541" s="1">
        <v>0</v>
      </c>
      <c r="Q1541" s="1">
        <v>291.60000000000002</v>
      </c>
      <c r="R1541" s="1" t="s">
        <v>43</v>
      </c>
      <c r="S1541" s="1">
        <v>17462.89</v>
      </c>
      <c r="T1541" s="6">
        <f>+S1541*N1541</f>
        <v>5092178.7240000004</v>
      </c>
      <c r="U1541" s="6">
        <f>+S1541*Q1541</f>
        <v>5092178.7240000004</v>
      </c>
      <c r="V1541" s="1" t="str">
        <f>IF(AB1541=0,IFERROR(VLOOKUP(L1541,[1]listaMateriales!A:K,11,0),"-"),"Sin producto")</f>
        <v>60x120 y 58x117 Rect.</v>
      </c>
      <c r="W1541" s="6">
        <f>+IF(OR(K1541="27",K1541="28",K1541="29"),VLOOKUP(L1541,[1]listaMateriales!A:E,5,0),0)*N1541/1000</f>
        <v>0</v>
      </c>
      <c r="X1541" s="6">
        <f>+IF(W1541=0,0,T1541/W1541)</f>
        <v>0</v>
      </c>
      <c r="Y1541" s="1" t="str">
        <f>MID(L1541,14,1)</f>
        <v>1</v>
      </c>
      <c r="Z1541" s="2" t="str">
        <f>IF(IFERROR(FIND("PUL",M1541,1),0)&gt;1,"pulido","no")</f>
        <v>no</v>
      </c>
      <c r="AA1541" s="2" t="str">
        <f>IF(IFERROR(FIND("BIOC",M1541,1),0)&gt;1,"BIOCITY","no")</f>
        <v>no</v>
      </c>
      <c r="AB1541" s="2">
        <f>IFERROR(SEARCH("INT",F1541,1),0)+IFERROR(SEARCH("DEV",F1541,1),0)+IFERROR(SEARCH("FC",F1541,1),0)+IFERROR(SEARCH("USD",F1541,1),0)</f>
        <v>0</v>
      </c>
    </row>
    <row r="1542" spans="1:28" x14ac:dyDescent="0.2">
      <c r="A1542" s="1" t="s">
        <v>735</v>
      </c>
      <c r="B1542" s="1" t="s">
        <v>15</v>
      </c>
      <c r="C1542" s="4">
        <v>45370</v>
      </c>
      <c r="D1542" s="1" t="s">
        <v>734</v>
      </c>
      <c r="E1542" s="1" t="s">
        <v>733</v>
      </c>
      <c r="F1542" s="1" t="s">
        <v>706</v>
      </c>
      <c r="G1542" s="1" t="s">
        <v>12</v>
      </c>
      <c r="H1542" s="1" t="s">
        <v>11</v>
      </c>
      <c r="I1542" s="1" t="s">
        <v>50</v>
      </c>
      <c r="J1542" s="1" t="s">
        <v>17</v>
      </c>
      <c r="K1542" s="1" t="s">
        <v>16</v>
      </c>
      <c r="L1542" s="1" t="s">
        <v>732</v>
      </c>
      <c r="M1542" s="1" t="s">
        <v>731</v>
      </c>
      <c r="N1542" s="1">
        <v>3.04</v>
      </c>
      <c r="O1542" s="1" t="s">
        <v>2</v>
      </c>
      <c r="P1542" s="1">
        <v>0</v>
      </c>
      <c r="Q1542" s="1">
        <v>3.04</v>
      </c>
      <c r="R1542" s="1" t="s">
        <v>43</v>
      </c>
      <c r="S1542" s="1">
        <v>0.19</v>
      </c>
      <c r="T1542" s="6">
        <f>+S1542*N1542</f>
        <v>0.5776</v>
      </c>
      <c r="U1542" s="6">
        <f>+S1542*Q1542</f>
        <v>0.5776</v>
      </c>
      <c r="V1542" s="1" t="str">
        <f>IF(AB1542=0,IFERROR(VLOOKUP(L1542,[1]listaMateriales!A:K,11,0),"-"),"Sin producto")</f>
        <v>21 x 122</v>
      </c>
      <c r="W1542" s="6">
        <f>+IF(OR(K1542="27",K1542="28",K1542="29"),VLOOKUP(L1542,[1]listaMateriales!A:E,5,0),0)*N1542/1000</f>
        <v>0</v>
      </c>
      <c r="X1542" s="6">
        <f>+IF(W1542=0,0,T1542/W1542)</f>
        <v>0</v>
      </c>
      <c r="Y1542" s="1" t="str">
        <f>MID(L1542,14,1)</f>
        <v>1</v>
      </c>
      <c r="Z1542" s="2" t="str">
        <f>IF(IFERROR(FIND("PUL",M1542,1),0)&gt;1,"pulido","no")</f>
        <v>no</v>
      </c>
      <c r="AA1542" s="2" t="str">
        <f>IF(IFERROR(FIND("BIOC",M1542,1),0)&gt;1,"BIOCITY","no")</f>
        <v>no</v>
      </c>
      <c r="AB1542" s="2">
        <f>IFERROR(SEARCH("INT",F1542,1),0)+IFERROR(SEARCH("DEV",F1542,1),0)+IFERROR(SEARCH("FC",F1542,1),0)+IFERROR(SEARCH("USD",F1542,1),0)</f>
        <v>0</v>
      </c>
    </row>
    <row r="1543" spans="1:28" x14ac:dyDescent="0.2">
      <c r="A1543" s="1" t="s">
        <v>730</v>
      </c>
      <c r="B1543" s="1" t="s">
        <v>15</v>
      </c>
      <c r="C1543" s="4">
        <v>45370</v>
      </c>
      <c r="D1543" s="1" t="s">
        <v>561</v>
      </c>
      <c r="E1543" s="1" t="s">
        <v>560</v>
      </c>
      <c r="F1543" s="1" t="s">
        <v>706</v>
      </c>
      <c r="G1543" s="1" t="s">
        <v>12</v>
      </c>
      <c r="H1543" s="1" t="s">
        <v>11</v>
      </c>
      <c r="I1543" s="1" t="s">
        <v>50</v>
      </c>
      <c r="J1543" s="1" t="s">
        <v>17</v>
      </c>
      <c r="K1543" s="1" t="s">
        <v>16</v>
      </c>
      <c r="L1543" s="1" t="s">
        <v>173</v>
      </c>
      <c r="M1543" s="1" t="s">
        <v>172</v>
      </c>
      <c r="N1543" s="1">
        <v>1.56</v>
      </c>
      <c r="O1543" s="1" t="s">
        <v>2</v>
      </c>
      <c r="P1543" s="1">
        <v>0</v>
      </c>
      <c r="Q1543" s="1">
        <v>1.56</v>
      </c>
      <c r="R1543" s="1" t="s">
        <v>43</v>
      </c>
      <c r="S1543" s="1">
        <v>0.18</v>
      </c>
      <c r="T1543" s="6">
        <f>+S1543*N1543</f>
        <v>0.28079999999999999</v>
      </c>
      <c r="U1543" s="6">
        <f>+S1543*Q1543</f>
        <v>0.28079999999999999</v>
      </c>
      <c r="V1543" s="1" t="str">
        <f>IF(AB1543=0,IFERROR(VLOOKUP(L1543,[1]listaMateriales!A:K,11,0),"-"),"Sin producto")</f>
        <v xml:space="preserve">64 x 122 </v>
      </c>
      <c r="W1543" s="6">
        <f>+IF(OR(K1543="27",K1543="28",K1543="29"),VLOOKUP(L1543,[1]listaMateriales!A:E,5,0),0)*N1543/1000</f>
        <v>0</v>
      </c>
      <c r="X1543" s="6">
        <f>+IF(W1543=0,0,T1543/W1543)</f>
        <v>0</v>
      </c>
      <c r="Y1543" s="1" t="str">
        <f>MID(L1543,14,1)</f>
        <v>1</v>
      </c>
      <c r="Z1543" s="2" t="str">
        <f>IF(IFERROR(FIND("PUL",M1543,1),0)&gt;1,"pulido","no")</f>
        <v>no</v>
      </c>
      <c r="AA1543" s="2" t="str">
        <f>IF(IFERROR(FIND("BIOC",M1543,1),0)&gt;1,"BIOCITY","no")</f>
        <v>no</v>
      </c>
      <c r="AB1543" s="2">
        <f>IFERROR(SEARCH("INT",F1543,1),0)+IFERROR(SEARCH("DEV",F1543,1),0)+IFERROR(SEARCH("FC",F1543,1),0)+IFERROR(SEARCH("USD",F1543,1),0)</f>
        <v>0</v>
      </c>
    </row>
    <row r="1544" spans="1:28" x14ac:dyDescent="0.2">
      <c r="A1544" s="1" t="s">
        <v>730</v>
      </c>
      <c r="B1544" s="1" t="s">
        <v>15</v>
      </c>
      <c r="C1544" s="4">
        <v>45370</v>
      </c>
      <c r="D1544" s="1" t="s">
        <v>561</v>
      </c>
      <c r="E1544" s="1" t="s">
        <v>560</v>
      </c>
      <c r="F1544" s="1" t="s">
        <v>706</v>
      </c>
      <c r="G1544" s="1" t="s">
        <v>12</v>
      </c>
      <c r="H1544" s="1" t="s">
        <v>11</v>
      </c>
      <c r="I1544" s="1" t="s">
        <v>50</v>
      </c>
      <c r="J1544" s="1" t="s">
        <v>17</v>
      </c>
      <c r="K1544" s="1" t="s">
        <v>16</v>
      </c>
      <c r="L1544" s="1" t="s">
        <v>166</v>
      </c>
      <c r="M1544" s="1" t="s">
        <v>165</v>
      </c>
      <c r="N1544" s="1">
        <v>1.56</v>
      </c>
      <c r="O1544" s="1" t="s">
        <v>2</v>
      </c>
      <c r="P1544" s="1">
        <v>0</v>
      </c>
      <c r="Q1544" s="1">
        <v>1.56</v>
      </c>
      <c r="R1544" s="1" t="s">
        <v>43</v>
      </c>
      <c r="S1544" s="1">
        <v>0.18</v>
      </c>
      <c r="T1544" s="6">
        <f>+S1544*N1544</f>
        <v>0.28079999999999999</v>
      </c>
      <c r="U1544" s="6">
        <f>+S1544*Q1544</f>
        <v>0.28079999999999999</v>
      </c>
      <c r="V1544" s="1" t="str">
        <f>IF(AB1544=0,IFERROR(VLOOKUP(L1544,[1]listaMateriales!A:K,11,0),"-"),"Sin producto")</f>
        <v xml:space="preserve">64 x 122 </v>
      </c>
      <c r="W1544" s="6">
        <f>+IF(OR(K1544="27",K1544="28",K1544="29"),VLOOKUP(L1544,[1]listaMateriales!A:E,5,0),0)*N1544/1000</f>
        <v>0</v>
      </c>
      <c r="X1544" s="6">
        <f>+IF(W1544=0,0,T1544/W1544)</f>
        <v>0</v>
      </c>
      <c r="Y1544" s="1" t="str">
        <f>MID(L1544,14,1)</f>
        <v>1</v>
      </c>
      <c r="Z1544" s="2" t="str">
        <f>IF(IFERROR(FIND("PUL",M1544,1),0)&gt;1,"pulido","no")</f>
        <v>no</v>
      </c>
      <c r="AA1544" s="2" t="str">
        <f>IF(IFERROR(FIND("BIOC",M1544,1),0)&gt;1,"BIOCITY","no")</f>
        <v>no</v>
      </c>
      <c r="AB1544" s="2">
        <f>IFERROR(SEARCH("INT",F1544,1),0)+IFERROR(SEARCH("DEV",F1544,1),0)+IFERROR(SEARCH("FC",F1544,1),0)+IFERROR(SEARCH("USD",F1544,1),0)</f>
        <v>0</v>
      </c>
    </row>
    <row r="1545" spans="1:28" x14ac:dyDescent="0.2">
      <c r="A1545" s="1" t="s">
        <v>730</v>
      </c>
      <c r="B1545" s="1" t="s">
        <v>15</v>
      </c>
      <c r="C1545" s="4">
        <v>45370</v>
      </c>
      <c r="D1545" s="1" t="s">
        <v>561</v>
      </c>
      <c r="E1545" s="1" t="s">
        <v>560</v>
      </c>
      <c r="F1545" s="1" t="s">
        <v>706</v>
      </c>
      <c r="G1545" s="1" t="s">
        <v>12</v>
      </c>
      <c r="H1545" s="1" t="s">
        <v>11</v>
      </c>
      <c r="I1545" s="1" t="s">
        <v>50</v>
      </c>
      <c r="J1545" s="1" t="s">
        <v>17</v>
      </c>
      <c r="K1545" s="1" t="s">
        <v>16</v>
      </c>
      <c r="L1545" s="1" t="s">
        <v>179</v>
      </c>
      <c r="M1545" s="1" t="s">
        <v>178</v>
      </c>
      <c r="N1545" s="1">
        <v>1.56</v>
      </c>
      <c r="O1545" s="1" t="s">
        <v>2</v>
      </c>
      <c r="P1545" s="1">
        <v>0</v>
      </c>
      <c r="Q1545" s="1">
        <v>1.56</v>
      </c>
      <c r="R1545" s="1" t="s">
        <v>43</v>
      </c>
      <c r="S1545" s="1">
        <v>0.18</v>
      </c>
      <c r="T1545" s="6">
        <f>+S1545*N1545</f>
        <v>0.28079999999999999</v>
      </c>
      <c r="U1545" s="6">
        <f>+S1545*Q1545</f>
        <v>0.28079999999999999</v>
      </c>
      <c r="V1545" s="1" t="str">
        <f>IF(AB1545=0,IFERROR(VLOOKUP(L1545,[1]listaMateriales!A:K,11,0),"-"),"Sin producto")</f>
        <v xml:space="preserve">64 x 122 </v>
      </c>
      <c r="W1545" s="6">
        <f>+IF(OR(K1545="27",K1545="28",K1545="29"),VLOOKUP(L1545,[1]listaMateriales!A:E,5,0),0)*N1545/1000</f>
        <v>0</v>
      </c>
      <c r="X1545" s="6">
        <f>+IF(W1545=0,0,T1545/W1545)</f>
        <v>0</v>
      </c>
      <c r="Y1545" s="1" t="str">
        <f>MID(L1545,14,1)</f>
        <v>1</v>
      </c>
      <c r="Z1545" s="2" t="str">
        <f>IF(IFERROR(FIND("PUL",M1545,1),0)&gt;1,"pulido","no")</f>
        <v>no</v>
      </c>
      <c r="AA1545" s="2" t="str">
        <f>IF(IFERROR(FIND("BIOC",M1545,1),0)&gt;1,"BIOCITY","no")</f>
        <v>no</v>
      </c>
      <c r="AB1545" s="2">
        <f>IFERROR(SEARCH("INT",F1545,1),0)+IFERROR(SEARCH("DEV",F1545,1),0)+IFERROR(SEARCH("FC",F1545,1),0)+IFERROR(SEARCH("USD",F1545,1),0)</f>
        <v>0</v>
      </c>
    </row>
    <row r="1546" spans="1:28" x14ac:dyDescent="0.2">
      <c r="A1546" s="1" t="s">
        <v>730</v>
      </c>
      <c r="B1546" s="1" t="s">
        <v>15</v>
      </c>
      <c r="C1546" s="4">
        <v>45370</v>
      </c>
      <c r="D1546" s="1" t="s">
        <v>561</v>
      </c>
      <c r="E1546" s="1" t="s">
        <v>560</v>
      </c>
      <c r="F1546" s="1" t="s">
        <v>706</v>
      </c>
      <c r="G1546" s="1" t="s">
        <v>12</v>
      </c>
      <c r="H1546" s="1" t="s">
        <v>11</v>
      </c>
      <c r="I1546" s="1" t="s">
        <v>50</v>
      </c>
      <c r="J1546" s="1" t="s">
        <v>17</v>
      </c>
      <c r="K1546" s="1" t="s">
        <v>16</v>
      </c>
      <c r="L1546" s="1" t="s">
        <v>183</v>
      </c>
      <c r="M1546" s="1" t="s">
        <v>182</v>
      </c>
      <c r="N1546" s="1">
        <v>1.56</v>
      </c>
      <c r="O1546" s="1" t="s">
        <v>2</v>
      </c>
      <c r="P1546" s="1">
        <v>0</v>
      </c>
      <c r="Q1546" s="1">
        <v>1.56</v>
      </c>
      <c r="R1546" s="1" t="s">
        <v>43</v>
      </c>
      <c r="S1546" s="1">
        <v>0.18</v>
      </c>
      <c r="T1546" s="6">
        <f>+S1546*N1546</f>
        <v>0.28079999999999999</v>
      </c>
      <c r="U1546" s="6">
        <f>+S1546*Q1546</f>
        <v>0.28079999999999999</v>
      </c>
      <c r="V1546" s="1" t="str">
        <f>IF(AB1546=0,IFERROR(VLOOKUP(L1546,[1]listaMateriales!A:K,11,0),"-"),"Sin producto")</f>
        <v xml:space="preserve">64 x 122 </v>
      </c>
      <c r="W1546" s="6">
        <f>+IF(OR(K1546="27",K1546="28",K1546="29"),VLOOKUP(L1546,[1]listaMateriales!A:E,5,0),0)*N1546/1000</f>
        <v>0</v>
      </c>
      <c r="X1546" s="6">
        <f>+IF(W1546=0,0,T1546/W1546)</f>
        <v>0</v>
      </c>
      <c r="Y1546" s="1" t="str">
        <f>MID(L1546,14,1)</f>
        <v>1</v>
      </c>
      <c r="Z1546" s="2" t="str">
        <f>IF(IFERROR(FIND("PUL",M1546,1),0)&gt;1,"pulido","no")</f>
        <v>no</v>
      </c>
      <c r="AA1546" s="2" t="str">
        <f>IF(IFERROR(FIND("BIOC",M1546,1),0)&gt;1,"BIOCITY","no")</f>
        <v>no</v>
      </c>
      <c r="AB1546" s="2">
        <f>IFERROR(SEARCH("INT",F1546,1),0)+IFERROR(SEARCH("DEV",F1546,1),0)+IFERROR(SEARCH("FC",F1546,1),0)+IFERROR(SEARCH("USD",F1546,1),0)</f>
        <v>0</v>
      </c>
    </row>
    <row r="1547" spans="1:28" x14ac:dyDescent="0.2">
      <c r="A1547" s="1" t="s">
        <v>730</v>
      </c>
      <c r="B1547" s="1" t="s">
        <v>15</v>
      </c>
      <c r="C1547" s="4">
        <v>45370</v>
      </c>
      <c r="D1547" s="1" t="s">
        <v>561</v>
      </c>
      <c r="E1547" s="1" t="s">
        <v>560</v>
      </c>
      <c r="F1547" s="1" t="s">
        <v>706</v>
      </c>
      <c r="G1547" s="1" t="s">
        <v>12</v>
      </c>
      <c r="H1547" s="1" t="s">
        <v>11</v>
      </c>
      <c r="I1547" s="1" t="s">
        <v>50</v>
      </c>
      <c r="J1547" s="1" t="s">
        <v>17</v>
      </c>
      <c r="K1547" s="1" t="s">
        <v>16</v>
      </c>
      <c r="L1547" s="1" t="s">
        <v>177</v>
      </c>
      <c r="M1547" s="1" t="s">
        <v>176</v>
      </c>
      <c r="N1547" s="1">
        <v>1.56</v>
      </c>
      <c r="O1547" s="1" t="s">
        <v>2</v>
      </c>
      <c r="P1547" s="1">
        <v>0</v>
      </c>
      <c r="Q1547" s="1">
        <v>1.56</v>
      </c>
      <c r="R1547" s="1" t="s">
        <v>43</v>
      </c>
      <c r="S1547" s="1">
        <v>0.18</v>
      </c>
      <c r="T1547" s="6">
        <f>+S1547*N1547</f>
        <v>0.28079999999999999</v>
      </c>
      <c r="U1547" s="6">
        <f>+S1547*Q1547</f>
        <v>0.28079999999999999</v>
      </c>
      <c r="V1547" s="1" t="str">
        <f>IF(AB1547=0,IFERROR(VLOOKUP(L1547,[1]listaMateriales!A:K,11,0),"-"),"Sin producto")</f>
        <v xml:space="preserve">64 x 122 </v>
      </c>
      <c r="W1547" s="6">
        <f>+IF(OR(K1547="27",K1547="28",K1547="29"),VLOOKUP(L1547,[1]listaMateriales!A:E,5,0),0)*N1547/1000</f>
        <v>0</v>
      </c>
      <c r="X1547" s="6">
        <f>+IF(W1547=0,0,T1547/W1547)</f>
        <v>0</v>
      </c>
      <c r="Y1547" s="1" t="str">
        <f>MID(L1547,14,1)</f>
        <v>1</v>
      </c>
      <c r="Z1547" s="2" t="str">
        <f>IF(IFERROR(FIND("PUL",M1547,1),0)&gt;1,"pulido","no")</f>
        <v>no</v>
      </c>
      <c r="AA1547" s="2" t="str">
        <f>IF(IFERROR(FIND("BIOC",M1547,1),0)&gt;1,"BIOCITY","no")</f>
        <v>no</v>
      </c>
      <c r="AB1547" s="2">
        <f>IFERROR(SEARCH("INT",F1547,1),0)+IFERROR(SEARCH("DEV",F1547,1),0)+IFERROR(SEARCH("FC",F1547,1),0)+IFERROR(SEARCH("USD",F1547,1),0)</f>
        <v>0</v>
      </c>
    </row>
    <row r="1548" spans="1:28" x14ac:dyDescent="0.2">
      <c r="A1548" s="1" t="s">
        <v>730</v>
      </c>
      <c r="B1548" s="1" t="s">
        <v>15</v>
      </c>
      <c r="C1548" s="4">
        <v>45370</v>
      </c>
      <c r="D1548" s="1" t="s">
        <v>561</v>
      </c>
      <c r="E1548" s="1" t="s">
        <v>560</v>
      </c>
      <c r="F1548" s="1" t="s">
        <v>706</v>
      </c>
      <c r="G1548" s="1" t="s">
        <v>12</v>
      </c>
      <c r="H1548" s="1" t="s">
        <v>11</v>
      </c>
      <c r="I1548" s="1" t="s">
        <v>50</v>
      </c>
      <c r="J1548" s="1" t="s">
        <v>17</v>
      </c>
      <c r="K1548" s="1" t="s">
        <v>16</v>
      </c>
      <c r="L1548" s="1" t="s">
        <v>181</v>
      </c>
      <c r="M1548" s="1" t="s">
        <v>180</v>
      </c>
      <c r="N1548" s="1">
        <v>1.56</v>
      </c>
      <c r="O1548" s="1" t="s">
        <v>2</v>
      </c>
      <c r="P1548" s="1">
        <v>0</v>
      </c>
      <c r="Q1548" s="1">
        <v>1.56</v>
      </c>
      <c r="R1548" s="1" t="s">
        <v>43</v>
      </c>
      <c r="S1548" s="1">
        <v>0.18</v>
      </c>
      <c r="T1548" s="6">
        <f>+S1548*N1548</f>
        <v>0.28079999999999999</v>
      </c>
      <c r="U1548" s="6">
        <f>+S1548*Q1548</f>
        <v>0.28079999999999999</v>
      </c>
      <c r="V1548" s="1" t="str">
        <f>IF(AB1548=0,IFERROR(VLOOKUP(L1548,[1]listaMateriales!A:K,11,0),"-"),"Sin producto")</f>
        <v xml:space="preserve">64 x 122 </v>
      </c>
      <c r="W1548" s="6">
        <f>+IF(OR(K1548="27",K1548="28",K1548="29"),VLOOKUP(L1548,[1]listaMateriales!A:E,5,0),0)*N1548/1000</f>
        <v>0</v>
      </c>
      <c r="X1548" s="6">
        <f>+IF(W1548=0,0,T1548/W1548)</f>
        <v>0</v>
      </c>
      <c r="Y1548" s="1" t="str">
        <f>MID(L1548,14,1)</f>
        <v>1</v>
      </c>
      <c r="Z1548" s="2" t="str">
        <f>IF(IFERROR(FIND("PUL",M1548,1),0)&gt;1,"pulido","no")</f>
        <v>no</v>
      </c>
      <c r="AA1548" s="2" t="str">
        <f>IF(IFERROR(FIND("BIOC",M1548,1),0)&gt;1,"BIOCITY","no")</f>
        <v>no</v>
      </c>
      <c r="AB1548" s="2">
        <f>IFERROR(SEARCH("INT",F1548,1),0)+IFERROR(SEARCH("DEV",F1548,1),0)+IFERROR(SEARCH("FC",F1548,1),0)+IFERROR(SEARCH("USD",F1548,1),0)</f>
        <v>0</v>
      </c>
    </row>
    <row r="1549" spans="1:28" x14ac:dyDescent="0.2">
      <c r="A1549" s="1" t="s">
        <v>730</v>
      </c>
      <c r="B1549" s="1" t="s">
        <v>15</v>
      </c>
      <c r="C1549" s="4">
        <v>45370</v>
      </c>
      <c r="D1549" s="1" t="s">
        <v>561</v>
      </c>
      <c r="E1549" s="1" t="s">
        <v>560</v>
      </c>
      <c r="F1549" s="1" t="s">
        <v>706</v>
      </c>
      <c r="G1549" s="1" t="s">
        <v>12</v>
      </c>
      <c r="H1549" s="1" t="s">
        <v>11</v>
      </c>
      <c r="I1549" s="1" t="s">
        <v>50</v>
      </c>
      <c r="J1549" s="1" t="s">
        <v>17</v>
      </c>
      <c r="K1549" s="1" t="s">
        <v>16</v>
      </c>
      <c r="L1549" s="1" t="s">
        <v>171</v>
      </c>
      <c r="M1549" s="1" t="s">
        <v>170</v>
      </c>
      <c r="N1549" s="1">
        <v>1.56</v>
      </c>
      <c r="O1549" s="1" t="s">
        <v>2</v>
      </c>
      <c r="P1549" s="1">
        <v>0</v>
      </c>
      <c r="Q1549" s="1">
        <v>1.56</v>
      </c>
      <c r="R1549" s="1" t="s">
        <v>43</v>
      </c>
      <c r="S1549" s="1">
        <v>0.18</v>
      </c>
      <c r="T1549" s="6">
        <f>+S1549*N1549</f>
        <v>0.28079999999999999</v>
      </c>
      <c r="U1549" s="6">
        <f>+S1549*Q1549</f>
        <v>0.28079999999999999</v>
      </c>
      <c r="V1549" s="1" t="str">
        <f>IF(AB1549=0,IFERROR(VLOOKUP(L1549,[1]listaMateriales!A:K,11,0),"-"),"Sin producto")</f>
        <v xml:space="preserve">64 x 122 </v>
      </c>
      <c r="W1549" s="6">
        <f>+IF(OR(K1549="27",K1549="28",K1549="29"),VLOOKUP(L1549,[1]listaMateriales!A:E,5,0),0)*N1549/1000</f>
        <v>0</v>
      </c>
      <c r="X1549" s="6">
        <f>+IF(W1549=0,0,T1549/W1549)</f>
        <v>0</v>
      </c>
      <c r="Y1549" s="1" t="str">
        <f>MID(L1549,14,1)</f>
        <v>1</v>
      </c>
      <c r="Z1549" s="2" t="str">
        <f>IF(IFERROR(FIND("PUL",M1549,1),0)&gt;1,"pulido","no")</f>
        <v>no</v>
      </c>
      <c r="AA1549" s="2" t="str">
        <f>IF(IFERROR(FIND("BIOC",M1549,1),0)&gt;1,"BIOCITY","no")</f>
        <v>no</v>
      </c>
      <c r="AB1549" s="2">
        <f>IFERROR(SEARCH("INT",F1549,1),0)+IFERROR(SEARCH("DEV",F1549,1),0)+IFERROR(SEARCH("FC",F1549,1),0)+IFERROR(SEARCH("USD",F1549,1),0)</f>
        <v>0</v>
      </c>
    </row>
    <row r="1550" spans="1:28" x14ac:dyDescent="0.2">
      <c r="A1550" s="1" t="s">
        <v>730</v>
      </c>
      <c r="B1550" s="1" t="s">
        <v>15</v>
      </c>
      <c r="C1550" s="4">
        <v>45370</v>
      </c>
      <c r="D1550" s="1" t="s">
        <v>561</v>
      </c>
      <c r="E1550" s="1" t="s">
        <v>560</v>
      </c>
      <c r="F1550" s="1" t="s">
        <v>706</v>
      </c>
      <c r="G1550" s="1" t="s">
        <v>12</v>
      </c>
      <c r="H1550" s="1" t="s">
        <v>11</v>
      </c>
      <c r="I1550" s="1" t="s">
        <v>50</v>
      </c>
      <c r="J1550" s="1" t="s">
        <v>17</v>
      </c>
      <c r="K1550" s="1" t="s">
        <v>16</v>
      </c>
      <c r="L1550" s="1" t="s">
        <v>169</v>
      </c>
      <c r="M1550" s="1" t="s">
        <v>168</v>
      </c>
      <c r="N1550" s="1">
        <v>1.56</v>
      </c>
      <c r="O1550" s="1" t="s">
        <v>2</v>
      </c>
      <c r="P1550" s="1">
        <v>0</v>
      </c>
      <c r="Q1550" s="1">
        <v>1.56</v>
      </c>
      <c r="R1550" s="1" t="s">
        <v>43</v>
      </c>
      <c r="S1550" s="1">
        <v>0.18</v>
      </c>
      <c r="T1550" s="6">
        <f>+S1550*N1550</f>
        <v>0.28079999999999999</v>
      </c>
      <c r="U1550" s="6">
        <f>+S1550*Q1550</f>
        <v>0.28079999999999999</v>
      </c>
      <c r="V1550" s="1" t="str">
        <f>IF(AB1550=0,IFERROR(VLOOKUP(L1550,[1]listaMateriales!A:K,11,0),"-"),"Sin producto")</f>
        <v xml:space="preserve">64 x 122 </v>
      </c>
      <c r="W1550" s="6">
        <f>+IF(OR(K1550="27",K1550="28",K1550="29"),VLOOKUP(L1550,[1]listaMateriales!A:E,5,0),0)*N1550/1000</f>
        <v>0</v>
      </c>
      <c r="X1550" s="6">
        <f>+IF(W1550=0,0,T1550/W1550)</f>
        <v>0</v>
      </c>
      <c r="Y1550" s="1" t="str">
        <f>MID(L1550,14,1)</f>
        <v>1</v>
      </c>
      <c r="Z1550" s="2" t="str">
        <f>IF(IFERROR(FIND("PUL",M1550,1),0)&gt;1,"pulido","no")</f>
        <v>no</v>
      </c>
      <c r="AA1550" s="2" t="str">
        <f>IF(IFERROR(FIND("BIOC",M1550,1),0)&gt;1,"BIOCITY","no")</f>
        <v>no</v>
      </c>
      <c r="AB1550" s="2">
        <f>IFERROR(SEARCH("INT",F1550,1),0)+IFERROR(SEARCH("DEV",F1550,1),0)+IFERROR(SEARCH("FC",F1550,1),0)+IFERROR(SEARCH("USD",F1550,1),0)</f>
        <v>0</v>
      </c>
    </row>
    <row r="1551" spans="1:28" x14ac:dyDescent="0.2">
      <c r="A1551" s="1" t="s">
        <v>730</v>
      </c>
      <c r="B1551" s="1" t="s">
        <v>15</v>
      </c>
      <c r="C1551" s="4">
        <v>45370</v>
      </c>
      <c r="D1551" s="1" t="s">
        <v>561</v>
      </c>
      <c r="E1551" s="1" t="s">
        <v>560</v>
      </c>
      <c r="F1551" s="1" t="s">
        <v>706</v>
      </c>
      <c r="G1551" s="1" t="s">
        <v>12</v>
      </c>
      <c r="H1551" s="1" t="s">
        <v>11</v>
      </c>
      <c r="I1551" s="1" t="s">
        <v>50</v>
      </c>
      <c r="J1551" s="1" t="s">
        <v>17</v>
      </c>
      <c r="K1551" s="1" t="s">
        <v>16</v>
      </c>
      <c r="L1551" s="1" t="s">
        <v>175</v>
      </c>
      <c r="M1551" s="1" t="s">
        <v>174</v>
      </c>
      <c r="N1551" s="1">
        <v>1.56</v>
      </c>
      <c r="O1551" s="1" t="s">
        <v>2</v>
      </c>
      <c r="P1551" s="1">
        <v>0</v>
      </c>
      <c r="Q1551" s="1">
        <v>1.56</v>
      </c>
      <c r="R1551" s="1" t="s">
        <v>43</v>
      </c>
      <c r="S1551" s="1">
        <v>0.18</v>
      </c>
      <c r="T1551" s="6">
        <f>+S1551*N1551</f>
        <v>0.28079999999999999</v>
      </c>
      <c r="U1551" s="6">
        <f>+S1551*Q1551</f>
        <v>0.28079999999999999</v>
      </c>
      <c r="V1551" s="1" t="str">
        <f>IF(AB1551=0,IFERROR(VLOOKUP(L1551,[1]listaMateriales!A:K,11,0),"-"),"Sin producto")</f>
        <v xml:space="preserve">64 x 122 </v>
      </c>
      <c r="W1551" s="6">
        <f>+IF(OR(K1551="27",K1551="28",K1551="29"),VLOOKUP(L1551,[1]listaMateriales!A:E,5,0),0)*N1551/1000</f>
        <v>0</v>
      </c>
      <c r="X1551" s="6">
        <f>+IF(W1551=0,0,T1551/W1551)</f>
        <v>0</v>
      </c>
      <c r="Y1551" s="1" t="str">
        <f>MID(L1551,14,1)</f>
        <v>1</v>
      </c>
      <c r="Z1551" s="2" t="str">
        <f>IF(IFERROR(FIND("PUL",M1551,1),0)&gt;1,"pulido","no")</f>
        <v>no</v>
      </c>
      <c r="AA1551" s="2" t="str">
        <f>IF(IFERROR(FIND("BIOC",M1551,1),0)&gt;1,"BIOCITY","no")</f>
        <v>no</v>
      </c>
      <c r="AB1551" s="2">
        <f>IFERROR(SEARCH("INT",F1551,1),0)+IFERROR(SEARCH("DEV",F1551,1),0)+IFERROR(SEARCH("FC",F1551,1),0)+IFERROR(SEARCH("USD",F1551,1),0)</f>
        <v>0</v>
      </c>
    </row>
    <row r="1552" spans="1:28" x14ac:dyDescent="0.2">
      <c r="A1552" s="1" t="s">
        <v>730</v>
      </c>
      <c r="B1552" s="1" t="s">
        <v>15</v>
      </c>
      <c r="C1552" s="4">
        <v>45370</v>
      </c>
      <c r="D1552" s="1" t="s">
        <v>561</v>
      </c>
      <c r="E1552" s="1" t="s">
        <v>560</v>
      </c>
      <c r="F1552" s="1" t="s">
        <v>706</v>
      </c>
      <c r="G1552" s="1" t="s">
        <v>12</v>
      </c>
      <c r="H1552" s="1" t="s">
        <v>11</v>
      </c>
      <c r="I1552" s="1" t="s">
        <v>50</v>
      </c>
      <c r="J1552" s="1" t="s">
        <v>17</v>
      </c>
      <c r="K1552" s="1" t="s">
        <v>16</v>
      </c>
      <c r="L1552" s="1" t="s">
        <v>141</v>
      </c>
      <c r="M1552" s="1" t="s">
        <v>140</v>
      </c>
      <c r="N1552" s="1">
        <v>1.35</v>
      </c>
      <c r="O1552" s="1" t="s">
        <v>2</v>
      </c>
      <c r="P1552" s="1">
        <v>0</v>
      </c>
      <c r="Q1552" s="1">
        <v>1.35</v>
      </c>
      <c r="R1552" s="1" t="s">
        <v>43</v>
      </c>
      <c r="S1552" s="1">
        <v>0.22</v>
      </c>
      <c r="T1552" s="6">
        <f>+S1552*N1552</f>
        <v>0.29700000000000004</v>
      </c>
      <c r="U1552" s="6">
        <f>+S1552*Q1552</f>
        <v>0.29700000000000004</v>
      </c>
      <c r="V1552" s="1" t="str">
        <f>IF(AB1552=0,IFERROR(VLOOKUP(L1552,[1]listaMateriales!A:K,11,0),"-"),"Sin producto")</f>
        <v>58 x 117 Polished</v>
      </c>
      <c r="W1552" s="6">
        <f>+IF(OR(K1552="27",K1552="28",K1552="29"),VLOOKUP(L1552,[1]listaMateriales!A:E,5,0),0)*N1552/1000</f>
        <v>0</v>
      </c>
      <c r="X1552" s="6">
        <f>+IF(W1552=0,0,T1552/W1552)</f>
        <v>0</v>
      </c>
      <c r="Y1552" s="1" t="str">
        <f>MID(L1552,14,1)</f>
        <v>1</v>
      </c>
      <c r="Z1552" s="2" t="str">
        <f>IF(IFERROR(FIND("PUL",M1552,1),0)&gt;1,"pulido","no")</f>
        <v>pulido</v>
      </c>
      <c r="AA1552" s="2" t="str">
        <f>IF(IFERROR(FIND("BIOC",M1552,1),0)&gt;1,"BIOCITY","no")</f>
        <v>no</v>
      </c>
      <c r="AB1552" s="2">
        <f>IFERROR(SEARCH("INT",F1552,1),0)+IFERROR(SEARCH("DEV",F1552,1),0)+IFERROR(SEARCH("FC",F1552,1),0)+IFERROR(SEARCH("USD",F1552,1),0)</f>
        <v>0</v>
      </c>
    </row>
    <row r="1553" spans="1:28" x14ac:dyDescent="0.2">
      <c r="A1553" s="1" t="s">
        <v>730</v>
      </c>
      <c r="B1553" s="1" t="s">
        <v>15</v>
      </c>
      <c r="C1553" s="4">
        <v>45370</v>
      </c>
      <c r="D1553" s="1" t="s">
        <v>561</v>
      </c>
      <c r="E1553" s="1" t="s">
        <v>560</v>
      </c>
      <c r="F1553" s="1" t="s">
        <v>706</v>
      </c>
      <c r="G1553" s="1" t="s">
        <v>12</v>
      </c>
      <c r="H1553" s="1" t="s">
        <v>11</v>
      </c>
      <c r="I1553" s="1" t="s">
        <v>50</v>
      </c>
      <c r="J1553" s="1" t="s">
        <v>17</v>
      </c>
      <c r="K1553" s="1" t="s">
        <v>16</v>
      </c>
      <c r="L1553" s="1" t="s">
        <v>729</v>
      </c>
      <c r="M1553" s="1" t="s">
        <v>728</v>
      </c>
      <c r="N1553" s="1">
        <v>1.35</v>
      </c>
      <c r="O1553" s="1" t="s">
        <v>2</v>
      </c>
      <c r="P1553" s="1">
        <v>0</v>
      </c>
      <c r="Q1553" s="1">
        <v>1.35</v>
      </c>
      <c r="R1553" s="1" t="s">
        <v>43</v>
      </c>
      <c r="S1553" s="1">
        <v>0.18</v>
      </c>
      <c r="T1553" s="6">
        <f>+S1553*N1553</f>
        <v>0.24299999999999999</v>
      </c>
      <c r="U1553" s="6">
        <f>+S1553*Q1553</f>
        <v>0.24299999999999999</v>
      </c>
      <c r="V1553" s="1" t="str">
        <f>IF(AB1553=0,IFERROR(VLOOKUP(L1553,[1]listaMateriales!A:K,11,0),"-"),"Sin producto")</f>
        <v>60x120 y 58x117 Rect.</v>
      </c>
      <c r="W1553" s="6">
        <f>+IF(OR(K1553="27",K1553="28",K1553="29"),VLOOKUP(L1553,[1]listaMateriales!A:E,5,0),0)*N1553/1000</f>
        <v>0</v>
      </c>
      <c r="X1553" s="6">
        <f>+IF(W1553=0,0,T1553/W1553)</f>
        <v>0</v>
      </c>
      <c r="Y1553" s="1" t="str">
        <f>MID(L1553,14,1)</f>
        <v>1</v>
      </c>
      <c r="Z1553" s="2" t="str">
        <f>IF(IFERROR(FIND("PUL",M1553,1),0)&gt;1,"pulido","no")</f>
        <v>no</v>
      </c>
      <c r="AA1553" s="2" t="str">
        <f>IF(IFERROR(FIND("BIOC",M1553,1),0)&gt;1,"BIOCITY","no")</f>
        <v>no</v>
      </c>
      <c r="AB1553" s="2">
        <f>IFERROR(SEARCH("INT",F1553,1),0)+IFERROR(SEARCH("DEV",F1553,1),0)+IFERROR(SEARCH("FC",F1553,1),0)+IFERROR(SEARCH("USD",F1553,1),0)</f>
        <v>0</v>
      </c>
    </row>
    <row r="1554" spans="1:28" x14ac:dyDescent="0.2">
      <c r="A1554" s="1" t="s">
        <v>709</v>
      </c>
      <c r="B1554" s="1" t="s">
        <v>15</v>
      </c>
      <c r="C1554" s="4">
        <v>45370</v>
      </c>
      <c r="D1554" s="1" t="s">
        <v>708</v>
      </c>
      <c r="E1554" s="1" t="s">
        <v>707</v>
      </c>
      <c r="F1554" s="1" t="s">
        <v>706</v>
      </c>
      <c r="G1554" s="1" t="s">
        <v>12</v>
      </c>
      <c r="H1554" s="1" t="s">
        <v>11</v>
      </c>
      <c r="I1554" s="1" t="s">
        <v>50</v>
      </c>
      <c r="J1554" s="1" t="s">
        <v>9</v>
      </c>
      <c r="K1554" s="1" t="s">
        <v>30</v>
      </c>
      <c r="L1554" s="1" t="s">
        <v>727</v>
      </c>
      <c r="M1554" s="1" t="s">
        <v>726</v>
      </c>
      <c r="N1554" s="1">
        <v>2.08</v>
      </c>
      <c r="O1554" s="1" t="s">
        <v>2</v>
      </c>
      <c r="P1554" s="1">
        <v>0</v>
      </c>
      <c r="Q1554" s="1">
        <v>2.08</v>
      </c>
      <c r="R1554" s="1" t="s">
        <v>43</v>
      </c>
      <c r="S1554" s="1">
        <v>0.04</v>
      </c>
      <c r="T1554" s="6">
        <f>+S1554*N1554</f>
        <v>8.320000000000001E-2</v>
      </c>
      <c r="U1554" s="6">
        <f>+S1554*Q1554</f>
        <v>8.320000000000001E-2</v>
      </c>
      <c r="V1554" s="1" t="str">
        <f>IF(AB1554=0,IFERROR(VLOOKUP(L1554,[1]listaMateriales!A:K,11,0),"-"),"Sin producto")</f>
        <v>51 x 51</v>
      </c>
      <c r="W1554" s="6">
        <f>+IF(OR(K1554="27",K1554="28",K1554="29"),VLOOKUP(L1554,[1]listaMateriales!A:E,5,0),0)*N1554/1000</f>
        <v>0</v>
      </c>
      <c r="X1554" s="6">
        <f>+IF(W1554=0,0,T1554/W1554)</f>
        <v>0</v>
      </c>
      <c r="Y1554" s="1" t="str">
        <f>MID(L1554,14,1)</f>
        <v>1</v>
      </c>
      <c r="Z1554" s="2" t="str">
        <f>IF(IFERROR(FIND("PUL",M1554,1),0)&gt;1,"pulido","no")</f>
        <v>no</v>
      </c>
      <c r="AA1554" s="2" t="str">
        <f>IF(IFERROR(FIND("BIOC",M1554,1),0)&gt;1,"BIOCITY","no")</f>
        <v>no</v>
      </c>
      <c r="AB1554" s="2">
        <f>IFERROR(SEARCH("INT",F1554,1),0)+IFERROR(SEARCH("DEV",F1554,1),0)+IFERROR(SEARCH("FC",F1554,1),0)+IFERROR(SEARCH("USD",F1554,1),0)</f>
        <v>0</v>
      </c>
    </row>
    <row r="1555" spans="1:28" x14ac:dyDescent="0.2">
      <c r="A1555" s="1" t="s">
        <v>709</v>
      </c>
      <c r="B1555" s="1" t="s">
        <v>15</v>
      </c>
      <c r="C1555" s="4">
        <v>45370</v>
      </c>
      <c r="D1555" s="1" t="s">
        <v>708</v>
      </c>
      <c r="E1555" s="1" t="s">
        <v>707</v>
      </c>
      <c r="F1555" s="1" t="s">
        <v>706</v>
      </c>
      <c r="G1555" s="1" t="s">
        <v>12</v>
      </c>
      <c r="H1555" s="1" t="s">
        <v>11</v>
      </c>
      <c r="I1555" s="1" t="s">
        <v>50</v>
      </c>
      <c r="J1555" s="1" t="s">
        <v>9</v>
      </c>
      <c r="K1555" s="1" t="s">
        <v>30</v>
      </c>
      <c r="L1555" s="1" t="s">
        <v>725</v>
      </c>
      <c r="M1555" s="1" t="s">
        <v>724</v>
      </c>
      <c r="N1555" s="1">
        <v>2.08</v>
      </c>
      <c r="O1555" s="1" t="s">
        <v>2</v>
      </c>
      <c r="P1555" s="1">
        <v>0</v>
      </c>
      <c r="Q1555" s="1">
        <v>2.08</v>
      </c>
      <c r="R1555" s="1" t="s">
        <v>43</v>
      </c>
      <c r="S1555" s="1">
        <v>0.04</v>
      </c>
      <c r="T1555" s="6">
        <f>+S1555*N1555</f>
        <v>8.320000000000001E-2</v>
      </c>
      <c r="U1555" s="6">
        <f>+S1555*Q1555</f>
        <v>8.320000000000001E-2</v>
      </c>
      <c r="V1555" s="1" t="str">
        <f>IF(AB1555=0,IFERROR(VLOOKUP(L1555,[1]listaMateriales!A:K,11,0),"-"),"Sin producto")</f>
        <v>51 x 51</v>
      </c>
      <c r="W1555" s="6">
        <f>+IF(OR(K1555="27",K1555="28",K1555="29"),VLOOKUP(L1555,[1]listaMateriales!A:E,5,0),0)*N1555/1000</f>
        <v>0</v>
      </c>
      <c r="X1555" s="6">
        <f>+IF(W1555=0,0,T1555/W1555)</f>
        <v>0</v>
      </c>
      <c r="Y1555" s="1" t="str">
        <f>MID(L1555,14,1)</f>
        <v>1</v>
      </c>
      <c r="Z1555" s="2" t="str">
        <f>IF(IFERROR(FIND("PUL",M1555,1),0)&gt;1,"pulido","no")</f>
        <v>no</v>
      </c>
      <c r="AA1555" s="2" t="str">
        <f>IF(IFERROR(FIND("BIOC",M1555,1),0)&gt;1,"BIOCITY","no")</f>
        <v>no</v>
      </c>
      <c r="AB1555" s="2">
        <f>IFERROR(SEARCH("INT",F1555,1),0)+IFERROR(SEARCH("DEV",F1555,1),0)+IFERROR(SEARCH("FC",F1555,1),0)+IFERROR(SEARCH("USD",F1555,1),0)</f>
        <v>0</v>
      </c>
    </row>
    <row r="1556" spans="1:28" x14ac:dyDescent="0.2">
      <c r="A1556" s="1" t="s">
        <v>709</v>
      </c>
      <c r="B1556" s="1" t="s">
        <v>15</v>
      </c>
      <c r="C1556" s="4">
        <v>45370</v>
      </c>
      <c r="D1556" s="1" t="s">
        <v>708</v>
      </c>
      <c r="E1556" s="1" t="s">
        <v>707</v>
      </c>
      <c r="F1556" s="1" t="s">
        <v>706</v>
      </c>
      <c r="G1556" s="1" t="s">
        <v>12</v>
      </c>
      <c r="H1556" s="1" t="s">
        <v>11</v>
      </c>
      <c r="I1556" s="1" t="s">
        <v>50</v>
      </c>
      <c r="J1556" s="1" t="s">
        <v>9</v>
      </c>
      <c r="K1556" s="1" t="s">
        <v>30</v>
      </c>
      <c r="L1556" s="1" t="s">
        <v>723</v>
      </c>
      <c r="M1556" s="1" t="s">
        <v>722</v>
      </c>
      <c r="N1556" s="1">
        <v>2.08</v>
      </c>
      <c r="O1556" s="1" t="s">
        <v>2</v>
      </c>
      <c r="P1556" s="1">
        <v>0</v>
      </c>
      <c r="Q1556" s="1">
        <v>2.08</v>
      </c>
      <c r="R1556" s="1" t="s">
        <v>43</v>
      </c>
      <c r="S1556" s="1">
        <v>0.04</v>
      </c>
      <c r="T1556" s="6">
        <f>+S1556*N1556</f>
        <v>8.320000000000001E-2</v>
      </c>
      <c r="U1556" s="6">
        <f>+S1556*Q1556</f>
        <v>8.320000000000001E-2</v>
      </c>
      <c r="V1556" s="1" t="str">
        <f>IF(AB1556=0,IFERROR(VLOOKUP(L1556,[1]listaMateriales!A:K,11,0),"-"),"Sin producto")</f>
        <v>51 x 51</v>
      </c>
      <c r="W1556" s="6">
        <f>+IF(OR(K1556="27",K1556="28",K1556="29"),VLOOKUP(L1556,[1]listaMateriales!A:E,5,0),0)*N1556/1000</f>
        <v>0</v>
      </c>
      <c r="X1556" s="6">
        <f>+IF(W1556=0,0,T1556/W1556)</f>
        <v>0</v>
      </c>
      <c r="Y1556" s="1" t="str">
        <f>MID(L1556,14,1)</f>
        <v>1</v>
      </c>
      <c r="Z1556" s="2" t="str">
        <f>IF(IFERROR(FIND("PUL",M1556,1),0)&gt;1,"pulido","no")</f>
        <v>no</v>
      </c>
      <c r="AA1556" s="2" t="str">
        <f>IF(IFERROR(FIND("BIOC",M1556,1),0)&gt;1,"BIOCITY","no")</f>
        <v>no</v>
      </c>
      <c r="AB1556" s="2">
        <f>IFERROR(SEARCH("INT",F1556,1),0)+IFERROR(SEARCH("DEV",F1556,1),0)+IFERROR(SEARCH("FC",F1556,1),0)+IFERROR(SEARCH("USD",F1556,1),0)</f>
        <v>0</v>
      </c>
    </row>
    <row r="1557" spans="1:28" x14ac:dyDescent="0.2">
      <c r="A1557" s="1" t="s">
        <v>709</v>
      </c>
      <c r="B1557" s="1" t="s">
        <v>15</v>
      </c>
      <c r="C1557" s="4">
        <v>45370</v>
      </c>
      <c r="D1557" s="1" t="s">
        <v>708</v>
      </c>
      <c r="E1557" s="1" t="s">
        <v>707</v>
      </c>
      <c r="F1557" s="1" t="s">
        <v>706</v>
      </c>
      <c r="G1557" s="1" t="s">
        <v>12</v>
      </c>
      <c r="H1557" s="1" t="s">
        <v>11</v>
      </c>
      <c r="I1557" s="1" t="s">
        <v>50</v>
      </c>
      <c r="J1557" s="1" t="s">
        <v>9</v>
      </c>
      <c r="K1557" s="1" t="s">
        <v>30</v>
      </c>
      <c r="L1557" s="1" t="s">
        <v>721</v>
      </c>
      <c r="M1557" s="1" t="s">
        <v>720</v>
      </c>
      <c r="N1557" s="1">
        <v>2.08</v>
      </c>
      <c r="O1557" s="1" t="s">
        <v>2</v>
      </c>
      <c r="P1557" s="1">
        <v>0</v>
      </c>
      <c r="Q1557" s="1">
        <v>2.08</v>
      </c>
      <c r="R1557" s="1" t="s">
        <v>43</v>
      </c>
      <c r="S1557" s="1">
        <v>0.04</v>
      </c>
      <c r="T1557" s="6">
        <f>+S1557*N1557</f>
        <v>8.320000000000001E-2</v>
      </c>
      <c r="U1557" s="6">
        <f>+S1557*Q1557</f>
        <v>8.320000000000001E-2</v>
      </c>
      <c r="V1557" s="1" t="str">
        <f>IF(AB1557=0,IFERROR(VLOOKUP(L1557,[1]listaMateriales!A:K,11,0),"-"),"Sin producto")</f>
        <v>51 x 51</v>
      </c>
      <c r="W1557" s="6">
        <f>+IF(OR(K1557="27",K1557="28",K1557="29"),VLOOKUP(L1557,[1]listaMateriales!A:E,5,0),0)*N1557/1000</f>
        <v>0</v>
      </c>
      <c r="X1557" s="6">
        <f>+IF(W1557=0,0,T1557/W1557)</f>
        <v>0</v>
      </c>
      <c r="Y1557" s="1" t="str">
        <f>MID(L1557,14,1)</f>
        <v>1</v>
      </c>
      <c r="Z1557" s="2" t="str">
        <f>IF(IFERROR(FIND("PUL",M1557,1),0)&gt;1,"pulido","no")</f>
        <v>no</v>
      </c>
      <c r="AA1557" s="2" t="str">
        <f>IF(IFERROR(FIND("BIOC",M1557,1),0)&gt;1,"BIOCITY","no")</f>
        <v>no</v>
      </c>
      <c r="AB1557" s="2">
        <f>IFERROR(SEARCH("INT",F1557,1),0)+IFERROR(SEARCH("DEV",F1557,1),0)+IFERROR(SEARCH("FC",F1557,1),0)+IFERROR(SEARCH("USD",F1557,1),0)</f>
        <v>0</v>
      </c>
    </row>
    <row r="1558" spans="1:28" x14ac:dyDescent="0.2">
      <c r="A1558" s="1" t="s">
        <v>709</v>
      </c>
      <c r="B1558" s="1" t="s">
        <v>15</v>
      </c>
      <c r="C1558" s="4">
        <v>45370</v>
      </c>
      <c r="D1558" s="1" t="s">
        <v>708</v>
      </c>
      <c r="E1558" s="1" t="s">
        <v>707</v>
      </c>
      <c r="F1558" s="1" t="s">
        <v>706</v>
      </c>
      <c r="G1558" s="1" t="s">
        <v>12</v>
      </c>
      <c r="H1558" s="1" t="s">
        <v>11</v>
      </c>
      <c r="I1558" s="1" t="s">
        <v>50</v>
      </c>
      <c r="J1558" s="1" t="s">
        <v>9</v>
      </c>
      <c r="K1558" s="1" t="s">
        <v>30</v>
      </c>
      <c r="L1558" s="1" t="s">
        <v>719</v>
      </c>
      <c r="M1558" s="1" t="s">
        <v>718</v>
      </c>
      <c r="N1558" s="1">
        <v>2.08</v>
      </c>
      <c r="O1558" s="1" t="s">
        <v>2</v>
      </c>
      <c r="P1558" s="1">
        <v>0</v>
      </c>
      <c r="Q1558" s="1">
        <v>2.08</v>
      </c>
      <c r="R1558" s="1" t="s">
        <v>43</v>
      </c>
      <c r="S1558" s="1">
        <v>0.04</v>
      </c>
      <c r="T1558" s="6">
        <f>+S1558*N1558</f>
        <v>8.320000000000001E-2</v>
      </c>
      <c r="U1558" s="6">
        <f>+S1558*Q1558</f>
        <v>8.320000000000001E-2</v>
      </c>
      <c r="V1558" s="1" t="str">
        <f>IF(AB1558=0,IFERROR(VLOOKUP(L1558,[1]listaMateriales!A:K,11,0),"-"),"Sin producto")</f>
        <v>51 x 51</v>
      </c>
      <c r="W1558" s="6">
        <f>+IF(OR(K1558="27",K1558="28",K1558="29"),VLOOKUP(L1558,[1]listaMateriales!A:E,5,0),0)*N1558/1000</f>
        <v>0</v>
      </c>
      <c r="X1558" s="6">
        <f>+IF(W1558=0,0,T1558/W1558)</f>
        <v>0</v>
      </c>
      <c r="Y1558" s="1" t="str">
        <f>MID(L1558,14,1)</f>
        <v>1</v>
      </c>
      <c r="Z1558" s="2" t="str">
        <f>IF(IFERROR(FIND("PUL",M1558,1),0)&gt;1,"pulido","no")</f>
        <v>no</v>
      </c>
      <c r="AA1558" s="2" t="str">
        <f>IF(IFERROR(FIND("BIOC",M1558,1),0)&gt;1,"BIOCITY","no")</f>
        <v>no</v>
      </c>
      <c r="AB1558" s="2">
        <f>IFERROR(SEARCH("INT",F1558,1),0)+IFERROR(SEARCH("DEV",F1558,1),0)+IFERROR(SEARCH("FC",F1558,1),0)+IFERROR(SEARCH("USD",F1558,1),0)</f>
        <v>0</v>
      </c>
    </row>
    <row r="1559" spans="1:28" x14ac:dyDescent="0.2">
      <c r="A1559" s="1" t="s">
        <v>709</v>
      </c>
      <c r="B1559" s="1" t="s">
        <v>15</v>
      </c>
      <c r="C1559" s="4">
        <v>45370</v>
      </c>
      <c r="D1559" s="1" t="s">
        <v>708</v>
      </c>
      <c r="E1559" s="1" t="s">
        <v>707</v>
      </c>
      <c r="F1559" s="1" t="s">
        <v>706</v>
      </c>
      <c r="G1559" s="1" t="s">
        <v>12</v>
      </c>
      <c r="H1559" s="1" t="s">
        <v>11</v>
      </c>
      <c r="I1559" s="1" t="s">
        <v>50</v>
      </c>
      <c r="J1559" s="1" t="s">
        <v>9</v>
      </c>
      <c r="K1559" s="1" t="s">
        <v>30</v>
      </c>
      <c r="L1559" s="1" t="s">
        <v>717</v>
      </c>
      <c r="M1559" s="1" t="s">
        <v>716</v>
      </c>
      <c r="N1559" s="1">
        <v>2.08</v>
      </c>
      <c r="O1559" s="1" t="s">
        <v>2</v>
      </c>
      <c r="P1559" s="1">
        <v>0</v>
      </c>
      <c r="Q1559" s="1">
        <v>2.08</v>
      </c>
      <c r="R1559" s="1" t="s">
        <v>43</v>
      </c>
      <c r="S1559" s="1">
        <v>0.04</v>
      </c>
      <c r="T1559" s="6">
        <f>+S1559*N1559</f>
        <v>8.320000000000001E-2</v>
      </c>
      <c r="U1559" s="6">
        <f>+S1559*Q1559</f>
        <v>8.320000000000001E-2</v>
      </c>
      <c r="V1559" s="1" t="str">
        <f>IF(AB1559=0,IFERROR(VLOOKUP(L1559,[1]listaMateriales!A:K,11,0),"-"),"Sin producto")</f>
        <v>51 x 51</v>
      </c>
      <c r="W1559" s="6">
        <f>+IF(OR(K1559="27",K1559="28",K1559="29"),VLOOKUP(L1559,[1]listaMateriales!A:E,5,0),0)*N1559/1000</f>
        <v>0</v>
      </c>
      <c r="X1559" s="6">
        <f>+IF(W1559=0,0,T1559/W1559)</f>
        <v>0</v>
      </c>
      <c r="Y1559" s="1" t="str">
        <f>MID(L1559,14,1)</f>
        <v>1</v>
      </c>
      <c r="Z1559" s="2" t="str">
        <f>IF(IFERROR(FIND("PUL",M1559,1),0)&gt;1,"pulido","no")</f>
        <v>no</v>
      </c>
      <c r="AA1559" s="2" t="str">
        <f>IF(IFERROR(FIND("BIOC",M1559,1),0)&gt;1,"BIOCITY","no")</f>
        <v>no</v>
      </c>
      <c r="AB1559" s="2">
        <f>IFERROR(SEARCH("INT",F1559,1),0)+IFERROR(SEARCH("DEV",F1559,1),0)+IFERROR(SEARCH("FC",F1559,1),0)+IFERROR(SEARCH("USD",F1559,1),0)</f>
        <v>0</v>
      </c>
    </row>
    <row r="1560" spans="1:28" x14ac:dyDescent="0.2">
      <c r="A1560" s="1" t="s">
        <v>709</v>
      </c>
      <c r="B1560" s="1" t="s">
        <v>15</v>
      </c>
      <c r="C1560" s="4">
        <v>45370</v>
      </c>
      <c r="D1560" s="1" t="s">
        <v>708</v>
      </c>
      <c r="E1560" s="1" t="s">
        <v>707</v>
      </c>
      <c r="F1560" s="1" t="s">
        <v>706</v>
      </c>
      <c r="G1560" s="1" t="s">
        <v>12</v>
      </c>
      <c r="H1560" s="1" t="s">
        <v>11</v>
      </c>
      <c r="I1560" s="1" t="s">
        <v>50</v>
      </c>
      <c r="J1560" s="1" t="s">
        <v>9</v>
      </c>
      <c r="K1560" s="1" t="s">
        <v>30</v>
      </c>
      <c r="L1560" s="1" t="s">
        <v>715</v>
      </c>
      <c r="M1560" s="1" t="s">
        <v>714</v>
      </c>
      <c r="N1560" s="1">
        <v>2.08</v>
      </c>
      <c r="O1560" s="1" t="s">
        <v>2</v>
      </c>
      <c r="P1560" s="1">
        <v>0</v>
      </c>
      <c r="Q1560" s="1">
        <v>2.08</v>
      </c>
      <c r="R1560" s="1" t="s">
        <v>43</v>
      </c>
      <c r="S1560" s="1">
        <v>0.04</v>
      </c>
      <c r="T1560" s="6">
        <f>+S1560*N1560</f>
        <v>8.320000000000001E-2</v>
      </c>
      <c r="U1560" s="6">
        <f>+S1560*Q1560</f>
        <v>8.320000000000001E-2</v>
      </c>
      <c r="V1560" s="1" t="str">
        <f>IF(AB1560=0,IFERROR(VLOOKUP(L1560,[1]listaMateriales!A:K,11,0),"-"),"Sin producto")</f>
        <v>51 x 51</v>
      </c>
      <c r="W1560" s="6">
        <f>+IF(OR(K1560="27",K1560="28",K1560="29"),VLOOKUP(L1560,[1]listaMateriales!A:E,5,0),0)*N1560/1000</f>
        <v>0</v>
      </c>
      <c r="X1560" s="6">
        <f>+IF(W1560=0,0,T1560/W1560)</f>
        <v>0</v>
      </c>
      <c r="Y1560" s="1" t="str">
        <f>MID(L1560,14,1)</f>
        <v>1</v>
      </c>
      <c r="Z1560" s="2" t="str">
        <f>IF(IFERROR(FIND("PUL",M1560,1),0)&gt;1,"pulido","no")</f>
        <v>no</v>
      </c>
      <c r="AA1560" s="2" t="str">
        <f>IF(IFERROR(FIND("BIOC",M1560,1),0)&gt;1,"BIOCITY","no")</f>
        <v>no</v>
      </c>
      <c r="AB1560" s="2">
        <f>IFERROR(SEARCH("INT",F1560,1),0)+IFERROR(SEARCH("DEV",F1560,1),0)+IFERROR(SEARCH("FC",F1560,1),0)+IFERROR(SEARCH("USD",F1560,1),0)</f>
        <v>0</v>
      </c>
    </row>
    <row r="1561" spans="1:28" x14ac:dyDescent="0.2">
      <c r="A1561" s="1" t="s">
        <v>709</v>
      </c>
      <c r="B1561" s="1" t="s">
        <v>15</v>
      </c>
      <c r="C1561" s="4">
        <v>45370</v>
      </c>
      <c r="D1561" s="1" t="s">
        <v>708</v>
      </c>
      <c r="E1561" s="1" t="s">
        <v>707</v>
      </c>
      <c r="F1561" s="1" t="s">
        <v>706</v>
      </c>
      <c r="G1561" s="1" t="s">
        <v>12</v>
      </c>
      <c r="H1561" s="1" t="s">
        <v>11</v>
      </c>
      <c r="I1561" s="1" t="s">
        <v>50</v>
      </c>
      <c r="J1561" s="1" t="s">
        <v>9</v>
      </c>
      <c r="K1561" s="1" t="s">
        <v>30</v>
      </c>
      <c r="L1561" s="1" t="s">
        <v>82</v>
      </c>
      <c r="M1561" s="1" t="s">
        <v>81</v>
      </c>
      <c r="N1561" s="1">
        <v>2.08</v>
      </c>
      <c r="O1561" s="1" t="s">
        <v>2</v>
      </c>
      <c r="P1561" s="1">
        <v>0</v>
      </c>
      <c r="Q1561" s="1">
        <v>2.08</v>
      </c>
      <c r="R1561" s="1" t="s">
        <v>43</v>
      </c>
      <c r="S1561" s="1">
        <v>0.04</v>
      </c>
      <c r="T1561" s="6">
        <f>+S1561*N1561</f>
        <v>8.320000000000001E-2</v>
      </c>
      <c r="U1561" s="6">
        <f>+S1561*Q1561</f>
        <v>8.320000000000001E-2</v>
      </c>
      <c r="V1561" s="1" t="str">
        <f>IF(AB1561=0,IFERROR(VLOOKUP(L1561,[1]listaMateriales!A:K,11,0),"-"),"Sin producto")</f>
        <v>51 x 51</v>
      </c>
      <c r="W1561" s="6">
        <f>+IF(OR(K1561="27",K1561="28",K1561="29"),VLOOKUP(L1561,[1]listaMateriales!A:E,5,0),0)*N1561/1000</f>
        <v>0</v>
      </c>
      <c r="X1561" s="6">
        <f>+IF(W1561=0,0,T1561/W1561)</f>
        <v>0</v>
      </c>
      <c r="Y1561" s="1" t="str">
        <f>MID(L1561,14,1)</f>
        <v>1</v>
      </c>
      <c r="Z1561" s="2" t="str">
        <f>IF(IFERROR(FIND("PUL",M1561,1),0)&gt;1,"pulido","no")</f>
        <v>no</v>
      </c>
      <c r="AA1561" s="2" t="str">
        <f>IF(IFERROR(FIND("BIOC",M1561,1),0)&gt;1,"BIOCITY","no")</f>
        <v>no</v>
      </c>
      <c r="AB1561" s="2">
        <f>IFERROR(SEARCH("INT",F1561,1),0)+IFERROR(SEARCH("DEV",F1561,1),0)+IFERROR(SEARCH("FC",F1561,1),0)+IFERROR(SEARCH("USD",F1561,1),0)</f>
        <v>0</v>
      </c>
    </row>
    <row r="1562" spans="1:28" x14ac:dyDescent="0.2">
      <c r="A1562" s="1" t="s">
        <v>709</v>
      </c>
      <c r="B1562" s="1" t="s">
        <v>15</v>
      </c>
      <c r="C1562" s="4">
        <v>45370</v>
      </c>
      <c r="D1562" s="1" t="s">
        <v>708</v>
      </c>
      <c r="E1562" s="1" t="s">
        <v>707</v>
      </c>
      <c r="F1562" s="1" t="s">
        <v>706</v>
      </c>
      <c r="G1562" s="1" t="s">
        <v>12</v>
      </c>
      <c r="H1562" s="1" t="s">
        <v>11</v>
      </c>
      <c r="I1562" s="1" t="s">
        <v>50</v>
      </c>
      <c r="J1562" s="1" t="s">
        <v>9</v>
      </c>
      <c r="K1562" s="1" t="s">
        <v>30</v>
      </c>
      <c r="L1562" s="1" t="s">
        <v>162</v>
      </c>
      <c r="M1562" s="1" t="s">
        <v>161</v>
      </c>
      <c r="N1562" s="1">
        <v>2.08</v>
      </c>
      <c r="O1562" s="1" t="s">
        <v>2</v>
      </c>
      <c r="P1562" s="1">
        <v>0</v>
      </c>
      <c r="Q1562" s="1">
        <v>2.08</v>
      </c>
      <c r="R1562" s="1" t="s">
        <v>43</v>
      </c>
      <c r="S1562" s="1">
        <v>0.04</v>
      </c>
      <c r="T1562" s="6">
        <f>+S1562*N1562</f>
        <v>8.320000000000001E-2</v>
      </c>
      <c r="U1562" s="6">
        <f>+S1562*Q1562</f>
        <v>8.320000000000001E-2</v>
      </c>
      <c r="V1562" s="1" t="str">
        <f>IF(AB1562=0,IFERROR(VLOOKUP(L1562,[1]listaMateriales!A:K,11,0),"-"),"Sin producto")</f>
        <v>51 x 51</v>
      </c>
      <c r="W1562" s="6">
        <f>+IF(OR(K1562="27",K1562="28",K1562="29"),VLOOKUP(L1562,[1]listaMateriales!A:E,5,0),0)*N1562/1000</f>
        <v>0</v>
      </c>
      <c r="X1562" s="6">
        <f>+IF(W1562=0,0,T1562/W1562)</f>
        <v>0</v>
      </c>
      <c r="Y1562" s="1" t="str">
        <f>MID(L1562,14,1)</f>
        <v>1</v>
      </c>
      <c r="Z1562" s="2" t="str">
        <f>IF(IFERROR(FIND("PUL",M1562,1),0)&gt;1,"pulido","no")</f>
        <v>no</v>
      </c>
      <c r="AA1562" s="2" t="str">
        <f>IF(IFERROR(FIND("BIOC",M1562,1),0)&gt;1,"BIOCITY","no")</f>
        <v>no</v>
      </c>
      <c r="AB1562" s="2">
        <f>IFERROR(SEARCH("INT",F1562,1),0)+IFERROR(SEARCH("DEV",F1562,1),0)+IFERROR(SEARCH("FC",F1562,1),0)+IFERROR(SEARCH("USD",F1562,1),0)</f>
        <v>0</v>
      </c>
    </row>
    <row r="1563" spans="1:28" x14ac:dyDescent="0.2">
      <c r="A1563" s="1" t="s">
        <v>709</v>
      </c>
      <c r="B1563" s="1" t="s">
        <v>15</v>
      </c>
      <c r="C1563" s="4">
        <v>45370</v>
      </c>
      <c r="D1563" s="1" t="s">
        <v>708</v>
      </c>
      <c r="E1563" s="1" t="s">
        <v>707</v>
      </c>
      <c r="F1563" s="1" t="s">
        <v>706</v>
      </c>
      <c r="G1563" s="1" t="s">
        <v>12</v>
      </c>
      <c r="H1563" s="1" t="s">
        <v>11</v>
      </c>
      <c r="I1563" s="1" t="s">
        <v>50</v>
      </c>
      <c r="J1563" s="1" t="s">
        <v>9</v>
      </c>
      <c r="K1563" s="1" t="s">
        <v>30</v>
      </c>
      <c r="L1563" s="1" t="s">
        <v>713</v>
      </c>
      <c r="M1563" s="1" t="s">
        <v>712</v>
      </c>
      <c r="N1563" s="1">
        <v>2.08</v>
      </c>
      <c r="O1563" s="1" t="s">
        <v>2</v>
      </c>
      <c r="P1563" s="1">
        <v>0</v>
      </c>
      <c r="Q1563" s="1">
        <v>2.08</v>
      </c>
      <c r="R1563" s="1" t="s">
        <v>43</v>
      </c>
      <c r="S1563" s="1">
        <v>0.04</v>
      </c>
      <c r="T1563" s="6">
        <f>+S1563*N1563</f>
        <v>8.320000000000001E-2</v>
      </c>
      <c r="U1563" s="6">
        <f>+S1563*Q1563</f>
        <v>8.320000000000001E-2</v>
      </c>
      <c r="V1563" s="1" t="str">
        <f>IF(AB1563=0,IFERROR(VLOOKUP(L1563,[1]listaMateriales!A:K,11,0),"-"),"Sin producto")</f>
        <v>51 x 51</v>
      </c>
      <c r="W1563" s="6">
        <f>+IF(OR(K1563="27",K1563="28",K1563="29"),VLOOKUP(L1563,[1]listaMateriales!A:E,5,0),0)*N1563/1000</f>
        <v>0</v>
      </c>
      <c r="X1563" s="6">
        <f>+IF(W1563=0,0,T1563/W1563)</f>
        <v>0</v>
      </c>
      <c r="Y1563" s="1" t="str">
        <f>MID(L1563,14,1)</f>
        <v>1</v>
      </c>
      <c r="Z1563" s="2" t="str">
        <f>IF(IFERROR(FIND("PUL",M1563,1),0)&gt;1,"pulido","no")</f>
        <v>no</v>
      </c>
      <c r="AA1563" s="2" t="str">
        <f>IF(IFERROR(FIND("BIOC",M1563,1),0)&gt;1,"BIOCITY","no")</f>
        <v>no</v>
      </c>
      <c r="AB1563" s="2">
        <f>IFERROR(SEARCH("INT",F1563,1),0)+IFERROR(SEARCH("DEV",F1563,1),0)+IFERROR(SEARCH("FC",F1563,1),0)+IFERROR(SEARCH("USD",F1563,1),0)</f>
        <v>0</v>
      </c>
    </row>
    <row r="1564" spans="1:28" x14ac:dyDescent="0.2">
      <c r="A1564" s="1" t="s">
        <v>709</v>
      </c>
      <c r="B1564" s="1" t="s">
        <v>15</v>
      </c>
      <c r="C1564" s="4">
        <v>45370</v>
      </c>
      <c r="D1564" s="1" t="s">
        <v>708</v>
      </c>
      <c r="E1564" s="1" t="s">
        <v>707</v>
      </c>
      <c r="F1564" s="1" t="s">
        <v>706</v>
      </c>
      <c r="G1564" s="1" t="s">
        <v>12</v>
      </c>
      <c r="H1564" s="1" t="s">
        <v>11</v>
      </c>
      <c r="I1564" s="1" t="s">
        <v>50</v>
      </c>
      <c r="J1564" s="1" t="s">
        <v>9</v>
      </c>
      <c r="K1564" s="1" t="s">
        <v>30</v>
      </c>
      <c r="L1564" s="1" t="s">
        <v>711</v>
      </c>
      <c r="M1564" s="1" t="s">
        <v>710</v>
      </c>
      <c r="N1564" s="1">
        <v>2.08</v>
      </c>
      <c r="O1564" s="1" t="s">
        <v>2</v>
      </c>
      <c r="P1564" s="1">
        <v>0</v>
      </c>
      <c r="Q1564" s="1">
        <v>2.08</v>
      </c>
      <c r="R1564" s="1" t="s">
        <v>43</v>
      </c>
      <c r="S1564" s="1">
        <v>0.04</v>
      </c>
      <c r="T1564" s="6">
        <f>+S1564*N1564</f>
        <v>8.320000000000001E-2</v>
      </c>
      <c r="U1564" s="6">
        <f>+S1564*Q1564</f>
        <v>8.320000000000001E-2</v>
      </c>
      <c r="V1564" s="1" t="str">
        <f>IF(AB1564=0,IFERROR(VLOOKUP(L1564,[1]listaMateriales!A:K,11,0),"-"),"Sin producto")</f>
        <v>51 x 51</v>
      </c>
      <c r="W1564" s="6">
        <f>+IF(OR(K1564="27",K1564="28",K1564="29"),VLOOKUP(L1564,[1]listaMateriales!A:E,5,0),0)*N1564/1000</f>
        <v>0</v>
      </c>
      <c r="X1564" s="6">
        <f>+IF(W1564=0,0,T1564/W1564)</f>
        <v>0</v>
      </c>
      <c r="Y1564" s="1" t="str">
        <f>MID(L1564,14,1)</f>
        <v>1</v>
      </c>
      <c r="Z1564" s="2" t="str">
        <f>IF(IFERROR(FIND("PUL",M1564,1),0)&gt;1,"pulido","no")</f>
        <v>no</v>
      </c>
      <c r="AA1564" s="2" t="str">
        <f>IF(IFERROR(FIND("BIOC",M1564,1),0)&gt;1,"BIOCITY","no")</f>
        <v>no</v>
      </c>
      <c r="AB1564" s="2">
        <f>IFERROR(SEARCH("INT",F1564,1),0)+IFERROR(SEARCH("DEV",F1564,1),0)+IFERROR(SEARCH("FC",F1564,1),0)+IFERROR(SEARCH("USD",F1564,1),0)</f>
        <v>0</v>
      </c>
    </row>
    <row r="1565" spans="1:28" x14ac:dyDescent="0.2">
      <c r="A1565" s="1" t="s">
        <v>709</v>
      </c>
      <c r="B1565" s="1" t="s">
        <v>15</v>
      </c>
      <c r="C1565" s="4">
        <v>45370</v>
      </c>
      <c r="D1565" s="1" t="s">
        <v>708</v>
      </c>
      <c r="E1565" s="1" t="s">
        <v>707</v>
      </c>
      <c r="F1565" s="1" t="s">
        <v>706</v>
      </c>
      <c r="G1565" s="1" t="s">
        <v>12</v>
      </c>
      <c r="H1565" s="1" t="s">
        <v>11</v>
      </c>
      <c r="I1565" s="1" t="s">
        <v>50</v>
      </c>
      <c r="J1565" s="1" t="s">
        <v>9</v>
      </c>
      <c r="K1565" s="1" t="s">
        <v>30</v>
      </c>
      <c r="L1565" s="1" t="s">
        <v>705</v>
      </c>
      <c r="M1565" s="1" t="s">
        <v>704</v>
      </c>
      <c r="N1565" s="1">
        <v>2.08</v>
      </c>
      <c r="O1565" s="1" t="s">
        <v>2</v>
      </c>
      <c r="P1565" s="1">
        <v>0</v>
      </c>
      <c r="Q1565" s="1">
        <v>2.08</v>
      </c>
      <c r="R1565" s="1" t="s">
        <v>43</v>
      </c>
      <c r="S1565" s="1">
        <v>0.04</v>
      </c>
      <c r="T1565" s="6">
        <f>+S1565*N1565</f>
        <v>8.320000000000001E-2</v>
      </c>
      <c r="U1565" s="6">
        <f>+S1565*Q1565</f>
        <v>8.320000000000001E-2</v>
      </c>
      <c r="V1565" s="1" t="str">
        <f>IF(AB1565=0,IFERROR(VLOOKUP(L1565,[1]listaMateriales!A:K,11,0),"-"),"Sin producto")</f>
        <v>51 x 51</v>
      </c>
      <c r="W1565" s="6">
        <f>+IF(OR(K1565="27",K1565="28",K1565="29"),VLOOKUP(L1565,[1]listaMateriales!A:E,5,0),0)*N1565/1000</f>
        <v>0</v>
      </c>
      <c r="X1565" s="6">
        <f>+IF(W1565=0,0,T1565/W1565)</f>
        <v>0</v>
      </c>
      <c r="Y1565" s="1" t="str">
        <f>MID(L1565,14,1)</f>
        <v>1</v>
      </c>
      <c r="Z1565" s="2" t="str">
        <f>IF(IFERROR(FIND("PUL",M1565,1),0)&gt;1,"pulido","no")</f>
        <v>no</v>
      </c>
      <c r="AA1565" s="2" t="str">
        <f>IF(IFERROR(FIND("BIOC",M1565,1),0)&gt;1,"BIOCITY","no")</f>
        <v>no</v>
      </c>
      <c r="AB1565" s="2">
        <f>IFERROR(SEARCH("INT",F1565,1),0)+IFERROR(SEARCH("DEV",F1565,1),0)+IFERROR(SEARCH("FC",F1565,1),0)+IFERROR(SEARCH("USD",F1565,1),0)</f>
        <v>0</v>
      </c>
    </row>
    <row r="1566" spans="1:28" x14ac:dyDescent="0.2">
      <c r="A1566" s="1" t="s">
        <v>703</v>
      </c>
      <c r="B1566" s="1" t="s">
        <v>15</v>
      </c>
      <c r="C1566" s="4">
        <v>45370</v>
      </c>
      <c r="D1566" s="1" t="s">
        <v>92</v>
      </c>
      <c r="E1566" s="1" t="s">
        <v>91</v>
      </c>
      <c r="F1566" s="1" t="s">
        <v>700</v>
      </c>
      <c r="G1566" s="1" t="s">
        <v>39</v>
      </c>
      <c r="H1566" s="1" t="s">
        <v>38</v>
      </c>
      <c r="I1566" s="1" t="s">
        <v>50</v>
      </c>
      <c r="J1566" s="1" t="s">
        <v>17</v>
      </c>
      <c r="K1566" s="1" t="s">
        <v>49</v>
      </c>
      <c r="L1566" s="1" t="s">
        <v>48</v>
      </c>
      <c r="M1566" s="1" t="s">
        <v>47</v>
      </c>
      <c r="N1566" s="1">
        <v>1728</v>
      </c>
      <c r="O1566" s="1" t="s">
        <v>4</v>
      </c>
      <c r="P1566" s="1">
        <v>1728</v>
      </c>
      <c r="Q1566" s="1">
        <v>0</v>
      </c>
      <c r="R1566" s="1" t="s">
        <v>46</v>
      </c>
      <c r="S1566" s="1">
        <v>241.77</v>
      </c>
      <c r="T1566" s="6">
        <f>+S1566*N1566</f>
        <v>417778.56</v>
      </c>
      <c r="U1566" s="6">
        <f>+S1566*Q1566</f>
        <v>0</v>
      </c>
      <c r="V1566" s="1" t="str">
        <f>IF(AB1566=0,IFERROR(VLOOKUP(L1566,[1]listaMateriales!A:K,11,0),"-"),"Sin producto")</f>
        <v xml:space="preserve">Ladrillos (Olavarria)    </v>
      </c>
      <c r="W1566" s="6">
        <f>+IF(OR(K1566="27",K1566="28",K1566="29"),VLOOKUP(L1566,[1]listaMateriales!A:E,5,0),0)*N1566/1000</f>
        <v>9.225792000000002</v>
      </c>
      <c r="X1566" s="6">
        <f>+IF(W1566=0,0,T1566/W1566)</f>
        <v>45283.761003933309</v>
      </c>
      <c r="Y1566" s="1" t="str">
        <f>MID(L1566,14,1)</f>
        <v>1</v>
      </c>
      <c r="Z1566" s="2" t="str">
        <f>IF(IFERROR(FIND("PUL",M1566,1),0)&gt;1,"pulido","no")</f>
        <v>no</v>
      </c>
      <c r="AA1566" s="2" t="str">
        <f>IF(IFERROR(FIND("BIOC",M1566,1),0)&gt;1,"BIOCITY","no")</f>
        <v>no</v>
      </c>
      <c r="AB1566" s="2">
        <f>IFERROR(SEARCH("INT",F1566,1),0)+IFERROR(SEARCH("DEV",F1566,1),0)+IFERROR(SEARCH("FC",F1566,1),0)+IFERROR(SEARCH("USD",F1566,1),0)</f>
        <v>0</v>
      </c>
    </row>
    <row r="1567" spans="1:28" x14ac:dyDescent="0.2">
      <c r="A1567" s="1" t="s">
        <v>703</v>
      </c>
      <c r="B1567" s="1" t="s">
        <v>15</v>
      </c>
      <c r="C1567" s="4">
        <v>45370</v>
      </c>
      <c r="D1567" s="1" t="s">
        <v>92</v>
      </c>
      <c r="E1567" s="1" t="s">
        <v>91</v>
      </c>
      <c r="F1567" s="1" t="s">
        <v>700</v>
      </c>
      <c r="G1567" s="1" t="s">
        <v>39</v>
      </c>
      <c r="H1567" s="1" t="s">
        <v>38</v>
      </c>
      <c r="I1567" s="1" t="s">
        <v>50</v>
      </c>
      <c r="J1567" s="1" t="s">
        <v>17</v>
      </c>
      <c r="K1567" s="1" t="s">
        <v>49</v>
      </c>
      <c r="L1567" s="1" t="s">
        <v>133</v>
      </c>
      <c r="M1567" s="1" t="s">
        <v>132</v>
      </c>
      <c r="N1567" s="1">
        <v>5040</v>
      </c>
      <c r="O1567" s="1" t="s">
        <v>4</v>
      </c>
      <c r="P1567" s="1">
        <v>5040</v>
      </c>
      <c r="Q1567" s="1">
        <v>0</v>
      </c>
      <c r="R1567" s="1" t="s">
        <v>46</v>
      </c>
      <c r="S1567" s="1">
        <v>213.97</v>
      </c>
      <c r="T1567" s="6">
        <f>+S1567*N1567</f>
        <v>1078408.8</v>
      </c>
      <c r="U1567" s="6">
        <f>+S1567*Q1567</f>
        <v>0</v>
      </c>
      <c r="V1567" s="1" t="str">
        <f>IF(AB1567=0,IFERROR(VLOOKUP(L1567,[1]listaMateriales!A:K,11,0),"-"),"Sin producto")</f>
        <v xml:space="preserve">Ladrillos (Olavarria)    </v>
      </c>
      <c r="W1567" s="6">
        <f>+IF(OR(K1567="27",K1567="28",K1567="29"),VLOOKUP(L1567,[1]listaMateriales!A:E,5,0),0)*N1567/1000</f>
        <v>22.37256</v>
      </c>
      <c r="X1567" s="6">
        <f>+IF(W1567=0,0,T1567/W1567)</f>
        <v>48202.297814823163</v>
      </c>
      <c r="Y1567" s="1" t="str">
        <f>MID(L1567,14,1)</f>
        <v>1</v>
      </c>
      <c r="Z1567" s="2" t="str">
        <f>IF(IFERROR(FIND("PUL",M1567,1),0)&gt;1,"pulido","no")</f>
        <v>no</v>
      </c>
      <c r="AA1567" s="2" t="str">
        <f>IF(IFERROR(FIND("BIOC",M1567,1),0)&gt;1,"BIOCITY","no")</f>
        <v>no</v>
      </c>
      <c r="AB1567" s="2">
        <f>IFERROR(SEARCH("INT",F1567,1),0)+IFERROR(SEARCH("DEV",F1567,1),0)+IFERROR(SEARCH("FC",F1567,1),0)+IFERROR(SEARCH("USD",F1567,1),0)</f>
        <v>0</v>
      </c>
    </row>
    <row r="1568" spans="1:28" x14ac:dyDescent="0.2">
      <c r="A1568" s="1" t="s">
        <v>703</v>
      </c>
      <c r="B1568" s="1" t="s">
        <v>15</v>
      </c>
      <c r="C1568" s="4">
        <v>45370</v>
      </c>
      <c r="D1568" s="1" t="s">
        <v>92</v>
      </c>
      <c r="E1568" s="1" t="s">
        <v>91</v>
      </c>
      <c r="F1568" s="1" t="s">
        <v>700</v>
      </c>
      <c r="G1568" s="1" t="s">
        <v>39</v>
      </c>
      <c r="H1568" s="1" t="s">
        <v>38</v>
      </c>
      <c r="I1568" s="1" t="s">
        <v>50</v>
      </c>
      <c r="J1568" s="1" t="s">
        <v>17</v>
      </c>
      <c r="K1568" s="1" t="s">
        <v>49</v>
      </c>
      <c r="L1568" s="1" t="s">
        <v>57</v>
      </c>
      <c r="M1568" s="1" t="s">
        <v>56</v>
      </c>
      <c r="N1568" s="1">
        <v>1170</v>
      </c>
      <c r="O1568" s="1" t="s">
        <v>4</v>
      </c>
      <c r="P1568" s="1">
        <v>1170</v>
      </c>
      <c r="Q1568" s="1">
        <v>0</v>
      </c>
      <c r="R1568" s="1" t="s">
        <v>46</v>
      </c>
      <c r="S1568" s="1">
        <v>327.45</v>
      </c>
      <c r="T1568" s="6">
        <f>+S1568*N1568</f>
        <v>383116.5</v>
      </c>
      <c r="U1568" s="6">
        <f>+S1568*Q1568</f>
        <v>0</v>
      </c>
      <c r="V1568" s="1" t="str">
        <f>IF(AB1568=0,IFERROR(VLOOKUP(L1568,[1]listaMateriales!A:K,11,0),"-"),"Sin producto")</f>
        <v xml:space="preserve">Ladrillos (Olavarria)    </v>
      </c>
      <c r="W1568" s="6">
        <f>+IF(OR(K1568="27",K1568="28",K1568="29"),VLOOKUP(L1568,[1]listaMateriales!A:E,5,0),0)*N1568/1000</f>
        <v>8.0987399999999994</v>
      </c>
      <c r="X1568" s="6">
        <f>+IF(W1568=0,0,T1568/W1568)</f>
        <v>47305.691996532798</v>
      </c>
      <c r="Y1568" s="1" t="str">
        <f>MID(L1568,14,1)</f>
        <v>1</v>
      </c>
      <c r="Z1568" s="2" t="str">
        <f>IF(IFERROR(FIND("PUL",M1568,1),0)&gt;1,"pulido","no")</f>
        <v>no</v>
      </c>
      <c r="AA1568" s="2" t="str">
        <f>IF(IFERROR(FIND("BIOC",M1568,1),0)&gt;1,"BIOCITY","no")</f>
        <v>no</v>
      </c>
      <c r="AB1568" s="2">
        <f>IFERROR(SEARCH("INT",F1568,1),0)+IFERROR(SEARCH("DEV",F1568,1),0)+IFERROR(SEARCH("FC",F1568,1),0)+IFERROR(SEARCH("USD",F1568,1),0)</f>
        <v>0</v>
      </c>
    </row>
    <row r="1569" spans="1:28" x14ac:dyDescent="0.2">
      <c r="A1569" s="1" t="s">
        <v>702</v>
      </c>
      <c r="B1569" s="1" t="s">
        <v>15</v>
      </c>
      <c r="C1569" s="4">
        <v>45370</v>
      </c>
      <c r="D1569" s="1" t="s">
        <v>92</v>
      </c>
      <c r="E1569" s="1" t="s">
        <v>91</v>
      </c>
      <c r="F1569" s="1" t="s">
        <v>682</v>
      </c>
      <c r="G1569" s="1" t="s">
        <v>39</v>
      </c>
      <c r="H1569" s="1" t="s">
        <v>38</v>
      </c>
      <c r="I1569" s="1" t="s">
        <v>50</v>
      </c>
      <c r="J1569" s="1" t="s">
        <v>17</v>
      </c>
      <c r="K1569" s="1" t="s">
        <v>49</v>
      </c>
      <c r="L1569" s="1" t="s">
        <v>133</v>
      </c>
      <c r="M1569" s="1" t="s">
        <v>132</v>
      </c>
      <c r="N1569" s="1">
        <v>5184</v>
      </c>
      <c r="O1569" s="1" t="s">
        <v>4</v>
      </c>
      <c r="P1569" s="1">
        <v>5184</v>
      </c>
      <c r="Q1569" s="1">
        <v>0</v>
      </c>
      <c r="R1569" s="1" t="s">
        <v>46</v>
      </c>
      <c r="S1569" s="1">
        <v>213.97</v>
      </c>
      <c r="T1569" s="6">
        <f>+S1569*N1569</f>
        <v>1109220.48</v>
      </c>
      <c r="U1569" s="6">
        <f>+S1569*Q1569</f>
        <v>0</v>
      </c>
      <c r="V1569" s="1" t="str">
        <f>IF(AB1569=0,IFERROR(VLOOKUP(L1569,[1]listaMateriales!A:K,11,0),"-"),"Sin producto")</f>
        <v xml:space="preserve">Ladrillos (Olavarria)    </v>
      </c>
      <c r="W1569" s="6">
        <f>+IF(OR(K1569="27",K1569="28",K1569="29"),VLOOKUP(L1569,[1]listaMateriales!A:E,5,0),0)*N1569/1000</f>
        <v>23.011776000000001</v>
      </c>
      <c r="X1569" s="6">
        <f>+IF(W1569=0,0,T1569/W1569)</f>
        <v>48202.297814823156</v>
      </c>
      <c r="Y1569" s="1" t="str">
        <f>MID(L1569,14,1)</f>
        <v>1</v>
      </c>
      <c r="Z1569" s="2" t="str">
        <f>IF(IFERROR(FIND("PUL",M1569,1),0)&gt;1,"pulido","no")</f>
        <v>no</v>
      </c>
      <c r="AA1569" s="2" t="str">
        <f>IF(IFERROR(FIND("BIOC",M1569,1),0)&gt;1,"BIOCITY","no")</f>
        <v>no</v>
      </c>
      <c r="AB1569" s="2">
        <f>IFERROR(SEARCH("INT",F1569,1),0)+IFERROR(SEARCH("DEV",F1569,1),0)+IFERROR(SEARCH("FC",F1569,1),0)+IFERROR(SEARCH("USD",F1569,1),0)</f>
        <v>0</v>
      </c>
    </row>
    <row r="1570" spans="1:28" x14ac:dyDescent="0.2">
      <c r="A1570" s="1" t="s">
        <v>702</v>
      </c>
      <c r="B1570" s="1" t="s">
        <v>15</v>
      </c>
      <c r="C1570" s="4">
        <v>45370</v>
      </c>
      <c r="D1570" s="1" t="s">
        <v>92</v>
      </c>
      <c r="E1570" s="1" t="s">
        <v>91</v>
      </c>
      <c r="F1570" s="1" t="s">
        <v>682</v>
      </c>
      <c r="G1570" s="1" t="s">
        <v>39</v>
      </c>
      <c r="H1570" s="1" t="s">
        <v>38</v>
      </c>
      <c r="I1570" s="1" t="s">
        <v>50</v>
      </c>
      <c r="J1570" s="1" t="s">
        <v>17</v>
      </c>
      <c r="K1570" s="1" t="s">
        <v>49</v>
      </c>
      <c r="L1570" s="1" t="s">
        <v>57</v>
      </c>
      <c r="M1570" s="1" t="s">
        <v>56</v>
      </c>
      <c r="N1570" s="1">
        <v>3240</v>
      </c>
      <c r="O1570" s="1" t="s">
        <v>4</v>
      </c>
      <c r="P1570" s="1">
        <v>3240</v>
      </c>
      <c r="Q1570" s="1">
        <v>0</v>
      </c>
      <c r="R1570" s="1" t="s">
        <v>46</v>
      </c>
      <c r="S1570" s="1">
        <v>327.45</v>
      </c>
      <c r="T1570" s="6">
        <f>+S1570*N1570</f>
        <v>1060938</v>
      </c>
      <c r="U1570" s="6">
        <f>+S1570*Q1570</f>
        <v>0</v>
      </c>
      <c r="V1570" s="1" t="str">
        <f>IF(AB1570=0,IFERROR(VLOOKUP(L1570,[1]listaMateriales!A:K,11,0),"-"),"Sin producto")</f>
        <v xml:space="preserve">Ladrillos (Olavarria)    </v>
      </c>
      <c r="W1570" s="6">
        <f>+IF(OR(K1570="27",K1570="28",K1570="29"),VLOOKUP(L1570,[1]listaMateriales!A:E,5,0),0)*N1570/1000</f>
        <v>22.42728</v>
      </c>
      <c r="X1570" s="6">
        <f>+IF(W1570=0,0,T1570/W1570)</f>
        <v>47305.691996532798</v>
      </c>
      <c r="Y1570" s="1" t="str">
        <f>MID(L1570,14,1)</f>
        <v>1</v>
      </c>
      <c r="Z1570" s="2" t="str">
        <f>IF(IFERROR(FIND("PUL",M1570,1),0)&gt;1,"pulido","no")</f>
        <v>no</v>
      </c>
      <c r="AA1570" s="2" t="str">
        <f>IF(IFERROR(FIND("BIOC",M1570,1),0)&gt;1,"BIOCITY","no")</f>
        <v>no</v>
      </c>
      <c r="AB1570" s="2">
        <f>IFERROR(SEARCH("INT",F1570,1),0)+IFERROR(SEARCH("DEV",F1570,1),0)+IFERROR(SEARCH("FC",F1570,1),0)+IFERROR(SEARCH("USD",F1570,1),0)</f>
        <v>0</v>
      </c>
    </row>
    <row r="1571" spans="1:28" x14ac:dyDescent="0.2">
      <c r="A1571" s="1" t="s">
        <v>701</v>
      </c>
      <c r="B1571" s="1" t="s">
        <v>15</v>
      </c>
      <c r="C1571" s="4">
        <v>45370</v>
      </c>
      <c r="D1571" s="1" t="s">
        <v>92</v>
      </c>
      <c r="E1571" s="1" t="s">
        <v>91</v>
      </c>
      <c r="F1571" s="1" t="s">
        <v>700</v>
      </c>
      <c r="G1571" s="1" t="s">
        <v>39</v>
      </c>
      <c r="H1571" s="1" t="s">
        <v>38</v>
      </c>
      <c r="I1571" s="1" t="s">
        <v>50</v>
      </c>
      <c r="J1571" s="1" t="s">
        <v>17</v>
      </c>
      <c r="K1571" s="1" t="s">
        <v>49</v>
      </c>
      <c r="L1571" s="1" t="s">
        <v>48</v>
      </c>
      <c r="M1571" s="1" t="s">
        <v>47</v>
      </c>
      <c r="N1571" s="1">
        <v>3456</v>
      </c>
      <c r="O1571" s="1" t="s">
        <v>4</v>
      </c>
      <c r="P1571" s="1">
        <v>3456</v>
      </c>
      <c r="Q1571" s="1">
        <v>0</v>
      </c>
      <c r="R1571" s="1" t="s">
        <v>46</v>
      </c>
      <c r="S1571" s="1">
        <v>241.77</v>
      </c>
      <c r="T1571" s="6">
        <f>+S1571*N1571</f>
        <v>835557.12</v>
      </c>
      <c r="U1571" s="6">
        <f>+S1571*Q1571</f>
        <v>0</v>
      </c>
      <c r="V1571" s="1" t="str">
        <f>IF(AB1571=0,IFERROR(VLOOKUP(L1571,[1]listaMateriales!A:K,11,0),"-"),"Sin producto")</f>
        <v xml:space="preserve">Ladrillos (Olavarria)    </v>
      </c>
      <c r="W1571" s="6">
        <f>+IF(OR(K1571="27",K1571="28",K1571="29"),VLOOKUP(L1571,[1]listaMateriales!A:E,5,0),0)*N1571/1000</f>
        <v>18.451584000000004</v>
      </c>
      <c r="X1571" s="6">
        <f>+IF(W1571=0,0,T1571/W1571)</f>
        <v>45283.761003933309</v>
      </c>
      <c r="Y1571" s="1" t="str">
        <f>MID(L1571,14,1)</f>
        <v>1</v>
      </c>
      <c r="Z1571" s="2" t="str">
        <f>IF(IFERROR(FIND("PUL",M1571,1),0)&gt;1,"pulido","no")</f>
        <v>no</v>
      </c>
      <c r="AA1571" s="2" t="str">
        <f>IF(IFERROR(FIND("BIOC",M1571,1),0)&gt;1,"BIOCITY","no")</f>
        <v>no</v>
      </c>
      <c r="AB1571" s="2">
        <f>IFERROR(SEARCH("INT",F1571,1),0)+IFERROR(SEARCH("DEV",F1571,1),0)+IFERROR(SEARCH("FC",F1571,1),0)+IFERROR(SEARCH("USD",F1571,1),0)</f>
        <v>0</v>
      </c>
    </row>
    <row r="1572" spans="1:28" x14ac:dyDescent="0.2">
      <c r="A1572" s="1" t="s">
        <v>701</v>
      </c>
      <c r="B1572" s="1" t="s">
        <v>15</v>
      </c>
      <c r="C1572" s="4">
        <v>45370</v>
      </c>
      <c r="D1572" s="1" t="s">
        <v>92</v>
      </c>
      <c r="E1572" s="1" t="s">
        <v>91</v>
      </c>
      <c r="F1572" s="1" t="s">
        <v>700</v>
      </c>
      <c r="G1572" s="1" t="s">
        <v>39</v>
      </c>
      <c r="H1572" s="1" t="s">
        <v>38</v>
      </c>
      <c r="I1572" s="1" t="s">
        <v>50</v>
      </c>
      <c r="J1572" s="1" t="s">
        <v>17</v>
      </c>
      <c r="K1572" s="1" t="s">
        <v>49</v>
      </c>
      <c r="L1572" s="1" t="s">
        <v>57</v>
      </c>
      <c r="M1572" s="1" t="s">
        <v>56</v>
      </c>
      <c r="N1572" s="1">
        <v>2160</v>
      </c>
      <c r="O1572" s="1" t="s">
        <v>4</v>
      </c>
      <c r="P1572" s="1">
        <v>2160</v>
      </c>
      <c r="Q1572" s="1">
        <v>0</v>
      </c>
      <c r="R1572" s="1" t="s">
        <v>46</v>
      </c>
      <c r="S1572" s="1">
        <v>327.45</v>
      </c>
      <c r="T1572" s="6">
        <f>+S1572*N1572</f>
        <v>707292</v>
      </c>
      <c r="U1572" s="6">
        <f>+S1572*Q1572</f>
        <v>0</v>
      </c>
      <c r="V1572" s="1" t="str">
        <f>IF(AB1572=0,IFERROR(VLOOKUP(L1572,[1]listaMateriales!A:K,11,0),"-"),"Sin producto")</f>
        <v xml:space="preserve">Ladrillos (Olavarria)    </v>
      </c>
      <c r="W1572" s="6">
        <f>+IF(OR(K1572="27",K1572="28",K1572="29"),VLOOKUP(L1572,[1]listaMateriales!A:E,5,0),0)*N1572/1000</f>
        <v>14.951519999999999</v>
      </c>
      <c r="X1572" s="6">
        <f>+IF(W1572=0,0,T1572/W1572)</f>
        <v>47305.691996532798</v>
      </c>
      <c r="Y1572" s="1" t="str">
        <f>MID(L1572,14,1)</f>
        <v>1</v>
      </c>
      <c r="Z1572" s="2" t="str">
        <f>IF(IFERROR(FIND("PUL",M1572,1),0)&gt;1,"pulido","no")</f>
        <v>no</v>
      </c>
      <c r="AA1572" s="2" t="str">
        <f>IF(IFERROR(FIND("BIOC",M1572,1),0)&gt;1,"BIOCITY","no")</f>
        <v>no</v>
      </c>
      <c r="AB1572" s="2">
        <f>IFERROR(SEARCH("INT",F1572,1),0)+IFERROR(SEARCH("DEV",F1572,1),0)+IFERROR(SEARCH("FC",F1572,1),0)+IFERROR(SEARCH("USD",F1572,1),0)</f>
        <v>0</v>
      </c>
    </row>
    <row r="1573" spans="1:28" x14ac:dyDescent="0.2">
      <c r="A1573" s="1" t="s">
        <v>699</v>
      </c>
      <c r="B1573" s="1" t="s">
        <v>15</v>
      </c>
      <c r="C1573" s="4">
        <v>45370</v>
      </c>
      <c r="D1573" s="1" t="s">
        <v>79</v>
      </c>
      <c r="E1573" s="1" t="s">
        <v>78</v>
      </c>
      <c r="F1573" s="1" t="s">
        <v>682</v>
      </c>
      <c r="G1573" s="1" t="s">
        <v>39</v>
      </c>
      <c r="H1573" s="1" t="s">
        <v>38</v>
      </c>
      <c r="I1573" s="1" t="s">
        <v>50</v>
      </c>
      <c r="J1573" s="1" t="s">
        <v>17</v>
      </c>
      <c r="K1573" s="1" t="s">
        <v>49</v>
      </c>
      <c r="L1573" s="1" t="s">
        <v>57</v>
      </c>
      <c r="M1573" s="1" t="s">
        <v>56</v>
      </c>
      <c r="N1573" s="1">
        <v>4140</v>
      </c>
      <c r="O1573" s="1" t="s">
        <v>4</v>
      </c>
      <c r="P1573" s="1">
        <v>4140</v>
      </c>
      <c r="Q1573" s="1">
        <v>0</v>
      </c>
      <c r="R1573" s="1" t="s">
        <v>46</v>
      </c>
      <c r="S1573" s="1">
        <v>385.01</v>
      </c>
      <c r="T1573" s="6">
        <f>+S1573*N1573</f>
        <v>1593941.4</v>
      </c>
      <c r="U1573" s="6">
        <f>+S1573*Q1573</f>
        <v>0</v>
      </c>
      <c r="V1573" s="1" t="str">
        <f>IF(AB1573=0,IFERROR(VLOOKUP(L1573,[1]listaMateriales!A:K,11,0),"-"),"Sin producto")</f>
        <v xml:space="preserve">Ladrillos (Olavarria)    </v>
      </c>
      <c r="W1573" s="6">
        <f>+IF(OR(K1573="27",K1573="28",K1573="29"),VLOOKUP(L1573,[1]listaMateriales!A:E,5,0),0)*N1573/1000</f>
        <v>28.657079999999997</v>
      </c>
      <c r="X1573" s="6">
        <f>+IF(W1573=0,0,T1573/W1573)</f>
        <v>55621.207743426756</v>
      </c>
      <c r="Y1573" s="1" t="str">
        <f>MID(L1573,14,1)</f>
        <v>1</v>
      </c>
      <c r="Z1573" s="2" t="str">
        <f>IF(IFERROR(FIND("PUL",M1573,1),0)&gt;1,"pulido","no")</f>
        <v>no</v>
      </c>
      <c r="AA1573" s="2" t="str">
        <f>IF(IFERROR(FIND("BIOC",M1573,1),0)&gt;1,"BIOCITY","no")</f>
        <v>no</v>
      </c>
      <c r="AB1573" s="2">
        <f>IFERROR(SEARCH("INT",F1573,1),0)+IFERROR(SEARCH("DEV",F1573,1),0)+IFERROR(SEARCH("FC",F1573,1),0)+IFERROR(SEARCH("USD",F1573,1),0)</f>
        <v>0</v>
      </c>
    </row>
    <row r="1574" spans="1:28" x14ac:dyDescent="0.2">
      <c r="A1574" s="1" t="s">
        <v>698</v>
      </c>
      <c r="B1574" s="1" t="s">
        <v>15</v>
      </c>
      <c r="C1574" s="4">
        <v>45370</v>
      </c>
      <c r="D1574" s="1" t="s">
        <v>697</v>
      </c>
      <c r="E1574" s="1" t="s">
        <v>696</v>
      </c>
      <c r="F1574" s="1" t="s">
        <v>520</v>
      </c>
      <c r="G1574" s="1" t="s">
        <v>39</v>
      </c>
      <c r="H1574" s="1" t="s">
        <v>38</v>
      </c>
      <c r="I1574" s="1" t="s">
        <v>50</v>
      </c>
      <c r="J1574" s="1" t="s">
        <v>17</v>
      </c>
      <c r="K1574" s="1" t="s">
        <v>49</v>
      </c>
      <c r="L1574" s="1" t="s">
        <v>55</v>
      </c>
      <c r="M1574" s="1" t="s">
        <v>54</v>
      </c>
      <c r="N1574" s="1">
        <v>198</v>
      </c>
      <c r="O1574" s="1" t="s">
        <v>4</v>
      </c>
      <c r="P1574" s="1">
        <v>198</v>
      </c>
      <c r="Q1574" s="1">
        <v>0</v>
      </c>
      <c r="R1574" s="1" t="s">
        <v>46</v>
      </c>
      <c r="S1574" s="1">
        <v>293.51</v>
      </c>
      <c r="T1574" s="6">
        <f>+S1574*N1574</f>
        <v>58114.979999999996</v>
      </c>
      <c r="U1574" s="6">
        <f>+S1574*Q1574</f>
        <v>0</v>
      </c>
      <c r="V1574" s="1" t="str">
        <f>IF(AB1574=0,IFERROR(VLOOKUP(L1574,[1]listaMateriales!A:K,11,0),"-"),"Sin producto")</f>
        <v xml:space="preserve">Ladrillos (Olavarria)    </v>
      </c>
      <c r="W1574" s="6">
        <f>+IF(OR(K1574="27",K1574="28",K1574="29"),VLOOKUP(L1574,[1]listaMateriales!A:E,5,0),0)*N1574/1000</f>
        <v>0.72289799999999993</v>
      </c>
      <c r="X1574" s="6">
        <f>+IF(W1574=0,0,T1574/W1574)</f>
        <v>80391.673514105729</v>
      </c>
      <c r="Y1574" s="1" t="str">
        <f>MID(L1574,14,1)</f>
        <v>1</v>
      </c>
      <c r="Z1574" s="2" t="str">
        <f>IF(IFERROR(FIND("PUL",M1574,1),0)&gt;1,"pulido","no")</f>
        <v>no</v>
      </c>
      <c r="AA1574" s="2" t="str">
        <f>IF(IFERROR(FIND("BIOC",M1574,1),0)&gt;1,"BIOCITY","no")</f>
        <v>no</v>
      </c>
      <c r="AB1574" s="2">
        <f>IFERROR(SEARCH("INT",F1574,1),0)+IFERROR(SEARCH("DEV",F1574,1),0)+IFERROR(SEARCH("FC",F1574,1),0)+IFERROR(SEARCH("USD",F1574,1),0)</f>
        <v>0</v>
      </c>
    </row>
    <row r="1575" spans="1:28" x14ac:dyDescent="0.2">
      <c r="A1575" s="1" t="s">
        <v>698</v>
      </c>
      <c r="B1575" s="1" t="s">
        <v>15</v>
      </c>
      <c r="C1575" s="4">
        <v>45370</v>
      </c>
      <c r="D1575" s="1" t="s">
        <v>697</v>
      </c>
      <c r="E1575" s="1" t="s">
        <v>696</v>
      </c>
      <c r="F1575" s="1" t="s">
        <v>520</v>
      </c>
      <c r="G1575" s="1" t="s">
        <v>39</v>
      </c>
      <c r="H1575" s="1" t="s">
        <v>38</v>
      </c>
      <c r="I1575" s="1" t="s">
        <v>50</v>
      </c>
      <c r="J1575" s="1" t="s">
        <v>17</v>
      </c>
      <c r="K1575" s="1" t="s">
        <v>49</v>
      </c>
      <c r="L1575" s="1" t="s">
        <v>133</v>
      </c>
      <c r="M1575" s="1" t="s">
        <v>132</v>
      </c>
      <c r="N1575" s="1">
        <v>2016</v>
      </c>
      <c r="O1575" s="1" t="s">
        <v>4</v>
      </c>
      <c r="P1575" s="1">
        <v>2016</v>
      </c>
      <c r="Q1575" s="1">
        <v>0</v>
      </c>
      <c r="R1575" s="1" t="s">
        <v>46</v>
      </c>
      <c r="S1575" s="1">
        <v>331.21</v>
      </c>
      <c r="T1575" s="6">
        <f>+S1575*N1575</f>
        <v>667719.36</v>
      </c>
      <c r="U1575" s="6">
        <f>+S1575*Q1575</f>
        <v>0</v>
      </c>
      <c r="V1575" s="1" t="str">
        <f>IF(AB1575=0,IFERROR(VLOOKUP(L1575,[1]listaMateriales!A:K,11,0),"-"),"Sin producto")</f>
        <v xml:space="preserve">Ladrillos (Olavarria)    </v>
      </c>
      <c r="W1575" s="6">
        <f>+IF(OR(K1575="27",K1575="28",K1575="29"),VLOOKUP(L1575,[1]listaMateriales!A:E,5,0),0)*N1575/1000</f>
        <v>8.9490239999999996</v>
      </c>
      <c r="X1575" s="6">
        <f>+IF(W1575=0,0,T1575/W1575)</f>
        <v>74613.651723361123</v>
      </c>
      <c r="Y1575" s="1" t="str">
        <f>MID(L1575,14,1)</f>
        <v>1</v>
      </c>
      <c r="Z1575" s="2" t="str">
        <f>IF(IFERROR(FIND("PUL",M1575,1),0)&gt;1,"pulido","no")</f>
        <v>no</v>
      </c>
      <c r="AA1575" s="2" t="str">
        <f>IF(IFERROR(FIND("BIOC",M1575,1),0)&gt;1,"BIOCITY","no")</f>
        <v>no</v>
      </c>
      <c r="AB1575" s="2">
        <f>IFERROR(SEARCH("INT",F1575,1),0)+IFERROR(SEARCH("DEV",F1575,1),0)+IFERROR(SEARCH("FC",F1575,1),0)+IFERROR(SEARCH("USD",F1575,1),0)</f>
        <v>0</v>
      </c>
    </row>
    <row r="1576" spans="1:28" x14ac:dyDescent="0.2">
      <c r="A1576" s="1" t="s">
        <v>698</v>
      </c>
      <c r="B1576" s="1" t="s">
        <v>15</v>
      </c>
      <c r="C1576" s="4">
        <v>45370</v>
      </c>
      <c r="D1576" s="1" t="s">
        <v>697</v>
      </c>
      <c r="E1576" s="1" t="s">
        <v>696</v>
      </c>
      <c r="F1576" s="1" t="s">
        <v>520</v>
      </c>
      <c r="G1576" s="1" t="s">
        <v>39</v>
      </c>
      <c r="H1576" s="1" t="s">
        <v>38</v>
      </c>
      <c r="I1576" s="1" t="s">
        <v>50</v>
      </c>
      <c r="J1576" s="1" t="s">
        <v>17</v>
      </c>
      <c r="K1576" s="1" t="s">
        <v>49</v>
      </c>
      <c r="L1576" s="1" t="s">
        <v>57</v>
      </c>
      <c r="M1576" s="1" t="s">
        <v>56</v>
      </c>
      <c r="N1576" s="1">
        <v>1530</v>
      </c>
      <c r="O1576" s="1" t="s">
        <v>4</v>
      </c>
      <c r="P1576" s="1">
        <v>1530</v>
      </c>
      <c r="Q1576" s="1">
        <v>0</v>
      </c>
      <c r="R1576" s="1" t="s">
        <v>46</v>
      </c>
      <c r="S1576" s="1">
        <v>506.88</v>
      </c>
      <c r="T1576" s="6">
        <f>+S1576*N1576</f>
        <v>775526.40000000002</v>
      </c>
      <c r="U1576" s="6">
        <f>+S1576*Q1576</f>
        <v>0</v>
      </c>
      <c r="V1576" s="1" t="str">
        <f>IF(AB1576=0,IFERROR(VLOOKUP(L1576,[1]listaMateriales!A:K,11,0),"-"),"Sin producto")</f>
        <v xml:space="preserve">Ladrillos (Olavarria)    </v>
      </c>
      <c r="W1576" s="6">
        <f>+IF(OR(K1576="27",K1576="28",K1576="29"),VLOOKUP(L1576,[1]listaMateriales!A:E,5,0),0)*N1576/1000</f>
        <v>10.59066</v>
      </c>
      <c r="X1576" s="6">
        <f>+IF(W1576=0,0,T1576/W1576)</f>
        <v>73227.390927477609</v>
      </c>
      <c r="Y1576" s="1" t="str">
        <f>MID(L1576,14,1)</f>
        <v>1</v>
      </c>
      <c r="Z1576" s="2" t="str">
        <f>IF(IFERROR(FIND("PUL",M1576,1),0)&gt;1,"pulido","no")</f>
        <v>no</v>
      </c>
      <c r="AA1576" s="2" t="str">
        <f>IF(IFERROR(FIND("BIOC",M1576,1),0)&gt;1,"BIOCITY","no")</f>
        <v>no</v>
      </c>
      <c r="AB1576" s="2">
        <f>IFERROR(SEARCH("INT",F1576,1),0)+IFERROR(SEARCH("DEV",F1576,1),0)+IFERROR(SEARCH("FC",F1576,1),0)+IFERROR(SEARCH("USD",F1576,1),0)</f>
        <v>0</v>
      </c>
    </row>
    <row r="1577" spans="1:28" x14ac:dyDescent="0.2">
      <c r="A1577" s="1" t="s">
        <v>695</v>
      </c>
      <c r="B1577" s="1" t="s">
        <v>15</v>
      </c>
      <c r="C1577" s="4">
        <v>45370</v>
      </c>
      <c r="D1577" s="1" t="s">
        <v>694</v>
      </c>
      <c r="E1577" s="1" t="s">
        <v>693</v>
      </c>
      <c r="F1577" s="1" t="s">
        <v>682</v>
      </c>
      <c r="G1577" s="1" t="s">
        <v>39</v>
      </c>
      <c r="H1577" s="1" t="s">
        <v>38</v>
      </c>
      <c r="I1577" s="1" t="s">
        <v>50</v>
      </c>
      <c r="J1577" s="1" t="s">
        <v>17</v>
      </c>
      <c r="K1577" s="1" t="s">
        <v>49</v>
      </c>
      <c r="L1577" s="1" t="s">
        <v>57</v>
      </c>
      <c r="M1577" s="1" t="s">
        <v>56</v>
      </c>
      <c r="N1577" s="1">
        <v>3960</v>
      </c>
      <c r="O1577" s="1" t="s">
        <v>4</v>
      </c>
      <c r="P1577" s="1">
        <v>3960</v>
      </c>
      <c r="Q1577" s="1">
        <v>0</v>
      </c>
      <c r="R1577" s="1" t="s">
        <v>46</v>
      </c>
      <c r="S1577" s="1">
        <v>506.88</v>
      </c>
      <c r="T1577" s="6">
        <f>+S1577*N1577</f>
        <v>2007244.8</v>
      </c>
      <c r="U1577" s="6">
        <f>+S1577*Q1577</f>
        <v>0</v>
      </c>
      <c r="V1577" s="1" t="str">
        <f>IF(AB1577=0,IFERROR(VLOOKUP(L1577,[1]listaMateriales!A:K,11,0),"-"),"Sin producto")</f>
        <v xml:space="preserve">Ladrillos (Olavarria)    </v>
      </c>
      <c r="W1577" s="6">
        <f>+IF(OR(K1577="27",K1577="28",K1577="29"),VLOOKUP(L1577,[1]listaMateriales!A:E,5,0),0)*N1577/1000</f>
        <v>27.41112</v>
      </c>
      <c r="X1577" s="6">
        <f>+IF(W1577=0,0,T1577/W1577)</f>
        <v>73227.390927477609</v>
      </c>
      <c r="Y1577" s="1" t="str">
        <f>MID(L1577,14,1)</f>
        <v>1</v>
      </c>
      <c r="Z1577" s="2" t="str">
        <f>IF(IFERROR(FIND("PUL",M1577,1),0)&gt;1,"pulido","no")</f>
        <v>no</v>
      </c>
      <c r="AA1577" s="2" t="str">
        <f>IF(IFERROR(FIND("BIOC",M1577,1),0)&gt;1,"BIOCITY","no")</f>
        <v>no</v>
      </c>
      <c r="AB1577" s="2">
        <f>IFERROR(SEARCH("INT",F1577,1),0)+IFERROR(SEARCH("DEV",F1577,1),0)+IFERROR(SEARCH("FC",F1577,1),0)+IFERROR(SEARCH("USD",F1577,1),0)</f>
        <v>0</v>
      </c>
    </row>
    <row r="1578" spans="1:28" x14ac:dyDescent="0.2">
      <c r="A1578" s="1" t="s">
        <v>692</v>
      </c>
      <c r="B1578" s="1" t="s">
        <v>15</v>
      </c>
      <c r="C1578" s="4">
        <v>45370</v>
      </c>
      <c r="D1578" s="1" t="s">
        <v>691</v>
      </c>
      <c r="E1578" s="1" t="s">
        <v>690</v>
      </c>
      <c r="F1578" s="1" t="s">
        <v>682</v>
      </c>
      <c r="G1578" s="1" t="s">
        <v>39</v>
      </c>
      <c r="H1578" s="1" t="s">
        <v>38</v>
      </c>
      <c r="I1578" s="1" t="s">
        <v>50</v>
      </c>
      <c r="J1578" s="1" t="s">
        <v>17</v>
      </c>
      <c r="K1578" s="1" t="s">
        <v>49</v>
      </c>
      <c r="L1578" s="1" t="s">
        <v>57</v>
      </c>
      <c r="M1578" s="1" t="s">
        <v>56</v>
      </c>
      <c r="N1578" s="1">
        <v>810</v>
      </c>
      <c r="O1578" s="1" t="s">
        <v>4</v>
      </c>
      <c r="P1578" s="1">
        <v>810</v>
      </c>
      <c r="Q1578" s="1">
        <v>0</v>
      </c>
      <c r="R1578" s="1" t="s">
        <v>46</v>
      </c>
      <c r="S1578" s="1">
        <v>506.88</v>
      </c>
      <c r="T1578" s="6">
        <f>+S1578*N1578</f>
        <v>410572.79999999999</v>
      </c>
      <c r="U1578" s="6">
        <f>+S1578*Q1578</f>
        <v>0</v>
      </c>
      <c r="V1578" s="1" t="str">
        <f>IF(AB1578=0,IFERROR(VLOOKUP(L1578,[1]listaMateriales!A:K,11,0),"-"),"Sin producto")</f>
        <v xml:space="preserve">Ladrillos (Olavarria)    </v>
      </c>
      <c r="W1578" s="6">
        <f>+IF(OR(K1578="27",K1578="28",K1578="29"),VLOOKUP(L1578,[1]listaMateriales!A:E,5,0),0)*N1578/1000</f>
        <v>5.6068199999999999</v>
      </c>
      <c r="X1578" s="6">
        <f>+IF(W1578=0,0,T1578/W1578)</f>
        <v>73227.390927477609</v>
      </c>
      <c r="Y1578" s="1" t="str">
        <f>MID(L1578,14,1)</f>
        <v>1</v>
      </c>
      <c r="Z1578" s="2" t="str">
        <f>IF(IFERROR(FIND("PUL",M1578,1),0)&gt;1,"pulido","no")</f>
        <v>no</v>
      </c>
      <c r="AA1578" s="2" t="str">
        <f>IF(IFERROR(FIND("BIOC",M1578,1),0)&gt;1,"BIOCITY","no")</f>
        <v>no</v>
      </c>
      <c r="AB1578" s="2">
        <f>IFERROR(SEARCH("INT",F1578,1),0)+IFERROR(SEARCH("DEV",F1578,1),0)+IFERROR(SEARCH("FC",F1578,1),0)+IFERROR(SEARCH("USD",F1578,1),0)</f>
        <v>0</v>
      </c>
    </row>
    <row r="1579" spans="1:28" x14ac:dyDescent="0.2">
      <c r="A1579" s="1" t="s">
        <v>692</v>
      </c>
      <c r="B1579" s="1" t="s">
        <v>15</v>
      </c>
      <c r="C1579" s="4">
        <v>45370</v>
      </c>
      <c r="D1579" s="1" t="s">
        <v>691</v>
      </c>
      <c r="E1579" s="1" t="s">
        <v>690</v>
      </c>
      <c r="F1579" s="1" t="s">
        <v>682</v>
      </c>
      <c r="G1579" s="1" t="s">
        <v>39</v>
      </c>
      <c r="H1579" s="1" t="s">
        <v>38</v>
      </c>
      <c r="I1579" s="1" t="s">
        <v>50</v>
      </c>
      <c r="J1579" s="1" t="s">
        <v>17</v>
      </c>
      <c r="K1579" s="1" t="s">
        <v>49</v>
      </c>
      <c r="L1579" s="1" t="s">
        <v>55</v>
      </c>
      <c r="M1579" s="1" t="s">
        <v>54</v>
      </c>
      <c r="N1579" s="1">
        <v>1782</v>
      </c>
      <c r="O1579" s="1" t="s">
        <v>4</v>
      </c>
      <c r="P1579" s="1">
        <v>1782</v>
      </c>
      <c r="Q1579" s="1">
        <v>0</v>
      </c>
      <c r="R1579" s="1" t="s">
        <v>46</v>
      </c>
      <c r="S1579" s="1">
        <v>293.51</v>
      </c>
      <c r="T1579" s="6">
        <f>+S1579*N1579</f>
        <v>523034.82</v>
      </c>
      <c r="U1579" s="6">
        <f>+S1579*Q1579</f>
        <v>0</v>
      </c>
      <c r="V1579" s="1" t="str">
        <f>IF(AB1579=0,IFERROR(VLOOKUP(L1579,[1]listaMateriales!A:K,11,0),"-"),"Sin producto")</f>
        <v xml:space="preserve">Ladrillos (Olavarria)    </v>
      </c>
      <c r="W1579" s="6">
        <f>+IF(OR(K1579="27",K1579="28",K1579="29"),VLOOKUP(L1579,[1]listaMateriales!A:E,5,0),0)*N1579/1000</f>
        <v>6.5060819999999993</v>
      </c>
      <c r="X1579" s="6">
        <f>+IF(W1579=0,0,T1579/W1579)</f>
        <v>80391.673514105729</v>
      </c>
      <c r="Y1579" s="1" t="str">
        <f>MID(L1579,14,1)</f>
        <v>1</v>
      </c>
      <c r="Z1579" s="2" t="str">
        <f>IF(IFERROR(FIND("PUL",M1579,1),0)&gt;1,"pulido","no")</f>
        <v>no</v>
      </c>
      <c r="AA1579" s="2" t="str">
        <f>IF(IFERROR(FIND("BIOC",M1579,1),0)&gt;1,"BIOCITY","no")</f>
        <v>no</v>
      </c>
      <c r="AB1579" s="2">
        <f>IFERROR(SEARCH("INT",F1579,1),0)+IFERROR(SEARCH("DEV",F1579,1),0)+IFERROR(SEARCH("FC",F1579,1),0)+IFERROR(SEARCH("USD",F1579,1),0)</f>
        <v>0</v>
      </c>
    </row>
    <row r="1580" spans="1:28" x14ac:dyDescent="0.2">
      <c r="A1580" s="1" t="s">
        <v>692</v>
      </c>
      <c r="B1580" s="1" t="s">
        <v>15</v>
      </c>
      <c r="C1580" s="4">
        <v>45370</v>
      </c>
      <c r="D1580" s="1" t="s">
        <v>691</v>
      </c>
      <c r="E1580" s="1" t="s">
        <v>690</v>
      </c>
      <c r="F1580" s="1" t="s">
        <v>682</v>
      </c>
      <c r="G1580" s="1" t="s">
        <v>39</v>
      </c>
      <c r="H1580" s="1" t="s">
        <v>38</v>
      </c>
      <c r="I1580" s="1" t="s">
        <v>50</v>
      </c>
      <c r="J1580" s="1" t="s">
        <v>17</v>
      </c>
      <c r="K1580" s="1" t="s">
        <v>49</v>
      </c>
      <c r="L1580" s="1" t="s">
        <v>133</v>
      </c>
      <c r="M1580" s="1" t="s">
        <v>132</v>
      </c>
      <c r="N1580" s="1">
        <v>1296</v>
      </c>
      <c r="O1580" s="1" t="s">
        <v>4</v>
      </c>
      <c r="P1580" s="1">
        <v>1296</v>
      </c>
      <c r="Q1580" s="1">
        <v>0</v>
      </c>
      <c r="R1580" s="1" t="s">
        <v>46</v>
      </c>
      <c r="S1580" s="1">
        <v>331.21</v>
      </c>
      <c r="T1580" s="6">
        <f>+S1580*N1580</f>
        <v>429248.16</v>
      </c>
      <c r="U1580" s="6">
        <f>+S1580*Q1580</f>
        <v>0</v>
      </c>
      <c r="V1580" s="1" t="str">
        <f>IF(AB1580=0,IFERROR(VLOOKUP(L1580,[1]listaMateriales!A:K,11,0),"-"),"Sin producto")</f>
        <v xml:space="preserve">Ladrillos (Olavarria)    </v>
      </c>
      <c r="W1580" s="6">
        <f>+IF(OR(K1580="27",K1580="28",K1580="29"),VLOOKUP(L1580,[1]listaMateriales!A:E,5,0),0)*N1580/1000</f>
        <v>5.7529440000000003</v>
      </c>
      <c r="X1580" s="6">
        <f>+IF(W1580=0,0,T1580/W1580)</f>
        <v>74613.651723361108</v>
      </c>
      <c r="Y1580" s="1" t="str">
        <f>MID(L1580,14,1)</f>
        <v>1</v>
      </c>
      <c r="Z1580" s="2" t="str">
        <f>IF(IFERROR(FIND("PUL",M1580,1),0)&gt;1,"pulido","no")</f>
        <v>no</v>
      </c>
      <c r="AA1580" s="2" t="str">
        <f>IF(IFERROR(FIND("BIOC",M1580,1),0)&gt;1,"BIOCITY","no")</f>
        <v>no</v>
      </c>
      <c r="AB1580" s="2">
        <f>IFERROR(SEARCH("INT",F1580,1),0)+IFERROR(SEARCH("DEV",F1580,1),0)+IFERROR(SEARCH("FC",F1580,1),0)+IFERROR(SEARCH("USD",F1580,1),0)</f>
        <v>0</v>
      </c>
    </row>
    <row r="1581" spans="1:28" x14ac:dyDescent="0.2">
      <c r="A1581" s="1" t="s">
        <v>692</v>
      </c>
      <c r="B1581" s="1" t="s">
        <v>15</v>
      </c>
      <c r="C1581" s="4">
        <v>45370</v>
      </c>
      <c r="D1581" s="1" t="s">
        <v>691</v>
      </c>
      <c r="E1581" s="1" t="s">
        <v>690</v>
      </c>
      <c r="F1581" s="1" t="s">
        <v>682</v>
      </c>
      <c r="G1581" s="1" t="s">
        <v>39</v>
      </c>
      <c r="H1581" s="1" t="s">
        <v>38</v>
      </c>
      <c r="I1581" s="1" t="s">
        <v>50</v>
      </c>
      <c r="J1581" s="1" t="s">
        <v>17</v>
      </c>
      <c r="K1581" s="1" t="s">
        <v>49</v>
      </c>
      <c r="L1581" s="1" t="s">
        <v>48</v>
      </c>
      <c r="M1581" s="1" t="s">
        <v>47</v>
      </c>
      <c r="N1581" s="1">
        <v>1296</v>
      </c>
      <c r="O1581" s="1" t="s">
        <v>4</v>
      </c>
      <c r="P1581" s="1">
        <v>1296</v>
      </c>
      <c r="Q1581" s="1">
        <v>0</v>
      </c>
      <c r="R1581" s="1" t="s">
        <v>46</v>
      </c>
      <c r="S1581" s="1">
        <v>374.25</v>
      </c>
      <c r="T1581" s="6">
        <f>+S1581*N1581</f>
        <v>485028</v>
      </c>
      <c r="U1581" s="6">
        <f>+S1581*Q1581</f>
        <v>0</v>
      </c>
      <c r="V1581" s="1" t="str">
        <f>IF(AB1581=0,IFERROR(VLOOKUP(L1581,[1]listaMateriales!A:K,11,0),"-"),"Sin producto")</f>
        <v xml:space="preserve">Ladrillos (Olavarria)    </v>
      </c>
      <c r="W1581" s="6">
        <f>+IF(OR(K1581="27",K1581="28",K1581="29"),VLOOKUP(L1581,[1]listaMateriales!A:E,5,0),0)*N1581/1000</f>
        <v>6.9193440000000006</v>
      </c>
      <c r="X1581" s="6">
        <f>+IF(W1581=0,0,T1581/W1581)</f>
        <v>70097.396516201523</v>
      </c>
      <c r="Y1581" s="1" t="str">
        <f>MID(L1581,14,1)</f>
        <v>1</v>
      </c>
      <c r="Z1581" s="2" t="str">
        <f>IF(IFERROR(FIND("PUL",M1581,1),0)&gt;1,"pulido","no")</f>
        <v>no</v>
      </c>
      <c r="AA1581" s="2" t="str">
        <f>IF(IFERROR(FIND("BIOC",M1581,1),0)&gt;1,"BIOCITY","no")</f>
        <v>no</v>
      </c>
      <c r="AB1581" s="2">
        <f>IFERROR(SEARCH("INT",F1581,1),0)+IFERROR(SEARCH("DEV",F1581,1),0)+IFERROR(SEARCH("FC",F1581,1),0)+IFERROR(SEARCH("USD",F1581,1),0)</f>
        <v>0</v>
      </c>
    </row>
    <row r="1582" spans="1:28" x14ac:dyDescent="0.2">
      <c r="A1582" s="1" t="s">
        <v>689</v>
      </c>
      <c r="B1582" s="1" t="s">
        <v>42</v>
      </c>
      <c r="C1582" s="4">
        <v>45370</v>
      </c>
      <c r="D1582" s="1" t="s">
        <v>684</v>
      </c>
      <c r="E1582" s="1" t="s">
        <v>683</v>
      </c>
      <c r="F1582" s="1" t="s">
        <v>682</v>
      </c>
      <c r="G1582" s="1" t="s">
        <v>39</v>
      </c>
      <c r="H1582" s="1" t="s">
        <v>38</v>
      </c>
      <c r="I1582" s="1" t="s">
        <v>0</v>
      </c>
      <c r="J1582" s="1" t="s">
        <v>17</v>
      </c>
      <c r="K1582" s="1" t="s">
        <v>49</v>
      </c>
      <c r="L1582" s="1" t="s">
        <v>57</v>
      </c>
      <c r="M1582" s="1" t="s">
        <v>56</v>
      </c>
      <c r="N1582" s="1">
        <v>1710</v>
      </c>
      <c r="O1582" s="1" t="s">
        <v>4</v>
      </c>
      <c r="P1582" s="1">
        <v>1710</v>
      </c>
      <c r="Q1582" s="1">
        <v>0</v>
      </c>
      <c r="R1582" s="1" t="s">
        <v>46</v>
      </c>
      <c r="S1582" s="1">
        <v>275.01</v>
      </c>
      <c r="T1582" s="6">
        <f>+S1582*N1582</f>
        <v>470267.1</v>
      </c>
      <c r="U1582" s="6">
        <f>+S1582*Q1582</f>
        <v>0</v>
      </c>
      <c r="V1582" s="1" t="str">
        <f>IF(AB1582=0,IFERROR(VLOOKUP(L1582,[1]listaMateriales!A:K,11,0),"-"),"Sin producto")</f>
        <v xml:space="preserve">Ladrillos (Olavarria)    </v>
      </c>
      <c r="W1582" s="6">
        <f>+IF(OR(K1582="27",K1582="28",K1582="29"),VLOOKUP(L1582,[1]listaMateriales!A:E,5,0),0)*N1582/1000</f>
        <v>11.836619999999998</v>
      </c>
      <c r="X1582" s="6">
        <f>+IF(W1582=0,0,T1582/W1582)</f>
        <v>39729.846865067906</v>
      </c>
      <c r="Y1582" s="1" t="str">
        <f>MID(L1582,14,1)</f>
        <v>1</v>
      </c>
      <c r="Z1582" s="2" t="str">
        <f>IF(IFERROR(FIND("PUL",M1582,1),0)&gt;1,"pulido","no")</f>
        <v>no</v>
      </c>
      <c r="AA1582" s="2" t="str">
        <f>IF(IFERROR(FIND("BIOC",M1582,1),0)&gt;1,"BIOCITY","no")</f>
        <v>no</v>
      </c>
      <c r="AB1582" s="2">
        <f>IFERROR(SEARCH("INT",F1582,1),0)+IFERROR(SEARCH("DEV",F1582,1),0)+IFERROR(SEARCH("FC",F1582,1),0)+IFERROR(SEARCH("USD",F1582,1),0)</f>
        <v>0</v>
      </c>
    </row>
    <row r="1583" spans="1:28" x14ac:dyDescent="0.2">
      <c r="A1583" s="1" t="s">
        <v>688</v>
      </c>
      <c r="B1583" s="1" t="s">
        <v>15</v>
      </c>
      <c r="C1583" s="4">
        <v>45370</v>
      </c>
      <c r="D1583" s="1" t="s">
        <v>687</v>
      </c>
      <c r="E1583" s="1" t="s">
        <v>686</v>
      </c>
      <c r="F1583" s="1" t="s">
        <v>538</v>
      </c>
      <c r="G1583" s="1" t="s">
        <v>39</v>
      </c>
      <c r="H1583" s="1" t="s">
        <v>38</v>
      </c>
      <c r="I1583" s="1" t="s">
        <v>50</v>
      </c>
      <c r="J1583" s="1" t="s">
        <v>37</v>
      </c>
      <c r="K1583" s="1" t="s">
        <v>36</v>
      </c>
      <c r="L1583" s="1" t="s">
        <v>75</v>
      </c>
      <c r="M1583" s="1" t="s">
        <v>74</v>
      </c>
      <c r="N1583" s="1">
        <v>3600</v>
      </c>
      <c r="O1583" s="1" t="s">
        <v>4</v>
      </c>
      <c r="P1583" s="1">
        <v>3600</v>
      </c>
      <c r="Q1583" s="1">
        <v>0</v>
      </c>
      <c r="R1583" s="1" t="s">
        <v>43</v>
      </c>
      <c r="S1583" s="1">
        <v>578.07000000000005</v>
      </c>
      <c r="T1583" s="6">
        <f>+S1583*N1583</f>
        <v>2081052.0000000002</v>
      </c>
      <c r="U1583" s="6">
        <f>+S1583*Q1583</f>
        <v>0</v>
      </c>
      <c r="V1583" s="1" t="str">
        <f>IF(AB1583=0,IFERROR(VLOOKUP(L1583,[1]listaMateriales!A:K,11,0),"-"),"Sin producto")</f>
        <v>Ladrillos (Campana)</v>
      </c>
      <c r="W1583" s="6">
        <f>+IF(OR(K1583="27",K1583="28",K1583="29"),VLOOKUP(L1583,[1]listaMateriales!A:E,5,0),0)*N1583/1000</f>
        <v>28.08</v>
      </c>
      <c r="X1583" s="6">
        <f>+IF(W1583=0,0,T1583/W1583)</f>
        <v>74111.538461538468</v>
      </c>
      <c r="Y1583" s="1" t="str">
        <f>MID(L1583,14,1)</f>
        <v/>
      </c>
      <c r="Z1583" s="2" t="str">
        <f>IF(IFERROR(FIND("PUL",M1583,1),0)&gt;1,"pulido","no")</f>
        <v>no</v>
      </c>
      <c r="AA1583" s="2" t="str">
        <f>IF(IFERROR(FIND("BIOC",M1583,1),0)&gt;1,"BIOCITY","no")</f>
        <v>no</v>
      </c>
      <c r="AB1583" s="2">
        <f>IFERROR(SEARCH("INT",F1583,1),0)+IFERROR(SEARCH("DEV",F1583,1),0)+IFERROR(SEARCH("FC",F1583,1),0)+IFERROR(SEARCH("USD",F1583,1),0)</f>
        <v>0</v>
      </c>
    </row>
    <row r="1584" spans="1:28" x14ac:dyDescent="0.2">
      <c r="A1584" s="1" t="s">
        <v>685</v>
      </c>
      <c r="B1584" s="1" t="s">
        <v>42</v>
      </c>
      <c r="C1584" s="4">
        <v>45370</v>
      </c>
      <c r="D1584" s="1" t="s">
        <v>684</v>
      </c>
      <c r="E1584" s="1" t="s">
        <v>683</v>
      </c>
      <c r="F1584" s="1" t="s">
        <v>682</v>
      </c>
      <c r="G1584" s="1" t="s">
        <v>39</v>
      </c>
      <c r="H1584" s="1" t="s">
        <v>38</v>
      </c>
      <c r="I1584" s="1" t="s">
        <v>0</v>
      </c>
      <c r="J1584" s="1" t="s">
        <v>17</v>
      </c>
      <c r="K1584" s="1" t="s">
        <v>49</v>
      </c>
      <c r="L1584" s="1" t="s">
        <v>57</v>
      </c>
      <c r="M1584" s="1" t="s">
        <v>56</v>
      </c>
      <c r="N1584" s="1">
        <v>450</v>
      </c>
      <c r="O1584" s="1" t="s">
        <v>4</v>
      </c>
      <c r="P1584" s="1">
        <v>450</v>
      </c>
      <c r="Q1584" s="1">
        <v>0</v>
      </c>
      <c r="R1584" s="1" t="s">
        <v>46</v>
      </c>
      <c r="S1584" s="1">
        <v>373.8</v>
      </c>
      <c r="T1584" s="6">
        <f>+S1584*N1584</f>
        <v>168210</v>
      </c>
      <c r="U1584" s="6">
        <f>+S1584*Q1584</f>
        <v>0</v>
      </c>
      <c r="V1584" s="1" t="str">
        <f>IF(AB1584=0,IFERROR(VLOOKUP(L1584,[1]listaMateriales!A:K,11,0),"-"),"Sin producto")</f>
        <v xml:space="preserve">Ladrillos (Olavarria)    </v>
      </c>
      <c r="W1584" s="6">
        <f>+IF(OR(K1584="27",K1584="28",K1584="29"),VLOOKUP(L1584,[1]listaMateriales!A:E,5,0),0)*N1584/1000</f>
        <v>3.1149</v>
      </c>
      <c r="X1584" s="6">
        <f>+IF(W1584=0,0,T1584/W1584)</f>
        <v>54001.733603004912</v>
      </c>
      <c r="Y1584" s="1" t="str">
        <f>MID(L1584,14,1)</f>
        <v>1</v>
      </c>
      <c r="Z1584" s="2" t="str">
        <f>IF(IFERROR(FIND("PUL",M1584,1),0)&gt;1,"pulido","no")</f>
        <v>no</v>
      </c>
      <c r="AA1584" s="2" t="str">
        <f>IF(IFERROR(FIND("BIOC",M1584,1),0)&gt;1,"BIOCITY","no")</f>
        <v>no</v>
      </c>
      <c r="AB1584" s="2">
        <f>IFERROR(SEARCH("INT",F1584,1),0)+IFERROR(SEARCH("DEV",F1584,1),0)+IFERROR(SEARCH("FC",F1584,1),0)+IFERROR(SEARCH("USD",F1584,1),0)</f>
        <v>0</v>
      </c>
    </row>
    <row r="1585" spans="1:28" x14ac:dyDescent="0.2">
      <c r="A1585" s="1" t="s">
        <v>681</v>
      </c>
      <c r="B1585" s="1" t="s">
        <v>15</v>
      </c>
      <c r="C1585" s="4">
        <v>45370</v>
      </c>
      <c r="D1585" s="1" t="s">
        <v>680</v>
      </c>
      <c r="E1585" s="1" t="s">
        <v>679</v>
      </c>
      <c r="F1585" s="1" t="s">
        <v>678</v>
      </c>
      <c r="G1585" s="1" t="s">
        <v>12</v>
      </c>
      <c r="H1585" s="1" t="s">
        <v>11</v>
      </c>
      <c r="I1585" s="1" t="s">
        <v>50</v>
      </c>
      <c r="J1585" s="1" t="s">
        <v>17</v>
      </c>
      <c r="K1585" s="1" t="s">
        <v>16</v>
      </c>
      <c r="L1585" s="1" t="s">
        <v>173</v>
      </c>
      <c r="M1585" s="1" t="s">
        <v>172</v>
      </c>
      <c r="N1585" s="1">
        <v>561.6</v>
      </c>
      <c r="O1585" s="1" t="s">
        <v>2</v>
      </c>
      <c r="P1585" s="1">
        <v>561.6</v>
      </c>
      <c r="Q1585" s="1">
        <v>0</v>
      </c>
      <c r="R1585" s="1" t="s">
        <v>590</v>
      </c>
      <c r="S1585" s="1">
        <v>18409.62</v>
      </c>
      <c r="T1585" s="6">
        <f>+S1585*N1585</f>
        <v>10338842.592</v>
      </c>
      <c r="U1585" s="6">
        <f>+S1585*Q1585</f>
        <v>0</v>
      </c>
      <c r="V1585" s="1" t="str">
        <f>IF(AB1585=0,IFERROR(VLOOKUP(L1585,[1]listaMateriales!A:K,11,0),"-"),"Sin producto")</f>
        <v xml:space="preserve">64 x 122 </v>
      </c>
      <c r="W1585" s="6">
        <f>+IF(OR(K1585="27",K1585="28",K1585="29"),VLOOKUP(L1585,[1]listaMateriales!A:E,5,0),0)*N1585/1000</f>
        <v>0</v>
      </c>
      <c r="X1585" s="6">
        <f>+IF(W1585=0,0,T1585/W1585)</f>
        <v>0</v>
      </c>
      <c r="Y1585" s="1" t="str">
        <f>MID(L1585,14,1)</f>
        <v>1</v>
      </c>
      <c r="Z1585" s="2" t="str">
        <f>IF(IFERROR(FIND("PUL",M1585,1),0)&gt;1,"pulido","no")</f>
        <v>no</v>
      </c>
      <c r="AA1585" s="2" t="str">
        <f>IF(IFERROR(FIND("BIOC",M1585,1),0)&gt;1,"BIOCITY","no")</f>
        <v>no</v>
      </c>
      <c r="AB1585" s="2">
        <f>IFERROR(SEARCH("INT",F1585,1),0)+IFERROR(SEARCH("DEV",F1585,1),0)+IFERROR(SEARCH("FC",F1585,1),0)+IFERROR(SEARCH("USD",F1585,1),0)</f>
        <v>0</v>
      </c>
    </row>
    <row r="1586" spans="1:28" x14ac:dyDescent="0.2">
      <c r="A1586" s="1" t="s">
        <v>681</v>
      </c>
      <c r="B1586" s="1" t="s">
        <v>15</v>
      </c>
      <c r="C1586" s="4">
        <v>45370</v>
      </c>
      <c r="D1586" s="1" t="s">
        <v>680</v>
      </c>
      <c r="E1586" s="1" t="s">
        <v>679</v>
      </c>
      <c r="F1586" s="1" t="s">
        <v>678</v>
      </c>
      <c r="G1586" s="1" t="s">
        <v>12</v>
      </c>
      <c r="H1586" s="1" t="s">
        <v>11</v>
      </c>
      <c r="I1586" s="1" t="s">
        <v>50</v>
      </c>
      <c r="J1586" s="1" t="s">
        <v>17</v>
      </c>
      <c r="K1586" s="1" t="s">
        <v>16</v>
      </c>
      <c r="L1586" s="1" t="s">
        <v>187</v>
      </c>
      <c r="M1586" s="1" t="s">
        <v>186</v>
      </c>
      <c r="N1586" s="1">
        <v>486</v>
      </c>
      <c r="O1586" s="1" t="s">
        <v>2</v>
      </c>
      <c r="P1586" s="1">
        <v>0</v>
      </c>
      <c r="Q1586" s="1">
        <v>486</v>
      </c>
      <c r="R1586" s="1" t="s">
        <v>590</v>
      </c>
      <c r="S1586" s="1">
        <v>23747.61</v>
      </c>
      <c r="T1586" s="6">
        <f>+S1586*N1586</f>
        <v>11541338.460000001</v>
      </c>
      <c r="U1586" s="6">
        <f>+S1586*Q1586</f>
        <v>11541338.460000001</v>
      </c>
      <c r="V1586" s="1" t="str">
        <f>IF(AB1586=0,IFERROR(VLOOKUP(L1586,[1]listaMateriales!A:K,11,0),"-"),"Sin producto")</f>
        <v>58 x 117 Polished</v>
      </c>
      <c r="W1586" s="6">
        <f>+IF(OR(K1586="27",K1586="28",K1586="29"),VLOOKUP(L1586,[1]listaMateriales!A:E,5,0),0)*N1586/1000</f>
        <v>0</v>
      </c>
      <c r="X1586" s="6">
        <f>+IF(W1586=0,0,T1586/W1586)</f>
        <v>0</v>
      </c>
      <c r="Y1586" s="1" t="str">
        <f>MID(L1586,14,1)</f>
        <v>1</v>
      </c>
      <c r="Z1586" s="2" t="str">
        <f>IF(IFERROR(FIND("PUL",M1586,1),0)&gt;1,"pulido","no")</f>
        <v>pulido</v>
      </c>
      <c r="AA1586" s="2" t="str">
        <f>IF(IFERROR(FIND("BIOC",M1586,1),0)&gt;1,"BIOCITY","no")</f>
        <v>no</v>
      </c>
      <c r="AB1586" s="2">
        <f>IFERROR(SEARCH("INT",F1586,1),0)+IFERROR(SEARCH("DEV",F1586,1),0)+IFERROR(SEARCH("FC",F1586,1),0)+IFERROR(SEARCH("USD",F1586,1),0)</f>
        <v>0</v>
      </c>
    </row>
    <row r="1587" spans="1:28" x14ac:dyDescent="0.2">
      <c r="A1587" s="1" t="s">
        <v>681</v>
      </c>
      <c r="B1587" s="1" t="s">
        <v>15</v>
      </c>
      <c r="C1587" s="4">
        <v>45370</v>
      </c>
      <c r="D1587" s="1" t="s">
        <v>680</v>
      </c>
      <c r="E1587" s="1" t="s">
        <v>679</v>
      </c>
      <c r="F1587" s="1" t="s">
        <v>678</v>
      </c>
      <c r="G1587" s="1" t="s">
        <v>12</v>
      </c>
      <c r="H1587" s="1" t="s">
        <v>11</v>
      </c>
      <c r="I1587" s="1" t="s">
        <v>50</v>
      </c>
      <c r="J1587" s="1" t="s">
        <v>17</v>
      </c>
      <c r="K1587" s="1" t="s">
        <v>16</v>
      </c>
      <c r="L1587" s="1" t="s">
        <v>677</v>
      </c>
      <c r="M1587" s="1" t="s">
        <v>676</v>
      </c>
      <c r="N1587" s="1">
        <v>678.6</v>
      </c>
      <c r="O1587" s="1" t="s">
        <v>2</v>
      </c>
      <c r="P1587" s="1">
        <v>0</v>
      </c>
      <c r="Q1587" s="1">
        <v>678.6</v>
      </c>
      <c r="R1587" s="1" t="s">
        <v>590</v>
      </c>
      <c r="S1587" s="1">
        <v>11731.98</v>
      </c>
      <c r="T1587" s="6">
        <f>+S1587*N1587</f>
        <v>7961321.6279999996</v>
      </c>
      <c r="U1587" s="6">
        <f>+S1587*Q1587</f>
        <v>7961321.6279999996</v>
      </c>
      <c r="V1587" s="1" t="str">
        <f>IF(AB1587=0,IFERROR(VLOOKUP(L1587,[1]listaMateriales!A:K,11,0),"-"),"Sin producto")</f>
        <v xml:space="preserve">59 x 59 </v>
      </c>
      <c r="W1587" s="6">
        <f>+IF(OR(K1587="27",K1587="28",K1587="29"),VLOOKUP(L1587,[1]listaMateriales!A:E,5,0),0)*N1587/1000</f>
        <v>0</v>
      </c>
      <c r="X1587" s="6">
        <f>+IF(W1587=0,0,T1587/W1587)</f>
        <v>0</v>
      </c>
      <c r="Y1587" s="1" t="str">
        <f>MID(L1587,14,1)</f>
        <v>1</v>
      </c>
      <c r="Z1587" s="2" t="str">
        <f>IF(IFERROR(FIND("PUL",M1587,1),0)&gt;1,"pulido","no")</f>
        <v>no</v>
      </c>
      <c r="AA1587" s="2" t="str">
        <f>IF(IFERROR(FIND("BIOC",M1587,1),0)&gt;1,"BIOCITY","no")</f>
        <v>no</v>
      </c>
      <c r="AB1587" s="2">
        <f>IFERROR(SEARCH("INT",F1587,1),0)+IFERROR(SEARCH("DEV",F1587,1),0)+IFERROR(SEARCH("FC",F1587,1),0)+IFERROR(SEARCH("USD",F1587,1),0)</f>
        <v>0</v>
      </c>
    </row>
    <row r="1588" spans="1:28" x14ac:dyDescent="0.2">
      <c r="A1588" s="1" t="s">
        <v>675</v>
      </c>
      <c r="B1588" s="1" t="s">
        <v>42</v>
      </c>
      <c r="C1588" s="4">
        <v>45370</v>
      </c>
      <c r="D1588" s="1" t="s">
        <v>41</v>
      </c>
      <c r="E1588" s="1" t="s">
        <v>40</v>
      </c>
      <c r="F1588" s="1" t="s">
        <v>674</v>
      </c>
      <c r="G1588" s="1" t="s">
        <v>39</v>
      </c>
      <c r="H1588" s="1" t="s">
        <v>38</v>
      </c>
      <c r="I1588" s="1" t="s">
        <v>50</v>
      </c>
      <c r="J1588" s="1" t="s">
        <v>37</v>
      </c>
      <c r="K1588" s="1" t="s">
        <v>36</v>
      </c>
      <c r="L1588" s="1" t="s">
        <v>77</v>
      </c>
      <c r="M1588" s="1" t="s">
        <v>76</v>
      </c>
      <c r="N1588" s="1">
        <v>6804</v>
      </c>
      <c r="O1588" s="1" t="s">
        <v>4</v>
      </c>
      <c r="P1588" s="1">
        <v>6804</v>
      </c>
      <c r="Q1588" s="1">
        <v>0</v>
      </c>
      <c r="R1588" s="1" t="s">
        <v>33</v>
      </c>
      <c r="S1588" s="1">
        <v>183.22</v>
      </c>
      <c r="T1588" s="6">
        <f>+S1588*N1588</f>
        <v>1246628.8799999999</v>
      </c>
      <c r="U1588" s="6">
        <f>+S1588*Q1588</f>
        <v>0</v>
      </c>
      <c r="V1588" s="1" t="str">
        <f>IF(AB1588=0,IFERROR(VLOOKUP(L1588,[1]listaMateriales!A:K,11,0),"-"),"Sin producto")</f>
        <v>Ladrillos (Campana)</v>
      </c>
      <c r="W1588" s="6">
        <f>+IF(OR(K1588="27",K1588="28",K1588="29"),VLOOKUP(L1588,[1]listaMateriales!A:E,5,0),0)*N1588/1000</f>
        <v>40.823999999999998</v>
      </c>
      <c r="X1588" s="6">
        <f>+IF(W1588=0,0,T1588/W1588)</f>
        <v>30536.666666666664</v>
      </c>
      <c r="Y1588" s="1" t="str">
        <f>MID(L1588,14,1)</f>
        <v/>
      </c>
      <c r="Z1588" s="2" t="str">
        <f>IF(IFERROR(FIND("PUL",M1588,1),0)&gt;1,"pulido","no")</f>
        <v>no</v>
      </c>
      <c r="AA1588" s="2" t="str">
        <f>IF(IFERROR(FIND("BIOC",M1588,1),0)&gt;1,"BIOCITY","no")</f>
        <v>no</v>
      </c>
      <c r="AB1588" s="2">
        <f>IFERROR(SEARCH("INT",F1588,1),0)+IFERROR(SEARCH("DEV",F1588,1),0)+IFERROR(SEARCH("FC",F1588,1),0)+IFERROR(SEARCH("USD",F1588,1),0)</f>
        <v>0</v>
      </c>
    </row>
    <row r="1589" spans="1:28" x14ac:dyDescent="0.2">
      <c r="A1589" s="1" t="s">
        <v>673</v>
      </c>
      <c r="B1589" s="1" t="s">
        <v>42</v>
      </c>
      <c r="C1589" s="4">
        <v>45370</v>
      </c>
      <c r="D1589" s="1" t="s">
        <v>41</v>
      </c>
      <c r="E1589" s="1" t="s">
        <v>40</v>
      </c>
      <c r="F1589" s="1" t="s">
        <v>672</v>
      </c>
      <c r="G1589" s="1" t="s">
        <v>39</v>
      </c>
      <c r="H1589" s="1" t="s">
        <v>38</v>
      </c>
      <c r="I1589" s="1" t="s">
        <v>50</v>
      </c>
      <c r="J1589" s="1" t="s">
        <v>37</v>
      </c>
      <c r="K1589" s="1" t="s">
        <v>36</v>
      </c>
      <c r="L1589" s="1" t="s">
        <v>86</v>
      </c>
      <c r="M1589" s="1" t="s">
        <v>85</v>
      </c>
      <c r="N1589" s="1">
        <v>1980</v>
      </c>
      <c r="O1589" s="1" t="s">
        <v>4</v>
      </c>
      <c r="P1589" s="1">
        <v>1980</v>
      </c>
      <c r="Q1589" s="1">
        <v>0</v>
      </c>
      <c r="R1589" s="1" t="s">
        <v>33</v>
      </c>
      <c r="S1589" s="1">
        <v>97.09</v>
      </c>
      <c r="T1589" s="6">
        <f>+S1589*N1589</f>
        <v>192238.2</v>
      </c>
      <c r="U1589" s="6">
        <f>+S1589*Q1589</f>
        <v>0</v>
      </c>
      <c r="V1589" s="1" t="str">
        <f>IF(AB1589=0,IFERROR(VLOOKUP(L1589,[1]listaMateriales!A:K,11,0),"-"),"Sin producto")</f>
        <v>Ladrillos (Campana)</v>
      </c>
      <c r="W1589" s="6">
        <f>+IF(OR(K1589="27",K1589="28",K1589="29"),VLOOKUP(L1589,[1]listaMateriales!A:E,5,0),0)*N1589/1000</f>
        <v>7.3259999999999996</v>
      </c>
      <c r="X1589" s="6">
        <f>+IF(W1589=0,0,T1589/W1589)</f>
        <v>26240.540540540544</v>
      </c>
      <c r="Y1589" s="1" t="str">
        <f>MID(L1589,14,1)</f>
        <v/>
      </c>
      <c r="Z1589" s="2" t="str">
        <f>IF(IFERROR(FIND("PUL",M1589,1),0)&gt;1,"pulido","no")</f>
        <v>no</v>
      </c>
      <c r="AA1589" s="2" t="str">
        <f>IF(IFERROR(FIND("BIOC",M1589,1),0)&gt;1,"BIOCITY","no")</f>
        <v>no</v>
      </c>
      <c r="AB1589" s="2">
        <f>IFERROR(SEARCH("INT",F1589,1),0)+IFERROR(SEARCH("DEV",F1589,1),0)+IFERROR(SEARCH("FC",F1589,1),0)+IFERROR(SEARCH("USD",F1589,1),0)</f>
        <v>0</v>
      </c>
    </row>
    <row r="1590" spans="1:28" x14ac:dyDescent="0.2">
      <c r="A1590" s="1" t="s">
        <v>673</v>
      </c>
      <c r="B1590" s="1" t="s">
        <v>42</v>
      </c>
      <c r="C1590" s="4">
        <v>45370</v>
      </c>
      <c r="D1590" s="1" t="s">
        <v>41</v>
      </c>
      <c r="E1590" s="1" t="s">
        <v>40</v>
      </c>
      <c r="F1590" s="1" t="s">
        <v>672</v>
      </c>
      <c r="G1590" s="1" t="s">
        <v>39</v>
      </c>
      <c r="H1590" s="1" t="s">
        <v>38</v>
      </c>
      <c r="I1590" s="1" t="s">
        <v>50</v>
      </c>
      <c r="J1590" s="1" t="s">
        <v>37</v>
      </c>
      <c r="K1590" s="1" t="s">
        <v>36</v>
      </c>
      <c r="L1590" s="1" t="s">
        <v>35</v>
      </c>
      <c r="M1590" s="1" t="s">
        <v>34</v>
      </c>
      <c r="N1590" s="1">
        <v>4896</v>
      </c>
      <c r="O1590" s="1" t="s">
        <v>4</v>
      </c>
      <c r="P1590" s="1">
        <v>4896</v>
      </c>
      <c r="Q1590" s="1">
        <v>0</v>
      </c>
      <c r="R1590" s="1" t="s">
        <v>33</v>
      </c>
      <c r="S1590" s="1">
        <v>116.04</v>
      </c>
      <c r="T1590" s="6">
        <f>+S1590*N1590</f>
        <v>568131.84000000008</v>
      </c>
      <c r="U1590" s="6">
        <f>+S1590*Q1590</f>
        <v>0</v>
      </c>
      <c r="V1590" s="1" t="str">
        <f>IF(AB1590=0,IFERROR(VLOOKUP(L1590,[1]listaMateriales!A:K,11,0),"-"),"Sin producto")</f>
        <v>Ladrillos (Campana)</v>
      </c>
      <c r="W1590" s="6">
        <f>+IF(OR(K1590="27",K1590="28",K1590="29"),VLOOKUP(L1590,[1]listaMateriales!A:E,5,0),0)*N1590/1000</f>
        <v>23.500799999999998</v>
      </c>
      <c r="X1590" s="6">
        <f>+IF(W1590=0,0,T1590/W1590)</f>
        <v>24175.000000000007</v>
      </c>
      <c r="Y1590" s="1" t="str">
        <f>MID(L1590,14,1)</f>
        <v/>
      </c>
      <c r="Z1590" s="2" t="str">
        <f>IF(IFERROR(FIND("PUL",M1590,1),0)&gt;1,"pulido","no")</f>
        <v>no</v>
      </c>
      <c r="AA1590" s="2" t="str">
        <f>IF(IFERROR(FIND("BIOC",M1590,1),0)&gt;1,"BIOCITY","no")</f>
        <v>no</v>
      </c>
      <c r="AB1590" s="2">
        <f>IFERROR(SEARCH("INT",F1590,1),0)+IFERROR(SEARCH("DEV",F1590,1),0)+IFERROR(SEARCH("FC",F1590,1),0)+IFERROR(SEARCH("USD",F1590,1),0)</f>
        <v>0</v>
      </c>
    </row>
    <row r="1591" spans="1:28" x14ac:dyDescent="0.2">
      <c r="A1591" s="1" t="s">
        <v>671</v>
      </c>
      <c r="B1591" s="1" t="s">
        <v>42</v>
      </c>
      <c r="C1591" s="4">
        <v>45370</v>
      </c>
      <c r="D1591" s="1" t="s">
        <v>41</v>
      </c>
      <c r="E1591" s="1" t="s">
        <v>40</v>
      </c>
      <c r="F1591" s="1" t="s">
        <v>670</v>
      </c>
      <c r="G1591" s="1" t="s">
        <v>39</v>
      </c>
      <c r="H1591" s="1" t="s">
        <v>38</v>
      </c>
      <c r="I1591" s="1" t="s">
        <v>50</v>
      </c>
      <c r="J1591" s="1" t="s">
        <v>37</v>
      </c>
      <c r="K1591" s="1" t="s">
        <v>36</v>
      </c>
      <c r="L1591" s="1" t="s">
        <v>35</v>
      </c>
      <c r="M1591" s="1" t="s">
        <v>34</v>
      </c>
      <c r="N1591" s="1">
        <v>4320</v>
      </c>
      <c r="O1591" s="1" t="s">
        <v>4</v>
      </c>
      <c r="P1591" s="1">
        <v>4320</v>
      </c>
      <c r="Q1591" s="1">
        <v>0</v>
      </c>
      <c r="R1591" s="1" t="s">
        <v>33</v>
      </c>
      <c r="S1591" s="1">
        <v>116.04</v>
      </c>
      <c r="T1591" s="6">
        <f>+S1591*N1591</f>
        <v>501292.80000000005</v>
      </c>
      <c r="U1591" s="6">
        <f>+S1591*Q1591</f>
        <v>0</v>
      </c>
      <c r="V1591" s="1" t="str">
        <f>IF(AB1591=0,IFERROR(VLOOKUP(L1591,[1]listaMateriales!A:K,11,0),"-"),"Sin producto")</f>
        <v>Ladrillos (Campana)</v>
      </c>
      <c r="W1591" s="6">
        <f>+IF(OR(K1591="27",K1591="28",K1591="29"),VLOOKUP(L1591,[1]listaMateriales!A:E,5,0),0)*N1591/1000</f>
        <v>20.736000000000001</v>
      </c>
      <c r="X1591" s="6">
        <f>+IF(W1591=0,0,T1591/W1591)</f>
        <v>24175</v>
      </c>
      <c r="Y1591" s="1" t="str">
        <f>MID(L1591,14,1)</f>
        <v/>
      </c>
      <c r="Z1591" s="2" t="str">
        <f>IF(IFERROR(FIND("PUL",M1591,1),0)&gt;1,"pulido","no")</f>
        <v>no</v>
      </c>
      <c r="AA1591" s="2" t="str">
        <f>IF(IFERROR(FIND("BIOC",M1591,1),0)&gt;1,"BIOCITY","no")</f>
        <v>no</v>
      </c>
      <c r="AB1591" s="2">
        <f>IFERROR(SEARCH("INT",F1591,1),0)+IFERROR(SEARCH("DEV",F1591,1),0)+IFERROR(SEARCH("FC",F1591,1),0)+IFERROR(SEARCH("USD",F1591,1),0)</f>
        <v>0</v>
      </c>
    </row>
    <row r="1592" spans="1:28" x14ac:dyDescent="0.2">
      <c r="A1592" s="1" t="s">
        <v>671</v>
      </c>
      <c r="B1592" s="1" t="s">
        <v>42</v>
      </c>
      <c r="C1592" s="4">
        <v>45370</v>
      </c>
      <c r="D1592" s="1" t="s">
        <v>41</v>
      </c>
      <c r="E1592" s="1" t="s">
        <v>40</v>
      </c>
      <c r="F1592" s="1" t="s">
        <v>670</v>
      </c>
      <c r="G1592" s="1" t="s">
        <v>39</v>
      </c>
      <c r="H1592" s="1" t="s">
        <v>38</v>
      </c>
      <c r="I1592" s="1" t="s">
        <v>50</v>
      </c>
      <c r="J1592" s="1" t="s">
        <v>37</v>
      </c>
      <c r="K1592" s="1" t="s">
        <v>36</v>
      </c>
      <c r="L1592" s="1" t="s">
        <v>86</v>
      </c>
      <c r="M1592" s="1" t="s">
        <v>85</v>
      </c>
      <c r="N1592" s="1">
        <v>2772</v>
      </c>
      <c r="O1592" s="1" t="s">
        <v>4</v>
      </c>
      <c r="P1592" s="1">
        <v>2772</v>
      </c>
      <c r="Q1592" s="1">
        <v>0</v>
      </c>
      <c r="R1592" s="1" t="s">
        <v>33</v>
      </c>
      <c r="S1592" s="1">
        <v>97.09</v>
      </c>
      <c r="T1592" s="6">
        <f>+S1592*N1592</f>
        <v>269133.48</v>
      </c>
      <c r="U1592" s="6">
        <f>+S1592*Q1592</f>
        <v>0</v>
      </c>
      <c r="V1592" s="1" t="str">
        <f>IF(AB1592=0,IFERROR(VLOOKUP(L1592,[1]listaMateriales!A:K,11,0),"-"),"Sin producto")</f>
        <v>Ladrillos (Campana)</v>
      </c>
      <c r="W1592" s="6">
        <f>+IF(OR(K1592="27",K1592="28",K1592="29"),VLOOKUP(L1592,[1]listaMateriales!A:E,5,0),0)*N1592/1000</f>
        <v>10.256399999999999</v>
      </c>
      <c r="X1592" s="6">
        <f>+IF(W1592=0,0,T1592/W1592)</f>
        <v>26240.54054054054</v>
      </c>
      <c r="Y1592" s="1" t="str">
        <f>MID(L1592,14,1)</f>
        <v/>
      </c>
      <c r="Z1592" s="2" t="str">
        <f>IF(IFERROR(FIND("PUL",M1592,1),0)&gt;1,"pulido","no")</f>
        <v>no</v>
      </c>
      <c r="AA1592" s="2" t="str">
        <f>IF(IFERROR(FIND("BIOC",M1592,1),0)&gt;1,"BIOCITY","no")</f>
        <v>no</v>
      </c>
      <c r="AB1592" s="2">
        <f>IFERROR(SEARCH("INT",F1592,1),0)+IFERROR(SEARCH("DEV",F1592,1),0)+IFERROR(SEARCH("FC",F1592,1),0)+IFERROR(SEARCH("USD",F1592,1),0)</f>
        <v>0</v>
      </c>
    </row>
    <row r="1593" spans="1:28" x14ac:dyDescent="0.2">
      <c r="A1593" s="1" t="s">
        <v>669</v>
      </c>
      <c r="B1593" s="1" t="s">
        <v>15</v>
      </c>
      <c r="C1593" s="4">
        <v>45370</v>
      </c>
      <c r="D1593" s="1" t="s">
        <v>668</v>
      </c>
      <c r="E1593" s="1" t="s">
        <v>667</v>
      </c>
      <c r="F1593" s="1" t="s">
        <v>666</v>
      </c>
      <c r="G1593" s="1" t="s">
        <v>12</v>
      </c>
      <c r="H1593" s="1" t="s">
        <v>11</v>
      </c>
      <c r="I1593" s="1" t="s">
        <v>188</v>
      </c>
      <c r="J1593" s="1" t="s">
        <v>17</v>
      </c>
      <c r="K1593" s="1" t="s">
        <v>498</v>
      </c>
      <c r="L1593" s="1" t="s">
        <v>665</v>
      </c>
      <c r="M1593" s="1" t="s">
        <v>664</v>
      </c>
      <c r="N1593" s="1">
        <v>19.2</v>
      </c>
      <c r="O1593" s="1" t="s">
        <v>2</v>
      </c>
      <c r="P1593" s="1">
        <v>0</v>
      </c>
      <c r="Q1593" s="1">
        <v>19.2</v>
      </c>
      <c r="R1593" s="1" t="s">
        <v>102</v>
      </c>
      <c r="S1593" s="1">
        <v>0.25</v>
      </c>
      <c r="T1593" s="6">
        <f>+S1593*N1593</f>
        <v>4.8</v>
      </c>
      <c r="U1593" s="6">
        <f>+S1593*Q1593</f>
        <v>4.8</v>
      </c>
      <c r="V1593" s="1" t="str">
        <f>IF(AB1593=0,IFERROR(VLOOKUP(L1593,[1]listaMateriales!A:K,11,0),"-"),"Sin producto")</f>
        <v>Tablas (40x160-19x160)</v>
      </c>
      <c r="W1593" s="6">
        <f>+IF(OR(K1593="27",K1593="28",K1593="29"),VLOOKUP(L1593,[1]listaMateriales!A:E,5,0),0)*N1593/1000</f>
        <v>0</v>
      </c>
      <c r="X1593" s="6">
        <f>+IF(W1593=0,0,T1593/W1593)</f>
        <v>0</v>
      </c>
      <c r="Y1593" s="1" t="str">
        <f>MID(L1593,14,1)</f>
        <v>1</v>
      </c>
      <c r="Z1593" s="2" t="str">
        <f>IF(IFERROR(FIND("PUL",M1593,1),0)&gt;1,"pulido","no")</f>
        <v>no</v>
      </c>
      <c r="AA1593" s="2" t="str">
        <f>IF(IFERROR(FIND("BIOC",M1593,1),0)&gt;1,"BIOCITY","no")</f>
        <v>no</v>
      </c>
      <c r="AB1593" s="2">
        <f>IFERROR(SEARCH("INT",F1593,1),0)+IFERROR(SEARCH("DEV",F1593,1),0)+IFERROR(SEARCH("FC",F1593,1),0)+IFERROR(SEARCH("USD",F1593,1),0)</f>
        <v>0</v>
      </c>
    </row>
    <row r="1594" spans="1:28" x14ac:dyDescent="0.2">
      <c r="A1594" s="1" t="s">
        <v>663</v>
      </c>
      <c r="B1594" s="1" t="s">
        <v>42</v>
      </c>
      <c r="C1594" s="4">
        <v>45370</v>
      </c>
      <c r="D1594" s="1" t="s">
        <v>561</v>
      </c>
      <c r="E1594" s="1" t="s">
        <v>560</v>
      </c>
      <c r="F1594" s="1" t="s">
        <v>662</v>
      </c>
      <c r="G1594" s="1" t="s">
        <v>12</v>
      </c>
      <c r="H1594" s="1" t="s">
        <v>11</v>
      </c>
      <c r="I1594" s="1" t="s">
        <v>0</v>
      </c>
      <c r="J1594" s="1" t="s">
        <v>9</v>
      </c>
      <c r="K1594" s="1" t="s">
        <v>30</v>
      </c>
      <c r="L1594" s="1" t="s">
        <v>120</v>
      </c>
      <c r="M1594" s="1" t="s">
        <v>119</v>
      </c>
      <c r="N1594" s="1">
        <v>1551.36</v>
      </c>
      <c r="O1594" s="1" t="s">
        <v>2</v>
      </c>
      <c r="P1594" s="1">
        <v>1551.36</v>
      </c>
      <c r="Q1594" s="1">
        <v>0</v>
      </c>
      <c r="R1594" s="1" t="s">
        <v>43</v>
      </c>
      <c r="S1594" s="1">
        <v>3056.8</v>
      </c>
      <c r="T1594" s="6">
        <f>+S1594*N1594</f>
        <v>4742197.2479999997</v>
      </c>
      <c r="U1594" s="6">
        <f>+S1594*Q1594</f>
        <v>0</v>
      </c>
      <c r="V1594" s="1" t="str">
        <f>IF(AB1594=0,IFERROR(VLOOKUP(L1594,[1]listaMateriales!A:K,11,0),"-"),"Sin producto")</f>
        <v>38 x 38</v>
      </c>
      <c r="W1594" s="6">
        <f>+IF(OR(K1594="27",K1594="28",K1594="29"),VLOOKUP(L1594,[1]listaMateriales!A:E,5,0),0)*N1594/1000</f>
        <v>0</v>
      </c>
      <c r="X1594" s="6">
        <f>+IF(W1594=0,0,T1594/W1594)</f>
        <v>0</v>
      </c>
      <c r="Y1594" s="1" t="str">
        <f>MID(L1594,14,1)</f>
        <v>1</v>
      </c>
      <c r="Z1594" s="2" t="str">
        <f>IF(IFERROR(FIND("PUL",M1594,1),0)&gt;1,"pulido","no")</f>
        <v>no</v>
      </c>
      <c r="AA1594" s="2" t="str">
        <f>IF(IFERROR(FIND("BIOC",M1594,1),0)&gt;1,"BIOCITY","no")</f>
        <v>no</v>
      </c>
      <c r="AB1594" s="2">
        <f>IFERROR(SEARCH("INT",F1594,1),0)+IFERROR(SEARCH("DEV",F1594,1),0)+IFERROR(SEARCH("FC",F1594,1),0)+IFERROR(SEARCH("USD",F1594,1),0)</f>
        <v>0</v>
      </c>
    </row>
    <row r="1595" spans="1:28" x14ac:dyDescent="0.2">
      <c r="A1595" s="1" t="s">
        <v>663</v>
      </c>
      <c r="B1595" s="1" t="s">
        <v>42</v>
      </c>
      <c r="C1595" s="4">
        <v>45370</v>
      </c>
      <c r="D1595" s="1" t="s">
        <v>561</v>
      </c>
      <c r="E1595" s="1" t="s">
        <v>560</v>
      </c>
      <c r="F1595" s="1" t="s">
        <v>662</v>
      </c>
      <c r="G1595" s="1" t="s">
        <v>12</v>
      </c>
      <c r="H1595" s="1" t="s">
        <v>11</v>
      </c>
      <c r="I1595" s="1" t="s">
        <v>0</v>
      </c>
      <c r="J1595" s="1" t="s">
        <v>9</v>
      </c>
      <c r="K1595" s="1" t="s">
        <v>30</v>
      </c>
      <c r="L1595" s="1" t="s">
        <v>32</v>
      </c>
      <c r="M1595" s="1" t="s">
        <v>31</v>
      </c>
      <c r="N1595" s="1">
        <v>581.76</v>
      </c>
      <c r="O1595" s="1" t="s">
        <v>2</v>
      </c>
      <c r="P1595" s="1">
        <v>581.76</v>
      </c>
      <c r="Q1595" s="1">
        <v>0</v>
      </c>
      <c r="R1595" s="1" t="s">
        <v>43</v>
      </c>
      <c r="S1595" s="1">
        <v>3056.8</v>
      </c>
      <c r="T1595" s="6">
        <f>+S1595*N1595</f>
        <v>1778323.9680000001</v>
      </c>
      <c r="U1595" s="6">
        <f>+S1595*Q1595</f>
        <v>0</v>
      </c>
      <c r="V1595" s="1" t="str">
        <f>IF(AB1595=0,IFERROR(VLOOKUP(L1595,[1]listaMateriales!A:K,11,0),"-"),"Sin producto")</f>
        <v>38 x 38</v>
      </c>
      <c r="W1595" s="6">
        <f>+IF(OR(K1595="27",K1595="28",K1595="29"),VLOOKUP(L1595,[1]listaMateriales!A:E,5,0),0)*N1595/1000</f>
        <v>0</v>
      </c>
      <c r="X1595" s="6">
        <f>+IF(W1595=0,0,T1595/W1595)</f>
        <v>0</v>
      </c>
      <c r="Y1595" s="1" t="str">
        <f>MID(L1595,14,1)</f>
        <v>1</v>
      </c>
      <c r="Z1595" s="2" t="str">
        <f>IF(IFERROR(FIND("PUL",M1595,1),0)&gt;1,"pulido","no")</f>
        <v>no</v>
      </c>
      <c r="AA1595" s="2" t="str">
        <f>IF(IFERROR(FIND("BIOC",M1595,1),0)&gt;1,"BIOCITY","no")</f>
        <v>no</v>
      </c>
      <c r="AB1595" s="2">
        <f>IFERROR(SEARCH("INT",F1595,1),0)+IFERROR(SEARCH("DEV",F1595,1),0)+IFERROR(SEARCH("FC",F1595,1),0)+IFERROR(SEARCH("USD",F1595,1),0)</f>
        <v>0</v>
      </c>
    </row>
    <row r="1596" spans="1:28" x14ac:dyDescent="0.2">
      <c r="A1596" s="1" t="s">
        <v>663</v>
      </c>
      <c r="B1596" s="1" t="s">
        <v>42</v>
      </c>
      <c r="C1596" s="4">
        <v>45370</v>
      </c>
      <c r="D1596" s="1" t="s">
        <v>561</v>
      </c>
      <c r="E1596" s="1" t="s">
        <v>560</v>
      </c>
      <c r="F1596" s="1" t="s">
        <v>662</v>
      </c>
      <c r="G1596" s="1" t="s">
        <v>12</v>
      </c>
      <c r="H1596" s="1" t="s">
        <v>11</v>
      </c>
      <c r="I1596" s="1" t="s">
        <v>0</v>
      </c>
      <c r="J1596" s="1" t="s">
        <v>9</v>
      </c>
      <c r="K1596" s="1" t="s">
        <v>30</v>
      </c>
      <c r="L1596" s="1" t="s">
        <v>199</v>
      </c>
      <c r="M1596" s="1" t="s">
        <v>198</v>
      </c>
      <c r="N1596" s="1">
        <v>581.76</v>
      </c>
      <c r="O1596" s="1" t="s">
        <v>2</v>
      </c>
      <c r="P1596" s="1">
        <v>0</v>
      </c>
      <c r="Q1596" s="1">
        <v>581.76</v>
      </c>
      <c r="R1596" s="1" t="s">
        <v>43</v>
      </c>
      <c r="S1596" s="1">
        <v>3056.79</v>
      </c>
      <c r="T1596" s="6">
        <f>+S1596*N1596</f>
        <v>1778318.1503999999</v>
      </c>
      <c r="U1596" s="6">
        <f>+S1596*Q1596</f>
        <v>1778318.1503999999</v>
      </c>
      <c r="V1596" s="1" t="str">
        <f>IF(AB1596=0,IFERROR(VLOOKUP(L1596,[1]listaMateriales!A:K,11,0),"-"),"Sin producto")</f>
        <v>38 x 38</v>
      </c>
      <c r="W1596" s="6">
        <f>+IF(OR(K1596="27",K1596="28",K1596="29"),VLOOKUP(L1596,[1]listaMateriales!A:E,5,0),0)*N1596/1000</f>
        <v>0</v>
      </c>
      <c r="X1596" s="6">
        <f>+IF(W1596=0,0,T1596/W1596)</f>
        <v>0</v>
      </c>
      <c r="Y1596" s="1" t="str">
        <f>MID(L1596,14,1)</f>
        <v>1</v>
      </c>
      <c r="Z1596" s="2" t="str">
        <f>IF(IFERROR(FIND("PUL",M1596,1),0)&gt;1,"pulido","no")</f>
        <v>no</v>
      </c>
      <c r="AA1596" s="2" t="str">
        <f>IF(IFERROR(FIND("BIOC",M1596,1),0)&gt;1,"BIOCITY","no")</f>
        <v>no</v>
      </c>
      <c r="AB1596" s="2">
        <f>IFERROR(SEARCH("INT",F1596,1),0)+IFERROR(SEARCH("DEV",F1596,1),0)+IFERROR(SEARCH("FC",F1596,1),0)+IFERROR(SEARCH("USD",F1596,1),0)</f>
        <v>0</v>
      </c>
    </row>
    <row r="1597" spans="1:28" x14ac:dyDescent="0.2">
      <c r="A1597" s="1" t="s">
        <v>659</v>
      </c>
      <c r="B1597" s="1" t="s">
        <v>15</v>
      </c>
      <c r="C1597" s="4">
        <v>45370</v>
      </c>
      <c r="D1597" s="1" t="s">
        <v>473</v>
      </c>
      <c r="E1597" s="1" t="s">
        <v>472</v>
      </c>
      <c r="F1597" s="1" t="s">
        <v>654</v>
      </c>
      <c r="G1597" s="1" t="s">
        <v>39</v>
      </c>
      <c r="H1597" s="1" t="s">
        <v>38</v>
      </c>
      <c r="I1597" s="1" t="s">
        <v>50</v>
      </c>
      <c r="J1597" s="1" t="s">
        <v>17</v>
      </c>
      <c r="K1597" s="1" t="s">
        <v>16</v>
      </c>
      <c r="L1597" s="1" t="s">
        <v>661</v>
      </c>
      <c r="M1597" s="1" t="s">
        <v>660</v>
      </c>
      <c r="N1597" s="1">
        <v>1.35</v>
      </c>
      <c r="O1597" s="1" t="s">
        <v>2</v>
      </c>
      <c r="P1597" s="1">
        <v>0</v>
      </c>
      <c r="Q1597" s="1">
        <v>1.35</v>
      </c>
      <c r="R1597" s="1" t="s">
        <v>46</v>
      </c>
      <c r="S1597" s="1">
        <v>0.19</v>
      </c>
      <c r="T1597" s="6">
        <f>+S1597*N1597</f>
        <v>0.25650000000000001</v>
      </c>
      <c r="U1597" s="6">
        <f>+S1597*Q1597</f>
        <v>0.25650000000000001</v>
      </c>
      <c r="V1597" s="1" t="str">
        <f>IF(AB1597=0,IFERROR(VLOOKUP(L1597,[1]listaMateriales!A:K,11,0),"-"),"Sin producto")</f>
        <v>60x120 y 58x117 Rect.</v>
      </c>
      <c r="W1597" s="6">
        <f>+IF(OR(K1597="27",K1597="28",K1597="29"),VLOOKUP(L1597,[1]listaMateriales!A:E,5,0),0)*N1597/1000</f>
        <v>0</v>
      </c>
      <c r="X1597" s="6">
        <f>+IF(W1597=0,0,T1597/W1597)</f>
        <v>0</v>
      </c>
      <c r="Y1597" s="1" t="str">
        <f>MID(L1597,14,1)</f>
        <v>1</v>
      </c>
      <c r="Z1597" s="2" t="str">
        <f>IF(IFERROR(FIND("PUL",M1597,1),0)&gt;1,"pulido","no")</f>
        <v>no</v>
      </c>
      <c r="AA1597" s="2" t="str">
        <f>IF(IFERROR(FIND("BIOC",M1597,1),0)&gt;1,"BIOCITY","no")</f>
        <v>no</v>
      </c>
      <c r="AB1597" s="2">
        <f>IFERROR(SEARCH("INT",F1597,1),0)+IFERROR(SEARCH("DEV",F1597,1),0)+IFERROR(SEARCH("FC",F1597,1),0)+IFERROR(SEARCH("USD",F1597,1),0)</f>
        <v>0</v>
      </c>
    </row>
    <row r="1598" spans="1:28" x14ac:dyDescent="0.2">
      <c r="A1598" s="1" t="s">
        <v>659</v>
      </c>
      <c r="B1598" s="1" t="s">
        <v>15</v>
      </c>
      <c r="C1598" s="4">
        <v>45370</v>
      </c>
      <c r="D1598" s="1" t="s">
        <v>473</v>
      </c>
      <c r="E1598" s="1" t="s">
        <v>472</v>
      </c>
      <c r="F1598" s="1" t="s">
        <v>654</v>
      </c>
      <c r="G1598" s="1" t="s">
        <v>39</v>
      </c>
      <c r="H1598" s="1" t="s">
        <v>38</v>
      </c>
      <c r="I1598" s="1" t="s">
        <v>50</v>
      </c>
      <c r="J1598" s="1" t="s">
        <v>17</v>
      </c>
      <c r="K1598" s="1" t="s">
        <v>16</v>
      </c>
      <c r="L1598" s="1" t="s">
        <v>181</v>
      </c>
      <c r="M1598" s="1" t="s">
        <v>180</v>
      </c>
      <c r="N1598" s="1">
        <v>1.56</v>
      </c>
      <c r="O1598" s="1" t="s">
        <v>2</v>
      </c>
      <c r="P1598" s="1">
        <v>0</v>
      </c>
      <c r="Q1598" s="1">
        <v>1.56</v>
      </c>
      <c r="R1598" s="1" t="s">
        <v>46</v>
      </c>
      <c r="S1598" s="1">
        <v>0.19</v>
      </c>
      <c r="T1598" s="6">
        <f>+S1598*N1598</f>
        <v>0.2964</v>
      </c>
      <c r="U1598" s="6">
        <f>+S1598*Q1598</f>
        <v>0.2964</v>
      </c>
      <c r="V1598" s="1" t="str">
        <f>IF(AB1598=0,IFERROR(VLOOKUP(L1598,[1]listaMateriales!A:K,11,0),"-"),"Sin producto")</f>
        <v xml:space="preserve">64 x 122 </v>
      </c>
      <c r="W1598" s="6">
        <f>+IF(OR(K1598="27",K1598="28",K1598="29"),VLOOKUP(L1598,[1]listaMateriales!A:E,5,0),0)*N1598/1000</f>
        <v>0</v>
      </c>
      <c r="X1598" s="6">
        <f>+IF(W1598=0,0,T1598/W1598)</f>
        <v>0</v>
      </c>
      <c r="Y1598" s="1" t="str">
        <f>MID(L1598,14,1)</f>
        <v>1</v>
      </c>
      <c r="Z1598" s="2" t="str">
        <f>IF(IFERROR(FIND("PUL",M1598,1),0)&gt;1,"pulido","no")</f>
        <v>no</v>
      </c>
      <c r="AA1598" s="2" t="str">
        <f>IF(IFERROR(FIND("BIOC",M1598,1),0)&gt;1,"BIOCITY","no")</f>
        <v>no</v>
      </c>
      <c r="AB1598" s="2">
        <f>IFERROR(SEARCH("INT",F1598,1),0)+IFERROR(SEARCH("DEV",F1598,1),0)+IFERROR(SEARCH("FC",F1598,1),0)+IFERROR(SEARCH("USD",F1598,1),0)</f>
        <v>0</v>
      </c>
    </row>
    <row r="1599" spans="1:28" x14ac:dyDescent="0.2">
      <c r="A1599" s="1" t="s">
        <v>659</v>
      </c>
      <c r="B1599" s="1" t="s">
        <v>15</v>
      </c>
      <c r="C1599" s="4">
        <v>45370</v>
      </c>
      <c r="D1599" s="1" t="s">
        <v>473</v>
      </c>
      <c r="E1599" s="1" t="s">
        <v>472</v>
      </c>
      <c r="F1599" s="1" t="s">
        <v>654</v>
      </c>
      <c r="G1599" s="1" t="s">
        <v>39</v>
      </c>
      <c r="H1599" s="1" t="s">
        <v>38</v>
      </c>
      <c r="I1599" s="1" t="s">
        <v>50</v>
      </c>
      <c r="J1599" s="1" t="s">
        <v>17</v>
      </c>
      <c r="K1599" s="1" t="s">
        <v>16</v>
      </c>
      <c r="L1599" s="1" t="s">
        <v>175</v>
      </c>
      <c r="M1599" s="1" t="s">
        <v>174</v>
      </c>
      <c r="N1599" s="1">
        <v>1.56</v>
      </c>
      <c r="O1599" s="1" t="s">
        <v>2</v>
      </c>
      <c r="P1599" s="1">
        <v>0</v>
      </c>
      <c r="Q1599" s="1">
        <v>1.56</v>
      </c>
      <c r="R1599" s="1" t="s">
        <v>46</v>
      </c>
      <c r="S1599" s="1">
        <v>0.19</v>
      </c>
      <c r="T1599" s="6">
        <f>+S1599*N1599</f>
        <v>0.2964</v>
      </c>
      <c r="U1599" s="6">
        <f>+S1599*Q1599</f>
        <v>0.2964</v>
      </c>
      <c r="V1599" s="1" t="str">
        <f>IF(AB1599=0,IFERROR(VLOOKUP(L1599,[1]listaMateriales!A:K,11,0),"-"),"Sin producto")</f>
        <v xml:space="preserve">64 x 122 </v>
      </c>
      <c r="W1599" s="6">
        <f>+IF(OR(K1599="27",K1599="28",K1599="29"),VLOOKUP(L1599,[1]listaMateriales!A:E,5,0),0)*N1599/1000</f>
        <v>0</v>
      </c>
      <c r="X1599" s="6">
        <f>+IF(W1599=0,0,T1599/W1599)</f>
        <v>0</v>
      </c>
      <c r="Y1599" s="1" t="str">
        <f>MID(L1599,14,1)</f>
        <v>1</v>
      </c>
      <c r="Z1599" s="2" t="str">
        <f>IF(IFERROR(FIND("PUL",M1599,1),0)&gt;1,"pulido","no")</f>
        <v>no</v>
      </c>
      <c r="AA1599" s="2" t="str">
        <f>IF(IFERROR(FIND("BIOC",M1599,1),0)&gt;1,"BIOCITY","no")</f>
        <v>no</v>
      </c>
      <c r="AB1599" s="2">
        <f>IFERROR(SEARCH("INT",F1599,1),0)+IFERROR(SEARCH("DEV",F1599,1),0)+IFERROR(SEARCH("FC",F1599,1),0)+IFERROR(SEARCH("USD",F1599,1),0)</f>
        <v>0</v>
      </c>
    </row>
    <row r="1600" spans="1:28" x14ac:dyDescent="0.2">
      <c r="A1600" s="1" t="s">
        <v>659</v>
      </c>
      <c r="B1600" s="1" t="s">
        <v>15</v>
      </c>
      <c r="C1600" s="4">
        <v>45370</v>
      </c>
      <c r="D1600" s="1" t="s">
        <v>473</v>
      </c>
      <c r="E1600" s="1" t="s">
        <v>472</v>
      </c>
      <c r="F1600" s="1" t="s">
        <v>654</v>
      </c>
      <c r="G1600" s="1" t="s">
        <v>39</v>
      </c>
      <c r="H1600" s="1" t="s">
        <v>38</v>
      </c>
      <c r="I1600" s="1" t="s">
        <v>50</v>
      </c>
      <c r="J1600" s="1" t="s">
        <v>17</v>
      </c>
      <c r="K1600" s="1" t="s">
        <v>16</v>
      </c>
      <c r="L1600" s="1" t="s">
        <v>169</v>
      </c>
      <c r="M1600" s="1" t="s">
        <v>168</v>
      </c>
      <c r="N1600" s="1">
        <v>1.56</v>
      </c>
      <c r="O1600" s="1" t="s">
        <v>2</v>
      </c>
      <c r="P1600" s="1">
        <v>0</v>
      </c>
      <c r="Q1600" s="1">
        <v>1.56</v>
      </c>
      <c r="R1600" s="1" t="s">
        <v>46</v>
      </c>
      <c r="S1600" s="1">
        <v>0.19</v>
      </c>
      <c r="T1600" s="6">
        <f>+S1600*N1600</f>
        <v>0.2964</v>
      </c>
      <c r="U1600" s="6">
        <f>+S1600*Q1600</f>
        <v>0.2964</v>
      </c>
      <c r="V1600" s="1" t="str">
        <f>IF(AB1600=0,IFERROR(VLOOKUP(L1600,[1]listaMateriales!A:K,11,0),"-"),"Sin producto")</f>
        <v xml:space="preserve">64 x 122 </v>
      </c>
      <c r="W1600" s="6">
        <f>+IF(OR(K1600="27",K1600="28",K1600="29"),VLOOKUP(L1600,[1]listaMateriales!A:E,5,0),0)*N1600/1000</f>
        <v>0</v>
      </c>
      <c r="X1600" s="6">
        <f>+IF(W1600=0,0,T1600/W1600)</f>
        <v>0</v>
      </c>
      <c r="Y1600" s="1" t="str">
        <f>MID(L1600,14,1)</f>
        <v>1</v>
      </c>
      <c r="Z1600" s="2" t="str">
        <f>IF(IFERROR(FIND("PUL",M1600,1),0)&gt;1,"pulido","no")</f>
        <v>no</v>
      </c>
      <c r="AA1600" s="2" t="str">
        <f>IF(IFERROR(FIND("BIOC",M1600,1),0)&gt;1,"BIOCITY","no")</f>
        <v>no</v>
      </c>
      <c r="AB1600" s="2">
        <f>IFERROR(SEARCH("INT",F1600,1),0)+IFERROR(SEARCH("DEV",F1600,1),0)+IFERROR(SEARCH("FC",F1600,1),0)+IFERROR(SEARCH("USD",F1600,1),0)</f>
        <v>0</v>
      </c>
    </row>
    <row r="1601" spans="1:28" x14ac:dyDescent="0.2">
      <c r="A1601" s="1" t="s">
        <v>659</v>
      </c>
      <c r="B1601" s="1" t="s">
        <v>15</v>
      </c>
      <c r="C1601" s="4">
        <v>45370</v>
      </c>
      <c r="D1601" s="1" t="s">
        <v>473</v>
      </c>
      <c r="E1601" s="1" t="s">
        <v>472</v>
      </c>
      <c r="F1601" s="1" t="s">
        <v>654</v>
      </c>
      <c r="G1601" s="1" t="s">
        <v>39</v>
      </c>
      <c r="H1601" s="1" t="s">
        <v>38</v>
      </c>
      <c r="I1601" s="1" t="s">
        <v>50</v>
      </c>
      <c r="J1601" s="1" t="s">
        <v>17</v>
      </c>
      <c r="K1601" s="1" t="s">
        <v>16</v>
      </c>
      <c r="L1601" s="1" t="s">
        <v>173</v>
      </c>
      <c r="M1601" s="1" t="s">
        <v>172</v>
      </c>
      <c r="N1601" s="1">
        <v>1.56</v>
      </c>
      <c r="O1601" s="1" t="s">
        <v>2</v>
      </c>
      <c r="P1601" s="1">
        <v>0</v>
      </c>
      <c r="Q1601" s="1">
        <v>1.56</v>
      </c>
      <c r="R1601" s="1" t="s">
        <v>46</v>
      </c>
      <c r="S1601" s="1">
        <v>0.19</v>
      </c>
      <c r="T1601" s="6">
        <f>+S1601*N1601</f>
        <v>0.2964</v>
      </c>
      <c r="U1601" s="6">
        <f>+S1601*Q1601</f>
        <v>0.2964</v>
      </c>
      <c r="V1601" s="1" t="str">
        <f>IF(AB1601=0,IFERROR(VLOOKUP(L1601,[1]listaMateriales!A:K,11,0),"-"),"Sin producto")</f>
        <v xml:space="preserve">64 x 122 </v>
      </c>
      <c r="W1601" s="6">
        <f>+IF(OR(K1601="27",K1601="28",K1601="29"),VLOOKUP(L1601,[1]listaMateriales!A:E,5,0),0)*N1601/1000</f>
        <v>0</v>
      </c>
      <c r="X1601" s="6">
        <f>+IF(W1601=0,0,T1601/W1601)</f>
        <v>0</v>
      </c>
      <c r="Y1601" s="1" t="str">
        <f>MID(L1601,14,1)</f>
        <v>1</v>
      </c>
      <c r="Z1601" s="2" t="str">
        <f>IF(IFERROR(FIND("PUL",M1601,1),0)&gt;1,"pulido","no")</f>
        <v>no</v>
      </c>
      <c r="AA1601" s="2" t="str">
        <f>IF(IFERROR(FIND("BIOC",M1601,1),0)&gt;1,"BIOCITY","no")</f>
        <v>no</v>
      </c>
      <c r="AB1601" s="2">
        <f>IFERROR(SEARCH("INT",F1601,1),0)+IFERROR(SEARCH("DEV",F1601,1),0)+IFERROR(SEARCH("FC",F1601,1),0)+IFERROR(SEARCH("USD",F1601,1),0)</f>
        <v>0</v>
      </c>
    </row>
    <row r="1602" spans="1:28" x14ac:dyDescent="0.2">
      <c r="A1602" s="1" t="s">
        <v>659</v>
      </c>
      <c r="B1602" s="1" t="s">
        <v>15</v>
      </c>
      <c r="C1602" s="4">
        <v>45370</v>
      </c>
      <c r="D1602" s="1" t="s">
        <v>473</v>
      </c>
      <c r="E1602" s="1" t="s">
        <v>472</v>
      </c>
      <c r="F1602" s="1" t="s">
        <v>654</v>
      </c>
      <c r="G1602" s="1" t="s">
        <v>39</v>
      </c>
      <c r="H1602" s="1" t="s">
        <v>38</v>
      </c>
      <c r="I1602" s="1" t="s">
        <v>50</v>
      </c>
      <c r="J1602" s="1" t="s">
        <v>17</v>
      </c>
      <c r="K1602" s="1" t="s">
        <v>16</v>
      </c>
      <c r="L1602" s="1" t="s">
        <v>171</v>
      </c>
      <c r="M1602" s="1" t="s">
        <v>170</v>
      </c>
      <c r="N1602" s="1">
        <v>1.56</v>
      </c>
      <c r="O1602" s="1" t="s">
        <v>2</v>
      </c>
      <c r="P1602" s="1">
        <v>0</v>
      </c>
      <c r="Q1602" s="1">
        <v>1.56</v>
      </c>
      <c r="R1602" s="1" t="s">
        <v>46</v>
      </c>
      <c r="S1602" s="1">
        <v>0.19</v>
      </c>
      <c r="T1602" s="6">
        <f>+S1602*N1602</f>
        <v>0.2964</v>
      </c>
      <c r="U1602" s="6">
        <f>+S1602*Q1602</f>
        <v>0.2964</v>
      </c>
      <c r="V1602" s="1" t="str">
        <f>IF(AB1602=0,IFERROR(VLOOKUP(L1602,[1]listaMateriales!A:K,11,0),"-"),"Sin producto")</f>
        <v xml:space="preserve">64 x 122 </v>
      </c>
      <c r="W1602" s="6">
        <f>+IF(OR(K1602="27",K1602="28",K1602="29"),VLOOKUP(L1602,[1]listaMateriales!A:E,5,0),0)*N1602/1000</f>
        <v>0</v>
      </c>
      <c r="X1602" s="6">
        <f>+IF(W1602=0,0,T1602/W1602)</f>
        <v>0</v>
      </c>
      <c r="Y1602" s="1" t="str">
        <f>MID(L1602,14,1)</f>
        <v>1</v>
      </c>
      <c r="Z1602" s="2" t="str">
        <f>IF(IFERROR(FIND("PUL",M1602,1),0)&gt;1,"pulido","no")</f>
        <v>no</v>
      </c>
      <c r="AA1602" s="2" t="str">
        <f>IF(IFERROR(FIND("BIOC",M1602,1),0)&gt;1,"BIOCITY","no")</f>
        <v>no</v>
      </c>
      <c r="AB1602" s="2">
        <f>IFERROR(SEARCH("INT",F1602,1),0)+IFERROR(SEARCH("DEV",F1602,1),0)+IFERROR(SEARCH("FC",F1602,1),0)+IFERROR(SEARCH("USD",F1602,1),0)</f>
        <v>0</v>
      </c>
    </row>
    <row r="1603" spans="1:28" x14ac:dyDescent="0.2">
      <c r="A1603" s="1" t="s">
        <v>659</v>
      </c>
      <c r="B1603" s="1" t="s">
        <v>15</v>
      </c>
      <c r="C1603" s="4">
        <v>45370</v>
      </c>
      <c r="D1603" s="1" t="s">
        <v>473</v>
      </c>
      <c r="E1603" s="1" t="s">
        <v>472</v>
      </c>
      <c r="F1603" s="1" t="s">
        <v>654</v>
      </c>
      <c r="G1603" s="1" t="s">
        <v>39</v>
      </c>
      <c r="H1603" s="1" t="s">
        <v>38</v>
      </c>
      <c r="I1603" s="1" t="s">
        <v>50</v>
      </c>
      <c r="J1603" s="1" t="s">
        <v>17</v>
      </c>
      <c r="K1603" s="1" t="s">
        <v>16</v>
      </c>
      <c r="L1603" s="1" t="s">
        <v>183</v>
      </c>
      <c r="M1603" s="1" t="s">
        <v>182</v>
      </c>
      <c r="N1603" s="1">
        <v>1.56</v>
      </c>
      <c r="O1603" s="1" t="s">
        <v>2</v>
      </c>
      <c r="P1603" s="1">
        <v>0</v>
      </c>
      <c r="Q1603" s="1">
        <v>1.56</v>
      </c>
      <c r="R1603" s="1" t="s">
        <v>46</v>
      </c>
      <c r="S1603" s="1">
        <v>0.19</v>
      </c>
      <c r="T1603" s="6">
        <f>+S1603*N1603</f>
        <v>0.2964</v>
      </c>
      <c r="U1603" s="6">
        <f>+S1603*Q1603</f>
        <v>0.2964</v>
      </c>
      <c r="V1603" s="1" t="str">
        <f>IF(AB1603=0,IFERROR(VLOOKUP(L1603,[1]listaMateriales!A:K,11,0),"-"),"Sin producto")</f>
        <v xml:space="preserve">64 x 122 </v>
      </c>
      <c r="W1603" s="6">
        <f>+IF(OR(K1603="27",K1603="28",K1603="29"),VLOOKUP(L1603,[1]listaMateriales!A:E,5,0),0)*N1603/1000</f>
        <v>0</v>
      </c>
      <c r="X1603" s="6">
        <f>+IF(W1603=0,0,T1603/W1603)</f>
        <v>0</v>
      </c>
      <c r="Y1603" s="1" t="str">
        <f>MID(L1603,14,1)</f>
        <v>1</v>
      </c>
      <c r="Z1603" s="2" t="str">
        <f>IF(IFERROR(FIND("PUL",M1603,1),0)&gt;1,"pulido","no")</f>
        <v>no</v>
      </c>
      <c r="AA1603" s="2" t="str">
        <f>IF(IFERROR(FIND("BIOC",M1603,1),0)&gt;1,"BIOCITY","no")</f>
        <v>no</v>
      </c>
      <c r="AB1603" s="2">
        <f>IFERROR(SEARCH("INT",F1603,1),0)+IFERROR(SEARCH("DEV",F1603,1),0)+IFERROR(SEARCH("FC",F1603,1),0)+IFERROR(SEARCH("USD",F1603,1),0)</f>
        <v>0</v>
      </c>
    </row>
    <row r="1604" spans="1:28" x14ac:dyDescent="0.2">
      <c r="A1604" s="1" t="s">
        <v>659</v>
      </c>
      <c r="B1604" s="1" t="s">
        <v>15</v>
      </c>
      <c r="C1604" s="4">
        <v>45370</v>
      </c>
      <c r="D1604" s="1" t="s">
        <v>473</v>
      </c>
      <c r="E1604" s="1" t="s">
        <v>472</v>
      </c>
      <c r="F1604" s="1" t="s">
        <v>654</v>
      </c>
      <c r="G1604" s="1" t="s">
        <v>39</v>
      </c>
      <c r="H1604" s="1" t="s">
        <v>38</v>
      </c>
      <c r="I1604" s="1" t="s">
        <v>50</v>
      </c>
      <c r="J1604" s="1" t="s">
        <v>17</v>
      </c>
      <c r="K1604" s="1" t="s">
        <v>16</v>
      </c>
      <c r="L1604" s="1" t="s">
        <v>179</v>
      </c>
      <c r="M1604" s="1" t="s">
        <v>178</v>
      </c>
      <c r="N1604" s="1">
        <v>1.56</v>
      </c>
      <c r="O1604" s="1" t="s">
        <v>2</v>
      </c>
      <c r="P1604" s="1">
        <v>0</v>
      </c>
      <c r="Q1604" s="1">
        <v>1.56</v>
      </c>
      <c r="R1604" s="1" t="s">
        <v>46</v>
      </c>
      <c r="S1604" s="1">
        <v>0.19</v>
      </c>
      <c r="T1604" s="6">
        <f>+S1604*N1604</f>
        <v>0.2964</v>
      </c>
      <c r="U1604" s="6">
        <f>+S1604*Q1604</f>
        <v>0.2964</v>
      </c>
      <c r="V1604" s="1" t="str">
        <f>IF(AB1604=0,IFERROR(VLOOKUP(L1604,[1]listaMateriales!A:K,11,0),"-"),"Sin producto")</f>
        <v xml:space="preserve">64 x 122 </v>
      </c>
      <c r="W1604" s="6">
        <f>+IF(OR(K1604="27",K1604="28",K1604="29"),VLOOKUP(L1604,[1]listaMateriales!A:E,5,0),0)*N1604/1000</f>
        <v>0</v>
      </c>
      <c r="X1604" s="6">
        <f>+IF(W1604=0,0,T1604/W1604)</f>
        <v>0</v>
      </c>
      <c r="Y1604" s="1" t="str">
        <f>MID(L1604,14,1)</f>
        <v>1</v>
      </c>
      <c r="Z1604" s="2" t="str">
        <f>IF(IFERROR(FIND("PUL",M1604,1),0)&gt;1,"pulido","no")</f>
        <v>no</v>
      </c>
      <c r="AA1604" s="2" t="str">
        <f>IF(IFERROR(FIND("BIOC",M1604,1),0)&gt;1,"BIOCITY","no")</f>
        <v>no</v>
      </c>
      <c r="AB1604" s="2">
        <f>IFERROR(SEARCH("INT",F1604,1),0)+IFERROR(SEARCH("DEV",F1604,1),0)+IFERROR(SEARCH("FC",F1604,1),0)+IFERROR(SEARCH("USD",F1604,1),0)</f>
        <v>0</v>
      </c>
    </row>
    <row r="1605" spans="1:28" x14ac:dyDescent="0.2">
      <c r="A1605" s="1" t="s">
        <v>659</v>
      </c>
      <c r="B1605" s="1" t="s">
        <v>15</v>
      </c>
      <c r="C1605" s="4">
        <v>45370</v>
      </c>
      <c r="D1605" s="1" t="s">
        <v>473</v>
      </c>
      <c r="E1605" s="1" t="s">
        <v>472</v>
      </c>
      <c r="F1605" s="1" t="s">
        <v>654</v>
      </c>
      <c r="G1605" s="1" t="s">
        <v>39</v>
      </c>
      <c r="H1605" s="1" t="s">
        <v>38</v>
      </c>
      <c r="I1605" s="1" t="s">
        <v>50</v>
      </c>
      <c r="J1605" s="1" t="s">
        <v>17</v>
      </c>
      <c r="K1605" s="1" t="s">
        <v>16</v>
      </c>
      <c r="L1605" s="1" t="s">
        <v>177</v>
      </c>
      <c r="M1605" s="1" t="s">
        <v>176</v>
      </c>
      <c r="N1605" s="1">
        <v>1.56</v>
      </c>
      <c r="O1605" s="1" t="s">
        <v>2</v>
      </c>
      <c r="P1605" s="1">
        <v>0</v>
      </c>
      <c r="Q1605" s="1">
        <v>1.56</v>
      </c>
      <c r="R1605" s="1" t="s">
        <v>46</v>
      </c>
      <c r="S1605" s="1">
        <v>0.19</v>
      </c>
      <c r="T1605" s="6">
        <f>+S1605*N1605</f>
        <v>0.2964</v>
      </c>
      <c r="U1605" s="6">
        <f>+S1605*Q1605</f>
        <v>0.2964</v>
      </c>
      <c r="V1605" s="1" t="str">
        <f>IF(AB1605=0,IFERROR(VLOOKUP(L1605,[1]listaMateriales!A:K,11,0),"-"),"Sin producto")</f>
        <v xml:space="preserve">64 x 122 </v>
      </c>
      <c r="W1605" s="6">
        <f>+IF(OR(K1605="27",K1605="28",K1605="29"),VLOOKUP(L1605,[1]listaMateriales!A:E,5,0),0)*N1605/1000</f>
        <v>0</v>
      </c>
      <c r="X1605" s="6">
        <f>+IF(W1605=0,0,T1605/W1605)</f>
        <v>0</v>
      </c>
      <c r="Y1605" s="1" t="str">
        <f>MID(L1605,14,1)</f>
        <v>1</v>
      </c>
      <c r="Z1605" s="2" t="str">
        <f>IF(IFERROR(FIND("PUL",M1605,1),0)&gt;1,"pulido","no")</f>
        <v>no</v>
      </c>
      <c r="AA1605" s="2" t="str">
        <f>IF(IFERROR(FIND("BIOC",M1605,1),0)&gt;1,"BIOCITY","no")</f>
        <v>no</v>
      </c>
      <c r="AB1605" s="2">
        <f>IFERROR(SEARCH("INT",F1605,1),0)+IFERROR(SEARCH("DEV",F1605,1),0)+IFERROR(SEARCH("FC",F1605,1),0)+IFERROR(SEARCH("USD",F1605,1),0)</f>
        <v>0</v>
      </c>
    </row>
    <row r="1606" spans="1:28" x14ac:dyDescent="0.2">
      <c r="A1606" s="1" t="s">
        <v>659</v>
      </c>
      <c r="B1606" s="1" t="s">
        <v>15</v>
      </c>
      <c r="C1606" s="4">
        <v>45370</v>
      </c>
      <c r="D1606" s="1" t="s">
        <v>473</v>
      </c>
      <c r="E1606" s="1" t="s">
        <v>472</v>
      </c>
      <c r="F1606" s="1" t="s">
        <v>654</v>
      </c>
      <c r="G1606" s="1" t="s">
        <v>39</v>
      </c>
      <c r="H1606" s="1" t="s">
        <v>38</v>
      </c>
      <c r="I1606" s="1" t="s">
        <v>50</v>
      </c>
      <c r="J1606" s="1" t="s">
        <v>17</v>
      </c>
      <c r="K1606" s="1" t="s">
        <v>16</v>
      </c>
      <c r="L1606" s="1" t="s">
        <v>166</v>
      </c>
      <c r="M1606" s="1" t="s">
        <v>165</v>
      </c>
      <c r="N1606" s="1">
        <v>1.56</v>
      </c>
      <c r="O1606" s="1" t="s">
        <v>2</v>
      </c>
      <c r="P1606" s="1">
        <v>0</v>
      </c>
      <c r="Q1606" s="1">
        <v>1.56</v>
      </c>
      <c r="R1606" s="1" t="s">
        <v>46</v>
      </c>
      <c r="S1606" s="1">
        <v>0.21</v>
      </c>
      <c r="T1606" s="6">
        <f>+S1606*N1606</f>
        <v>0.3276</v>
      </c>
      <c r="U1606" s="6">
        <f>+S1606*Q1606</f>
        <v>0.3276</v>
      </c>
      <c r="V1606" s="1" t="str">
        <f>IF(AB1606=0,IFERROR(VLOOKUP(L1606,[1]listaMateriales!A:K,11,0),"-"),"Sin producto")</f>
        <v xml:space="preserve">64 x 122 </v>
      </c>
      <c r="W1606" s="6">
        <f>+IF(OR(K1606="27",K1606="28",K1606="29"),VLOOKUP(L1606,[1]listaMateriales!A:E,5,0),0)*N1606/1000</f>
        <v>0</v>
      </c>
      <c r="X1606" s="6">
        <f>+IF(W1606=0,0,T1606/W1606)</f>
        <v>0</v>
      </c>
      <c r="Y1606" s="1" t="str">
        <f>MID(L1606,14,1)</f>
        <v>1</v>
      </c>
      <c r="Z1606" s="2" t="str">
        <f>IF(IFERROR(FIND("PUL",M1606,1),0)&gt;1,"pulido","no")</f>
        <v>no</v>
      </c>
      <c r="AA1606" s="2" t="str">
        <f>IF(IFERROR(FIND("BIOC",M1606,1),0)&gt;1,"BIOCITY","no")</f>
        <v>no</v>
      </c>
      <c r="AB1606" s="2">
        <f>IFERROR(SEARCH("INT",F1606,1),0)+IFERROR(SEARCH("DEV",F1606,1),0)+IFERROR(SEARCH("FC",F1606,1),0)+IFERROR(SEARCH("USD",F1606,1),0)</f>
        <v>0</v>
      </c>
    </row>
    <row r="1607" spans="1:28" x14ac:dyDescent="0.2">
      <c r="A1607" s="1" t="s">
        <v>658</v>
      </c>
      <c r="B1607" s="1" t="s">
        <v>15</v>
      </c>
      <c r="C1607" s="4">
        <v>45370</v>
      </c>
      <c r="D1607" s="1" t="s">
        <v>53</v>
      </c>
      <c r="E1607" s="1" t="s">
        <v>52</v>
      </c>
      <c r="F1607" s="1" t="s">
        <v>654</v>
      </c>
      <c r="G1607" s="1" t="s">
        <v>39</v>
      </c>
      <c r="H1607" s="1" t="s">
        <v>38</v>
      </c>
      <c r="I1607" s="1" t="s">
        <v>50</v>
      </c>
      <c r="J1607" s="1" t="s">
        <v>17</v>
      </c>
      <c r="K1607" s="1" t="s">
        <v>16</v>
      </c>
      <c r="L1607" s="1" t="s">
        <v>166</v>
      </c>
      <c r="M1607" s="1" t="s">
        <v>165</v>
      </c>
      <c r="N1607" s="1">
        <v>1.56</v>
      </c>
      <c r="O1607" s="1" t="s">
        <v>2</v>
      </c>
      <c r="P1607" s="1">
        <v>0</v>
      </c>
      <c r="Q1607" s="1">
        <v>1.56</v>
      </c>
      <c r="R1607" s="1" t="s">
        <v>46</v>
      </c>
      <c r="S1607" s="1">
        <v>0.21</v>
      </c>
      <c r="T1607" s="6">
        <f>+S1607*N1607</f>
        <v>0.3276</v>
      </c>
      <c r="U1607" s="6">
        <f>+S1607*Q1607</f>
        <v>0.3276</v>
      </c>
      <c r="V1607" s="1" t="str">
        <f>IF(AB1607=0,IFERROR(VLOOKUP(L1607,[1]listaMateriales!A:K,11,0),"-"),"Sin producto")</f>
        <v xml:space="preserve">64 x 122 </v>
      </c>
      <c r="W1607" s="6">
        <f>+IF(OR(K1607="27",K1607="28",K1607="29"),VLOOKUP(L1607,[1]listaMateriales!A:E,5,0),0)*N1607/1000</f>
        <v>0</v>
      </c>
      <c r="X1607" s="6">
        <f>+IF(W1607=0,0,T1607/W1607)</f>
        <v>0</v>
      </c>
      <c r="Y1607" s="1" t="str">
        <f>MID(L1607,14,1)</f>
        <v>1</v>
      </c>
      <c r="Z1607" s="2" t="str">
        <f>IF(IFERROR(FIND("PUL",M1607,1),0)&gt;1,"pulido","no")</f>
        <v>no</v>
      </c>
      <c r="AA1607" s="2" t="str">
        <f>IF(IFERROR(FIND("BIOC",M1607,1),0)&gt;1,"BIOCITY","no")</f>
        <v>no</v>
      </c>
      <c r="AB1607" s="2">
        <f>IFERROR(SEARCH("INT",F1607,1),0)+IFERROR(SEARCH("DEV",F1607,1),0)+IFERROR(SEARCH("FC",F1607,1),0)+IFERROR(SEARCH("USD",F1607,1),0)</f>
        <v>0</v>
      </c>
    </row>
    <row r="1608" spans="1:28" x14ac:dyDescent="0.2">
      <c r="A1608" s="1" t="s">
        <v>658</v>
      </c>
      <c r="B1608" s="1" t="s">
        <v>15</v>
      </c>
      <c r="C1608" s="4">
        <v>45370</v>
      </c>
      <c r="D1608" s="1" t="s">
        <v>53</v>
      </c>
      <c r="E1608" s="1" t="s">
        <v>52</v>
      </c>
      <c r="F1608" s="1" t="s">
        <v>654</v>
      </c>
      <c r="G1608" s="1" t="s">
        <v>39</v>
      </c>
      <c r="H1608" s="1" t="s">
        <v>38</v>
      </c>
      <c r="I1608" s="1" t="s">
        <v>50</v>
      </c>
      <c r="J1608" s="1" t="s">
        <v>17</v>
      </c>
      <c r="K1608" s="1" t="s">
        <v>16</v>
      </c>
      <c r="L1608" s="1" t="s">
        <v>177</v>
      </c>
      <c r="M1608" s="1" t="s">
        <v>176</v>
      </c>
      <c r="N1608" s="1">
        <v>1.56</v>
      </c>
      <c r="O1608" s="1" t="s">
        <v>2</v>
      </c>
      <c r="P1608" s="1">
        <v>0</v>
      </c>
      <c r="Q1608" s="1">
        <v>1.56</v>
      </c>
      <c r="R1608" s="1" t="s">
        <v>46</v>
      </c>
      <c r="S1608" s="1">
        <v>0.19</v>
      </c>
      <c r="T1608" s="6">
        <f>+S1608*N1608</f>
        <v>0.2964</v>
      </c>
      <c r="U1608" s="6">
        <f>+S1608*Q1608</f>
        <v>0.2964</v>
      </c>
      <c r="V1608" s="1" t="str">
        <f>IF(AB1608=0,IFERROR(VLOOKUP(L1608,[1]listaMateriales!A:K,11,0),"-"),"Sin producto")</f>
        <v xml:space="preserve">64 x 122 </v>
      </c>
      <c r="W1608" s="6">
        <f>+IF(OR(K1608="27",K1608="28",K1608="29"),VLOOKUP(L1608,[1]listaMateriales!A:E,5,0),0)*N1608/1000</f>
        <v>0</v>
      </c>
      <c r="X1608" s="6">
        <f>+IF(W1608=0,0,T1608/W1608)</f>
        <v>0</v>
      </c>
      <c r="Y1608" s="1" t="str">
        <f>MID(L1608,14,1)</f>
        <v>1</v>
      </c>
      <c r="Z1608" s="2" t="str">
        <f>IF(IFERROR(FIND("PUL",M1608,1),0)&gt;1,"pulido","no")</f>
        <v>no</v>
      </c>
      <c r="AA1608" s="2" t="str">
        <f>IF(IFERROR(FIND("BIOC",M1608,1),0)&gt;1,"BIOCITY","no")</f>
        <v>no</v>
      </c>
      <c r="AB1608" s="2">
        <f>IFERROR(SEARCH("INT",F1608,1),0)+IFERROR(SEARCH("DEV",F1608,1),0)+IFERROR(SEARCH("FC",F1608,1),0)+IFERROR(SEARCH("USD",F1608,1),0)</f>
        <v>0</v>
      </c>
    </row>
    <row r="1609" spans="1:28" x14ac:dyDescent="0.2">
      <c r="A1609" s="1" t="s">
        <v>658</v>
      </c>
      <c r="B1609" s="1" t="s">
        <v>15</v>
      </c>
      <c r="C1609" s="4">
        <v>45370</v>
      </c>
      <c r="D1609" s="1" t="s">
        <v>53</v>
      </c>
      <c r="E1609" s="1" t="s">
        <v>52</v>
      </c>
      <c r="F1609" s="1" t="s">
        <v>654</v>
      </c>
      <c r="G1609" s="1" t="s">
        <v>39</v>
      </c>
      <c r="H1609" s="1" t="s">
        <v>38</v>
      </c>
      <c r="I1609" s="1" t="s">
        <v>50</v>
      </c>
      <c r="J1609" s="1" t="s">
        <v>17</v>
      </c>
      <c r="K1609" s="1" t="s">
        <v>16</v>
      </c>
      <c r="L1609" s="1" t="s">
        <v>179</v>
      </c>
      <c r="M1609" s="1" t="s">
        <v>178</v>
      </c>
      <c r="N1609" s="1">
        <v>1.56</v>
      </c>
      <c r="O1609" s="1" t="s">
        <v>2</v>
      </c>
      <c r="P1609" s="1">
        <v>0</v>
      </c>
      <c r="Q1609" s="1">
        <v>1.56</v>
      </c>
      <c r="R1609" s="1" t="s">
        <v>46</v>
      </c>
      <c r="S1609" s="1">
        <v>0.19</v>
      </c>
      <c r="T1609" s="6">
        <f>+S1609*N1609</f>
        <v>0.2964</v>
      </c>
      <c r="U1609" s="6">
        <f>+S1609*Q1609</f>
        <v>0.2964</v>
      </c>
      <c r="V1609" s="1" t="str">
        <f>IF(AB1609=0,IFERROR(VLOOKUP(L1609,[1]listaMateriales!A:K,11,0),"-"),"Sin producto")</f>
        <v xml:space="preserve">64 x 122 </v>
      </c>
      <c r="W1609" s="6">
        <f>+IF(OR(K1609="27",K1609="28",K1609="29"),VLOOKUP(L1609,[1]listaMateriales!A:E,5,0),0)*N1609/1000</f>
        <v>0</v>
      </c>
      <c r="X1609" s="6">
        <f>+IF(W1609=0,0,T1609/W1609)</f>
        <v>0</v>
      </c>
      <c r="Y1609" s="1" t="str">
        <f>MID(L1609,14,1)</f>
        <v>1</v>
      </c>
      <c r="Z1609" s="2" t="str">
        <f>IF(IFERROR(FIND("PUL",M1609,1),0)&gt;1,"pulido","no")</f>
        <v>no</v>
      </c>
      <c r="AA1609" s="2" t="str">
        <f>IF(IFERROR(FIND("BIOC",M1609,1),0)&gt;1,"BIOCITY","no")</f>
        <v>no</v>
      </c>
      <c r="AB1609" s="2">
        <f>IFERROR(SEARCH("INT",F1609,1),0)+IFERROR(SEARCH("DEV",F1609,1),0)+IFERROR(SEARCH("FC",F1609,1),0)+IFERROR(SEARCH("USD",F1609,1),0)</f>
        <v>0</v>
      </c>
    </row>
    <row r="1610" spans="1:28" x14ac:dyDescent="0.2">
      <c r="A1610" s="1" t="s">
        <v>658</v>
      </c>
      <c r="B1610" s="1" t="s">
        <v>15</v>
      </c>
      <c r="C1610" s="4">
        <v>45370</v>
      </c>
      <c r="D1610" s="1" t="s">
        <v>53</v>
      </c>
      <c r="E1610" s="1" t="s">
        <v>52</v>
      </c>
      <c r="F1610" s="1" t="s">
        <v>654</v>
      </c>
      <c r="G1610" s="1" t="s">
        <v>39</v>
      </c>
      <c r="H1610" s="1" t="s">
        <v>38</v>
      </c>
      <c r="I1610" s="1" t="s">
        <v>50</v>
      </c>
      <c r="J1610" s="1" t="s">
        <v>17</v>
      </c>
      <c r="K1610" s="1" t="s">
        <v>16</v>
      </c>
      <c r="L1610" s="1" t="s">
        <v>183</v>
      </c>
      <c r="M1610" s="1" t="s">
        <v>182</v>
      </c>
      <c r="N1610" s="1">
        <v>1.56</v>
      </c>
      <c r="O1610" s="1" t="s">
        <v>2</v>
      </c>
      <c r="P1610" s="1">
        <v>0</v>
      </c>
      <c r="Q1610" s="1">
        <v>1.56</v>
      </c>
      <c r="R1610" s="1" t="s">
        <v>46</v>
      </c>
      <c r="S1610" s="1">
        <v>0.19</v>
      </c>
      <c r="T1610" s="6">
        <f>+S1610*N1610</f>
        <v>0.2964</v>
      </c>
      <c r="U1610" s="6">
        <f>+S1610*Q1610</f>
        <v>0.2964</v>
      </c>
      <c r="V1610" s="1" t="str">
        <f>IF(AB1610=0,IFERROR(VLOOKUP(L1610,[1]listaMateriales!A:K,11,0),"-"),"Sin producto")</f>
        <v xml:space="preserve">64 x 122 </v>
      </c>
      <c r="W1610" s="6">
        <f>+IF(OR(K1610="27",K1610="28",K1610="29"),VLOOKUP(L1610,[1]listaMateriales!A:E,5,0),0)*N1610/1000</f>
        <v>0</v>
      </c>
      <c r="X1610" s="6">
        <f>+IF(W1610=0,0,T1610/W1610)</f>
        <v>0</v>
      </c>
      <c r="Y1610" s="1" t="str">
        <f>MID(L1610,14,1)</f>
        <v>1</v>
      </c>
      <c r="Z1610" s="2" t="str">
        <f>IF(IFERROR(FIND("PUL",M1610,1),0)&gt;1,"pulido","no")</f>
        <v>no</v>
      </c>
      <c r="AA1610" s="2" t="str">
        <f>IF(IFERROR(FIND("BIOC",M1610,1),0)&gt;1,"BIOCITY","no")</f>
        <v>no</v>
      </c>
      <c r="AB1610" s="2">
        <f>IFERROR(SEARCH("INT",F1610,1),0)+IFERROR(SEARCH("DEV",F1610,1),0)+IFERROR(SEARCH("FC",F1610,1),0)+IFERROR(SEARCH("USD",F1610,1),0)</f>
        <v>0</v>
      </c>
    </row>
    <row r="1611" spans="1:28" x14ac:dyDescent="0.2">
      <c r="A1611" s="1" t="s">
        <v>658</v>
      </c>
      <c r="B1611" s="1" t="s">
        <v>15</v>
      </c>
      <c r="C1611" s="4">
        <v>45370</v>
      </c>
      <c r="D1611" s="1" t="s">
        <v>53</v>
      </c>
      <c r="E1611" s="1" t="s">
        <v>52</v>
      </c>
      <c r="F1611" s="1" t="s">
        <v>654</v>
      </c>
      <c r="G1611" s="1" t="s">
        <v>39</v>
      </c>
      <c r="H1611" s="1" t="s">
        <v>38</v>
      </c>
      <c r="I1611" s="1" t="s">
        <v>50</v>
      </c>
      <c r="J1611" s="1" t="s">
        <v>17</v>
      </c>
      <c r="K1611" s="1" t="s">
        <v>16</v>
      </c>
      <c r="L1611" s="1" t="s">
        <v>171</v>
      </c>
      <c r="M1611" s="1" t="s">
        <v>170</v>
      </c>
      <c r="N1611" s="1">
        <v>1.56</v>
      </c>
      <c r="O1611" s="1" t="s">
        <v>2</v>
      </c>
      <c r="P1611" s="1">
        <v>0</v>
      </c>
      <c r="Q1611" s="1">
        <v>1.56</v>
      </c>
      <c r="R1611" s="1" t="s">
        <v>46</v>
      </c>
      <c r="S1611" s="1">
        <v>0.19</v>
      </c>
      <c r="T1611" s="6">
        <f>+S1611*N1611</f>
        <v>0.2964</v>
      </c>
      <c r="U1611" s="6">
        <f>+S1611*Q1611</f>
        <v>0.2964</v>
      </c>
      <c r="V1611" s="1" t="str">
        <f>IF(AB1611=0,IFERROR(VLOOKUP(L1611,[1]listaMateriales!A:K,11,0),"-"),"Sin producto")</f>
        <v xml:space="preserve">64 x 122 </v>
      </c>
      <c r="W1611" s="6">
        <f>+IF(OR(K1611="27",K1611="28",K1611="29"),VLOOKUP(L1611,[1]listaMateriales!A:E,5,0),0)*N1611/1000</f>
        <v>0</v>
      </c>
      <c r="X1611" s="6">
        <f>+IF(W1611=0,0,T1611/W1611)</f>
        <v>0</v>
      </c>
      <c r="Y1611" s="1" t="str">
        <f>MID(L1611,14,1)</f>
        <v>1</v>
      </c>
      <c r="Z1611" s="2" t="str">
        <f>IF(IFERROR(FIND("PUL",M1611,1),0)&gt;1,"pulido","no")</f>
        <v>no</v>
      </c>
      <c r="AA1611" s="2" t="str">
        <f>IF(IFERROR(FIND("BIOC",M1611,1),0)&gt;1,"BIOCITY","no")</f>
        <v>no</v>
      </c>
      <c r="AB1611" s="2">
        <f>IFERROR(SEARCH("INT",F1611,1),0)+IFERROR(SEARCH("DEV",F1611,1),0)+IFERROR(SEARCH("FC",F1611,1),0)+IFERROR(SEARCH("USD",F1611,1),0)</f>
        <v>0</v>
      </c>
    </row>
    <row r="1612" spans="1:28" x14ac:dyDescent="0.2">
      <c r="A1612" s="1" t="s">
        <v>658</v>
      </c>
      <c r="B1612" s="1" t="s">
        <v>15</v>
      </c>
      <c r="C1612" s="4">
        <v>45370</v>
      </c>
      <c r="D1612" s="1" t="s">
        <v>53</v>
      </c>
      <c r="E1612" s="1" t="s">
        <v>52</v>
      </c>
      <c r="F1612" s="1" t="s">
        <v>654</v>
      </c>
      <c r="G1612" s="1" t="s">
        <v>39</v>
      </c>
      <c r="H1612" s="1" t="s">
        <v>38</v>
      </c>
      <c r="I1612" s="1" t="s">
        <v>50</v>
      </c>
      <c r="J1612" s="1" t="s">
        <v>17</v>
      </c>
      <c r="K1612" s="1" t="s">
        <v>16</v>
      </c>
      <c r="L1612" s="1" t="s">
        <v>173</v>
      </c>
      <c r="M1612" s="1" t="s">
        <v>172</v>
      </c>
      <c r="N1612" s="1">
        <v>1.56</v>
      </c>
      <c r="O1612" s="1" t="s">
        <v>2</v>
      </c>
      <c r="P1612" s="1">
        <v>0</v>
      </c>
      <c r="Q1612" s="1">
        <v>1.56</v>
      </c>
      <c r="R1612" s="1" t="s">
        <v>46</v>
      </c>
      <c r="S1612" s="1">
        <v>0.19</v>
      </c>
      <c r="T1612" s="6">
        <f>+S1612*N1612</f>
        <v>0.2964</v>
      </c>
      <c r="U1612" s="6">
        <f>+S1612*Q1612</f>
        <v>0.2964</v>
      </c>
      <c r="V1612" s="1" t="str">
        <f>IF(AB1612=0,IFERROR(VLOOKUP(L1612,[1]listaMateriales!A:K,11,0),"-"),"Sin producto")</f>
        <v xml:space="preserve">64 x 122 </v>
      </c>
      <c r="W1612" s="6">
        <f>+IF(OR(K1612="27",K1612="28",K1612="29"),VLOOKUP(L1612,[1]listaMateriales!A:E,5,0),0)*N1612/1000</f>
        <v>0</v>
      </c>
      <c r="X1612" s="6">
        <f>+IF(W1612=0,0,T1612/W1612)</f>
        <v>0</v>
      </c>
      <c r="Y1612" s="1" t="str">
        <f>MID(L1612,14,1)</f>
        <v>1</v>
      </c>
      <c r="Z1612" s="2" t="str">
        <f>IF(IFERROR(FIND("PUL",M1612,1),0)&gt;1,"pulido","no")</f>
        <v>no</v>
      </c>
      <c r="AA1612" s="2" t="str">
        <f>IF(IFERROR(FIND("BIOC",M1612,1),0)&gt;1,"BIOCITY","no")</f>
        <v>no</v>
      </c>
      <c r="AB1612" s="2">
        <f>IFERROR(SEARCH("INT",F1612,1),0)+IFERROR(SEARCH("DEV",F1612,1),0)+IFERROR(SEARCH("FC",F1612,1),0)+IFERROR(SEARCH("USD",F1612,1),0)</f>
        <v>0</v>
      </c>
    </row>
    <row r="1613" spans="1:28" x14ac:dyDescent="0.2">
      <c r="A1613" s="1" t="s">
        <v>658</v>
      </c>
      <c r="B1613" s="1" t="s">
        <v>15</v>
      </c>
      <c r="C1613" s="4">
        <v>45370</v>
      </c>
      <c r="D1613" s="1" t="s">
        <v>53</v>
      </c>
      <c r="E1613" s="1" t="s">
        <v>52</v>
      </c>
      <c r="F1613" s="1" t="s">
        <v>654</v>
      </c>
      <c r="G1613" s="1" t="s">
        <v>39</v>
      </c>
      <c r="H1613" s="1" t="s">
        <v>38</v>
      </c>
      <c r="I1613" s="1" t="s">
        <v>50</v>
      </c>
      <c r="J1613" s="1" t="s">
        <v>17</v>
      </c>
      <c r="K1613" s="1" t="s">
        <v>16</v>
      </c>
      <c r="L1613" s="1" t="s">
        <v>169</v>
      </c>
      <c r="M1613" s="1" t="s">
        <v>168</v>
      </c>
      <c r="N1613" s="1">
        <v>1.56</v>
      </c>
      <c r="O1613" s="1" t="s">
        <v>2</v>
      </c>
      <c r="P1613" s="1">
        <v>0</v>
      </c>
      <c r="Q1613" s="1">
        <v>1.56</v>
      </c>
      <c r="R1613" s="1" t="s">
        <v>46</v>
      </c>
      <c r="S1613" s="1">
        <v>0.19</v>
      </c>
      <c r="T1613" s="6">
        <f>+S1613*N1613</f>
        <v>0.2964</v>
      </c>
      <c r="U1613" s="6">
        <f>+S1613*Q1613</f>
        <v>0.2964</v>
      </c>
      <c r="V1613" s="1" t="str">
        <f>IF(AB1613=0,IFERROR(VLOOKUP(L1613,[1]listaMateriales!A:K,11,0),"-"),"Sin producto")</f>
        <v xml:space="preserve">64 x 122 </v>
      </c>
      <c r="W1613" s="6">
        <f>+IF(OR(K1613="27",K1613="28",K1613="29"),VLOOKUP(L1613,[1]listaMateriales!A:E,5,0),0)*N1613/1000</f>
        <v>0</v>
      </c>
      <c r="X1613" s="6">
        <f>+IF(W1613=0,0,T1613/W1613)</f>
        <v>0</v>
      </c>
      <c r="Y1613" s="1" t="str">
        <f>MID(L1613,14,1)</f>
        <v>1</v>
      </c>
      <c r="Z1613" s="2" t="str">
        <f>IF(IFERROR(FIND("PUL",M1613,1),0)&gt;1,"pulido","no")</f>
        <v>no</v>
      </c>
      <c r="AA1613" s="2" t="str">
        <f>IF(IFERROR(FIND("BIOC",M1613,1),0)&gt;1,"BIOCITY","no")</f>
        <v>no</v>
      </c>
      <c r="AB1613" s="2">
        <f>IFERROR(SEARCH("INT",F1613,1),0)+IFERROR(SEARCH("DEV",F1613,1),0)+IFERROR(SEARCH("FC",F1613,1),0)+IFERROR(SEARCH("USD",F1613,1),0)</f>
        <v>0</v>
      </c>
    </row>
    <row r="1614" spans="1:28" x14ac:dyDescent="0.2">
      <c r="A1614" s="1" t="s">
        <v>658</v>
      </c>
      <c r="B1614" s="1" t="s">
        <v>15</v>
      </c>
      <c r="C1614" s="4">
        <v>45370</v>
      </c>
      <c r="D1614" s="1" t="s">
        <v>53</v>
      </c>
      <c r="E1614" s="1" t="s">
        <v>52</v>
      </c>
      <c r="F1614" s="1" t="s">
        <v>654</v>
      </c>
      <c r="G1614" s="1" t="s">
        <v>39</v>
      </c>
      <c r="H1614" s="1" t="s">
        <v>38</v>
      </c>
      <c r="I1614" s="1" t="s">
        <v>50</v>
      </c>
      <c r="J1614" s="1" t="s">
        <v>17</v>
      </c>
      <c r="K1614" s="1" t="s">
        <v>16</v>
      </c>
      <c r="L1614" s="1" t="s">
        <v>175</v>
      </c>
      <c r="M1614" s="1" t="s">
        <v>174</v>
      </c>
      <c r="N1614" s="1">
        <v>1.56</v>
      </c>
      <c r="O1614" s="1" t="s">
        <v>2</v>
      </c>
      <c r="P1614" s="1">
        <v>0</v>
      </c>
      <c r="Q1614" s="1">
        <v>1.56</v>
      </c>
      <c r="R1614" s="1" t="s">
        <v>46</v>
      </c>
      <c r="S1614" s="1">
        <v>0.19</v>
      </c>
      <c r="T1614" s="6">
        <f>+S1614*N1614</f>
        <v>0.2964</v>
      </c>
      <c r="U1614" s="6">
        <f>+S1614*Q1614</f>
        <v>0.2964</v>
      </c>
      <c r="V1614" s="1" t="str">
        <f>IF(AB1614=0,IFERROR(VLOOKUP(L1614,[1]listaMateriales!A:K,11,0),"-"),"Sin producto")</f>
        <v xml:space="preserve">64 x 122 </v>
      </c>
      <c r="W1614" s="6">
        <f>+IF(OR(K1614="27",K1614="28",K1614="29"),VLOOKUP(L1614,[1]listaMateriales!A:E,5,0),0)*N1614/1000</f>
        <v>0</v>
      </c>
      <c r="X1614" s="6">
        <f>+IF(W1614=0,0,T1614/W1614)</f>
        <v>0</v>
      </c>
      <c r="Y1614" s="1" t="str">
        <f>MID(L1614,14,1)</f>
        <v>1</v>
      </c>
      <c r="Z1614" s="2" t="str">
        <f>IF(IFERROR(FIND("PUL",M1614,1),0)&gt;1,"pulido","no")</f>
        <v>no</v>
      </c>
      <c r="AA1614" s="2" t="str">
        <f>IF(IFERROR(FIND("BIOC",M1614,1),0)&gt;1,"BIOCITY","no")</f>
        <v>no</v>
      </c>
      <c r="AB1614" s="2">
        <f>IFERROR(SEARCH("INT",F1614,1),0)+IFERROR(SEARCH("DEV",F1614,1),0)+IFERROR(SEARCH("FC",F1614,1),0)+IFERROR(SEARCH("USD",F1614,1),0)</f>
        <v>0</v>
      </c>
    </row>
    <row r="1615" spans="1:28" x14ac:dyDescent="0.2">
      <c r="A1615" s="1" t="s">
        <v>658</v>
      </c>
      <c r="B1615" s="1" t="s">
        <v>15</v>
      </c>
      <c r="C1615" s="4">
        <v>45370</v>
      </c>
      <c r="D1615" s="1" t="s">
        <v>53</v>
      </c>
      <c r="E1615" s="1" t="s">
        <v>52</v>
      </c>
      <c r="F1615" s="1" t="s">
        <v>654</v>
      </c>
      <c r="G1615" s="1" t="s">
        <v>39</v>
      </c>
      <c r="H1615" s="1" t="s">
        <v>38</v>
      </c>
      <c r="I1615" s="1" t="s">
        <v>50</v>
      </c>
      <c r="J1615" s="1" t="s">
        <v>17</v>
      </c>
      <c r="K1615" s="1" t="s">
        <v>16</v>
      </c>
      <c r="L1615" s="1" t="s">
        <v>181</v>
      </c>
      <c r="M1615" s="1" t="s">
        <v>180</v>
      </c>
      <c r="N1615" s="1">
        <v>1.56</v>
      </c>
      <c r="O1615" s="1" t="s">
        <v>2</v>
      </c>
      <c r="P1615" s="1">
        <v>0</v>
      </c>
      <c r="Q1615" s="1">
        <v>1.56</v>
      </c>
      <c r="R1615" s="1" t="s">
        <v>46</v>
      </c>
      <c r="S1615" s="1">
        <v>0.19</v>
      </c>
      <c r="T1615" s="6">
        <f>+S1615*N1615</f>
        <v>0.2964</v>
      </c>
      <c r="U1615" s="6">
        <f>+S1615*Q1615</f>
        <v>0.2964</v>
      </c>
      <c r="V1615" s="1" t="str">
        <f>IF(AB1615=0,IFERROR(VLOOKUP(L1615,[1]listaMateriales!A:K,11,0),"-"),"Sin producto")</f>
        <v xml:space="preserve">64 x 122 </v>
      </c>
      <c r="W1615" s="6">
        <f>+IF(OR(K1615="27",K1615="28",K1615="29"),VLOOKUP(L1615,[1]listaMateriales!A:E,5,0),0)*N1615/1000</f>
        <v>0</v>
      </c>
      <c r="X1615" s="6">
        <f>+IF(W1615=0,0,T1615/W1615)</f>
        <v>0</v>
      </c>
      <c r="Y1615" s="1" t="str">
        <f>MID(L1615,14,1)</f>
        <v>1</v>
      </c>
      <c r="Z1615" s="2" t="str">
        <f>IF(IFERROR(FIND("PUL",M1615,1),0)&gt;1,"pulido","no")</f>
        <v>no</v>
      </c>
      <c r="AA1615" s="2" t="str">
        <f>IF(IFERROR(FIND("BIOC",M1615,1),0)&gt;1,"BIOCITY","no")</f>
        <v>no</v>
      </c>
      <c r="AB1615" s="2">
        <f>IFERROR(SEARCH("INT",F1615,1),0)+IFERROR(SEARCH("DEV",F1615,1),0)+IFERROR(SEARCH("FC",F1615,1),0)+IFERROR(SEARCH("USD",F1615,1),0)</f>
        <v>0</v>
      </c>
    </row>
    <row r="1616" spans="1:28" x14ac:dyDescent="0.2">
      <c r="A1616" s="1" t="s">
        <v>657</v>
      </c>
      <c r="B1616" s="1" t="s">
        <v>15</v>
      </c>
      <c r="C1616" s="4">
        <v>45370</v>
      </c>
      <c r="D1616" s="1" t="s">
        <v>656</v>
      </c>
      <c r="E1616" s="1" t="s">
        <v>655</v>
      </c>
      <c r="F1616" s="1" t="s">
        <v>654</v>
      </c>
      <c r="G1616" s="1" t="s">
        <v>39</v>
      </c>
      <c r="H1616" s="1" t="s">
        <v>38</v>
      </c>
      <c r="I1616" s="1" t="s">
        <v>50</v>
      </c>
      <c r="J1616" s="1" t="s">
        <v>17</v>
      </c>
      <c r="K1616" s="1" t="s">
        <v>16</v>
      </c>
      <c r="L1616" s="1" t="s">
        <v>181</v>
      </c>
      <c r="M1616" s="1" t="s">
        <v>180</v>
      </c>
      <c r="N1616" s="1">
        <v>1.56</v>
      </c>
      <c r="O1616" s="1" t="s">
        <v>2</v>
      </c>
      <c r="P1616" s="1">
        <v>0</v>
      </c>
      <c r="Q1616" s="1">
        <v>1.56</v>
      </c>
      <c r="R1616" s="1" t="s">
        <v>46</v>
      </c>
      <c r="S1616" s="1">
        <v>0.19</v>
      </c>
      <c r="T1616" s="6">
        <f>+S1616*N1616</f>
        <v>0.2964</v>
      </c>
      <c r="U1616" s="6">
        <f>+S1616*Q1616</f>
        <v>0.2964</v>
      </c>
      <c r="V1616" s="1" t="str">
        <f>IF(AB1616=0,IFERROR(VLOOKUP(L1616,[1]listaMateriales!A:K,11,0),"-"),"Sin producto")</f>
        <v xml:space="preserve">64 x 122 </v>
      </c>
      <c r="W1616" s="6">
        <f>+IF(OR(K1616="27",K1616="28",K1616="29"),VLOOKUP(L1616,[1]listaMateriales!A:E,5,0),0)*N1616/1000</f>
        <v>0</v>
      </c>
      <c r="X1616" s="6">
        <f>+IF(W1616=0,0,T1616/W1616)</f>
        <v>0</v>
      </c>
      <c r="Y1616" s="1" t="str">
        <f>MID(L1616,14,1)</f>
        <v>1</v>
      </c>
      <c r="Z1616" s="2" t="str">
        <f>IF(IFERROR(FIND("PUL",M1616,1),0)&gt;1,"pulido","no")</f>
        <v>no</v>
      </c>
      <c r="AA1616" s="2" t="str">
        <f>IF(IFERROR(FIND("BIOC",M1616,1),0)&gt;1,"BIOCITY","no")</f>
        <v>no</v>
      </c>
      <c r="AB1616" s="2">
        <f>IFERROR(SEARCH("INT",F1616,1),0)+IFERROR(SEARCH("DEV",F1616,1),0)+IFERROR(SEARCH("FC",F1616,1),0)+IFERROR(SEARCH("USD",F1616,1),0)</f>
        <v>0</v>
      </c>
    </row>
    <row r="1617" spans="1:28" x14ac:dyDescent="0.2">
      <c r="A1617" s="1" t="s">
        <v>657</v>
      </c>
      <c r="B1617" s="1" t="s">
        <v>15</v>
      </c>
      <c r="C1617" s="4">
        <v>45370</v>
      </c>
      <c r="D1617" s="1" t="s">
        <v>656</v>
      </c>
      <c r="E1617" s="1" t="s">
        <v>655</v>
      </c>
      <c r="F1617" s="1" t="s">
        <v>654</v>
      </c>
      <c r="G1617" s="1" t="s">
        <v>39</v>
      </c>
      <c r="H1617" s="1" t="s">
        <v>38</v>
      </c>
      <c r="I1617" s="1" t="s">
        <v>50</v>
      </c>
      <c r="J1617" s="1" t="s">
        <v>17</v>
      </c>
      <c r="K1617" s="1" t="s">
        <v>16</v>
      </c>
      <c r="L1617" s="1" t="s">
        <v>175</v>
      </c>
      <c r="M1617" s="1" t="s">
        <v>174</v>
      </c>
      <c r="N1617" s="1">
        <v>1.56</v>
      </c>
      <c r="O1617" s="1" t="s">
        <v>2</v>
      </c>
      <c r="P1617" s="1">
        <v>0</v>
      </c>
      <c r="Q1617" s="1">
        <v>1.56</v>
      </c>
      <c r="R1617" s="1" t="s">
        <v>46</v>
      </c>
      <c r="S1617" s="1">
        <v>0.19</v>
      </c>
      <c r="T1617" s="6">
        <f>+S1617*N1617</f>
        <v>0.2964</v>
      </c>
      <c r="U1617" s="6">
        <f>+S1617*Q1617</f>
        <v>0.2964</v>
      </c>
      <c r="V1617" s="1" t="str">
        <f>IF(AB1617=0,IFERROR(VLOOKUP(L1617,[1]listaMateriales!A:K,11,0),"-"),"Sin producto")</f>
        <v xml:space="preserve">64 x 122 </v>
      </c>
      <c r="W1617" s="6">
        <f>+IF(OR(K1617="27",K1617="28",K1617="29"),VLOOKUP(L1617,[1]listaMateriales!A:E,5,0),0)*N1617/1000</f>
        <v>0</v>
      </c>
      <c r="X1617" s="6">
        <f>+IF(W1617=0,0,T1617/W1617)</f>
        <v>0</v>
      </c>
      <c r="Y1617" s="1" t="str">
        <f>MID(L1617,14,1)</f>
        <v>1</v>
      </c>
      <c r="Z1617" s="2" t="str">
        <f>IF(IFERROR(FIND("PUL",M1617,1),0)&gt;1,"pulido","no")</f>
        <v>no</v>
      </c>
      <c r="AA1617" s="2" t="str">
        <f>IF(IFERROR(FIND("BIOC",M1617,1),0)&gt;1,"BIOCITY","no")</f>
        <v>no</v>
      </c>
      <c r="AB1617" s="2">
        <f>IFERROR(SEARCH("INT",F1617,1),0)+IFERROR(SEARCH("DEV",F1617,1),0)+IFERROR(SEARCH("FC",F1617,1),0)+IFERROR(SEARCH("USD",F1617,1),0)</f>
        <v>0</v>
      </c>
    </row>
    <row r="1618" spans="1:28" x14ac:dyDescent="0.2">
      <c r="A1618" s="1" t="s">
        <v>657</v>
      </c>
      <c r="B1618" s="1" t="s">
        <v>15</v>
      </c>
      <c r="C1618" s="4">
        <v>45370</v>
      </c>
      <c r="D1618" s="1" t="s">
        <v>656</v>
      </c>
      <c r="E1618" s="1" t="s">
        <v>655</v>
      </c>
      <c r="F1618" s="1" t="s">
        <v>654</v>
      </c>
      <c r="G1618" s="1" t="s">
        <v>39</v>
      </c>
      <c r="H1618" s="1" t="s">
        <v>38</v>
      </c>
      <c r="I1618" s="1" t="s">
        <v>50</v>
      </c>
      <c r="J1618" s="1" t="s">
        <v>17</v>
      </c>
      <c r="K1618" s="1" t="s">
        <v>16</v>
      </c>
      <c r="L1618" s="1" t="s">
        <v>169</v>
      </c>
      <c r="M1618" s="1" t="s">
        <v>168</v>
      </c>
      <c r="N1618" s="1">
        <v>1.56</v>
      </c>
      <c r="O1618" s="1" t="s">
        <v>2</v>
      </c>
      <c r="P1618" s="1">
        <v>0</v>
      </c>
      <c r="Q1618" s="1">
        <v>1.56</v>
      </c>
      <c r="R1618" s="1" t="s">
        <v>46</v>
      </c>
      <c r="S1618" s="1">
        <v>0.19</v>
      </c>
      <c r="T1618" s="6">
        <f>+S1618*N1618</f>
        <v>0.2964</v>
      </c>
      <c r="U1618" s="6">
        <f>+S1618*Q1618</f>
        <v>0.2964</v>
      </c>
      <c r="V1618" s="1" t="str">
        <f>IF(AB1618=0,IFERROR(VLOOKUP(L1618,[1]listaMateriales!A:K,11,0),"-"),"Sin producto")</f>
        <v xml:space="preserve">64 x 122 </v>
      </c>
      <c r="W1618" s="6">
        <f>+IF(OR(K1618="27",K1618="28",K1618="29"),VLOOKUP(L1618,[1]listaMateriales!A:E,5,0),0)*N1618/1000</f>
        <v>0</v>
      </c>
      <c r="X1618" s="6">
        <f>+IF(W1618=0,0,T1618/W1618)</f>
        <v>0</v>
      </c>
      <c r="Y1618" s="1" t="str">
        <f>MID(L1618,14,1)</f>
        <v>1</v>
      </c>
      <c r="Z1618" s="2" t="str">
        <f>IF(IFERROR(FIND("PUL",M1618,1),0)&gt;1,"pulido","no")</f>
        <v>no</v>
      </c>
      <c r="AA1618" s="2" t="str">
        <f>IF(IFERROR(FIND("BIOC",M1618,1),0)&gt;1,"BIOCITY","no")</f>
        <v>no</v>
      </c>
      <c r="AB1618" s="2">
        <f>IFERROR(SEARCH("INT",F1618,1),0)+IFERROR(SEARCH("DEV",F1618,1),0)+IFERROR(SEARCH("FC",F1618,1),0)+IFERROR(SEARCH("USD",F1618,1),0)</f>
        <v>0</v>
      </c>
    </row>
    <row r="1619" spans="1:28" x14ac:dyDescent="0.2">
      <c r="A1619" s="1" t="s">
        <v>657</v>
      </c>
      <c r="B1619" s="1" t="s">
        <v>15</v>
      </c>
      <c r="C1619" s="4">
        <v>45370</v>
      </c>
      <c r="D1619" s="1" t="s">
        <v>656</v>
      </c>
      <c r="E1619" s="1" t="s">
        <v>655</v>
      </c>
      <c r="F1619" s="1" t="s">
        <v>654</v>
      </c>
      <c r="G1619" s="1" t="s">
        <v>39</v>
      </c>
      <c r="H1619" s="1" t="s">
        <v>38</v>
      </c>
      <c r="I1619" s="1" t="s">
        <v>50</v>
      </c>
      <c r="J1619" s="1" t="s">
        <v>17</v>
      </c>
      <c r="K1619" s="1" t="s">
        <v>16</v>
      </c>
      <c r="L1619" s="1" t="s">
        <v>173</v>
      </c>
      <c r="M1619" s="1" t="s">
        <v>172</v>
      </c>
      <c r="N1619" s="1">
        <v>1.56</v>
      </c>
      <c r="O1619" s="1" t="s">
        <v>2</v>
      </c>
      <c r="P1619" s="1">
        <v>0</v>
      </c>
      <c r="Q1619" s="1">
        <v>1.56</v>
      </c>
      <c r="R1619" s="1" t="s">
        <v>46</v>
      </c>
      <c r="S1619" s="1">
        <v>0.19</v>
      </c>
      <c r="T1619" s="6">
        <f>+S1619*N1619</f>
        <v>0.2964</v>
      </c>
      <c r="U1619" s="6">
        <f>+S1619*Q1619</f>
        <v>0.2964</v>
      </c>
      <c r="V1619" s="1" t="str">
        <f>IF(AB1619=0,IFERROR(VLOOKUP(L1619,[1]listaMateriales!A:K,11,0),"-"),"Sin producto")</f>
        <v xml:space="preserve">64 x 122 </v>
      </c>
      <c r="W1619" s="6">
        <f>+IF(OR(K1619="27",K1619="28",K1619="29"),VLOOKUP(L1619,[1]listaMateriales!A:E,5,0),0)*N1619/1000</f>
        <v>0</v>
      </c>
      <c r="X1619" s="6">
        <f>+IF(W1619=0,0,T1619/W1619)</f>
        <v>0</v>
      </c>
      <c r="Y1619" s="1" t="str">
        <f>MID(L1619,14,1)</f>
        <v>1</v>
      </c>
      <c r="Z1619" s="2" t="str">
        <f>IF(IFERROR(FIND("PUL",M1619,1),0)&gt;1,"pulido","no")</f>
        <v>no</v>
      </c>
      <c r="AA1619" s="2" t="str">
        <f>IF(IFERROR(FIND("BIOC",M1619,1),0)&gt;1,"BIOCITY","no")</f>
        <v>no</v>
      </c>
      <c r="AB1619" s="2">
        <f>IFERROR(SEARCH("INT",F1619,1),0)+IFERROR(SEARCH("DEV",F1619,1),0)+IFERROR(SEARCH("FC",F1619,1),0)+IFERROR(SEARCH("USD",F1619,1),0)</f>
        <v>0</v>
      </c>
    </row>
    <row r="1620" spans="1:28" x14ac:dyDescent="0.2">
      <c r="A1620" s="1" t="s">
        <v>657</v>
      </c>
      <c r="B1620" s="1" t="s">
        <v>15</v>
      </c>
      <c r="C1620" s="4">
        <v>45370</v>
      </c>
      <c r="D1620" s="1" t="s">
        <v>656</v>
      </c>
      <c r="E1620" s="1" t="s">
        <v>655</v>
      </c>
      <c r="F1620" s="1" t="s">
        <v>654</v>
      </c>
      <c r="G1620" s="1" t="s">
        <v>39</v>
      </c>
      <c r="H1620" s="1" t="s">
        <v>38</v>
      </c>
      <c r="I1620" s="1" t="s">
        <v>50</v>
      </c>
      <c r="J1620" s="1" t="s">
        <v>17</v>
      </c>
      <c r="K1620" s="1" t="s">
        <v>16</v>
      </c>
      <c r="L1620" s="1" t="s">
        <v>171</v>
      </c>
      <c r="M1620" s="1" t="s">
        <v>170</v>
      </c>
      <c r="N1620" s="1">
        <v>1.56</v>
      </c>
      <c r="O1620" s="1" t="s">
        <v>2</v>
      </c>
      <c r="P1620" s="1">
        <v>0</v>
      </c>
      <c r="Q1620" s="1">
        <v>1.56</v>
      </c>
      <c r="R1620" s="1" t="s">
        <v>46</v>
      </c>
      <c r="S1620" s="1">
        <v>0.19</v>
      </c>
      <c r="T1620" s="6">
        <f>+S1620*N1620</f>
        <v>0.2964</v>
      </c>
      <c r="U1620" s="6">
        <f>+S1620*Q1620</f>
        <v>0.2964</v>
      </c>
      <c r="V1620" s="1" t="str">
        <f>IF(AB1620=0,IFERROR(VLOOKUP(L1620,[1]listaMateriales!A:K,11,0),"-"),"Sin producto")</f>
        <v xml:space="preserve">64 x 122 </v>
      </c>
      <c r="W1620" s="6">
        <f>+IF(OR(K1620="27",K1620="28",K1620="29"),VLOOKUP(L1620,[1]listaMateriales!A:E,5,0),0)*N1620/1000</f>
        <v>0</v>
      </c>
      <c r="X1620" s="6">
        <f>+IF(W1620=0,0,T1620/W1620)</f>
        <v>0</v>
      </c>
      <c r="Y1620" s="1" t="str">
        <f>MID(L1620,14,1)</f>
        <v>1</v>
      </c>
      <c r="Z1620" s="2" t="str">
        <f>IF(IFERROR(FIND("PUL",M1620,1),0)&gt;1,"pulido","no")</f>
        <v>no</v>
      </c>
      <c r="AA1620" s="2" t="str">
        <f>IF(IFERROR(FIND("BIOC",M1620,1),0)&gt;1,"BIOCITY","no")</f>
        <v>no</v>
      </c>
      <c r="AB1620" s="2">
        <f>IFERROR(SEARCH("INT",F1620,1),0)+IFERROR(SEARCH("DEV",F1620,1),0)+IFERROR(SEARCH("FC",F1620,1),0)+IFERROR(SEARCH("USD",F1620,1),0)</f>
        <v>0</v>
      </c>
    </row>
    <row r="1621" spans="1:28" x14ac:dyDescent="0.2">
      <c r="A1621" s="1" t="s">
        <v>657</v>
      </c>
      <c r="B1621" s="1" t="s">
        <v>15</v>
      </c>
      <c r="C1621" s="4">
        <v>45370</v>
      </c>
      <c r="D1621" s="1" t="s">
        <v>656</v>
      </c>
      <c r="E1621" s="1" t="s">
        <v>655</v>
      </c>
      <c r="F1621" s="1" t="s">
        <v>654</v>
      </c>
      <c r="G1621" s="1" t="s">
        <v>39</v>
      </c>
      <c r="H1621" s="1" t="s">
        <v>38</v>
      </c>
      <c r="I1621" s="1" t="s">
        <v>50</v>
      </c>
      <c r="J1621" s="1" t="s">
        <v>17</v>
      </c>
      <c r="K1621" s="1" t="s">
        <v>16</v>
      </c>
      <c r="L1621" s="1" t="s">
        <v>183</v>
      </c>
      <c r="M1621" s="1" t="s">
        <v>182</v>
      </c>
      <c r="N1621" s="1">
        <v>1.56</v>
      </c>
      <c r="O1621" s="1" t="s">
        <v>2</v>
      </c>
      <c r="P1621" s="1">
        <v>0</v>
      </c>
      <c r="Q1621" s="1">
        <v>1.56</v>
      </c>
      <c r="R1621" s="1" t="s">
        <v>46</v>
      </c>
      <c r="S1621" s="1">
        <v>0.19</v>
      </c>
      <c r="T1621" s="6">
        <f>+S1621*N1621</f>
        <v>0.2964</v>
      </c>
      <c r="U1621" s="6">
        <f>+S1621*Q1621</f>
        <v>0.2964</v>
      </c>
      <c r="V1621" s="1" t="str">
        <f>IF(AB1621=0,IFERROR(VLOOKUP(L1621,[1]listaMateriales!A:K,11,0),"-"),"Sin producto")</f>
        <v xml:space="preserve">64 x 122 </v>
      </c>
      <c r="W1621" s="6">
        <f>+IF(OR(K1621="27",K1621="28",K1621="29"),VLOOKUP(L1621,[1]listaMateriales!A:E,5,0),0)*N1621/1000</f>
        <v>0</v>
      </c>
      <c r="X1621" s="6">
        <f>+IF(W1621=0,0,T1621/W1621)</f>
        <v>0</v>
      </c>
      <c r="Y1621" s="1" t="str">
        <f>MID(L1621,14,1)</f>
        <v>1</v>
      </c>
      <c r="Z1621" s="2" t="str">
        <f>IF(IFERROR(FIND("PUL",M1621,1),0)&gt;1,"pulido","no")</f>
        <v>no</v>
      </c>
      <c r="AA1621" s="2" t="str">
        <f>IF(IFERROR(FIND("BIOC",M1621,1),0)&gt;1,"BIOCITY","no")</f>
        <v>no</v>
      </c>
      <c r="AB1621" s="2">
        <f>IFERROR(SEARCH("INT",F1621,1),0)+IFERROR(SEARCH("DEV",F1621,1),0)+IFERROR(SEARCH("FC",F1621,1),0)+IFERROR(SEARCH("USD",F1621,1),0)</f>
        <v>0</v>
      </c>
    </row>
    <row r="1622" spans="1:28" x14ac:dyDescent="0.2">
      <c r="A1622" s="1" t="s">
        <v>657</v>
      </c>
      <c r="B1622" s="1" t="s">
        <v>15</v>
      </c>
      <c r="C1622" s="4">
        <v>45370</v>
      </c>
      <c r="D1622" s="1" t="s">
        <v>656</v>
      </c>
      <c r="E1622" s="1" t="s">
        <v>655</v>
      </c>
      <c r="F1622" s="1" t="s">
        <v>654</v>
      </c>
      <c r="G1622" s="1" t="s">
        <v>39</v>
      </c>
      <c r="H1622" s="1" t="s">
        <v>38</v>
      </c>
      <c r="I1622" s="1" t="s">
        <v>50</v>
      </c>
      <c r="J1622" s="1" t="s">
        <v>17</v>
      </c>
      <c r="K1622" s="1" t="s">
        <v>16</v>
      </c>
      <c r="L1622" s="1" t="s">
        <v>179</v>
      </c>
      <c r="M1622" s="1" t="s">
        <v>178</v>
      </c>
      <c r="N1622" s="1">
        <v>1.56</v>
      </c>
      <c r="O1622" s="1" t="s">
        <v>2</v>
      </c>
      <c r="P1622" s="1">
        <v>0</v>
      </c>
      <c r="Q1622" s="1">
        <v>1.56</v>
      </c>
      <c r="R1622" s="1" t="s">
        <v>46</v>
      </c>
      <c r="S1622" s="1">
        <v>0.19</v>
      </c>
      <c r="T1622" s="6">
        <f>+S1622*N1622</f>
        <v>0.2964</v>
      </c>
      <c r="U1622" s="6">
        <f>+S1622*Q1622</f>
        <v>0.2964</v>
      </c>
      <c r="V1622" s="1" t="str">
        <f>IF(AB1622=0,IFERROR(VLOOKUP(L1622,[1]listaMateriales!A:K,11,0),"-"),"Sin producto")</f>
        <v xml:space="preserve">64 x 122 </v>
      </c>
      <c r="W1622" s="6">
        <f>+IF(OR(K1622="27",K1622="28",K1622="29"),VLOOKUP(L1622,[1]listaMateriales!A:E,5,0),0)*N1622/1000</f>
        <v>0</v>
      </c>
      <c r="X1622" s="6">
        <f>+IF(W1622=0,0,T1622/W1622)</f>
        <v>0</v>
      </c>
      <c r="Y1622" s="1" t="str">
        <f>MID(L1622,14,1)</f>
        <v>1</v>
      </c>
      <c r="Z1622" s="2" t="str">
        <f>IF(IFERROR(FIND("PUL",M1622,1),0)&gt;1,"pulido","no")</f>
        <v>no</v>
      </c>
      <c r="AA1622" s="2" t="str">
        <f>IF(IFERROR(FIND("BIOC",M1622,1),0)&gt;1,"BIOCITY","no")</f>
        <v>no</v>
      </c>
      <c r="AB1622" s="2">
        <f>IFERROR(SEARCH("INT",F1622,1),0)+IFERROR(SEARCH("DEV",F1622,1),0)+IFERROR(SEARCH("FC",F1622,1),0)+IFERROR(SEARCH("USD",F1622,1),0)</f>
        <v>0</v>
      </c>
    </row>
    <row r="1623" spans="1:28" x14ac:dyDescent="0.2">
      <c r="A1623" s="1" t="s">
        <v>657</v>
      </c>
      <c r="B1623" s="1" t="s">
        <v>15</v>
      </c>
      <c r="C1623" s="4">
        <v>45370</v>
      </c>
      <c r="D1623" s="1" t="s">
        <v>656</v>
      </c>
      <c r="E1623" s="1" t="s">
        <v>655</v>
      </c>
      <c r="F1623" s="1" t="s">
        <v>654</v>
      </c>
      <c r="G1623" s="1" t="s">
        <v>39</v>
      </c>
      <c r="H1623" s="1" t="s">
        <v>38</v>
      </c>
      <c r="I1623" s="1" t="s">
        <v>50</v>
      </c>
      <c r="J1623" s="1" t="s">
        <v>17</v>
      </c>
      <c r="K1623" s="1" t="s">
        <v>16</v>
      </c>
      <c r="L1623" s="1" t="s">
        <v>177</v>
      </c>
      <c r="M1623" s="1" t="s">
        <v>176</v>
      </c>
      <c r="N1623" s="1">
        <v>1.56</v>
      </c>
      <c r="O1623" s="1" t="s">
        <v>2</v>
      </c>
      <c r="P1623" s="1">
        <v>0</v>
      </c>
      <c r="Q1623" s="1">
        <v>1.56</v>
      </c>
      <c r="R1623" s="1" t="s">
        <v>46</v>
      </c>
      <c r="S1623" s="1">
        <v>0.19</v>
      </c>
      <c r="T1623" s="6">
        <f>+S1623*N1623</f>
        <v>0.2964</v>
      </c>
      <c r="U1623" s="6">
        <f>+S1623*Q1623</f>
        <v>0.2964</v>
      </c>
      <c r="V1623" s="1" t="str">
        <f>IF(AB1623=0,IFERROR(VLOOKUP(L1623,[1]listaMateriales!A:K,11,0),"-"),"Sin producto")</f>
        <v xml:space="preserve">64 x 122 </v>
      </c>
      <c r="W1623" s="6">
        <f>+IF(OR(K1623="27",K1623="28",K1623="29"),VLOOKUP(L1623,[1]listaMateriales!A:E,5,0),0)*N1623/1000</f>
        <v>0</v>
      </c>
      <c r="X1623" s="6">
        <f>+IF(W1623=0,0,T1623/W1623)</f>
        <v>0</v>
      </c>
      <c r="Y1623" s="1" t="str">
        <f>MID(L1623,14,1)</f>
        <v>1</v>
      </c>
      <c r="Z1623" s="2" t="str">
        <f>IF(IFERROR(FIND("PUL",M1623,1),0)&gt;1,"pulido","no")</f>
        <v>no</v>
      </c>
      <c r="AA1623" s="2" t="str">
        <f>IF(IFERROR(FIND("BIOC",M1623,1),0)&gt;1,"BIOCITY","no")</f>
        <v>no</v>
      </c>
      <c r="AB1623" s="2">
        <f>IFERROR(SEARCH("INT",F1623,1),0)+IFERROR(SEARCH("DEV",F1623,1),0)+IFERROR(SEARCH("FC",F1623,1),0)+IFERROR(SEARCH("USD",F1623,1),0)</f>
        <v>0</v>
      </c>
    </row>
    <row r="1624" spans="1:28" x14ac:dyDescent="0.2">
      <c r="A1624" s="1" t="s">
        <v>657</v>
      </c>
      <c r="B1624" s="1" t="s">
        <v>15</v>
      </c>
      <c r="C1624" s="4">
        <v>45370</v>
      </c>
      <c r="D1624" s="1" t="s">
        <v>656</v>
      </c>
      <c r="E1624" s="1" t="s">
        <v>655</v>
      </c>
      <c r="F1624" s="1" t="s">
        <v>654</v>
      </c>
      <c r="G1624" s="1" t="s">
        <v>39</v>
      </c>
      <c r="H1624" s="1" t="s">
        <v>38</v>
      </c>
      <c r="I1624" s="1" t="s">
        <v>50</v>
      </c>
      <c r="J1624" s="1" t="s">
        <v>17</v>
      </c>
      <c r="K1624" s="1" t="s">
        <v>16</v>
      </c>
      <c r="L1624" s="1" t="s">
        <v>166</v>
      </c>
      <c r="M1624" s="1" t="s">
        <v>165</v>
      </c>
      <c r="N1624" s="1">
        <v>1.56</v>
      </c>
      <c r="O1624" s="1" t="s">
        <v>2</v>
      </c>
      <c r="P1624" s="1">
        <v>0</v>
      </c>
      <c r="Q1624" s="1">
        <v>1.56</v>
      </c>
      <c r="R1624" s="1" t="s">
        <v>46</v>
      </c>
      <c r="S1624" s="1">
        <v>0.21</v>
      </c>
      <c r="T1624" s="6">
        <f>+S1624*N1624</f>
        <v>0.3276</v>
      </c>
      <c r="U1624" s="6">
        <f>+S1624*Q1624</f>
        <v>0.3276</v>
      </c>
      <c r="V1624" s="1" t="str">
        <f>IF(AB1624=0,IFERROR(VLOOKUP(L1624,[1]listaMateriales!A:K,11,0),"-"),"Sin producto")</f>
        <v xml:space="preserve">64 x 122 </v>
      </c>
      <c r="W1624" s="6">
        <f>+IF(OR(K1624="27",K1624="28",K1624="29"),VLOOKUP(L1624,[1]listaMateriales!A:E,5,0),0)*N1624/1000</f>
        <v>0</v>
      </c>
      <c r="X1624" s="6">
        <f>+IF(W1624=0,0,T1624/W1624)</f>
        <v>0</v>
      </c>
      <c r="Y1624" s="1" t="str">
        <f>MID(L1624,14,1)</f>
        <v>1</v>
      </c>
      <c r="Z1624" s="2" t="str">
        <f>IF(IFERROR(FIND("PUL",M1624,1),0)&gt;1,"pulido","no")</f>
        <v>no</v>
      </c>
      <c r="AA1624" s="2" t="str">
        <f>IF(IFERROR(FIND("BIOC",M1624,1),0)&gt;1,"BIOCITY","no")</f>
        <v>no</v>
      </c>
      <c r="AB1624" s="2">
        <f>IFERROR(SEARCH("INT",F1624,1),0)+IFERROR(SEARCH("DEV",F1624,1),0)+IFERROR(SEARCH("FC",F1624,1),0)+IFERROR(SEARCH("USD",F1624,1),0)</f>
        <v>0</v>
      </c>
    </row>
    <row r="1625" spans="1:28" x14ac:dyDescent="0.2">
      <c r="A1625" s="1" t="s">
        <v>653</v>
      </c>
      <c r="B1625" s="1" t="s">
        <v>15</v>
      </c>
      <c r="C1625" s="4">
        <v>45370</v>
      </c>
      <c r="D1625" s="1" t="s">
        <v>652</v>
      </c>
      <c r="E1625" s="1" t="s">
        <v>651</v>
      </c>
      <c r="F1625" s="1" t="s">
        <v>167</v>
      </c>
      <c r="G1625" s="1" t="s">
        <v>12</v>
      </c>
      <c r="H1625" s="1" t="s">
        <v>11</v>
      </c>
      <c r="I1625" s="1" t="s">
        <v>50</v>
      </c>
      <c r="J1625" s="1" t="s">
        <v>17</v>
      </c>
      <c r="K1625" s="1" t="s">
        <v>16</v>
      </c>
      <c r="L1625" s="1" t="s">
        <v>166</v>
      </c>
      <c r="M1625" s="1" t="s">
        <v>165</v>
      </c>
      <c r="N1625" s="1">
        <v>1.56</v>
      </c>
      <c r="O1625" s="1" t="s">
        <v>2</v>
      </c>
      <c r="P1625" s="1">
        <v>0</v>
      </c>
      <c r="Q1625" s="1">
        <v>1.56</v>
      </c>
      <c r="R1625" s="1" t="s">
        <v>46</v>
      </c>
      <c r="S1625" s="1">
        <v>0.21</v>
      </c>
      <c r="T1625" s="6">
        <f>+S1625*N1625</f>
        <v>0.3276</v>
      </c>
      <c r="U1625" s="6">
        <f>+S1625*Q1625</f>
        <v>0.3276</v>
      </c>
      <c r="V1625" s="1" t="str">
        <f>IF(AB1625=0,IFERROR(VLOOKUP(L1625,[1]listaMateriales!A:K,11,0),"-"),"Sin producto")</f>
        <v xml:space="preserve">64 x 122 </v>
      </c>
      <c r="W1625" s="6">
        <f>+IF(OR(K1625="27",K1625="28",K1625="29"),VLOOKUP(L1625,[1]listaMateriales!A:E,5,0),0)*N1625/1000</f>
        <v>0</v>
      </c>
      <c r="X1625" s="6">
        <f>+IF(W1625=0,0,T1625/W1625)</f>
        <v>0</v>
      </c>
      <c r="Y1625" s="1" t="str">
        <f>MID(L1625,14,1)</f>
        <v>1</v>
      </c>
      <c r="Z1625" s="2" t="str">
        <f>IF(IFERROR(FIND("PUL",M1625,1),0)&gt;1,"pulido","no")</f>
        <v>no</v>
      </c>
      <c r="AA1625" s="2" t="str">
        <f>IF(IFERROR(FIND("BIOC",M1625,1),0)&gt;1,"BIOCITY","no")</f>
        <v>no</v>
      </c>
      <c r="AB1625" s="2">
        <f>IFERROR(SEARCH("INT",F1625,1),0)+IFERROR(SEARCH("DEV",F1625,1),0)+IFERROR(SEARCH("FC",F1625,1),0)+IFERROR(SEARCH("USD",F1625,1),0)</f>
        <v>0</v>
      </c>
    </row>
    <row r="1626" spans="1:28" x14ac:dyDescent="0.2">
      <c r="A1626" s="1" t="s">
        <v>653</v>
      </c>
      <c r="B1626" s="1" t="s">
        <v>15</v>
      </c>
      <c r="C1626" s="4">
        <v>45370</v>
      </c>
      <c r="D1626" s="1" t="s">
        <v>652</v>
      </c>
      <c r="E1626" s="1" t="s">
        <v>651</v>
      </c>
      <c r="F1626" s="1" t="s">
        <v>167</v>
      </c>
      <c r="G1626" s="1" t="s">
        <v>12</v>
      </c>
      <c r="H1626" s="1" t="s">
        <v>11</v>
      </c>
      <c r="I1626" s="1" t="s">
        <v>50</v>
      </c>
      <c r="J1626" s="1" t="s">
        <v>17</v>
      </c>
      <c r="K1626" s="1" t="s">
        <v>16</v>
      </c>
      <c r="L1626" s="1" t="s">
        <v>177</v>
      </c>
      <c r="M1626" s="1" t="s">
        <v>176</v>
      </c>
      <c r="N1626" s="1">
        <v>1.56</v>
      </c>
      <c r="O1626" s="1" t="s">
        <v>2</v>
      </c>
      <c r="P1626" s="1">
        <v>0</v>
      </c>
      <c r="Q1626" s="1">
        <v>1.56</v>
      </c>
      <c r="R1626" s="1" t="s">
        <v>46</v>
      </c>
      <c r="S1626" s="1">
        <v>0.19</v>
      </c>
      <c r="T1626" s="6">
        <f>+S1626*N1626</f>
        <v>0.2964</v>
      </c>
      <c r="U1626" s="6">
        <f>+S1626*Q1626</f>
        <v>0.2964</v>
      </c>
      <c r="V1626" s="1" t="str">
        <f>IF(AB1626=0,IFERROR(VLOOKUP(L1626,[1]listaMateriales!A:K,11,0),"-"),"Sin producto")</f>
        <v xml:space="preserve">64 x 122 </v>
      </c>
      <c r="W1626" s="6">
        <f>+IF(OR(K1626="27",K1626="28",K1626="29"),VLOOKUP(L1626,[1]listaMateriales!A:E,5,0),0)*N1626/1000</f>
        <v>0</v>
      </c>
      <c r="X1626" s="6">
        <f>+IF(W1626=0,0,T1626/W1626)</f>
        <v>0</v>
      </c>
      <c r="Y1626" s="1" t="str">
        <f>MID(L1626,14,1)</f>
        <v>1</v>
      </c>
      <c r="Z1626" s="2" t="str">
        <f>IF(IFERROR(FIND("PUL",M1626,1),0)&gt;1,"pulido","no")</f>
        <v>no</v>
      </c>
      <c r="AA1626" s="2" t="str">
        <f>IF(IFERROR(FIND("BIOC",M1626,1),0)&gt;1,"BIOCITY","no")</f>
        <v>no</v>
      </c>
      <c r="AB1626" s="2">
        <f>IFERROR(SEARCH("INT",F1626,1),0)+IFERROR(SEARCH("DEV",F1626,1),0)+IFERROR(SEARCH("FC",F1626,1),0)+IFERROR(SEARCH("USD",F1626,1),0)</f>
        <v>0</v>
      </c>
    </row>
    <row r="1627" spans="1:28" x14ac:dyDescent="0.2">
      <c r="A1627" s="1" t="s">
        <v>653</v>
      </c>
      <c r="B1627" s="1" t="s">
        <v>15</v>
      </c>
      <c r="C1627" s="4">
        <v>45370</v>
      </c>
      <c r="D1627" s="1" t="s">
        <v>652</v>
      </c>
      <c r="E1627" s="1" t="s">
        <v>651</v>
      </c>
      <c r="F1627" s="1" t="s">
        <v>167</v>
      </c>
      <c r="G1627" s="1" t="s">
        <v>12</v>
      </c>
      <c r="H1627" s="1" t="s">
        <v>11</v>
      </c>
      <c r="I1627" s="1" t="s">
        <v>50</v>
      </c>
      <c r="J1627" s="1" t="s">
        <v>17</v>
      </c>
      <c r="K1627" s="1" t="s">
        <v>16</v>
      </c>
      <c r="L1627" s="1" t="s">
        <v>179</v>
      </c>
      <c r="M1627" s="1" t="s">
        <v>178</v>
      </c>
      <c r="N1627" s="1">
        <v>1.56</v>
      </c>
      <c r="O1627" s="1" t="s">
        <v>2</v>
      </c>
      <c r="P1627" s="1">
        <v>0</v>
      </c>
      <c r="Q1627" s="1">
        <v>1.56</v>
      </c>
      <c r="R1627" s="1" t="s">
        <v>46</v>
      </c>
      <c r="S1627" s="1">
        <v>0.19</v>
      </c>
      <c r="T1627" s="6">
        <f>+S1627*N1627</f>
        <v>0.2964</v>
      </c>
      <c r="U1627" s="6">
        <f>+S1627*Q1627</f>
        <v>0.2964</v>
      </c>
      <c r="V1627" s="1" t="str">
        <f>IF(AB1627=0,IFERROR(VLOOKUP(L1627,[1]listaMateriales!A:K,11,0),"-"),"Sin producto")</f>
        <v xml:space="preserve">64 x 122 </v>
      </c>
      <c r="W1627" s="6">
        <f>+IF(OR(K1627="27",K1627="28",K1627="29"),VLOOKUP(L1627,[1]listaMateriales!A:E,5,0),0)*N1627/1000</f>
        <v>0</v>
      </c>
      <c r="X1627" s="6">
        <f>+IF(W1627=0,0,T1627/W1627)</f>
        <v>0</v>
      </c>
      <c r="Y1627" s="1" t="str">
        <f>MID(L1627,14,1)</f>
        <v>1</v>
      </c>
      <c r="Z1627" s="2" t="str">
        <f>IF(IFERROR(FIND("PUL",M1627,1),0)&gt;1,"pulido","no")</f>
        <v>no</v>
      </c>
      <c r="AA1627" s="2" t="str">
        <f>IF(IFERROR(FIND("BIOC",M1627,1),0)&gt;1,"BIOCITY","no")</f>
        <v>no</v>
      </c>
      <c r="AB1627" s="2">
        <f>IFERROR(SEARCH("INT",F1627,1),0)+IFERROR(SEARCH("DEV",F1627,1),0)+IFERROR(SEARCH("FC",F1627,1),0)+IFERROR(SEARCH("USD",F1627,1),0)</f>
        <v>0</v>
      </c>
    </row>
    <row r="1628" spans="1:28" x14ac:dyDescent="0.2">
      <c r="A1628" s="1" t="s">
        <v>653</v>
      </c>
      <c r="B1628" s="1" t="s">
        <v>15</v>
      </c>
      <c r="C1628" s="4">
        <v>45370</v>
      </c>
      <c r="D1628" s="1" t="s">
        <v>652</v>
      </c>
      <c r="E1628" s="1" t="s">
        <v>651</v>
      </c>
      <c r="F1628" s="1" t="s">
        <v>167</v>
      </c>
      <c r="G1628" s="1" t="s">
        <v>12</v>
      </c>
      <c r="H1628" s="1" t="s">
        <v>11</v>
      </c>
      <c r="I1628" s="1" t="s">
        <v>50</v>
      </c>
      <c r="J1628" s="1" t="s">
        <v>17</v>
      </c>
      <c r="K1628" s="1" t="s">
        <v>16</v>
      </c>
      <c r="L1628" s="1" t="s">
        <v>183</v>
      </c>
      <c r="M1628" s="1" t="s">
        <v>182</v>
      </c>
      <c r="N1628" s="1">
        <v>1.56</v>
      </c>
      <c r="O1628" s="1" t="s">
        <v>2</v>
      </c>
      <c r="P1628" s="1">
        <v>0</v>
      </c>
      <c r="Q1628" s="1">
        <v>1.56</v>
      </c>
      <c r="R1628" s="1" t="s">
        <v>46</v>
      </c>
      <c r="S1628" s="1">
        <v>0.19</v>
      </c>
      <c r="T1628" s="6">
        <f>+S1628*N1628</f>
        <v>0.2964</v>
      </c>
      <c r="U1628" s="6">
        <f>+S1628*Q1628</f>
        <v>0.2964</v>
      </c>
      <c r="V1628" s="1" t="str">
        <f>IF(AB1628=0,IFERROR(VLOOKUP(L1628,[1]listaMateriales!A:K,11,0),"-"),"Sin producto")</f>
        <v xml:space="preserve">64 x 122 </v>
      </c>
      <c r="W1628" s="6">
        <f>+IF(OR(K1628="27",K1628="28",K1628="29"),VLOOKUP(L1628,[1]listaMateriales!A:E,5,0),0)*N1628/1000</f>
        <v>0</v>
      </c>
      <c r="X1628" s="6">
        <f>+IF(W1628=0,0,T1628/W1628)</f>
        <v>0</v>
      </c>
      <c r="Y1628" s="1" t="str">
        <f>MID(L1628,14,1)</f>
        <v>1</v>
      </c>
      <c r="Z1628" s="2" t="str">
        <f>IF(IFERROR(FIND("PUL",M1628,1),0)&gt;1,"pulido","no")</f>
        <v>no</v>
      </c>
      <c r="AA1628" s="2" t="str">
        <f>IF(IFERROR(FIND("BIOC",M1628,1),0)&gt;1,"BIOCITY","no")</f>
        <v>no</v>
      </c>
      <c r="AB1628" s="2">
        <f>IFERROR(SEARCH("INT",F1628,1),0)+IFERROR(SEARCH("DEV",F1628,1),0)+IFERROR(SEARCH("FC",F1628,1),0)+IFERROR(SEARCH("USD",F1628,1),0)</f>
        <v>0</v>
      </c>
    </row>
    <row r="1629" spans="1:28" x14ac:dyDescent="0.2">
      <c r="A1629" s="1" t="s">
        <v>653</v>
      </c>
      <c r="B1629" s="1" t="s">
        <v>15</v>
      </c>
      <c r="C1629" s="4">
        <v>45370</v>
      </c>
      <c r="D1629" s="1" t="s">
        <v>652</v>
      </c>
      <c r="E1629" s="1" t="s">
        <v>651</v>
      </c>
      <c r="F1629" s="1" t="s">
        <v>167</v>
      </c>
      <c r="G1629" s="1" t="s">
        <v>12</v>
      </c>
      <c r="H1629" s="1" t="s">
        <v>11</v>
      </c>
      <c r="I1629" s="1" t="s">
        <v>50</v>
      </c>
      <c r="J1629" s="1" t="s">
        <v>17</v>
      </c>
      <c r="K1629" s="1" t="s">
        <v>16</v>
      </c>
      <c r="L1629" s="1" t="s">
        <v>171</v>
      </c>
      <c r="M1629" s="1" t="s">
        <v>170</v>
      </c>
      <c r="N1629" s="1">
        <v>1.56</v>
      </c>
      <c r="O1629" s="1" t="s">
        <v>2</v>
      </c>
      <c r="P1629" s="1">
        <v>0</v>
      </c>
      <c r="Q1629" s="1">
        <v>1.56</v>
      </c>
      <c r="R1629" s="1" t="s">
        <v>46</v>
      </c>
      <c r="S1629" s="1">
        <v>0.19</v>
      </c>
      <c r="T1629" s="6">
        <f>+S1629*N1629</f>
        <v>0.2964</v>
      </c>
      <c r="U1629" s="6">
        <f>+S1629*Q1629</f>
        <v>0.2964</v>
      </c>
      <c r="V1629" s="1" t="str">
        <f>IF(AB1629=0,IFERROR(VLOOKUP(L1629,[1]listaMateriales!A:K,11,0),"-"),"Sin producto")</f>
        <v xml:space="preserve">64 x 122 </v>
      </c>
      <c r="W1629" s="6">
        <f>+IF(OR(K1629="27",K1629="28",K1629="29"),VLOOKUP(L1629,[1]listaMateriales!A:E,5,0),0)*N1629/1000</f>
        <v>0</v>
      </c>
      <c r="X1629" s="6">
        <f>+IF(W1629=0,0,T1629/W1629)</f>
        <v>0</v>
      </c>
      <c r="Y1629" s="1" t="str">
        <f>MID(L1629,14,1)</f>
        <v>1</v>
      </c>
      <c r="Z1629" s="2" t="str">
        <f>IF(IFERROR(FIND("PUL",M1629,1),0)&gt;1,"pulido","no")</f>
        <v>no</v>
      </c>
      <c r="AA1629" s="2" t="str">
        <f>IF(IFERROR(FIND("BIOC",M1629,1),0)&gt;1,"BIOCITY","no")</f>
        <v>no</v>
      </c>
      <c r="AB1629" s="2">
        <f>IFERROR(SEARCH("INT",F1629,1),0)+IFERROR(SEARCH("DEV",F1629,1),0)+IFERROR(SEARCH("FC",F1629,1),0)+IFERROR(SEARCH("USD",F1629,1),0)</f>
        <v>0</v>
      </c>
    </row>
    <row r="1630" spans="1:28" x14ac:dyDescent="0.2">
      <c r="A1630" s="1" t="s">
        <v>653</v>
      </c>
      <c r="B1630" s="1" t="s">
        <v>15</v>
      </c>
      <c r="C1630" s="4">
        <v>45370</v>
      </c>
      <c r="D1630" s="1" t="s">
        <v>652</v>
      </c>
      <c r="E1630" s="1" t="s">
        <v>651</v>
      </c>
      <c r="F1630" s="1" t="s">
        <v>167</v>
      </c>
      <c r="G1630" s="1" t="s">
        <v>12</v>
      </c>
      <c r="H1630" s="1" t="s">
        <v>11</v>
      </c>
      <c r="I1630" s="1" t="s">
        <v>50</v>
      </c>
      <c r="J1630" s="1" t="s">
        <v>17</v>
      </c>
      <c r="K1630" s="1" t="s">
        <v>16</v>
      </c>
      <c r="L1630" s="1" t="s">
        <v>173</v>
      </c>
      <c r="M1630" s="1" t="s">
        <v>172</v>
      </c>
      <c r="N1630" s="1">
        <v>1.56</v>
      </c>
      <c r="O1630" s="1" t="s">
        <v>2</v>
      </c>
      <c r="P1630" s="1">
        <v>0</v>
      </c>
      <c r="Q1630" s="1">
        <v>1.56</v>
      </c>
      <c r="R1630" s="1" t="s">
        <v>46</v>
      </c>
      <c r="S1630" s="1">
        <v>0.19</v>
      </c>
      <c r="T1630" s="6">
        <f>+S1630*N1630</f>
        <v>0.2964</v>
      </c>
      <c r="U1630" s="6">
        <f>+S1630*Q1630</f>
        <v>0.2964</v>
      </c>
      <c r="V1630" s="1" t="str">
        <f>IF(AB1630=0,IFERROR(VLOOKUP(L1630,[1]listaMateriales!A:K,11,0),"-"),"Sin producto")</f>
        <v xml:space="preserve">64 x 122 </v>
      </c>
      <c r="W1630" s="6">
        <f>+IF(OR(K1630="27",K1630="28",K1630="29"),VLOOKUP(L1630,[1]listaMateriales!A:E,5,0),0)*N1630/1000</f>
        <v>0</v>
      </c>
      <c r="X1630" s="6">
        <f>+IF(W1630=0,0,T1630/W1630)</f>
        <v>0</v>
      </c>
      <c r="Y1630" s="1" t="str">
        <f>MID(L1630,14,1)</f>
        <v>1</v>
      </c>
      <c r="Z1630" s="2" t="str">
        <f>IF(IFERROR(FIND("PUL",M1630,1),0)&gt;1,"pulido","no")</f>
        <v>no</v>
      </c>
      <c r="AA1630" s="2" t="str">
        <f>IF(IFERROR(FIND("BIOC",M1630,1),0)&gt;1,"BIOCITY","no")</f>
        <v>no</v>
      </c>
      <c r="AB1630" s="2">
        <f>IFERROR(SEARCH("INT",F1630,1),0)+IFERROR(SEARCH("DEV",F1630,1),0)+IFERROR(SEARCH("FC",F1630,1),0)+IFERROR(SEARCH("USD",F1630,1),0)</f>
        <v>0</v>
      </c>
    </row>
    <row r="1631" spans="1:28" x14ac:dyDescent="0.2">
      <c r="A1631" s="1" t="s">
        <v>653</v>
      </c>
      <c r="B1631" s="1" t="s">
        <v>15</v>
      </c>
      <c r="C1631" s="4">
        <v>45370</v>
      </c>
      <c r="D1631" s="1" t="s">
        <v>652</v>
      </c>
      <c r="E1631" s="1" t="s">
        <v>651</v>
      </c>
      <c r="F1631" s="1" t="s">
        <v>167</v>
      </c>
      <c r="G1631" s="1" t="s">
        <v>12</v>
      </c>
      <c r="H1631" s="1" t="s">
        <v>11</v>
      </c>
      <c r="I1631" s="1" t="s">
        <v>50</v>
      </c>
      <c r="J1631" s="1" t="s">
        <v>17</v>
      </c>
      <c r="K1631" s="1" t="s">
        <v>16</v>
      </c>
      <c r="L1631" s="1" t="s">
        <v>169</v>
      </c>
      <c r="M1631" s="1" t="s">
        <v>168</v>
      </c>
      <c r="N1631" s="1">
        <v>1.56</v>
      </c>
      <c r="O1631" s="1" t="s">
        <v>2</v>
      </c>
      <c r="P1631" s="1">
        <v>0</v>
      </c>
      <c r="Q1631" s="1">
        <v>1.56</v>
      </c>
      <c r="R1631" s="1" t="s">
        <v>46</v>
      </c>
      <c r="S1631" s="1">
        <v>0.19</v>
      </c>
      <c r="T1631" s="6">
        <f>+S1631*N1631</f>
        <v>0.2964</v>
      </c>
      <c r="U1631" s="6">
        <f>+S1631*Q1631</f>
        <v>0.2964</v>
      </c>
      <c r="V1631" s="1" t="str">
        <f>IF(AB1631=0,IFERROR(VLOOKUP(L1631,[1]listaMateriales!A:K,11,0),"-"),"Sin producto")</f>
        <v xml:space="preserve">64 x 122 </v>
      </c>
      <c r="W1631" s="6">
        <f>+IF(OR(K1631="27",K1631="28",K1631="29"),VLOOKUP(L1631,[1]listaMateriales!A:E,5,0),0)*N1631/1000</f>
        <v>0</v>
      </c>
      <c r="X1631" s="6">
        <f>+IF(W1631=0,0,T1631/W1631)</f>
        <v>0</v>
      </c>
      <c r="Y1631" s="1" t="str">
        <f>MID(L1631,14,1)</f>
        <v>1</v>
      </c>
      <c r="Z1631" s="2" t="str">
        <f>IF(IFERROR(FIND("PUL",M1631,1),0)&gt;1,"pulido","no")</f>
        <v>no</v>
      </c>
      <c r="AA1631" s="2" t="str">
        <f>IF(IFERROR(FIND("BIOC",M1631,1),0)&gt;1,"BIOCITY","no")</f>
        <v>no</v>
      </c>
      <c r="AB1631" s="2">
        <f>IFERROR(SEARCH("INT",F1631,1),0)+IFERROR(SEARCH("DEV",F1631,1),0)+IFERROR(SEARCH("FC",F1631,1),0)+IFERROR(SEARCH("USD",F1631,1),0)</f>
        <v>0</v>
      </c>
    </row>
    <row r="1632" spans="1:28" x14ac:dyDescent="0.2">
      <c r="A1632" s="1" t="s">
        <v>653</v>
      </c>
      <c r="B1632" s="1" t="s">
        <v>15</v>
      </c>
      <c r="C1632" s="4">
        <v>45370</v>
      </c>
      <c r="D1632" s="1" t="s">
        <v>652</v>
      </c>
      <c r="E1632" s="1" t="s">
        <v>651</v>
      </c>
      <c r="F1632" s="1" t="s">
        <v>167</v>
      </c>
      <c r="G1632" s="1" t="s">
        <v>12</v>
      </c>
      <c r="H1632" s="1" t="s">
        <v>11</v>
      </c>
      <c r="I1632" s="1" t="s">
        <v>50</v>
      </c>
      <c r="J1632" s="1" t="s">
        <v>17</v>
      </c>
      <c r="K1632" s="1" t="s">
        <v>16</v>
      </c>
      <c r="L1632" s="1" t="s">
        <v>175</v>
      </c>
      <c r="M1632" s="1" t="s">
        <v>174</v>
      </c>
      <c r="N1632" s="1">
        <v>1.56</v>
      </c>
      <c r="O1632" s="1" t="s">
        <v>2</v>
      </c>
      <c r="P1632" s="1">
        <v>0</v>
      </c>
      <c r="Q1632" s="1">
        <v>1.56</v>
      </c>
      <c r="R1632" s="1" t="s">
        <v>46</v>
      </c>
      <c r="S1632" s="1">
        <v>0.19</v>
      </c>
      <c r="T1632" s="6">
        <f>+S1632*N1632</f>
        <v>0.2964</v>
      </c>
      <c r="U1632" s="6">
        <f>+S1632*Q1632</f>
        <v>0.2964</v>
      </c>
      <c r="V1632" s="1" t="str">
        <f>IF(AB1632=0,IFERROR(VLOOKUP(L1632,[1]listaMateriales!A:K,11,0),"-"),"Sin producto")</f>
        <v xml:space="preserve">64 x 122 </v>
      </c>
      <c r="W1632" s="6">
        <f>+IF(OR(K1632="27",K1632="28",K1632="29"),VLOOKUP(L1632,[1]listaMateriales!A:E,5,0),0)*N1632/1000</f>
        <v>0</v>
      </c>
      <c r="X1632" s="6">
        <f>+IF(W1632=0,0,T1632/W1632)</f>
        <v>0</v>
      </c>
      <c r="Y1632" s="1" t="str">
        <f>MID(L1632,14,1)</f>
        <v>1</v>
      </c>
      <c r="Z1632" s="2" t="str">
        <f>IF(IFERROR(FIND("PUL",M1632,1),0)&gt;1,"pulido","no")</f>
        <v>no</v>
      </c>
      <c r="AA1632" s="2" t="str">
        <f>IF(IFERROR(FIND("BIOC",M1632,1),0)&gt;1,"BIOCITY","no")</f>
        <v>no</v>
      </c>
      <c r="AB1632" s="2">
        <f>IFERROR(SEARCH("INT",F1632,1),0)+IFERROR(SEARCH("DEV",F1632,1),0)+IFERROR(SEARCH("FC",F1632,1),0)+IFERROR(SEARCH("USD",F1632,1),0)</f>
        <v>0</v>
      </c>
    </row>
    <row r="1633" spans="1:28" x14ac:dyDescent="0.2">
      <c r="A1633" s="1" t="s">
        <v>653</v>
      </c>
      <c r="B1633" s="1" t="s">
        <v>15</v>
      </c>
      <c r="C1633" s="4">
        <v>45370</v>
      </c>
      <c r="D1633" s="1" t="s">
        <v>652</v>
      </c>
      <c r="E1633" s="1" t="s">
        <v>651</v>
      </c>
      <c r="F1633" s="1" t="s">
        <v>167</v>
      </c>
      <c r="G1633" s="1" t="s">
        <v>12</v>
      </c>
      <c r="H1633" s="1" t="s">
        <v>11</v>
      </c>
      <c r="I1633" s="1" t="s">
        <v>50</v>
      </c>
      <c r="J1633" s="1" t="s">
        <v>17</v>
      </c>
      <c r="K1633" s="1" t="s">
        <v>16</v>
      </c>
      <c r="L1633" s="1" t="s">
        <v>181</v>
      </c>
      <c r="M1633" s="1" t="s">
        <v>180</v>
      </c>
      <c r="N1633" s="1">
        <v>1.56</v>
      </c>
      <c r="O1633" s="1" t="s">
        <v>2</v>
      </c>
      <c r="P1633" s="1">
        <v>0</v>
      </c>
      <c r="Q1633" s="1">
        <v>1.56</v>
      </c>
      <c r="R1633" s="1" t="s">
        <v>46</v>
      </c>
      <c r="S1633" s="1">
        <v>0.19</v>
      </c>
      <c r="T1633" s="6">
        <f>+S1633*N1633</f>
        <v>0.2964</v>
      </c>
      <c r="U1633" s="6">
        <f>+S1633*Q1633</f>
        <v>0.2964</v>
      </c>
      <c r="V1633" s="1" t="str">
        <f>IF(AB1633=0,IFERROR(VLOOKUP(L1633,[1]listaMateriales!A:K,11,0),"-"),"Sin producto")</f>
        <v xml:space="preserve">64 x 122 </v>
      </c>
      <c r="W1633" s="6">
        <f>+IF(OR(K1633="27",K1633="28",K1633="29"),VLOOKUP(L1633,[1]listaMateriales!A:E,5,0),0)*N1633/1000</f>
        <v>0</v>
      </c>
      <c r="X1633" s="6">
        <f>+IF(W1633=0,0,T1633/W1633)</f>
        <v>0</v>
      </c>
      <c r="Y1633" s="1" t="str">
        <f>MID(L1633,14,1)</f>
        <v>1</v>
      </c>
      <c r="Z1633" s="2" t="str">
        <f>IF(IFERROR(FIND("PUL",M1633,1),0)&gt;1,"pulido","no")</f>
        <v>no</v>
      </c>
      <c r="AA1633" s="2" t="str">
        <f>IF(IFERROR(FIND("BIOC",M1633,1),0)&gt;1,"BIOCITY","no")</f>
        <v>no</v>
      </c>
      <c r="AB1633" s="2">
        <f>IFERROR(SEARCH("INT",F1633,1),0)+IFERROR(SEARCH("DEV",F1633,1),0)+IFERROR(SEARCH("FC",F1633,1),0)+IFERROR(SEARCH("USD",F1633,1),0)</f>
        <v>0</v>
      </c>
    </row>
    <row r="1634" spans="1:28" x14ac:dyDescent="0.2">
      <c r="A1634" s="1" t="s">
        <v>650</v>
      </c>
      <c r="B1634" s="1" t="s">
        <v>15</v>
      </c>
      <c r="C1634" s="4">
        <v>45370</v>
      </c>
      <c r="D1634" s="1" t="s">
        <v>649</v>
      </c>
      <c r="E1634" s="1" t="s">
        <v>648</v>
      </c>
      <c r="F1634" s="1" t="s">
        <v>167</v>
      </c>
      <c r="G1634" s="1" t="s">
        <v>12</v>
      </c>
      <c r="H1634" s="1" t="s">
        <v>11</v>
      </c>
      <c r="I1634" s="1" t="s">
        <v>188</v>
      </c>
      <c r="J1634" s="1" t="s">
        <v>17</v>
      </c>
      <c r="K1634" s="1" t="s">
        <v>16</v>
      </c>
      <c r="L1634" s="1" t="s">
        <v>181</v>
      </c>
      <c r="M1634" s="1" t="s">
        <v>180</v>
      </c>
      <c r="N1634" s="1">
        <v>1.56</v>
      </c>
      <c r="O1634" s="1" t="s">
        <v>2</v>
      </c>
      <c r="P1634" s="1">
        <v>0</v>
      </c>
      <c r="Q1634" s="1">
        <v>1.56</v>
      </c>
      <c r="R1634" s="1" t="s">
        <v>46</v>
      </c>
      <c r="S1634" s="1">
        <v>0.19</v>
      </c>
      <c r="T1634" s="6">
        <f>+S1634*N1634</f>
        <v>0.2964</v>
      </c>
      <c r="U1634" s="6">
        <f>+S1634*Q1634</f>
        <v>0.2964</v>
      </c>
      <c r="V1634" s="1" t="str">
        <f>IF(AB1634=0,IFERROR(VLOOKUP(L1634,[1]listaMateriales!A:K,11,0),"-"),"Sin producto")</f>
        <v xml:space="preserve">64 x 122 </v>
      </c>
      <c r="W1634" s="6">
        <f>+IF(OR(K1634="27",K1634="28",K1634="29"),VLOOKUP(L1634,[1]listaMateriales!A:E,5,0),0)*N1634/1000</f>
        <v>0</v>
      </c>
      <c r="X1634" s="6">
        <f>+IF(W1634=0,0,T1634/W1634)</f>
        <v>0</v>
      </c>
      <c r="Y1634" s="1" t="str">
        <f>MID(L1634,14,1)</f>
        <v>1</v>
      </c>
      <c r="Z1634" s="2" t="str">
        <f>IF(IFERROR(FIND("PUL",M1634,1),0)&gt;1,"pulido","no")</f>
        <v>no</v>
      </c>
      <c r="AA1634" s="2" t="str">
        <f>IF(IFERROR(FIND("BIOC",M1634,1),0)&gt;1,"BIOCITY","no")</f>
        <v>no</v>
      </c>
      <c r="AB1634" s="2">
        <f>IFERROR(SEARCH("INT",F1634,1),0)+IFERROR(SEARCH("DEV",F1634,1),0)+IFERROR(SEARCH("FC",F1634,1),0)+IFERROR(SEARCH("USD",F1634,1),0)</f>
        <v>0</v>
      </c>
    </row>
    <row r="1635" spans="1:28" x14ac:dyDescent="0.2">
      <c r="A1635" s="1" t="s">
        <v>650</v>
      </c>
      <c r="B1635" s="1" t="s">
        <v>15</v>
      </c>
      <c r="C1635" s="4">
        <v>45370</v>
      </c>
      <c r="D1635" s="1" t="s">
        <v>649</v>
      </c>
      <c r="E1635" s="1" t="s">
        <v>648</v>
      </c>
      <c r="F1635" s="1" t="s">
        <v>167</v>
      </c>
      <c r="G1635" s="1" t="s">
        <v>12</v>
      </c>
      <c r="H1635" s="1" t="s">
        <v>11</v>
      </c>
      <c r="I1635" s="1" t="s">
        <v>188</v>
      </c>
      <c r="J1635" s="1" t="s">
        <v>17</v>
      </c>
      <c r="K1635" s="1" t="s">
        <v>16</v>
      </c>
      <c r="L1635" s="1" t="s">
        <v>175</v>
      </c>
      <c r="M1635" s="1" t="s">
        <v>174</v>
      </c>
      <c r="N1635" s="1">
        <v>1.56</v>
      </c>
      <c r="O1635" s="1" t="s">
        <v>2</v>
      </c>
      <c r="P1635" s="1">
        <v>0</v>
      </c>
      <c r="Q1635" s="1">
        <v>1.56</v>
      </c>
      <c r="R1635" s="1" t="s">
        <v>46</v>
      </c>
      <c r="S1635" s="1">
        <v>0.19</v>
      </c>
      <c r="T1635" s="6">
        <f>+S1635*N1635</f>
        <v>0.2964</v>
      </c>
      <c r="U1635" s="6">
        <f>+S1635*Q1635</f>
        <v>0.2964</v>
      </c>
      <c r="V1635" s="1" t="str">
        <f>IF(AB1635=0,IFERROR(VLOOKUP(L1635,[1]listaMateriales!A:K,11,0),"-"),"Sin producto")</f>
        <v xml:space="preserve">64 x 122 </v>
      </c>
      <c r="W1635" s="6">
        <f>+IF(OR(K1635="27",K1635="28",K1635="29"),VLOOKUP(L1635,[1]listaMateriales!A:E,5,0),0)*N1635/1000</f>
        <v>0</v>
      </c>
      <c r="X1635" s="6">
        <f>+IF(W1635=0,0,T1635/W1635)</f>
        <v>0</v>
      </c>
      <c r="Y1635" s="1" t="str">
        <f>MID(L1635,14,1)</f>
        <v>1</v>
      </c>
      <c r="Z1635" s="2" t="str">
        <f>IF(IFERROR(FIND("PUL",M1635,1),0)&gt;1,"pulido","no")</f>
        <v>no</v>
      </c>
      <c r="AA1635" s="2" t="str">
        <f>IF(IFERROR(FIND("BIOC",M1635,1),0)&gt;1,"BIOCITY","no")</f>
        <v>no</v>
      </c>
      <c r="AB1635" s="2">
        <f>IFERROR(SEARCH("INT",F1635,1),0)+IFERROR(SEARCH("DEV",F1635,1),0)+IFERROR(SEARCH("FC",F1635,1),0)+IFERROR(SEARCH("USD",F1635,1),0)</f>
        <v>0</v>
      </c>
    </row>
    <row r="1636" spans="1:28" x14ac:dyDescent="0.2">
      <c r="A1636" s="1" t="s">
        <v>650</v>
      </c>
      <c r="B1636" s="1" t="s">
        <v>15</v>
      </c>
      <c r="C1636" s="4">
        <v>45370</v>
      </c>
      <c r="D1636" s="1" t="s">
        <v>649</v>
      </c>
      <c r="E1636" s="1" t="s">
        <v>648</v>
      </c>
      <c r="F1636" s="1" t="s">
        <v>167</v>
      </c>
      <c r="G1636" s="1" t="s">
        <v>12</v>
      </c>
      <c r="H1636" s="1" t="s">
        <v>11</v>
      </c>
      <c r="I1636" s="1" t="s">
        <v>188</v>
      </c>
      <c r="J1636" s="1" t="s">
        <v>17</v>
      </c>
      <c r="K1636" s="1" t="s">
        <v>16</v>
      </c>
      <c r="L1636" s="1" t="s">
        <v>169</v>
      </c>
      <c r="M1636" s="1" t="s">
        <v>168</v>
      </c>
      <c r="N1636" s="1">
        <v>1.56</v>
      </c>
      <c r="O1636" s="1" t="s">
        <v>2</v>
      </c>
      <c r="P1636" s="1">
        <v>0</v>
      </c>
      <c r="Q1636" s="1">
        <v>1.56</v>
      </c>
      <c r="R1636" s="1" t="s">
        <v>46</v>
      </c>
      <c r="S1636" s="1">
        <v>0.19</v>
      </c>
      <c r="T1636" s="6">
        <f>+S1636*N1636</f>
        <v>0.2964</v>
      </c>
      <c r="U1636" s="6">
        <f>+S1636*Q1636</f>
        <v>0.2964</v>
      </c>
      <c r="V1636" s="1" t="str">
        <f>IF(AB1636=0,IFERROR(VLOOKUP(L1636,[1]listaMateriales!A:K,11,0),"-"),"Sin producto")</f>
        <v xml:space="preserve">64 x 122 </v>
      </c>
      <c r="W1636" s="6">
        <f>+IF(OR(K1636="27",K1636="28",K1636="29"),VLOOKUP(L1636,[1]listaMateriales!A:E,5,0),0)*N1636/1000</f>
        <v>0</v>
      </c>
      <c r="X1636" s="6">
        <f>+IF(W1636=0,0,T1636/W1636)</f>
        <v>0</v>
      </c>
      <c r="Y1636" s="1" t="str">
        <f>MID(L1636,14,1)</f>
        <v>1</v>
      </c>
      <c r="Z1636" s="2" t="str">
        <f>IF(IFERROR(FIND("PUL",M1636,1),0)&gt;1,"pulido","no")</f>
        <v>no</v>
      </c>
      <c r="AA1636" s="2" t="str">
        <f>IF(IFERROR(FIND("BIOC",M1636,1),0)&gt;1,"BIOCITY","no")</f>
        <v>no</v>
      </c>
      <c r="AB1636" s="2">
        <f>IFERROR(SEARCH("INT",F1636,1),0)+IFERROR(SEARCH("DEV",F1636,1),0)+IFERROR(SEARCH("FC",F1636,1),0)+IFERROR(SEARCH("USD",F1636,1),0)</f>
        <v>0</v>
      </c>
    </row>
    <row r="1637" spans="1:28" x14ac:dyDescent="0.2">
      <c r="A1637" s="1" t="s">
        <v>650</v>
      </c>
      <c r="B1637" s="1" t="s">
        <v>15</v>
      </c>
      <c r="C1637" s="4">
        <v>45370</v>
      </c>
      <c r="D1637" s="1" t="s">
        <v>649</v>
      </c>
      <c r="E1637" s="1" t="s">
        <v>648</v>
      </c>
      <c r="F1637" s="1" t="s">
        <v>167</v>
      </c>
      <c r="G1637" s="1" t="s">
        <v>12</v>
      </c>
      <c r="H1637" s="1" t="s">
        <v>11</v>
      </c>
      <c r="I1637" s="1" t="s">
        <v>188</v>
      </c>
      <c r="J1637" s="1" t="s">
        <v>17</v>
      </c>
      <c r="K1637" s="1" t="s">
        <v>16</v>
      </c>
      <c r="L1637" s="1" t="s">
        <v>173</v>
      </c>
      <c r="M1637" s="1" t="s">
        <v>172</v>
      </c>
      <c r="N1637" s="1">
        <v>1.56</v>
      </c>
      <c r="O1637" s="1" t="s">
        <v>2</v>
      </c>
      <c r="P1637" s="1">
        <v>0</v>
      </c>
      <c r="Q1637" s="1">
        <v>1.56</v>
      </c>
      <c r="R1637" s="1" t="s">
        <v>46</v>
      </c>
      <c r="S1637" s="1">
        <v>0.19</v>
      </c>
      <c r="T1637" s="6">
        <f>+S1637*N1637</f>
        <v>0.2964</v>
      </c>
      <c r="U1637" s="6">
        <f>+S1637*Q1637</f>
        <v>0.2964</v>
      </c>
      <c r="V1637" s="1" t="str">
        <f>IF(AB1637=0,IFERROR(VLOOKUP(L1637,[1]listaMateriales!A:K,11,0),"-"),"Sin producto")</f>
        <v xml:space="preserve">64 x 122 </v>
      </c>
      <c r="W1637" s="6">
        <f>+IF(OR(K1637="27",K1637="28",K1637="29"),VLOOKUP(L1637,[1]listaMateriales!A:E,5,0),0)*N1637/1000</f>
        <v>0</v>
      </c>
      <c r="X1637" s="6">
        <f>+IF(W1637=0,0,T1637/W1637)</f>
        <v>0</v>
      </c>
      <c r="Y1637" s="1" t="str">
        <f>MID(L1637,14,1)</f>
        <v>1</v>
      </c>
      <c r="Z1637" s="2" t="str">
        <f>IF(IFERROR(FIND("PUL",M1637,1),0)&gt;1,"pulido","no")</f>
        <v>no</v>
      </c>
      <c r="AA1637" s="2" t="str">
        <f>IF(IFERROR(FIND("BIOC",M1637,1),0)&gt;1,"BIOCITY","no")</f>
        <v>no</v>
      </c>
      <c r="AB1637" s="2">
        <f>IFERROR(SEARCH("INT",F1637,1),0)+IFERROR(SEARCH("DEV",F1637,1),0)+IFERROR(SEARCH("FC",F1637,1),0)+IFERROR(SEARCH("USD",F1637,1),0)</f>
        <v>0</v>
      </c>
    </row>
    <row r="1638" spans="1:28" x14ac:dyDescent="0.2">
      <c r="A1638" s="1" t="s">
        <v>650</v>
      </c>
      <c r="B1638" s="1" t="s">
        <v>15</v>
      </c>
      <c r="C1638" s="4">
        <v>45370</v>
      </c>
      <c r="D1638" s="1" t="s">
        <v>649</v>
      </c>
      <c r="E1638" s="1" t="s">
        <v>648</v>
      </c>
      <c r="F1638" s="1" t="s">
        <v>167</v>
      </c>
      <c r="G1638" s="1" t="s">
        <v>12</v>
      </c>
      <c r="H1638" s="1" t="s">
        <v>11</v>
      </c>
      <c r="I1638" s="1" t="s">
        <v>188</v>
      </c>
      <c r="J1638" s="1" t="s">
        <v>17</v>
      </c>
      <c r="K1638" s="1" t="s">
        <v>16</v>
      </c>
      <c r="L1638" s="1" t="s">
        <v>171</v>
      </c>
      <c r="M1638" s="1" t="s">
        <v>170</v>
      </c>
      <c r="N1638" s="1">
        <v>1.56</v>
      </c>
      <c r="O1638" s="1" t="s">
        <v>2</v>
      </c>
      <c r="P1638" s="1">
        <v>0</v>
      </c>
      <c r="Q1638" s="1">
        <v>1.56</v>
      </c>
      <c r="R1638" s="1" t="s">
        <v>46</v>
      </c>
      <c r="S1638" s="1">
        <v>0.19</v>
      </c>
      <c r="T1638" s="6">
        <f>+S1638*N1638</f>
        <v>0.2964</v>
      </c>
      <c r="U1638" s="6">
        <f>+S1638*Q1638</f>
        <v>0.2964</v>
      </c>
      <c r="V1638" s="1" t="str">
        <f>IF(AB1638=0,IFERROR(VLOOKUP(L1638,[1]listaMateriales!A:K,11,0),"-"),"Sin producto")</f>
        <v xml:space="preserve">64 x 122 </v>
      </c>
      <c r="W1638" s="6">
        <f>+IF(OR(K1638="27",K1638="28",K1638="29"),VLOOKUP(L1638,[1]listaMateriales!A:E,5,0),0)*N1638/1000</f>
        <v>0</v>
      </c>
      <c r="X1638" s="6">
        <f>+IF(W1638=0,0,T1638/W1638)</f>
        <v>0</v>
      </c>
      <c r="Y1638" s="1" t="str">
        <f>MID(L1638,14,1)</f>
        <v>1</v>
      </c>
      <c r="Z1638" s="2" t="str">
        <f>IF(IFERROR(FIND("PUL",M1638,1),0)&gt;1,"pulido","no")</f>
        <v>no</v>
      </c>
      <c r="AA1638" s="2" t="str">
        <f>IF(IFERROR(FIND("BIOC",M1638,1),0)&gt;1,"BIOCITY","no")</f>
        <v>no</v>
      </c>
      <c r="AB1638" s="2">
        <f>IFERROR(SEARCH("INT",F1638,1),0)+IFERROR(SEARCH("DEV",F1638,1),0)+IFERROR(SEARCH("FC",F1638,1),0)+IFERROR(SEARCH("USD",F1638,1),0)</f>
        <v>0</v>
      </c>
    </row>
    <row r="1639" spans="1:28" x14ac:dyDescent="0.2">
      <c r="A1639" s="1" t="s">
        <v>650</v>
      </c>
      <c r="B1639" s="1" t="s">
        <v>15</v>
      </c>
      <c r="C1639" s="4">
        <v>45370</v>
      </c>
      <c r="D1639" s="1" t="s">
        <v>649</v>
      </c>
      <c r="E1639" s="1" t="s">
        <v>648</v>
      </c>
      <c r="F1639" s="1" t="s">
        <v>167</v>
      </c>
      <c r="G1639" s="1" t="s">
        <v>12</v>
      </c>
      <c r="H1639" s="1" t="s">
        <v>11</v>
      </c>
      <c r="I1639" s="1" t="s">
        <v>188</v>
      </c>
      <c r="J1639" s="1" t="s">
        <v>17</v>
      </c>
      <c r="K1639" s="1" t="s">
        <v>16</v>
      </c>
      <c r="L1639" s="1" t="s">
        <v>183</v>
      </c>
      <c r="M1639" s="1" t="s">
        <v>182</v>
      </c>
      <c r="N1639" s="1">
        <v>1.56</v>
      </c>
      <c r="O1639" s="1" t="s">
        <v>2</v>
      </c>
      <c r="P1639" s="1">
        <v>0</v>
      </c>
      <c r="Q1639" s="1">
        <v>1.56</v>
      </c>
      <c r="R1639" s="1" t="s">
        <v>46</v>
      </c>
      <c r="S1639" s="1">
        <v>0.19</v>
      </c>
      <c r="T1639" s="6">
        <f>+S1639*N1639</f>
        <v>0.2964</v>
      </c>
      <c r="U1639" s="6">
        <f>+S1639*Q1639</f>
        <v>0.2964</v>
      </c>
      <c r="V1639" s="1" t="str">
        <f>IF(AB1639=0,IFERROR(VLOOKUP(L1639,[1]listaMateriales!A:K,11,0),"-"),"Sin producto")</f>
        <v xml:space="preserve">64 x 122 </v>
      </c>
      <c r="W1639" s="6">
        <f>+IF(OR(K1639="27",K1639="28",K1639="29"),VLOOKUP(L1639,[1]listaMateriales!A:E,5,0),0)*N1639/1000</f>
        <v>0</v>
      </c>
      <c r="X1639" s="6">
        <f>+IF(W1639=0,0,T1639/W1639)</f>
        <v>0</v>
      </c>
      <c r="Y1639" s="1" t="str">
        <f>MID(L1639,14,1)</f>
        <v>1</v>
      </c>
      <c r="Z1639" s="2" t="str">
        <f>IF(IFERROR(FIND("PUL",M1639,1),0)&gt;1,"pulido","no")</f>
        <v>no</v>
      </c>
      <c r="AA1639" s="2" t="str">
        <f>IF(IFERROR(FIND("BIOC",M1639,1),0)&gt;1,"BIOCITY","no")</f>
        <v>no</v>
      </c>
      <c r="AB1639" s="2">
        <f>IFERROR(SEARCH("INT",F1639,1),0)+IFERROR(SEARCH("DEV",F1639,1),0)+IFERROR(SEARCH("FC",F1639,1),0)+IFERROR(SEARCH("USD",F1639,1),0)</f>
        <v>0</v>
      </c>
    </row>
    <row r="1640" spans="1:28" x14ac:dyDescent="0.2">
      <c r="A1640" s="1" t="s">
        <v>650</v>
      </c>
      <c r="B1640" s="1" t="s">
        <v>15</v>
      </c>
      <c r="C1640" s="4">
        <v>45370</v>
      </c>
      <c r="D1640" s="1" t="s">
        <v>649</v>
      </c>
      <c r="E1640" s="1" t="s">
        <v>648</v>
      </c>
      <c r="F1640" s="1" t="s">
        <v>167</v>
      </c>
      <c r="G1640" s="1" t="s">
        <v>12</v>
      </c>
      <c r="H1640" s="1" t="s">
        <v>11</v>
      </c>
      <c r="I1640" s="1" t="s">
        <v>188</v>
      </c>
      <c r="J1640" s="1" t="s">
        <v>17</v>
      </c>
      <c r="K1640" s="1" t="s">
        <v>16</v>
      </c>
      <c r="L1640" s="1" t="s">
        <v>179</v>
      </c>
      <c r="M1640" s="1" t="s">
        <v>178</v>
      </c>
      <c r="N1640" s="1">
        <v>1.56</v>
      </c>
      <c r="O1640" s="1" t="s">
        <v>2</v>
      </c>
      <c r="P1640" s="1">
        <v>0</v>
      </c>
      <c r="Q1640" s="1">
        <v>1.56</v>
      </c>
      <c r="R1640" s="1" t="s">
        <v>46</v>
      </c>
      <c r="S1640" s="1">
        <v>0.19</v>
      </c>
      <c r="T1640" s="6">
        <f>+S1640*N1640</f>
        <v>0.2964</v>
      </c>
      <c r="U1640" s="6">
        <f>+S1640*Q1640</f>
        <v>0.2964</v>
      </c>
      <c r="V1640" s="1" t="str">
        <f>IF(AB1640=0,IFERROR(VLOOKUP(L1640,[1]listaMateriales!A:K,11,0),"-"),"Sin producto")</f>
        <v xml:space="preserve">64 x 122 </v>
      </c>
      <c r="W1640" s="6">
        <f>+IF(OR(K1640="27",K1640="28",K1640="29"),VLOOKUP(L1640,[1]listaMateriales!A:E,5,0),0)*N1640/1000</f>
        <v>0</v>
      </c>
      <c r="X1640" s="6">
        <f>+IF(W1640=0,0,T1640/W1640)</f>
        <v>0</v>
      </c>
      <c r="Y1640" s="1" t="str">
        <f>MID(L1640,14,1)</f>
        <v>1</v>
      </c>
      <c r="Z1640" s="2" t="str">
        <f>IF(IFERROR(FIND("PUL",M1640,1),0)&gt;1,"pulido","no")</f>
        <v>no</v>
      </c>
      <c r="AA1640" s="2" t="str">
        <f>IF(IFERROR(FIND("BIOC",M1640,1),0)&gt;1,"BIOCITY","no")</f>
        <v>no</v>
      </c>
      <c r="AB1640" s="2">
        <f>IFERROR(SEARCH("INT",F1640,1),0)+IFERROR(SEARCH("DEV",F1640,1),0)+IFERROR(SEARCH("FC",F1640,1),0)+IFERROR(SEARCH("USD",F1640,1),0)</f>
        <v>0</v>
      </c>
    </row>
    <row r="1641" spans="1:28" x14ac:dyDescent="0.2">
      <c r="A1641" s="1" t="s">
        <v>650</v>
      </c>
      <c r="B1641" s="1" t="s">
        <v>15</v>
      </c>
      <c r="C1641" s="4">
        <v>45370</v>
      </c>
      <c r="D1641" s="1" t="s">
        <v>649</v>
      </c>
      <c r="E1641" s="1" t="s">
        <v>648</v>
      </c>
      <c r="F1641" s="1" t="s">
        <v>167</v>
      </c>
      <c r="G1641" s="1" t="s">
        <v>12</v>
      </c>
      <c r="H1641" s="1" t="s">
        <v>11</v>
      </c>
      <c r="I1641" s="1" t="s">
        <v>188</v>
      </c>
      <c r="J1641" s="1" t="s">
        <v>17</v>
      </c>
      <c r="K1641" s="1" t="s">
        <v>16</v>
      </c>
      <c r="L1641" s="1" t="s">
        <v>177</v>
      </c>
      <c r="M1641" s="1" t="s">
        <v>176</v>
      </c>
      <c r="N1641" s="1">
        <v>1.56</v>
      </c>
      <c r="O1641" s="1" t="s">
        <v>2</v>
      </c>
      <c r="P1641" s="1">
        <v>0</v>
      </c>
      <c r="Q1641" s="1">
        <v>1.56</v>
      </c>
      <c r="R1641" s="1" t="s">
        <v>46</v>
      </c>
      <c r="S1641" s="1">
        <v>0.19</v>
      </c>
      <c r="T1641" s="6">
        <f>+S1641*N1641</f>
        <v>0.2964</v>
      </c>
      <c r="U1641" s="6">
        <f>+S1641*Q1641</f>
        <v>0.2964</v>
      </c>
      <c r="V1641" s="1" t="str">
        <f>IF(AB1641=0,IFERROR(VLOOKUP(L1641,[1]listaMateriales!A:K,11,0),"-"),"Sin producto")</f>
        <v xml:space="preserve">64 x 122 </v>
      </c>
      <c r="W1641" s="6">
        <f>+IF(OR(K1641="27",K1641="28",K1641="29"),VLOOKUP(L1641,[1]listaMateriales!A:E,5,0),0)*N1641/1000</f>
        <v>0</v>
      </c>
      <c r="X1641" s="6">
        <f>+IF(W1641=0,0,T1641/W1641)</f>
        <v>0</v>
      </c>
      <c r="Y1641" s="1" t="str">
        <f>MID(L1641,14,1)</f>
        <v>1</v>
      </c>
      <c r="Z1641" s="2" t="str">
        <f>IF(IFERROR(FIND("PUL",M1641,1),0)&gt;1,"pulido","no")</f>
        <v>no</v>
      </c>
      <c r="AA1641" s="2" t="str">
        <f>IF(IFERROR(FIND("BIOC",M1641,1),0)&gt;1,"BIOCITY","no")</f>
        <v>no</v>
      </c>
      <c r="AB1641" s="2">
        <f>IFERROR(SEARCH("INT",F1641,1),0)+IFERROR(SEARCH("DEV",F1641,1),0)+IFERROR(SEARCH("FC",F1641,1),0)+IFERROR(SEARCH("USD",F1641,1),0)</f>
        <v>0</v>
      </c>
    </row>
    <row r="1642" spans="1:28" x14ac:dyDescent="0.2">
      <c r="A1642" s="1" t="s">
        <v>650</v>
      </c>
      <c r="B1642" s="1" t="s">
        <v>15</v>
      </c>
      <c r="C1642" s="4">
        <v>45370</v>
      </c>
      <c r="D1642" s="1" t="s">
        <v>649</v>
      </c>
      <c r="E1642" s="1" t="s">
        <v>648</v>
      </c>
      <c r="F1642" s="1" t="s">
        <v>167</v>
      </c>
      <c r="G1642" s="1" t="s">
        <v>12</v>
      </c>
      <c r="H1642" s="1" t="s">
        <v>11</v>
      </c>
      <c r="I1642" s="1" t="s">
        <v>188</v>
      </c>
      <c r="J1642" s="1" t="s">
        <v>17</v>
      </c>
      <c r="K1642" s="1" t="s">
        <v>16</v>
      </c>
      <c r="L1642" s="1" t="s">
        <v>166</v>
      </c>
      <c r="M1642" s="1" t="s">
        <v>165</v>
      </c>
      <c r="N1642" s="1">
        <v>1.56</v>
      </c>
      <c r="O1642" s="1" t="s">
        <v>2</v>
      </c>
      <c r="P1642" s="1">
        <v>0</v>
      </c>
      <c r="Q1642" s="1">
        <v>1.56</v>
      </c>
      <c r="R1642" s="1" t="s">
        <v>46</v>
      </c>
      <c r="S1642" s="1">
        <v>0.21</v>
      </c>
      <c r="T1642" s="6">
        <f>+S1642*N1642</f>
        <v>0.3276</v>
      </c>
      <c r="U1642" s="6">
        <f>+S1642*Q1642</f>
        <v>0.3276</v>
      </c>
      <c r="V1642" s="1" t="str">
        <f>IF(AB1642=0,IFERROR(VLOOKUP(L1642,[1]listaMateriales!A:K,11,0),"-"),"Sin producto")</f>
        <v xml:space="preserve">64 x 122 </v>
      </c>
      <c r="W1642" s="6">
        <f>+IF(OR(K1642="27",K1642="28",K1642="29"),VLOOKUP(L1642,[1]listaMateriales!A:E,5,0),0)*N1642/1000</f>
        <v>0</v>
      </c>
      <c r="X1642" s="6">
        <f>+IF(W1642=0,0,T1642/W1642)</f>
        <v>0</v>
      </c>
      <c r="Y1642" s="1" t="str">
        <f>MID(L1642,14,1)</f>
        <v>1</v>
      </c>
      <c r="Z1642" s="2" t="str">
        <f>IF(IFERROR(FIND("PUL",M1642,1),0)&gt;1,"pulido","no")</f>
        <v>no</v>
      </c>
      <c r="AA1642" s="2" t="str">
        <f>IF(IFERROR(FIND("BIOC",M1642,1),0)&gt;1,"BIOCITY","no")</f>
        <v>no</v>
      </c>
      <c r="AB1642" s="2">
        <f>IFERROR(SEARCH("INT",F1642,1),0)+IFERROR(SEARCH("DEV",F1642,1),0)+IFERROR(SEARCH("FC",F1642,1),0)+IFERROR(SEARCH("USD",F1642,1),0)</f>
        <v>0</v>
      </c>
    </row>
    <row r="1643" spans="1:28" x14ac:dyDescent="0.2">
      <c r="A1643" s="1" t="s">
        <v>647</v>
      </c>
      <c r="B1643" s="1" t="s">
        <v>15</v>
      </c>
      <c r="C1643" s="4">
        <v>45370</v>
      </c>
      <c r="D1643" s="1" t="s">
        <v>646</v>
      </c>
      <c r="E1643" s="1" t="s">
        <v>645</v>
      </c>
      <c r="F1643" s="1" t="s">
        <v>167</v>
      </c>
      <c r="G1643" s="1" t="s">
        <v>12</v>
      </c>
      <c r="H1643" s="1" t="s">
        <v>11</v>
      </c>
      <c r="I1643" s="1" t="s">
        <v>50</v>
      </c>
      <c r="J1643" s="1" t="s">
        <v>17</v>
      </c>
      <c r="K1643" s="1" t="s">
        <v>16</v>
      </c>
      <c r="L1643" s="1" t="s">
        <v>166</v>
      </c>
      <c r="M1643" s="1" t="s">
        <v>165</v>
      </c>
      <c r="N1643" s="1">
        <v>1.56</v>
      </c>
      <c r="O1643" s="1" t="s">
        <v>2</v>
      </c>
      <c r="P1643" s="1">
        <v>0</v>
      </c>
      <c r="Q1643" s="1">
        <v>1.56</v>
      </c>
      <c r="R1643" s="1" t="s">
        <v>46</v>
      </c>
      <c r="S1643" s="1">
        <v>0.21</v>
      </c>
      <c r="T1643" s="6">
        <f>+S1643*N1643</f>
        <v>0.3276</v>
      </c>
      <c r="U1643" s="6">
        <f>+S1643*Q1643</f>
        <v>0.3276</v>
      </c>
      <c r="V1643" s="1" t="str">
        <f>IF(AB1643=0,IFERROR(VLOOKUP(L1643,[1]listaMateriales!A:K,11,0),"-"),"Sin producto")</f>
        <v xml:space="preserve">64 x 122 </v>
      </c>
      <c r="W1643" s="6">
        <f>+IF(OR(K1643="27",K1643="28",K1643="29"),VLOOKUP(L1643,[1]listaMateriales!A:E,5,0),0)*N1643/1000</f>
        <v>0</v>
      </c>
      <c r="X1643" s="6">
        <f>+IF(W1643=0,0,T1643/W1643)</f>
        <v>0</v>
      </c>
      <c r="Y1643" s="1" t="str">
        <f>MID(L1643,14,1)</f>
        <v>1</v>
      </c>
      <c r="Z1643" s="2" t="str">
        <f>IF(IFERROR(FIND("PUL",M1643,1),0)&gt;1,"pulido","no")</f>
        <v>no</v>
      </c>
      <c r="AA1643" s="2" t="str">
        <f>IF(IFERROR(FIND("BIOC",M1643,1),0)&gt;1,"BIOCITY","no")</f>
        <v>no</v>
      </c>
      <c r="AB1643" s="2">
        <f>IFERROR(SEARCH("INT",F1643,1),0)+IFERROR(SEARCH("DEV",F1643,1),0)+IFERROR(SEARCH("FC",F1643,1),0)+IFERROR(SEARCH("USD",F1643,1),0)</f>
        <v>0</v>
      </c>
    </row>
    <row r="1644" spans="1:28" x14ac:dyDescent="0.2">
      <c r="A1644" s="1" t="s">
        <v>647</v>
      </c>
      <c r="B1644" s="1" t="s">
        <v>15</v>
      </c>
      <c r="C1644" s="4">
        <v>45370</v>
      </c>
      <c r="D1644" s="1" t="s">
        <v>646</v>
      </c>
      <c r="E1644" s="1" t="s">
        <v>645</v>
      </c>
      <c r="F1644" s="1" t="s">
        <v>167</v>
      </c>
      <c r="G1644" s="1" t="s">
        <v>12</v>
      </c>
      <c r="H1644" s="1" t="s">
        <v>11</v>
      </c>
      <c r="I1644" s="1" t="s">
        <v>50</v>
      </c>
      <c r="J1644" s="1" t="s">
        <v>17</v>
      </c>
      <c r="K1644" s="1" t="s">
        <v>16</v>
      </c>
      <c r="L1644" s="1" t="s">
        <v>177</v>
      </c>
      <c r="M1644" s="1" t="s">
        <v>176</v>
      </c>
      <c r="N1644" s="1">
        <v>1.56</v>
      </c>
      <c r="O1644" s="1" t="s">
        <v>2</v>
      </c>
      <c r="P1644" s="1">
        <v>0</v>
      </c>
      <c r="Q1644" s="1">
        <v>1.56</v>
      </c>
      <c r="R1644" s="1" t="s">
        <v>46</v>
      </c>
      <c r="S1644" s="1">
        <v>0.19</v>
      </c>
      <c r="T1644" s="6">
        <f>+S1644*N1644</f>
        <v>0.2964</v>
      </c>
      <c r="U1644" s="6">
        <f>+S1644*Q1644</f>
        <v>0.2964</v>
      </c>
      <c r="V1644" s="1" t="str">
        <f>IF(AB1644=0,IFERROR(VLOOKUP(L1644,[1]listaMateriales!A:K,11,0),"-"),"Sin producto")</f>
        <v xml:space="preserve">64 x 122 </v>
      </c>
      <c r="W1644" s="6">
        <f>+IF(OR(K1644="27",K1644="28",K1644="29"),VLOOKUP(L1644,[1]listaMateriales!A:E,5,0),0)*N1644/1000</f>
        <v>0</v>
      </c>
      <c r="X1644" s="6">
        <f>+IF(W1644=0,0,T1644/W1644)</f>
        <v>0</v>
      </c>
      <c r="Y1644" s="1" t="str">
        <f>MID(L1644,14,1)</f>
        <v>1</v>
      </c>
      <c r="Z1644" s="2" t="str">
        <f>IF(IFERROR(FIND("PUL",M1644,1),0)&gt;1,"pulido","no")</f>
        <v>no</v>
      </c>
      <c r="AA1644" s="2" t="str">
        <f>IF(IFERROR(FIND("BIOC",M1644,1),0)&gt;1,"BIOCITY","no")</f>
        <v>no</v>
      </c>
      <c r="AB1644" s="2">
        <f>IFERROR(SEARCH("INT",F1644,1),0)+IFERROR(SEARCH("DEV",F1644,1),0)+IFERROR(SEARCH("FC",F1644,1),0)+IFERROR(SEARCH("USD",F1644,1),0)</f>
        <v>0</v>
      </c>
    </row>
    <row r="1645" spans="1:28" x14ac:dyDescent="0.2">
      <c r="A1645" s="1" t="s">
        <v>647</v>
      </c>
      <c r="B1645" s="1" t="s">
        <v>15</v>
      </c>
      <c r="C1645" s="4">
        <v>45370</v>
      </c>
      <c r="D1645" s="1" t="s">
        <v>646</v>
      </c>
      <c r="E1645" s="1" t="s">
        <v>645</v>
      </c>
      <c r="F1645" s="1" t="s">
        <v>167</v>
      </c>
      <c r="G1645" s="1" t="s">
        <v>12</v>
      </c>
      <c r="H1645" s="1" t="s">
        <v>11</v>
      </c>
      <c r="I1645" s="1" t="s">
        <v>50</v>
      </c>
      <c r="J1645" s="1" t="s">
        <v>17</v>
      </c>
      <c r="K1645" s="1" t="s">
        <v>16</v>
      </c>
      <c r="L1645" s="1" t="s">
        <v>179</v>
      </c>
      <c r="M1645" s="1" t="s">
        <v>178</v>
      </c>
      <c r="N1645" s="1">
        <v>1.56</v>
      </c>
      <c r="O1645" s="1" t="s">
        <v>2</v>
      </c>
      <c r="P1645" s="1">
        <v>0</v>
      </c>
      <c r="Q1645" s="1">
        <v>1.56</v>
      </c>
      <c r="R1645" s="1" t="s">
        <v>46</v>
      </c>
      <c r="S1645" s="1">
        <v>0.19</v>
      </c>
      <c r="T1645" s="6">
        <f>+S1645*N1645</f>
        <v>0.2964</v>
      </c>
      <c r="U1645" s="6">
        <f>+S1645*Q1645</f>
        <v>0.2964</v>
      </c>
      <c r="V1645" s="1" t="str">
        <f>IF(AB1645=0,IFERROR(VLOOKUP(L1645,[1]listaMateriales!A:K,11,0),"-"),"Sin producto")</f>
        <v xml:space="preserve">64 x 122 </v>
      </c>
      <c r="W1645" s="6">
        <f>+IF(OR(K1645="27",K1645="28",K1645="29"),VLOOKUP(L1645,[1]listaMateriales!A:E,5,0),0)*N1645/1000</f>
        <v>0</v>
      </c>
      <c r="X1645" s="6">
        <f>+IF(W1645=0,0,T1645/W1645)</f>
        <v>0</v>
      </c>
      <c r="Y1645" s="1" t="str">
        <f>MID(L1645,14,1)</f>
        <v>1</v>
      </c>
      <c r="Z1645" s="2" t="str">
        <f>IF(IFERROR(FIND("PUL",M1645,1),0)&gt;1,"pulido","no")</f>
        <v>no</v>
      </c>
      <c r="AA1645" s="2" t="str">
        <f>IF(IFERROR(FIND("BIOC",M1645,1),0)&gt;1,"BIOCITY","no")</f>
        <v>no</v>
      </c>
      <c r="AB1645" s="2">
        <f>IFERROR(SEARCH("INT",F1645,1),0)+IFERROR(SEARCH("DEV",F1645,1),0)+IFERROR(SEARCH("FC",F1645,1),0)+IFERROR(SEARCH("USD",F1645,1),0)</f>
        <v>0</v>
      </c>
    </row>
    <row r="1646" spans="1:28" x14ac:dyDescent="0.2">
      <c r="A1646" s="1" t="s">
        <v>647</v>
      </c>
      <c r="B1646" s="1" t="s">
        <v>15</v>
      </c>
      <c r="C1646" s="4">
        <v>45370</v>
      </c>
      <c r="D1646" s="1" t="s">
        <v>646</v>
      </c>
      <c r="E1646" s="1" t="s">
        <v>645</v>
      </c>
      <c r="F1646" s="1" t="s">
        <v>167</v>
      </c>
      <c r="G1646" s="1" t="s">
        <v>12</v>
      </c>
      <c r="H1646" s="1" t="s">
        <v>11</v>
      </c>
      <c r="I1646" s="1" t="s">
        <v>50</v>
      </c>
      <c r="J1646" s="1" t="s">
        <v>17</v>
      </c>
      <c r="K1646" s="1" t="s">
        <v>16</v>
      </c>
      <c r="L1646" s="1" t="s">
        <v>183</v>
      </c>
      <c r="M1646" s="1" t="s">
        <v>182</v>
      </c>
      <c r="N1646" s="1">
        <v>1.56</v>
      </c>
      <c r="O1646" s="1" t="s">
        <v>2</v>
      </c>
      <c r="P1646" s="1">
        <v>0</v>
      </c>
      <c r="Q1646" s="1">
        <v>1.56</v>
      </c>
      <c r="R1646" s="1" t="s">
        <v>46</v>
      </c>
      <c r="S1646" s="1">
        <v>0.19</v>
      </c>
      <c r="T1646" s="6">
        <f>+S1646*N1646</f>
        <v>0.2964</v>
      </c>
      <c r="U1646" s="6">
        <f>+S1646*Q1646</f>
        <v>0.2964</v>
      </c>
      <c r="V1646" s="1" t="str">
        <f>IF(AB1646=0,IFERROR(VLOOKUP(L1646,[1]listaMateriales!A:K,11,0),"-"),"Sin producto")</f>
        <v xml:space="preserve">64 x 122 </v>
      </c>
      <c r="W1646" s="6">
        <f>+IF(OR(K1646="27",K1646="28",K1646="29"),VLOOKUP(L1646,[1]listaMateriales!A:E,5,0),0)*N1646/1000</f>
        <v>0</v>
      </c>
      <c r="X1646" s="6">
        <f>+IF(W1646=0,0,T1646/W1646)</f>
        <v>0</v>
      </c>
      <c r="Y1646" s="1" t="str">
        <f>MID(L1646,14,1)</f>
        <v>1</v>
      </c>
      <c r="Z1646" s="2" t="str">
        <f>IF(IFERROR(FIND("PUL",M1646,1),0)&gt;1,"pulido","no")</f>
        <v>no</v>
      </c>
      <c r="AA1646" s="2" t="str">
        <f>IF(IFERROR(FIND("BIOC",M1646,1),0)&gt;1,"BIOCITY","no")</f>
        <v>no</v>
      </c>
      <c r="AB1646" s="2">
        <f>IFERROR(SEARCH("INT",F1646,1),0)+IFERROR(SEARCH("DEV",F1646,1),0)+IFERROR(SEARCH("FC",F1646,1),0)+IFERROR(SEARCH("USD",F1646,1),0)</f>
        <v>0</v>
      </c>
    </row>
    <row r="1647" spans="1:28" x14ac:dyDescent="0.2">
      <c r="A1647" s="1" t="s">
        <v>647</v>
      </c>
      <c r="B1647" s="1" t="s">
        <v>15</v>
      </c>
      <c r="C1647" s="4">
        <v>45370</v>
      </c>
      <c r="D1647" s="1" t="s">
        <v>646</v>
      </c>
      <c r="E1647" s="1" t="s">
        <v>645</v>
      </c>
      <c r="F1647" s="1" t="s">
        <v>167</v>
      </c>
      <c r="G1647" s="1" t="s">
        <v>12</v>
      </c>
      <c r="H1647" s="1" t="s">
        <v>11</v>
      </c>
      <c r="I1647" s="1" t="s">
        <v>50</v>
      </c>
      <c r="J1647" s="1" t="s">
        <v>17</v>
      </c>
      <c r="K1647" s="1" t="s">
        <v>16</v>
      </c>
      <c r="L1647" s="1" t="s">
        <v>171</v>
      </c>
      <c r="M1647" s="1" t="s">
        <v>170</v>
      </c>
      <c r="N1647" s="1">
        <v>1.56</v>
      </c>
      <c r="O1647" s="1" t="s">
        <v>2</v>
      </c>
      <c r="P1647" s="1">
        <v>0</v>
      </c>
      <c r="Q1647" s="1">
        <v>1.56</v>
      </c>
      <c r="R1647" s="1" t="s">
        <v>46</v>
      </c>
      <c r="S1647" s="1">
        <v>0.19</v>
      </c>
      <c r="T1647" s="6">
        <f>+S1647*N1647</f>
        <v>0.2964</v>
      </c>
      <c r="U1647" s="6">
        <f>+S1647*Q1647</f>
        <v>0.2964</v>
      </c>
      <c r="V1647" s="1" t="str">
        <f>IF(AB1647=0,IFERROR(VLOOKUP(L1647,[1]listaMateriales!A:K,11,0),"-"),"Sin producto")</f>
        <v xml:space="preserve">64 x 122 </v>
      </c>
      <c r="W1647" s="6">
        <f>+IF(OR(K1647="27",K1647="28",K1647="29"),VLOOKUP(L1647,[1]listaMateriales!A:E,5,0),0)*N1647/1000</f>
        <v>0</v>
      </c>
      <c r="X1647" s="6">
        <f>+IF(W1647=0,0,T1647/W1647)</f>
        <v>0</v>
      </c>
      <c r="Y1647" s="1" t="str">
        <f>MID(L1647,14,1)</f>
        <v>1</v>
      </c>
      <c r="Z1647" s="2" t="str">
        <f>IF(IFERROR(FIND("PUL",M1647,1),0)&gt;1,"pulido","no")</f>
        <v>no</v>
      </c>
      <c r="AA1647" s="2" t="str">
        <f>IF(IFERROR(FIND("BIOC",M1647,1),0)&gt;1,"BIOCITY","no")</f>
        <v>no</v>
      </c>
      <c r="AB1647" s="2">
        <f>IFERROR(SEARCH("INT",F1647,1),0)+IFERROR(SEARCH("DEV",F1647,1),0)+IFERROR(SEARCH("FC",F1647,1),0)+IFERROR(SEARCH("USD",F1647,1),0)</f>
        <v>0</v>
      </c>
    </row>
    <row r="1648" spans="1:28" x14ac:dyDescent="0.2">
      <c r="A1648" s="1" t="s">
        <v>647</v>
      </c>
      <c r="B1648" s="1" t="s">
        <v>15</v>
      </c>
      <c r="C1648" s="4">
        <v>45370</v>
      </c>
      <c r="D1648" s="1" t="s">
        <v>646</v>
      </c>
      <c r="E1648" s="1" t="s">
        <v>645</v>
      </c>
      <c r="F1648" s="1" t="s">
        <v>167</v>
      </c>
      <c r="G1648" s="1" t="s">
        <v>12</v>
      </c>
      <c r="H1648" s="1" t="s">
        <v>11</v>
      </c>
      <c r="I1648" s="1" t="s">
        <v>50</v>
      </c>
      <c r="J1648" s="1" t="s">
        <v>17</v>
      </c>
      <c r="K1648" s="1" t="s">
        <v>16</v>
      </c>
      <c r="L1648" s="1" t="s">
        <v>173</v>
      </c>
      <c r="M1648" s="1" t="s">
        <v>172</v>
      </c>
      <c r="N1648" s="1">
        <v>1.56</v>
      </c>
      <c r="O1648" s="1" t="s">
        <v>2</v>
      </c>
      <c r="P1648" s="1">
        <v>0</v>
      </c>
      <c r="Q1648" s="1">
        <v>1.56</v>
      </c>
      <c r="R1648" s="1" t="s">
        <v>46</v>
      </c>
      <c r="S1648" s="1">
        <v>0.19</v>
      </c>
      <c r="T1648" s="6">
        <f>+S1648*N1648</f>
        <v>0.2964</v>
      </c>
      <c r="U1648" s="6">
        <f>+S1648*Q1648</f>
        <v>0.2964</v>
      </c>
      <c r="V1648" s="1" t="str">
        <f>IF(AB1648=0,IFERROR(VLOOKUP(L1648,[1]listaMateriales!A:K,11,0),"-"),"Sin producto")</f>
        <v xml:space="preserve">64 x 122 </v>
      </c>
      <c r="W1648" s="6">
        <f>+IF(OR(K1648="27",K1648="28",K1648="29"),VLOOKUP(L1648,[1]listaMateriales!A:E,5,0),0)*N1648/1000</f>
        <v>0</v>
      </c>
      <c r="X1648" s="6">
        <f>+IF(W1648=0,0,T1648/W1648)</f>
        <v>0</v>
      </c>
      <c r="Y1648" s="1" t="str">
        <f>MID(L1648,14,1)</f>
        <v>1</v>
      </c>
      <c r="Z1648" s="2" t="str">
        <f>IF(IFERROR(FIND("PUL",M1648,1),0)&gt;1,"pulido","no")</f>
        <v>no</v>
      </c>
      <c r="AA1648" s="2" t="str">
        <f>IF(IFERROR(FIND("BIOC",M1648,1),0)&gt;1,"BIOCITY","no")</f>
        <v>no</v>
      </c>
      <c r="AB1648" s="2">
        <f>IFERROR(SEARCH("INT",F1648,1),0)+IFERROR(SEARCH("DEV",F1648,1),0)+IFERROR(SEARCH("FC",F1648,1),0)+IFERROR(SEARCH("USD",F1648,1),0)</f>
        <v>0</v>
      </c>
    </row>
    <row r="1649" spans="1:28" x14ac:dyDescent="0.2">
      <c r="A1649" s="1" t="s">
        <v>647</v>
      </c>
      <c r="B1649" s="1" t="s">
        <v>15</v>
      </c>
      <c r="C1649" s="4">
        <v>45370</v>
      </c>
      <c r="D1649" s="1" t="s">
        <v>646</v>
      </c>
      <c r="E1649" s="1" t="s">
        <v>645</v>
      </c>
      <c r="F1649" s="1" t="s">
        <v>167</v>
      </c>
      <c r="G1649" s="1" t="s">
        <v>12</v>
      </c>
      <c r="H1649" s="1" t="s">
        <v>11</v>
      </c>
      <c r="I1649" s="1" t="s">
        <v>50</v>
      </c>
      <c r="J1649" s="1" t="s">
        <v>17</v>
      </c>
      <c r="K1649" s="1" t="s">
        <v>16</v>
      </c>
      <c r="L1649" s="1" t="s">
        <v>169</v>
      </c>
      <c r="M1649" s="1" t="s">
        <v>168</v>
      </c>
      <c r="N1649" s="1">
        <v>1.56</v>
      </c>
      <c r="O1649" s="1" t="s">
        <v>2</v>
      </c>
      <c r="P1649" s="1">
        <v>0</v>
      </c>
      <c r="Q1649" s="1">
        <v>1.56</v>
      </c>
      <c r="R1649" s="1" t="s">
        <v>46</v>
      </c>
      <c r="S1649" s="1">
        <v>0.19</v>
      </c>
      <c r="T1649" s="6">
        <f>+S1649*N1649</f>
        <v>0.2964</v>
      </c>
      <c r="U1649" s="6">
        <f>+S1649*Q1649</f>
        <v>0.2964</v>
      </c>
      <c r="V1649" s="1" t="str">
        <f>IF(AB1649=0,IFERROR(VLOOKUP(L1649,[1]listaMateriales!A:K,11,0),"-"),"Sin producto")</f>
        <v xml:space="preserve">64 x 122 </v>
      </c>
      <c r="W1649" s="6">
        <f>+IF(OR(K1649="27",K1649="28",K1649="29"),VLOOKUP(L1649,[1]listaMateriales!A:E,5,0),0)*N1649/1000</f>
        <v>0</v>
      </c>
      <c r="X1649" s="6">
        <f>+IF(W1649=0,0,T1649/W1649)</f>
        <v>0</v>
      </c>
      <c r="Y1649" s="1" t="str">
        <f>MID(L1649,14,1)</f>
        <v>1</v>
      </c>
      <c r="Z1649" s="2" t="str">
        <f>IF(IFERROR(FIND("PUL",M1649,1),0)&gt;1,"pulido","no")</f>
        <v>no</v>
      </c>
      <c r="AA1649" s="2" t="str">
        <f>IF(IFERROR(FIND("BIOC",M1649,1),0)&gt;1,"BIOCITY","no")</f>
        <v>no</v>
      </c>
      <c r="AB1649" s="2">
        <f>IFERROR(SEARCH("INT",F1649,1),0)+IFERROR(SEARCH("DEV",F1649,1),0)+IFERROR(SEARCH("FC",F1649,1),0)+IFERROR(SEARCH("USD",F1649,1),0)</f>
        <v>0</v>
      </c>
    </row>
    <row r="1650" spans="1:28" x14ac:dyDescent="0.2">
      <c r="A1650" s="1" t="s">
        <v>647</v>
      </c>
      <c r="B1650" s="1" t="s">
        <v>15</v>
      </c>
      <c r="C1650" s="4">
        <v>45370</v>
      </c>
      <c r="D1650" s="1" t="s">
        <v>646</v>
      </c>
      <c r="E1650" s="1" t="s">
        <v>645</v>
      </c>
      <c r="F1650" s="1" t="s">
        <v>167</v>
      </c>
      <c r="G1650" s="1" t="s">
        <v>12</v>
      </c>
      <c r="H1650" s="1" t="s">
        <v>11</v>
      </c>
      <c r="I1650" s="1" t="s">
        <v>50</v>
      </c>
      <c r="J1650" s="1" t="s">
        <v>17</v>
      </c>
      <c r="K1650" s="1" t="s">
        <v>16</v>
      </c>
      <c r="L1650" s="1" t="s">
        <v>175</v>
      </c>
      <c r="M1650" s="1" t="s">
        <v>174</v>
      </c>
      <c r="N1650" s="1">
        <v>1.56</v>
      </c>
      <c r="O1650" s="1" t="s">
        <v>2</v>
      </c>
      <c r="P1650" s="1">
        <v>0</v>
      </c>
      <c r="Q1650" s="1">
        <v>1.56</v>
      </c>
      <c r="R1650" s="1" t="s">
        <v>46</v>
      </c>
      <c r="S1650" s="1">
        <v>0.19</v>
      </c>
      <c r="T1650" s="6">
        <f>+S1650*N1650</f>
        <v>0.2964</v>
      </c>
      <c r="U1650" s="6">
        <f>+S1650*Q1650</f>
        <v>0.2964</v>
      </c>
      <c r="V1650" s="1" t="str">
        <f>IF(AB1650=0,IFERROR(VLOOKUP(L1650,[1]listaMateriales!A:K,11,0),"-"),"Sin producto")</f>
        <v xml:space="preserve">64 x 122 </v>
      </c>
      <c r="W1650" s="6">
        <f>+IF(OR(K1650="27",K1650="28",K1650="29"),VLOOKUP(L1650,[1]listaMateriales!A:E,5,0),0)*N1650/1000</f>
        <v>0</v>
      </c>
      <c r="X1650" s="6">
        <f>+IF(W1650=0,0,T1650/W1650)</f>
        <v>0</v>
      </c>
      <c r="Y1650" s="1" t="str">
        <f>MID(L1650,14,1)</f>
        <v>1</v>
      </c>
      <c r="Z1650" s="2" t="str">
        <f>IF(IFERROR(FIND("PUL",M1650,1),0)&gt;1,"pulido","no")</f>
        <v>no</v>
      </c>
      <c r="AA1650" s="2" t="str">
        <f>IF(IFERROR(FIND("BIOC",M1650,1),0)&gt;1,"BIOCITY","no")</f>
        <v>no</v>
      </c>
      <c r="AB1650" s="2">
        <f>IFERROR(SEARCH("INT",F1650,1),0)+IFERROR(SEARCH("DEV",F1650,1),0)+IFERROR(SEARCH("FC",F1650,1),0)+IFERROR(SEARCH("USD",F1650,1),0)</f>
        <v>0</v>
      </c>
    </row>
    <row r="1651" spans="1:28" x14ac:dyDescent="0.2">
      <c r="A1651" s="1" t="s">
        <v>647</v>
      </c>
      <c r="B1651" s="1" t="s">
        <v>15</v>
      </c>
      <c r="C1651" s="4">
        <v>45370</v>
      </c>
      <c r="D1651" s="1" t="s">
        <v>646</v>
      </c>
      <c r="E1651" s="1" t="s">
        <v>645</v>
      </c>
      <c r="F1651" s="1" t="s">
        <v>167</v>
      </c>
      <c r="G1651" s="1" t="s">
        <v>12</v>
      </c>
      <c r="H1651" s="1" t="s">
        <v>11</v>
      </c>
      <c r="I1651" s="1" t="s">
        <v>50</v>
      </c>
      <c r="J1651" s="1" t="s">
        <v>17</v>
      </c>
      <c r="K1651" s="1" t="s">
        <v>16</v>
      </c>
      <c r="L1651" s="1" t="s">
        <v>181</v>
      </c>
      <c r="M1651" s="1" t="s">
        <v>180</v>
      </c>
      <c r="N1651" s="1">
        <v>1.56</v>
      </c>
      <c r="O1651" s="1" t="s">
        <v>2</v>
      </c>
      <c r="P1651" s="1">
        <v>0</v>
      </c>
      <c r="Q1651" s="1">
        <v>1.56</v>
      </c>
      <c r="R1651" s="1" t="s">
        <v>46</v>
      </c>
      <c r="S1651" s="1">
        <v>0.19</v>
      </c>
      <c r="T1651" s="6">
        <f>+S1651*N1651</f>
        <v>0.2964</v>
      </c>
      <c r="U1651" s="6">
        <f>+S1651*Q1651</f>
        <v>0.2964</v>
      </c>
      <c r="V1651" s="1" t="str">
        <f>IF(AB1651=0,IFERROR(VLOOKUP(L1651,[1]listaMateriales!A:K,11,0),"-"),"Sin producto")</f>
        <v xml:space="preserve">64 x 122 </v>
      </c>
      <c r="W1651" s="6">
        <f>+IF(OR(K1651="27",K1651="28",K1651="29"),VLOOKUP(L1651,[1]listaMateriales!A:E,5,0),0)*N1651/1000</f>
        <v>0</v>
      </c>
      <c r="X1651" s="6">
        <f>+IF(W1651=0,0,T1651/W1651)</f>
        <v>0</v>
      </c>
      <c r="Y1651" s="1" t="str">
        <f>MID(L1651,14,1)</f>
        <v>1</v>
      </c>
      <c r="Z1651" s="2" t="str">
        <f>IF(IFERROR(FIND("PUL",M1651,1),0)&gt;1,"pulido","no")</f>
        <v>no</v>
      </c>
      <c r="AA1651" s="2" t="str">
        <f>IF(IFERROR(FIND("BIOC",M1651,1),0)&gt;1,"BIOCITY","no")</f>
        <v>no</v>
      </c>
      <c r="AB1651" s="2">
        <f>IFERROR(SEARCH("INT",F1651,1),0)+IFERROR(SEARCH("DEV",F1651,1),0)+IFERROR(SEARCH("FC",F1651,1),0)+IFERROR(SEARCH("USD",F1651,1),0)</f>
        <v>0</v>
      </c>
    </row>
    <row r="1652" spans="1:28" x14ac:dyDescent="0.2">
      <c r="A1652" s="1" t="s">
        <v>644</v>
      </c>
      <c r="B1652" s="1" t="s">
        <v>15</v>
      </c>
      <c r="C1652" s="4">
        <v>45371</v>
      </c>
      <c r="D1652" s="1" t="s">
        <v>643</v>
      </c>
      <c r="E1652" s="1" t="s">
        <v>642</v>
      </c>
      <c r="F1652" s="1" t="s">
        <v>641</v>
      </c>
      <c r="G1652" s="1" t="s">
        <v>39</v>
      </c>
      <c r="H1652" s="1" t="s">
        <v>38</v>
      </c>
      <c r="I1652" s="1" t="s">
        <v>50</v>
      </c>
      <c r="J1652" s="1" t="s">
        <v>17</v>
      </c>
      <c r="K1652" s="1" t="s">
        <v>16</v>
      </c>
      <c r="L1652" s="1" t="s">
        <v>369</v>
      </c>
      <c r="M1652" s="1" t="s">
        <v>368</v>
      </c>
      <c r="N1652" s="1">
        <v>205.2</v>
      </c>
      <c r="O1652" s="1" t="s">
        <v>2</v>
      </c>
      <c r="P1652" s="1">
        <v>205.2</v>
      </c>
      <c r="Q1652" s="1">
        <v>0</v>
      </c>
      <c r="R1652" s="1" t="s">
        <v>46</v>
      </c>
      <c r="S1652" s="1">
        <v>14134.6</v>
      </c>
      <c r="T1652" s="6">
        <f>+S1652*N1652</f>
        <v>2900419.92</v>
      </c>
      <c r="U1652" s="6">
        <f>+S1652*Q1652</f>
        <v>0</v>
      </c>
      <c r="V1652" s="1" t="str">
        <f>IF(AB1652=0,IFERROR(VLOOKUP(L1652,[1]listaMateriales!A:K,11,0),"-"),"Sin producto")</f>
        <v>21 x 122</v>
      </c>
      <c r="W1652" s="6">
        <f>+IF(OR(K1652="27",K1652="28",K1652="29"),VLOOKUP(L1652,[1]listaMateriales!A:E,5,0),0)*N1652/1000</f>
        <v>0</v>
      </c>
      <c r="X1652" s="6">
        <f>+IF(W1652=0,0,T1652/W1652)</f>
        <v>0</v>
      </c>
      <c r="Y1652" s="1" t="str">
        <f>MID(L1652,14,1)</f>
        <v>2</v>
      </c>
      <c r="Z1652" s="2" t="str">
        <f>IF(IFERROR(FIND("PUL",M1652,1),0)&gt;1,"pulido","no")</f>
        <v>no</v>
      </c>
      <c r="AA1652" s="2" t="str">
        <f>IF(IFERROR(FIND("BIOC",M1652,1),0)&gt;1,"BIOCITY","no")</f>
        <v>no</v>
      </c>
      <c r="AB1652" s="2">
        <f>IFERROR(SEARCH("INT",F1652,1),0)+IFERROR(SEARCH("DEV",F1652,1),0)+IFERROR(SEARCH("FC",F1652,1),0)+IFERROR(SEARCH("USD",F1652,1),0)</f>
        <v>0</v>
      </c>
    </row>
    <row r="1653" spans="1:28" x14ac:dyDescent="0.2">
      <c r="A1653" s="1" t="s">
        <v>640</v>
      </c>
      <c r="B1653" s="1" t="s">
        <v>42</v>
      </c>
      <c r="C1653" s="4">
        <v>45371</v>
      </c>
      <c r="D1653" s="1" t="s">
        <v>41</v>
      </c>
      <c r="E1653" s="1" t="s">
        <v>40</v>
      </c>
      <c r="F1653" s="1" t="s">
        <v>639</v>
      </c>
      <c r="G1653" s="1" t="s">
        <v>39</v>
      </c>
      <c r="H1653" s="1" t="s">
        <v>38</v>
      </c>
      <c r="I1653" s="1" t="s">
        <v>50</v>
      </c>
      <c r="J1653" s="1" t="s">
        <v>37</v>
      </c>
      <c r="K1653" s="1" t="s">
        <v>36</v>
      </c>
      <c r="L1653" s="1" t="s">
        <v>35</v>
      </c>
      <c r="M1653" s="1" t="s">
        <v>34</v>
      </c>
      <c r="N1653" s="1">
        <v>3168</v>
      </c>
      <c r="O1653" s="1" t="s">
        <v>4</v>
      </c>
      <c r="P1653" s="1">
        <v>3168</v>
      </c>
      <c r="Q1653" s="1">
        <v>0</v>
      </c>
      <c r="R1653" s="1" t="s">
        <v>33</v>
      </c>
      <c r="S1653" s="1">
        <v>116.04</v>
      </c>
      <c r="T1653" s="6">
        <f>+S1653*N1653</f>
        <v>367614.72000000003</v>
      </c>
      <c r="U1653" s="6">
        <f>+S1653*Q1653</f>
        <v>0</v>
      </c>
      <c r="V1653" s="1" t="str">
        <f>IF(AB1653=0,IFERROR(VLOOKUP(L1653,[1]listaMateriales!A:K,11,0),"-"),"Sin producto")</f>
        <v>Ladrillos (Campana)</v>
      </c>
      <c r="W1653" s="6">
        <f>+IF(OR(K1653="27",K1653="28",K1653="29"),VLOOKUP(L1653,[1]listaMateriales!A:E,5,0),0)*N1653/1000</f>
        <v>15.2064</v>
      </c>
      <c r="X1653" s="6">
        <f>+IF(W1653=0,0,T1653/W1653)</f>
        <v>24175</v>
      </c>
      <c r="Y1653" s="1" t="str">
        <f>MID(L1653,14,1)</f>
        <v/>
      </c>
      <c r="Z1653" s="2" t="str">
        <f>IF(IFERROR(FIND("PUL",M1653,1),0)&gt;1,"pulido","no")</f>
        <v>no</v>
      </c>
      <c r="AA1653" s="2" t="str">
        <f>IF(IFERROR(FIND("BIOC",M1653,1),0)&gt;1,"BIOCITY","no")</f>
        <v>no</v>
      </c>
      <c r="AB1653" s="2">
        <f>IFERROR(SEARCH("INT",F1653,1),0)+IFERROR(SEARCH("DEV",F1653,1),0)+IFERROR(SEARCH("FC",F1653,1),0)+IFERROR(SEARCH("USD",F1653,1),0)</f>
        <v>0</v>
      </c>
    </row>
    <row r="1654" spans="1:28" x14ac:dyDescent="0.2">
      <c r="A1654" s="1" t="s">
        <v>640</v>
      </c>
      <c r="B1654" s="1" t="s">
        <v>42</v>
      </c>
      <c r="C1654" s="4">
        <v>45371</v>
      </c>
      <c r="D1654" s="1" t="s">
        <v>41</v>
      </c>
      <c r="E1654" s="1" t="s">
        <v>40</v>
      </c>
      <c r="F1654" s="1" t="s">
        <v>639</v>
      </c>
      <c r="G1654" s="1" t="s">
        <v>39</v>
      </c>
      <c r="H1654" s="1" t="s">
        <v>38</v>
      </c>
      <c r="I1654" s="1" t="s">
        <v>50</v>
      </c>
      <c r="J1654" s="1" t="s">
        <v>37</v>
      </c>
      <c r="K1654" s="1" t="s">
        <v>36</v>
      </c>
      <c r="L1654" s="1" t="s">
        <v>86</v>
      </c>
      <c r="M1654" s="1" t="s">
        <v>85</v>
      </c>
      <c r="N1654" s="1">
        <v>4356</v>
      </c>
      <c r="O1654" s="1" t="s">
        <v>4</v>
      </c>
      <c r="P1654" s="1">
        <v>4356</v>
      </c>
      <c r="Q1654" s="1">
        <v>0</v>
      </c>
      <c r="R1654" s="1" t="s">
        <v>33</v>
      </c>
      <c r="S1654" s="1">
        <v>97.09</v>
      </c>
      <c r="T1654" s="6">
        <f>+S1654*N1654</f>
        <v>422924.04000000004</v>
      </c>
      <c r="U1654" s="6">
        <f>+S1654*Q1654</f>
        <v>0</v>
      </c>
      <c r="V1654" s="1" t="str">
        <f>IF(AB1654=0,IFERROR(VLOOKUP(L1654,[1]listaMateriales!A:K,11,0),"-"),"Sin producto")</f>
        <v>Ladrillos (Campana)</v>
      </c>
      <c r="W1654" s="6">
        <f>+IF(OR(K1654="27",K1654="28",K1654="29"),VLOOKUP(L1654,[1]listaMateriales!A:E,5,0),0)*N1654/1000</f>
        <v>16.1172</v>
      </c>
      <c r="X1654" s="6">
        <f>+IF(W1654=0,0,T1654/W1654)</f>
        <v>26240.540540540544</v>
      </c>
      <c r="Y1654" s="1" t="str">
        <f>MID(L1654,14,1)</f>
        <v/>
      </c>
      <c r="Z1654" s="2" t="str">
        <f>IF(IFERROR(FIND("PUL",M1654,1),0)&gt;1,"pulido","no")</f>
        <v>no</v>
      </c>
      <c r="AA1654" s="2" t="str">
        <f>IF(IFERROR(FIND("BIOC",M1654,1),0)&gt;1,"BIOCITY","no")</f>
        <v>no</v>
      </c>
      <c r="AB1654" s="2">
        <f>IFERROR(SEARCH("INT",F1654,1),0)+IFERROR(SEARCH("DEV",F1654,1),0)+IFERROR(SEARCH("FC",F1654,1),0)+IFERROR(SEARCH("USD",F1654,1),0)</f>
        <v>0</v>
      </c>
    </row>
    <row r="1655" spans="1:28" x14ac:dyDescent="0.2">
      <c r="A1655" s="1" t="s">
        <v>638</v>
      </c>
      <c r="B1655" s="1" t="s">
        <v>42</v>
      </c>
      <c r="C1655" s="4">
        <v>45371</v>
      </c>
      <c r="D1655" s="1" t="s">
        <v>637</v>
      </c>
      <c r="E1655" s="1" t="s">
        <v>636</v>
      </c>
      <c r="F1655" s="1" t="s">
        <v>538</v>
      </c>
      <c r="G1655" s="1" t="s">
        <v>39</v>
      </c>
      <c r="H1655" s="1" t="s">
        <v>38</v>
      </c>
      <c r="I1655" s="1" t="s">
        <v>0</v>
      </c>
      <c r="J1655" s="1" t="s">
        <v>37</v>
      </c>
      <c r="K1655" s="1" t="s">
        <v>36</v>
      </c>
      <c r="L1655" s="1" t="s">
        <v>88</v>
      </c>
      <c r="M1655" s="1" t="s">
        <v>87</v>
      </c>
      <c r="N1655" s="1">
        <v>6336</v>
      </c>
      <c r="O1655" s="1" t="s">
        <v>4</v>
      </c>
      <c r="P1655" s="1">
        <v>6336</v>
      </c>
      <c r="Q1655" s="1">
        <v>0</v>
      </c>
      <c r="R1655" s="1" t="s">
        <v>125</v>
      </c>
      <c r="S1655" s="1">
        <v>272.32</v>
      </c>
      <c r="T1655" s="6">
        <f>+S1655*N1655</f>
        <v>1725419.52</v>
      </c>
      <c r="U1655" s="6">
        <f>+S1655*Q1655</f>
        <v>0</v>
      </c>
      <c r="V1655" s="1" t="str">
        <f>IF(AB1655=0,IFERROR(VLOOKUP(L1655,[1]listaMateriales!A:K,11,0),"-"),"Sin producto")</f>
        <v>Ladrillos (Campana)</v>
      </c>
      <c r="W1655" s="6">
        <f>+IF(OR(K1655="27",K1655="28",K1655="29"),VLOOKUP(L1655,[1]listaMateriales!A:E,5,0),0)*N1655/1000</f>
        <v>29.145599999999998</v>
      </c>
      <c r="X1655" s="6">
        <f>+IF(W1655=0,0,T1655/W1655)</f>
        <v>59200.000000000007</v>
      </c>
      <c r="Y1655" s="1" t="str">
        <f>MID(L1655,14,1)</f>
        <v/>
      </c>
      <c r="Z1655" s="2" t="str">
        <f>IF(IFERROR(FIND("PUL",M1655,1),0)&gt;1,"pulido","no")</f>
        <v>no</v>
      </c>
      <c r="AA1655" s="2" t="str">
        <f>IF(IFERROR(FIND("BIOC",M1655,1),0)&gt;1,"BIOCITY","no")</f>
        <v>no</v>
      </c>
      <c r="AB1655" s="2">
        <f>IFERROR(SEARCH("INT",F1655,1),0)+IFERROR(SEARCH("DEV",F1655,1),0)+IFERROR(SEARCH("FC",F1655,1),0)+IFERROR(SEARCH("USD",F1655,1),0)</f>
        <v>0</v>
      </c>
    </row>
    <row r="1656" spans="1:28" x14ac:dyDescent="0.2">
      <c r="A1656" s="1" t="s">
        <v>635</v>
      </c>
      <c r="B1656" s="1" t="s">
        <v>42</v>
      </c>
      <c r="C1656" s="4">
        <v>45371</v>
      </c>
      <c r="D1656" s="1" t="s">
        <v>205</v>
      </c>
      <c r="E1656" s="1" t="s">
        <v>204</v>
      </c>
      <c r="F1656" s="1" t="s">
        <v>538</v>
      </c>
      <c r="G1656" s="1" t="s">
        <v>39</v>
      </c>
      <c r="H1656" s="1" t="s">
        <v>38</v>
      </c>
      <c r="I1656" s="1" t="s">
        <v>50</v>
      </c>
      <c r="J1656" s="1" t="s">
        <v>37</v>
      </c>
      <c r="K1656" s="1" t="s">
        <v>36</v>
      </c>
      <c r="L1656" s="1" t="s">
        <v>35</v>
      </c>
      <c r="M1656" s="1" t="s">
        <v>34</v>
      </c>
      <c r="N1656" s="1">
        <v>2880</v>
      </c>
      <c r="O1656" s="1" t="s">
        <v>4</v>
      </c>
      <c r="P1656" s="1">
        <v>2880</v>
      </c>
      <c r="Q1656" s="1">
        <v>0</v>
      </c>
      <c r="R1656" s="1" t="s">
        <v>144</v>
      </c>
      <c r="S1656" s="1">
        <v>158.32</v>
      </c>
      <c r="T1656" s="6">
        <f>+S1656*N1656</f>
        <v>455961.59999999998</v>
      </c>
      <c r="U1656" s="6">
        <f>+S1656*Q1656</f>
        <v>0</v>
      </c>
      <c r="V1656" s="1" t="str">
        <f>IF(AB1656=0,IFERROR(VLOOKUP(L1656,[1]listaMateriales!A:K,11,0),"-"),"Sin producto")</f>
        <v>Ladrillos (Campana)</v>
      </c>
      <c r="W1656" s="6">
        <f>+IF(OR(K1656="27",K1656="28",K1656="29"),VLOOKUP(L1656,[1]listaMateriales!A:E,5,0),0)*N1656/1000</f>
        <v>13.824</v>
      </c>
      <c r="X1656" s="6">
        <f>+IF(W1656=0,0,T1656/W1656)</f>
        <v>32983.333333333328</v>
      </c>
      <c r="Y1656" s="1" t="str">
        <f>MID(L1656,14,1)</f>
        <v/>
      </c>
      <c r="Z1656" s="2" t="str">
        <f>IF(IFERROR(FIND("PUL",M1656,1),0)&gt;1,"pulido","no")</f>
        <v>no</v>
      </c>
      <c r="AA1656" s="2" t="str">
        <f>IF(IFERROR(FIND("BIOC",M1656,1),0)&gt;1,"BIOCITY","no")</f>
        <v>no</v>
      </c>
      <c r="AB1656" s="2">
        <f>IFERROR(SEARCH("INT",F1656,1),0)+IFERROR(SEARCH("DEV",F1656,1),0)+IFERROR(SEARCH("FC",F1656,1),0)+IFERROR(SEARCH("USD",F1656,1),0)</f>
        <v>0</v>
      </c>
    </row>
    <row r="1657" spans="1:28" x14ac:dyDescent="0.2">
      <c r="A1657" s="1" t="s">
        <v>635</v>
      </c>
      <c r="B1657" s="1" t="s">
        <v>42</v>
      </c>
      <c r="C1657" s="4">
        <v>45371</v>
      </c>
      <c r="D1657" s="1" t="s">
        <v>205</v>
      </c>
      <c r="E1657" s="1" t="s">
        <v>204</v>
      </c>
      <c r="F1657" s="1" t="s">
        <v>538</v>
      </c>
      <c r="G1657" s="1" t="s">
        <v>39</v>
      </c>
      <c r="H1657" s="1" t="s">
        <v>38</v>
      </c>
      <c r="I1657" s="1" t="s">
        <v>50</v>
      </c>
      <c r="J1657" s="1" t="s">
        <v>37</v>
      </c>
      <c r="K1657" s="1" t="s">
        <v>36</v>
      </c>
      <c r="L1657" s="1" t="s">
        <v>86</v>
      </c>
      <c r="M1657" s="1" t="s">
        <v>85</v>
      </c>
      <c r="N1657" s="1">
        <v>3960</v>
      </c>
      <c r="O1657" s="1" t="s">
        <v>4</v>
      </c>
      <c r="P1657" s="1">
        <v>3960</v>
      </c>
      <c r="Q1657" s="1">
        <v>0</v>
      </c>
      <c r="R1657" s="1" t="s">
        <v>144</v>
      </c>
      <c r="S1657" s="1">
        <v>132.47</v>
      </c>
      <c r="T1657" s="6">
        <f>+S1657*N1657</f>
        <v>524581.19999999995</v>
      </c>
      <c r="U1657" s="6">
        <f>+S1657*Q1657</f>
        <v>0</v>
      </c>
      <c r="V1657" s="1" t="str">
        <f>IF(AB1657=0,IFERROR(VLOOKUP(L1657,[1]listaMateriales!A:K,11,0),"-"),"Sin producto")</f>
        <v>Ladrillos (Campana)</v>
      </c>
      <c r="W1657" s="6">
        <f>+IF(OR(K1657="27",K1657="28",K1657="29"),VLOOKUP(L1657,[1]listaMateriales!A:E,5,0),0)*N1657/1000</f>
        <v>14.651999999999999</v>
      </c>
      <c r="X1657" s="6">
        <f>+IF(W1657=0,0,T1657/W1657)</f>
        <v>35802.7027027027</v>
      </c>
      <c r="Y1657" s="1" t="str">
        <f>MID(L1657,14,1)</f>
        <v/>
      </c>
      <c r="Z1657" s="2" t="str">
        <f>IF(IFERROR(FIND("PUL",M1657,1),0)&gt;1,"pulido","no")</f>
        <v>no</v>
      </c>
      <c r="AA1657" s="2" t="str">
        <f>IF(IFERROR(FIND("BIOC",M1657,1),0)&gt;1,"BIOCITY","no")</f>
        <v>no</v>
      </c>
      <c r="AB1657" s="2">
        <f>IFERROR(SEARCH("INT",F1657,1),0)+IFERROR(SEARCH("DEV",F1657,1),0)+IFERROR(SEARCH("FC",F1657,1),0)+IFERROR(SEARCH("USD",F1657,1),0)</f>
        <v>0</v>
      </c>
    </row>
    <row r="1658" spans="1:28" x14ac:dyDescent="0.2">
      <c r="A1658" s="1" t="s">
        <v>634</v>
      </c>
      <c r="B1658" s="1" t="s">
        <v>42</v>
      </c>
      <c r="C1658" s="4">
        <v>45371</v>
      </c>
      <c r="D1658" s="1" t="s">
        <v>41</v>
      </c>
      <c r="E1658" s="1" t="s">
        <v>40</v>
      </c>
      <c r="F1658" s="1" t="s">
        <v>633</v>
      </c>
      <c r="G1658" s="1" t="s">
        <v>39</v>
      </c>
      <c r="H1658" s="1" t="s">
        <v>38</v>
      </c>
      <c r="I1658" s="1" t="s">
        <v>50</v>
      </c>
      <c r="J1658" s="1" t="s">
        <v>37</v>
      </c>
      <c r="K1658" s="1" t="s">
        <v>36</v>
      </c>
      <c r="L1658" s="1" t="s">
        <v>35</v>
      </c>
      <c r="M1658" s="1" t="s">
        <v>34</v>
      </c>
      <c r="N1658" s="1">
        <v>6336</v>
      </c>
      <c r="O1658" s="1" t="s">
        <v>4</v>
      </c>
      <c r="P1658" s="1">
        <v>6336</v>
      </c>
      <c r="Q1658" s="1">
        <v>0</v>
      </c>
      <c r="R1658" s="1" t="s">
        <v>33</v>
      </c>
      <c r="S1658" s="1">
        <v>116.04</v>
      </c>
      <c r="T1658" s="6">
        <f>+S1658*N1658</f>
        <v>735229.44000000006</v>
      </c>
      <c r="U1658" s="6">
        <f>+S1658*Q1658</f>
        <v>0</v>
      </c>
      <c r="V1658" s="1" t="str">
        <f>IF(AB1658=0,IFERROR(VLOOKUP(L1658,[1]listaMateriales!A:K,11,0),"-"),"Sin producto")</f>
        <v>Ladrillos (Campana)</v>
      </c>
      <c r="W1658" s="6">
        <f>+IF(OR(K1658="27",K1658="28",K1658="29"),VLOOKUP(L1658,[1]listaMateriales!A:E,5,0),0)*N1658/1000</f>
        <v>30.412800000000001</v>
      </c>
      <c r="X1658" s="6">
        <f>+IF(W1658=0,0,T1658/W1658)</f>
        <v>24175</v>
      </c>
      <c r="Y1658" s="1" t="str">
        <f>MID(L1658,14,1)</f>
        <v/>
      </c>
      <c r="Z1658" s="2" t="str">
        <f>IF(IFERROR(FIND("PUL",M1658,1),0)&gt;1,"pulido","no")</f>
        <v>no</v>
      </c>
      <c r="AA1658" s="2" t="str">
        <f>IF(IFERROR(FIND("BIOC",M1658,1),0)&gt;1,"BIOCITY","no")</f>
        <v>no</v>
      </c>
      <c r="AB1658" s="2">
        <f>IFERROR(SEARCH("INT",F1658,1),0)+IFERROR(SEARCH("DEV",F1658,1),0)+IFERROR(SEARCH("FC",F1658,1),0)+IFERROR(SEARCH("USD",F1658,1),0)</f>
        <v>0</v>
      </c>
    </row>
    <row r="1659" spans="1:28" x14ac:dyDescent="0.2">
      <c r="A1659" s="1" t="s">
        <v>632</v>
      </c>
      <c r="B1659" s="1" t="s">
        <v>42</v>
      </c>
      <c r="C1659" s="4">
        <v>45371</v>
      </c>
      <c r="D1659" s="1" t="s">
        <v>630</v>
      </c>
      <c r="E1659" s="1" t="s">
        <v>629</v>
      </c>
      <c r="F1659" s="1" t="s">
        <v>359</v>
      </c>
      <c r="G1659" s="1" t="s">
        <v>39</v>
      </c>
      <c r="H1659" s="1" t="s">
        <v>38</v>
      </c>
      <c r="I1659" s="1" t="s">
        <v>50</v>
      </c>
      <c r="J1659" s="1" t="s">
        <v>37</v>
      </c>
      <c r="K1659" s="1" t="s">
        <v>36</v>
      </c>
      <c r="L1659" s="1" t="s">
        <v>35</v>
      </c>
      <c r="M1659" s="1" t="s">
        <v>34</v>
      </c>
      <c r="N1659" s="1">
        <v>4032</v>
      </c>
      <c r="O1659" s="1" t="s">
        <v>4</v>
      </c>
      <c r="P1659" s="1">
        <v>4032</v>
      </c>
      <c r="Q1659" s="1">
        <v>0</v>
      </c>
      <c r="R1659" s="1" t="s">
        <v>144</v>
      </c>
      <c r="S1659" s="1">
        <v>276.36</v>
      </c>
      <c r="T1659" s="6">
        <f>+S1659*N1659</f>
        <v>1114283.52</v>
      </c>
      <c r="U1659" s="6">
        <f>+S1659*Q1659</f>
        <v>0</v>
      </c>
      <c r="V1659" s="1" t="str">
        <f>IF(AB1659=0,IFERROR(VLOOKUP(L1659,[1]listaMateriales!A:K,11,0),"-"),"Sin producto")</f>
        <v>Ladrillos (Campana)</v>
      </c>
      <c r="W1659" s="6">
        <f>+IF(OR(K1659="27",K1659="28",K1659="29"),VLOOKUP(L1659,[1]listaMateriales!A:E,5,0),0)*N1659/1000</f>
        <v>19.3536</v>
      </c>
      <c r="X1659" s="6">
        <f>+IF(W1659=0,0,T1659/W1659)</f>
        <v>57575</v>
      </c>
      <c r="Y1659" s="1" t="str">
        <f>MID(L1659,14,1)</f>
        <v/>
      </c>
      <c r="Z1659" s="2" t="str">
        <f>IF(IFERROR(FIND("PUL",M1659,1),0)&gt;1,"pulido","no")</f>
        <v>no</v>
      </c>
      <c r="AA1659" s="2" t="str">
        <f>IF(IFERROR(FIND("BIOC",M1659,1),0)&gt;1,"BIOCITY","no")</f>
        <v>no</v>
      </c>
      <c r="AB1659" s="2">
        <f>IFERROR(SEARCH("INT",F1659,1),0)+IFERROR(SEARCH("DEV",F1659,1),0)+IFERROR(SEARCH("FC",F1659,1),0)+IFERROR(SEARCH("USD",F1659,1),0)</f>
        <v>0</v>
      </c>
    </row>
    <row r="1660" spans="1:28" x14ac:dyDescent="0.2">
      <c r="A1660" s="1" t="s">
        <v>632</v>
      </c>
      <c r="B1660" s="1" t="s">
        <v>42</v>
      </c>
      <c r="C1660" s="4">
        <v>45371</v>
      </c>
      <c r="D1660" s="1" t="s">
        <v>630</v>
      </c>
      <c r="E1660" s="1" t="s">
        <v>629</v>
      </c>
      <c r="F1660" s="1" t="s">
        <v>359</v>
      </c>
      <c r="G1660" s="1" t="s">
        <v>39</v>
      </c>
      <c r="H1660" s="1" t="s">
        <v>38</v>
      </c>
      <c r="I1660" s="1" t="s">
        <v>50</v>
      </c>
      <c r="J1660" s="1" t="s">
        <v>37</v>
      </c>
      <c r="K1660" s="1" t="s">
        <v>36</v>
      </c>
      <c r="L1660" s="1" t="s">
        <v>35</v>
      </c>
      <c r="M1660" s="1" t="s">
        <v>34</v>
      </c>
      <c r="N1660" s="1">
        <v>7488</v>
      </c>
      <c r="O1660" s="1" t="s">
        <v>4</v>
      </c>
      <c r="P1660" s="1">
        <v>7488</v>
      </c>
      <c r="Q1660" s="1">
        <v>0</v>
      </c>
      <c r="R1660" s="1" t="s">
        <v>144</v>
      </c>
      <c r="S1660" s="1">
        <v>276.36</v>
      </c>
      <c r="T1660" s="6">
        <f>+S1660*N1660</f>
        <v>2069383.6800000002</v>
      </c>
      <c r="U1660" s="6">
        <f>+S1660*Q1660</f>
        <v>0</v>
      </c>
      <c r="V1660" s="1" t="str">
        <f>IF(AB1660=0,IFERROR(VLOOKUP(L1660,[1]listaMateriales!A:K,11,0),"-"),"Sin producto")</f>
        <v>Ladrillos (Campana)</v>
      </c>
      <c r="W1660" s="6">
        <f>+IF(OR(K1660="27",K1660="28",K1660="29"),VLOOKUP(L1660,[1]listaMateriales!A:E,5,0),0)*N1660/1000</f>
        <v>35.942399999999999</v>
      </c>
      <c r="X1660" s="6">
        <f>+IF(W1660=0,0,T1660/W1660)</f>
        <v>57575.000000000007</v>
      </c>
      <c r="Y1660" s="1" t="str">
        <f>MID(L1660,14,1)</f>
        <v/>
      </c>
      <c r="Z1660" s="2" t="str">
        <f>IF(IFERROR(FIND("PUL",M1660,1),0)&gt;1,"pulido","no")</f>
        <v>no</v>
      </c>
      <c r="AA1660" s="2" t="str">
        <f>IF(IFERROR(FIND("BIOC",M1660,1),0)&gt;1,"BIOCITY","no")</f>
        <v>no</v>
      </c>
      <c r="AB1660" s="2">
        <f>IFERROR(SEARCH("INT",F1660,1),0)+IFERROR(SEARCH("DEV",F1660,1),0)+IFERROR(SEARCH("FC",F1660,1),0)+IFERROR(SEARCH("USD",F1660,1),0)</f>
        <v>0</v>
      </c>
    </row>
    <row r="1661" spans="1:28" x14ac:dyDescent="0.2">
      <c r="A1661" s="1" t="s">
        <v>631</v>
      </c>
      <c r="B1661" s="1" t="s">
        <v>42</v>
      </c>
      <c r="C1661" s="4">
        <v>45371</v>
      </c>
      <c r="D1661" s="1" t="s">
        <v>630</v>
      </c>
      <c r="E1661" s="1" t="s">
        <v>629</v>
      </c>
      <c r="F1661" s="1" t="s">
        <v>359</v>
      </c>
      <c r="G1661" s="1" t="s">
        <v>39</v>
      </c>
      <c r="H1661" s="1" t="s">
        <v>38</v>
      </c>
      <c r="I1661" s="1" t="s">
        <v>0</v>
      </c>
      <c r="J1661" s="1" t="s">
        <v>37</v>
      </c>
      <c r="K1661" s="1" t="s">
        <v>36</v>
      </c>
      <c r="L1661" s="1" t="s">
        <v>35</v>
      </c>
      <c r="M1661" s="1" t="s">
        <v>34</v>
      </c>
      <c r="N1661" s="1">
        <v>3456</v>
      </c>
      <c r="O1661" s="1" t="s">
        <v>4</v>
      </c>
      <c r="P1661" s="1">
        <v>3456</v>
      </c>
      <c r="Q1661" s="1">
        <v>0</v>
      </c>
      <c r="R1661" s="1" t="s">
        <v>144</v>
      </c>
      <c r="S1661" s="1">
        <v>276.36</v>
      </c>
      <c r="T1661" s="6">
        <f>+S1661*N1661</f>
        <v>955100.16000000003</v>
      </c>
      <c r="U1661" s="6">
        <f>+S1661*Q1661</f>
        <v>0</v>
      </c>
      <c r="V1661" s="1" t="str">
        <f>IF(AB1661=0,IFERROR(VLOOKUP(L1661,[1]listaMateriales!A:K,11,0),"-"),"Sin producto")</f>
        <v>Ladrillos (Campana)</v>
      </c>
      <c r="W1661" s="6">
        <f>+IF(OR(K1661="27",K1661="28",K1661="29"),VLOOKUP(L1661,[1]listaMateriales!A:E,5,0),0)*N1661/1000</f>
        <v>16.588799999999999</v>
      </c>
      <c r="X1661" s="6">
        <f>+IF(W1661=0,0,T1661/W1661)</f>
        <v>57575.000000000007</v>
      </c>
      <c r="Y1661" s="1" t="str">
        <f>MID(L1661,14,1)</f>
        <v/>
      </c>
      <c r="Z1661" s="2" t="str">
        <f>IF(IFERROR(FIND("PUL",M1661,1),0)&gt;1,"pulido","no")</f>
        <v>no</v>
      </c>
      <c r="AA1661" s="2" t="str">
        <f>IF(IFERROR(FIND("BIOC",M1661,1),0)&gt;1,"BIOCITY","no")</f>
        <v>no</v>
      </c>
      <c r="AB1661" s="2">
        <f>IFERROR(SEARCH("INT",F1661,1),0)+IFERROR(SEARCH("DEV",F1661,1),0)+IFERROR(SEARCH("FC",F1661,1),0)+IFERROR(SEARCH("USD",F1661,1),0)</f>
        <v>0</v>
      </c>
    </row>
    <row r="1662" spans="1:28" x14ac:dyDescent="0.2">
      <c r="A1662" s="1" t="s">
        <v>628</v>
      </c>
      <c r="B1662" s="1" t="s">
        <v>15</v>
      </c>
      <c r="C1662" s="4">
        <v>45371</v>
      </c>
      <c r="D1662" s="1" t="s">
        <v>627</v>
      </c>
      <c r="E1662" s="1" t="s">
        <v>626</v>
      </c>
      <c r="F1662" s="1" t="s">
        <v>449</v>
      </c>
      <c r="G1662" s="1" t="s">
        <v>39</v>
      </c>
      <c r="H1662" s="1" t="s">
        <v>38</v>
      </c>
      <c r="I1662" s="1" t="s">
        <v>50</v>
      </c>
      <c r="J1662" s="1" t="s">
        <v>37</v>
      </c>
      <c r="K1662" s="1" t="s">
        <v>36</v>
      </c>
      <c r="L1662" s="1" t="s">
        <v>75</v>
      </c>
      <c r="M1662" s="1" t="s">
        <v>74</v>
      </c>
      <c r="N1662" s="1">
        <v>900</v>
      </c>
      <c r="O1662" s="1" t="s">
        <v>4</v>
      </c>
      <c r="P1662" s="1">
        <v>900</v>
      </c>
      <c r="Q1662" s="1">
        <v>0</v>
      </c>
      <c r="R1662" s="1" t="s">
        <v>43</v>
      </c>
      <c r="S1662" s="1">
        <v>568.13</v>
      </c>
      <c r="T1662" s="6">
        <f>+S1662*N1662</f>
        <v>511317</v>
      </c>
      <c r="U1662" s="6">
        <f>+S1662*Q1662</f>
        <v>0</v>
      </c>
      <c r="V1662" s="1" t="str">
        <f>IF(AB1662=0,IFERROR(VLOOKUP(L1662,[1]listaMateriales!A:K,11,0),"-"),"Sin producto")</f>
        <v>Ladrillos (Campana)</v>
      </c>
      <c r="W1662" s="6">
        <f>+IF(OR(K1662="27",K1662="28",K1662="29"),VLOOKUP(L1662,[1]listaMateriales!A:E,5,0),0)*N1662/1000</f>
        <v>7.02</v>
      </c>
      <c r="X1662" s="6">
        <f>+IF(W1662=0,0,T1662/W1662)</f>
        <v>72837.179487179485</v>
      </c>
      <c r="Y1662" s="1" t="str">
        <f>MID(L1662,14,1)</f>
        <v/>
      </c>
      <c r="Z1662" s="2" t="str">
        <f>IF(IFERROR(FIND("PUL",M1662,1),0)&gt;1,"pulido","no")</f>
        <v>no</v>
      </c>
      <c r="AA1662" s="2" t="str">
        <f>IF(IFERROR(FIND("BIOC",M1662,1),0)&gt;1,"BIOCITY","no")</f>
        <v>no</v>
      </c>
      <c r="AB1662" s="2">
        <f>IFERROR(SEARCH("INT",F1662,1),0)+IFERROR(SEARCH("DEV",F1662,1),0)+IFERROR(SEARCH("FC",F1662,1),0)+IFERROR(SEARCH("USD",F1662,1),0)</f>
        <v>0</v>
      </c>
    </row>
    <row r="1663" spans="1:28" x14ac:dyDescent="0.2">
      <c r="A1663" s="1" t="s">
        <v>628</v>
      </c>
      <c r="B1663" s="1" t="s">
        <v>15</v>
      </c>
      <c r="C1663" s="4">
        <v>45371</v>
      </c>
      <c r="D1663" s="1" t="s">
        <v>627</v>
      </c>
      <c r="E1663" s="1" t="s">
        <v>626</v>
      </c>
      <c r="F1663" s="1" t="s">
        <v>449</v>
      </c>
      <c r="G1663" s="1" t="s">
        <v>39</v>
      </c>
      <c r="H1663" s="1" t="s">
        <v>38</v>
      </c>
      <c r="I1663" s="1" t="s">
        <v>50</v>
      </c>
      <c r="J1663" s="1" t="s">
        <v>37</v>
      </c>
      <c r="K1663" s="1" t="s">
        <v>36</v>
      </c>
      <c r="L1663" s="1" t="s">
        <v>207</v>
      </c>
      <c r="M1663" s="1" t="s">
        <v>206</v>
      </c>
      <c r="N1663" s="1">
        <v>900</v>
      </c>
      <c r="O1663" s="1" t="s">
        <v>4</v>
      </c>
      <c r="P1663" s="1">
        <v>900</v>
      </c>
      <c r="Q1663" s="1">
        <v>0</v>
      </c>
      <c r="R1663" s="1" t="s">
        <v>43</v>
      </c>
      <c r="S1663" s="1">
        <v>449.03</v>
      </c>
      <c r="T1663" s="6">
        <f>+S1663*N1663</f>
        <v>404127</v>
      </c>
      <c r="U1663" s="6">
        <f>+S1663*Q1663</f>
        <v>0</v>
      </c>
      <c r="V1663" s="1" t="str">
        <f>IF(AB1663=0,IFERROR(VLOOKUP(L1663,[1]listaMateriales!A:K,11,0),"-"),"Sin producto")</f>
        <v>Ladrillos (Campana)</v>
      </c>
      <c r="W1663" s="6">
        <f>+IF(OR(K1663="27",K1663="28",K1663="29"),VLOOKUP(L1663,[1]listaMateriales!A:E,5,0),0)*N1663/1000</f>
        <v>6.3</v>
      </c>
      <c r="X1663" s="6">
        <f>+IF(W1663=0,0,T1663/W1663)</f>
        <v>64147.142857142862</v>
      </c>
      <c r="Y1663" s="1" t="str">
        <f>MID(L1663,14,1)</f>
        <v/>
      </c>
      <c r="Z1663" s="2" t="str">
        <f>IF(IFERROR(FIND("PUL",M1663,1),0)&gt;1,"pulido","no")</f>
        <v>no</v>
      </c>
      <c r="AA1663" s="2" t="str">
        <f>IF(IFERROR(FIND("BIOC",M1663,1),0)&gt;1,"BIOCITY","no")</f>
        <v>no</v>
      </c>
      <c r="AB1663" s="2">
        <f>IFERROR(SEARCH("INT",F1663,1),0)+IFERROR(SEARCH("DEV",F1663,1),0)+IFERROR(SEARCH("FC",F1663,1),0)+IFERROR(SEARCH("USD",F1663,1),0)</f>
        <v>0</v>
      </c>
    </row>
    <row r="1664" spans="1:28" x14ac:dyDescent="0.2">
      <c r="A1664" s="1" t="s">
        <v>628</v>
      </c>
      <c r="B1664" s="1" t="s">
        <v>15</v>
      </c>
      <c r="C1664" s="4">
        <v>45371</v>
      </c>
      <c r="D1664" s="1" t="s">
        <v>627</v>
      </c>
      <c r="E1664" s="1" t="s">
        <v>626</v>
      </c>
      <c r="F1664" s="1" t="s">
        <v>449</v>
      </c>
      <c r="G1664" s="1" t="s">
        <v>39</v>
      </c>
      <c r="H1664" s="1" t="s">
        <v>38</v>
      </c>
      <c r="I1664" s="1" t="s">
        <v>50</v>
      </c>
      <c r="J1664" s="1" t="s">
        <v>37</v>
      </c>
      <c r="K1664" s="1" t="s">
        <v>36</v>
      </c>
      <c r="L1664" s="1" t="s">
        <v>88</v>
      </c>
      <c r="M1664" s="1" t="s">
        <v>87</v>
      </c>
      <c r="N1664" s="1">
        <v>2880</v>
      </c>
      <c r="O1664" s="1" t="s">
        <v>4</v>
      </c>
      <c r="P1664" s="1">
        <v>2880</v>
      </c>
      <c r="Q1664" s="1">
        <v>0</v>
      </c>
      <c r="R1664" s="1" t="s">
        <v>43</v>
      </c>
      <c r="S1664" s="1">
        <v>289.98</v>
      </c>
      <c r="T1664" s="6">
        <f>+S1664*N1664</f>
        <v>835142.4</v>
      </c>
      <c r="U1664" s="6">
        <f>+S1664*Q1664</f>
        <v>0</v>
      </c>
      <c r="V1664" s="1" t="str">
        <f>IF(AB1664=0,IFERROR(VLOOKUP(L1664,[1]listaMateriales!A:K,11,0),"-"),"Sin producto")</f>
        <v>Ladrillos (Campana)</v>
      </c>
      <c r="W1664" s="6">
        <f>+IF(OR(K1664="27",K1664="28",K1664="29"),VLOOKUP(L1664,[1]listaMateriales!A:E,5,0),0)*N1664/1000</f>
        <v>13.247999999999998</v>
      </c>
      <c r="X1664" s="6">
        <f>+IF(W1664=0,0,T1664/W1664)</f>
        <v>63039.130434782623</v>
      </c>
      <c r="Y1664" s="1" t="str">
        <f>MID(L1664,14,1)</f>
        <v/>
      </c>
      <c r="Z1664" s="2" t="str">
        <f>IF(IFERROR(FIND("PUL",M1664,1),0)&gt;1,"pulido","no")</f>
        <v>no</v>
      </c>
      <c r="AA1664" s="2" t="str">
        <f>IF(IFERROR(FIND("BIOC",M1664,1),0)&gt;1,"BIOCITY","no")</f>
        <v>no</v>
      </c>
      <c r="AB1664" s="2">
        <f>IFERROR(SEARCH("INT",F1664,1),0)+IFERROR(SEARCH("DEV",F1664,1),0)+IFERROR(SEARCH("FC",F1664,1),0)+IFERROR(SEARCH("USD",F1664,1),0)</f>
        <v>0</v>
      </c>
    </row>
    <row r="1665" spans="1:28" x14ac:dyDescent="0.2">
      <c r="A1665" s="1" t="s">
        <v>617</v>
      </c>
      <c r="B1665" s="1" t="s">
        <v>42</v>
      </c>
      <c r="C1665" s="4">
        <v>45371</v>
      </c>
      <c r="D1665" s="1" t="s">
        <v>616</v>
      </c>
      <c r="E1665" s="1" t="s">
        <v>615</v>
      </c>
      <c r="F1665" s="1" t="s">
        <v>614</v>
      </c>
      <c r="G1665" s="1" t="s">
        <v>12</v>
      </c>
      <c r="H1665" s="1" t="s">
        <v>11</v>
      </c>
      <c r="I1665" s="1" t="s">
        <v>0</v>
      </c>
      <c r="J1665" s="1" t="s">
        <v>9</v>
      </c>
      <c r="K1665" s="1" t="s">
        <v>30</v>
      </c>
      <c r="L1665" s="1" t="s">
        <v>300</v>
      </c>
      <c r="M1665" s="1" t="s">
        <v>299</v>
      </c>
      <c r="N1665" s="1">
        <v>193.92</v>
      </c>
      <c r="O1665" s="1" t="s">
        <v>2</v>
      </c>
      <c r="P1665" s="1">
        <v>193.92</v>
      </c>
      <c r="Q1665" s="1">
        <v>0</v>
      </c>
      <c r="R1665" s="1" t="s">
        <v>80</v>
      </c>
      <c r="S1665" s="1">
        <v>3367.15</v>
      </c>
      <c r="T1665" s="6">
        <f>+S1665*N1665</f>
        <v>652957.728</v>
      </c>
      <c r="U1665" s="6">
        <f>+S1665*Q1665</f>
        <v>0</v>
      </c>
      <c r="V1665" s="1" t="str">
        <f>IF(AB1665=0,IFERROR(VLOOKUP(L1665,[1]listaMateriales!A:K,11,0),"-"),"Sin producto")</f>
        <v>38 x 38</v>
      </c>
      <c r="W1665" s="6">
        <f>+IF(OR(K1665="27",K1665="28",K1665="29"),VLOOKUP(L1665,[1]listaMateriales!A:E,5,0),0)*N1665/1000</f>
        <v>0</v>
      </c>
      <c r="X1665" s="6">
        <f>+IF(W1665=0,0,T1665/W1665)</f>
        <v>0</v>
      </c>
      <c r="Y1665" s="1" t="str">
        <f>MID(L1665,14,1)</f>
        <v>1</v>
      </c>
      <c r="Z1665" s="2" t="str">
        <f>IF(IFERROR(FIND("PUL",M1665,1),0)&gt;1,"pulido","no")</f>
        <v>no</v>
      </c>
      <c r="AA1665" s="2" t="str">
        <f>IF(IFERROR(FIND("BIOC",M1665,1),0)&gt;1,"BIOCITY","no")</f>
        <v>no</v>
      </c>
      <c r="AB1665" s="2">
        <f>IFERROR(SEARCH("INT",F1665,1),0)+IFERROR(SEARCH("DEV",F1665,1),0)+IFERROR(SEARCH("FC",F1665,1),0)+IFERROR(SEARCH("USD",F1665,1),0)</f>
        <v>0</v>
      </c>
    </row>
    <row r="1666" spans="1:28" x14ac:dyDescent="0.2">
      <c r="A1666" s="1" t="s">
        <v>617</v>
      </c>
      <c r="B1666" s="1" t="s">
        <v>42</v>
      </c>
      <c r="C1666" s="4">
        <v>45371</v>
      </c>
      <c r="D1666" s="1" t="s">
        <v>616</v>
      </c>
      <c r="E1666" s="1" t="s">
        <v>615</v>
      </c>
      <c r="F1666" s="1" t="s">
        <v>614</v>
      </c>
      <c r="G1666" s="1" t="s">
        <v>12</v>
      </c>
      <c r="H1666" s="1" t="s">
        <v>11</v>
      </c>
      <c r="I1666" s="1" t="s">
        <v>0</v>
      </c>
      <c r="J1666" s="1" t="s">
        <v>9</v>
      </c>
      <c r="K1666" s="1" t="s">
        <v>30</v>
      </c>
      <c r="L1666" s="1" t="s">
        <v>625</v>
      </c>
      <c r="M1666" s="1" t="s">
        <v>624</v>
      </c>
      <c r="N1666" s="1">
        <v>193.92</v>
      </c>
      <c r="O1666" s="1" t="s">
        <v>2</v>
      </c>
      <c r="P1666" s="1">
        <v>193.92</v>
      </c>
      <c r="Q1666" s="1">
        <v>0</v>
      </c>
      <c r="R1666" s="1" t="s">
        <v>80</v>
      </c>
      <c r="S1666" s="1">
        <v>3367.15</v>
      </c>
      <c r="T1666" s="6">
        <f>+S1666*N1666</f>
        <v>652957.728</v>
      </c>
      <c r="U1666" s="6">
        <f>+S1666*Q1666</f>
        <v>0</v>
      </c>
      <c r="V1666" s="1" t="str">
        <f>IF(AB1666=0,IFERROR(VLOOKUP(L1666,[1]listaMateriales!A:K,11,0),"-"),"Sin producto")</f>
        <v>38 x 38</v>
      </c>
      <c r="W1666" s="6">
        <f>+IF(OR(K1666="27",K1666="28",K1666="29"),VLOOKUP(L1666,[1]listaMateriales!A:E,5,0),0)*N1666/1000</f>
        <v>0</v>
      </c>
      <c r="X1666" s="6">
        <f>+IF(W1666=0,0,T1666/W1666)</f>
        <v>0</v>
      </c>
      <c r="Y1666" s="1" t="str">
        <f>MID(L1666,14,1)</f>
        <v>1</v>
      </c>
      <c r="Z1666" s="2" t="str">
        <f>IF(IFERROR(FIND("PUL",M1666,1),0)&gt;1,"pulido","no")</f>
        <v>no</v>
      </c>
      <c r="AA1666" s="2" t="str">
        <f>IF(IFERROR(FIND("BIOC",M1666,1),0)&gt;1,"BIOCITY","no")</f>
        <v>no</v>
      </c>
      <c r="AB1666" s="2">
        <f>IFERROR(SEARCH("INT",F1666,1),0)+IFERROR(SEARCH("DEV",F1666,1),0)+IFERROR(SEARCH("FC",F1666,1),0)+IFERROR(SEARCH("USD",F1666,1),0)</f>
        <v>0</v>
      </c>
    </row>
    <row r="1667" spans="1:28" x14ac:dyDescent="0.2">
      <c r="A1667" s="1" t="s">
        <v>617</v>
      </c>
      <c r="B1667" s="1" t="s">
        <v>42</v>
      </c>
      <c r="C1667" s="4">
        <v>45371</v>
      </c>
      <c r="D1667" s="1" t="s">
        <v>616</v>
      </c>
      <c r="E1667" s="1" t="s">
        <v>615</v>
      </c>
      <c r="F1667" s="1" t="s">
        <v>614</v>
      </c>
      <c r="G1667" s="1" t="s">
        <v>12</v>
      </c>
      <c r="H1667" s="1" t="s">
        <v>11</v>
      </c>
      <c r="I1667" s="1" t="s">
        <v>0</v>
      </c>
      <c r="J1667" s="1" t="s">
        <v>9</v>
      </c>
      <c r="K1667" s="1" t="s">
        <v>30</v>
      </c>
      <c r="L1667" s="1" t="s">
        <v>623</v>
      </c>
      <c r="M1667" s="1" t="s">
        <v>622</v>
      </c>
      <c r="N1667" s="1">
        <v>193.92</v>
      </c>
      <c r="O1667" s="1" t="s">
        <v>2</v>
      </c>
      <c r="P1667" s="1">
        <v>193.92</v>
      </c>
      <c r="Q1667" s="1">
        <v>0</v>
      </c>
      <c r="R1667" s="1" t="s">
        <v>80</v>
      </c>
      <c r="S1667" s="1">
        <v>3367.15</v>
      </c>
      <c r="T1667" s="6">
        <f>+S1667*N1667</f>
        <v>652957.728</v>
      </c>
      <c r="U1667" s="6">
        <f>+S1667*Q1667</f>
        <v>0</v>
      </c>
      <c r="V1667" s="1" t="str">
        <f>IF(AB1667=0,IFERROR(VLOOKUP(L1667,[1]listaMateriales!A:K,11,0),"-"),"Sin producto")</f>
        <v>38 x 38</v>
      </c>
      <c r="W1667" s="6">
        <f>+IF(OR(K1667="27",K1667="28",K1667="29"),VLOOKUP(L1667,[1]listaMateriales!A:E,5,0),0)*N1667/1000</f>
        <v>0</v>
      </c>
      <c r="X1667" s="6">
        <f>+IF(W1667=0,0,T1667/W1667)</f>
        <v>0</v>
      </c>
      <c r="Y1667" s="1" t="str">
        <f>MID(L1667,14,1)</f>
        <v>1</v>
      </c>
      <c r="Z1667" s="2" t="str">
        <f>IF(IFERROR(FIND("PUL",M1667,1),0)&gt;1,"pulido","no")</f>
        <v>no</v>
      </c>
      <c r="AA1667" s="2" t="str">
        <f>IF(IFERROR(FIND("BIOC",M1667,1),0)&gt;1,"BIOCITY","no")</f>
        <v>no</v>
      </c>
      <c r="AB1667" s="2">
        <f>IFERROR(SEARCH("INT",F1667,1),0)+IFERROR(SEARCH("DEV",F1667,1),0)+IFERROR(SEARCH("FC",F1667,1),0)+IFERROR(SEARCH("USD",F1667,1),0)</f>
        <v>0</v>
      </c>
    </row>
    <row r="1668" spans="1:28" x14ac:dyDescent="0.2">
      <c r="A1668" s="1" t="s">
        <v>617</v>
      </c>
      <c r="B1668" s="1" t="s">
        <v>42</v>
      </c>
      <c r="C1668" s="4">
        <v>45371</v>
      </c>
      <c r="D1668" s="1" t="s">
        <v>616</v>
      </c>
      <c r="E1668" s="1" t="s">
        <v>615</v>
      </c>
      <c r="F1668" s="1" t="s">
        <v>614</v>
      </c>
      <c r="G1668" s="1" t="s">
        <v>12</v>
      </c>
      <c r="H1668" s="1" t="s">
        <v>11</v>
      </c>
      <c r="I1668" s="1" t="s">
        <v>0</v>
      </c>
      <c r="J1668" s="1" t="s">
        <v>9</v>
      </c>
      <c r="K1668" s="1" t="s">
        <v>30</v>
      </c>
      <c r="L1668" s="1" t="s">
        <v>302</v>
      </c>
      <c r="M1668" s="1" t="s">
        <v>301</v>
      </c>
      <c r="N1668" s="1">
        <v>193.92</v>
      </c>
      <c r="O1668" s="1" t="s">
        <v>2</v>
      </c>
      <c r="P1668" s="1">
        <v>193.92</v>
      </c>
      <c r="Q1668" s="1">
        <v>0</v>
      </c>
      <c r="R1668" s="1" t="s">
        <v>80</v>
      </c>
      <c r="S1668" s="1">
        <v>3367.15</v>
      </c>
      <c r="T1668" s="6">
        <f>+S1668*N1668</f>
        <v>652957.728</v>
      </c>
      <c r="U1668" s="6">
        <f>+S1668*Q1668</f>
        <v>0</v>
      </c>
      <c r="V1668" s="1" t="str">
        <f>IF(AB1668=0,IFERROR(VLOOKUP(L1668,[1]listaMateriales!A:K,11,0),"-"),"Sin producto")</f>
        <v>38 x 38</v>
      </c>
      <c r="W1668" s="6">
        <f>+IF(OR(K1668="27",K1668="28",K1668="29"),VLOOKUP(L1668,[1]listaMateriales!A:E,5,0),0)*N1668/1000</f>
        <v>0</v>
      </c>
      <c r="X1668" s="6">
        <f>+IF(W1668=0,0,T1668/W1668)</f>
        <v>0</v>
      </c>
      <c r="Y1668" s="1" t="str">
        <f>MID(L1668,14,1)</f>
        <v>1</v>
      </c>
      <c r="Z1668" s="2" t="str">
        <f>IF(IFERROR(FIND("PUL",M1668,1),0)&gt;1,"pulido","no")</f>
        <v>no</v>
      </c>
      <c r="AA1668" s="2" t="str">
        <f>IF(IFERROR(FIND("BIOC",M1668,1),0)&gt;1,"BIOCITY","no")</f>
        <v>no</v>
      </c>
      <c r="AB1668" s="2">
        <f>IFERROR(SEARCH("INT",F1668,1),0)+IFERROR(SEARCH("DEV",F1668,1),0)+IFERROR(SEARCH("FC",F1668,1),0)+IFERROR(SEARCH("USD",F1668,1),0)</f>
        <v>0</v>
      </c>
    </row>
    <row r="1669" spans="1:28" x14ac:dyDescent="0.2">
      <c r="A1669" s="1" t="s">
        <v>617</v>
      </c>
      <c r="B1669" s="1" t="s">
        <v>42</v>
      </c>
      <c r="C1669" s="4">
        <v>45371</v>
      </c>
      <c r="D1669" s="1" t="s">
        <v>616</v>
      </c>
      <c r="E1669" s="1" t="s">
        <v>615</v>
      </c>
      <c r="F1669" s="1" t="s">
        <v>614</v>
      </c>
      <c r="G1669" s="1" t="s">
        <v>12</v>
      </c>
      <c r="H1669" s="1" t="s">
        <v>11</v>
      </c>
      <c r="I1669" s="1" t="s">
        <v>0</v>
      </c>
      <c r="J1669" s="1" t="s">
        <v>9</v>
      </c>
      <c r="K1669" s="1" t="s">
        <v>30</v>
      </c>
      <c r="L1669" s="1" t="s">
        <v>69</v>
      </c>
      <c r="M1669" s="1" t="s">
        <v>68</v>
      </c>
      <c r="N1669" s="1">
        <v>290.88</v>
      </c>
      <c r="O1669" s="1" t="s">
        <v>2</v>
      </c>
      <c r="P1669" s="1">
        <v>290.88</v>
      </c>
      <c r="Q1669" s="1">
        <v>0</v>
      </c>
      <c r="R1669" s="1" t="s">
        <v>80</v>
      </c>
      <c r="S1669" s="1">
        <v>3673.72</v>
      </c>
      <c r="T1669" s="6">
        <f>+S1669*N1669</f>
        <v>1068611.6735999999</v>
      </c>
      <c r="U1669" s="6">
        <f>+S1669*Q1669</f>
        <v>0</v>
      </c>
      <c r="V1669" s="1" t="str">
        <f>IF(AB1669=0,IFERROR(VLOOKUP(L1669,[1]listaMateriales!A:K,11,0),"-"),"Sin producto")</f>
        <v>38 x 38</v>
      </c>
      <c r="W1669" s="6">
        <f>+IF(OR(K1669="27",K1669="28",K1669="29"),VLOOKUP(L1669,[1]listaMateriales!A:E,5,0),0)*N1669/1000</f>
        <v>0</v>
      </c>
      <c r="X1669" s="6">
        <f>+IF(W1669=0,0,T1669/W1669)</f>
        <v>0</v>
      </c>
      <c r="Y1669" s="1" t="str">
        <f>MID(L1669,14,1)</f>
        <v>1</v>
      </c>
      <c r="Z1669" s="2" t="str">
        <f>IF(IFERROR(FIND("PUL",M1669,1),0)&gt;1,"pulido","no")</f>
        <v>no</v>
      </c>
      <c r="AA1669" s="2" t="str">
        <f>IF(IFERROR(FIND("BIOC",M1669,1),0)&gt;1,"BIOCITY","no")</f>
        <v>no</v>
      </c>
      <c r="AB1669" s="2">
        <f>IFERROR(SEARCH("INT",F1669,1),0)+IFERROR(SEARCH("DEV",F1669,1),0)+IFERROR(SEARCH("FC",F1669,1),0)+IFERROR(SEARCH("USD",F1669,1),0)</f>
        <v>0</v>
      </c>
    </row>
    <row r="1670" spans="1:28" x14ac:dyDescent="0.2">
      <c r="A1670" s="1" t="s">
        <v>617</v>
      </c>
      <c r="B1670" s="1" t="s">
        <v>42</v>
      </c>
      <c r="C1670" s="4">
        <v>45371</v>
      </c>
      <c r="D1670" s="1" t="s">
        <v>616</v>
      </c>
      <c r="E1670" s="1" t="s">
        <v>615</v>
      </c>
      <c r="F1670" s="1" t="s">
        <v>614</v>
      </c>
      <c r="G1670" s="1" t="s">
        <v>12</v>
      </c>
      <c r="H1670" s="1" t="s">
        <v>11</v>
      </c>
      <c r="I1670" s="1" t="s">
        <v>0</v>
      </c>
      <c r="J1670" s="1" t="s">
        <v>9</v>
      </c>
      <c r="K1670" s="1" t="s">
        <v>30</v>
      </c>
      <c r="L1670" s="1" t="s">
        <v>118</v>
      </c>
      <c r="M1670" s="1" t="s">
        <v>117</v>
      </c>
      <c r="N1670" s="1">
        <v>193.92</v>
      </c>
      <c r="O1670" s="1" t="s">
        <v>2</v>
      </c>
      <c r="P1670" s="1">
        <v>193.92</v>
      </c>
      <c r="Q1670" s="1">
        <v>0</v>
      </c>
      <c r="R1670" s="1" t="s">
        <v>80</v>
      </c>
      <c r="S1670" s="1">
        <v>3367.15</v>
      </c>
      <c r="T1670" s="6">
        <f>+S1670*N1670</f>
        <v>652957.728</v>
      </c>
      <c r="U1670" s="6">
        <f>+S1670*Q1670</f>
        <v>0</v>
      </c>
      <c r="V1670" s="1" t="str">
        <f>IF(AB1670=0,IFERROR(VLOOKUP(L1670,[1]listaMateriales!A:K,11,0),"-"),"Sin producto")</f>
        <v>38 x 38</v>
      </c>
      <c r="W1670" s="6">
        <f>+IF(OR(K1670="27",K1670="28",K1670="29"),VLOOKUP(L1670,[1]listaMateriales!A:E,5,0),0)*N1670/1000</f>
        <v>0</v>
      </c>
      <c r="X1670" s="6">
        <f>+IF(W1670=0,0,T1670/W1670)</f>
        <v>0</v>
      </c>
      <c r="Y1670" s="1" t="str">
        <f>MID(L1670,14,1)</f>
        <v>1</v>
      </c>
      <c r="Z1670" s="2" t="str">
        <f>IF(IFERROR(FIND("PUL",M1670,1),0)&gt;1,"pulido","no")</f>
        <v>no</v>
      </c>
      <c r="AA1670" s="2" t="str">
        <f>IF(IFERROR(FIND("BIOC",M1670,1),0)&gt;1,"BIOCITY","no")</f>
        <v>no</v>
      </c>
      <c r="AB1670" s="2">
        <f>IFERROR(SEARCH("INT",F1670,1),0)+IFERROR(SEARCH("DEV",F1670,1),0)+IFERROR(SEARCH("FC",F1670,1),0)+IFERROR(SEARCH("USD",F1670,1),0)</f>
        <v>0</v>
      </c>
    </row>
    <row r="1671" spans="1:28" x14ac:dyDescent="0.2">
      <c r="A1671" s="1" t="s">
        <v>617</v>
      </c>
      <c r="B1671" s="1" t="s">
        <v>42</v>
      </c>
      <c r="C1671" s="4">
        <v>45371</v>
      </c>
      <c r="D1671" s="1" t="s">
        <v>616</v>
      </c>
      <c r="E1671" s="1" t="s">
        <v>615</v>
      </c>
      <c r="F1671" s="1" t="s">
        <v>614</v>
      </c>
      <c r="G1671" s="1" t="s">
        <v>12</v>
      </c>
      <c r="H1671" s="1" t="s">
        <v>11</v>
      </c>
      <c r="I1671" s="1" t="s">
        <v>0</v>
      </c>
      <c r="J1671" s="1" t="s">
        <v>9</v>
      </c>
      <c r="K1671" s="1" t="s">
        <v>30</v>
      </c>
      <c r="L1671" s="1" t="s">
        <v>67</v>
      </c>
      <c r="M1671" s="1" t="s">
        <v>66</v>
      </c>
      <c r="N1671" s="1">
        <v>193.92</v>
      </c>
      <c r="O1671" s="1" t="s">
        <v>2</v>
      </c>
      <c r="P1671" s="1">
        <v>193.92</v>
      </c>
      <c r="Q1671" s="1">
        <v>0</v>
      </c>
      <c r="R1671" s="1" t="s">
        <v>80</v>
      </c>
      <c r="S1671" s="1">
        <v>3367.15</v>
      </c>
      <c r="T1671" s="6">
        <f>+S1671*N1671</f>
        <v>652957.728</v>
      </c>
      <c r="U1671" s="6">
        <f>+S1671*Q1671</f>
        <v>0</v>
      </c>
      <c r="V1671" s="1" t="str">
        <f>IF(AB1671=0,IFERROR(VLOOKUP(L1671,[1]listaMateriales!A:K,11,0),"-"),"Sin producto")</f>
        <v>38 x 38</v>
      </c>
      <c r="W1671" s="6">
        <f>+IF(OR(K1671="27",K1671="28",K1671="29"),VLOOKUP(L1671,[1]listaMateriales!A:E,5,0),0)*N1671/1000</f>
        <v>0</v>
      </c>
      <c r="X1671" s="6">
        <f>+IF(W1671=0,0,T1671/W1671)</f>
        <v>0</v>
      </c>
      <c r="Y1671" s="1" t="str">
        <f>MID(L1671,14,1)</f>
        <v>1</v>
      </c>
      <c r="Z1671" s="2" t="str">
        <f>IF(IFERROR(FIND("PUL",M1671,1),0)&gt;1,"pulido","no")</f>
        <v>no</v>
      </c>
      <c r="AA1671" s="2" t="str">
        <f>IF(IFERROR(FIND("BIOC",M1671,1),0)&gt;1,"BIOCITY","no")</f>
        <v>no</v>
      </c>
      <c r="AB1671" s="2">
        <f>IFERROR(SEARCH("INT",F1671,1),0)+IFERROR(SEARCH("DEV",F1671,1),0)+IFERROR(SEARCH("FC",F1671,1),0)+IFERROR(SEARCH("USD",F1671,1),0)</f>
        <v>0</v>
      </c>
    </row>
    <row r="1672" spans="1:28" x14ac:dyDescent="0.2">
      <c r="A1672" s="1" t="s">
        <v>617</v>
      </c>
      <c r="B1672" s="1" t="s">
        <v>42</v>
      </c>
      <c r="C1672" s="4">
        <v>45371</v>
      </c>
      <c r="D1672" s="1" t="s">
        <v>616</v>
      </c>
      <c r="E1672" s="1" t="s">
        <v>615</v>
      </c>
      <c r="F1672" s="1" t="s">
        <v>614</v>
      </c>
      <c r="G1672" s="1" t="s">
        <v>12</v>
      </c>
      <c r="H1672" s="1" t="s">
        <v>11</v>
      </c>
      <c r="I1672" s="1" t="s">
        <v>0</v>
      </c>
      <c r="J1672" s="1" t="s">
        <v>9</v>
      </c>
      <c r="K1672" s="1" t="s">
        <v>30</v>
      </c>
      <c r="L1672" s="1" t="s">
        <v>122</v>
      </c>
      <c r="M1672" s="1" t="s">
        <v>121</v>
      </c>
      <c r="N1672" s="1">
        <v>290.88</v>
      </c>
      <c r="O1672" s="1" t="s">
        <v>2</v>
      </c>
      <c r="P1672" s="1">
        <v>290.88</v>
      </c>
      <c r="Q1672" s="1">
        <v>0</v>
      </c>
      <c r="R1672" s="1" t="s">
        <v>80</v>
      </c>
      <c r="S1672" s="1">
        <v>3367.15</v>
      </c>
      <c r="T1672" s="6">
        <f>+S1672*N1672</f>
        <v>979436.59200000006</v>
      </c>
      <c r="U1672" s="6">
        <f>+S1672*Q1672</f>
        <v>0</v>
      </c>
      <c r="V1672" s="1" t="str">
        <f>IF(AB1672=0,IFERROR(VLOOKUP(L1672,[1]listaMateriales!A:K,11,0),"-"),"Sin producto")</f>
        <v>38 x 38</v>
      </c>
      <c r="W1672" s="6">
        <f>+IF(OR(K1672="27",K1672="28",K1672="29"),VLOOKUP(L1672,[1]listaMateriales!A:E,5,0),0)*N1672/1000</f>
        <v>0</v>
      </c>
      <c r="X1672" s="6">
        <f>+IF(W1672=0,0,T1672/W1672)</f>
        <v>0</v>
      </c>
      <c r="Y1672" s="1" t="str">
        <f>MID(L1672,14,1)</f>
        <v>1</v>
      </c>
      <c r="Z1672" s="2" t="str">
        <f>IF(IFERROR(FIND("PUL",M1672,1),0)&gt;1,"pulido","no")</f>
        <v>no</v>
      </c>
      <c r="AA1672" s="2" t="str">
        <f>IF(IFERROR(FIND("BIOC",M1672,1),0)&gt;1,"BIOCITY","no")</f>
        <v>no</v>
      </c>
      <c r="AB1672" s="2">
        <f>IFERROR(SEARCH("INT",F1672,1),0)+IFERROR(SEARCH("DEV",F1672,1),0)+IFERROR(SEARCH("FC",F1672,1),0)+IFERROR(SEARCH("USD",F1672,1),0)</f>
        <v>0</v>
      </c>
    </row>
    <row r="1673" spans="1:28" x14ac:dyDescent="0.2">
      <c r="A1673" s="1" t="s">
        <v>617</v>
      </c>
      <c r="B1673" s="1" t="s">
        <v>42</v>
      </c>
      <c r="C1673" s="4">
        <v>45371</v>
      </c>
      <c r="D1673" s="1" t="s">
        <v>616</v>
      </c>
      <c r="E1673" s="1" t="s">
        <v>615</v>
      </c>
      <c r="F1673" s="1" t="s">
        <v>614</v>
      </c>
      <c r="G1673" s="1" t="s">
        <v>12</v>
      </c>
      <c r="H1673" s="1" t="s">
        <v>11</v>
      </c>
      <c r="I1673" s="1" t="s">
        <v>0</v>
      </c>
      <c r="J1673" s="1" t="s">
        <v>9</v>
      </c>
      <c r="K1673" s="1" t="s">
        <v>30</v>
      </c>
      <c r="L1673" s="1" t="s">
        <v>65</v>
      </c>
      <c r="M1673" s="1" t="s">
        <v>64</v>
      </c>
      <c r="N1673" s="1">
        <v>96.96</v>
      </c>
      <c r="O1673" s="1" t="s">
        <v>2</v>
      </c>
      <c r="P1673" s="1">
        <v>96.96</v>
      </c>
      <c r="Q1673" s="1">
        <v>0</v>
      </c>
      <c r="R1673" s="1" t="s">
        <v>80</v>
      </c>
      <c r="S1673" s="1">
        <v>3367.15</v>
      </c>
      <c r="T1673" s="6">
        <f>+S1673*N1673</f>
        <v>326478.864</v>
      </c>
      <c r="U1673" s="6">
        <f>+S1673*Q1673</f>
        <v>0</v>
      </c>
      <c r="V1673" s="1" t="str">
        <f>IF(AB1673=0,IFERROR(VLOOKUP(L1673,[1]listaMateriales!A:K,11,0),"-"),"Sin producto")</f>
        <v>38 x 38</v>
      </c>
      <c r="W1673" s="6">
        <f>+IF(OR(K1673="27",K1673="28",K1673="29"),VLOOKUP(L1673,[1]listaMateriales!A:E,5,0),0)*N1673/1000</f>
        <v>0</v>
      </c>
      <c r="X1673" s="6">
        <f>+IF(W1673=0,0,T1673/W1673)</f>
        <v>0</v>
      </c>
      <c r="Y1673" s="1" t="str">
        <f>MID(L1673,14,1)</f>
        <v>1</v>
      </c>
      <c r="Z1673" s="2" t="str">
        <f>IF(IFERROR(FIND("PUL",M1673,1),0)&gt;1,"pulido","no")</f>
        <v>no</v>
      </c>
      <c r="AA1673" s="2" t="str">
        <f>IF(IFERROR(FIND("BIOC",M1673,1),0)&gt;1,"BIOCITY","no")</f>
        <v>no</v>
      </c>
      <c r="AB1673" s="2">
        <f>IFERROR(SEARCH("INT",F1673,1),0)+IFERROR(SEARCH("DEV",F1673,1),0)+IFERROR(SEARCH("FC",F1673,1),0)+IFERROR(SEARCH("USD",F1673,1),0)</f>
        <v>0</v>
      </c>
    </row>
    <row r="1674" spans="1:28" x14ac:dyDescent="0.2">
      <c r="A1674" s="1" t="s">
        <v>617</v>
      </c>
      <c r="B1674" s="1" t="s">
        <v>42</v>
      </c>
      <c r="C1674" s="4">
        <v>45371</v>
      </c>
      <c r="D1674" s="1" t="s">
        <v>616</v>
      </c>
      <c r="E1674" s="1" t="s">
        <v>615</v>
      </c>
      <c r="F1674" s="1" t="s">
        <v>614</v>
      </c>
      <c r="G1674" s="1" t="s">
        <v>12</v>
      </c>
      <c r="H1674" s="1" t="s">
        <v>11</v>
      </c>
      <c r="I1674" s="1" t="s">
        <v>0</v>
      </c>
      <c r="J1674" s="1" t="s">
        <v>9</v>
      </c>
      <c r="K1674" s="1" t="s">
        <v>30</v>
      </c>
      <c r="L1674" s="1" t="s">
        <v>114</v>
      </c>
      <c r="M1674" s="1" t="s">
        <v>113</v>
      </c>
      <c r="N1674" s="1">
        <v>96.96</v>
      </c>
      <c r="O1674" s="1" t="s">
        <v>2</v>
      </c>
      <c r="P1674" s="1">
        <v>96.96</v>
      </c>
      <c r="Q1674" s="1">
        <v>0</v>
      </c>
      <c r="R1674" s="1" t="s">
        <v>80</v>
      </c>
      <c r="S1674" s="1">
        <v>3367.15</v>
      </c>
      <c r="T1674" s="6">
        <f>+S1674*N1674</f>
        <v>326478.864</v>
      </c>
      <c r="U1674" s="6">
        <f>+S1674*Q1674</f>
        <v>0</v>
      </c>
      <c r="V1674" s="1" t="str">
        <f>IF(AB1674=0,IFERROR(VLOOKUP(L1674,[1]listaMateriales!A:K,11,0),"-"),"Sin producto")</f>
        <v>38 x 38</v>
      </c>
      <c r="W1674" s="6">
        <f>+IF(OR(K1674="27",K1674="28",K1674="29"),VLOOKUP(L1674,[1]listaMateriales!A:E,5,0),0)*N1674/1000</f>
        <v>0</v>
      </c>
      <c r="X1674" s="6">
        <f>+IF(W1674=0,0,T1674/W1674)</f>
        <v>0</v>
      </c>
      <c r="Y1674" s="1" t="str">
        <f>MID(L1674,14,1)</f>
        <v>1</v>
      </c>
      <c r="Z1674" s="2" t="str">
        <f>IF(IFERROR(FIND("PUL",M1674,1),0)&gt;1,"pulido","no")</f>
        <v>no</v>
      </c>
      <c r="AA1674" s="2" t="str">
        <f>IF(IFERROR(FIND("BIOC",M1674,1),0)&gt;1,"BIOCITY","no")</f>
        <v>no</v>
      </c>
      <c r="AB1674" s="2">
        <f>IFERROR(SEARCH("INT",F1674,1),0)+IFERROR(SEARCH("DEV",F1674,1),0)+IFERROR(SEARCH("FC",F1674,1),0)+IFERROR(SEARCH("USD",F1674,1),0)</f>
        <v>0</v>
      </c>
    </row>
    <row r="1675" spans="1:28" x14ac:dyDescent="0.2">
      <c r="A1675" s="1" t="s">
        <v>617</v>
      </c>
      <c r="B1675" s="1" t="s">
        <v>42</v>
      </c>
      <c r="C1675" s="4">
        <v>45371</v>
      </c>
      <c r="D1675" s="1" t="s">
        <v>616</v>
      </c>
      <c r="E1675" s="1" t="s">
        <v>615</v>
      </c>
      <c r="F1675" s="1" t="s">
        <v>614</v>
      </c>
      <c r="G1675" s="1" t="s">
        <v>12</v>
      </c>
      <c r="H1675" s="1" t="s">
        <v>11</v>
      </c>
      <c r="I1675" s="1" t="s">
        <v>0</v>
      </c>
      <c r="J1675" s="1" t="s">
        <v>9</v>
      </c>
      <c r="K1675" s="1" t="s">
        <v>30</v>
      </c>
      <c r="L1675" s="1" t="s">
        <v>621</v>
      </c>
      <c r="M1675" s="1" t="s">
        <v>620</v>
      </c>
      <c r="N1675" s="1">
        <v>96.96</v>
      </c>
      <c r="O1675" s="1" t="s">
        <v>2</v>
      </c>
      <c r="P1675" s="1">
        <v>96.96</v>
      </c>
      <c r="Q1675" s="1">
        <v>0</v>
      </c>
      <c r="R1675" s="1" t="s">
        <v>80</v>
      </c>
      <c r="S1675" s="1">
        <v>3367.15</v>
      </c>
      <c r="T1675" s="6">
        <f>+S1675*N1675</f>
        <v>326478.864</v>
      </c>
      <c r="U1675" s="6">
        <f>+S1675*Q1675</f>
        <v>0</v>
      </c>
      <c r="V1675" s="1" t="str">
        <f>IF(AB1675=0,IFERROR(VLOOKUP(L1675,[1]listaMateriales!A:K,11,0),"-"),"Sin producto")</f>
        <v>38 x 38</v>
      </c>
      <c r="W1675" s="6">
        <f>+IF(OR(K1675="27",K1675="28",K1675="29"),VLOOKUP(L1675,[1]listaMateriales!A:E,5,0),0)*N1675/1000</f>
        <v>0</v>
      </c>
      <c r="X1675" s="6">
        <f>+IF(W1675=0,0,T1675/W1675)</f>
        <v>0</v>
      </c>
      <c r="Y1675" s="1" t="str">
        <f>MID(L1675,14,1)</f>
        <v>1</v>
      </c>
      <c r="Z1675" s="2" t="str">
        <f>IF(IFERROR(FIND("PUL",M1675,1),0)&gt;1,"pulido","no")</f>
        <v>no</v>
      </c>
      <c r="AA1675" s="2" t="str">
        <f>IF(IFERROR(FIND("BIOC",M1675,1),0)&gt;1,"BIOCITY","no")</f>
        <v>no</v>
      </c>
      <c r="AB1675" s="2">
        <f>IFERROR(SEARCH("INT",F1675,1),0)+IFERROR(SEARCH("DEV",F1675,1),0)+IFERROR(SEARCH("FC",F1675,1),0)+IFERROR(SEARCH("USD",F1675,1),0)</f>
        <v>0</v>
      </c>
    </row>
    <row r="1676" spans="1:28" x14ac:dyDescent="0.2">
      <c r="A1676" s="1" t="s">
        <v>617</v>
      </c>
      <c r="B1676" s="1" t="s">
        <v>42</v>
      </c>
      <c r="C1676" s="4">
        <v>45371</v>
      </c>
      <c r="D1676" s="1" t="s">
        <v>616</v>
      </c>
      <c r="E1676" s="1" t="s">
        <v>615</v>
      </c>
      <c r="F1676" s="1" t="s">
        <v>614</v>
      </c>
      <c r="G1676" s="1" t="s">
        <v>12</v>
      </c>
      <c r="H1676" s="1" t="s">
        <v>11</v>
      </c>
      <c r="I1676" s="1" t="s">
        <v>0</v>
      </c>
      <c r="J1676" s="1" t="s">
        <v>9</v>
      </c>
      <c r="K1676" s="1" t="s">
        <v>30</v>
      </c>
      <c r="L1676" s="1" t="s">
        <v>201</v>
      </c>
      <c r="M1676" s="1" t="s">
        <v>200</v>
      </c>
      <c r="N1676" s="1">
        <v>193.92</v>
      </c>
      <c r="O1676" s="1" t="s">
        <v>2</v>
      </c>
      <c r="P1676" s="1">
        <v>193.92</v>
      </c>
      <c r="Q1676" s="1">
        <v>0</v>
      </c>
      <c r="R1676" s="1" t="s">
        <v>80</v>
      </c>
      <c r="S1676" s="1">
        <v>3367.15</v>
      </c>
      <c r="T1676" s="6">
        <f>+S1676*N1676</f>
        <v>652957.728</v>
      </c>
      <c r="U1676" s="6">
        <f>+S1676*Q1676</f>
        <v>0</v>
      </c>
      <c r="V1676" s="1" t="str">
        <f>IF(AB1676=0,IFERROR(VLOOKUP(L1676,[1]listaMateriales!A:K,11,0),"-"),"Sin producto")</f>
        <v>38 x 38</v>
      </c>
      <c r="W1676" s="6">
        <f>+IF(OR(K1676="27",K1676="28",K1676="29"),VLOOKUP(L1676,[1]listaMateriales!A:E,5,0),0)*N1676/1000</f>
        <v>0</v>
      </c>
      <c r="X1676" s="6">
        <f>+IF(W1676=0,0,T1676/W1676)</f>
        <v>0</v>
      </c>
      <c r="Y1676" s="1" t="str">
        <f>MID(L1676,14,1)</f>
        <v>1</v>
      </c>
      <c r="Z1676" s="2" t="str">
        <f>IF(IFERROR(FIND("PUL",M1676,1),0)&gt;1,"pulido","no")</f>
        <v>no</v>
      </c>
      <c r="AA1676" s="2" t="str">
        <f>IF(IFERROR(FIND("BIOC",M1676,1),0)&gt;1,"BIOCITY","no")</f>
        <v>no</v>
      </c>
      <c r="AB1676" s="2">
        <f>IFERROR(SEARCH("INT",F1676,1),0)+IFERROR(SEARCH("DEV",F1676,1),0)+IFERROR(SEARCH("FC",F1676,1),0)+IFERROR(SEARCH("USD",F1676,1),0)</f>
        <v>0</v>
      </c>
    </row>
    <row r="1677" spans="1:28" x14ac:dyDescent="0.2">
      <c r="A1677" s="1" t="s">
        <v>617</v>
      </c>
      <c r="B1677" s="1" t="s">
        <v>42</v>
      </c>
      <c r="C1677" s="4">
        <v>45371</v>
      </c>
      <c r="D1677" s="1" t="s">
        <v>616</v>
      </c>
      <c r="E1677" s="1" t="s">
        <v>615</v>
      </c>
      <c r="F1677" s="1" t="s">
        <v>614</v>
      </c>
      <c r="G1677" s="1" t="s">
        <v>12</v>
      </c>
      <c r="H1677" s="1" t="s">
        <v>11</v>
      </c>
      <c r="I1677" s="1" t="s">
        <v>0</v>
      </c>
      <c r="J1677" s="1" t="s">
        <v>9</v>
      </c>
      <c r="K1677" s="1" t="s">
        <v>30</v>
      </c>
      <c r="L1677" s="1" t="s">
        <v>619</v>
      </c>
      <c r="M1677" s="1" t="s">
        <v>618</v>
      </c>
      <c r="N1677" s="1">
        <v>193.92</v>
      </c>
      <c r="O1677" s="1" t="s">
        <v>2</v>
      </c>
      <c r="P1677" s="1">
        <v>193.92</v>
      </c>
      <c r="Q1677" s="1">
        <v>0</v>
      </c>
      <c r="R1677" s="1" t="s">
        <v>80</v>
      </c>
      <c r="S1677" s="1">
        <v>3367.15</v>
      </c>
      <c r="T1677" s="6">
        <f>+S1677*N1677</f>
        <v>652957.728</v>
      </c>
      <c r="U1677" s="6">
        <f>+S1677*Q1677</f>
        <v>0</v>
      </c>
      <c r="V1677" s="1" t="str">
        <f>IF(AB1677=0,IFERROR(VLOOKUP(L1677,[1]listaMateriales!A:K,11,0),"-"),"Sin producto")</f>
        <v>38 x 38</v>
      </c>
      <c r="W1677" s="6">
        <f>+IF(OR(K1677="27",K1677="28",K1677="29"),VLOOKUP(L1677,[1]listaMateriales!A:E,5,0),0)*N1677/1000</f>
        <v>0</v>
      </c>
      <c r="X1677" s="6">
        <f>+IF(W1677=0,0,T1677/W1677)</f>
        <v>0</v>
      </c>
      <c r="Y1677" s="1" t="str">
        <f>MID(L1677,14,1)</f>
        <v>1</v>
      </c>
      <c r="Z1677" s="2" t="str">
        <f>IF(IFERROR(FIND("PUL",M1677,1),0)&gt;1,"pulido","no")</f>
        <v>no</v>
      </c>
      <c r="AA1677" s="2" t="str">
        <f>IF(IFERROR(FIND("BIOC",M1677,1),0)&gt;1,"BIOCITY","no")</f>
        <v>no</v>
      </c>
      <c r="AB1677" s="2">
        <f>IFERROR(SEARCH("INT",F1677,1),0)+IFERROR(SEARCH("DEV",F1677,1),0)+IFERROR(SEARCH("FC",F1677,1),0)+IFERROR(SEARCH("USD",F1677,1),0)</f>
        <v>0</v>
      </c>
    </row>
    <row r="1678" spans="1:28" x14ac:dyDescent="0.2">
      <c r="A1678" s="1" t="s">
        <v>617</v>
      </c>
      <c r="B1678" s="1" t="s">
        <v>42</v>
      </c>
      <c r="C1678" s="4">
        <v>45371</v>
      </c>
      <c r="D1678" s="1" t="s">
        <v>616</v>
      </c>
      <c r="E1678" s="1" t="s">
        <v>615</v>
      </c>
      <c r="F1678" s="1" t="s">
        <v>614</v>
      </c>
      <c r="G1678" s="1" t="s">
        <v>12</v>
      </c>
      <c r="H1678" s="1" t="s">
        <v>11</v>
      </c>
      <c r="I1678" s="1" t="s">
        <v>0</v>
      </c>
      <c r="J1678" s="1" t="s">
        <v>9</v>
      </c>
      <c r="K1678" s="1" t="s">
        <v>30</v>
      </c>
      <c r="L1678" s="1" t="s">
        <v>112</v>
      </c>
      <c r="M1678" s="1" t="s">
        <v>111</v>
      </c>
      <c r="N1678" s="1">
        <v>193.92</v>
      </c>
      <c r="O1678" s="1" t="s">
        <v>2</v>
      </c>
      <c r="P1678" s="1">
        <v>193.92</v>
      </c>
      <c r="Q1678" s="1">
        <v>0</v>
      </c>
      <c r="R1678" s="1" t="s">
        <v>80</v>
      </c>
      <c r="S1678" s="1">
        <v>3367.15</v>
      </c>
      <c r="T1678" s="6">
        <f>+S1678*N1678</f>
        <v>652957.728</v>
      </c>
      <c r="U1678" s="6">
        <f>+S1678*Q1678</f>
        <v>0</v>
      </c>
      <c r="V1678" s="1" t="str">
        <f>IF(AB1678=0,IFERROR(VLOOKUP(L1678,[1]listaMateriales!A:K,11,0),"-"),"Sin producto")</f>
        <v>38 x 38</v>
      </c>
      <c r="W1678" s="6">
        <f>+IF(OR(K1678="27",K1678="28",K1678="29"),VLOOKUP(L1678,[1]listaMateriales!A:E,5,0),0)*N1678/1000</f>
        <v>0</v>
      </c>
      <c r="X1678" s="6">
        <f>+IF(W1678=0,0,T1678/W1678)</f>
        <v>0</v>
      </c>
      <c r="Y1678" s="1" t="str">
        <f>MID(L1678,14,1)</f>
        <v>1</v>
      </c>
      <c r="Z1678" s="2" t="str">
        <f>IF(IFERROR(FIND("PUL",M1678,1),0)&gt;1,"pulido","no")</f>
        <v>no</v>
      </c>
      <c r="AA1678" s="2" t="str">
        <f>IF(IFERROR(FIND("BIOC",M1678,1),0)&gt;1,"BIOCITY","no")</f>
        <v>no</v>
      </c>
      <c r="AB1678" s="2">
        <f>IFERROR(SEARCH("INT",F1678,1),0)+IFERROR(SEARCH("DEV",F1678,1),0)+IFERROR(SEARCH("FC",F1678,1),0)+IFERROR(SEARCH("USD",F1678,1),0)</f>
        <v>0</v>
      </c>
    </row>
    <row r="1679" spans="1:28" x14ac:dyDescent="0.2">
      <c r="A1679" s="1" t="s">
        <v>613</v>
      </c>
      <c r="B1679" s="1" t="s">
        <v>15</v>
      </c>
      <c r="C1679" s="4">
        <v>45371</v>
      </c>
      <c r="D1679" s="1" t="s">
        <v>14</v>
      </c>
      <c r="E1679" s="1" t="s">
        <v>13</v>
      </c>
      <c r="F1679" s="1" t="s">
        <v>612</v>
      </c>
      <c r="G1679" s="1" t="s">
        <v>12</v>
      </c>
      <c r="H1679" s="1" t="s">
        <v>11</v>
      </c>
      <c r="I1679" s="1" t="s">
        <v>50</v>
      </c>
      <c r="J1679" s="1" t="s">
        <v>9</v>
      </c>
      <c r="K1679" s="1" t="s">
        <v>30</v>
      </c>
      <c r="L1679" s="1" t="s">
        <v>300</v>
      </c>
      <c r="M1679" s="1" t="s">
        <v>299</v>
      </c>
      <c r="N1679" s="1">
        <v>2617.92</v>
      </c>
      <c r="O1679" s="1" t="s">
        <v>2</v>
      </c>
      <c r="P1679" s="1">
        <v>2617.92</v>
      </c>
      <c r="Q1679" s="1">
        <v>0</v>
      </c>
      <c r="R1679" s="1" t="s">
        <v>5</v>
      </c>
      <c r="S1679" s="1">
        <v>2929.28</v>
      </c>
      <c r="T1679" s="6">
        <f>+S1679*N1679</f>
        <v>7668620.6976000005</v>
      </c>
      <c r="U1679" s="6">
        <f>+S1679*Q1679</f>
        <v>0</v>
      </c>
      <c r="V1679" s="1" t="str">
        <f>IF(AB1679=0,IFERROR(VLOOKUP(L1679,[1]listaMateriales!A:K,11,0),"-"),"Sin producto")</f>
        <v>38 x 38</v>
      </c>
      <c r="W1679" s="6">
        <f>+IF(OR(K1679="27",K1679="28",K1679="29"),VLOOKUP(L1679,[1]listaMateriales!A:E,5,0),0)*N1679/1000</f>
        <v>0</v>
      </c>
      <c r="X1679" s="6">
        <f>+IF(W1679=0,0,T1679/W1679)</f>
        <v>0</v>
      </c>
      <c r="Y1679" s="1" t="str">
        <f>MID(L1679,14,1)</f>
        <v>1</v>
      </c>
      <c r="Z1679" s="2" t="str">
        <f>IF(IFERROR(FIND("PUL",M1679,1),0)&gt;1,"pulido","no")</f>
        <v>no</v>
      </c>
      <c r="AA1679" s="2" t="str">
        <f>IF(IFERROR(FIND("BIOC",M1679,1),0)&gt;1,"BIOCITY","no")</f>
        <v>no</v>
      </c>
      <c r="AB1679" s="2">
        <f>IFERROR(SEARCH("INT",F1679,1),0)+IFERROR(SEARCH("DEV",F1679,1),0)+IFERROR(SEARCH("FC",F1679,1),0)+IFERROR(SEARCH("USD",F1679,1),0)</f>
        <v>0</v>
      </c>
    </row>
    <row r="1680" spans="1:28" x14ac:dyDescent="0.2">
      <c r="A1680" s="1" t="s">
        <v>611</v>
      </c>
      <c r="B1680" s="1" t="s">
        <v>42</v>
      </c>
      <c r="C1680" s="4">
        <v>45371</v>
      </c>
      <c r="D1680" s="1" t="s">
        <v>41</v>
      </c>
      <c r="E1680" s="1" t="s">
        <v>40</v>
      </c>
      <c r="F1680" s="1" t="s">
        <v>610</v>
      </c>
      <c r="G1680" s="1" t="s">
        <v>39</v>
      </c>
      <c r="H1680" s="1" t="s">
        <v>38</v>
      </c>
      <c r="I1680" s="1" t="s">
        <v>50</v>
      </c>
      <c r="J1680" s="1" t="s">
        <v>37</v>
      </c>
      <c r="K1680" s="1" t="s">
        <v>36</v>
      </c>
      <c r="L1680" s="1" t="s">
        <v>35</v>
      </c>
      <c r="M1680" s="1" t="s">
        <v>34</v>
      </c>
      <c r="N1680" s="1">
        <v>6336</v>
      </c>
      <c r="O1680" s="1" t="s">
        <v>4</v>
      </c>
      <c r="P1680" s="1">
        <v>6336</v>
      </c>
      <c r="Q1680" s="1">
        <v>0</v>
      </c>
      <c r="R1680" s="1" t="s">
        <v>33</v>
      </c>
      <c r="S1680" s="1">
        <v>116.04</v>
      </c>
      <c r="T1680" s="6">
        <f>+S1680*N1680</f>
        <v>735229.44000000006</v>
      </c>
      <c r="U1680" s="6">
        <f>+S1680*Q1680</f>
        <v>0</v>
      </c>
      <c r="V1680" s="1" t="str">
        <f>IF(AB1680=0,IFERROR(VLOOKUP(L1680,[1]listaMateriales!A:K,11,0),"-"),"Sin producto")</f>
        <v>Ladrillos (Campana)</v>
      </c>
      <c r="W1680" s="6">
        <f>+IF(OR(K1680="27",K1680="28",K1680="29"),VLOOKUP(L1680,[1]listaMateriales!A:E,5,0),0)*N1680/1000</f>
        <v>30.412800000000001</v>
      </c>
      <c r="X1680" s="6">
        <f>+IF(W1680=0,0,T1680/W1680)</f>
        <v>24175</v>
      </c>
      <c r="Y1680" s="1" t="str">
        <f>MID(L1680,14,1)</f>
        <v/>
      </c>
      <c r="Z1680" s="2" t="str">
        <f>IF(IFERROR(FIND("PUL",M1680,1),0)&gt;1,"pulido","no")</f>
        <v>no</v>
      </c>
      <c r="AA1680" s="2" t="str">
        <f>IF(IFERROR(FIND("BIOC",M1680,1),0)&gt;1,"BIOCITY","no")</f>
        <v>no</v>
      </c>
      <c r="AB1680" s="2">
        <f>IFERROR(SEARCH("INT",F1680,1),0)+IFERROR(SEARCH("DEV",F1680,1),0)+IFERROR(SEARCH("FC",F1680,1),0)+IFERROR(SEARCH("USD",F1680,1),0)</f>
        <v>0</v>
      </c>
    </row>
    <row r="1681" spans="1:28" x14ac:dyDescent="0.2">
      <c r="A1681" s="1" t="s">
        <v>605</v>
      </c>
      <c r="B1681" s="1" t="s">
        <v>15</v>
      </c>
      <c r="C1681" s="4">
        <v>45371</v>
      </c>
      <c r="D1681" s="1" t="s">
        <v>603</v>
      </c>
      <c r="E1681" s="1" t="s">
        <v>602</v>
      </c>
      <c r="F1681" s="1" t="s">
        <v>601</v>
      </c>
      <c r="G1681" s="1" t="s">
        <v>12</v>
      </c>
      <c r="H1681" s="1" t="s">
        <v>11</v>
      </c>
      <c r="I1681" s="1" t="s">
        <v>50</v>
      </c>
      <c r="J1681" s="1" t="s">
        <v>17</v>
      </c>
      <c r="K1681" s="1" t="s">
        <v>16</v>
      </c>
      <c r="L1681" s="1" t="s">
        <v>609</v>
      </c>
      <c r="M1681" s="1" t="s">
        <v>608</v>
      </c>
      <c r="N1681" s="1">
        <v>156.6</v>
      </c>
      <c r="O1681" s="1" t="s">
        <v>2</v>
      </c>
      <c r="P1681" s="1">
        <v>156.6</v>
      </c>
      <c r="Q1681" s="1">
        <v>0</v>
      </c>
      <c r="R1681" s="1" t="s">
        <v>144</v>
      </c>
      <c r="S1681" s="1">
        <v>7648.58</v>
      </c>
      <c r="T1681" s="6">
        <f>+S1681*N1681</f>
        <v>1197767.628</v>
      </c>
      <c r="U1681" s="6">
        <f>+S1681*Q1681</f>
        <v>0</v>
      </c>
      <c r="V1681" s="1" t="str">
        <f>IF(AB1681=0,IFERROR(VLOOKUP(L1681,[1]listaMateriales!A:K,11,0),"-"),"Sin producto")</f>
        <v xml:space="preserve">59 x 59 </v>
      </c>
      <c r="W1681" s="6">
        <f>+IF(OR(K1681="27",K1681="28",K1681="29"),VLOOKUP(L1681,[1]listaMateriales!A:E,5,0),0)*N1681/1000</f>
        <v>0</v>
      </c>
      <c r="X1681" s="6">
        <f>+IF(W1681=0,0,T1681/W1681)</f>
        <v>0</v>
      </c>
      <c r="Y1681" s="1" t="str">
        <f>MID(L1681,14,1)</f>
        <v>2</v>
      </c>
      <c r="Z1681" s="2" t="str">
        <f>IF(IFERROR(FIND("PUL",M1681,1),0)&gt;1,"pulido","no")</f>
        <v>no</v>
      </c>
      <c r="AA1681" s="2" t="str">
        <f>IF(IFERROR(FIND("BIOC",M1681,1),0)&gt;1,"BIOCITY","no")</f>
        <v>no</v>
      </c>
      <c r="AB1681" s="2">
        <f>IFERROR(SEARCH("INT",F1681,1),0)+IFERROR(SEARCH("DEV",F1681,1),0)+IFERROR(SEARCH("FC",F1681,1),0)+IFERROR(SEARCH("USD",F1681,1),0)</f>
        <v>0</v>
      </c>
    </row>
    <row r="1682" spans="1:28" x14ac:dyDescent="0.2">
      <c r="A1682" s="1" t="s">
        <v>605</v>
      </c>
      <c r="B1682" s="1" t="s">
        <v>15</v>
      </c>
      <c r="C1682" s="4">
        <v>45371</v>
      </c>
      <c r="D1682" s="1" t="s">
        <v>603</v>
      </c>
      <c r="E1682" s="1" t="s">
        <v>602</v>
      </c>
      <c r="F1682" s="1" t="s">
        <v>601</v>
      </c>
      <c r="G1682" s="1" t="s">
        <v>12</v>
      </c>
      <c r="H1682" s="1" t="s">
        <v>11</v>
      </c>
      <c r="I1682" s="1" t="s">
        <v>50</v>
      </c>
      <c r="J1682" s="1" t="s">
        <v>17</v>
      </c>
      <c r="K1682" s="1" t="s">
        <v>16</v>
      </c>
      <c r="L1682" s="1" t="s">
        <v>607</v>
      </c>
      <c r="M1682" s="1" t="s">
        <v>606</v>
      </c>
      <c r="N1682" s="1">
        <v>156.6</v>
      </c>
      <c r="O1682" s="1" t="s">
        <v>2</v>
      </c>
      <c r="P1682" s="1">
        <v>156.6</v>
      </c>
      <c r="Q1682" s="1">
        <v>0</v>
      </c>
      <c r="R1682" s="1" t="s">
        <v>144</v>
      </c>
      <c r="S1682" s="1">
        <v>7648.58</v>
      </c>
      <c r="T1682" s="6">
        <f>+S1682*N1682</f>
        <v>1197767.628</v>
      </c>
      <c r="U1682" s="6">
        <f>+S1682*Q1682</f>
        <v>0</v>
      </c>
      <c r="V1682" s="1" t="str">
        <f>IF(AB1682=0,IFERROR(VLOOKUP(L1682,[1]listaMateriales!A:K,11,0),"-"),"Sin producto")</f>
        <v xml:space="preserve">59 x 59 </v>
      </c>
      <c r="W1682" s="6">
        <f>+IF(OR(K1682="27",K1682="28",K1682="29"),VLOOKUP(L1682,[1]listaMateriales!A:E,5,0),0)*N1682/1000</f>
        <v>0</v>
      </c>
      <c r="X1682" s="6">
        <f>+IF(W1682=0,0,T1682/W1682)</f>
        <v>0</v>
      </c>
      <c r="Y1682" s="1" t="str">
        <f>MID(L1682,14,1)</f>
        <v>2</v>
      </c>
      <c r="Z1682" s="2" t="str">
        <f>IF(IFERROR(FIND("PUL",M1682,1),0)&gt;1,"pulido","no")</f>
        <v>no</v>
      </c>
      <c r="AA1682" s="2" t="str">
        <f>IF(IFERROR(FIND("BIOC",M1682,1),0)&gt;1,"BIOCITY","no")</f>
        <v>no</v>
      </c>
      <c r="AB1682" s="2">
        <f>IFERROR(SEARCH("INT",F1682,1),0)+IFERROR(SEARCH("DEV",F1682,1),0)+IFERROR(SEARCH("FC",F1682,1),0)+IFERROR(SEARCH("USD",F1682,1),0)</f>
        <v>0</v>
      </c>
    </row>
    <row r="1683" spans="1:28" x14ac:dyDescent="0.2">
      <c r="A1683" s="1" t="s">
        <v>605</v>
      </c>
      <c r="B1683" s="1" t="s">
        <v>15</v>
      </c>
      <c r="C1683" s="4">
        <v>45371</v>
      </c>
      <c r="D1683" s="1" t="s">
        <v>603</v>
      </c>
      <c r="E1683" s="1" t="s">
        <v>602</v>
      </c>
      <c r="F1683" s="1" t="s">
        <v>601</v>
      </c>
      <c r="G1683" s="1" t="s">
        <v>12</v>
      </c>
      <c r="H1683" s="1" t="s">
        <v>11</v>
      </c>
      <c r="I1683" s="1" t="s">
        <v>50</v>
      </c>
      <c r="J1683" s="1" t="s">
        <v>17</v>
      </c>
      <c r="K1683" s="1" t="s">
        <v>16</v>
      </c>
      <c r="L1683" s="1" t="s">
        <v>369</v>
      </c>
      <c r="M1683" s="1" t="s">
        <v>368</v>
      </c>
      <c r="N1683" s="1">
        <v>205.2</v>
      </c>
      <c r="O1683" s="1" t="s">
        <v>2</v>
      </c>
      <c r="P1683" s="1">
        <v>205.2</v>
      </c>
      <c r="Q1683" s="1">
        <v>0</v>
      </c>
      <c r="R1683" s="1" t="s">
        <v>144</v>
      </c>
      <c r="S1683" s="1">
        <v>13794.71</v>
      </c>
      <c r="T1683" s="6">
        <f>+S1683*N1683</f>
        <v>2830674.4919999996</v>
      </c>
      <c r="U1683" s="6">
        <f>+S1683*Q1683</f>
        <v>0</v>
      </c>
      <c r="V1683" s="1" t="str">
        <f>IF(AB1683=0,IFERROR(VLOOKUP(L1683,[1]listaMateriales!A:K,11,0),"-"),"Sin producto")</f>
        <v>21 x 122</v>
      </c>
      <c r="W1683" s="6">
        <f>+IF(OR(K1683="27",K1683="28",K1683="29"),VLOOKUP(L1683,[1]listaMateriales!A:E,5,0),0)*N1683/1000</f>
        <v>0</v>
      </c>
      <c r="X1683" s="6">
        <f>+IF(W1683=0,0,T1683/W1683)</f>
        <v>0</v>
      </c>
      <c r="Y1683" s="1" t="str">
        <f>MID(L1683,14,1)</f>
        <v>2</v>
      </c>
      <c r="Z1683" s="2" t="str">
        <f>IF(IFERROR(FIND("PUL",M1683,1),0)&gt;1,"pulido","no")</f>
        <v>no</v>
      </c>
      <c r="AA1683" s="2" t="str">
        <f>IF(IFERROR(FIND("BIOC",M1683,1),0)&gt;1,"BIOCITY","no")</f>
        <v>no</v>
      </c>
      <c r="AB1683" s="2">
        <f>IFERROR(SEARCH("INT",F1683,1),0)+IFERROR(SEARCH("DEV",F1683,1),0)+IFERROR(SEARCH("FC",F1683,1),0)+IFERROR(SEARCH("USD",F1683,1),0)</f>
        <v>0</v>
      </c>
    </row>
    <row r="1684" spans="1:28" x14ac:dyDescent="0.2">
      <c r="A1684" s="1" t="s">
        <v>604</v>
      </c>
      <c r="B1684" s="1" t="s">
        <v>15</v>
      </c>
      <c r="C1684" s="4">
        <v>45371</v>
      </c>
      <c r="D1684" s="1" t="s">
        <v>603</v>
      </c>
      <c r="E1684" s="1" t="s">
        <v>602</v>
      </c>
      <c r="F1684" s="1" t="s">
        <v>601</v>
      </c>
      <c r="G1684" s="1" t="s">
        <v>12</v>
      </c>
      <c r="H1684" s="1" t="s">
        <v>11</v>
      </c>
      <c r="I1684" s="1" t="s">
        <v>50</v>
      </c>
      <c r="J1684" s="1" t="s">
        <v>17</v>
      </c>
      <c r="K1684" s="1" t="s">
        <v>16</v>
      </c>
      <c r="L1684" s="1" t="s">
        <v>600</v>
      </c>
      <c r="M1684" s="1" t="s">
        <v>599</v>
      </c>
      <c r="N1684" s="1">
        <v>324</v>
      </c>
      <c r="O1684" s="1" t="s">
        <v>2</v>
      </c>
      <c r="P1684" s="1">
        <v>0</v>
      </c>
      <c r="Q1684" s="1">
        <v>324</v>
      </c>
      <c r="R1684" s="1" t="s">
        <v>144</v>
      </c>
      <c r="S1684" s="1">
        <v>8814.92</v>
      </c>
      <c r="T1684" s="6">
        <f>+S1684*N1684</f>
        <v>2856034.08</v>
      </c>
      <c r="U1684" s="6">
        <f>+S1684*Q1684</f>
        <v>2856034.08</v>
      </c>
      <c r="V1684" s="1" t="str">
        <f>IF(AB1684=0,IFERROR(VLOOKUP(L1684,[1]listaMateriales!A:K,11,0),"-"),"Sin producto")</f>
        <v>60x60-61x61-61,5x61,5</v>
      </c>
      <c r="W1684" s="6">
        <f>+IF(OR(K1684="27",K1684="28",K1684="29"),VLOOKUP(L1684,[1]listaMateriales!A:E,5,0),0)*N1684/1000</f>
        <v>0</v>
      </c>
      <c r="X1684" s="6">
        <f>+IF(W1684=0,0,T1684/W1684)</f>
        <v>0</v>
      </c>
      <c r="Y1684" s="1" t="str">
        <f>MID(L1684,14,1)</f>
        <v>1</v>
      </c>
      <c r="Z1684" s="2" t="str">
        <f>IF(IFERROR(FIND("PUL",M1684,1),0)&gt;1,"pulido","no")</f>
        <v>no</v>
      </c>
      <c r="AA1684" s="2" t="str">
        <f>IF(IFERROR(FIND("BIOC",M1684,1),0)&gt;1,"BIOCITY","no")</f>
        <v>no</v>
      </c>
      <c r="AB1684" s="2">
        <f>IFERROR(SEARCH("INT",F1684,1),0)+IFERROR(SEARCH("DEV",F1684,1),0)+IFERROR(SEARCH("FC",F1684,1),0)+IFERROR(SEARCH("USD",F1684,1),0)</f>
        <v>0</v>
      </c>
    </row>
    <row r="1685" spans="1:28" x14ac:dyDescent="0.2">
      <c r="A1685" s="1" t="s">
        <v>598</v>
      </c>
      <c r="B1685" s="1" t="s">
        <v>42</v>
      </c>
      <c r="C1685" s="4">
        <v>45371</v>
      </c>
      <c r="D1685" s="1" t="s">
        <v>596</v>
      </c>
      <c r="E1685" s="1" t="s">
        <v>595</v>
      </c>
      <c r="F1685" s="1" t="s">
        <v>359</v>
      </c>
      <c r="G1685" s="1" t="s">
        <v>39</v>
      </c>
      <c r="H1685" s="1" t="s">
        <v>38</v>
      </c>
      <c r="I1685" s="1" t="s">
        <v>0</v>
      </c>
      <c r="J1685" s="1" t="s">
        <v>37</v>
      </c>
      <c r="K1685" s="1" t="s">
        <v>36</v>
      </c>
      <c r="L1685" s="1" t="s">
        <v>35</v>
      </c>
      <c r="M1685" s="1" t="s">
        <v>34</v>
      </c>
      <c r="N1685" s="1">
        <v>259</v>
      </c>
      <c r="O1685" s="1" t="s">
        <v>4</v>
      </c>
      <c r="P1685" s="1">
        <v>259</v>
      </c>
      <c r="Q1685" s="1">
        <v>0</v>
      </c>
      <c r="R1685" s="1" t="s">
        <v>33</v>
      </c>
      <c r="S1685" s="1">
        <v>312.31</v>
      </c>
      <c r="T1685" s="6">
        <f>+S1685*N1685</f>
        <v>80888.289999999994</v>
      </c>
      <c r="U1685" s="6">
        <f>+S1685*Q1685</f>
        <v>0</v>
      </c>
      <c r="V1685" s="1" t="str">
        <f>IF(AB1685=0,IFERROR(VLOOKUP(L1685,[1]listaMateriales!A:K,11,0),"-"),"Sin producto")</f>
        <v>Ladrillos (Campana)</v>
      </c>
      <c r="W1685" s="6">
        <f>+IF(OR(K1685="27",K1685="28",K1685="29"),VLOOKUP(L1685,[1]listaMateriales!A:E,5,0),0)*N1685/1000</f>
        <v>1.2432000000000001</v>
      </c>
      <c r="X1685" s="6">
        <f>+IF(W1685=0,0,T1685/W1685)</f>
        <v>65064.583333333321</v>
      </c>
      <c r="Y1685" s="1" t="str">
        <f>MID(L1685,14,1)</f>
        <v/>
      </c>
      <c r="Z1685" s="2" t="str">
        <f>IF(IFERROR(FIND("PUL",M1685,1),0)&gt;1,"pulido","no")</f>
        <v>no</v>
      </c>
      <c r="AA1685" s="2" t="str">
        <f>IF(IFERROR(FIND("BIOC",M1685,1),0)&gt;1,"BIOCITY","no")</f>
        <v>no</v>
      </c>
      <c r="AB1685" s="2">
        <f>IFERROR(SEARCH("INT",F1685,1),0)+IFERROR(SEARCH("DEV",F1685,1),0)+IFERROR(SEARCH("FC",F1685,1),0)+IFERROR(SEARCH("USD",F1685,1),0)</f>
        <v>0</v>
      </c>
    </row>
    <row r="1686" spans="1:28" x14ac:dyDescent="0.2">
      <c r="A1686" s="1" t="s">
        <v>597</v>
      </c>
      <c r="B1686" s="1" t="s">
        <v>42</v>
      </c>
      <c r="C1686" s="4">
        <v>45371</v>
      </c>
      <c r="D1686" s="1" t="s">
        <v>596</v>
      </c>
      <c r="E1686" s="1" t="s">
        <v>595</v>
      </c>
      <c r="F1686" s="1" t="s">
        <v>359</v>
      </c>
      <c r="G1686" s="1" t="s">
        <v>39</v>
      </c>
      <c r="H1686" s="1" t="s">
        <v>38</v>
      </c>
      <c r="I1686" s="1" t="s">
        <v>50</v>
      </c>
      <c r="J1686" s="1" t="s">
        <v>37</v>
      </c>
      <c r="K1686" s="1" t="s">
        <v>36</v>
      </c>
      <c r="L1686" s="1" t="s">
        <v>86</v>
      </c>
      <c r="M1686" s="1" t="s">
        <v>85</v>
      </c>
      <c r="N1686" s="1">
        <v>3168</v>
      </c>
      <c r="O1686" s="1" t="s">
        <v>4</v>
      </c>
      <c r="P1686" s="1">
        <v>3168</v>
      </c>
      <c r="Q1686" s="1">
        <v>0</v>
      </c>
      <c r="R1686" s="1" t="s">
        <v>33</v>
      </c>
      <c r="S1686" s="1">
        <v>277.47000000000003</v>
      </c>
      <c r="T1686" s="6">
        <f>+S1686*N1686</f>
        <v>879024.96000000008</v>
      </c>
      <c r="U1686" s="6">
        <f>+S1686*Q1686</f>
        <v>0</v>
      </c>
      <c r="V1686" s="1" t="str">
        <f>IF(AB1686=0,IFERROR(VLOOKUP(L1686,[1]listaMateriales!A:K,11,0),"-"),"Sin producto")</f>
        <v>Ladrillos (Campana)</v>
      </c>
      <c r="W1686" s="6">
        <f>+IF(OR(K1686="27",K1686="28",K1686="29"),VLOOKUP(L1686,[1]listaMateriales!A:E,5,0),0)*N1686/1000</f>
        <v>11.7216</v>
      </c>
      <c r="X1686" s="6">
        <f>+IF(W1686=0,0,T1686/W1686)</f>
        <v>74991.891891891893</v>
      </c>
      <c r="Y1686" s="1" t="str">
        <f>MID(L1686,14,1)</f>
        <v/>
      </c>
      <c r="Z1686" s="2" t="str">
        <f>IF(IFERROR(FIND("PUL",M1686,1),0)&gt;1,"pulido","no")</f>
        <v>no</v>
      </c>
      <c r="AA1686" s="2" t="str">
        <f>IF(IFERROR(FIND("BIOC",M1686,1),0)&gt;1,"BIOCITY","no")</f>
        <v>no</v>
      </c>
      <c r="AB1686" s="2">
        <f>IFERROR(SEARCH("INT",F1686,1),0)+IFERROR(SEARCH("DEV",F1686,1),0)+IFERROR(SEARCH("FC",F1686,1),0)+IFERROR(SEARCH("USD",F1686,1),0)</f>
        <v>0</v>
      </c>
    </row>
    <row r="1687" spans="1:28" x14ac:dyDescent="0.2">
      <c r="A1687" s="1" t="s">
        <v>597</v>
      </c>
      <c r="B1687" s="1" t="s">
        <v>42</v>
      </c>
      <c r="C1687" s="4">
        <v>45371</v>
      </c>
      <c r="D1687" s="1" t="s">
        <v>596</v>
      </c>
      <c r="E1687" s="1" t="s">
        <v>595</v>
      </c>
      <c r="F1687" s="1" t="s">
        <v>359</v>
      </c>
      <c r="G1687" s="1" t="s">
        <v>39</v>
      </c>
      <c r="H1687" s="1" t="s">
        <v>38</v>
      </c>
      <c r="I1687" s="1" t="s">
        <v>50</v>
      </c>
      <c r="J1687" s="1" t="s">
        <v>37</v>
      </c>
      <c r="K1687" s="1" t="s">
        <v>36</v>
      </c>
      <c r="L1687" s="1" t="s">
        <v>77</v>
      </c>
      <c r="M1687" s="1" t="s">
        <v>76</v>
      </c>
      <c r="N1687" s="1">
        <v>1008</v>
      </c>
      <c r="O1687" s="1" t="s">
        <v>4</v>
      </c>
      <c r="P1687" s="1">
        <v>1008</v>
      </c>
      <c r="Q1687" s="1">
        <v>0</v>
      </c>
      <c r="R1687" s="1" t="s">
        <v>33</v>
      </c>
      <c r="S1687" s="1">
        <v>523.66999999999996</v>
      </c>
      <c r="T1687" s="6">
        <f>+S1687*N1687</f>
        <v>527859.36</v>
      </c>
      <c r="U1687" s="6">
        <f>+S1687*Q1687</f>
        <v>0</v>
      </c>
      <c r="V1687" s="1" t="str">
        <f>IF(AB1687=0,IFERROR(VLOOKUP(L1687,[1]listaMateriales!A:K,11,0),"-"),"Sin producto")</f>
        <v>Ladrillos (Campana)</v>
      </c>
      <c r="W1687" s="6">
        <f>+IF(OR(K1687="27",K1687="28",K1687="29"),VLOOKUP(L1687,[1]listaMateriales!A:E,5,0),0)*N1687/1000</f>
        <v>6.048</v>
      </c>
      <c r="X1687" s="6">
        <f>+IF(W1687=0,0,T1687/W1687)</f>
        <v>87278.333333333328</v>
      </c>
      <c r="Y1687" s="1" t="str">
        <f>MID(L1687,14,1)</f>
        <v/>
      </c>
      <c r="Z1687" s="2" t="str">
        <f>IF(IFERROR(FIND("PUL",M1687,1),0)&gt;1,"pulido","no")</f>
        <v>no</v>
      </c>
      <c r="AA1687" s="2" t="str">
        <f>IF(IFERROR(FIND("BIOC",M1687,1),0)&gt;1,"BIOCITY","no")</f>
        <v>no</v>
      </c>
      <c r="AB1687" s="2">
        <f>IFERROR(SEARCH("INT",F1687,1),0)+IFERROR(SEARCH("DEV",F1687,1),0)+IFERROR(SEARCH("FC",F1687,1),0)+IFERROR(SEARCH("USD",F1687,1),0)</f>
        <v>0</v>
      </c>
    </row>
    <row r="1688" spans="1:28" x14ac:dyDescent="0.2">
      <c r="A1688" s="1" t="s">
        <v>597</v>
      </c>
      <c r="B1688" s="1" t="s">
        <v>42</v>
      </c>
      <c r="C1688" s="4">
        <v>45371</v>
      </c>
      <c r="D1688" s="1" t="s">
        <v>596</v>
      </c>
      <c r="E1688" s="1" t="s">
        <v>595</v>
      </c>
      <c r="F1688" s="1" t="s">
        <v>359</v>
      </c>
      <c r="G1688" s="1" t="s">
        <v>39</v>
      </c>
      <c r="H1688" s="1" t="s">
        <v>38</v>
      </c>
      <c r="I1688" s="1" t="s">
        <v>50</v>
      </c>
      <c r="J1688" s="1" t="s">
        <v>37</v>
      </c>
      <c r="K1688" s="1" t="s">
        <v>36</v>
      </c>
      <c r="L1688" s="1" t="s">
        <v>35</v>
      </c>
      <c r="M1688" s="1" t="s">
        <v>34</v>
      </c>
      <c r="N1688" s="1">
        <v>2045</v>
      </c>
      <c r="O1688" s="1" t="s">
        <v>4</v>
      </c>
      <c r="P1688" s="1">
        <v>2045</v>
      </c>
      <c r="Q1688" s="1">
        <v>0</v>
      </c>
      <c r="R1688" s="1" t="s">
        <v>33</v>
      </c>
      <c r="S1688" s="1">
        <v>331.63</v>
      </c>
      <c r="T1688" s="6">
        <f>+S1688*N1688</f>
        <v>678183.35</v>
      </c>
      <c r="U1688" s="6">
        <f>+S1688*Q1688</f>
        <v>0</v>
      </c>
      <c r="V1688" s="1" t="str">
        <f>IF(AB1688=0,IFERROR(VLOOKUP(L1688,[1]listaMateriales!A:K,11,0),"-"),"Sin producto")</f>
        <v>Ladrillos (Campana)</v>
      </c>
      <c r="W1688" s="6">
        <f>+IF(OR(K1688="27",K1688="28",K1688="29"),VLOOKUP(L1688,[1]listaMateriales!A:E,5,0),0)*N1688/1000</f>
        <v>9.8160000000000007</v>
      </c>
      <c r="X1688" s="6">
        <f>+IF(W1688=0,0,T1688/W1688)</f>
        <v>69089.583333333328</v>
      </c>
      <c r="Y1688" s="1" t="str">
        <f>MID(L1688,14,1)</f>
        <v/>
      </c>
      <c r="Z1688" s="2" t="str">
        <f>IF(IFERROR(FIND("PUL",M1688,1),0)&gt;1,"pulido","no")</f>
        <v>no</v>
      </c>
      <c r="AA1688" s="2" t="str">
        <f>IF(IFERROR(FIND("BIOC",M1688,1),0)&gt;1,"BIOCITY","no")</f>
        <v>no</v>
      </c>
      <c r="AB1688" s="2">
        <f>IFERROR(SEARCH("INT",F1688,1),0)+IFERROR(SEARCH("DEV",F1688,1),0)+IFERROR(SEARCH("FC",F1688,1),0)+IFERROR(SEARCH("USD",F1688,1),0)</f>
        <v>0</v>
      </c>
    </row>
    <row r="1689" spans="1:28" x14ac:dyDescent="0.2">
      <c r="A1689" s="1" t="s">
        <v>594</v>
      </c>
      <c r="B1689" s="1" t="s">
        <v>593</v>
      </c>
      <c r="C1689" s="4">
        <v>45371</v>
      </c>
      <c r="D1689" s="1" t="s">
        <v>592</v>
      </c>
      <c r="E1689" s="1" t="s">
        <v>591</v>
      </c>
      <c r="F1689" s="1" t="s">
        <v>586</v>
      </c>
      <c r="G1689" s="1" t="s">
        <v>12</v>
      </c>
      <c r="H1689" s="1" t="s">
        <v>11</v>
      </c>
      <c r="I1689" s="1" t="s">
        <v>50</v>
      </c>
      <c r="J1689" s="1" t="s">
        <v>9</v>
      </c>
      <c r="K1689" s="1" t="s">
        <v>30</v>
      </c>
      <c r="L1689" s="1" t="s">
        <v>67</v>
      </c>
      <c r="M1689" s="1" t="s">
        <v>66</v>
      </c>
      <c r="N1689" s="1">
        <v>581.76</v>
      </c>
      <c r="O1689" s="1" t="s">
        <v>2</v>
      </c>
      <c r="P1689" s="1">
        <v>581.76</v>
      </c>
      <c r="Q1689" s="1">
        <v>0</v>
      </c>
      <c r="R1689" s="1" t="s">
        <v>590</v>
      </c>
      <c r="S1689" s="1">
        <v>3056.8</v>
      </c>
      <c r="T1689" s="6">
        <f>+S1689*N1689</f>
        <v>1778323.9680000001</v>
      </c>
      <c r="U1689" s="6">
        <f>+S1689*Q1689</f>
        <v>0</v>
      </c>
      <c r="V1689" s="1" t="str">
        <f>IF(AB1689=0,IFERROR(VLOOKUP(L1689,[1]listaMateriales!A:K,11,0),"-"),"Sin producto")</f>
        <v>38 x 38</v>
      </c>
      <c r="W1689" s="6">
        <f>+IF(OR(K1689="27",K1689="28",K1689="29"),VLOOKUP(L1689,[1]listaMateriales!A:E,5,0),0)*N1689/1000</f>
        <v>0</v>
      </c>
      <c r="X1689" s="6">
        <f>+IF(W1689=0,0,T1689/W1689)</f>
        <v>0</v>
      </c>
      <c r="Y1689" s="1" t="str">
        <f>MID(L1689,14,1)</f>
        <v>1</v>
      </c>
      <c r="Z1689" s="2" t="str">
        <f>IF(IFERROR(FIND("PUL",M1689,1),0)&gt;1,"pulido","no")</f>
        <v>no</v>
      </c>
      <c r="AA1689" s="2" t="str">
        <f>IF(IFERROR(FIND("BIOC",M1689,1),0)&gt;1,"BIOCITY","no")</f>
        <v>no</v>
      </c>
      <c r="AB1689" s="2">
        <f>IFERROR(SEARCH("INT",F1689,1),0)+IFERROR(SEARCH("DEV",F1689,1),0)+IFERROR(SEARCH("FC",F1689,1),0)+IFERROR(SEARCH("USD",F1689,1),0)</f>
        <v>0</v>
      </c>
    </row>
    <row r="1690" spans="1:28" x14ac:dyDescent="0.2">
      <c r="A1690" s="1" t="s">
        <v>594</v>
      </c>
      <c r="B1690" s="1" t="s">
        <v>593</v>
      </c>
      <c r="C1690" s="4">
        <v>45371</v>
      </c>
      <c r="D1690" s="1" t="s">
        <v>592</v>
      </c>
      <c r="E1690" s="1" t="s">
        <v>591</v>
      </c>
      <c r="F1690" s="1" t="s">
        <v>586</v>
      </c>
      <c r="G1690" s="1" t="s">
        <v>12</v>
      </c>
      <c r="H1690" s="1" t="s">
        <v>11</v>
      </c>
      <c r="I1690" s="1" t="s">
        <v>50</v>
      </c>
      <c r="J1690" s="1" t="s">
        <v>9</v>
      </c>
      <c r="K1690" s="1" t="s">
        <v>30</v>
      </c>
      <c r="L1690" s="1" t="s">
        <v>302</v>
      </c>
      <c r="M1690" s="1" t="s">
        <v>301</v>
      </c>
      <c r="N1690" s="1">
        <v>484.8</v>
      </c>
      <c r="O1690" s="1" t="s">
        <v>2</v>
      </c>
      <c r="P1690" s="1">
        <v>484.8</v>
      </c>
      <c r="Q1690" s="1">
        <v>0</v>
      </c>
      <c r="R1690" s="1" t="s">
        <v>590</v>
      </c>
      <c r="S1690" s="1">
        <v>3056.8</v>
      </c>
      <c r="T1690" s="6">
        <f>+S1690*N1690</f>
        <v>1481936.6400000001</v>
      </c>
      <c r="U1690" s="6">
        <f>+S1690*Q1690</f>
        <v>0</v>
      </c>
      <c r="V1690" s="1" t="str">
        <f>IF(AB1690=0,IFERROR(VLOOKUP(L1690,[1]listaMateriales!A:K,11,0),"-"),"Sin producto")</f>
        <v>38 x 38</v>
      </c>
      <c r="W1690" s="6">
        <f>+IF(OR(K1690="27",K1690="28",K1690="29"),VLOOKUP(L1690,[1]listaMateriales!A:E,5,0),0)*N1690/1000</f>
        <v>0</v>
      </c>
      <c r="X1690" s="6">
        <f>+IF(W1690=0,0,T1690/W1690)</f>
        <v>0</v>
      </c>
      <c r="Y1690" s="1" t="str">
        <f>MID(L1690,14,1)</f>
        <v>1</v>
      </c>
      <c r="Z1690" s="2" t="str">
        <f>IF(IFERROR(FIND("PUL",M1690,1),0)&gt;1,"pulido","no")</f>
        <v>no</v>
      </c>
      <c r="AA1690" s="2" t="str">
        <f>IF(IFERROR(FIND("BIOC",M1690,1),0)&gt;1,"BIOCITY","no")</f>
        <v>no</v>
      </c>
      <c r="AB1690" s="2">
        <f>IFERROR(SEARCH("INT",F1690,1),0)+IFERROR(SEARCH("DEV",F1690,1),0)+IFERROR(SEARCH("FC",F1690,1),0)+IFERROR(SEARCH("USD",F1690,1),0)</f>
        <v>0</v>
      </c>
    </row>
    <row r="1691" spans="1:28" x14ac:dyDescent="0.2">
      <c r="A1691" s="1" t="s">
        <v>589</v>
      </c>
      <c r="B1691" s="1" t="s">
        <v>15</v>
      </c>
      <c r="C1691" s="4">
        <v>45371</v>
      </c>
      <c r="D1691" s="1" t="s">
        <v>588</v>
      </c>
      <c r="E1691" s="1" t="s">
        <v>587</v>
      </c>
      <c r="F1691" s="1" t="s">
        <v>586</v>
      </c>
      <c r="G1691" s="1" t="s">
        <v>12</v>
      </c>
      <c r="H1691" s="1" t="s">
        <v>11</v>
      </c>
      <c r="I1691" s="1" t="s">
        <v>50</v>
      </c>
      <c r="J1691" s="1" t="s">
        <v>9</v>
      </c>
      <c r="K1691" s="1" t="s">
        <v>30</v>
      </c>
      <c r="L1691" s="1" t="s">
        <v>118</v>
      </c>
      <c r="M1691" s="1" t="s">
        <v>117</v>
      </c>
      <c r="N1691" s="1">
        <v>193.92</v>
      </c>
      <c r="O1691" s="1" t="s">
        <v>2</v>
      </c>
      <c r="P1691" s="1">
        <v>193.92</v>
      </c>
      <c r="Q1691" s="1">
        <v>0</v>
      </c>
      <c r="R1691" s="1" t="s">
        <v>93</v>
      </c>
      <c r="S1691" s="1">
        <v>3056.85</v>
      </c>
      <c r="T1691" s="6">
        <f>+S1691*N1691</f>
        <v>592784.35199999996</v>
      </c>
      <c r="U1691" s="6">
        <f>+S1691*Q1691</f>
        <v>0</v>
      </c>
      <c r="V1691" s="1" t="str">
        <f>IF(AB1691=0,IFERROR(VLOOKUP(L1691,[1]listaMateriales!A:K,11,0),"-"),"Sin producto")</f>
        <v>38 x 38</v>
      </c>
      <c r="W1691" s="6">
        <f>+IF(OR(K1691="27",K1691="28",K1691="29"),VLOOKUP(L1691,[1]listaMateriales!A:E,5,0),0)*N1691/1000</f>
        <v>0</v>
      </c>
      <c r="X1691" s="6">
        <f>+IF(W1691=0,0,T1691/W1691)</f>
        <v>0</v>
      </c>
      <c r="Y1691" s="1" t="str">
        <f>MID(L1691,14,1)</f>
        <v>1</v>
      </c>
      <c r="Z1691" s="2" t="str">
        <f>IF(IFERROR(FIND("PUL",M1691,1),0)&gt;1,"pulido","no")</f>
        <v>no</v>
      </c>
      <c r="AA1691" s="2" t="str">
        <f>IF(IFERROR(FIND("BIOC",M1691,1),0)&gt;1,"BIOCITY","no")</f>
        <v>no</v>
      </c>
      <c r="AB1691" s="2">
        <f>IFERROR(SEARCH("INT",F1691,1),0)+IFERROR(SEARCH("DEV",F1691,1),0)+IFERROR(SEARCH("FC",F1691,1),0)+IFERROR(SEARCH("USD",F1691,1),0)</f>
        <v>0</v>
      </c>
    </row>
    <row r="1692" spans="1:28" x14ac:dyDescent="0.2">
      <c r="A1692" s="1" t="s">
        <v>585</v>
      </c>
      <c r="B1692" s="1" t="s">
        <v>15</v>
      </c>
      <c r="C1692" s="4">
        <v>45371</v>
      </c>
      <c r="D1692" s="1" t="s">
        <v>580</v>
      </c>
      <c r="E1692" s="1" t="s">
        <v>579</v>
      </c>
      <c r="F1692" s="1" t="s">
        <v>584</v>
      </c>
      <c r="G1692" s="1" t="s">
        <v>12</v>
      </c>
      <c r="H1692" s="1" t="s">
        <v>11</v>
      </c>
      <c r="I1692" s="1" t="s">
        <v>50</v>
      </c>
      <c r="J1692" s="1" t="s">
        <v>17</v>
      </c>
      <c r="K1692" s="1" t="s">
        <v>39</v>
      </c>
      <c r="L1692" s="1" t="s">
        <v>577</v>
      </c>
      <c r="M1692" s="1" t="s">
        <v>576</v>
      </c>
      <c r="N1692" s="1">
        <v>524.79999999999995</v>
      </c>
      <c r="O1692" s="1" t="s">
        <v>2</v>
      </c>
      <c r="P1692" s="1">
        <v>524.79999999999995</v>
      </c>
      <c r="Q1692" s="1">
        <v>0</v>
      </c>
      <c r="R1692" s="1" t="s">
        <v>80</v>
      </c>
      <c r="S1692" s="1">
        <v>3193.07</v>
      </c>
      <c r="T1692" s="6">
        <f>+S1692*N1692</f>
        <v>1675723.1359999999</v>
      </c>
      <c r="U1692" s="6">
        <f>+S1692*Q1692</f>
        <v>0</v>
      </c>
      <c r="V1692" s="1" t="str">
        <f>IF(AB1692=0,IFERROR(VLOOKUP(L1692,[1]listaMateriales!A:K,11,0),"-"),"Sin producto")</f>
        <v xml:space="preserve">29 x 59 </v>
      </c>
      <c r="W1692" s="6">
        <f>+IF(OR(K1692="27",K1692="28",K1692="29"),VLOOKUP(L1692,[1]listaMateriales!A:E,5,0),0)*N1692/1000</f>
        <v>0</v>
      </c>
      <c r="X1692" s="6">
        <f>+IF(W1692=0,0,T1692/W1692)</f>
        <v>0</v>
      </c>
      <c r="Y1692" s="1" t="str">
        <f>MID(L1692,14,1)</f>
        <v>1</v>
      </c>
      <c r="Z1692" s="2" t="str">
        <f>IF(IFERROR(FIND("PUL",M1692,1),0)&gt;1,"pulido","no")</f>
        <v>no</v>
      </c>
      <c r="AA1692" s="2" t="str">
        <f>IF(IFERROR(FIND("BIOC",M1692,1),0)&gt;1,"BIOCITY","no")</f>
        <v>no</v>
      </c>
      <c r="AB1692" s="2">
        <f>IFERROR(SEARCH("INT",F1692,1),0)+IFERROR(SEARCH("DEV",F1692,1),0)+IFERROR(SEARCH("FC",F1692,1),0)+IFERROR(SEARCH("USD",F1692,1),0)</f>
        <v>0</v>
      </c>
    </row>
    <row r="1693" spans="1:28" x14ac:dyDescent="0.2">
      <c r="A1693" s="1" t="s">
        <v>583</v>
      </c>
      <c r="B1693" s="1" t="s">
        <v>15</v>
      </c>
      <c r="C1693" s="4">
        <v>45371</v>
      </c>
      <c r="D1693" s="1" t="s">
        <v>84</v>
      </c>
      <c r="E1693" s="1" t="s">
        <v>83</v>
      </c>
      <c r="F1693" s="1" t="s">
        <v>582</v>
      </c>
      <c r="G1693" s="1" t="s">
        <v>12</v>
      </c>
      <c r="H1693" s="1" t="s">
        <v>11</v>
      </c>
      <c r="I1693" s="1" t="s">
        <v>50</v>
      </c>
      <c r="J1693" s="1" t="s">
        <v>17</v>
      </c>
      <c r="K1693" s="1" t="s">
        <v>39</v>
      </c>
      <c r="L1693" s="1" t="s">
        <v>577</v>
      </c>
      <c r="M1693" s="1" t="s">
        <v>576</v>
      </c>
      <c r="N1693" s="1">
        <v>393.6</v>
      </c>
      <c r="O1693" s="1" t="s">
        <v>2</v>
      </c>
      <c r="P1693" s="1">
        <v>0</v>
      </c>
      <c r="Q1693" s="1">
        <v>393.6</v>
      </c>
      <c r="R1693" s="1" t="s">
        <v>80</v>
      </c>
      <c r="S1693" s="1">
        <v>3193.07</v>
      </c>
      <c r="T1693" s="6">
        <f>+S1693*N1693</f>
        <v>1256792.3520000002</v>
      </c>
      <c r="U1693" s="6">
        <f>+S1693*Q1693</f>
        <v>1256792.3520000002</v>
      </c>
      <c r="V1693" s="1" t="str">
        <f>IF(AB1693=0,IFERROR(VLOOKUP(L1693,[1]listaMateriales!A:K,11,0),"-"),"Sin producto")</f>
        <v xml:space="preserve">29 x 59 </v>
      </c>
      <c r="W1693" s="6">
        <f>+IF(OR(K1693="27",K1693="28",K1693="29"),VLOOKUP(L1693,[1]listaMateriales!A:E,5,0),0)*N1693/1000</f>
        <v>0</v>
      </c>
      <c r="X1693" s="6">
        <f>+IF(W1693=0,0,T1693/W1693)</f>
        <v>0</v>
      </c>
      <c r="Y1693" s="1" t="str">
        <f>MID(L1693,14,1)</f>
        <v>1</v>
      </c>
      <c r="Z1693" s="2" t="str">
        <f>IF(IFERROR(FIND("PUL",M1693,1),0)&gt;1,"pulido","no")</f>
        <v>no</v>
      </c>
      <c r="AA1693" s="2" t="str">
        <f>IF(IFERROR(FIND("BIOC",M1693,1),0)&gt;1,"BIOCITY","no")</f>
        <v>no</v>
      </c>
      <c r="AB1693" s="2">
        <f>IFERROR(SEARCH("INT",F1693,1),0)+IFERROR(SEARCH("DEV",F1693,1),0)+IFERROR(SEARCH("FC",F1693,1),0)+IFERROR(SEARCH("USD",F1693,1),0)</f>
        <v>0</v>
      </c>
    </row>
    <row r="1694" spans="1:28" x14ac:dyDescent="0.2">
      <c r="A1694" s="1" t="s">
        <v>581</v>
      </c>
      <c r="B1694" s="1" t="s">
        <v>15</v>
      </c>
      <c r="C1694" s="4">
        <v>45371</v>
      </c>
      <c r="D1694" s="1" t="s">
        <v>580</v>
      </c>
      <c r="E1694" s="1" t="s">
        <v>579</v>
      </c>
      <c r="F1694" s="1" t="s">
        <v>578</v>
      </c>
      <c r="G1694" s="1" t="s">
        <v>12</v>
      </c>
      <c r="H1694" s="1" t="s">
        <v>11</v>
      </c>
      <c r="I1694" s="1" t="s">
        <v>50</v>
      </c>
      <c r="J1694" s="1" t="s">
        <v>17</v>
      </c>
      <c r="K1694" s="1" t="s">
        <v>39</v>
      </c>
      <c r="L1694" s="1" t="s">
        <v>577</v>
      </c>
      <c r="M1694" s="1" t="s">
        <v>576</v>
      </c>
      <c r="N1694" s="1">
        <v>524.79999999999995</v>
      </c>
      <c r="O1694" s="1" t="s">
        <v>2</v>
      </c>
      <c r="P1694" s="1">
        <v>524.79999999999995</v>
      </c>
      <c r="Q1694" s="1">
        <v>0</v>
      </c>
      <c r="R1694" s="1" t="s">
        <v>80</v>
      </c>
      <c r="S1694" s="1">
        <v>3193.07</v>
      </c>
      <c r="T1694" s="6">
        <f>+S1694*N1694</f>
        <v>1675723.1359999999</v>
      </c>
      <c r="U1694" s="6">
        <f>+S1694*Q1694</f>
        <v>0</v>
      </c>
      <c r="V1694" s="1" t="str">
        <f>IF(AB1694=0,IFERROR(VLOOKUP(L1694,[1]listaMateriales!A:K,11,0),"-"),"Sin producto")</f>
        <v xml:space="preserve">29 x 59 </v>
      </c>
      <c r="W1694" s="6">
        <f>+IF(OR(K1694="27",K1694="28",K1694="29"),VLOOKUP(L1694,[1]listaMateriales!A:E,5,0),0)*N1694/1000</f>
        <v>0</v>
      </c>
      <c r="X1694" s="6">
        <f>+IF(W1694=0,0,T1694/W1694)</f>
        <v>0</v>
      </c>
      <c r="Y1694" s="1" t="str">
        <f>MID(L1694,14,1)</f>
        <v>1</v>
      </c>
      <c r="Z1694" s="2" t="str">
        <f>IF(IFERROR(FIND("PUL",M1694,1),0)&gt;1,"pulido","no")</f>
        <v>no</v>
      </c>
      <c r="AA1694" s="2" t="str">
        <f>IF(IFERROR(FIND("BIOC",M1694,1),0)&gt;1,"BIOCITY","no")</f>
        <v>no</v>
      </c>
      <c r="AB1694" s="2">
        <f>IFERROR(SEARCH("INT",F1694,1),0)+IFERROR(SEARCH("DEV",F1694,1),0)+IFERROR(SEARCH("FC",F1694,1),0)+IFERROR(SEARCH("USD",F1694,1),0)</f>
        <v>0</v>
      </c>
    </row>
    <row r="1695" spans="1:28" x14ac:dyDescent="0.2">
      <c r="A1695" s="1" t="s">
        <v>575</v>
      </c>
      <c r="B1695" s="1" t="s">
        <v>15</v>
      </c>
      <c r="C1695" s="4">
        <v>45371</v>
      </c>
      <c r="D1695" s="1" t="s">
        <v>574</v>
      </c>
      <c r="E1695" s="1" t="s">
        <v>573</v>
      </c>
      <c r="F1695" s="1" t="s">
        <v>572</v>
      </c>
      <c r="G1695" s="1" t="s">
        <v>39</v>
      </c>
      <c r="H1695" s="1" t="s">
        <v>38</v>
      </c>
      <c r="I1695" s="1" t="s">
        <v>50</v>
      </c>
      <c r="J1695" s="1" t="s">
        <v>17</v>
      </c>
      <c r="K1695" s="1" t="s">
        <v>16</v>
      </c>
      <c r="L1695" s="1" t="s">
        <v>571</v>
      </c>
      <c r="M1695" s="1" t="s">
        <v>570</v>
      </c>
      <c r="N1695" s="1">
        <v>97.2</v>
      </c>
      <c r="O1695" s="1" t="s">
        <v>2</v>
      </c>
      <c r="P1695" s="1">
        <v>0</v>
      </c>
      <c r="Q1695" s="1">
        <v>97.2</v>
      </c>
      <c r="R1695" s="1" t="s">
        <v>46</v>
      </c>
      <c r="S1695" s="1">
        <v>18286.36</v>
      </c>
      <c r="T1695" s="6">
        <f>+S1695*N1695</f>
        <v>1777434.192</v>
      </c>
      <c r="U1695" s="6">
        <f>+S1695*Q1695</f>
        <v>1777434.192</v>
      </c>
      <c r="V1695" s="1" t="str">
        <f>IF(AB1695=0,IFERROR(VLOOKUP(L1695,[1]listaMateriales!A:K,11,0),"-"),"Sin producto")</f>
        <v>60x120 y 58x117 Rect.</v>
      </c>
      <c r="W1695" s="6">
        <f>+IF(OR(K1695="27",K1695="28",K1695="29"),VLOOKUP(L1695,[1]listaMateriales!A:E,5,0),0)*N1695/1000</f>
        <v>0</v>
      </c>
      <c r="X1695" s="6">
        <f>+IF(W1695=0,0,T1695/W1695)</f>
        <v>0</v>
      </c>
      <c r="Y1695" s="1" t="str">
        <f>MID(L1695,14,1)</f>
        <v>1</v>
      </c>
      <c r="Z1695" s="2" t="str">
        <f>IF(IFERROR(FIND("PUL",M1695,1),0)&gt;1,"pulido","no")</f>
        <v>no</v>
      </c>
      <c r="AA1695" s="2" t="str">
        <f>IF(IFERROR(FIND("BIOC",M1695,1),0)&gt;1,"BIOCITY","no")</f>
        <v>no</v>
      </c>
      <c r="AB1695" s="2">
        <f>IFERROR(SEARCH("INT",F1695,1),0)+IFERROR(SEARCH("DEV",F1695,1),0)+IFERROR(SEARCH("FC",F1695,1),0)+IFERROR(SEARCH("USD",F1695,1),0)</f>
        <v>0</v>
      </c>
    </row>
    <row r="1696" spans="1:28" ht="16.899999999999999" customHeight="1" x14ac:dyDescent="0.2">
      <c r="A1696" s="1" t="s">
        <v>569</v>
      </c>
      <c r="B1696" s="1" t="s">
        <v>15</v>
      </c>
      <c r="C1696" s="4">
        <v>45371</v>
      </c>
      <c r="D1696" s="1" t="s">
        <v>92</v>
      </c>
      <c r="E1696" s="1" t="s">
        <v>91</v>
      </c>
      <c r="F1696" s="1" t="s">
        <v>520</v>
      </c>
      <c r="G1696" s="1" t="s">
        <v>39</v>
      </c>
      <c r="H1696" s="1" t="s">
        <v>38</v>
      </c>
      <c r="I1696" s="1" t="s">
        <v>50</v>
      </c>
      <c r="J1696" s="1" t="s">
        <v>17</v>
      </c>
      <c r="K1696" s="1" t="s">
        <v>49</v>
      </c>
      <c r="L1696" s="1" t="s">
        <v>57</v>
      </c>
      <c r="M1696" s="1" t="s">
        <v>56</v>
      </c>
      <c r="N1696" s="1">
        <v>3240</v>
      </c>
      <c r="O1696" s="1" t="s">
        <v>4</v>
      </c>
      <c r="P1696" s="1">
        <v>3240</v>
      </c>
      <c r="Q1696" s="1">
        <v>0</v>
      </c>
      <c r="R1696" s="1" t="s">
        <v>46</v>
      </c>
      <c r="S1696" s="1">
        <v>327.45</v>
      </c>
      <c r="T1696" s="6">
        <f>+S1696*N1696</f>
        <v>1060938</v>
      </c>
      <c r="U1696" s="6">
        <f>+S1696*Q1696</f>
        <v>0</v>
      </c>
      <c r="V1696" s="1" t="str">
        <f>IF(AB1696=0,IFERROR(VLOOKUP(L1696,[1]listaMateriales!A:K,11,0),"-"),"Sin producto")</f>
        <v xml:space="preserve">Ladrillos (Olavarria)    </v>
      </c>
      <c r="W1696" s="6">
        <f>+IF(OR(K1696="27",K1696="28",K1696="29"),VLOOKUP(L1696,[1]listaMateriales!A:E,5,0),0)*N1696/1000</f>
        <v>22.42728</v>
      </c>
      <c r="X1696" s="6">
        <f>+IF(W1696=0,0,T1696/W1696)</f>
        <v>47305.691996532798</v>
      </c>
      <c r="Y1696" s="1" t="str">
        <f>MID(L1696,14,1)</f>
        <v>1</v>
      </c>
      <c r="Z1696" s="2" t="str">
        <f>IF(IFERROR(FIND("PUL",M1696,1),0)&gt;1,"pulido","no")</f>
        <v>no</v>
      </c>
      <c r="AA1696" s="2" t="str">
        <f>IF(IFERROR(FIND("BIOC",M1696,1),0)&gt;1,"BIOCITY","no")</f>
        <v>no</v>
      </c>
      <c r="AB1696" s="2">
        <f>IFERROR(SEARCH("INT",F1696,1),0)+IFERROR(SEARCH("DEV",F1696,1),0)+IFERROR(SEARCH("FC",F1696,1),0)+IFERROR(SEARCH("USD",F1696,1),0)</f>
        <v>0</v>
      </c>
    </row>
    <row r="1697" spans="1:28" x14ac:dyDescent="0.2">
      <c r="A1697" s="1" t="s">
        <v>569</v>
      </c>
      <c r="B1697" s="1" t="s">
        <v>15</v>
      </c>
      <c r="C1697" s="4">
        <v>45371</v>
      </c>
      <c r="D1697" s="1" t="s">
        <v>92</v>
      </c>
      <c r="E1697" s="1" t="s">
        <v>91</v>
      </c>
      <c r="F1697" s="1" t="s">
        <v>520</v>
      </c>
      <c r="G1697" s="1" t="s">
        <v>39</v>
      </c>
      <c r="H1697" s="1" t="s">
        <v>38</v>
      </c>
      <c r="I1697" s="1" t="s">
        <v>50</v>
      </c>
      <c r="J1697" s="1" t="s">
        <v>17</v>
      </c>
      <c r="K1697" s="1" t="s">
        <v>49</v>
      </c>
      <c r="L1697" s="1" t="s">
        <v>133</v>
      </c>
      <c r="M1697" s="1" t="s">
        <v>132</v>
      </c>
      <c r="N1697" s="1">
        <v>5184</v>
      </c>
      <c r="O1697" s="1" t="s">
        <v>4</v>
      </c>
      <c r="P1697" s="1">
        <v>5184</v>
      </c>
      <c r="Q1697" s="1">
        <v>0</v>
      </c>
      <c r="R1697" s="1" t="s">
        <v>46</v>
      </c>
      <c r="S1697" s="1">
        <v>213.97</v>
      </c>
      <c r="T1697" s="6">
        <f>+S1697*N1697</f>
        <v>1109220.48</v>
      </c>
      <c r="U1697" s="6">
        <f>+S1697*Q1697</f>
        <v>0</v>
      </c>
      <c r="V1697" s="1" t="str">
        <f>IF(AB1697=0,IFERROR(VLOOKUP(L1697,[1]listaMateriales!A:K,11,0),"-"),"Sin producto")</f>
        <v xml:space="preserve">Ladrillos (Olavarria)    </v>
      </c>
      <c r="W1697" s="6">
        <f>+IF(OR(K1697="27",K1697="28",K1697="29"),VLOOKUP(L1697,[1]listaMateriales!A:E,5,0),0)*N1697/1000</f>
        <v>23.011776000000001</v>
      </c>
      <c r="X1697" s="6">
        <f>+IF(W1697=0,0,T1697/W1697)</f>
        <v>48202.297814823156</v>
      </c>
      <c r="Y1697" s="1" t="str">
        <f>MID(L1697,14,1)</f>
        <v>1</v>
      </c>
      <c r="Z1697" s="2" t="str">
        <f>IF(IFERROR(FIND("PUL",M1697,1),0)&gt;1,"pulido","no")</f>
        <v>no</v>
      </c>
      <c r="AA1697" s="2" t="str">
        <f>IF(IFERROR(FIND("BIOC",M1697,1),0)&gt;1,"BIOCITY","no")</f>
        <v>no</v>
      </c>
      <c r="AB1697" s="2">
        <f>IFERROR(SEARCH("INT",F1697,1),0)+IFERROR(SEARCH("DEV",F1697,1),0)+IFERROR(SEARCH("FC",F1697,1),0)+IFERROR(SEARCH("USD",F1697,1),0)</f>
        <v>0</v>
      </c>
    </row>
    <row r="1698" spans="1:28" x14ac:dyDescent="0.2">
      <c r="A1698" s="1" t="s">
        <v>568</v>
      </c>
      <c r="B1698" s="1" t="s">
        <v>15</v>
      </c>
      <c r="C1698" s="4">
        <v>45371</v>
      </c>
      <c r="D1698" s="1" t="s">
        <v>92</v>
      </c>
      <c r="E1698" s="1" t="s">
        <v>91</v>
      </c>
      <c r="F1698" s="1" t="s">
        <v>520</v>
      </c>
      <c r="G1698" s="1" t="s">
        <v>39</v>
      </c>
      <c r="H1698" s="1" t="s">
        <v>38</v>
      </c>
      <c r="I1698" s="1" t="s">
        <v>50</v>
      </c>
      <c r="J1698" s="1" t="s">
        <v>17</v>
      </c>
      <c r="K1698" s="1" t="s">
        <v>49</v>
      </c>
      <c r="L1698" s="1" t="s">
        <v>57</v>
      </c>
      <c r="M1698" s="1" t="s">
        <v>56</v>
      </c>
      <c r="N1698" s="1">
        <v>4050</v>
      </c>
      <c r="O1698" s="1" t="s">
        <v>4</v>
      </c>
      <c r="P1698" s="1">
        <v>4050</v>
      </c>
      <c r="Q1698" s="1">
        <v>0</v>
      </c>
      <c r="R1698" s="1" t="s">
        <v>46</v>
      </c>
      <c r="S1698" s="1">
        <v>327.45</v>
      </c>
      <c r="T1698" s="6">
        <f>+S1698*N1698</f>
        <v>1326172.5</v>
      </c>
      <c r="U1698" s="6">
        <f>+S1698*Q1698</f>
        <v>0</v>
      </c>
      <c r="V1698" s="1" t="str">
        <f>IF(AB1698=0,IFERROR(VLOOKUP(L1698,[1]listaMateriales!A:K,11,0),"-"),"Sin producto")</f>
        <v xml:space="preserve">Ladrillos (Olavarria)    </v>
      </c>
      <c r="W1698" s="6">
        <f>+IF(OR(K1698="27",K1698="28",K1698="29"),VLOOKUP(L1698,[1]listaMateriales!A:E,5,0),0)*N1698/1000</f>
        <v>28.034099999999999</v>
      </c>
      <c r="X1698" s="6">
        <f>+IF(W1698=0,0,T1698/W1698)</f>
        <v>47305.691996532798</v>
      </c>
      <c r="Y1698" s="1" t="str">
        <f>MID(L1698,14,1)</f>
        <v>1</v>
      </c>
      <c r="Z1698" s="2" t="str">
        <f>IF(IFERROR(FIND("PUL",M1698,1),0)&gt;1,"pulido","no")</f>
        <v>no</v>
      </c>
      <c r="AA1698" s="2" t="str">
        <f>IF(IFERROR(FIND("BIOC",M1698,1),0)&gt;1,"BIOCITY","no")</f>
        <v>no</v>
      </c>
      <c r="AB1698" s="2">
        <f>IFERROR(SEARCH("INT",F1698,1),0)+IFERROR(SEARCH("DEV",F1698,1),0)+IFERROR(SEARCH("FC",F1698,1),0)+IFERROR(SEARCH("USD",F1698,1),0)</f>
        <v>0</v>
      </c>
    </row>
    <row r="1699" spans="1:28" x14ac:dyDescent="0.2">
      <c r="A1699" s="1" t="s">
        <v>568</v>
      </c>
      <c r="B1699" s="1" t="s">
        <v>15</v>
      </c>
      <c r="C1699" s="4">
        <v>45371</v>
      </c>
      <c r="D1699" s="1" t="s">
        <v>92</v>
      </c>
      <c r="E1699" s="1" t="s">
        <v>91</v>
      </c>
      <c r="F1699" s="1" t="s">
        <v>520</v>
      </c>
      <c r="G1699" s="1" t="s">
        <v>39</v>
      </c>
      <c r="H1699" s="1" t="s">
        <v>38</v>
      </c>
      <c r="I1699" s="1" t="s">
        <v>50</v>
      </c>
      <c r="J1699" s="1" t="s">
        <v>17</v>
      </c>
      <c r="K1699" s="1" t="s">
        <v>49</v>
      </c>
      <c r="L1699" s="1" t="s">
        <v>261</v>
      </c>
      <c r="M1699" s="1" t="s">
        <v>260</v>
      </c>
      <c r="N1699" s="1">
        <v>1890</v>
      </c>
      <c r="O1699" s="1" t="s">
        <v>4</v>
      </c>
      <c r="P1699" s="1">
        <v>1890</v>
      </c>
      <c r="Q1699" s="1">
        <v>0</v>
      </c>
      <c r="R1699" s="1" t="s">
        <v>46</v>
      </c>
      <c r="S1699" s="1">
        <v>361.21</v>
      </c>
      <c r="T1699" s="6">
        <f>+S1699*N1699</f>
        <v>682686.89999999991</v>
      </c>
      <c r="U1699" s="6">
        <f>+S1699*Q1699</f>
        <v>0</v>
      </c>
      <c r="V1699" s="1" t="str">
        <f>IF(AB1699=0,IFERROR(VLOOKUP(L1699,[1]listaMateriales!A:K,11,0),"-"),"Sin producto")</f>
        <v xml:space="preserve">Ladrillos (Olavarria)    </v>
      </c>
      <c r="W1699" s="6">
        <f>+IF(OR(K1699="27",K1699="28",K1699="29"),VLOOKUP(L1699,[1]listaMateriales!A:E,5,0),0)*N1699/1000</f>
        <v>12.680009999999998</v>
      </c>
      <c r="X1699" s="6">
        <f>+IF(W1699=0,0,T1699/W1699)</f>
        <v>53839.618423013868</v>
      </c>
      <c r="Y1699" s="1" t="str">
        <f>MID(L1699,14,1)</f>
        <v>1</v>
      </c>
      <c r="Z1699" s="2" t="str">
        <f>IF(IFERROR(FIND("PUL",M1699,1),0)&gt;1,"pulido","no")</f>
        <v>no</v>
      </c>
      <c r="AA1699" s="2" t="str">
        <f>IF(IFERROR(FIND("BIOC",M1699,1),0)&gt;1,"BIOCITY","no")</f>
        <v>no</v>
      </c>
      <c r="AB1699" s="2">
        <f>IFERROR(SEARCH("INT",F1699,1),0)+IFERROR(SEARCH("DEV",F1699,1),0)+IFERROR(SEARCH("FC",F1699,1),0)+IFERROR(SEARCH("USD",F1699,1),0)</f>
        <v>0</v>
      </c>
    </row>
    <row r="1700" spans="1:28" x14ac:dyDescent="0.2">
      <c r="A1700" s="1" t="s">
        <v>567</v>
      </c>
      <c r="B1700" s="1" t="s">
        <v>15</v>
      </c>
      <c r="C1700" s="4">
        <v>45371</v>
      </c>
      <c r="D1700" s="1" t="s">
        <v>197</v>
      </c>
      <c r="E1700" s="1" t="s">
        <v>196</v>
      </c>
      <c r="F1700" s="1" t="s">
        <v>566</v>
      </c>
      <c r="G1700" s="1" t="s">
        <v>12</v>
      </c>
      <c r="H1700" s="1" t="s">
        <v>11</v>
      </c>
      <c r="I1700" s="1" t="s">
        <v>50</v>
      </c>
      <c r="J1700" s="1" t="s">
        <v>17</v>
      </c>
      <c r="K1700" s="1" t="s">
        <v>16</v>
      </c>
      <c r="L1700" s="1" t="s">
        <v>322</v>
      </c>
      <c r="M1700" s="1" t="s">
        <v>321</v>
      </c>
      <c r="N1700" s="1">
        <v>615.6</v>
      </c>
      <c r="O1700" s="1" t="s">
        <v>2</v>
      </c>
      <c r="P1700" s="1">
        <v>0</v>
      </c>
      <c r="Q1700" s="1">
        <v>615.6</v>
      </c>
      <c r="R1700" s="1" t="s">
        <v>93</v>
      </c>
      <c r="S1700" s="1">
        <v>12353.4</v>
      </c>
      <c r="T1700" s="6">
        <f>+S1700*N1700</f>
        <v>7604753.04</v>
      </c>
      <c r="U1700" s="6">
        <f>+S1700*Q1700</f>
        <v>7604753.04</v>
      </c>
      <c r="V1700" s="1" t="str">
        <f>IF(AB1700=0,IFERROR(VLOOKUP(L1700,[1]listaMateriales!A:K,11,0),"-"),"Sin producto")</f>
        <v>21 x 122</v>
      </c>
      <c r="W1700" s="6">
        <f>+IF(OR(K1700="27",K1700="28",K1700="29"),VLOOKUP(L1700,[1]listaMateriales!A:E,5,0),0)*N1700/1000</f>
        <v>0</v>
      </c>
      <c r="X1700" s="6">
        <f>+IF(W1700=0,0,T1700/W1700)</f>
        <v>0</v>
      </c>
      <c r="Y1700" s="1" t="str">
        <f>MID(L1700,14,1)</f>
        <v>2</v>
      </c>
      <c r="Z1700" s="2" t="str">
        <f>IF(IFERROR(FIND("PUL",M1700,1),0)&gt;1,"pulido","no")</f>
        <v>no</v>
      </c>
      <c r="AA1700" s="2" t="str">
        <f>IF(IFERROR(FIND("BIOC",M1700,1),0)&gt;1,"BIOCITY","no")</f>
        <v>no</v>
      </c>
      <c r="AB1700" s="2">
        <f>IFERROR(SEARCH("INT",F1700,1),0)+IFERROR(SEARCH("DEV",F1700,1),0)+IFERROR(SEARCH("FC",F1700,1),0)+IFERROR(SEARCH("USD",F1700,1),0)</f>
        <v>0</v>
      </c>
    </row>
    <row r="1701" spans="1:28" x14ac:dyDescent="0.2">
      <c r="A1701" s="1" t="s">
        <v>565</v>
      </c>
      <c r="B1701" s="1" t="s">
        <v>15</v>
      </c>
      <c r="C1701" s="4">
        <v>45371</v>
      </c>
      <c r="D1701" s="1" t="s">
        <v>92</v>
      </c>
      <c r="E1701" s="1" t="s">
        <v>91</v>
      </c>
      <c r="F1701" s="1" t="s">
        <v>520</v>
      </c>
      <c r="G1701" s="1" t="s">
        <v>39</v>
      </c>
      <c r="H1701" s="1" t="s">
        <v>38</v>
      </c>
      <c r="I1701" s="1" t="s">
        <v>50</v>
      </c>
      <c r="J1701" s="1" t="s">
        <v>17</v>
      </c>
      <c r="K1701" s="1" t="s">
        <v>49</v>
      </c>
      <c r="L1701" s="1" t="s">
        <v>48</v>
      </c>
      <c r="M1701" s="1" t="s">
        <v>47</v>
      </c>
      <c r="N1701" s="1">
        <v>3312</v>
      </c>
      <c r="O1701" s="1" t="s">
        <v>4</v>
      </c>
      <c r="P1701" s="1">
        <v>3312</v>
      </c>
      <c r="Q1701" s="1">
        <v>0</v>
      </c>
      <c r="R1701" s="1" t="s">
        <v>46</v>
      </c>
      <c r="S1701" s="1">
        <v>241.77</v>
      </c>
      <c r="T1701" s="6">
        <f>+S1701*N1701</f>
        <v>800742.24</v>
      </c>
      <c r="U1701" s="6">
        <f>+S1701*Q1701</f>
        <v>0</v>
      </c>
      <c r="V1701" s="1" t="str">
        <f>IF(AB1701=0,IFERROR(VLOOKUP(L1701,[1]listaMateriales!A:K,11,0),"-"),"Sin producto")</f>
        <v xml:space="preserve">Ladrillos (Olavarria)    </v>
      </c>
      <c r="W1701" s="6">
        <f>+IF(OR(K1701="27",K1701="28",K1701="29"),VLOOKUP(L1701,[1]listaMateriales!A:E,5,0),0)*N1701/1000</f>
        <v>17.682767999999999</v>
      </c>
      <c r="X1701" s="6">
        <f>+IF(W1701=0,0,T1701/W1701)</f>
        <v>45283.761003933323</v>
      </c>
      <c r="Y1701" s="1" t="str">
        <f>MID(L1701,14,1)</f>
        <v>1</v>
      </c>
      <c r="Z1701" s="2" t="str">
        <f>IF(IFERROR(FIND("PUL",M1701,1),0)&gt;1,"pulido","no")</f>
        <v>no</v>
      </c>
      <c r="AA1701" s="2" t="str">
        <f>IF(IFERROR(FIND("BIOC",M1701,1),0)&gt;1,"BIOCITY","no")</f>
        <v>no</v>
      </c>
      <c r="AB1701" s="2">
        <f>IFERROR(SEARCH("INT",F1701,1),0)+IFERROR(SEARCH("DEV",F1701,1),0)+IFERROR(SEARCH("FC",F1701,1),0)+IFERROR(SEARCH("USD",F1701,1),0)</f>
        <v>0</v>
      </c>
    </row>
    <row r="1702" spans="1:28" x14ac:dyDescent="0.2">
      <c r="A1702" s="1" t="s">
        <v>565</v>
      </c>
      <c r="B1702" s="1" t="s">
        <v>15</v>
      </c>
      <c r="C1702" s="4">
        <v>45371</v>
      </c>
      <c r="D1702" s="1" t="s">
        <v>92</v>
      </c>
      <c r="E1702" s="1" t="s">
        <v>91</v>
      </c>
      <c r="F1702" s="1" t="s">
        <v>520</v>
      </c>
      <c r="G1702" s="1" t="s">
        <v>39</v>
      </c>
      <c r="H1702" s="1" t="s">
        <v>38</v>
      </c>
      <c r="I1702" s="1" t="s">
        <v>50</v>
      </c>
      <c r="J1702" s="1" t="s">
        <v>17</v>
      </c>
      <c r="K1702" s="1" t="s">
        <v>49</v>
      </c>
      <c r="L1702" s="1" t="s">
        <v>133</v>
      </c>
      <c r="M1702" s="1" t="s">
        <v>132</v>
      </c>
      <c r="N1702" s="1">
        <v>432</v>
      </c>
      <c r="O1702" s="1" t="s">
        <v>4</v>
      </c>
      <c r="P1702" s="1">
        <v>432</v>
      </c>
      <c r="Q1702" s="1">
        <v>0</v>
      </c>
      <c r="R1702" s="1" t="s">
        <v>46</v>
      </c>
      <c r="S1702" s="1">
        <v>213.97</v>
      </c>
      <c r="T1702" s="6">
        <f>+S1702*N1702</f>
        <v>92435.04</v>
      </c>
      <c r="U1702" s="6">
        <f>+S1702*Q1702</f>
        <v>0</v>
      </c>
      <c r="V1702" s="1" t="str">
        <f>IF(AB1702=0,IFERROR(VLOOKUP(L1702,[1]listaMateriales!A:K,11,0),"-"),"Sin producto")</f>
        <v xml:space="preserve">Ladrillos (Olavarria)    </v>
      </c>
      <c r="W1702" s="6">
        <f>+IF(OR(K1702="27",K1702="28",K1702="29"),VLOOKUP(L1702,[1]listaMateriales!A:E,5,0),0)*N1702/1000</f>
        <v>1.9176480000000002</v>
      </c>
      <c r="X1702" s="6">
        <f>+IF(W1702=0,0,T1702/W1702)</f>
        <v>48202.297814823149</v>
      </c>
      <c r="Y1702" s="1" t="str">
        <f>MID(L1702,14,1)</f>
        <v>1</v>
      </c>
      <c r="Z1702" s="2" t="str">
        <f>IF(IFERROR(FIND("PUL",M1702,1),0)&gt;1,"pulido","no")</f>
        <v>no</v>
      </c>
      <c r="AA1702" s="2" t="str">
        <f>IF(IFERROR(FIND("BIOC",M1702,1),0)&gt;1,"BIOCITY","no")</f>
        <v>no</v>
      </c>
      <c r="AB1702" s="2">
        <f>IFERROR(SEARCH("INT",F1702,1),0)+IFERROR(SEARCH("DEV",F1702,1),0)+IFERROR(SEARCH("FC",F1702,1),0)+IFERROR(SEARCH("USD",F1702,1),0)</f>
        <v>0</v>
      </c>
    </row>
    <row r="1703" spans="1:28" x14ac:dyDescent="0.2">
      <c r="A1703" s="1" t="s">
        <v>565</v>
      </c>
      <c r="B1703" s="1" t="s">
        <v>15</v>
      </c>
      <c r="C1703" s="4">
        <v>45371</v>
      </c>
      <c r="D1703" s="1" t="s">
        <v>92</v>
      </c>
      <c r="E1703" s="1" t="s">
        <v>91</v>
      </c>
      <c r="F1703" s="1" t="s">
        <v>520</v>
      </c>
      <c r="G1703" s="1" t="s">
        <v>39</v>
      </c>
      <c r="H1703" s="1" t="s">
        <v>38</v>
      </c>
      <c r="I1703" s="1" t="s">
        <v>50</v>
      </c>
      <c r="J1703" s="1" t="s">
        <v>17</v>
      </c>
      <c r="K1703" s="1" t="s">
        <v>49</v>
      </c>
      <c r="L1703" s="1" t="s">
        <v>57</v>
      </c>
      <c r="M1703" s="1" t="s">
        <v>56</v>
      </c>
      <c r="N1703" s="1">
        <v>1980</v>
      </c>
      <c r="O1703" s="1" t="s">
        <v>4</v>
      </c>
      <c r="P1703" s="1">
        <v>1980</v>
      </c>
      <c r="Q1703" s="1">
        <v>0</v>
      </c>
      <c r="R1703" s="1" t="s">
        <v>46</v>
      </c>
      <c r="S1703" s="1">
        <v>327.45</v>
      </c>
      <c r="T1703" s="6">
        <f>+S1703*N1703</f>
        <v>648351</v>
      </c>
      <c r="U1703" s="6">
        <f>+S1703*Q1703</f>
        <v>0</v>
      </c>
      <c r="V1703" s="1" t="str">
        <f>IF(AB1703=0,IFERROR(VLOOKUP(L1703,[1]listaMateriales!A:K,11,0),"-"),"Sin producto")</f>
        <v xml:space="preserve">Ladrillos (Olavarria)    </v>
      </c>
      <c r="W1703" s="6">
        <f>+IF(OR(K1703="27",K1703="28",K1703="29"),VLOOKUP(L1703,[1]listaMateriales!A:E,5,0),0)*N1703/1000</f>
        <v>13.70556</v>
      </c>
      <c r="X1703" s="6">
        <f>+IF(W1703=0,0,T1703/W1703)</f>
        <v>47305.691996532791</v>
      </c>
      <c r="Y1703" s="1" t="str">
        <f>MID(L1703,14,1)</f>
        <v>1</v>
      </c>
      <c r="Z1703" s="2" t="str">
        <f>IF(IFERROR(FIND("PUL",M1703,1),0)&gt;1,"pulido","no")</f>
        <v>no</v>
      </c>
      <c r="AA1703" s="2" t="str">
        <f>IF(IFERROR(FIND("BIOC",M1703,1),0)&gt;1,"BIOCITY","no")</f>
        <v>no</v>
      </c>
      <c r="AB1703" s="2">
        <f>IFERROR(SEARCH("INT",F1703,1),0)+IFERROR(SEARCH("DEV",F1703,1),0)+IFERROR(SEARCH("FC",F1703,1),0)+IFERROR(SEARCH("USD",F1703,1),0)</f>
        <v>0</v>
      </c>
    </row>
    <row r="1704" spans="1:28" x14ac:dyDescent="0.2">
      <c r="A1704" s="1" t="s">
        <v>564</v>
      </c>
      <c r="B1704" s="1" t="s">
        <v>15</v>
      </c>
      <c r="C1704" s="4">
        <v>45371</v>
      </c>
      <c r="D1704" s="1" t="s">
        <v>79</v>
      </c>
      <c r="E1704" s="1" t="s">
        <v>78</v>
      </c>
      <c r="F1704" s="1" t="s">
        <v>520</v>
      </c>
      <c r="G1704" s="1" t="s">
        <v>39</v>
      </c>
      <c r="H1704" s="1" t="s">
        <v>38</v>
      </c>
      <c r="I1704" s="1" t="s">
        <v>50</v>
      </c>
      <c r="J1704" s="1" t="s">
        <v>17</v>
      </c>
      <c r="K1704" s="1" t="s">
        <v>49</v>
      </c>
      <c r="L1704" s="1" t="s">
        <v>48</v>
      </c>
      <c r="M1704" s="1" t="s">
        <v>47</v>
      </c>
      <c r="N1704" s="1">
        <v>6048</v>
      </c>
      <c r="O1704" s="1" t="s">
        <v>4</v>
      </c>
      <c r="P1704" s="1">
        <v>5472</v>
      </c>
      <c r="Q1704" s="1">
        <v>576</v>
      </c>
      <c r="R1704" s="1" t="s">
        <v>46</v>
      </c>
      <c r="S1704" s="1">
        <v>341.13</v>
      </c>
      <c r="T1704" s="6">
        <f>+S1704*N1704</f>
        <v>2063154.24</v>
      </c>
      <c r="U1704" s="6">
        <f>+S1704*Q1704</f>
        <v>196490.88</v>
      </c>
      <c r="V1704" s="1" t="str">
        <f>IF(AB1704=0,IFERROR(VLOOKUP(L1704,[1]listaMateriales!A:K,11,0),"-"),"Sin producto")</f>
        <v xml:space="preserve">Ladrillos (Olavarria)    </v>
      </c>
      <c r="W1704" s="6">
        <f>+IF(OR(K1704="27",K1704="28",K1704="29"),VLOOKUP(L1704,[1]listaMateriales!A:E,5,0),0)*N1704/1000</f>
        <v>32.290272000000002</v>
      </c>
      <c r="X1704" s="6">
        <f>+IF(W1704=0,0,T1704/W1704)</f>
        <v>63893.98763813448</v>
      </c>
      <c r="Y1704" s="1" t="str">
        <f>MID(L1704,14,1)</f>
        <v>1</v>
      </c>
      <c r="Z1704" s="2" t="str">
        <f>IF(IFERROR(FIND("PUL",M1704,1),0)&gt;1,"pulido","no")</f>
        <v>no</v>
      </c>
      <c r="AA1704" s="2" t="str">
        <f>IF(IFERROR(FIND("BIOC",M1704,1),0)&gt;1,"BIOCITY","no")</f>
        <v>no</v>
      </c>
      <c r="AB1704" s="2">
        <f>IFERROR(SEARCH("INT",F1704,1),0)+IFERROR(SEARCH("DEV",F1704,1),0)+IFERROR(SEARCH("FC",F1704,1),0)+IFERROR(SEARCH("USD",F1704,1),0)</f>
        <v>0</v>
      </c>
    </row>
    <row r="1705" spans="1:28" x14ac:dyDescent="0.2">
      <c r="A1705" s="1" t="s">
        <v>563</v>
      </c>
      <c r="B1705" s="1" t="s">
        <v>15</v>
      </c>
      <c r="C1705" s="4">
        <v>45371</v>
      </c>
      <c r="D1705" s="1" t="s">
        <v>53</v>
      </c>
      <c r="E1705" s="1" t="s">
        <v>52</v>
      </c>
      <c r="F1705" s="1" t="s">
        <v>520</v>
      </c>
      <c r="G1705" s="1" t="s">
        <v>39</v>
      </c>
      <c r="H1705" s="1" t="s">
        <v>38</v>
      </c>
      <c r="I1705" s="1" t="s">
        <v>50</v>
      </c>
      <c r="J1705" s="1" t="s">
        <v>17</v>
      </c>
      <c r="K1705" s="1" t="s">
        <v>49</v>
      </c>
      <c r="L1705" s="1" t="s">
        <v>48</v>
      </c>
      <c r="M1705" s="1" t="s">
        <v>47</v>
      </c>
      <c r="N1705" s="1">
        <v>6624</v>
      </c>
      <c r="O1705" s="1" t="s">
        <v>4</v>
      </c>
      <c r="P1705" s="1">
        <v>5472</v>
      </c>
      <c r="Q1705" s="1">
        <v>1152</v>
      </c>
      <c r="R1705" s="1" t="s">
        <v>46</v>
      </c>
      <c r="S1705" s="1">
        <v>341.13</v>
      </c>
      <c r="T1705" s="6">
        <f>+S1705*N1705</f>
        <v>2259645.12</v>
      </c>
      <c r="U1705" s="6">
        <f>+S1705*Q1705</f>
        <v>392981.76000000001</v>
      </c>
      <c r="V1705" s="1" t="str">
        <f>IF(AB1705=0,IFERROR(VLOOKUP(L1705,[1]listaMateriales!A:K,11,0),"-"),"Sin producto")</f>
        <v xml:space="preserve">Ladrillos (Olavarria)    </v>
      </c>
      <c r="W1705" s="6">
        <f>+IF(OR(K1705="27",K1705="28",K1705="29"),VLOOKUP(L1705,[1]listaMateriales!A:E,5,0),0)*N1705/1000</f>
        <v>35.365535999999999</v>
      </c>
      <c r="X1705" s="6">
        <f>+IF(W1705=0,0,T1705/W1705)</f>
        <v>63893.987638134487</v>
      </c>
      <c r="Y1705" s="1" t="str">
        <f>MID(L1705,14,1)</f>
        <v>1</v>
      </c>
      <c r="Z1705" s="2" t="str">
        <f>IF(IFERROR(FIND("PUL",M1705,1),0)&gt;1,"pulido","no")</f>
        <v>no</v>
      </c>
      <c r="AA1705" s="2" t="str">
        <f>IF(IFERROR(FIND("BIOC",M1705,1),0)&gt;1,"BIOCITY","no")</f>
        <v>no</v>
      </c>
      <c r="AB1705" s="2">
        <f>IFERROR(SEARCH("INT",F1705,1),0)+IFERROR(SEARCH("DEV",F1705,1),0)+IFERROR(SEARCH("FC",F1705,1),0)+IFERROR(SEARCH("USD",F1705,1),0)</f>
        <v>0</v>
      </c>
    </row>
    <row r="1706" spans="1:28" x14ac:dyDescent="0.2">
      <c r="A1706" s="1" t="s">
        <v>562</v>
      </c>
      <c r="B1706" s="1" t="s">
        <v>15</v>
      </c>
      <c r="C1706" s="4">
        <v>45371</v>
      </c>
      <c r="D1706" s="1" t="s">
        <v>561</v>
      </c>
      <c r="E1706" s="1" t="s">
        <v>560</v>
      </c>
      <c r="F1706" s="1" t="s">
        <v>559</v>
      </c>
      <c r="G1706" s="1" t="s">
        <v>12</v>
      </c>
      <c r="H1706" s="1" t="s">
        <v>11</v>
      </c>
      <c r="I1706" s="1" t="s">
        <v>10</v>
      </c>
      <c r="J1706" s="1" t="s">
        <v>17</v>
      </c>
      <c r="K1706" s="1" t="s">
        <v>16</v>
      </c>
      <c r="L1706" s="1" t="s">
        <v>558</v>
      </c>
      <c r="M1706" s="1" t="s">
        <v>557</v>
      </c>
      <c r="N1706" s="1">
        <v>504</v>
      </c>
      <c r="O1706" s="1" t="s">
        <v>2</v>
      </c>
      <c r="P1706" s="1">
        <v>0</v>
      </c>
      <c r="Q1706" s="1">
        <v>504</v>
      </c>
      <c r="R1706" s="1" t="s">
        <v>43</v>
      </c>
      <c r="S1706" s="1">
        <v>14915.38</v>
      </c>
      <c r="T1706" s="6">
        <f>+S1706*N1706</f>
        <v>7517351.5199999996</v>
      </c>
      <c r="U1706" s="6">
        <f>+S1706*Q1706</f>
        <v>7517351.5199999996</v>
      </c>
      <c r="V1706" s="1" t="str">
        <f>IF(AB1706=0,IFERROR(VLOOKUP(L1706,[1]listaMateriales!A:K,11,0),"-"),"Sin producto")</f>
        <v>58x58 Polished</v>
      </c>
      <c r="W1706" s="6">
        <f>+IF(OR(K1706="27",K1706="28",K1706="29"),VLOOKUP(L1706,[1]listaMateriales!A:E,5,0),0)*N1706/1000</f>
        <v>0</v>
      </c>
      <c r="X1706" s="6">
        <f>+IF(W1706=0,0,T1706/W1706)</f>
        <v>0</v>
      </c>
      <c r="Y1706" s="1" t="str">
        <f>MID(L1706,14,1)</f>
        <v>1</v>
      </c>
      <c r="Z1706" s="2" t="str">
        <f>IF(IFERROR(FIND("PUL",M1706,1),0)&gt;1,"pulido","no")</f>
        <v>pulido</v>
      </c>
      <c r="AA1706" s="2" t="str">
        <f>IF(IFERROR(FIND("BIOC",M1706,1),0)&gt;1,"BIOCITY","no")</f>
        <v>no</v>
      </c>
      <c r="AB1706" s="2">
        <f>IFERROR(SEARCH("INT",F1706,1),0)+IFERROR(SEARCH("DEV",F1706,1),0)+IFERROR(SEARCH("FC",F1706,1),0)+IFERROR(SEARCH("USD",F1706,1),0)</f>
        <v>0</v>
      </c>
    </row>
    <row r="1707" spans="1:28" x14ac:dyDescent="0.2">
      <c r="A1707" s="1" t="s">
        <v>556</v>
      </c>
      <c r="B1707" s="1" t="s">
        <v>15</v>
      </c>
      <c r="C1707" s="4">
        <v>45371</v>
      </c>
      <c r="D1707" s="1" t="s">
        <v>555</v>
      </c>
      <c r="E1707" s="1" t="s">
        <v>554</v>
      </c>
      <c r="F1707" s="1" t="s">
        <v>520</v>
      </c>
      <c r="G1707" s="1" t="s">
        <v>39</v>
      </c>
      <c r="H1707" s="1" t="s">
        <v>38</v>
      </c>
      <c r="I1707" s="1" t="s">
        <v>50</v>
      </c>
      <c r="J1707" s="1" t="s">
        <v>17</v>
      </c>
      <c r="K1707" s="1" t="s">
        <v>49</v>
      </c>
      <c r="L1707" s="1" t="s">
        <v>48</v>
      </c>
      <c r="M1707" s="1" t="s">
        <v>47</v>
      </c>
      <c r="N1707" s="1">
        <v>2016</v>
      </c>
      <c r="O1707" s="1" t="s">
        <v>4</v>
      </c>
      <c r="P1707" s="1">
        <v>2016</v>
      </c>
      <c r="Q1707" s="1">
        <v>0</v>
      </c>
      <c r="R1707" s="1" t="s">
        <v>46</v>
      </c>
      <c r="S1707" s="1">
        <v>387.5</v>
      </c>
      <c r="T1707" s="6">
        <f>+S1707*N1707</f>
        <v>781200</v>
      </c>
      <c r="U1707" s="6">
        <f>+S1707*Q1707</f>
        <v>0</v>
      </c>
      <c r="V1707" s="1" t="str">
        <f>IF(AB1707=0,IFERROR(VLOOKUP(L1707,[1]listaMateriales!A:K,11,0),"-"),"Sin producto")</f>
        <v xml:space="preserve">Ladrillos (Olavarria)    </v>
      </c>
      <c r="W1707" s="6">
        <f>+IF(OR(K1707="27",K1707="28",K1707="29"),VLOOKUP(L1707,[1]listaMateriales!A:E,5,0),0)*N1707/1000</f>
        <v>10.763424000000001</v>
      </c>
      <c r="X1707" s="6">
        <f>+IF(W1707=0,0,T1707/W1707)</f>
        <v>72579.134669413746</v>
      </c>
      <c r="Y1707" s="1" t="str">
        <f>MID(L1707,14,1)</f>
        <v>1</v>
      </c>
      <c r="Z1707" s="2" t="str">
        <f>IF(IFERROR(FIND("PUL",M1707,1),0)&gt;1,"pulido","no")</f>
        <v>no</v>
      </c>
      <c r="AA1707" s="2" t="str">
        <f>IF(IFERROR(FIND("BIOC",M1707,1),0)&gt;1,"BIOCITY","no")</f>
        <v>no</v>
      </c>
      <c r="AB1707" s="2">
        <f>IFERROR(SEARCH("INT",F1707,1),0)+IFERROR(SEARCH("DEV",F1707,1),0)+IFERROR(SEARCH("FC",F1707,1),0)+IFERROR(SEARCH("USD",F1707,1),0)</f>
        <v>0</v>
      </c>
    </row>
    <row r="1708" spans="1:28" x14ac:dyDescent="0.2">
      <c r="A1708" s="1" t="s">
        <v>556</v>
      </c>
      <c r="B1708" s="1" t="s">
        <v>15</v>
      </c>
      <c r="C1708" s="4">
        <v>45371</v>
      </c>
      <c r="D1708" s="1" t="s">
        <v>555</v>
      </c>
      <c r="E1708" s="1" t="s">
        <v>554</v>
      </c>
      <c r="F1708" s="1" t="s">
        <v>520</v>
      </c>
      <c r="G1708" s="1" t="s">
        <v>39</v>
      </c>
      <c r="H1708" s="1" t="s">
        <v>38</v>
      </c>
      <c r="I1708" s="1" t="s">
        <v>50</v>
      </c>
      <c r="J1708" s="1" t="s">
        <v>17</v>
      </c>
      <c r="K1708" s="1" t="s">
        <v>49</v>
      </c>
      <c r="L1708" s="1" t="s">
        <v>57</v>
      </c>
      <c r="M1708" s="1" t="s">
        <v>56</v>
      </c>
      <c r="N1708" s="1">
        <v>3060</v>
      </c>
      <c r="O1708" s="1" t="s">
        <v>4</v>
      </c>
      <c r="P1708" s="1">
        <v>3060</v>
      </c>
      <c r="Q1708" s="1">
        <v>0</v>
      </c>
      <c r="R1708" s="1" t="s">
        <v>46</v>
      </c>
      <c r="S1708" s="1">
        <v>524.82000000000005</v>
      </c>
      <c r="T1708" s="6">
        <f>+S1708*N1708</f>
        <v>1605949.2000000002</v>
      </c>
      <c r="U1708" s="6">
        <f>+S1708*Q1708</f>
        <v>0</v>
      </c>
      <c r="V1708" s="1" t="str">
        <f>IF(AB1708=0,IFERROR(VLOOKUP(L1708,[1]listaMateriales!A:K,11,0),"-"),"Sin producto")</f>
        <v xml:space="preserve">Ladrillos (Olavarria)    </v>
      </c>
      <c r="W1708" s="6">
        <f>+IF(OR(K1708="27",K1708="28",K1708="29"),VLOOKUP(L1708,[1]listaMateriales!A:E,5,0),0)*N1708/1000</f>
        <v>21.181319999999999</v>
      </c>
      <c r="X1708" s="6">
        <f>+IF(W1708=0,0,T1708/W1708)</f>
        <v>75819.12741982087</v>
      </c>
      <c r="Y1708" s="1" t="str">
        <f>MID(L1708,14,1)</f>
        <v>1</v>
      </c>
      <c r="Z1708" s="2" t="str">
        <f>IF(IFERROR(FIND("PUL",M1708,1),0)&gt;1,"pulido","no")</f>
        <v>no</v>
      </c>
      <c r="AA1708" s="2" t="str">
        <f>IF(IFERROR(FIND("BIOC",M1708,1),0)&gt;1,"BIOCITY","no")</f>
        <v>no</v>
      </c>
      <c r="AB1708" s="2">
        <f>IFERROR(SEARCH("INT",F1708,1),0)+IFERROR(SEARCH("DEV",F1708,1),0)+IFERROR(SEARCH("FC",F1708,1),0)+IFERROR(SEARCH("USD",F1708,1),0)</f>
        <v>0</v>
      </c>
    </row>
    <row r="1709" spans="1:28" x14ac:dyDescent="0.2">
      <c r="A1709" s="1" t="s">
        <v>553</v>
      </c>
      <c r="B1709" s="1" t="s">
        <v>42</v>
      </c>
      <c r="C1709" s="4">
        <v>45371</v>
      </c>
      <c r="D1709" s="1" t="s">
        <v>536</v>
      </c>
      <c r="E1709" s="1" t="s">
        <v>535</v>
      </c>
      <c r="F1709" s="1" t="s">
        <v>520</v>
      </c>
      <c r="G1709" s="1" t="s">
        <v>39</v>
      </c>
      <c r="H1709" s="1" t="s">
        <v>38</v>
      </c>
      <c r="I1709" s="1" t="s">
        <v>0</v>
      </c>
      <c r="J1709" s="1" t="s">
        <v>17</v>
      </c>
      <c r="K1709" s="1" t="s">
        <v>49</v>
      </c>
      <c r="L1709" s="1" t="s">
        <v>55</v>
      </c>
      <c r="M1709" s="1" t="s">
        <v>54</v>
      </c>
      <c r="N1709" s="1">
        <v>151</v>
      </c>
      <c r="O1709" s="1" t="s">
        <v>4</v>
      </c>
      <c r="P1709" s="1">
        <v>151</v>
      </c>
      <c r="Q1709" s="1">
        <v>0</v>
      </c>
      <c r="R1709" s="1" t="s">
        <v>93</v>
      </c>
      <c r="S1709" s="1">
        <v>213.51</v>
      </c>
      <c r="T1709" s="6">
        <f>+S1709*N1709</f>
        <v>32240.01</v>
      </c>
      <c r="U1709" s="6">
        <f>+S1709*Q1709</f>
        <v>0</v>
      </c>
      <c r="V1709" s="1" t="str">
        <f>IF(AB1709=0,IFERROR(VLOOKUP(L1709,[1]listaMateriales!A:K,11,0),"-"),"Sin producto")</f>
        <v xml:space="preserve">Ladrillos (Olavarria)    </v>
      </c>
      <c r="W1709" s="6">
        <f>+IF(OR(K1709="27",K1709="28",K1709="29"),VLOOKUP(L1709,[1]listaMateriales!A:E,5,0),0)*N1709/1000</f>
        <v>0.55130099999999993</v>
      </c>
      <c r="X1709" s="6">
        <f>+IF(W1709=0,0,T1709/W1709)</f>
        <v>58479.868529170097</v>
      </c>
      <c r="Y1709" s="1" t="str">
        <f>MID(L1709,14,1)</f>
        <v>1</v>
      </c>
      <c r="Z1709" s="2" t="str">
        <f>IF(IFERROR(FIND("PUL",M1709,1),0)&gt;1,"pulido","no")</f>
        <v>no</v>
      </c>
      <c r="AA1709" s="2" t="str">
        <f>IF(IFERROR(FIND("BIOC",M1709,1),0)&gt;1,"BIOCITY","no")</f>
        <v>no</v>
      </c>
      <c r="AB1709" s="2">
        <f>IFERROR(SEARCH("INT",F1709,1),0)+IFERROR(SEARCH("DEV",F1709,1),0)+IFERROR(SEARCH("FC",F1709,1),0)+IFERROR(SEARCH("USD",F1709,1),0)</f>
        <v>0</v>
      </c>
    </row>
    <row r="1710" spans="1:28" x14ac:dyDescent="0.2">
      <c r="A1710" s="1" t="s">
        <v>552</v>
      </c>
      <c r="B1710" s="1" t="s">
        <v>15</v>
      </c>
      <c r="C1710" s="4">
        <v>45371</v>
      </c>
      <c r="D1710" s="1" t="s">
        <v>192</v>
      </c>
      <c r="E1710" s="1" t="s">
        <v>191</v>
      </c>
      <c r="F1710" s="1" t="s">
        <v>551</v>
      </c>
      <c r="G1710" s="1" t="s">
        <v>12</v>
      </c>
      <c r="H1710" s="1" t="s">
        <v>11</v>
      </c>
      <c r="I1710" s="1" t="s">
        <v>50</v>
      </c>
      <c r="J1710" s="1" t="s">
        <v>17</v>
      </c>
      <c r="K1710" s="1" t="s">
        <v>16</v>
      </c>
      <c r="L1710" s="1" t="s">
        <v>383</v>
      </c>
      <c r="M1710" s="1" t="s">
        <v>382</v>
      </c>
      <c r="N1710" s="1">
        <v>145.80000000000001</v>
      </c>
      <c r="O1710" s="1" t="s">
        <v>2</v>
      </c>
      <c r="P1710" s="1">
        <v>0</v>
      </c>
      <c r="Q1710" s="1">
        <v>145.80000000000001</v>
      </c>
      <c r="R1710" s="1" t="s">
        <v>144</v>
      </c>
      <c r="S1710" s="1">
        <v>14418.35</v>
      </c>
      <c r="T1710" s="6">
        <f>+S1710*N1710</f>
        <v>2102195.4300000002</v>
      </c>
      <c r="U1710" s="6">
        <f>+S1710*Q1710</f>
        <v>2102195.4300000002</v>
      </c>
      <c r="V1710" s="1" t="str">
        <f>IF(AB1710=0,IFERROR(VLOOKUP(L1710,[1]listaMateriales!A:K,11,0),"-"),"Sin producto")</f>
        <v>58 x 117 Polished</v>
      </c>
      <c r="W1710" s="6">
        <f>+IF(OR(K1710="27",K1710="28",K1710="29"),VLOOKUP(L1710,[1]listaMateriales!A:E,5,0),0)*N1710/1000</f>
        <v>0</v>
      </c>
      <c r="X1710" s="6">
        <f>+IF(W1710=0,0,T1710/W1710)</f>
        <v>0</v>
      </c>
      <c r="Y1710" s="1" t="str">
        <f>MID(L1710,14,1)</f>
        <v>2</v>
      </c>
      <c r="Z1710" s="2" t="str">
        <f>IF(IFERROR(FIND("PUL",M1710,1),0)&gt;1,"pulido","no")</f>
        <v>pulido</v>
      </c>
      <c r="AA1710" s="2" t="str">
        <f>IF(IFERROR(FIND("BIOC",M1710,1),0)&gt;1,"BIOCITY","no")</f>
        <v>no</v>
      </c>
      <c r="AB1710" s="2">
        <f>IFERROR(SEARCH("INT",F1710,1),0)+IFERROR(SEARCH("DEV",F1710,1),0)+IFERROR(SEARCH("FC",F1710,1),0)+IFERROR(SEARCH("USD",F1710,1),0)</f>
        <v>0</v>
      </c>
    </row>
    <row r="1711" spans="1:28" x14ac:dyDescent="0.2">
      <c r="A1711" s="1" t="s">
        <v>552</v>
      </c>
      <c r="B1711" s="1" t="s">
        <v>15</v>
      </c>
      <c r="C1711" s="4">
        <v>45371</v>
      </c>
      <c r="D1711" s="1" t="s">
        <v>192</v>
      </c>
      <c r="E1711" s="1" t="s">
        <v>191</v>
      </c>
      <c r="F1711" s="1" t="s">
        <v>551</v>
      </c>
      <c r="G1711" s="1" t="s">
        <v>12</v>
      </c>
      <c r="H1711" s="1" t="s">
        <v>11</v>
      </c>
      <c r="I1711" s="1" t="s">
        <v>50</v>
      </c>
      <c r="J1711" s="1" t="s">
        <v>17</v>
      </c>
      <c r="K1711" s="1" t="s">
        <v>16</v>
      </c>
      <c r="L1711" s="1" t="s">
        <v>341</v>
      </c>
      <c r="M1711" s="1" t="s">
        <v>340</v>
      </c>
      <c r="N1711" s="1">
        <v>403.2</v>
      </c>
      <c r="O1711" s="1" t="s">
        <v>2</v>
      </c>
      <c r="P1711" s="1">
        <v>403.2</v>
      </c>
      <c r="Q1711" s="1">
        <v>0</v>
      </c>
      <c r="R1711" s="1" t="s">
        <v>144</v>
      </c>
      <c r="S1711" s="1">
        <v>9606.69</v>
      </c>
      <c r="T1711" s="6">
        <f>+S1711*N1711</f>
        <v>3873417.4080000003</v>
      </c>
      <c r="U1711" s="6">
        <f>+S1711*Q1711</f>
        <v>0</v>
      </c>
      <c r="V1711" s="1" t="str">
        <f>IF(AB1711=0,IFERROR(VLOOKUP(L1711,[1]listaMateriales!A:K,11,0),"-"),"Sin producto")</f>
        <v>58x58 Polished</v>
      </c>
      <c r="W1711" s="6">
        <f>+IF(OR(K1711="27",K1711="28",K1711="29"),VLOOKUP(L1711,[1]listaMateriales!A:E,5,0),0)*N1711/1000</f>
        <v>0</v>
      </c>
      <c r="X1711" s="6">
        <f>+IF(W1711=0,0,T1711/W1711)</f>
        <v>0</v>
      </c>
      <c r="Y1711" s="1" t="str">
        <f>MID(L1711,14,1)</f>
        <v>2</v>
      </c>
      <c r="Z1711" s="2" t="str">
        <f>IF(IFERROR(FIND("PUL",M1711,1),0)&gt;1,"pulido","no")</f>
        <v>pulido</v>
      </c>
      <c r="AA1711" s="2" t="str">
        <f>IF(IFERROR(FIND("BIOC",M1711,1),0)&gt;1,"BIOCITY","no")</f>
        <v>no</v>
      </c>
      <c r="AB1711" s="2">
        <f>IFERROR(SEARCH("INT",F1711,1),0)+IFERROR(SEARCH("DEV",F1711,1),0)+IFERROR(SEARCH("FC",F1711,1),0)+IFERROR(SEARCH("USD",F1711,1),0)</f>
        <v>0</v>
      </c>
    </row>
    <row r="1712" spans="1:28" x14ac:dyDescent="0.2">
      <c r="A1712" s="1" t="s">
        <v>552</v>
      </c>
      <c r="B1712" s="1" t="s">
        <v>15</v>
      </c>
      <c r="C1712" s="4">
        <v>45371</v>
      </c>
      <c r="D1712" s="1" t="s">
        <v>192</v>
      </c>
      <c r="E1712" s="1" t="s">
        <v>191</v>
      </c>
      <c r="F1712" s="1" t="s">
        <v>551</v>
      </c>
      <c r="G1712" s="1" t="s">
        <v>12</v>
      </c>
      <c r="H1712" s="1" t="s">
        <v>11</v>
      </c>
      <c r="I1712" s="1" t="s">
        <v>50</v>
      </c>
      <c r="J1712" s="1" t="s">
        <v>17</v>
      </c>
      <c r="K1712" s="1" t="s">
        <v>16</v>
      </c>
      <c r="L1712" s="1" t="s">
        <v>375</v>
      </c>
      <c r="M1712" s="1" t="s">
        <v>374</v>
      </c>
      <c r="N1712" s="1">
        <v>273.60000000000002</v>
      </c>
      <c r="O1712" s="1" t="s">
        <v>2</v>
      </c>
      <c r="P1712" s="1">
        <v>273.60000000000002</v>
      </c>
      <c r="Q1712" s="1">
        <v>0</v>
      </c>
      <c r="R1712" s="1" t="s">
        <v>144</v>
      </c>
      <c r="S1712" s="1">
        <v>12976.95</v>
      </c>
      <c r="T1712" s="6">
        <f>+S1712*N1712</f>
        <v>3550493.5200000005</v>
      </c>
      <c r="U1712" s="6">
        <f>+S1712*Q1712</f>
        <v>0</v>
      </c>
      <c r="V1712" s="1" t="str">
        <f>IF(AB1712=0,IFERROR(VLOOKUP(L1712,[1]listaMateriales!A:K,11,0),"-"),"Sin producto")</f>
        <v>21 x 122</v>
      </c>
      <c r="W1712" s="6">
        <f>+IF(OR(K1712="27",K1712="28",K1712="29"),VLOOKUP(L1712,[1]listaMateriales!A:E,5,0),0)*N1712/1000</f>
        <v>0</v>
      </c>
      <c r="X1712" s="6">
        <f>+IF(W1712=0,0,T1712/W1712)</f>
        <v>0</v>
      </c>
      <c r="Y1712" s="1" t="str">
        <f>MID(L1712,14,1)</f>
        <v>2</v>
      </c>
      <c r="Z1712" s="2" t="str">
        <f>IF(IFERROR(FIND("PUL",M1712,1),0)&gt;1,"pulido","no")</f>
        <v>no</v>
      </c>
      <c r="AA1712" s="2" t="str">
        <f>IF(IFERROR(FIND("BIOC",M1712,1),0)&gt;1,"BIOCITY","no")</f>
        <v>no</v>
      </c>
      <c r="AB1712" s="2">
        <f>IFERROR(SEARCH("INT",F1712,1),0)+IFERROR(SEARCH("DEV",F1712,1),0)+IFERROR(SEARCH("FC",F1712,1),0)+IFERROR(SEARCH("USD",F1712,1),0)</f>
        <v>0</v>
      </c>
    </row>
    <row r="1713" spans="1:28" x14ac:dyDescent="0.2">
      <c r="A1713" s="1" t="s">
        <v>552</v>
      </c>
      <c r="B1713" s="1" t="s">
        <v>15</v>
      </c>
      <c r="C1713" s="4">
        <v>45371</v>
      </c>
      <c r="D1713" s="1" t="s">
        <v>192</v>
      </c>
      <c r="E1713" s="1" t="s">
        <v>191</v>
      </c>
      <c r="F1713" s="1" t="s">
        <v>551</v>
      </c>
      <c r="G1713" s="1" t="s">
        <v>12</v>
      </c>
      <c r="H1713" s="1" t="s">
        <v>11</v>
      </c>
      <c r="I1713" s="1" t="s">
        <v>50</v>
      </c>
      <c r="J1713" s="1" t="s">
        <v>17</v>
      </c>
      <c r="K1713" s="1" t="s">
        <v>16</v>
      </c>
      <c r="L1713" s="1" t="s">
        <v>369</v>
      </c>
      <c r="M1713" s="1" t="s">
        <v>368</v>
      </c>
      <c r="N1713" s="1">
        <v>752.4</v>
      </c>
      <c r="O1713" s="1" t="s">
        <v>2</v>
      </c>
      <c r="P1713" s="1">
        <v>752.4</v>
      </c>
      <c r="Q1713" s="1">
        <v>0</v>
      </c>
      <c r="R1713" s="1" t="s">
        <v>144</v>
      </c>
      <c r="S1713" s="1">
        <v>12976.95</v>
      </c>
      <c r="T1713" s="6">
        <f>+S1713*N1713</f>
        <v>9763857.1799999997</v>
      </c>
      <c r="U1713" s="6">
        <f>+S1713*Q1713</f>
        <v>0</v>
      </c>
      <c r="V1713" s="1" t="str">
        <f>IF(AB1713=0,IFERROR(VLOOKUP(L1713,[1]listaMateriales!A:K,11,0),"-"),"Sin producto")</f>
        <v>21 x 122</v>
      </c>
      <c r="W1713" s="6">
        <f>+IF(OR(K1713="27",K1713="28",K1713="29"),VLOOKUP(L1713,[1]listaMateriales!A:E,5,0),0)*N1713/1000</f>
        <v>0</v>
      </c>
      <c r="X1713" s="6">
        <f>+IF(W1713=0,0,T1713/W1713)</f>
        <v>0</v>
      </c>
      <c r="Y1713" s="1" t="str">
        <f>MID(L1713,14,1)</f>
        <v>2</v>
      </c>
      <c r="Z1713" s="2" t="str">
        <f>IF(IFERROR(FIND("PUL",M1713,1),0)&gt;1,"pulido","no")</f>
        <v>no</v>
      </c>
      <c r="AA1713" s="2" t="str">
        <f>IF(IFERROR(FIND("BIOC",M1713,1),0)&gt;1,"BIOCITY","no")</f>
        <v>no</v>
      </c>
      <c r="AB1713" s="2">
        <f>IFERROR(SEARCH("INT",F1713,1),0)+IFERROR(SEARCH("DEV",F1713,1),0)+IFERROR(SEARCH("FC",F1713,1),0)+IFERROR(SEARCH("USD",F1713,1),0)</f>
        <v>0</v>
      </c>
    </row>
    <row r="1714" spans="1:28" x14ac:dyDescent="0.2">
      <c r="A1714" s="1" t="s">
        <v>550</v>
      </c>
      <c r="B1714" s="1" t="s">
        <v>42</v>
      </c>
      <c r="C1714" s="4">
        <v>45371</v>
      </c>
      <c r="D1714" s="1" t="s">
        <v>135</v>
      </c>
      <c r="E1714" s="1" t="s">
        <v>134</v>
      </c>
      <c r="F1714" s="1" t="s">
        <v>549</v>
      </c>
      <c r="G1714" s="1" t="s">
        <v>39</v>
      </c>
      <c r="H1714" s="1" t="s">
        <v>38</v>
      </c>
      <c r="I1714" s="1" t="s">
        <v>50</v>
      </c>
      <c r="J1714" s="1" t="s">
        <v>17</v>
      </c>
      <c r="K1714" s="1" t="s">
        <v>49</v>
      </c>
      <c r="L1714" s="1" t="s">
        <v>57</v>
      </c>
      <c r="M1714" s="1" t="s">
        <v>56</v>
      </c>
      <c r="N1714" s="1">
        <v>270</v>
      </c>
      <c r="O1714" s="1" t="s">
        <v>4</v>
      </c>
      <c r="P1714" s="1">
        <v>270</v>
      </c>
      <c r="Q1714" s="1">
        <v>0</v>
      </c>
      <c r="R1714" s="1" t="s">
        <v>33</v>
      </c>
      <c r="S1714" s="1">
        <v>226.95</v>
      </c>
      <c r="T1714" s="6">
        <f>+S1714*N1714</f>
        <v>61276.5</v>
      </c>
      <c r="U1714" s="6">
        <f>+S1714*Q1714</f>
        <v>0</v>
      </c>
      <c r="V1714" s="1" t="str">
        <f>IF(AB1714=0,IFERROR(VLOOKUP(L1714,[1]listaMateriales!A:K,11,0),"-"),"Sin producto")</f>
        <v xml:space="preserve">Ladrillos (Olavarria)    </v>
      </c>
      <c r="W1714" s="6">
        <f>+IF(OR(K1714="27",K1714="28",K1714="29"),VLOOKUP(L1714,[1]listaMateriales!A:E,5,0),0)*N1714/1000</f>
        <v>1.8689399999999998</v>
      </c>
      <c r="X1714" s="6">
        <f>+IF(W1714=0,0,T1714/W1714)</f>
        <v>32786.766830395842</v>
      </c>
      <c r="Y1714" s="1" t="str">
        <f>MID(L1714,14,1)</f>
        <v>1</v>
      </c>
      <c r="Z1714" s="2" t="str">
        <f>IF(IFERROR(FIND("PUL",M1714,1),0)&gt;1,"pulido","no")</f>
        <v>no</v>
      </c>
      <c r="AA1714" s="2" t="str">
        <f>IF(IFERROR(FIND("BIOC",M1714,1),0)&gt;1,"BIOCITY","no")</f>
        <v>no</v>
      </c>
      <c r="AB1714" s="2">
        <f>IFERROR(SEARCH("INT",F1714,1),0)+IFERROR(SEARCH("DEV",F1714,1),0)+IFERROR(SEARCH("FC",F1714,1),0)+IFERROR(SEARCH("USD",F1714,1),0)</f>
        <v>0</v>
      </c>
    </row>
    <row r="1715" spans="1:28" x14ac:dyDescent="0.2">
      <c r="A1715" s="1" t="s">
        <v>550</v>
      </c>
      <c r="B1715" s="1" t="s">
        <v>42</v>
      </c>
      <c r="C1715" s="4">
        <v>45371</v>
      </c>
      <c r="D1715" s="1" t="s">
        <v>135</v>
      </c>
      <c r="E1715" s="1" t="s">
        <v>134</v>
      </c>
      <c r="F1715" s="1" t="s">
        <v>549</v>
      </c>
      <c r="G1715" s="1" t="s">
        <v>39</v>
      </c>
      <c r="H1715" s="1" t="s">
        <v>38</v>
      </c>
      <c r="I1715" s="1" t="s">
        <v>50</v>
      </c>
      <c r="J1715" s="1" t="s">
        <v>17</v>
      </c>
      <c r="K1715" s="1" t="s">
        <v>49</v>
      </c>
      <c r="L1715" s="1" t="s">
        <v>48</v>
      </c>
      <c r="M1715" s="1" t="s">
        <v>47</v>
      </c>
      <c r="N1715" s="1">
        <v>720</v>
      </c>
      <c r="O1715" s="1" t="s">
        <v>4</v>
      </c>
      <c r="P1715" s="1">
        <v>720</v>
      </c>
      <c r="Q1715" s="1">
        <v>0</v>
      </c>
      <c r="R1715" s="1" t="s">
        <v>33</v>
      </c>
      <c r="S1715" s="1">
        <v>167.56</v>
      </c>
      <c r="T1715" s="6">
        <f>+S1715*N1715</f>
        <v>120643.2</v>
      </c>
      <c r="U1715" s="6">
        <f>+S1715*Q1715</f>
        <v>0</v>
      </c>
      <c r="V1715" s="1" t="str">
        <f>IF(AB1715=0,IFERROR(VLOOKUP(L1715,[1]listaMateriales!A:K,11,0),"-"),"Sin producto")</f>
        <v xml:space="preserve">Ladrillos (Olavarria)    </v>
      </c>
      <c r="W1715" s="6">
        <f>+IF(OR(K1715="27",K1715="28",K1715="29"),VLOOKUP(L1715,[1]listaMateriales!A:E,5,0),0)*N1715/1000</f>
        <v>3.8440800000000004</v>
      </c>
      <c r="X1715" s="6">
        <f>+IF(W1715=0,0,T1715/W1715)</f>
        <v>31384.154336017978</v>
      </c>
      <c r="Y1715" s="1" t="str">
        <f>MID(L1715,14,1)</f>
        <v>1</v>
      </c>
      <c r="Z1715" s="2" t="str">
        <f>IF(IFERROR(FIND("PUL",M1715,1),0)&gt;1,"pulido","no")</f>
        <v>no</v>
      </c>
      <c r="AA1715" s="2" t="str">
        <f>IF(IFERROR(FIND("BIOC",M1715,1),0)&gt;1,"BIOCITY","no")</f>
        <v>no</v>
      </c>
      <c r="AB1715" s="2">
        <f>IFERROR(SEARCH("INT",F1715,1),0)+IFERROR(SEARCH("DEV",F1715,1),0)+IFERROR(SEARCH("FC",F1715,1),0)+IFERROR(SEARCH("USD",F1715,1),0)</f>
        <v>0</v>
      </c>
    </row>
    <row r="1716" spans="1:28" x14ac:dyDescent="0.2">
      <c r="A1716" s="1" t="s">
        <v>550</v>
      </c>
      <c r="B1716" s="1" t="s">
        <v>42</v>
      </c>
      <c r="C1716" s="4">
        <v>45371</v>
      </c>
      <c r="D1716" s="1" t="s">
        <v>135</v>
      </c>
      <c r="E1716" s="1" t="s">
        <v>134</v>
      </c>
      <c r="F1716" s="1" t="s">
        <v>549</v>
      </c>
      <c r="G1716" s="1" t="s">
        <v>39</v>
      </c>
      <c r="H1716" s="1" t="s">
        <v>38</v>
      </c>
      <c r="I1716" s="1" t="s">
        <v>50</v>
      </c>
      <c r="J1716" s="1" t="s">
        <v>17</v>
      </c>
      <c r="K1716" s="1" t="s">
        <v>49</v>
      </c>
      <c r="L1716" s="1" t="s">
        <v>90</v>
      </c>
      <c r="M1716" s="1" t="s">
        <v>89</v>
      </c>
      <c r="N1716" s="1">
        <v>3060</v>
      </c>
      <c r="O1716" s="1" t="s">
        <v>4</v>
      </c>
      <c r="P1716" s="1">
        <v>3060</v>
      </c>
      <c r="Q1716" s="1">
        <v>0</v>
      </c>
      <c r="R1716" s="1" t="s">
        <v>33</v>
      </c>
      <c r="S1716" s="1">
        <v>305.95</v>
      </c>
      <c r="T1716" s="6">
        <f>+S1716*N1716</f>
        <v>936207</v>
      </c>
      <c r="U1716" s="6">
        <f>+S1716*Q1716</f>
        <v>0</v>
      </c>
      <c r="V1716" s="1" t="str">
        <f>IF(AB1716=0,IFERROR(VLOOKUP(L1716,[1]listaMateriales!A:K,11,0),"-"),"Sin producto")</f>
        <v xml:space="preserve">Ladrillos (Olavarria)    </v>
      </c>
      <c r="W1716" s="6">
        <f>+IF(OR(K1716="27",K1716="28",K1716="29"),VLOOKUP(L1716,[1]listaMateriales!A:E,5,0),0)*N1716/1000</f>
        <v>26.689319999999999</v>
      </c>
      <c r="X1716" s="6">
        <f>+IF(W1716=0,0,T1716/W1716)</f>
        <v>35077.963769777576</v>
      </c>
      <c r="Y1716" s="1" t="str">
        <f>MID(L1716,14,1)</f>
        <v>1</v>
      </c>
      <c r="Z1716" s="2" t="str">
        <f>IF(IFERROR(FIND("PUL",M1716,1),0)&gt;1,"pulido","no")</f>
        <v>no</v>
      </c>
      <c r="AA1716" s="2" t="str">
        <f>IF(IFERROR(FIND("BIOC",M1716,1),0)&gt;1,"BIOCITY","no")</f>
        <v>no</v>
      </c>
      <c r="AB1716" s="2">
        <f>IFERROR(SEARCH("INT",F1716,1),0)+IFERROR(SEARCH("DEV",F1716,1),0)+IFERROR(SEARCH("FC",F1716,1),0)+IFERROR(SEARCH("USD",F1716,1),0)</f>
        <v>0</v>
      </c>
    </row>
    <row r="1717" spans="1:28" x14ac:dyDescent="0.2">
      <c r="A1717" s="1" t="s">
        <v>548</v>
      </c>
      <c r="B1717" s="1" t="s">
        <v>15</v>
      </c>
      <c r="C1717" s="4">
        <v>45371</v>
      </c>
      <c r="D1717" s="1" t="s">
        <v>547</v>
      </c>
      <c r="E1717" s="1" t="s">
        <v>546</v>
      </c>
      <c r="F1717" s="1" t="s">
        <v>545</v>
      </c>
      <c r="G1717" s="1" t="s">
        <v>12</v>
      </c>
      <c r="H1717" s="1" t="s">
        <v>11</v>
      </c>
      <c r="I1717" s="1" t="s">
        <v>50</v>
      </c>
      <c r="J1717" s="1" t="s">
        <v>17</v>
      </c>
      <c r="K1717" s="1" t="s">
        <v>16</v>
      </c>
      <c r="L1717" s="1" t="s">
        <v>544</v>
      </c>
      <c r="M1717" s="1" t="s">
        <v>543</v>
      </c>
      <c r="N1717" s="1">
        <v>730.8</v>
      </c>
      <c r="O1717" s="1" t="s">
        <v>2</v>
      </c>
      <c r="P1717" s="1">
        <v>0</v>
      </c>
      <c r="Q1717" s="1">
        <v>730.8</v>
      </c>
      <c r="R1717" s="1" t="s">
        <v>144</v>
      </c>
      <c r="S1717" s="1">
        <v>11119.13</v>
      </c>
      <c r="T1717" s="6">
        <f>+S1717*N1717</f>
        <v>8125860.203999999</v>
      </c>
      <c r="U1717" s="6">
        <f>+S1717*Q1717</f>
        <v>8125860.203999999</v>
      </c>
      <c r="V1717" s="1" t="str">
        <f>IF(AB1717=0,IFERROR(VLOOKUP(L1717,[1]listaMateriales!A:K,11,0),"-"),"Sin producto")</f>
        <v xml:space="preserve">59 x 59 </v>
      </c>
      <c r="W1717" s="6">
        <f>+IF(OR(K1717="27",K1717="28",K1717="29"),VLOOKUP(L1717,[1]listaMateriales!A:E,5,0),0)*N1717/1000</f>
        <v>0</v>
      </c>
      <c r="X1717" s="6">
        <f>+IF(W1717=0,0,T1717/W1717)</f>
        <v>0</v>
      </c>
      <c r="Y1717" s="1" t="str">
        <f>MID(L1717,14,1)</f>
        <v>1</v>
      </c>
      <c r="Z1717" s="2" t="str">
        <f>IF(IFERROR(FIND("PUL",M1717,1),0)&gt;1,"pulido","no")</f>
        <v>no</v>
      </c>
      <c r="AA1717" s="2" t="str">
        <f>IF(IFERROR(FIND("BIOC",M1717,1),0)&gt;1,"BIOCITY","no")</f>
        <v>no</v>
      </c>
      <c r="AB1717" s="2">
        <f>IFERROR(SEARCH("INT",F1717,1),0)+IFERROR(SEARCH("DEV",F1717,1),0)+IFERROR(SEARCH("FC",F1717,1),0)+IFERROR(SEARCH("USD",F1717,1),0)</f>
        <v>0</v>
      </c>
    </row>
    <row r="1718" spans="1:28" x14ac:dyDescent="0.2">
      <c r="A1718" s="1" t="s">
        <v>542</v>
      </c>
      <c r="B1718" s="1" t="s">
        <v>42</v>
      </c>
      <c r="C1718" s="4">
        <v>45371</v>
      </c>
      <c r="D1718" s="1" t="s">
        <v>540</v>
      </c>
      <c r="E1718" s="1" t="s">
        <v>539</v>
      </c>
      <c r="F1718" s="1" t="s">
        <v>538</v>
      </c>
      <c r="G1718" s="1" t="s">
        <v>39</v>
      </c>
      <c r="H1718" s="1" t="s">
        <v>38</v>
      </c>
      <c r="I1718" s="1" t="s">
        <v>0</v>
      </c>
      <c r="J1718" s="1" t="s">
        <v>37</v>
      </c>
      <c r="K1718" s="1" t="s">
        <v>36</v>
      </c>
      <c r="L1718" s="1" t="s">
        <v>35</v>
      </c>
      <c r="M1718" s="1" t="s">
        <v>34</v>
      </c>
      <c r="N1718" s="1">
        <v>2551</v>
      </c>
      <c r="O1718" s="1" t="s">
        <v>4</v>
      </c>
      <c r="P1718" s="1">
        <v>2551</v>
      </c>
      <c r="Q1718" s="1">
        <v>0</v>
      </c>
      <c r="R1718" s="1" t="s">
        <v>125</v>
      </c>
      <c r="S1718" s="1">
        <v>222.7</v>
      </c>
      <c r="T1718" s="6">
        <f>+S1718*N1718</f>
        <v>568107.69999999995</v>
      </c>
      <c r="U1718" s="6">
        <f>+S1718*Q1718</f>
        <v>0</v>
      </c>
      <c r="V1718" s="1" t="str">
        <f>IF(AB1718=0,IFERROR(VLOOKUP(L1718,[1]listaMateriales!A:K,11,0),"-"),"Sin producto")</f>
        <v>Ladrillos (Campana)</v>
      </c>
      <c r="W1718" s="6">
        <f>+IF(OR(K1718="27",K1718="28",K1718="29"),VLOOKUP(L1718,[1]listaMateriales!A:E,5,0),0)*N1718/1000</f>
        <v>12.2448</v>
      </c>
      <c r="X1718" s="6">
        <f>+IF(W1718=0,0,T1718/W1718)</f>
        <v>46395.833333333328</v>
      </c>
      <c r="Y1718" s="1" t="str">
        <f>MID(L1718,14,1)</f>
        <v/>
      </c>
      <c r="Z1718" s="2" t="str">
        <f>IF(IFERROR(FIND("PUL",M1718,1),0)&gt;1,"pulido","no")</f>
        <v>no</v>
      </c>
      <c r="AA1718" s="2" t="str">
        <f>IF(IFERROR(FIND("BIOC",M1718,1),0)&gt;1,"BIOCITY","no")</f>
        <v>no</v>
      </c>
      <c r="AB1718" s="2">
        <f>IFERROR(SEARCH("INT",F1718,1),0)+IFERROR(SEARCH("DEV",F1718,1),0)+IFERROR(SEARCH("FC",F1718,1),0)+IFERROR(SEARCH("USD",F1718,1),0)</f>
        <v>0</v>
      </c>
    </row>
    <row r="1719" spans="1:28" x14ac:dyDescent="0.2">
      <c r="A1719" s="1" t="s">
        <v>541</v>
      </c>
      <c r="B1719" s="1" t="s">
        <v>42</v>
      </c>
      <c r="C1719" s="4">
        <v>45371</v>
      </c>
      <c r="D1719" s="1" t="s">
        <v>540</v>
      </c>
      <c r="E1719" s="1" t="s">
        <v>539</v>
      </c>
      <c r="F1719" s="1" t="s">
        <v>538</v>
      </c>
      <c r="G1719" s="1" t="s">
        <v>39</v>
      </c>
      <c r="H1719" s="1" t="s">
        <v>38</v>
      </c>
      <c r="I1719" s="1" t="s">
        <v>0</v>
      </c>
      <c r="J1719" s="1" t="s">
        <v>37</v>
      </c>
      <c r="K1719" s="1" t="s">
        <v>36</v>
      </c>
      <c r="L1719" s="1" t="s">
        <v>35</v>
      </c>
      <c r="M1719" s="1" t="s">
        <v>34</v>
      </c>
      <c r="N1719" s="1">
        <v>3785</v>
      </c>
      <c r="O1719" s="1" t="s">
        <v>4</v>
      </c>
      <c r="P1719" s="1">
        <v>3785</v>
      </c>
      <c r="Q1719" s="1">
        <v>0</v>
      </c>
      <c r="R1719" s="1" t="s">
        <v>125</v>
      </c>
      <c r="S1719" s="1">
        <v>267.24</v>
      </c>
      <c r="T1719" s="6">
        <f>+S1719*N1719</f>
        <v>1011503.4</v>
      </c>
      <c r="U1719" s="6">
        <f>+S1719*Q1719</f>
        <v>0</v>
      </c>
      <c r="V1719" s="1" t="str">
        <f>IF(AB1719=0,IFERROR(VLOOKUP(L1719,[1]listaMateriales!A:K,11,0),"-"),"Sin producto")</f>
        <v>Ladrillos (Campana)</v>
      </c>
      <c r="W1719" s="6">
        <f>+IF(OR(K1719="27",K1719="28",K1719="29"),VLOOKUP(L1719,[1]listaMateriales!A:E,5,0),0)*N1719/1000</f>
        <v>18.167999999999999</v>
      </c>
      <c r="X1719" s="6">
        <f>+IF(W1719=0,0,T1719/W1719)</f>
        <v>55675</v>
      </c>
      <c r="Y1719" s="1" t="str">
        <f>MID(L1719,14,1)</f>
        <v/>
      </c>
      <c r="Z1719" s="2" t="str">
        <f>IF(IFERROR(FIND("PUL",M1719,1),0)&gt;1,"pulido","no")</f>
        <v>no</v>
      </c>
      <c r="AA1719" s="2" t="str">
        <f>IF(IFERROR(FIND("BIOC",M1719,1),0)&gt;1,"BIOCITY","no")</f>
        <v>no</v>
      </c>
      <c r="AB1719" s="2">
        <f>IFERROR(SEARCH("INT",F1719,1),0)+IFERROR(SEARCH("DEV",F1719,1),0)+IFERROR(SEARCH("FC",F1719,1),0)+IFERROR(SEARCH("USD",F1719,1),0)</f>
        <v>0</v>
      </c>
    </row>
    <row r="1720" spans="1:28" x14ac:dyDescent="0.2">
      <c r="A1720" s="1" t="s">
        <v>537</v>
      </c>
      <c r="B1720" s="1" t="s">
        <v>42</v>
      </c>
      <c r="C1720" s="4">
        <v>45371</v>
      </c>
      <c r="D1720" s="1" t="s">
        <v>536</v>
      </c>
      <c r="E1720" s="1" t="s">
        <v>535</v>
      </c>
      <c r="F1720" s="1" t="s">
        <v>520</v>
      </c>
      <c r="G1720" s="1" t="s">
        <v>39</v>
      </c>
      <c r="H1720" s="1" t="s">
        <v>38</v>
      </c>
      <c r="I1720" s="1" t="s">
        <v>0</v>
      </c>
      <c r="J1720" s="1" t="s">
        <v>17</v>
      </c>
      <c r="K1720" s="1" t="s">
        <v>49</v>
      </c>
      <c r="L1720" s="1" t="s">
        <v>55</v>
      </c>
      <c r="M1720" s="1" t="s">
        <v>54</v>
      </c>
      <c r="N1720" s="1">
        <v>443</v>
      </c>
      <c r="O1720" s="1" t="s">
        <v>4</v>
      </c>
      <c r="P1720" s="1">
        <v>443</v>
      </c>
      <c r="Q1720" s="1">
        <v>0</v>
      </c>
      <c r="R1720" s="1" t="s">
        <v>93</v>
      </c>
      <c r="S1720" s="1">
        <v>246.91</v>
      </c>
      <c r="T1720" s="6">
        <f>+S1720*N1720</f>
        <v>109381.13</v>
      </c>
      <c r="U1720" s="6">
        <f>+S1720*Q1720</f>
        <v>0</v>
      </c>
      <c r="V1720" s="1" t="str">
        <f>IF(AB1720=0,IFERROR(VLOOKUP(L1720,[1]listaMateriales!A:K,11,0),"-"),"Sin producto")</f>
        <v xml:space="preserve">Ladrillos (Olavarria)    </v>
      </c>
      <c r="W1720" s="6">
        <f>+IF(OR(K1720="27",K1720="28",K1720="29"),VLOOKUP(L1720,[1]listaMateriales!A:E,5,0),0)*N1720/1000</f>
        <v>1.6173929999999999</v>
      </c>
      <c r="X1720" s="6">
        <f>+IF(W1720=0,0,T1720/W1720)</f>
        <v>67628.047110380721</v>
      </c>
      <c r="Y1720" s="1" t="str">
        <f>MID(L1720,14,1)</f>
        <v>1</v>
      </c>
      <c r="Z1720" s="2" t="str">
        <f>IF(IFERROR(FIND("PUL",M1720,1),0)&gt;1,"pulido","no")</f>
        <v>no</v>
      </c>
      <c r="AA1720" s="2" t="str">
        <f>IF(IFERROR(FIND("BIOC",M1720,1),0)&gt;1,"BIOCITY","no")</f>
        <v>no</v>
      </c>
      <c r="AB1720" s="2">
        <f>IFERROR(SEARCH("INT",F1720,1),0)+IFERROR(SEARCH("DEV",F1720,1),0)+IFERROR(SEARCH("FC",F1720,1),0)+IFERROR(SEARCH("USD",F1720,1),0)</f>
        <v>0</v>
      </c>
    </row>
    <row r="1721" spans="1:28" x14ac:dyDescent="0.2">
      <c r="A1721" s="1" t="s">
        <v>537</v>
      </c>
      <c r="B1721" s="1" t="s">
        <v>42</v>
      </c>
      <c r="C1721" s="4">
        <v>45371</v>
      </c>
      <c r="D1721" s="1" t="s">
        <v>536</v>
      </c>
      <c r="E1721" s="1" t="s">
        <v>535</v>
      </c>
      <c r="F1721" s="1" t="s">
        <v>520</v>
      </c>
      <c r="G1721" s="1" t="s">
        <v>39</v>
      </c>
      <c r="H1721" s="1" t="s">
        <v>38</v>
      </c>
      <c r="I1721" s="1" t="s">
        <v>0</v>
      </c>
      <c r="J1721" s="1" t="s">
        <v>17</v>
      </c>
      <c r="K1721" s="1" t="s">
        <v>49</v>
      </c>
      <c r="L1721" s="1" t="s">
        <v>57</v>
      </c>
      <c r="M1721" s="1" t="s">
        <v>56</v>
      </c>
      <c r="N1721" s="1">
        <v>4230</v>
      </c>
      <c r="O1721" s="1" t="s">
        <v>4</v>
      </c>
      <c r="P1721" s="1">
        <v>4230</v>
      </c>
      <c r="Q1721" s="1">
        <v>0</v>
      </c>
      <c r="R1721" s="1" t="s">
        <v>93</v>
      </c>
      <c r="S1721" s="1">
        <v>426.41</v>
      </c>
      <c r="T1721" s="6">
        <f>+S1721*N1721</f>
        <v>1803714.3</v>
      </c>
      <c r="U1721" s="6">
        <f>+S1721*Q1721</f>
        <v>0</v>
      </c>
      <c r="V1721" s="1" t="str">
        <f>IF(AB1721=0,IFERROR(VLOOKUP(L1721,[1]listaMateriales!A:K,11,0),"-"),"Sin producto")</f>
        <v xml:space="preserve">Ladrillos (Olavarria)    </v>
      </c>
      <c r="W1721" s="6">
        <f>+IF(OR(K1721="27",K1721="28",K1721="29"),VLOOKUP(L1721,[1]listaMateriales!A:E,5,0),0)*N1721/1000</f>
        <v>29.280059999999999</v>
      </c>
      <c r="X1721" s="6">
        <f>+IF(W1721=0,0,T1721/W1721)</f>
        <v>61602.138110372725</v>
      </c>
      <c r="Y1721" s="1" t="str">
        <f>MID(L1721,14,1)</f>
        <v>1</v>
      </c>
      <c r="Z1721" s="2" t="str">
        <f>IF(IFERROR(FIND("PUL",M1721,1),0)&gt;1,"pulido","no")</f>
        <v>no</v>
      </c>
      <c r="AA1721" s="2" t="str">
        <f>IF(IFERROR(FIND("BIOC",M1721,1),0)&gt;1,"BIOCITY","no")</f>
        <v>no</v>
      </c>
      <c r="AB1721" s="2">
        <f>IFERROR(SEARCH("INT",F1721,1),0)+IFERROR(SEARCH("DEV",F1721,1),0)+IFERROR(SEARCH("FC",F1721,1),0)+IFERROR(SEARCH("USD",F1721,1),0)</f>
        <v>0</v>
      </c>
    </row>
    <row r="1722" spans="1:28" x14ac:dyDescent="0.2">
      <c r="A1722" s="1" t="s">
        <v>534</v>
      </c>
      <c r="B1722" s="1" t="s">
        <v>42</v>
      </c>
      <c r="C1722" s="4">
        <v>45371</v>
      </c>
      <c r="D1722" s="1" t="s">
        <v>533</v>
      </c>
      <c r="E1722" s="1" t="s">
        <v>532</v>
      </c>
      <c r="F1722" s="1" t="s">
        <v>520</v>
      </c>
      <c r="G1722" s="1" t="s">
        <v>39</v>
      </c>
      <c r="H1722" s="1" t="s">
        <v>38</v>
      </c>
      <c r="I1722" s="1" t="s">
        <v>0</v>
      </c>
      <c r="J1722" s="1" t="s">
        <v>17</v>
      </c>
      <c r="K1722" s="1" t="s">
        <v>49</v>
      </c>
      <c r="L1722" s="1" t="s">
        <v>57</v>
      </c>
      <c r="M1722" s="1" t="s">
        <v>56</v>
      </c>
      <c r="N1722" s="1">
        <v>5040</v>
      </c>
      <c r="O1722" s="1" t="s">
        <v>4</v>
      </c>
      <c r="P1722" s="1">
        <v>5040</v>
      </c>
      <c r="Q1722" s="1">
        <v>0</v>
      </c>
      <c r="R1722" s="1" t="s">
        <v>93</v>
      </c>
      <c r="S1722" s="1">
        <v>348.38</v>
      </c>
      <c r="T1722" s="6">
        <f>+S1722*N1722</f>
        <v>1755835.2</v>
      </c>
      <c r="U1722" s="6">
        <f>+S1722*Q1722</f>
        <v>0</v>
      </c>
      <c r="V1722" s="1" t="str">
        <f>IF(AB1722=0,IFERROR(VLOOKUP(L1722,[1]listaMateriales!A:K,11,0),"-"),"Sin producto")</f>
        <v xml:space="preserve">Ladrillos (Olavarria)    </v>
      </c>
      <c r="W1722" s="6">
        <f>+IF(OR(K1722="27",K1722="28",K1722="29"),VLOOKUP(L1722,[1]listaMateriales!A:E,5,0),0)*N1722/1000</f>
        <v>34.886879999999998</v>
      </c>
      <c r="X1722" s="6">
        <f>+IF(W1722=0,0,T1722/W1722)</f>
        <v>50329.38457093326</v>
      </c>
      <c r="Y1722" s="1" t="str">
        <f>MID(L1722,14,1)</f>
        <v>1</v>
      </c>
      <c r="Z1722" s="2" t="str">
        <f>IF(IFERROR(FIND("PUL",M1722,1),0)&gt;1,"pulido","no")</f>
        <v>no</v>
      </c>
      <c r="AA1722" s="2" t="str">
        <f>IF(IFERROR(FIND("BIOC",M1722,1),0)&gt;1,"BIOCITY","no")</f>
        <v>no</v>
      </c>
      <c r="AB1722" s="2">
        <f>IFERROR(SEARCH("INT",F1722,1),0)+IFERROR(SEARCH("DEV",F1722,1),0)+IFERROR(SEARCH("FC",F1722,1),0)+IFERROR(SEARCH("USD",F1722,1),0)</f>
        <v>0</v>
      </c>
    </row>
    <row r="1723" spans="1:28" x14ac:dyDescent="0.2">
      <c r="A1723" s="1" t="s">
        <v>531</v>
      </c>
      <c r="B1723" s="1" t="s">
        <v>42</v>
      </c>
      <c r="C1723" s="4">
        <v>45371</v>
      </c>
      <c r="D1723" s="1" t="s">
        <v>530</v>
      </c>
      <c r="E1723" s="1" t="s">
        <v>529</v>
      </c>
      <c r="F1723" s="1" t="s">
        <v>520</v>
      </c>
      <c r="G1723" s="1" t="s">
        <v>39</v>
      </c>
      <c r="H1723" s="1" t="s">
        <v>38</v>
      </c>
      <c r="I1723" s="1" t="s">
        <v>0</v>
      </c>
      <c r="J1723" s="1" t="s">
        <v>17</v>
      </c>
      <c r="K1723" s="1" t="s">
        <v>49</v>
      </c>
      <c r="L1723" s="1" t="s">
        <v>48</v>
      </c>
      <c r="M1723" s="1" t="s">
        <v>47</v>
      </c>
      <c r="N1723" s="1">
        <v>3456</v>
      </c>
      <c r="O1723" s="1" t="s">
        <v>4</v>
      </c>
      <c r="P1723" s="1">
        <v>3456</v>
      </c>
      <c r="Q1723" s="1">
        <v>0</v>
      </c>
      <c r="R1723" s="1" t="s">
        <v>93</v>
      </c>
      <c r="S1723" s="1">
        <v>296.67</v>
      </c>
      <c r="T1723" s="6">
        <f>+S1723*N1723</f>
        <v>1025291.52</v>
      </c>
      <c r="U1723" s="6">
        <f>+S1723*Q1723</f>
        <v>0</v>
      </c>
      <c r="V1723" s="1" t="str">
        <f>IF(AB1723=0,IFERROR(VLOOKUP(L1723,[1]listaMateriales!A:K,11,0),"-"),"Sin producto")</f>
        <v xml:space="preserve">Ladrillos (Olavarria)    </v>
      </c>
      <c r="W1723" s="6">
        <f>+IF(OR(K1723="27",K1723="28",K1723="29"),VLOOKUP(L1723,[1]listaMateriales!A:E,5,0),0)*N1723/1000</f>
        <v>18.451584000000004</v>
      </c>
      <c r="X1723" s="6">
        <f>+IF(W1723=0,0,T1723/W1723)</f>
        <v>55566.585502903152</v>
      </c>
      <c r="Y1723" s="1" t="str">
        <f>MID(L1723,14,1)</f>
        <v>1</v>
      </c>
      <c r="Z1723" s="2" t="str">
        <f>IF(IFERROR(FIND("PUL",M1723,1),0)&gt;1,"pulido","no")</f>
        <v>no</v>
      </c>
      <c r="AA1723" s="2" t="str">
        <f>IF(IFERROR(FIND("BIOC",M1723,1),0)&gt;1,"BIOCITY","no")</f>
        <v>no</v>
      </c>
      <c r="AB1723" s="2">
        <f>IFERROR(SEARCH("INT",F1723,1),0)+IFERROR(SEARCH("DEV",F1723,1),0)+IFERROR(SEARCH("FC",F1723,1),0)+IFERROR(SEARCH("USD",F1723,1),0)</f>
        <v>0</v>
      </c>
    </row>
    <row r="1724" spans="1:28" x14ac:dyDescent="0.2">
      <c r="A1724" s="1" t="s">
        <v>531</v>
      </c>
      <c r="B1724" s="1" t="s">
        <v>42</v>
      </c>
      <c r="C1724" s="4">
        <v>45371</v>
      </c>
      <c r="D1724" s="1" t="s">
        <v>530</v>
      </c>
      <c r="E1724" s="1" t="s">
        <v>529</v>
      </c>
      <c r="F1724" s="1" t="s">
        <v>520</v>
      </c>
      <c r="G1724" s="1" t="s">
        <v>39</v>
      </c>
      <c r="H1724" s="1" t="s">
        <v>38</v>
      </c>
      <c r="I1724" s="1" t="s">
        <v>0</v>
      </c>
      <c r="J1724" s="1" t="s">
        <v>17</v>
      </c>
      <c r="K1724" s="1" t="s">
        <v>49</v>
      </c>
      <c r="L1724" s="1" t="s">
        <v>57</v>
      </c>
      <c r="M1724" s="1" t="s">
        <v>56</v>
      </c>
      <c r="N1724" s="1">
        <v>2160</v>
      </c>
      <c r="O1724" s="1" t="s">
        <v>4</v>
      </c>
      <c r="P1724" s="1">
        <v>2160</v>
      </c>
      <c r="Q1724" s="1">
        <v>0</v>
      </c>
      <c r="R1724" s="1" t="s">
        <v>93</v>
      </c>
      <c r="S1724" s="1">
        <v>401.84</v>
      </c>
      <c r="T1724" s="6">
        <f>+S1724*N1724</f>
        <v>867974.39999999991</v>
      </c>
      <c r="U1724" s="6">
        <f>+S1724*Q1724</f>
        <v>0</v>
      </c>
      <c r="V1724" s="1" t="str">
        <f>IF(AB1724=0,IFERROR(VLOOKUP(L1724,[1]listaMateriales!A:K,11,0),"-"),"Sin producto")</f>
        <v xml:space="preserve">Ladrillos (Olavarria)    </v>
      </c>
      <c r="W1724" s="6">
        <f>+IF(OR(K1724="27",K1724="28",K1724="29"),VLOOKUP(L1724,[1]listaMateriales!A:E,5,0),0)*N1724/1000</f>
        <v>14.951519999999999</v>
      </c>
      <c r="X1724" s="6">
        <f>+IF(W1724=0,0,T1724/W1724)</f>
        <v>58052.58595781566</v>
      </c>
      <c r="Y1724" s="1" t="str">
        <f>MID(L1724,14,1)</f>
        <v>1</v>
      </c>
      <c r="Z1724" s="2" t="str">
        <f>IF(IFERROR(FIND("PUL",M1724,1),0)&gt;1,"pulido","no")</f>
        <v>no</v>
      </c>
      <c r="AA1724" s="2" t="str">
        <f>IF(IFERROR(FIND("BIOC",M1724,1),0)&gt;1,"BIOCITY","no")</f>
        <v>no</v>
      </c>
      <c r="AB1724" s="2">
        <f>IFERROR(SEARCH("INT",F1724,1),0)+IFERROR(SEARCH("DEV",F1724,1),0)+IFERROR(SEARCH("FC",F1724,1),0)+IFERROR(SEARCH("USD",F1724,1),0)</f>
        <v>0</v>
      </c>
    </row>
    <row r="1725" spans="1:28" x14ac:dyDescent="0.2">
      <c r="A1725" s="1" t="s">
        <v>528</v>
      </c>
      <c r="B1725" s="1" t="s">
        <v>42</v>
      </c>
      <c r="C1725" s="4">
        <v>45371</v>
      </c>
      <c r="D1725" s="1" t="s">
        <v>101</v>
      </c>
      <c r="E1725" s="1" t="s">
        <v>100</v>
      </c>
      <c r="F1725" s="1" t="s">
        <v>520</v>
      </c>
      <c r="G1725" s="1" t="s">
        <v>39</v>
      </c>
      <c r="H1725" s="1" t="s">
        <v>38</v>
      </c>
      <c r="I1725" s="1" t="s">
        <v>0</v>
      </c>
      <c r="J1725" s="1" t="s">
        <v>17</v>
      </c>
      <c r="K1725" s="1" t="s">
        <v>49</v>
      </c>
      <c r="L1725" s="1" t="s">
        <v>55</v>
      </c>
      <c r="M1725" s="1" t="s">
        <v>54</v>
      </c>
      <c r="N1725" s="1">
        <v>396</v>
      </c>
      <c r="O1725" s="1" t="s">
        <v>4</v>
      </c>
      <c r="P1725" s="1">
        <v>396</v>
      </c>
      <c r="Q1725" s="1">
        <v>0</v>
      </c>
      <c r="R1725" s="1" t="s">
        <v>93</v>
      </c>
      <c r="S1725" s="1">
        <v>250.65</v>
      </c>
      <c r="T1725" s="6">
        <f>+S1725*N1725</f>
        <v>99257.400000000009</v>
      </c>
      <c r="U1725" s="6">
        <f>+S1725*Q1725</f>
        <v>0</v>
      </c>
      <c r="V1725" s="1" t="str">
        <f>IF(AB1725=0,IFERROR(VLOOKUP(L1725,[1]listaMateriales!A:K,11,0),"-"),"Sin producto")</f>
        <v xml:space="preserve">Ladrillos (Olavarria)    </v>
      </c>
      <c r="W1725" s="6">
        <f>+IF(OR(K1725="27",K1725="28",K1725="29"),VLOOKUP(L1725,[1]listaMateriales!A:E,5,0),0)*N1725/1000</f>
        <v>1.4457959999999999</v>
      </c>
      <c r="X1725" s="6">
        <f>+IF(W1725=0,0,T1725/W1725)</f>
        <v>68652.423993426477</v>
      </c>
      <c r="Y1725" s="1" t="str">
        <f>MID(L1725,14,1)</f>
        <v>1</v>
      </c>
      <c r="Z1725" s="2" t="str">
        <f>IF(IFERROR(FIND("PUL",M1725,1),0)&gt;1,"pulido","no")</f>
        <v>no</v>
      </c>
      <c r="AA1725" s="2" t="str">
        <f>IF(IFERROR(FIND("BIOC",M1725,1),0)&gt;1,"BIOCITY","no")</f>
        <v>no</v>
      </c>
      <c r="AB1725" s="2">
        <f>IFERROR(SEARCH("INT",F1725,1),0)+IFERROR(SEARCH("DEV",F1725,1),0)+IFERROR(SEARCH("FC",F1725,1),0)+IFERROR(SEARCH("USD",F1725,1),0)</f>
        <v>0</v>
      </c>
    </row>
    <row r="1726" spans="1:28" x14ac:dyDescent="0.2">
      <c r="A1726" s="1" t="s">
        <v>528</v>
      </c>
      <c r="B1726" s="1" t="s">
        <v>42</v>
      </c>
      <c r="C1726" s="4">
        <v>45371</v>
      </c>
      <c r="D1726" s="1" t="s">
        <v>101</v>
      </c>
      <c r="E1726" s="1" t="s">
        <v>100</v>
      </c>
      <c r="F1726" s="1" t="s">
        <v>520</v>
      </c>
      <c r="G1726" s="1" t="s">
        <v>39</v>
      </c>
      <c r="H1726" s="1" t="s">
        <v>38</v>
      </c>
      <c r="I1726" s="1" t="s">
        <v>0</v>
      </c>
      <c r="J1726" s="1" t="s">
        <v>17</v>
      </c>
      <c r="K1726" s="1" t="s">
        <v>49</v>
      </c>
      <c r="L1726" s="1" t="s">
        <v>48</v>
      </c>
      <c r="M1726" s="1" t="s">
        <v>47</v>
      </c>
      <c r="N1726" s="1">
        <v>3024</v>
      </c>
      <c r="O1726" s="1" t="s">
        <v>4</v>
      </c>
      <c r="P1726" s="1">
        <v>3024</v>
      </c>
      <c r="Q1726" s="1">
        <v>0</v>
      </c>
      <c r="R1726" s="1" t="s">
        <v>93</v>
      </c>
      <c r="S1726" s="1">
        <v>319.60000000000002</v>
      </c>
      <c r="T1726" s="6">
        <f>+S1726*N1726</f>
        <v>966470.4</v>
      </c>
      <c r="U1726" s="6">
        <f>+S1726*Q1726</f>
        <v>0</v>
      </c>
      <c r="V1726" s="1" t="str">
        <f>IF(AB1726=0,IFERROR(VLOOKUP(L1726,[1]listaMateriales!A:K,11,0),"-"),"Sin producto")</f>
        <v xml:space="preserve">Ladrillos (Olavarria)    </v>
      </c>
      <c r="W1726" s="6">
        <f>+IF(OR(K1726="27",K1726="28",K1726="29"),VLOOKUP(L1726,[1]listaMateriales!A:E,5,0),0)*N1726/1000</f>
        <v>16.145136000000001</v>
      </c>
      <c r="X1726" s="6">
        <f>+IF(W1726=0,0,T1726/W1726)</f>
        <v>59861.397265405503</v>
      </c>
      <c r="Y1726" s="1" t="str">
        <f>MID(L1726,14,1)</f>
        <v>1</v>
      </c>
      <c r="Z1726" s="2" t="str">
        <f>IF(IFERROR(FIND("PUL",M1726,1),0)&gt;1,"pulido","no")</f>
        <v>no</v>
      </c>
      <c r="AA1726" s="2" t="str">
        <f>IF(IFERROR(FIND("BIOC",M1726,1),0)&gt;1,"BIOCITY","no")</f>
        <v>no</v>
      </c>
      <c r="AB1726" s="2">
        <f>IFERROR(SEARCH("INT",F1726,1),0)+IFERROR(SEARCH("DEV",F1726,1),0)+IFERROR(SEARCH("FC",F1726,1),0)+IFERROR(SEARCH("USD",F1726,1),0)</f>
        <v>0</v>
      </c>
    </row>
    <row r="1727" spans="1:28" x14ac:dyDescent="0.2">
      <c r="A1727" s="1" t="s">
        <v>528</v>
      </c>
      <c r="B1727" s="1" t="s">
        <v>42</v>
      </c>
      <c r="C1727" s="4">
        <v>45371</v>
      </c>
      <c r="D1727" s="1" t="s">
        <v>101</v>
      </c>
      <c r="E1727" s="1" t="s">
        <v>100</v>
      </c>
      <c r="F1727" s="1" t="s">
        <v>520</v>
      </c>
      <c r="G1727" s="1" t="s">
        <v>39</v>
      </c>
      <c r="H1727" s="1" t="s">
        <v>38</v>
      </c>
      <c r="I1727" s="1" t="s">
        <v>0</v>
      </c>
      <c r="J1727" s="1" t="s">
        <v>17</v>
      </c>
      <c r="K1727" s="1" t="s">
        <v>49</v>
      </c>
      <c r="L1727" s="1" t="s">
        <v>57</v>
      </c>
      <c r="M1727" s="1" t="s">
        <v>56</v>
      </c>
      <c r="N1727" s="1">
        <v>1890</v>
      </c>
      <c r="O1727" s="1" t="s">
        <v>4</v>
      </c>
      <c r="P1727" s="1">
        <v>1890</v>
      </c>
      <c r="Q1727" s="1">
        <v>0</v>
      </c>
      <c r="R1727" s="1" t="s">
        <v>93</v>
      </c>
      <c r="S1727" s="1">
        <v>432.87</v>
      </c>
      <c r="T1727" s="6">
        <f>+S1727*N1727</f>
        <v>818124.3</v>
      </c>
      <c r="U1727" s="6">
        <f>+S1727*Q1727</f>
        <v>0</v>
      </c>
      <c r="V1727" s="1" t="str">
        <f>IF(AB1727=0,IFERROR(VLOOKUP(L1727,[1]listaMateriales!A:K,11,0),"-"),"Sin producto")</f>
        <v xml:space="preserve">Ladrillos (Olavarria)    </v>
      </c>
      <c r="W1727" s="6">
        <f>+IF(OR(K1727="27",K1727="28",K1727="29"),VLOOKUP(L1727,[1]listaMateriales!A:E,5,0),0)*N1727/1000</f>
        <v>13.08258</v>
      </c>
      <c r="X1727" s="6">
        <f>+IF(W1727=0,0,T1727/W1727)</f>
        <v>62535.394394683623</v>
      </c>
      <c r="Y1727" s="1" t="str">
        <f>MID(L1727,14,1)</f>
        <v>1</v>
      </c>
      <c r="Z1727" s="2" t="str">
        <f>IF(IFERROR(FIND("PUL",M1727,1),0)&gt;1,"pulido","no")</f>
        <v>no</v>
      </c>
      <c r="AA1727" s="2" t="str">
        <f>IF(IFERROR(FIND("BIOC",M1727,1),0)&gt;1,"BIOCITY","no")</f>
        <v>no</v>
      </c>
      <c r="AB1727" s="2">
        <f>IFERROR(SEARCH("INT",F1727,1),0)+IFERROR(SEARCH("DEV",F1727,1),0)+IFERROR(SEARCH("FC",F1727,1),0)+IFERROR(SEARCH("USD",F1727,1),0)</f>
        <v>0</v>
      </c>
    </row>
    <row r="1728" spans="1:28" x14ac:dyDescent="0.2">
      <c r="A1728" s="1" t="s">
        <v>527</v>
      </c>
      <c r="B1728" s="1" t="s">
        <v>42</v>
      </c>
      <c r="C1728" s="4">
        <v>45371</v>
      </c>
      <c r="D1728" s="1" t="s">
        <v>99</v>
      </c>
      <c r="E1728" s="1" t="s">
        <v>98</v>
      </c>
      <c r="F1728" s="1" t="s">
        <v>520</v>
      </c>
      <c r="G1728" s="1" t="s">
        <v>39</v>
      </c>
      <c r="H1728" s="1" t="s">
        <v>38</v>
      </c>
      <c r="I1728" s="1" t="s">
        <v>0</v>
      </c>
      <c r="J1728" s="1" t="s">
        <v>17</v>
      </c>
      <c r="K1728" s="1" t="s">
        <v>49</v>
      </c>
      <c r="L1728" s="1" t="s">
        <v>55</v>
      </c>
      <c r="M1728" s="1" t="s">
        <v>54</v>
      </c>
      <c r="N1728" s="1">
        <v>1883</v>
      </c>
      <c r="O1728" s="1" t="s">
        <v>4</v>
      </c>
      <c r="P1728" s="1">
        <v>1883</v>
      </c>
      <c r="Q1728" s="1">
        <v>0</v>
      </c>
      <c r="R1728" s="1" t="s">
        <v>93</v>
      </c>
      <c r="S1728" s="1">
        <v>125.3</v>
      </c>
      <c r="T1728" s="6">
        <f>+S1728*N1728</f>
        <v>235939.9</v>
      </c>
      <c r="U1728" s="6">
        <f>+S1728*Q1728</f>
        <v>0</v>
      </c>
      <c r="V1728" s="1" t="str">
        <f>IF(AB1728=0,IFERROR(VLOOKUP(L1728,[1]listaMateriales!A:K,11,0),"-"),"Sin producto")</f>
        <v xml:space="preserve">Ladrillos (Olavarria)    </v>
      </c>
      <c r="W1728" s="6">
        <f>+IF(OR(K1728="27",K1728="28",K1728="29"),VLOOKUP(L1728,[1]listaMateriales!A:E,5,0),0)*N1728/1000</f>
        <v>6.8748329999999997</v>
      </c>
      <c r="X1728" s="6">
        <f>+IF(W1728=0,0,T1728/W1728)</f>
        <v>34319.364557655441</v>
      </c>
      <c r="Y1728" s="1" t="str">
        <f>MID(L1728,14,1)</f>
        <v>1</v>
      </c>
      <c r="Z1728" s="2" t="str">
        <f>IF(IFERROR(FIND("PUL",M1728,1),0)&gt;1,"pulido","no")</f>
        <v>no</v>
      </c>
      <c r="AA1728" s="2" t="str">
        <f>IF(IFERROR(FIND("BIOC",M1728,1),0)&gt;1,"BIOCITY","no")</f>
        <v>no</v>
      </c>
      <c r="AB1728" s="2">
        <f>IFERROR(SEARCH("INT",F1728,1),0)+IFERROR(SEARCH("DEV",F1728,1),0)+IFERROR(SEARCH("FC",F1728,1),0)+IFERROR(SEARCH("USD",F1728,1),0)</f>
        <v>0</v>
      </c>
    </row>
    <row r="1729" spans="1:28" x14ac:dyDescent="0.2">
      <c r="A1729" s="1" t="s">
        <v>526</v>
      </c>
      <c r="B1729" s="1" t="s">
        <v>42</v>
      </c>
      <c r="C1729" s="4">
        <v>45371</v>
      </c>
      <c r="D1729" s="1" t="s">
        <v>99</v>
      </c>
      <c r="E1729" s="1" t="s">
        <v>98</v>
      </c>
      <c r="F1729" s="1" t="s">
        <v>520</v>
      </c>
      <c r="G1729" s="1" t="s">
        <v>39</v>
      </c>
      <c r="H1729" s="1" t="s">
        <v>38</v>
      </c>
      <c r="I1729" s="1" t="s">
        <v>0</v>
      </c>
      <c r="J1729" s="1" t="s">
        <v>17</v>
      </c>
      <c r="K1729" s="1" t="s">
        <v>49</v>
      </c>
      <c r="L1729" s="1" t="s">
        <v>55</v>
      </c>
      <c r="M1729" s="1" t="s">
        <v>54</v>
      </c>
      <c r="N1729" s="1">
        <v>7225</v>
      </c>
      <c r="O1729" s="1" t="s">
        <v>4</v>
      </c>
      <c r="P1729" s="1">
        <v>6433</v>
      </c>
      <c r="Q1729" s="1">
        <v>792</v>
      </c>
      <c r="R1729" s="1" t="s">
        <v>93</v>
      </c>
      <c r="S1729" s="1">
        <v>201.74</v>
      </c>
      <c r="T1729" s="6">
        <f>+S1729*N1729</f>
        <v>1457571.5</v>
      </c>
      <c r="U1729" s="6">
        <f>+S1729*Q1729</f>
        <v>159778.08000000002</v>
      </c>
      <c r="V1729" s="1" t="str">
        <f>IF(AB1729=0,IFERROR(VLOOKUP(L1729,[1]listaMateriales!A:K,11,0),"-"),"Sin producto")</f>
        <v xml:space="preserve">Ladrillos (Olavarria)    </v>
      </c>
      <c r="W1729" s="6">
        <f>+IF(OR(K1729="27",K1729="28",K1729="29"),VLOOKUP(L1729,[1]listaMateriales!A:E,5,0),0)*N1729/1000</f>
        <v>26.378474999999998</v>
      </c>
      <c r="X1729" s="6">
        <f>+IF(W1729=0,0,T1729/W1729)</f>
        <v>55256.094220761443</v>
      </c>
      <c r="Y1729" s="1" t="str">
        <f>MID(L1729,14,1)</f>
        <v>1</v>
      </c>
      <c r="Z1729" s="2" t="str">
        <f>IF(IFERROR(FIND("PUL",M1729,1),0)&gt;1,"pulido","no")</f>
        <v>no</v>
      </c>
      <c r="AA1729" s="2" t="str">
        <f>IF(IFERROR(FIND("BIOC",M1729,1),0)&gt;1,"BIOCITY","no")</f>
        <v>no</v>
      </c>
      <c r="AB1729" s="2">
        <f>IFERROR(SEARCH("INT",F1729,1),0)+IFERROR(SEARCH("DEV",F1729,1),0)+IFERROR(SEARCH("FC",F1729,1),0)+IFERROR(SEARCH("USD",F1729,1),0)</f>
        <v>0</v>
      </c>
    </row>
    <row r="1730" spans="1:28" x14ac:dyDescent="0.2">
      <c r="A1730" s="1" t="s">
        <v>525</v>
      </c>
      <c r="B1730" s="1" t="s">
        <v>42</v>
      </c>
      <c r="C1730" s="4">
        <v>45371</v>
      </c>
      <c r="D1730" s="1" t="s">
        <v>95</v>
      </c>
      <c r="E1730" s="1" t="s">
        <v>94</v>
      </c>
      <c r="F1730" s="1" t="s">
        <v>520</v>
      </c>
      <c r="G1730" s="1" t="s">
        <v>39</v>
      </c>
      <c r="H1730" s="1" t="s">
        <v>38</v>
      </c>
      <c r="I1730" s="1" t="s">
        <v>0</v>
      </c>
      <c r="J1730" s="1" t="s">
        <v>17</v>
      </c>
      <c r="K1730" s="1" t="s">
        <v>49</v>
      </c>
      <c r="L1730" s="1" t="s">
        <v>55</v>
      </c>
      <c r="M1730" s="1" t="s">
        <v>54</v>
      </c>
      <c r="N1730" s="1">
        <v>1980</v>
      </c>
      <c r="O1730" s="1" t="s">
        <v>4</v>
      </c>
      <c r="P1730" s="1">
        <v>1980</v>
      </c>
      <c r="Q1730" s="1">
        <v>0</v>
      </c>
      <c r="R1730" s="1" t="s">
        <v>93</v>
      </c>
      <c r="S1730" s="1">
        <v>132.29</v>
      </c>
      <c r="T1730" s="6">
        <f>+S1730*N1730</f>
        <v>261934.19999999998</v>
      </c>
      <c r="U1730" s="6">
        <f>+S1730*Q1730</f>
        <v>0</v>
      </c>
      <c r="V1730" s="1" t="str">
        <f>IF(AB1730=0,IFERROR(VLOOKUP(L1730,[1]listaMateriales!A:K,11,0),"-"),"Sin producto")</f>
        <v xml:space="preserve">Ladrillos (Olavarria)    </v>
      </c>
      <c r="W1730" s="6">
        <f>+IF(OR(K1730="27",K1730="28",K1730="29"),VLOOKUP(L1730,[1]listaMateriales!A:E,5,0),0)*N1730/1000</f>
        <v>7.22898</v>
      </c>
      <c r="X1730" s="6">
        <f>+IF(W1730=0,0,T1730/W1730)</f>
        <v>36233.908518214186</v>
      </c>
      <c r="Y1730" s="1" t="str">
        <f>MID(L1730,14,1)</f>
        <v>1</v>
      </c>
      <c r="Z1730" s="2" t="str">
        <f>IF(IFERROR(FIND("PUL",M1730,1),0)&gt;1,"pulido","no")</f>
        <v>no</v>
      </c>
      <c r="AA1730" s="2" t="str">
        <f>IF(IFERROR(FIND("BIOC",M1730,1),0)&gt;1,"BIOCITY","no")</f>
        <v>no</v>
      </c>
      <c r="AB1730" s="2">
        <f>IFERROR(SEARCH("INT",F1730,1),0)+IFERROR(SEARCH("DEV",F1730,1),0)+IFERROR(SEARCH("FC",F1730,1),0)+IFERROR(SEARCH("USD",F1730,1),0)</f>
        <v>0</v>
      </c>
    </row>
    <row r="1731" spans="1:28" x14ac:dyDescent="0.2">
      <c r="A1731" s="1" t="s">
        <v>525</v>
      </c>
      <c r="B1731" s="1" t="s">
        <v>42</v>
      </c>
      <c r="C1731" s="4">
        <v>45371</v>
      </c>
      <c r="D1731" s="1" t="s">
        <v>95</v>
      </c>
      <c r="E1731" s="1" t="s">
        <v>94</v>
      </c>
      <c r="F1731" s="1" t="s">
        <v>520</v>
      </c>
      <c r="G1731" s="1" t="s">
        <v>39</v>
      </c>
      <c r="H1731" s="1" t="s">
        <v>38</v>
      </c>
      <c r="I1731" s="1" t="s">
        <v>0</v>
      </c>
      <c r="J1731" s="1" t="s">
        <v>17</v>
      </c>
      <c r="K1731" s="1" t="s">
        <v>49</v>
      </c>
      <c r="L1731" s="1" t="s">
        <v>57</v>
      </c>
      <c r="M1731" s="1" t="s">
        <v>56</v>
      </c>
      <c r="N1731" s="1">
        <v>3600</v>
      </c>
      <c r="O1731" s="1" t="s">
        <v>4</v>
      </c>
      <c r="P1731" s="1">
        <v>3600</v>
      </c>
      <c r="Q1731" s="1">
        <v>0</v>
      </c>
      <c r="R1731" s="1" t="s">
        <v>93</v>
      </c>
      <c r="S1731" s="1">
        <v>228.46</v>
      </c>
      <c r="T1731" s="6">
        <f>+S1731*N1731</f>
        <v>822456</v>
      </c>
      <c r="U1731" s="6">
        <f>+S1731*Q1731</f>
        <v>0</v>
      </c>
      <c r="V1731" s="1" t="str">
        <f>IF(AB1731=0,IFERROR(VLOOKUP(L1731,[1]listaMateriales!A:K,11,0),"-"),"Sin producto")</f>
        <v xml:space="preserve">Ladrillos (Olavarria)    </v>
      </c>
      <c r="W1731" s="6">
        <f>+IF(OR(K1731="27",K1731="28",K1731="29"),VLOOKUP(L1731,[1]listaMateriales!A:E,5,0),0)*N1731/1000</f>
        <v>24.9192</v>
      </c>
      <c r="X1731" s="6">
        <f>+IF(W1731=0,0,T1731/W1731)</f>
        <v>33004.911875180587</v>
      </c>
      <c r="Y1731" s="1" t="str">
        <f>MID(L1731,14,1)</f>
        <v>1</v>
      </c>
      <c r="Z1731" s="2" t="str">
        <f>IF(IFERROR(FIND("PUL",M1731,1),0)&gt;1,"pulido","no")</f>
        <v>no</v>
      </c>
      <c r="AA1731" s="2" t="str">
        <f>IF(IFERROR(FIND("BIOC",M1731,1),0)&gt;1,"BIOCITY","no")</f>
        <v>no</v>
      </c>
      <c r="AB1731" s="2">
        <f>IFERROR(SEARCH("INT",F1731,1),0)+IFERROR(SEARCH("DEV",F1731,1),0)+IFERROR(SEARCH("FC",F1731,1),0)+IFERROR(SEARCH("USD",F1731,1),0)</f>
        <v>0</v>
      </c>
    </row>
    <row r="1732" spans="1:28" x14ac:dyDescent="0.2">
      <c r="A1732" s="1" t="s">
        <v>524</v>
      </c>
      <c r="B1732" s="1" t="s">
        <v>42</v>
      </c>
      <c r="C1732" s="4">
        <v>45371</v>
      </c>
      <c r="D1732" s="1" t="s">
        <v>95</v>
      </c>
      <c r="E1732" s="1" t="s">
        <v>94</v>
      </c>
      <c r="F1732" s="1" t="s">
        <v>520</v>
      </c>
      <c r="G1732" s="1" t="s">
        <v>39</v>
      </c>
      <c r="H1732" s="1" t="s">
        <v>38</v>
      </c>
      <c r="I1732" s="1" t="s">
        <v>0</v>
      </c>
      <c r="J1732" s="1" t="s">
        <v>17</v>
      </c>
      <c r="K1732" s="1" t="s">
        <v>49</v>
      </c>
      <c r="L1732" s="1" t="s">
        <v>90</v>
      </c>
      <c r="M1732" s="1" t="s">
        <v>89</v>
      </c>
      <c r="N1732" s="1">
        <v>1980</v>
      </c>
      <c r="O1732" s="1" t="s">
        <v>4</v>
      </c>
      <c r="P1732" s="1">
        <v>1980</v>
      </c>
      <c r="Q1732" s="1">
        <v>0</v>
      </c>
      <c r="R1732" s="1" t="s">
        <v>93</v>
      </c>
      <c r="S1732" s="1">
        <v>307.98</v>
      </c>
      <c r="T1732" s="6">
        <f>+S1732*N1732</f>
        <v>609800.4</v>
      </c>
      <c r="U1732" s="6">
        <f>+S1732*Q1732</f>
        <v>0</v>
      </c>
      <c r="V1732" s="1" t="str">
        <f>IF(AB1732=0,IFERROR(VLOOKUP(L1732,[1]listaMateriales!A:K,11,0),"-"),"Sin producto")</f>
        <v xml:space="preserve">Ladrillos (Olavarria)    </v>
      </c>
      <c r="W1732" s="6">
        <f>+IF(OR(K1732="27",K1732="28",K1732="29"),VLOOKUP(L1732,[1]listaMateriales!A:E,5,0),0)*N1732/1000</f>
        <v>17.269559999999998</v>
      </c>
      <c r="X1732" s="6">
        <f>+IF(W1732=0,0,T1732/W1732)</f>
        <v>35310.708553084158</v>
      </c>
      <c r="Y1732" s="1" t="str">
        <f>MID(L1732,14,1)</f>
        <v>1</v>
      </c>
      <c r="Z1732" s="2" t="str">
        <f>IF(IFERROR(FIND("PUL",M1732,1),0)&gt;1,"pulido","no")</f>
        <v>no</v>
      </c>
      <c r="AA1732" s="2" t="str">
        <f>IF(IFERROR(FIND("BIOC",M1732,1),0)&gt;1,"BIOCITY","no")</f>
        <v>no</v>
      </c>
      <c r="AB1732" s="2">
        <f>IFERROR(SEARCH("INT",F1732,1),0)+IFERROR(SEARCH("DEV",F1732,1),0)+IFERROR(SEARCH("FC",F1732,1),0)+IFERROR(SEARCH("USD",F1732,1),0)</f>
        <v>0</v>
      </c>
    </row>
    <row r="1733" spans="1:28" x14ac:dyDescent="0.2">
      <c r="A1733" s="1" t="s">
        <v>524</v>
      </c>
      <c r="B1733" s="1" t="s">
        <v>42</v>
      </c>
      <c r="C1733" s="4">
        <v>45371</v>
      </c>
      <c r="D1733" s="1" t="s">
        <v>95</v>
      </c>
      <c r="E1733" s="1" t="s">
        <v>94</v>
      </c>
      <c r="F1733" s="1" t="s">
        <v>520</v>
      </c>
      <c r="G1733" s="1" t="s">
        <v>39</v>
      </c>
      <c r="H1733" s="1" t="s">
        <v>38</v>
      </c>
      <c r="I1733" s="1" t="s">
        <v>0</v>
      </c>
      <c r="J1733" s="1" t="s">
        <v>17</v>
      </c>
      <c r="K1733" s="1" t="s">
        <v>49</v>
      </c>
      <c r="L1733" s="1" t="s">
        <v>133</v>
      </c>
      <c r="M1733" s="1" t="s">
        <v>132</v>
      </c>
      <c r="N1733" s="1">
        <v>3168</v>
      </c>
      <c r="O1733" s="1" t="s">
        <v>4</v>
      </c>
      <c r="P1733" s="1">
        <v>3168</v>
      </c>
      <c r="Q1733" s="1">
        <v>0</v>
      </c>
      <c r="R1733" s="1" t="s">
        <v>93</v>
      </c>
      <c r="S1733" s="1">
        <v>149.28</v>
      </c>
      <c r="T1733" s="6">
        <f>+S1733*N1733</f>
        <v>472919.03999999998</v>
      </c>
      <c r="U1733" s="6">
        <f>+S1733*Q1733</f>
        <v>0</v>
      </c>
      <c r="V1733" s="1" t="str">
        <f>IF(AB1733=0,IFERROR(VLOOKUP(L1733,[1]listaMateriales!A:K,11,0),"-"),"Sin producto")</f>
        <v xml:space="preserve">Ladrillos (Olavarria)    </v>
      </c>
      <c r="W1733" s="6">
        <f>+IF(OR(K1733="27",K1733="28",K1733="29"),VLOOKUP(L1733,[1]listaMateriales!A:E,5,0),0)*N1733/1000</f>
        <v>14.062752</v>
      </c>
      <c r="X1733" s="6">
        <f>+IF(W1733=0,0,T1733/W1733)</f>
        <v>33629.195764811891</v>
      </c>
      <c r="Y1733" s="1" t="str">
        <f>MID(L1733,14,1)</f>
        <v>1</v>
      </c>
      <c r="Z1733" s="2" t="str">
        <f>IF(IFERROR(FIND("PUL",M1733,1),0)&gt;1,"pulido","no")</f>
        <v>no</v>
      </c>
      <c r="AA1733" s="2" t="str">
        <f>IF(IFERROR(FIND("BIOC",M1733,1),0)&gt;1,"BIOCITY","no")</f>
        <v>no</v>
      </c>
      <c r="AB1733" s="2">
        <f>IFERROR(SEARCH("INT",F1733,1),0)+IFERROR(SEARCH("DEV",F1733,1),0)+IFERROR(SEARCH("FC",F1733,1),0)+IFERROR(SEARCH("USD",F1733,1),0)</f>
        <v>0</v>
      </c>
    </row>
    <row r="1734" spans="1:28" x14ac:dyDescent="0.2">
      <c r="A1734" s="1" t="s">
        <v>523</v>
      </c>
      <c r="B1734" s="1" t="s">
        <v>15</v>
      </c>
      <c r="C1734" s="4">
        <v>45371</v>
      </c>
      <c r="D1734" s="1" t="s">
        <v>522</v>
      </c>
      <c r="E1734" s="1" t="s">
        <v>521</v>
      </c>
      <c r="F1734" s="1" t="s">
        <v>520</v>
      </c>
      <c r="G1734" s="1" t="s">
        <v>39</v>
      </c>
      <c r="H1734" s="1" t="s">
        <v>38</v>
      </c>
      <c r="I1734" s="1" t="s">
        <v>50</v>
      </c>
      <c r="J1734" s="1" t="s">
        <v>17</v>
      </c>
      <c r="K1734" s="1" t="s">
        <v>49</v>
      </c>
      <c r="L1734" s="1" t="s">
        <v>57</v>
      </c>
      <c r="M1734" s="1" t="s">
        <v>56</v>
      </c>
      <c r="N1734" s="1">
        <v>4320</v>
      </c>
      <c r="O1734" s="1" t="s">
        <v>4</v>
      </c>
      <c r="P1734" s="1">
        <v>4320</v>
      </c>
      <c r="Q1734" s="1">
        <v>0</v>
      </c>
      <c r="R1734" s="1" t="s">
        <v>93</v>
      </c>
      <c r="S1734" s="1">
        <v>417.17</v>
      </c>
      <c r="T1734" s="6">
        <f>+S1734*N1734</f>
        <v>1802174.4000000001</v>
      </c>
      <c r="U1734" s="6">
        <f>+S1734*Q1734</f>
        <v>0</v>
      </c>
      <c r="V1734" s="1" t="str">
        <f>IF(AB1734=0,IFERROR(VLOOKUP(L1734,[1]listaMateriales!A:K,11,0),"-"),"Sin producto")</f>
        <v xml:space="preserve">Ladrillos (Olavarria)    </v>
      </c>
      <c r="W1734" s="6">
        <f>+IF(OR(K1734="27",K1734="28",K1734="29"),VLOOKUP(L1734,[1]listaMateriales!A:E,5,0),0)*N1734/1000</f>
        <v>29.903039999999997</v>
      </c>
      <c r="X1734" s="6">
        <f>+IF(W1734=0,0,T1734/W1734)</f>
        <v>60267.263796590589</v>
      </c>
      <c r="Y1734" s="1" t="str">
        <f>MID(L1734,14,1)</f>
        <v>1</v>
      </c>
      <c r="Z1734" s="2" t="str">
        <f>IF(IFERROR(FIND("PUL",M1734,1),0)&gt;1,"pulido","no")</f>
        <v>no</v>
      </c>
      <c r="AA1734" s="2" t="str">
        <f>IF(IFERROR(FIND("BIOC",M1734,1),0)&gt;1,"BIOCITY","no")</f>
        <v>no</v>
      </c>
      <c r="AB1734" s="2">
        <f>IFERROR(SEARCH("INT",F1734,1),0)+IFERROR(SEARCH("DEV",F1734,1),0)+IFERROR(SEARCH("FC",F1734,1),0)+IFERROR(SEARCH("USD",F1734,1),0)</f>
        <v>0</v>
      </c>
    </row>
    <row r="1735" spans="1:28" x14ac:dyDescent="0.2">
      <c r="A1735" s="1" t="s">
        <v>513</v>
      </c>
      <c r="B1735" s="1" t="s">
        <v>15</v>
      </c>
      <c r="C1735" s="4">
        <v>45371</v>
      </c>
      <c r="D1735" s="1" t="s">
        <v>197</v>
      </c>
      <c r="E1735" s="1" t="s">
        <v>196</v>
      </c>
      <c r="F1735" s="1" t="s">
        <v>512</v>
      </c>
      <c r="G1735" s="1" t="s">
        <v>39</v>
      </c>
      <c r="H1735" s="1" t="s">
        <v>38</v>
      </c>
      <c r="I1735" s="1" t="s">
        <v>50</v>
      </c>
      <c r="J1735" s="1" t="s">
        <v>9</v>
      </c>
      <c r="K1735" s="1" t="s">
        <v>30</v>
      </c>
      <c r="L1735" s="1" t="s">
        <v>519</v>
      </c>
      <c r="M1735" s="1" t="s">
        <v>518</v>
      </c>
      <c r="N1735" s="1">
        <v>484.8</v>
      </c>
      <c r="O1735" s="1" t="s">
        <v>2</v>
      </c>
      <c r="P1735" s="1">
        <v>0</v>
      </c>
      <c r="Q1735" s="1">
        <v>484.8</v>
      </c>
      <c r="R1735" s="1" t="s">
        <v>195</v>
      </c>
      <c r="S1735" s="1">
        <v>2605.08</v>
      </c>
      <c r="T1735" s="6">
        <f>+S1735*N1735</f>
        <v>1262942.784</v>
      </c>
      <c r="U1735" s="6">
        <f>+S1735*Q1735</f>
        <v>1262942.784</v>
      </c>
      <c r="V1735" s="1" t="str">
        <f>IF(AB1735=0,IFERROR(VLOOKUP(L1735,[1]listaMateriales!A:K,11,0),"-"),"Sin producto")</f>
        <v>38 x 38</v>
      </c>
      <c r="W1735" s="6">
        <f>+IF(OR(K1735="27",K1735="28",K1735="29"),VLOOKUP(L1735,[1]listaMateriales!A:E,5,0),0)*N1735/1000</f>
        <v>0</v>
      </c>
      <c r="X1735" s="6">
        <f>+IF(W1735=0,0,T1735/W1735)</f>
        <v>0</v>
      </c>
      <c r="Y1735" s="1" t="str">
        <f>MID(L1735,14,1)</f>
        <v>2</v>
      </c>
      <c r="Z1735" s="2" t="str">
        <f>IF(IFERROR(FIND("PUL",M1735,1),0)&gt;1,"pulido","no")</f>
        <v>no</v>
      </c>
      <c r="AA1735" s="2" t="str">
        <f>IF(IFERROR(FIND("BIOC",M1735,1),0)&gt;1,"BIOCITY","no")</f>
        <v>no</v>
      </c>
      <c r="AB1735" s="2">
        <f>IFERROR(SEARCH("INT",F1735,1),0)+IFERROR(SEARCH("DEV",F1735,1),0)+IFERROR(SEARCH("FC",F1735,1),0)+IFERROR(SEARCH("USD",F1735,1),0)</f>
        <v>0</v>
      </c>
    </row>
    <row r="1736" spans="1:28" x14ac:dyDescent="0.2">
      <c r="A1736" s="1" t="s">
        <v>513</v>
      </c>
      <c r="B1736" s="1" t="s">
        <v>15</v>
      </c>
      <c r="C1736" s="4">
        <v>45371</v>
      </c>
      <c r="D1736" s="1" t="s">
        <v>197</v>
      </c>
      <c r="E1736" s="1" t="s">
        <v>196</v>
      </c>
      <c r="F1736" s="1" t="s">
        <v>512</v>
      </c>
      <c r="G1736" s="1" t="s">
        <v>39</v>
      </c>
      <c r="H1736" s="1" t="s">
        <v>38</v>
      </c>
      <c r="I1736" s="1" t="s">
        <v>50</v>
      </c>
      <c r="J1736" s="1" t="s">
        <v>9</v>
      </c>
      <c r="K1736" s="1" t="s">
        <v>30</v>
      </c>
      <c r="L1736" s="1" t="s">
        <v>517</v>
      </c>
      <c r="M1736" s="1" t="s">
        <v>516</v>
      </c>
      <c r="N1736" s="1">
        <v>581.76</v>
      </c>
      <c r="O1736" s="1" t="s">
        <v>2</v>
      </c>
      <c r="P1736" s="1">
        <v>0</v>
      </c>
      <c r="Q1736" s="1">
        <v>581.76</v>
      </c>
      <c r="R1736" s="1" t="s">
        <v>195</v>
      </c>
      <c r="S1736" s="1">
        <v>2837.48</v>
      </c>
      <c r="T1736" s="6">
        <f>+S1736*N1736</f>
        <v>1650732.3648000001</v>
      </c>
      <c r="U1736" s="6">
        <f>+S1736*Q1736</f>
        <v>1650732.3648000001</v>
      </c>
      <c r="V1736" s="1" t="str">
        <f>IF(AB1736=0,IFERROR(VLOOKUP(L1736,[1]listaMateriales!A:K,11,0),"-"),"Sin producto")</f>
        <v>38 x 38</v>
      </c>
      <c r="W1736" s="6">
        <f>+IF(OR(K1736="27",K1736="28",K1736="29"),VLOOKUP(L1736,[1]listaMateriales!A:E,5,0),0)*N1736/1000</f>
        <v>0</v>
      </c>
      <c r="X1736" s="6">
        <f>+IF(W1736=0,0,T1736/W1736)</f>
        <v>0</v>
      </c>
      <c r="Y1736" s="1" t="str">
        <f>MID(L1736,14,1)</f>
        <v>2</v>
      </c>
      <c r="Z1736" s="2" t="str">
        <f>IF(IFERROR(FIND("PUL",M1736,1),0)&gt;1,"pulido","no")</f>
        <v>no</v>
      </c>
      <c r="AA1736" s="2" t="str">
        <f>IF(IFERROR(FIND("BIOC",M1736,1),0)&gt;1,"BIOCITY","no")</f>
        <v>no</v>
      </c>
      <c r="AB1736" s="2">
        <f>IFERROR(SEARCH("INT",F1736,1),0)+IFERROR(SEARCH("DEV",F1736,1),0)+IFERROR(SEARCH("FC",F1736,1),0)+IFERROR(SEARCH("USD",F1736,1),0)</f>
        <v>0</v>
      </c>
    </row>
    <row r="1737" spans="1:28" x14ac:dyDescent="0.2">
      <c r="A1737" s="1" t="s">
        <v>513</v>
      </c>
      <c r="B1737" s="1" t="s">
        <v>15</v>
      </c>
      <c r="C1737" s="4">
        <v>45371</v>
      </c>
      <c r="D1737" s="1" t="s">
        <v>197</v>
      </c>
      <c r="E1737" s="1" t="s">
        <v>196</v>
      </c>
      <c r="F1737" s="1" t="s">
        <v>512</v>
      </c>
      <c r="G1737" s="1" t="s">
        <v>39</v>
      </c>
      <c r="H1737" s="1" t="s">
        <v>38</v>
      </c>
      <c r="I1737" s="1" t="s">
        <v>50</v>
      </c>
      <c r="J1737" s="1" t="s">
        <v>9</v>
      </c>
      <c r="K1737" s="1" t="s">
        <v>8</v>
      </c>
      <c r="L1737" s="1" t="s">
        <v>515</v>
      </c>
      <c r="M1737" s="1" t="s">
        <v>514</v>
      </c>
      <c r="N1737" s="1">
        <v>393.6</v>
      </c>
      <c r="O1737" s="1" t="s">
        <v>2</v>
      </c>
      <c r="P1737" s="1">
        <v>0</v>
      </c>
      <c r="Q1737" s="1">
        <v>393.6</v>
      </c>
      <c r="R1737" s="1" t="s">
        <v>195</v>
      </c>
      <c r="S1737" s="1">
        <v>2989.66</v>
      </c>
      <c r="T1737" s="6">
        <f>+S1737*N1737</f>
        <v>1176730.176</v>
      </c>
      <c r="U1737" s="6">
        <f>+S1737*Q1737</f>
        <v>1176730.176</v>
      </c>
      <c r="V1737" s="1" t="str">
        <f>IF(AB1737=0,IFERROR(VLOOKUP(L1737,[1]listaMateriales!A:K,11,0),"-"),"Sin producto")</f>
        <v xml:space="preserve">29 x 59 Cba </v>
      </c>
      <c r="W1737" s="6">
        <f>+IF(OR(K1737="27",K1737="28",K1737="29"),VLOOKUP(L1737,[1]listaMateriales!A:E,5,0),0)*N1737/1000</f>
        <v>0</v>
      </c>
      <c r="X1737" s="6">
        <f>+IF(W1737=0,0,T1737/W1737)</f>
        <v>0</v>
      </c>
      <c r="Y1737" s="1" t="str">
        <f>MID(L1737,14,1)</f>
        <v>2</v>
      </c>
      <c r="Z1737" s="2" t="str">
        <f>IF(IFERROR(FIND("PUL",M1737,1),0)&gt;1,"pulido","no")</f>
        <v>no</v>
      </c>
      <c r="AA1737" s="2" t="str">
        <f>IF(IFERROR(FIND("BIOC",M1737,1),0)&gt;1,"BIOCITY","no")</f>
        <v>no</v>
      </c>
      <c r="AB1737" s="2">
        <f>IFERROR(SEARCH("INT",F1737,1),0)+IFERROR(SEARCH("DEV",F1737,1),0)+IFERROR(SEARCH("FC",F1737,1),0)+IFERROR(SEARCH("USD",F1737,1),0)</f>
        <v>0</v>
      </c>
    </row>
    <row r="1738" spans="1:28" x14ac:dyDescent="0.2">
      <c r="A1738" s="1" t="s">
        <v>513</v>
      </c>
      <c r="B1738" s="1" t="s">
        <v>15</v>
      </c>
      <c r="C1738" s="4">
        <v>45371</v>
      </c>
      <c r="D1738" s="1" t="s">
        <v>197</v>
      </c>
      <c r="E1738" s="1" t="s">
        <v>196</v>
      </c>
      <c r="F1738" s="1" t="s">
        <v>512</v>
      </c>
      <c r="G1738" s="1" t="s">
        <v>39</v>
      </c>
      <c r="H1738" s="1" t="s">
        <v>38</v>
      </c>
      <c r="I1738" s="1" t="s">
        <v>50</v>
      </c>
      <c r="J1738" s="1" t="s">
        <v>9</v>
      </c>
      <c r="K1738" s="1" t="s">
        <v>30</v>
      </c>
      <c r="L1738" s="1" t="s">
        <v>511</v>
      </c>
      <c r="M1738" s="1" t="s">
        <v>510</v>
      </c>
      <c r="N1738" s="1">
        <v>484.8</v>
      </c>
      <c r="O1738" s="1" t="s">
        <v>2</v>
      </c>
      <c r="P1738" s="1">
        <v>0</v>
      </c>
      <c r="Q1738" s="1">
        <v>484.8</v>
      </c>
      <c r="R1738" s="1" t="s">
        <v>195</v>
      </c>
      <c r="S1738" s="1">
        <v>2605.08</v>
      </c>
      <c r="T1738" s="6">
        <f>+S1738*N1738</f>
        <v>1262942.784</v>
      </c>
      <c r="U1738" s="6">
        <f>+S1738*Q1738</f>
        <v>1262942.784</v>
      </c>
      <c r="V1738" s="1" t="str">
        <f>IF(AB1738=0,IFERROR(VLOOKUP(L1738,[1]listaMateriales!A:K,11,0),"-"),"Sin producto")</f>
        <v>38 x 38</v>
      </c>
      <c r="W1738" s="6">
        <f>+IF(OR(K1738="27",K1738="28",K1738="29"),VLOOKUP(L1738,[1]listaMateriales!A:E,5,0),0)*N1738/1000</f>
        <v>0</v>
      </c>
      <c r="X1738" s="6">
        <f>+IF(W1738=0,0,T1738/W1738)</f>
        <v>0</v>
      </c>
      <c r="Y1738" s="1" t="str">
        <f>MID(L1738,14,1)</f>
        <v>2</v>
      </c>
      <c r="Z1738" s="2" t="str">
        <f>IF(IFERROR(FIND("PUL",M1738,1),0)&gt;1,"pulido","no")</f>
        <v>no</v>
      </c>
      <c r="AA1738" s="2" t="str">
        <f>IF(IFERROR(FIND("BIOC",M1738,1),0)&gt;1,"BIOCITY","no")</f>
        <v>no</v>
      </c>
      <c r="AB1738" s="2">
        <f>IFERROR(SEARCH("INT",F1738,1),0)+IFERROR(SEARCH("DEV",F1738,1),0)+IFERROR(SEARCH("FC",F1738,1),0)+IFERROR(SEARCH("USD",F1738,1),0)</f>
        <v>0</v>
      </c>
    </row>
    <row r="1739" spans="1:28" x14ac:dyDescent="0.2">
      <c r="A1739" s="1" t="s">
        <v>509</v>
      </c>
      <c r="B1739" s="1" t="s">
        <v>15</v>
      </c>
      <c r="C1739" s="4">
        <v>45371</v>
      </c>
      <c r="D1739" s="1" t="s">
        <v>252</v>
      </c>
      <c r="E1739" s="1" t="s">
        <v>251</v>
      </c>
      <c r="F1739" s="1" t="s">
        <v>508</v>
      </c>
      <c r="G1739" s="1" t="s">
        <v>12</v>
      </c>
      <c r="H1739" s="1" t="s">
        <v>11</v>
      </c>
      <c r="I1739" s="1" t="s">
        <v>50</v>
      </c>
      <c r="J1739" s="1" t="s">
        <v>17</v>
      </c>
      <c r="K1739" s="1" t="s">
        <v>507</v>
      </c>
      <c r="L1739" s="1" t="s">
        <v>506</v>
      </c>
      <c r="M1739" s="1" t="s">
        <v>505</v>
      </c>
      <c r="N1739" s="1">
        <v>6000</v>
      </c>
      <c r="O1739" s="1" t="s">
        <v>4</v>
      </c>
      <c r="P1739" s="1">
        <v>0</v>
      </c>
      <c r="Q1739" s="1">
        <v>6000</v>
      </c>
      <c r="R1739" s="1" t="s">
        <v>43</v>
      </c>
      <c r="S1739" s="1">
        <v>559.91999999999996</v>
      </c>
      <c r="T1739" s="6">
        <f>+S1739*N1739</f>
        <v>3359519.9999999995</v>
      </c>
      <c r="U1739" s="6">
        <f>+S1739*Q1739</f>
        <v>3359519.9999999995</v>
      </c>
      <c r="V1739" s="1" t="str">
        <f>IF(AB1739=0,IFERROR(VLOOKUP(L1739,[1]listaMateriales!A:K,11,0),"-"),"Sin producto")</f>
        <v>14-15 Tejas (Discont.)</v>
      </c>
      <c r="W1739" s="6">
        <f>+IF(OR(K1739="27",K1739="28",K1739="29"),VLOOKUP(L1739,[1]listaMateriales!A:E,5,0),0)*N1739/1000</f>
        <v>0</v>
      </c>
      <c r="X1739" s="6">
        <f>+IF(W1739=0,0,T1739/W1739)</f>
        <v>0</v>
      </c>
      <c r="Y1739" s="1" t="str">
        <f>MID(L1739,14,1)</f>
        <v>1</v>
      </c>
      <c r="Z1739" s="2" t="str">
        <f>IF(IFERROR(FIND("PUL",M1739,1),0)&gt;1,"pulido","no")</f>
        <v>no</v>
      </c>
      <c r="AA1739" s="2" t="str">
        <f>IF(IFERROR(FIND("BIOC",M1739,1),0)&gt;1,"BIOCITY","no")</f>
        <v>no</v>
      </c>
      <c r="AB1739" s="2">
        <f>IFERROR(SEARCH("INT",F1739,1),0)+IFERROR(SEARCH("DEV",F1739,1),0)+IFERROR(SEARCH("FC",F1739,1),0)+IFERROR(SEARCH("USD",F1739,1),0)</f>
        <v>0</v>
      </c>
    </row>
    <row r="1740" spans="1:28" x14ac:dyDescent="0.2">
      <c r="A1740" s="1" t="s">
        <v>500</v>
      </c>
      <c r="B1740" s="1" t="s">
        <v>15</v>
      </c>
      <c r="C1740" s="4">
        <v>45371</v>
      </c>
      <c r="D1740" s="1" t="s">
        <v>211</v>
      </c>
      <c r="E1740" s="1" t="s">
        <v>210</v>
      </c>
      <c r="F1740" s="1" t="s">
        <v>499</v>
      </c>
      <c r="G1740" s="1" t="s">
        <v>12</v>
      </c>
      <c r="H1740" s="1" t="s">
        <v>11</v>
      </c>
      <c r="I1740" s="1" t="s">
        <v>50</v>
      </c>
      <c r="J1740" s="1" t="s">
        <v>17</v>
      </c>
      <c r="K1740" s="1" t="s">
        <v>16</v>
      </c>
      <c r="L1740" s="1" t="s">
        <v>504</v>
      </c>
      <c r="M1740" s="1" t="s">
        <v>503</v>
      </c>
      <c r="N1740" s="1">
        <v>48.6</v>
      </c>
      <c r="O1740" s="1" t="s">
        <v>2</v>
      </c>
      <c r="P1740" s="1">
        <v>0</v>
      </c>
      <c r="Q1740" s="1">
        <v>48.6</v>
      </c>
      <c r="R1740" s="1" t="s">
        <v>33</v>
      </c>
      <c r="S1740" s="1">
        <v>17873.43</v>
      </c>
      <c r="T1740" s="6">
        <f>+S1740*N1740</f>
        <v>868648.69800000009</v>
      </c>
      <c r="U1740" s="6">
        <f>+S1740*Q1740</f>
        <v>868648.69800000009</v>
      </c>
      <c r="V1740" s="1" t="str">
        <f>IF(AB1740=0,IFERROR(VLOOKUP(L1740,[1]listaMateriales!A:K,11,0),"-"),"Sin producto")</f>
        <v>60x120 y 58x117 Rect.</v>
      </c>
      <c r="W1740" s="6">
        <f>+IF(OR(K1740="27",K1740="28",K1740="29"),VLOOKUP(L1740,[1]listaMateriales!A:E,5,0),0)*N1740/1000</f>
        <v>0</v>
      </c>
      <c r="X1740" s="6">
        <f>+IF(W1740=0,0,T1740/W1740)</f>
        <v>0</v>
      </c>
      <c r="Y1740" s="1" t="str">
        <f>MID(L1740,14,1)</f>
        <v>1</v>
      </c>
      <c r="Z1740" s="2" t="str">
        <f>IF(IFERROR(FIND("PUL",M1740,1),0)&gt;1,"pulido","no")</f>
        <v>no</v>
      </c>
      <c r="AA1740" s="2" t="str">
        <f>IF(IFERROR(FIND("BIOC",M1740,1),0)&gt;1,"BIOCITY","no")</f>
        <v>no</v>
      </c>
      <c r="AB1740" s="2">
        <f>IFERROR(SEARCH("INT",F1740,1),0)+IFERROR(SEARCH("DEV",F1740,1),0)+IFERROR(SEARCH("FC",F1740,1),0)+IFERROR(SEARCH("USD",F1740,1),0)</f>
        <v>0</v>
      </c>
    </row>
    <row r="1741" spans="1:28" x14ac:dyDescent="0.2">
      <c r="A1741" s="1" t="s">
        <v>500</v>
      </c>
      <c r="B1741" s="1" t="s">
        <v>15</v>
      </c>
      <c r="C1741" s="4">
        <v>45371</v>
      </c>
      <c r="D1741" s="1" t="s">
        <v>211</v>
      </c>
      <c r="E1741" s="1" t="s">
        <v>210</v>
      </c>
      <c r="F1741" s="1" t="s">
        <v>499</v>
      </c>
      <c r="G1741" s="1" t="s">
        <v>12</v>
      </c>
      <c r="H1741" s="1" t="s">
        <v>11</v>
      </c>
      <c r="I1741" s="1" t="s">
        <v>50</v>
      </c>
      <c r="J1741" s="1" t="s">
        <v>17</v>
      </c>
      <c r="K1741" s="1" t="s">
        <v>16</v>
      </c>
      <c r="L1741" s="1" t="s">
        <v>502</v>
      </c>
      <c r="M1741" s="1" t="s">
        <v>501</v>
      </c>
      <c r="N1741" s="1">
        <v>156.6</v>
      </c>
      <c r="O1741" s="1" t="s">
        <v>2</v>
      </c>
      <c r="P1741" s="1">
        <v>0</v>
      </c>
      <c r="Q1741" s="1">
        <v>156.6</v>
      </c>
      <c r="R1741" s="1" t="s">
        <v>33</v>
      </c>
      <c r="S1741" s="1">
        <v>11376.06</v>
      </c>
      <c r="T1741" s="6">
        <f>+S1741*N1741</f>
        <v>1781490.9959999998</v>
      </c>
      <c r="U1741" s="6">
        <f>+S1741*Q1741</f>
        <v>1781490.9959999998</v>
      </c>
      <c r="V1741" s="1" t="str">
        <f>IF(AB1741=0,IFERROR(VLOOKUP(L1741,[1]listaMateriales!A:K,11,0),"-"),"Sin producto")</f>
        <v xml:space="preserve">59 x 59 </v>
      </c>
      <c r="W1741" s="6">
        <f>+IF(OR(K1741="27",K1741="28",K1741="29"),VLOOKUP(L1741,[1]listaMateriales!A:E,5,0),0)*N1741/1000</f>
        <v>0</v>
      </c>
      <c r="X1741" s="6">
        <f>+IF(W1741=0,0,T1741/W1741)</f>
        <v>0</v>
      </c>
      <c r="Y1741" s="1" t="str">
        <f>MID(L1741,14,1)</f>
        <v>1</v>
      </c>
      <c r="Z1741" s="2" t="str">
        <f>IF(IFERROR(FIND("PUL",M1741,1),0)&gt;1,"pulido","no")</f>
        <v>no</v>
      </c>
      <c r="AA1741" s="2" t="str">
        <f>IF(IFERROR(FIND("BIOC",M1741,1),0)&gt;1,"BIOCITY","no")</f>
        <v>no</v>
      </c>
      <c r="AB1741" s="2">
        <f>IFERROR(SEARCH("INT",F1741,1),0)+IFERROR(SEARCH("DEV",F1741,1),0)+IFERROR(SEARCH("FC",F1741,1),0)+IFERROR(SEARCH("USD",F1741,1),0)</f>
        <v>0</v>
      </c>
    </row>
    <row r="1742" spans="1:28" x14ac:dyDescent="0.2">
      <c r="A1742" s="1" t="s">
        <v>500</v>
      </c>
      <c r="B1742" s="1" t="s">
        <v>15</v>
      </c>
      <c r="C1742" s="4">
        <v>45371</v>
      </c>
      <c r="D1742" s="1" t="s">
        <v>211</v>
      </c>
      <c r="E1742" s="1" t="s">
        <v>210</v>
      </c>
      <c r="F1742" s="1" t="s">
        <v>499</v>
      </c>
      <c r="G1742" s="1" t="s">
        <v>12</v>
      </c>
      <c r="H1742" s="1" t="s">
        <v>11</v>
      </c>
      <c r="I1742" s="1" t="s">
        <v>50</v>
      </c>
      <c r="J1742" s="1" t="s">
        <v>17</v>
      </c>
      <c r="K1742" s="1" t="s">
        <v>498</v>
      </c>
      <c r="L1742" s="1" t="s">
        <v>497</v>
      </c>
      <c r="M1742" s="1" t="s">
        <v>496</v>
      </c>
      <c r="N1742" s="1">
        <v>61.44</v>
      </c>
      <c r="O1742" s="1" t="s">
        <v>2</v>
      </c>
      <c r="P1742" s="1">
        <v>0</v>
      </c>
      <c r="Q1742" s="1">
        <v>61.44</v>
      </c>
      <c r="R1742" s="1" t="s">
        <v>33</v>
      </c>
      <c r="S1742" s="1">
        <v>20729.89</v>
      </c>
      <c r="T1742" s="6">
        <f>+S1742*N1742</f>
        <v>1273644.4416</v>
      </c>
      <c r="U1742" s="6">
        <f>+S1742*Q1742</f>
        <v>1273644.4416</v>
      </c>
      <c r="V1742" s="1" t="str">
        <f>IF(AB1742=0,IFERROR(VLOOKUP(L1742,[1]listaMateriales!A:K,11,0),"-"),"Sin producto")</f>
        <v>Tablas (40x160-19x160)</v>
      </c>
      <c r="W1742" s="6">
        <f>+IF(OR(K1742="27",K1742="28",K1742="29"),VLOOKUP(L1742,[1]listaMateriales!A:E,5,0),0)*N1742/1000</f>
        <v>0</v>
      </c>
      <c r="X1742" s="6">
        <f>+IF(W1742=0,0,T1742/W1742)</f>
        <v>0</v>
      </c>
      <c r="Y1742" s="1" t="str">
        <f>MID(L1742,14,1)</f>
        <v>1</v>
      </c>
      <c r="Z1742" s="2" t="str">
        <f>IF(IFERROR(FIND("PUL",M1742,1),0)&gt;1,"pulido","no")</f>
        <v>no</v>
      </c>
      <c r="AA1742" s="2" t="str">
        <f>IF(IFERROR(FIND("BIOC",M1742,1),0)&gt;1,"BIOCITY","no")</f>
        <v>no</v>
      </c>
      <c r="AB1742" s="2">
        <f>IFERROR(SEARCH("INT",F1742,1),0)+IFERROR(SEARCH("DEV",F1742,1),0)+IFERROR(SEARCH("FC",F1742,1),0)+IFERROR(SEARCH("USD",F1742,1),0)</f>
        <v>0</v>
      </c>
    </row>
    <row r="1743" spans="1:28" x14ac:dyDescent="0.2">
      <c r="A1743" s="1" t="s">
        <v>495</v>
      </c>
      <c r="B1743" s="1" t="s">
        <v>42</v>
      </c>
      <c r="C1743" s="4">
        <v>45371</v>
      </c>
      <c r="D1743" s="1" t="s">
        <v>41</v>
      </c>
      <c r="E1743" s="1" t="s">
        <v>40</v>
      </c>
      <c r="F1743" s="1" t="s">
        <v>494</v>
      </c>
      <c r="G1743" s="1" t="s">
        <v>39</v>
      </c>
      <c r="H1743" s="1" t="s">
        <v>38</v>
      </c>
      <c r="I1743" s="1" t="s">
        <v>50</v>
      </c>
      <c r="J1743" s="1" t="s">
        <v>37</v>
      </c>
      <c r="K1743" s="1" t="s">
        <v>36</v>
      </c>
      <c r="L1743" s="1" t="s">
        <v>35</v>
      </c>
      <c r="M1743" s="1" t="s">
        <v>34</v>
      </c>
      <c r="N1743" s="1">
        <v>6336</v>
      </c>
      <c r="O1743" s="1" t="s">
        <v>4</v>
      </c>
      <c r="P1743" s="1">
        <v>6336</v>
      </c>
      <c r="Q1743" s="1">
        <v>0</v>
      </c>
      <c r="R1743" s="1" t="s">
        <v>33</v>
      </c>
      <c r="S1743" s="1">
        <v>116.04</v>
      </c>
      <c r="T1743" s="6">
        <f>+S1743*N1743</f>
        <v>735229.44000000006</v>
      </c>
      <c r="U1743" s="6">
        <f>+S1743*Q1743</f>
        <v>0</v>
      </c>
      <c r="V1743" s="1" t="str">
        <f>IF(AB1743=0,IFERROR(VLOOKUP(L1743,[1]listaMateriales!A:K,11,0),"-"),"Sin producto")</f>
        <v>Ladrillos (Campana)</v>
      </c>
      <c r="W1743" s="6">
        <f>+IF(OR(K1743="27",K1743="28",K1743="29"),VLOOKUP(L1743,[1]listaMateriales!A:E,5,0),0)*N1743/1000</f>
        <v>30.412800000000001</v>
      </c>
      <c r="X1743" s="6">
        <f>+IF(W1743=0,0,T1743/W1743)</f>
        <v>24175</v>
      </c>
      <c r="Y1743" s="1" t="str">
        <f>MID(L1743,14,1)</f>
        <v/>
      </c>
      <c r="Z1743" s="2" t="str">
        <f>IF(IFERROR(FIND("PUL",M1743,1),0)&gt;1,"pulido","no")</f>
        <v>no</v>
      </c>
      <c r="AA1743" s="2" t="str">
        <f>IF(IFERROR(FIND("BIOC",M1743,1),0)&gt;1,"BIOCITY","no")</f>
        <v>no</v>
      </c>
      <c r="AB1743" s="2">
        <f>IFERROR(SEARCH("INT",F1743,1),0)+IFERROR(SEARCH("DEV",F1743,1),0)+IFERROR(SEARCH("FC",F1743,1),0)+IFERROR(SEARCH("USD",F1743,1),0)</f>
        <v>0</v>
      </c>
    </row>
    <row r="1744" spans="1:28" x14ac:dyDescent="0.2">
      <c r="A1744" s="1" t="s">
        <v>493</v>
      </c>
      <c r="B1744" s="1" t="s">
        <v>42</v>
      </c>
      <c r="C1744" s="4">
        <v>45371</v>
      </c>
      <c r="D1744" s="1" t="s">
        <v>41</v>
      </c>
      <c r="E1744" s="1" t="s">
        <v>40</v>
      </c>
      <c r="F1744" s="1" t="s">
        <v>492</v>
      </c>
      <c r="G1744" s="1" t="s">
        <v>39</v>
      </c>
      <c r="H1744" s="1" t="s">
        <v>38</v>
      </c>
      <c r="I1744" s="1" t="s">
        <v>50</v>
      </c>
      <c r="J1744" s="1" t="s">
        <v>37</v>
      </c>
      <c r="K1744" s="1" t="s">
        <v>36</v>
      </c>
      <c r="L1744" s="1" t="s">
        <v>35</v>
      </c>
      <c r="M1744" s="1" t="s">
        <v>34</v>
      </c>
      <c r="N1744" s="1">
        <v>6336</v>
      </c>
      <c r="O1744" s="1" t="s">
        <v>4</v>
      </c>
      <c r="P1744" s="1">
        <v>6336</v>
      </c>
      <c r="Q1744" s="1">
        <v>0</v>
      </c>
      <c r="R1744" s="1" t="s">
        <v>33</v>
      </c>
      <c r="S1744" s="1">
        <v>116.04</v>
      </c>
      <c r="T1744" s="6">
        <f>+S1744*N1744</f>
        <v>735229.44000000006</v>
      </c>
      <c r="U1744" s="6">
        <f>+S1744*Q1744</f>
        <v>0</v>
      </c>
      <c r="V1744" s="1" t="str">
        <f>IF(AB1744=0,IFERROR(VLOOKUP(L1744,[1]listaMateriales!A:K,11,0),"-"),"Sin producto")</f>
        <v>Ladrillos (Campana)</v>
      </c>
      <c r="W1744" s="6">
        <f>+IF(OR(K1744="27",K1744="28",K1744="29"),VLOOKUP(L1744,[1]listaMateriales!A:E,5,0),0)*N1744/1000</f>
        <v>30.412800000000001</v>
      </c>
      <c r="X1744" s="6">
        <f>+IF(W1744=0,0,T1744/W1744)</f>
        <v>24175</v>
      </c>
      <c r="Y1744" s="1" t="str">
        <f>MID(L1744,14,1)</f>
        <v/>
      </c>
      <c r="Z1744" s="2" t="str">
        <f>IF(IFERROR(FIND("PUL",M1744,1),0)&gt;1,"pulido","no")</f>
        <v>no</v>
      </c>
      <c r="AA1744" s="2" t="str">
        <f>IF(IFERROR(FIND("BIOC",M1744,1),0)&gt;1,"BIOCITY","no")</f>
        <v>no</v>
      </c>
      <c r="AB1744" s="2">
        <f>IFERROR(SEARCH("INT",F1744,1),0)+IFERROR(SEARCH("DEV",F1744,1),0)+IFERROR(SEARCH("FC",F1744,1),0)+IFERROR(SEARCH("USD",F1744,1),0)</f>
        <v>0</v>
      </c>
    </row>
    <row r="1745" spans="1:28" x14ac:dyDescent="0.2">
      <c r="A1745" s="1" t="s">
        <v>491</v>
      </c>
      <c r="B1745" s="1" t="s">
        <v>42</v>
      </c>
      <c r="C1745" s="4">
        <v>45371</v>
      </c>
      <c r="D1745" s="1" t="s">
        <v>41</v>
      </c>
      <c r="E1745" s="1" t="s">
        <v>40</v>
      </c>
      <c r="F1745" s="1" t="s">
        <v>490</v>
      </c>
      <c r="G1745" s="1" t="s">
        <v>39</v>
      </c>
      <c r="H1745" s="1" t="s">
        <v>38</v>
      </c>
      <c r="I1745" s="1" t="s">
        <v>50</v>
      </c>
      <c r="J1745" s="1" t="s">
        <v>37</v>
      </c>
      <c r="K1745" s="1" t="s">
        <v>36</v>
      </c>
      <c r="L1745" s="1" t="s">
        <v>75</v>
      </c>
      <c r="M1745" s="1" t="s">
        <v>74</v>
      </c>
      <c r="N1745" s="1">
        <v>5040</v>
      </c>
      <c r="O1745" s="1" t="s">
        <v>4</v>
      </c>
      <c r="P1745" s="1">
        <v>5040</v>
      </c>
      <c r="Q1745" s="1">
        <v>0</v>
      </c>
      <c r="R1745" s="1" t="s">
        <v>33</v>
      </c>
      <c r="S1745" s="1">
        <v>224.01</v>
      </c>
      <c r="T1745" s="6">
        <f>+S1745*N1745</f>
        <v>1129010.3999999999</v>
      </c>
      <c r="U1745" s="6">
        <f>+S1745*Q1745</f>
        <v>0</v>
      </c>
      <c r="V1745" s="1" t="str">
        <f>IF(AB1745=0,IFERROR(VLOOKUP(L1745,[1]listaMateriales!A:K,11,0),"-"),"Sin producto")</f>
        <v>Ladrillos (Campana)</v>
      </c>
      <c r="W1745" s="6">
        <f>+IF(OR(K1745="27",K1745="28",K1745="29"),VLOOKUP(L1745,[1]listaMateriales!A:E,5,0),0)*N1745/1000</f>
        <v>39.311999999999998</v>
      </c>
      <c r="X1745" s="6">
        <f>+IF(W1745=0,0,T1745/W1745)</f>
        <v>28719.23076923077</v>
      </c>
      <c r="Y1745" s="1" t="str">
        <f>MID(L1745,14,1)</f>
        <v/>
      </c>
      <c r="Z1745" s="2" t="str">
        <f>IF(IFERROR(FIND("PUL",M1745,1),0)&gt;1,"pulido","no")</f>
        <v>no</v>
      </c>
      <c r="AA1745" s="2" t="str">
        <f>IF(IFERROR(FIND("BIOC",M1745,1),0)&gt;1,"BIOCITY","no")</f>
        <v>no</v>
      </c>
      <c r="AB1745" s="2">
        <f>IFERROR(SEARCH("INT",F1745,1),0)+IFERROR(SEARCH("DEV",F1745,1),0)+IFERROR(SEARCH("FC",F1745,1),0)+IFERROR(SEARCH("USD",F1745,1),0)</f>
        <v>0</v>
      </c>
    </row>
    <row r="1746" spans="1:28" x14ac:dyDescent="0.2">
      <c r="A1746" s="1" t="s">
        <v>489</v>
      </c>
      <c r="B1746" s="1" t="s">
        <v>42</v>
      </c>
      <c r="C1746" s="4">
        <v>45371</v>
      </c>
      <c r="D1746" s="1" t="s">
        <v>41</v>
      </c>
      <c r="E1746" s="1" t="s">
        <v>40</v>
      </c>
      <c r="F1746" s="1" t="s">
        <v>488</v>
      </c>
      <c r="G1746" s="1" t="s">
        <v>39</v>
      </c>
      <c r="H1746" s="1" t="s">
        <v>38</v>
      </c>
      <c r="I1746" s="1" t="s">
        <v>50</v>
      </c>
      <c r="J1746" s="1" t="s">
        <v>37</v>
      </c>
      <c r="K1746" s="1" t="s">
        <v>36</v>
      </c>
      <c r="L1746" s="1" t="s">
        <v>35</v>
      </c>
      <c r="M1746" s="1" t="s">
        <v>34</v>
      </c>
      <c r="N1746" s="1">
        <v>6624</v>
      </c>
      <c r="O1746" s="1" t="s">
        <v>4</v>
      </c>
      <c r="P1746" s="1">
        <v>6624</v>
      </c>
      <c r="Q1746" s="1">
        <v>0</v>
      </c>
      <c r="R1746" s="1" t="s">
        <v>33</v>
      </c>
      <c r="S1746" s="1">
        <v>116.04</v>
      </c>
      <c r="T1746" s="6">
        <f>+S1746*N1746</f>
        <v>768648.96000000008</v>
      </c>
      <c r="U1746" s="6">
        <f>+S1746*Q1746</f>
        <v>0</v>
      </c>
      <c r="V1746" s="1" t="str">
        <f>IF(AB1746=0,IFERROR(VLOOKUP(L1746,[1]listaMateriales!A:K,11,0),"-"),"Sin producto")</f>
        <v>Ladrillos (Campana)</v>
      </c>
      <c r="W1746" s="6">
        <f>+IF(OR(K1746="27",K1746="28",K1746="29"),VLOOKUP(L1746,[1]listaMateriales!A:E,5,0),0)*N1746/1000</f>
        <v>31.795199999999998</v>
      </c>
      <c r="X1746" s="6">
        <f>+IF(W1746=0,0,T1746/W1746)</f>
        <v>24175.000000000004</v>
      </c>
      <c r="Y1746" s="1" t="str">
        <f>MID(L1746,14,1)</f>
        <v/>
      </c>
      <c r="Z1746" s="2" t="str">
        <f>IF(IFERROR(FIND("PUL",M1746,1),0)&gt;1,"pulido","no")</f>
        <v>no</v>
      </c>
      <c r="AA1746" s="2" t="str">
        <f>IF(IFERROR(FIND("BIOC",M1746,1),0)&gt;1,"BIOCITY","no")</f>
        <v>no</v>
      </c>
      <c r="AB1746" s="2">
        <f>IFERROR(SEARCH("INT",F1746,1),0)+IFERROR(SEARCH("DEV",F1746,1),0)+IFERROR(SEARCH("FC",F1746,1),0)+IFERROR(SEARCH("USD",F1746,1),0)</f>
        <v>0</v>
      </c>
    </row>
    <row r="1747" spans="1:28" x14ac:dyDescent="0.2">
      <c r="A1747" s="1" t="s">
        <v>487</v>
      </c>
      <c r="B1747" s="1" t="s">
        <v>42</v>
      </c>
      <c r="C1747" s="4">
        <v>45372</v>
      </c>
      <c r="D1747" s="1" t="s">
        <v>190</v>
      </c>
      <c r="E1747" s="1" t="s">
        <v>189</v>
      </c>
      <c r="F1747" s="1" t="s">
        <v>359</v>
      </c>
      <c r="G1747" s="1" t="s">
        <v>39</v>
      </c>
      <c r="H1747" s="1" t="s">
        <v>38</v>
      </c>
      <c r="I1747" s="1" t="s">
        <v>0</v>
      </c>
      <c r="J1747" s="1" t="s">
        <v>37</v>
      </c>
      <c r="K1747" s="1" t="s">
        <v>36</v>
      </c>
      <c r="L1747" s="1" t="s">
        <v>86</v>
      </c>
      <c r="M1747" s="1" t="s">
        <v>85</v>
      </c>
      <c r="N1747" s="1">
        <v>3960</v>
      </c>
      <c r="O1747" s="1" t="s">
        <v>4</v>
      </c>
      <c r="P1747" s="1">
        <v>3960</v>
      </c>
      <c r="Q1747" s="1">
        <v>0</v>
      </c>
      <c r="R1747" s="1" t="s">
        <v>125</v>
      </c>
      <c r="S1747" s="1">
        <v>199.81</v>
      </c>
      <c r="T1747" s="6">
        <f>+S1747*N1747</f>
        <v>791247.6</v>
      </c>
      <c r="U1747" s="6">
        <f>+S1747*Q1747</f>
        <v>0</v>
      </c>
      <c r="V1747" s="1" t="str">
        <f>IF(AB1747=0,IFERROR(VLOOKUP(L1747,[1]listaMateriales!A:K,11,0),"-"),"Sin producto")</f>
        <v>Ladrillos (Campana)</v>
      </c>
      <c r="W1747" s="6">
        <f>+IF(OR(K1747="27",K1747="28",K1747="29"),VLOOKUP(L1747,[1]listaMateriales!A:E,5,0),0)*N1747/1000</f>
        <v>14.651999999999999</v>
      </c>
      <c r="X1747" s="6">
        <f>+IF(W1747=0,0,T1747/W1747)</f>
        <v>54002.702702702707</v>
      </c>
      <c r="Y1747" s="1" t="str">
        <f>MID(L1747,14,1)</f>
        <v/>
      </c>
      <c r="Z1747" s="2" t="str">
        <f>IF(IFERROR(FIND("PUL",M1747,1),0)&gt;1,"pulido","no")</f>
        <v>no</v>
      </c>
      <c r="AA1747" s="2" t="str">
        <f>IF(IFERROR(FIND("BIOC",M1747,1),0)&gt;1,"BIOCITY","no")</f>
        <v>no</v>
      </c>
      <c r="AB1747" s="2">
        <f>IFERROR(SEARCH("INT",F1747,1),0)+IFERROR(SEARCH("DEV",F1747,1),0)+IFERROR(SEARCH("FC",F1747,1),0)+IFERROR(SEARCH("USD",F1747,1),0)</f>
        <v>0</v>
      </c>
    </row>
    <row r="1748" spans="1:28" x14ac:dyDescent="0.2">
      <c r="A1748" s="1" t="s">
        <v>487</v>
      </c>
      <c r="B1748" s="1" t="s">
        <v>42</v>
      </c>
      <c r="C1748" s="4">
        <v>45372</v>
      </c>
      <c r="D1748" s="1" t="s">
        <v>190</v>
      </c>
      <c r="E1748" s="1" t="s">
        <v>189</v>
      </c>
      <c r="F1748" s="1" t="s">
        <v>359</v>
      </c>
      <c r="G1748" s="1" t="s">
        <v>39</v>
      </c>
      <c r="H1748" s="1" t="s">
        <v>38</v>
      </c>
      <c r="I1748" s="1" t="s">
        <v>0</v>
      </c>
      <c r="J1748" s="1" t="s">
        <v>37</v>
      </c>
      <c r="K1748" s="1" t="s">
        <v>36</v>
      </c>
      <c r="L1748" s="1" t="s">
        <v>35</v>
      </c>
      <c r="M1748" s="1" t="s">
        <v>34</v>
      </c>
      <c r="N1748" s="1">
        <v>3456</v>
      </c>
      <c r="O1748" s="1" t="s">
        <v>4</v>
      </c>
      <c r="P1748" s="1">
        <v>3456</v>
      </c>
      <c r="Q1748" s="1">
        <v>0</v>
      </c>
      <c r="R1748" s="1" t="s">
        <v>125</v>
      </c>
      <c r="S1748" s="1">
        <v>238.8</v>
      </c>
      <c r="T1748" s="6">
        <f>+S1748*N1748</f>
        <v>825292.80000000005</v>
      </c>
      <c r="U1748" s="6">
        <f>+S1748*Q1748</f>
        <v>0</v>
      </c>
      <c r="V1748" s="1" t="str">
        <f>IF(AB1748=0,IFERROR(VLOOKUP(L1748,[1]listaMateriales!A:K,11,0),"-"),"Sin producto")</f>
        <v>Ladrillos (Campana)</v>
      </c>
      <c r="W1748" s="6">
        <f>+IF(OR(K1748="27",K1748="28",K1748="29"),VLOOKUP(L1748,[1]listaMateriales!A:E,5,0),0)*N1748/1000</f>
        <v>16.588799999999999</v>
      </c>
      <c r="X1748" s="6">
        <f>+IF(W1748=0,0,T1748/W1748)</f>
        <v>49750.000000000007</v>
      </c>
      <c r="Y1748" s="1" t="str">
        <f>MID(L1748,14,1)</f>
        <v/>
      </c>
      <c r="Z1748" s="2" t="str">
        <f>IF(IFERROR(FIND("PUL",M1748,1),0)&gt;1,"pulido","no")</f>
        <v>no</v>
      </c>
      <c r="AA1748" s="2" t="str">
        <f>IF(IFERROR(FIND("BIOC",M1748,1),0)&gt;1,"BIOCITY","no")</f>
        <v>no</v>
      </c>
      <c r="AB1748" s="2">
        <f>IFERROR(SEARCH("INT",F1748,1),0)+IFERROR(SEARCH("DEV",F1748,1),0)+IFERROR(SEARCH("FC",F1748,1),0)+IFERROR(SEARCH("USD",F1748,1),0)</f>
        <v>0</v>
      </c>
    </row>
    <row r="1749" spans="1:28" x14ac:dyDescent="0.2">
      <c r="A1749" s="1" t="s">
        <v>486</v>
      </c>
      <c r="B1749" s="1" t="s">
        <v>42</v>
      </c>
      <c r="C1749" s="4">
        <v>45372</v>
      </c>
      <c r="D1749" s="1" t="s">
        <v>205</v>
      </c>
      <c r="E1749" s="1" t="s">
        <v>204</v>
      </c>
      <c r="F1749" s="1" t="s">
        <v>359</v>
      </c>
      <c r="G1749" s="1" t="s">
        <v>39</v>
      </c>
      <c r="H1749" s="1" t="s">
        <v>38</v>
      </c>
      <c r="I1749" s="1" t="s">
        <v>50</v>
      </c>
      <c r="J1749" s="1" t="s">
        <v>37</v>
      </c>
      <c r="K1749" s="1" t="s">
        <v>36</v>
      </c>
      <c r="L1749" s="1" t="s">
        <v>35</v>
      </c>
      <c r="M1749" s="1" t="s">
        <v>34</v>
      </c>
      <c r="N1749" s="1">
        <v>2880</v>
      </c>
      <c r="O1749" s="1" t="s">
        <v>4</v>
      </c>
      <c r="P1749" s="1">
        <v>2880</v>
      </c>
      <c r="Q1749" s="1">
        <v>0</v>
      </c>
      <c r="R1749" s="1" t="s">
        <v>144</v>
      </c>
      <c r="S1749" s="1">
        <v>158.32</v>
      </c>
      <c r="T1749" s="6">
        <f>+S1749*N1749</f>
        <v>455961.59999999998</v>
      </c>
      <c r="U1749" s="6">
        <f>+S1749*Q1749</f>
        <v>0</v>
      </c>
      <c r="V1749" s="1" t="str">
        <f>IF(AB1749=0,IFERROR(VLOOKUP(L1749,[1]listaMateriales!A:K,11,0),"-"),"Sin producto")</f>
        <v>Ladrillos (Campana)</v>
      </c>
      <c r="W1749" s="6">
        <f>+IF(OR(K1749="27",K1749="28",K1749="29"),VLOOKUP(L1749,[1]listaMateriales!A:E,5,0),0)*N1749/1000</f>
        <v>13.824</v>
      </c>
      <c r="X1749" s="6">
        <f>+IF(W1749=0,0,T1749/W1749)</f>
        <v>32983.333333333328</v>
      </c>
      <c r="Y1749" s="1" t="str">
        <f>MID(L1749,14,1)</f>
        <v/>
      </c>
      <c r="Z1749" s="2" t="str">
        <f>IF(IFERROR(FIND("PUL",M1749,1),0)&gt;1,"pulido","no")</f>
        <v>no</v>
      </c>
      <c r="AA1749" s="2" t="str">
        <f>IF(IFERROR(FIND("BIOC",M1749,1),0)&gt;1,"BIOCITY","no")</f>
        <v>no</v>
      </c>
      <c r="AB1749" s="2">
        <f>IFERROR(SEARCH("INT",F1749,1),0)+IFERROR(SEARCH("DEV",F1749,1),0)+IFERROR(SEARCH("FC",F1749,1),0)+IFERROR(SEARCH("USD",F1749,1),0)</f>
        <v>0</v>
      </c>
    </row>
    <row r="1750" spans="1:28" x14ac:dyDescent="0.2">
      <c r="A1750" s="1" t="s">
        <v>486</v>
      </c>
      <c r="B1750" s="1" t="s">
        <v>42</v>
      </c>
      <c r="C1750" s="4">
        <v>45372</v>
      </c>
      <c r="D1750" s="1" t="s">
        <v>205</v>
      </c>
      <c r="E1750" s="1" t="s">
        <v>204</v>
      </c>
      <c r="F1750" s="1" t="s">
        <v>359</v>
      </c>
      <c r="G1750" s="1" t="s">
        <v>39</v>
      </c>
      <c r="H1750" s="1" t="s">
        <v>38</v>
      </c>
      <c r="I1750" s="1" t="s">
        <v>50</v>
      </c>
      <c r="J1750" s="1" t="s">
        <v>37</v>
      </c>
      <c r="K1750" s="1" t="s">
        <v>36</v>
      </c>
      <c r="L1750" s="1" t="s">
        <v>86</v>
      </c>
      <c r="M1750" s="1" t="s">
        <v>85</v>
      </c>
      <c r="N1750" s="1">
        <v>3960</v>
      </c>
      <c r="O1750" s="1" t="s">
        <v>4</v>
      </c>
      <c r="P1750" s="1">
        <v>3960</v>
      </c>
      <c r="Q1750" s="1">
        <v>0</v>
      </c>
      <c r="R1750" s="1" t="s">
        <v>144</v>
      </c>
      <c r="S1750" s="1">
        <v>132.47</v>
      </c>
      <c r="T1750" s="6">
        <f>+S1750*N1750</f>
        <v>524581.19999999995</v>
      </c>
      <c r="U1750" s="6">
        <f>+S1750*Q1750</f>
        <v>0</v>
      </c>
      <c r="V1750" s="1" t="str">
        <f>IF(AB1750=0,IFERROR(VLOOKUP(L1750,[1]listaMateriales!A:K,11,0),"-"),"Sin producto")</f>
        <v>Ladrillos (Campana)</v>
      </c>
      <c r="W1750" s="6">
        <f>+IF(OR(K1750="27",K1750="28",K1750="29"),VLOOKUP(L1750,[1]listaMateriales!A:E,5,0),0)*N1750/1000</f>
        <v>14.651999999999999</v>
      </c>
      <c r="X1750" s="6">
        <f>+IF(W1750=0,0,T1750/W1750)</f>
        <v>35802.7027027027</v>
      </c>
      <c r="Y1750" s="1" t="str">
        <f>MID(L1750,14,1)</f>
        <v/>
      </c>
      <c r="Z1750" s="2" t="str">
        <f>IF(IFERROR(FIND("PUL",M1750,1),0)&gt;1,"pulido","no")</f>
        <v>no</v>
      </c>
      <c r="AA1750" s="2" t="str">
        <f>IF(IFERROR(FIND("BIOC",M1750,1),0)&gt;1,"BIOCITY","no")</f>
        <v>no</v>
      </c>
      <c r="AB1750" s="2">
        <f>IFERROR(SEARCH("INT",F1750,1),0)+IFERROR(SEARCH("DEV",F1750,1),0)+IFERROR(SEARCH("FC",F1750,1),0)+IFERROR(SEARCH("USD",F1750,1),0)</f>
        <v>0</v>
      </c>
    </row>
    <row r="1751" spans="1:28" x14ac:dyDescent="0.2">
      <c r="A1751" s="1" t="s">
        <v>486</v>
      </c>
      <c r="B1751" s="1" t="s">
        <v>42</v>
      </c>
      <c r="C1751" s="4">
        <v>45372</v>
      </c>
      <c r="D1751" s="1" t="s">
        <v>205</v>
      </c>
      <c r="E1751" s="1" t="s">
        <v>204</v>
      </c>
      <c r="F1751" s="1" t="s">
        <v>359</v>
      </c>
      <c r="G1751" s="1" t="s">
        <v>39</v>
      </c>
      <c r="H1751" s="1" t="s">
        <v>38</v>
      </c>
      <c r="I1751" s="1" t="s">
        <v>50</v>
      </c>
      <c r="J1751" s="1" t="s">
        <v>37</v>
      </c>
      <c r="K1751" s="1" t="s">
        <v>36</v>
      </c>
      <c r="L1751" s="1" t="s">
        <v>77</v>
      </c>
      <c r="M1751" s="1" t="s">
        <v>76</v>
      </c>
      <c r="N1751" s="1">
        <v>882</v>
      </c>
      <c r="O1751" s="1" t="s">
        <v>4</v>
      </c>
      <c r="P1751" s="1">
        <v>882</v>
      </c>
      <c r="Q1751" s="1">
        <v>0</v>
      </c>
      <c r="R1751" s="1" t="s">
        <v>144</v>
      </c>
      <c r="S1751" s="1">
        <v>249.98</v>
      </c>
      <c r="T1751" s="6">
        <f>+S1751*N1751</f>
        <v>220482.36</v>
      </c>
      <c r="U1751" s="6">
        <f>+S1751*Q1751</f>
        <v>0</v>
      </c>
      <c r="V1751" s="1" t="str">
        <f>IF(AB1751=0,IFERROR(VLOOKUP(L1751,[1]listaMateriales!A:K,11,0),"-"),"Sin producto")</f>
        <v>Ladrillos (Campana)</v>
      </c>
      <c r="W1751" s="6">
        <f>+IF(OR(K1751="27",K1751="28",K1751="29"),VLOOKUP(L1751,[1]listaMateriales!A:E,5,0),0)*N1751/1000</f>
        <v>5.2919999999999998</v>
      </c>
      <c r="X1751" s="6">
        <f>+IF(W1751=0,0,T1751/W1751)</f>
        <v>41663.333333333336</v>
      </c>
      <c r="Y1751" s="1" t="str">
        <f>MID(L1751,14,1)</f>
        <v/>
      </c>
      <c r="Z1751" s="2" t="str">
        <f>IF(IFERROR(FIND("PUL",M1751,1),0)&gt;1,"pulido","no")</f>
        <v>no</v>
      </c>
      <c r="AA1751" s="2" t="str">
        <f>IF(IFERROR(FIND("BIOC",M1751,1),0)&gt;1,"BIOCITY","no")</f>
        <v>no</v>
      </c>
      <c r="AB1751" s="2">
        <f>IFERROR(SEARCH("INT",F1751,1),0)+IFERROR(SEARCH("DEV",F1751,1),0)+IFERROR(SEARCH("FC",F1751,1),0)+IFERROR(SEARCH("USD",F1751,1),0)</f>
        <v>0</v>
      </c>
    </row>
    <row r="1752" spans="1:28" x14ac:dyDescent="0.2">
      <c r="A1752" s="1" t="s">
        <v>486</v>
      </c>
      <c r="B1752" s="1" t="s">
        <v>42</v>
      </c>
      <c r="C1752" s="4">
        <v>45372</v>
      </c>
      <c r="D1752" s="1" t="s">
        <v>205</v>
      </c>
      <c r="E1752" s="1" t="s">
        <v>204</v>
      </c>
      <c r="F1752" s="1" t="s">
        <v>359</v>
      </c>
      <c r="G1752" s="1" t="s">
        <v>39</v>
      </c>
      <c r="H1752" s="1" t="s">
        <v>38</v>
      </c>
      <c r="I1752" s="1" t="s">
        <v>50</v>
      </c>
      <c r="J1752" s="1" t="s">
        <v>37</v>
      </c>
      <c r="K1752" s="1" t="s">
        <v>36</v>
      </c>
      <c r="L1752" s="1" t="s">
        <v>75</v>
      </c>
      <c r="M1752" s="1" t="s">
        <v>74</v>
      </c>
      <c r="N1752" s="1">
        <v>630</v>
      </c>
      <c r="O1752" s="1" t="s">
        <v>4</v>
      </c>
      <c r="P1752" s="1">
        <v>630</v>
      </c>
      <c r="Q1752" s="1">
        <v>0</v>
      </c>
      <c r="R1752" s="1" t="s">
        <v>144</v>
      </c>
      <c r="S1752" s="1">
        <v>305.64</v>
      </c>
      <c r="T1752" s="6">
        <f>+S1752*N1752</f>
        <v>192553.19999999998</v>
      </c>
      <c r="U1752" s="6">
        <f>+S1752*Q1752</f>
        <v>0</v>
      </c>
      <c r="V1752" s="1" t="str">
        <f>IF(AB1752=0,IFERROR(VLOOKUP(L1752,[1]listaMateriales!A:K,11,0),"-"),"Sin producto")</f>
        <v>Ladrillos (Campana)</v>
      </c>
      <c r="W1752" s="6">
        <f>+IF(OR(K1752="27",K1752="28",K1752="29"),VLOOKUP(L1752,[1]listaMateriales!A:E,5,0),0)*N1752/1000</f>
        <v>4.9139999999999997</v>
      </c>
      <c r="X1752" s="6">
        <f>+IF(W1752=0,0,T1752/W1752)</f>
        <v>39184.615384615383</v>
      </c>
      <c r="Y1752" s="1" t="str">
        <f>MID(L1752,14,1)</f>
        <v/>
      </c>
      <c r="Z1752" s="2" t="str">
        <f>IF(IFERROR(FIND("PUL",M1752,1),0)&gt;1,"pulido","no")</f>
        <v>no</v>
      </c>
      <c r="AA1752" s="2" t="str">
        <f>IF(IFERROR(FIND("BIOC",M1752,1),0)&gt;1,"BIOCITY","no")</f>
        <v>no</v>
      </c>
      <c r="AB1752" s="2">
        <f>IFERROR(SEARCH("INT",F1752,1),0)+IFERROR(SEARCH("DEV",F1752,1),0)+IFERROR(SEARCH("FC",F1752,1),0)+IFERROR(SEARCH("USD",F1752,1),0)</f>
        <v>0</v>
      </c>
    </row>
    <row r="1753" spans="1:28" x14ac:dyDescent="0.2">
      <c r="A1753" s="1" t="s">
        <v>485</v>
      </c>
      <c r="B1753" s="1" t="s">
        <v>15</v>
      </c>
      <c r="C1753" s="4">
        <v>45372</v>
      </c>
      <c r="D1753" s="1" t="s">
        <v>484</v>
      </c>
      <c r="E1753" s="1" t="s">
        <v>483</v>
      </c>
      <c r="F1753" s="1" t="s">
        <v>482</v>
      </c>
      <c r="G1753" s="1" t="s">
        <v>12</v>
      </c>
      <c r="H1753" s="1" t="s">
        <v>11</v>
      </c>
      <c r="I1753" s="1" t="s">
        <v>50</v>
      </c>
      <c r="J1753" s="1" t="s">
        <v>17</v>
      </c>
      <c r="K1753" s="1" t="s">
        <v>16</v>
      </c>
      <c r="L1753" s="1" t="s">
        <v>21</v>
      </c>
      <c r="M1753" s="1" t="s">
        <v>20</v>
      </c>
      <c r="N1753" s="1">
        <v>45.6</v>
      </c>
      <c r="O1753" s="1" t="s">
        <v>2</v>
      </c>
      <c r="P1753" s="1">
        <v>0</v>
      </c>
      <c r="Q1753" s="1">
        <v>45.6</v>
      </c>
      <c r="R1753" s="1" t="s">
        <v>225</v>
      </c>
      <c r="S1753" s="1">
        <v>16688.87</v>
      </c>
      <c r="T1753" s="6">
        <f>+S1753*N1753</f>
        <v>761012.47199999995</v>
      </c>
      <c r="U1753" s="6">
        <f>+S1753*Q1753</f>
        <v>761012.47199999995</v>
      </c>
      <c r="V1753" s="1" t="str">
        <f>IF(AB1753=0,IFERROR(VLOOKUP(L1753,[1]listaMateriales!A:K,11,0),"-"),"Sin producto")</f>
        <v>21 x 122</v>
      </c>
      <c r="W1753" s="6">
        <f>+IF(OR(K1753="27",K1753="28",K1753="29"),VLOOKUP(L1753,[1]listaMateriales!A:E,5,0),0)*N1753/1000</f>
        <v>0</v>
      </c>
      <c r="X1753" s="6">
        <f>+IF(W1753=0,0,T1753/W1753)</f>
        <v>0</v>
      </c>
      <c r="Y1753" s="1" t="str">
        <f>MID(L1753,14,1)</f>
        <v>1</v>
      </c>
      <c r="Z1753" s="2" t="str">
        <f>IF(IFERROR(FIND("PUL",M1753,1),0)&gt;1,"pulido","no")</f>
        <v>no</v>
      </c>
      <c r="AA1753" s="2" t="str">
        <f>IF(IFERROR(FIND("BIOC",M1753,1),0)&gt;1,"BIOCITY","no")</f>
        <v>no</v>
      </c>
      <c r="AB1753" s="2">
        <f>IFERROR(SEARCH("INT",F1753,1),0)+IFERROR(SEARCH("DEV",F1753,1),0)+IFERROR(SEARCH("FC",F1753,1),0)+IFERROR(SEARCH("USD",F1753,1),0)</f>
        <v>0</v>
      </c>
    </row>
    <row r="1754" spans="1:28" x14ac:dyDescent="0.2">
      <c r="A1754" s="1" t="s">
        <v>481</v>
      </c>
      <c r="B1754" s="1" t="s">
        <v>15</v>
      </c>
      <c r="C1754" s="4">
        <v>45372</v>
      </c>
      <c r="D1754" s="1" t="s">
        <v>152</v>
      </c>
      <c r="E1754" s="1" t="s">
        <v>151</v>
      </c>
      <c r="F1754" s="1" t="s">
        <v>480</v>
      </c>
      <c r="G1754" s="1" t="s">
        <v>12</v>
      </c>
      <c r="H1754" s="1" t="s">
        <v>11</v>
      </c>
      <c r="I1754" s="1" t="s">
        <v>50</v>
      </c>
      <c r="J1754" s="1" t="s">
        <v>17</v>
      </c>
      <c r="K1754" s="1" t="s">
        <v>16</v>
      </c>
      <c r="L1754" s="1" t="s">
        <v>479</v>
      </c>
      <c r="M1754" s="1" t="s">
        <v>478</v>
      </c>
      <c r="N1754" s="1">
        <v>62.1</v>
      </c>
      <c r="O1754" s="1" t="s">
        <v>2</v>
      </c>
      <c r="P1754" s="1">
        <v>62.1</v>
      </c>
      <c r="Q1754" s="1">
        <v>0</v>
      </c>
      <c r="R1754" s="1" t="s">
        <v>144</v>
      </c>
      <c r="S1754" s="1">
        <v>18355.36</v>
      </c>
      <c r="T1754" s="6">
        <f>+S1754*N1754</f>
        <v>1139867.8560000001</v>
      </c>
      <c r="U1754" s="6">
        <f>+S1754*Q1754</f>
        <v>0</v>
      </c>
      <c r="V1754" s="1" t="str">
        <f>IF(AB1754=0,IFERROR(VLOOKUP(L1754,[1]listaMateriales!A:K,11,0),"-"),"Sin producto")</f>
        <v>60x120 y 58x117 Rect.</v>
      </c>
      <c r="W1754" s="6">
        <f>+IF(OR(K1754="27",K1754="28",K1754="29"),VLOOKUP(L1754,[1]listaMateriales!A:E,5,0),0)*N1754/1000</f>
        <v>0</v>
      </c>
      <c r="X1754" s="6">
        <f>+IF(W1754=0,0,T1754/W1754)</f>
        <v>0</v>
      </c>
      <c r="Y1754" s="1" t="str">
        <f>MID(L1754,14,1)</f>
        <v>1</v>
      </c>
      <c r="Z1754" s="2" t="str">
        <f>IF(IFERROR(FIND("PUL",M1754,1),0)&gt;1,"pulido","no")</f>
        <v>no</v>
      </c>
      <c r="AA1754" s="2" t="str">
        <f>IF(IFERROR(FIND("BIOC",M1754,1),0)&gt;1,"BIOCITY","no")</f>
        <v>no</v>
      </c>
      <c r="AB1754" s="2">
        <f>IFERROR(SEARCH("INT",F1754,1),0)+IFERROR(SEARCH("DEV",F1754,1),0)+IFERROR(SEARCH("FC",F1754,1),0)+IFERROR(SEARCH("USD",F1754,1),0)</f>
        <v>0</v>
      </c>
    </row>
    <row r="1755" spans="1:28" x14ac:dyDescent="0.2">
      <c r="A1755" s="1" t="s">
        <v>477</v>
      </c>
      <c r="B1755" s="1" t="s">
        <v>42</v>
      </c>
      <c r="C1755" s="4">
        <v>45372</v>
      </c>
      <c r="D1755" s="1" t="s">
        <v>139</v>
      </c>
      <c r="E1755" s="1" t="s">
        <v>138</v>
      </c>
      <c r="F1755" s="1" t="s">
        <v>471</v>
      </c>
      <c r="G1755" s="1" t="s">
        <v>12</v>
      </c>
      <c r="H1755" s="1" t="s">
        <v>11</v>
      </c>
      <c r="I1755" s="1" t="s">
        <v>0</v>
      </c>
      <c r="J1755" s="1" t="s">
        <v>9</v>
      </c>
      <c r="K1755" s="1" t="s">
        <v>30</v>
      </c>
      <c r="L1755" s="1" t="s">
        <v>162</v>
      </c>
      <c r="M1755" s="1" t="s">
        <v>161</v>
      </c>
      <c r="N1755" s="1">
        <v>798.72</v>
      </c>
      <c r="O1755" s="1" t="s">
        <v>2</v>
      </c>
      <c r="P1755" s="1">
        <v>0</v>
      </c>
      <c r="Q1755" s="1">
        <v>798.72</v>
      </c>
      <c r="R1755" s="1" t="s">
        <v>43</v>
      </c>
      <c r="S1755" s="1">
        <v>3990.12</v>
      </c>
      <c r="T1755" s="6">
        <f>+S1755*N1755</f>
        <v>3186988.6464</v>
      </c>
      <c r="U1755" s="6">
        <f>+S1755*Q1755</f>
        <v>3186988.6464</v>
      </c>
      <c r="V1755" s="1" t="str">
        <f>IF(AB1755=0,IFERROR(VLOOKUP(L1755,[1]listaMateriales!A:K,11,0),"-"),"Sin producto")</f>
        <v>51 x 51</v>
      </c>
      <c r="W1755" s="6">
        <f>+IF(OR(K1755="27",K1755="28",K1755="29"),VLOOKUP(L1755,[1]listaMateriales!A:E,5,0),0)*N1755/1000</f>
        <v>0</v>
      </c>
      <c r="X1755" s="6">
        <f>+IF(W1755=0,0,T1755/W1755)</f>
        <v>0</v>
      </c>
      <c r="Y1755" s="1" t="str">
        <f>MID(L1755,14,1)</f>
        <v>1</v>
      </c>
      <c r="Z1755" s="2" t="str">
        <f>IF(IFERROR(FIND("PUL",M1755,1),0)&gt;1,"pulido","no")</f>
        <v>no</v>
      </c>
      <c r="AA1755" s="2" t="str">
        <f>IF(IFERROR(FIND("BIOC",M1755,1),0)&gt;1,"BIOCITY","no")</f>
        <v>no</v>
      </c>
      <c r="AB1755" s="2">
        <f>IFERROR(SEARCH("INT",F1755,1),0)+IFERROR(SEARCH("DEV",F1755,1),0)+IFERROR(SEARCH("FC",F1755,1),0)+IFERROR(SEARCH("USD",F1755,1),0)</f>
        <v>0</v>
      </c>
    </row>
    <row r="1756" spans="1:28" x14ac:dyDescent="0.2">
      <c r="A1756" s="1" t="s">
        <v>476</v>
      </c>
      <c r="B1756" s="1" t="s">
        <v>15</v>
      </c>
      <c r="C1756" s="4">
        <v>45372</v>
      </c>
      <c r="D1756" s="1" t="s">
        <v>467</v>
      </c>
      <c r="E1756" s="1" t="s">
        <v>466</v>
      </c>
      <c r="F1756" s="1" t="s">
        <v>475</v>
      </c>
      <c r="G1756" s="1" t="s">
        <v>12</v>
      </c>
      <c r="H1756" s="1" t="s">
        <v>11</v>
      </c>
      <c r="I1756" s="1" t="s">
        <v>50</v>
      </c>
      <c r="J1756" s="1" t="s">
        <v>424</v>
      </c>
      <c r="K1756" s="1" t="s">
        <v>0</v>
      </c>
      <c r="L1756" s="1" t="s">
        <v>423</v>
      </c>
      <c r="M1756" s="1" t="s">
        <v>464</v>
      </c>
      <c r="N1756" s="1">
        <v>1460</v>
      </c>
      <c r="O1756" s="1" t="s">
        <v>4</v>
      </c>
      <c r="P1756" s="1">
        <v>0</v>
      </c>
      <c r="Q1756" s="1">
        <v>1460</v>
      </c>
      <c r="R1756" s="1" t="s">
        <v>225</v>
      </c>
      <c r="S1756" s="1">
        <v>8.73</v>
      </c>
      <c r="T1756" s="6">
        <f>+S1756*N1756</f>
        <v>12745.800000000001</v>
      </c>
      <c r="U1756" s="6">
        <f>+S1756*Q1756</f>
        <v>12745.800000000001</v>
      </c>
      <c r="V1756" s="1" t="str">
        <f>IF(AB1756=0,IFERROR(VLOOKUP(L1756,[1]listaMateriales!A:K,11,0),"-"),"Sin producto")</f>
        <v>Sin Producto</v>
      </c>
      <c r="W1756" s="6">
        <f>+IF(OR(K1756="27",K1756="28",K1756="29"),VLOOKUP(L1756,[1]listaMateriales!A:E,5,0),0)*N1756/1000</f>
        <v>0</v>
      </c>
      <c r="X1756" s="6">
        <f>+IF(W1756=0,0,T1756/W1756)</f>
        <v>0</v>
      </c>
      <c r="Y1756" s="1" t="str">
        <f>MID(L1756,14,1)</f>
        <v/>
      </c>
      <c r="Z1756" s="2" t="str">
        <f>IF(IFERROR(FIND("PUL",M1756,1),0)&gt;1,"pulido","no")</f>
        <v>no</v>
      </c>
      <c r="AA1756" s="2" t="str">
        <f>IF(IFERROR(FIND("BIOC",M1756,1),0)&gt;1,"BIOCITY","no")</f>
        <v>no</v>
      </c>
      <c r="AB1756" s="2">
        <f>IFERROR(SEARCH("INT",F1756,1),0)+IFERROR(SEARCH("DEV",F1756,1),0)+IFERROR(SEARCH("FC",F1756,1),0)+IFERROR(SEARCH("USD",F1756,1),0)</f>
        <v>0</v>
      </c>
    </row>
    <row r="1757" spans="1:28" x14ac:dyDescent="0.2">
      <c r="A1757" s="1" t="s">
        <v>474</v>
      </c>
      <c r="B1757" s="1" t="s">
        <v>15</v>
      </c>
      <c r="C1757" s="4">
        <v>45372</v>
      </c>
      <c r="D1757" s="1" t="s">
        <v>473</v>
      </c>
      <c r="E1757" s="1" t="s">
        <v>472</v>
      </c>
      <c r="F1757" s="1" t="s">
        <v>471</v>
      </c>
      <c r="G1757" s="1" t="s">
        <v>39</v>
      </c>
      <c r="H1757" s="1" t="s">
        <v>38</v>
      </c>
      <c r="I1757" s="1" t="s">
        <v>50</v>
      </c>
      <c r="J1757" s="1" t="s">
        <v>17</v>
      </c>
      <c r="K1757" s="1" t="s">
        <v>16</v>
      </c>
      <c r="L1757" s="1" t="s">
        <v>470</v>
      </c>
      <c r="M1757" s="1" t="s">
        <v>469</v>
      </c>
      <c r="N1757" s="1">
        <v>136.80000000000001</v>
      </c>
      <c r="O1757" s="1" t="s">
        <v>2</v>
      </c>
      <c r="P1757" s="1">
        <v>0</v>
      </c>
      <c r="Q1757" s="1">
        <v>136.80000000000001</v>
      </c>
      <c r="R1757" s="1" t="s">
        <v>46</v>
      </c>
      <c r="S1757" s="1">
        <v>18232.02</v>
      </c>
      <c r="T1757" s="6">
        <f>+S1757*N1757</f>
        <v>2494140.3360000001</v>
      </c>
      <c r="U1757" s="6">
        <f>+S1757*Q1757</f>
        <v>2494140.3360000001</v>
      </c>
      <c r="V1757" s="1" t="str">
        <f>IF(AB1757=0,IFERROR(VLOOKUP(L1757,[1]listaMateriales!A:K,11,0),"-"),"Sin producto")</f>
        <v>21 x 122</v>
      </c>
      <c r="W1757" s="6">
        <f>+IF(OR(K1757="27",K1757="28",K1757="29"),VLOOKUP(L1757,[1]listaMateriales!A:E,5,0),0)*N1757/1000</f>
        <v>0</v>
      </c>
      <c r="X1757" s="6">
        <f>+IF(W1757=0,0,T1757/W1757)</f>
        <v>0</v>
      </c>
      <c r="Y1757" s="1" t="str">
        <f>MID(L1757,14,1)</f>
        <v>1</v>
      </c>
      <c r="Z1757" s="2" t="str">
        <f>IF(IFERROR(FIND("PUL",M1757,1),0)&gt;1,"pulido","no")</f>
        <v>no</v>
      </c>
      <c r="AA1757" s="2" t="str">
        <f>IF(IFERROR(FIND("BIOC",M1757,1),0)&gt;1,"BIOCITY","no")</f>
        <v>no</v>
      </c>
      <c r="AB1757" s="2">
        <f>IFERROR(SEARCH("INT",F1757,1),0)+IFERROR(SEARCH("DEV",F1757,1),0)+IFERROR(SEARCH("FC",F1757,1),0)+IFERROR(SEARCH("USD",F1757,1),0)</f>
        <v>0</v>
      </c>
    </row>
    <row r="1758" spans="1:28" x14ac:dyDescent="0.2">
      <c r="A1758" s="1" t="s">
        <v>468</v>
      </c>
      <c r="B1758" s="1" t="s">
        <v>15</v>
      </c>
      <c r="C1758" s="4">
        <v>45372</v>
      </c>
      <c r="D1758" s="1" t="s">
        <v>467</v>
      </c>
      <c r="E1758" s="1" t="s">
        <v>466</v>
      </c>
      <c r="F1758" s="1" t="s">
        <v>465</v>
      </c>
      <c r="G1758" s="1" t="s">
        <v>12</v>
      </c>
      <c r="H1758" s="1" t="s">
        <v>11</v>
      </c>
      <c r="I1758" s="1" t="s">
        <v>50</v>
      </c>
      <c r="J1758" s="1" t="s">
        <v>424</v>
      </c>
      <c r="K1758" s="1" t="s">
        <v>0</v>
      </c>
      <c r="L1758" s="1" t="s">
        <v>423</v>
      </c>
      <c r="M1758" s="1" t="s">
        <v>464</v>
      </c>
      <c r="N1758" s="1">
        <v>460</v>
      </c>
      <c r="O1758" s="1" t="s">
        <v>4</v>
      </c>
      <c r="P1758" s="1">
        <v>0</v>
      </c>
      <c r="Q1758" s="1">
        <v>460</v>
      </c>
      <c r="R1758" s="1" t="s">
        <v>225</v>
      </c>
      <c r="S1758" s="1">
        <v>8.73</v>
      </c>
      <c r="T1758" s="6">
        <f>+S1758*N1758</f>
        <v>4015.8</v>
      </c>
      <c r="U1758" s="6">
        <f>+S1758*Q1758</f>
        <v>4015.8</v>
      </c>
      <c r="V1758" s="1" t="str">
        <f>IF(AB1758=0,IFERROR(VLOOKUP(L1758,[1]listaMateriales!A:K,11,0),"-"),"Sin producto")</f>
        <v>Sin Producto</v>
      </c>
      <c r="W1758" s="6">
        <f>+IF(OR(K1758="27",K1758="28",K1758="29"),VLOOKUP(L1758,[1]listaMateriales!A:E,5,0),0)*N1758/1000</f>
        <v>0</v>
      </c>
      <c r="X1758" s="6">
        <f>+IF(W1758=0,0,T1758/W1758)</f>
        <v>0</v>
      </c>
      <c r="Y1758" s="1" t="str">
        <f>MID(L1758,14,1)</f>
        <v/>
      </c>
      <c r="Z1758" s="2" t="str">
        <f>IF(IFERROR(FIND("PUL",M1758,1),0)&gt;1,"pulido","no")</f>
        <v>no</v>
      </c>
      <c r="AA1758" s="2" t="str">
        <f>IF(IFERROR(FIND("BIOC",M1758,1),0)&gt;1,"BIOCITY","no")</f>
        <v>no</v>
      </c>
      <c r="AB1758" s="2">
        <f>IFERROR(SEARCH("INT",F1758,1),0)+IFERROR(SEARCH("DEV",F1758,1),0)+IFERROR(SEARCH("FC",F1758,1),0)+IFERROR(SEARCH("USD",F1758,1),0)</f>
        <v>0</v>
      </c>
    </row>
    <row r="1759" spans="1:28" x14ac:dyDescent="0.2">
      <c r="A1759" s="1" t="s">
        <v>463</v>
      </c>
      <c r="B1759" s="1" t="s">
        <v>15</v>
      </c>
      <c r="C1759" s="4">
        <v>45372</v>
      </c>
      <c r="D1759" s="1" t="s">
        <v>127</v>
      </c>
      <c r="E1759" s="1" t="s">
        <v>126</v>
      </c>
      <c r="F1759" s="1" t="s">
        <v>359</v>
      </c>
      <c r="G1759" s="1" t="s">
        <v>39</v>
      </c>
      <c r="H1759" s="1" t="s">
        <v>38</v>
      </c>
      <c r="I1759" s="1" t="s">
        <v>50</v>
      </c>
      <c r="J1759" s="1" t="s">
        <v>37</v>
      </c>
      <c r="K1759" s="1" t="s">
        <v>36</v>
      </c>
      <c r="L1759" s="1" t="s">
        <v>86</v>
      </c>
      <c r="M1759" s="1" t="s">
        <v>85</v>
      </c>
      <c r="N1759" s="1">
        <v>4356</v>
      </c>
      <c r="O1759" s="1" t="s">
        <v>4</v>
      </c>
      <c r="P1759" s="1">
        <v>4356</v>
      </c>
      <c r="Q1759" s="1">
        <v>0</v>
      </c>
      <c r="R1759" s="1" t="s">
        <v>125</v>
      </c>
      <c r="S1759" s="1">
        <v>223.59</v>
      </c>
      <c r="T1759" s="6">
        <f>+S1759*N1759</f>
        <v>973958.04</v>
      </c>
      <c r="U1759" s="6">
        <f>+S1759*Q1759</f>
        <v>0</v>
      </c>
      <c r="V1759" s="1" t="str">
        <f>IF(AB1759=0,IFERROR(VLOOKUP(L1759,[1]listaMateriales!A:K,11,0),"-"),"Sin producto")</f>
        <v>Ladrillos (Campana)</v>
      </c>
      <c r="W1759" s="6">
        <f>+IF(OR(K1759="27",K1759="28",K1759="29"),VLOOKUP(L1759,[1]listaMateriales!A:E,5,0),0)*N1759/1000</f>
        <v>16.1172</v>
      </c>
      <c r="X1759" s="6">
        <f>+IF(W1759=0,0,T1759/W1759)</f>
        <v>60429.729729729734</v>
      </c>
      <c r="Y1759" s="1" t="str">
        <f>MID(L1759,14,1)</f>
        <v/>
      </c>
      <c r="Z1759" s="2" t="str">
        <f>IF(IFERROR(FIND("PUL",M1759,1),0)&gt;1,"pulido","no")</f>
        <v>no</v>
      </c>
      <c r="AA1759" s="2" t="str">
        <f>IF(IFERROR(FIND("BIOC",M1759,1),0)&gt;1,"BIOCITY","no")</f>
        <v>no</v>
      </c>
      <c r="AB1759" s="2">
        <f>IFERROR(SEARCH("INT",F1759,1),0)+IFERROR(SEARCH("DEV",F1759,1),0)+IFERROR(SEARCH("FC",F1759,1),0)+IFERROR(SEARCH("USD",F1759,1),0)</f>
        <v>0</v>
      </c>
    </row>
    <row r="1760" spans="1:28" x14ac:dyDescent="0.2">
      <c r="A1760" s="1" t="s">
        <v>463</v>
      </c>
      <c r="B1760" s="1" t="s">
        <v>15</v>
      </c>
      <c r="C1760" s="4">
        <v>45372</v>
      </c>
      <c r="D1760" s="1" t="s">
        <v>127</v>
      </c>
      <c r="E1760" s="1" t="s">
        <v>126</v>
      </c>
      <c r="F1760" s="1" t="s">
        <v>359</v>
      </c>
      <c r="G1760" s="1" t="s">
        <v>39</v>
      </c>
      <c r="H1760" s="1" t="s">
        <v>38</v>
      </c>
      <c r="I1760" s="1" t="s">
        <v>50</v>
      </c>
      <c r="J1760" s="1" t="s">
        <v>37</v>
      </c>
      <c r="K1760" s="1" t="s">
        <v>36</v>
      </c>
      <c r="L1760" s="1" t="s">
        <v>207</v>
      </c>
      <c r="M1760" s="1" t="s">
        <v>206</v>
      </c>
      <c r="N1760" s="1">
        <v>1980</v>
      </c>
      <c r="O1760" s="1" t="s">
        <v>4</v>
      </c>
      <c r="P1760" s="1">
        <v>1980</v>
      </c>
      <c r="Q1760" s="1">
        <v>0</v>
      </c>
      <c r="R1760" s="1" t="s">
        <v>125</v>
      </c>
      <c r="S1760" s="1">
        <v>407.76</v>
      </c>
      <c r="T1760" s="6">
        <f>+S1760*N1760</f>
        <v>807364.79999999993</v>
      </c>
      <c r="U1760" s="6">
        <f>+S1760*Q1760</f>
        <v>0</v>
      </c>
      <c r="V1760" s="1" t="str">
        <f>IF(AB1760=0,IFERROR(VLOOKUP(L1760,[1]listaMateriales!A:K,11,0),"-"),"Sin producto")</f>
        <v>Ladrillos (Campana)</v>
      </c>
      <c r="W1760" s="6">
        <f>+IF(OR(K1760="27",K1760="28",K1760="29"),VLOOKUP(L1760,[1]listaMateriales!A:E,5,0),0)*N1760/1000</f>
        <v>13.86</v>
      </c>
      <c r="X1760" s="6">
        <f>+IF(W1760=0,0,T1760/W1760)</f>
        <v>58251.428571428565</v>
      </c>
      <c r="Y1760" s="1" t="str">
        <f>MID(L1760,14,1)</f>
        <v/>
      </c>
      <c r="Z1760" s="2" t="str">
        <f>IF(IFERROR(FIND("PUL",M1760,1),0)&gt;1,"pulido","no")</f>
        <v>no</v>
      </c>
      <c r="AA1760" s="2" t="str">
        <f>IF(IFERROR(FIND("BIOC",M1760,1),0)&gt;1,"BIOCITY","no")</f>
        <v>no</v>
      </c>
      <c r="AB1760" s="2">
        <f>IFERROR(SEARCH("INT",F1760,1),0)+IFERROR(SEARCH("DEV",F1760,1),0)+IFERROR(SEARCH("FC",F1760,1),0)+IFERROR(SEARCH("USD",F1760,1),0)</f>
        <v>0</v>
      </c>
    </row>
    <row r="1761" spans="1:28" x14ac:dyDescent="0.2">
      <c r="A1761" s="1" t="s">
        <v>462</v>
      </c>
      <c r="B1761" s="1" t="s">
        <v>42</v>
      </c>
      <c r="C1761" s="4">
        <v>45372</v>
      </c>
      <c r="D1761" s="1" t="s">
        <v>192</v>
      </c>
      <c r="E1761" s="1" t="s">
        <v>191</v>
      </c>
      <c r="F1761" s="1" t="s">
        <v>359</v>
      </c>
      <c r="G1761" s="1" t="s">
        <v>39</v>
      </c>
      <c r="H1761" s="1" t="s">
        <v>38</v>
      </c>
      <c r="I1761" s="1" t="s">
        <v>50</v>
      </c>
      <c r="J1761" s="1" t="s">
        <v>37</v>
      </c>
      <c r="K1761" s="1" t="s">
        <v>36</v>
      </c>
      <c r="L1761" s="1" t="s">
        <v>88</v>
      </c>
      <c r="M1761" s="1" t="s">
        <v>87</v>
      </c>
      <c r="N1761" s="1">
        <v>6336</v>
      </c>
      <c r="O1761" s="1" t="s">
        <v>4</v>
      </c>
      <c r="P1761" s="1">
        <v>6336</v>
      </c>
      <c r="Q1761" s="1">
        <v>0</v>
      </c>
      <c r="R1761" s="1" t="s">
        <v>144</v>
      </c>
      <c r="S1761" s="1">
        <v>224.73</v>
      </c>
      <c r="T1761" s="6">
        <f>+S1761*N1761</f>
        <v>1423889.28</v>
      </c>
      <c r="U1761" s="6">
        <f>+S1761*Q1761</f>
        <v>0</v>
      </c>
      <c r="V1761" s="1" t="str">
        <f>IF(AB1761=0,IFERROR(VLOOKUP(L1761,[1]listaMateriales!A:K,11,0),"-"),"Sin producto")</f>
        <v>Ladrillos (Campana)</v>
      </c>
      <c r="W1761" s="6">
        <f>+IF(OR(K1761="27",K1761="28",K1761="29"),VLOOKUP(L1761,[1]listaMateriales!A:E,5,0),0)*N1761/1000</f>
        <v>29.145599999999998</v>
      </c>
      <c r="X1761" s="6">
        <f>+IF(W1761=0,0,T1761/W1761)</f>
        <v>48854.34782608696</v>
      </c>
      <c r="Y1761" s="1" t="str">
        <f>MID(L1761,14,1)</f>
        <v/>
      </c>
      <c r="Z1761" s="2" t="str">
        <f>IF(IFERROR(FIND("PUL",M1761,1),0)&gt;1,"pulido","no")</f>
        <v>no</v>
      </c>
      <c r="AA1761" s="2" t="str">
        <f>IF(IFERROR(FIND("BIOC",M1761,1),0)&gt;1,"BIOCITY","no")</f>
        <v>no</v>
      </c>
      <c r="AB1761" s="2">
        <f>IFERROR(SEARCH("INT",F1761,1),0)+IFERROR(SEARCH("DEV",F1761,1),0)+IFERROR(SEARCH("FC",F1761,1),0)+IFERROR(SEARCH("USD",F1761,1),0)</f>
        <v>0</v>
      </c>
    </row>
    <row r="1762" spans="1:28" x14ac:dyDescent="0.2">
      <c r="A1762" s="1" t="s">
        <v>461</v>
      </c>
      <c r="B1762" s="1" t="s">
        <v>42</v>
      </c>
      <c r="C1762" s="4">
        <v>45372</v>
      </c>
      <c r="D1762" s="1" t="s">
        <v>460</v>
      </c>
      <c r="E1762" s="1" t="s">
        <v>459</v>
      </c>
      <c r="F1762" s="1" t="s">
        <v>359</v>
      </c>
      <c r="G1762" s="1" t="s">
        <v>39</v>
      </c>
      <c r="H1762" s="1" t="s">
        <v>38</v>
      </c>
      <c r="I1762" s="1" t="s">
        <v>0</v>
      </c>
      <c r="J1762" s="1" t="s">
        <v>37</v>
      </c>
      <c r="K1762" s="1" t="s">
        <v>36</v>
      </c>
      <c r="L1762" s="1" t="s">
        <v>88</v>
      </c>
      <c r="M1762" s="1" t="s">
        <v>87</v>
      </c>
      <c r="N1762" s="1">
        <v>6336</v>
      </c>
      <c r="O1762" s="1" t="s">
        <v>4</v>
      </c>
      <c r="P1762" s="1">
        <v>6336</v>
      </c>
      <c r="Q1762" s="1">
        <v>0</v>
      </c>
      <c r="R1762" s="1" t="s">
        <v>125</v>
      </c>
      <c r="S1762" s="1">
        <v>219.44</v>
      </c>
      <c r="T1762" s="6">
        <f>+S1762*N1762</f>
        <v>1390371.8400000001</v>
      </c>
      <c r="U1762" s="6">
        <f>+S1762*Q1762</f>
        <v>0</v>
      </c>
      <c r="V1762" s="1" t="str">
        <f>IF(AB1762=0,IFERROR(VLOOKUP(L1762,[1]listaMateriales!A:K,11,0),"-"),"Sin producto")</f>
        <v>Ladrillos (Campana)</v>
      </c>
      <c r="W1762" s="6">
        <f>+IF(OR(K1762="27",K1762="28",K1762="29"),VLOOKUP(L1762,[1]listaMateriales!A:E,5,0),0)*N1762/1000</f>
        <v>29.145599999999998</v>
      </c>
      <c r="X1762" s="6">
        <f>+IF(W1762=0,0,T1762/W1762)</f>
        <v>47704.34782608696</v>
      </c>
      <c r="Y1762" s="1" t="str">
        <f>MID(L1762,14,1)</f>
        <v/>
      </c>
      <c r="Z1762" s="2" t="str">
        <f>IF(IFERROR(FIND("PUL",M1762,1),0)&gt;1,"pulido","no")</f>
        <v>no</v>
      </c>
      <c r="AA1762" s="2" t="str">
        <f>IF(IFERROR(FIND("BIOC",M1762,1),0)&gt;1,"BIOCITY","no")</f>
        <v>no</v>
      </c>
      <c r="AB1762" s="2">
        <f>IFERROR(SEARCH("INT",F1762,1),0)+IFERROR(SEARCH("DEV",F1762,1),0)+IFERROR(SEARCH("FC",F1762,1),0)+IFERROR(SEARCH("USD",F1762,1),0)</f>
        <v>0</v>
      </c>
    </row>
    <row r="1763" spans="1:28" x14ac:dyDescent="0.2">
      <c r="A1763" s="1" t="s">
        <v>458</v>
      </c>
      <c r="B1763" s="1" t="s">
        <v>42</v>
      </c>
      <c r="C1763" s="4">
        <v>45372</v>
      </c>
      <c r="D1763" s="1" t="s">
        <v>14</v>
      </c>
      <c r="E1763" s="1" t="s">
        <v>13</v>
      </c>
      <c r="F1763" s="1" t="s">
        <v>457</v>
      </c>
      <c r="G1763" s="1" t="s">
        <v>39</v>
      </c>
      <c r="H1763" s="1" t="s">
        <v>38</v>
      </c>
      <c r="I1763" s="1" t="s">
        <v>0</v>
      </c>
      <c r="J1763" s="1" t="s">
        <v>37</v>
      </c>
      <c r="K1763" s="1" t="s">
        <v>36</v>
      </c>
      <c r="L1763" s="1" t="s">
        <v>35</v>
      </c>
      <c r="M1763" s="1" t="s">
        <v>34</v>
      </c>
      <c r="N1763" s="1">
        <v>6336</v>
      </c>
      <c r="O1763" s="1" t="s">
        <v>4</v>
      </c>
      <c r="P1763" s="1">
        <v>6336</v>
      </c>
      <c r="Q1763" s="1">
        <v>0</v>
      </c>
      <c r="R1763" s="1" t="s">
        <v>125</v>
      </c>
      <c r="S1763" s="1">
        <v>260.27</v>
      </c>
      <c r="T1763" s="6">
        <f>+S1763*N1763</f>
        <v>1649070.72</v>
      </c>
      <c r="U1763" s="6">
        <f>+S1763*Q1763</f>
        <v>0</v>
      </c>
      <c r="V1763" s="1" t="str">
        <f>IF(AB1763=0,IFERROR(VLOOKUP(L1763,[1]listaMateriales!A:K,11,0),"-"),"Sin producto")</f>
        <v>Ladrillos (Campana)</v>
      </c>
      <c r="W1763" s="6">
        <f>+IF(OR(K1763="27",K1763="28",K1763="29"),VLOOKUP(L1763,[1]listaMateriales!A:E,5,0),0)*N1763/1000</f>
        <v>30.412800000000001</v>
      </c>
      <c r="X1763" s="6">
        <f>+IF(W1763=0,0,T1763/W1763)</f>
        <v>54222.916666666664</v>
      </c>
      <c r="Y1763" s="1" t="str">
        <f>MID(L1763,14,1)</f>
        <v/>
      </c>
      <c r="Z1763" s="2" t="str">
        <f>IF(IFERROR(FIND("PUL",M1763,1),0)&gt;1,"pulido","no")</f>
        <v>no</v>
      </c>
      <c r="AA1763" s="2" t="str">
        <f>IF(IFERROR(FIND("BIOC",M1763,1),0)&gt;1,"BIOCITY","no")</f>
        <v>no</v>
      </c>
      <c r="AB1763" s="2">
        <f>IFERROR(SEARCH("INT",F1763,1),0)+IFERROR(SEARCH("DEV",F1763,1),0)+IFERROR(SEARCH("FC",F1763,1),0)+IFERROR(SEARCH("USD",F1763,1),0)</f>
        <v>0</v>
      </c>
    </row>
    <row r="1764" spans="1:28" x14ac:dyDescent="0.2">
      <c r="A1764" s="1" t="s">
        <v>456</v>
      </c>
      <c r="B1764" s="1" t="s">
        <v>42</v>
      </c>
      <c r="C1764" s="4">
        <v>45372</v>
      </c>
      <c r="D1764" s="1" t="s">
        <v>135</v>
      </c>
      <c r="E1764" s="1" t="s">
        <v>134</v>
      </c>
      <c r="F1764" s="1" t="s">
        <v>455</v>
      </c>
      <c r="G1764" s="1" t="s">
        <v>39</v>
      </c>
      <c r="H1764" s="1" t="s">
        <v>38</v>
      </c>
      <c r="I1764" s="1" t="s">
        <v>50</v>
      </c>
      <c r="J1764" s="1" t="s">
        <v>17</v>
      </c>
      <c r="K1764" s="1" t="s">
        <v>49</v>
      </c>
      <c r="L1764" s="1" t="s">
        <v>48</v>
      </c>
      <c r="M1764" s="1" t="s">
        <v>47</v>
      </c>
      <c r="N1764" s="1">
        <v>3024</v>
      </c>
      <c r="O1764" s="1" t="s">
        <v>4</v>
      </c>
      <c r="P1764" s="1">
        <v>3024</v>
      </c>
      <c r="Q1764" s="1">
        <v>0</v>
      </c>
      <c r="R1764" s="1" t="s">
        <v>33</v>
      </c>
      <c r="S1764" s="1">
        <v>167.56</v>
      </c>
      <c r="T1764" s="6">
        <f>+S1764*N1764</f>
        <v>506701.44</v>
      </c>
      <c r="U1764" s="6">
        <f>+S1764*Q1764</f>
        <v>0</v>
      </c>
      <c r="V1764" s="1" t="str">
        <f>IF(AB1764=0,IFERROR(VLOOKUP(L1764,[1]listaMateriales!A:K,11,0),"-"),"Sin producto")</f>
        <v xml:space="preserve">Ladrillos (Olavarria)    </v>
      </c>
      <c r="W1764" s="6">
        <f>+IF(OR(K1764="27",K1764="28",K1764="29"),VLOOKUP(L1764,[1]listaMateriales!A:E,5,0),0)*N1764/1000</f>
        <v>16.145136000000001</v>
      </c>
      <c r="X1764" s="6">
        <f>+IF(W1764=0,0,T1764/W1764)</f>
        <v>31384.154336017978</v>
      </c>
      <c r="Y1764" s="1" t="str">
        <f>MID(L1764,14,1)</f>
        <v>1</v>
      </c>
      <c r="Z1764" s="2" t="str">
        <f>IF(IFERROR(FIND("PUL",M1764,1),0)&gt;1,"pulido","no")</f>
        <v>no</v>
      </c>
      <c r="AA1764" s="2" t="str">
        <f>IF(IFERROR(FIND("BIOC",M1764,1),0)&gt;1,"BIOCITY","no")</f>
        <v>no</v>
      </c>
      <c r="AB1764" s="2">
        <f>IFERROR(SEARCH("INT",F1764,1),0)+IFERROR(SEARCH("DEV",F1764,1),0)+IFERROR(SEARCH("FC",F1764,1),0)+IFERROR(SEARCH("USD",F1764,1),0)</f>
        <v>0</v>
      </c>
    </row>
    <row r="1765" spans="1:28" x14ac:dyDescent="0.2">
      <c r="A1765" s="1" t="s">
        <v>456</v>
      </c>
      <c r="B1765" s="1" t="s">
        <v>42</v>
      </c>
      <c r="C1765" s="4">
        <v>45372</v>
      </c>
      <c r="D1765" s="1" t="s">
        <v>135</v>
      </c>
      <c r="E1765" s="1" t="s">
        <v>134</v>
      </c>
      <c r="F1765" s="1" t="s">
        <v>455</v>
      </c>
      <c r="G1765" s="1" t="s">
        <v>39</v>
      </c>
      <c r="H1765" s="1" t="s">
        <v>38</v>
      </c>
      <c r="I1765" s="1" t="s">
        <v>50</v>
      </c>
      <c r="J1765" s="1" t="s">
        <v>17</v>
      </c>
      <c r="K1765" s="1" t="s">
        <v>49</v>
      </c>
      <c r="L1765" s="1" t="s">
        <v>57</v>
      </c>
      <c r="M1765" s="1" t="s">
        <v>56</v>
      </c>
      <c r="N1765" s="1">
        <v>1890</v>
      </c>
      <c r="O1765" s="1" t="s">
        <v>4</v>
      </c>
      <c r="P1765" s="1">
        <v>1890</v>
      </c>
      <c r="Q1765" s="1">
        <v>0</v>
      </c>
      <c r="R1765" s="1" t="s">
        <v>33</v>
      </c>
      <c r="S1765" s="1">
        <v>226.95</v>
      </c>
      <c r="T1765" s="6">
        <f>+S1765*N1765</f>
        <v>428935.5</v>
      </c>
      <c r="U1765" s="6">
        <f>+S1765*Q1765</f>
        <v>0</v>
      </c>
      <c r="V1765" s="1" t="str">
        <f>IF(AB1765=0,IFERROR(VLOOKUP(L1765,[1]listaMateriales!A:K,11,0),"-"),"Sin producto")</f>
        <v xml:space="preserve">Ladrillos (Olavarria)    </v>
      </c>
      <c r="W1765" s="6">
        <f>+IF(OR(K1765="27",K1765="28",K1765="29"),VLOOKUP(L1765,[1]listaMateriales!A:E,5,0),0)*N1765/1000</f>
        <v>13.08258</v>
      </c>
      <c r="X1765" s="6">
        <f>+IF(W1765=0,0,T1765/W1765)</f>
        <v>32786.766830395842</v>
      </c>
      <c r="Y1765" s="1" t="str">
        <f>MID(L1765,14,1)</f>
        <v>1</v>
      </c>
      <c r="Z1765" s="2" t="str">
        <f>IF(IFERROR(FIND("PUL",M1765,1),0)&gt;1,"pulido","no")</f>
        <v>no</v>
      </c>
      <c r="AA1765" s="2" t="str">
        <f>IF(IFERROR(FIND("BIOC",M1765,1),0)&gt;1,"BIOCITY","no")</f>
        <v>no</v>
      </c>
      <c r="AB1765" s="2">
        <f>IFERROR(SEARCH("INT",F1765,1),0)+IFERROR(SEARCH("DEV",F1765,1),0)+IFERROR(SEARCH("FC",F1765,1),0)+IFERROR(SEARCH("USD",F1765,1),0)</f>
        <v>0</v>
      </c>
    </row>
    <row r="1766" spans="1:28" x14ac:dyDescent="0.2">
      <c r="A1766" s="1" t="s">
        <v>456</v>
      </c>
      <c r="B1766" s="1" t="s">
        <v>42</v>
      </c>
      <c r="C1766" s="4">
        <v>45372</v>
      </c>
      <c r="D1766" s="1" t="s">
        <v>135</v>
      </c>
      <c r="E1766" s="1" t="s">
        <v>134</v>
      </c>
      <c r="F1766" s="1" t="s">
        <v>455</v>
      </c>
      <c r="G1766" s="1" t="s">
        <v>39</v>
      </c>
      <c r="H1766" s="1" t="s">
        <v>38</v>
      </c>
      <c r="I1766" s="1" t="s">
        <v>50</v>
      </c>
      <c r="J1766" s="1" t="s">
        <v>17</v>
      </c>
      <c r="K1766" s="1" t="s">
        <v>49</v>
      </c>
      <c r="L1766" s="1" t="s">
        <v>454</v>
      </c>
      <c r="M1766" s="1" t="s">
        <v>453</v>
      </c>
      <c r="N1766" s="1">
        <v>180</v>
      </c>
      <c r="O1766" s="1" t="s">
        <v>4</v>
      </c>
      <c r="P1766" s="1">
        <v>180</v>
      </c>
      <c r="Q1766" s="1">
        <v>0</v>
      </c>
      <c r="R1766" s="1" t="s">
        <v>33</v>
      </c>
      <c r="S1766" s="1">
        <v>444.28</v>
      </c>
      <c r="T1766" s="6">
        <f>+S1766*N1766</f>
        <v>79970.399999999994</v>
      </c>
      <c r="U1766" s="6">
        <f>+S1766*Q1766</f>
        <v>0</v>
      </c>
      <c r="V1766" s="1" t="str">
        <f>IF(AB1766=0,IFERROR(VLOOKUP(L1766,[1]listaMateriales!A:K,11,0),"-"),"Sin producto")</f>
        <v xml:space="preserve">Ladrillos (Olavarria)    </v>
      </c>
      <c r="W1766" s="6">
        <f>+IF(OR(K1766="27",K1766="28",K1766="29"),VLOOKUP(L1766,[1]listaMateriales!A:E,5,0),0)*N1766/1000</f>
        <v>1.1199600000000001</v>
      </c>
      <c r="X1766" s="6">
        <f>+IF(W1766=0,0,T1766/W1766)</f>
        <v>71404.693024750872</v>
      </c>
      <c r="Y1766" s="1" t="str">
        <f>MID(L1766,14,1)</f>
        <v>1</v>
      </c>
      <c r="Z1766" s="2" t="str">
        <f>IF(IFERROR(FIND("PUL",M1766,1),0)&gt;1,"pulido","no")</f>
        <v>no</v>
      </c>
      <c r="AA1766" s="2" t="str">
        <f>IF(IFERROR(FIND("BIOC",M1766,1),0)&gt;1,"BIOCITY","no")</f>
        <v>no</v>
      </c>
      <c r="AB1766" s="2">
        <f>IFERROR(SEARCH("INT",F1766,1),0)+IFERROR(SEARCH("DEV",F1766,1),0)+IFERROR(SEARCH("FC",F1766,1),0)+IFERROR(SEARCH("USD",F1766,1),0)</f>
        <v>0</v>
      </c>
    </row>
    <row r="1767" spans="1:28" x14ac:dyDescent="0.2">
      <c r="A1767" s="1" t="s">
        <v>452</v>
      </c>
      <c r="B1767" s="1" t="s">
        <v>42</v>
      </c>
      <c r="C1767" s="4">
        <v>45372</v>
      </c>
      <c r="D1767" s="1" t="s">
        <v>451</v>
      </c>
      <c r="E1767" s="1" t="s">
        <v>450</v>
      </c>
      <c r="F1767" s="1" t="s">
        <v>449</v>
      </c>
      <c r="G1767" s="1" t="s">
        <v>39</v>
      </c>
      <c r="H1767" s="1" t="s">
        <v>38</v>
      </c>
      <c r="I1767" s="1" t="s">
        <v>50</v>
      </c>
      <c r="J1767" s="1" t="s">
        <v>37</v>
      </c>
      <c r="K1767" s="1" t="s">
        <v>36</v>
      </c>
      <c r="L1767" s="1" t="s">
        <v>86</v>
      </c>
      <c r="M1767" s="1" t="s">
        <v>85</v>
      </c>
      <c r="N1767" s="1">
        <v>3960</v>
      </c>
      <c r="O1767" s="1" t="s">
        <v>4</v>
      </c>
      <c r="P1767" s="1">
        <v>3960</v>
      </c>
      <c r="Q1767" s="1">
        <v>0</v>
      </c>
      <c r="R1767" s="1" t="s">
        <v>33</v>
      </c>
      <c r="S1767" s="1">
        <v>119.94</v>
      </c>
      <c r="T1767" s="6">
        <f>+S1767*N1767</f>
        <v>474962.39999999997</v>
      </c>
      <c r="U1767" s="6">
        <f>+S1767*Q1767</f>
        <v>0</v>
      </c>
      <c r="V1767" s="1" t="str">
        <f>IF(AB1767=0,IFERROR(VLOOKUP(L1767,[1]listaMateriales!A:K,11,0),"-"),"Sin producto")</f>
        <v>Ladrillos (Campana)</v>
      </c>
      <c r="W1767" s="6">
        <f>+IF(OR(K1767="27",K1767="28",K1767="29"),VLOOKUP(L1767,[1]listaMateriales!A:E,5,0),0)*N1767/1000</f>
        <v>14.651999999999999</v>
      </c>
      <c r="X1767" s="6">
        <f>+IF(W1767=0,0,T1767/W1767)</f>
        <v>32416.216216216217</v>
      </c>
      <c r="Y1767" s="1" t="str">
        <f>MID(L1767,14,1)</f>
        <v/>
      </c>
      <c r="Z1767" s="2" t="str">
        <f>IF(IFERROR(FIND("PUL",M1767,1),0)&gt;1,"pulido","no")</f>
        <v>no</v>
      </c>
      <c r="AA1767" s="2" t="str">
        <f>IF(IFERROR(FIND("BIOC",M1767,1),0)&gt;1,"BIOCITY","no")</f>
        <v>no</v>
      </c>
      <c r="AB1767" s="2">
        <f>IFERROR(SEARCH("INT",F1767,1),0)+IFERROR(SEARCH("DEV",F1767,1),0)+IFERROR(SEARCH("FC",F1767,1),0)+IFERROR(SEARCH("USD",F1767,1),0)</f>
        <v>0</v>
      </c>
    </row>
    <row r="1768" spans="1:28" x14ac:dyDescent="0.2">
      <c r="A1768" s="1" t="s">
        <v>452</v>
      </c>
      <c r="B1768" s="1" t="s">
        <v>42</v>
      </c>
      <c r="C1768" s="4">
        <v>45372</v>
      </c>
      <c r="D1768" s="1" t="s">
        <v>451</v>
      </c>
      <c r="E1768" s="1" t="s">
        <v>450</v>
      </c>
      <c r="F1768" s="1" t="s">
        <v>449</v>
      </c>
      <c r="G1768" s="1" t="s">
        <v>39</v>
      </c>
      <c r="H1768" s="1" t="s">
        <v>38</v>
      </c>
      <c r="I1768" s="1" t="s">
        <v>50</v>
      </c>
      <c r="J1768" s="1" t="s">
        <v>37</v>
      </c>
      <c r="K1768" s="1" t="s">
        <v>36</v>
      </c>
      <c r="L1768" s="1" t="s">
        <v>35</v>
      </c>
      <c r="M1768" s="1" t="s">
        <v>34</v>
      </c>
      <c r="N1768" s="1">
        <v>2880</v>
      </c>
      <c r="O1768" s="1" t="s">
        <v>4</v>
      </c>
      <c r="P1768" s="1">
        <v>2880</v>
      </c>
      <c r="Q1768" s="1">
        <v>0</v>
      </c>
      <c r="R1768" s="1" t="s">
        <v>33</v>
      </c>
      <c r="S1768" s="1">
        <v>143.34</v>
      </c>
      <c r="T1768" s="6">
        <f>+S1768*N1768</f>
        <v>412819.20000000001</v>
      </c>
      <c r="U1768" s="6">
        <f>+S1768*Q1768</f>
        <v>0</v>
      </c>
      <c r="V1768" s="1" t="str">
        <f>IF(AB1768=0,IFERROR(VLOOKUP(L1768,[1]listaMateriales!A:K,11,0),"-"),"Sin producto")</f>
        <v>Ladrillos (Campana)</v>
      </c>
      <c r="W1768" s="6">
        <f>+IF(OR(K1768="27",K1768="28",K1768="29"),VLOOKUP(L1768,[1]listaMateriales!A:E,5,0),0)*N1768/1000</f>
        <v>13.824</v>
      </c>
      <c r="X1768" s="6">
        <f>+IF(W1768=0,0,T1768/W1768)</f>
        <v>29862.5</v>
      </c>
      <c r="Y1768" s="1" t="str">
        <f>MID(L1768,14,1)</f>
        <v/>
      </c>
      <c r="Z1768" s="2" t="str">
        <f>IF(IFERROR(FIND("PUL",M1768,1),0)&gt;1,"pulido","no")</f>
        <v>no</v>
      </c>
      <c r="AA1768" s="2" t="str">
        <f>IF(IFERROR(FIND("BIOC",M1768,1),0)&gt;1,"BIOCITY","no")</f>
        <v>no</v>
      </c>
      <c r="AB1768" s="2">
        <f>IFERROR(SEARCH("INT",F1768,1),0)+IFERROR(SEARCH("DEV",F1768,1),0)+IFERROR(SEARCH("FC",F1768,1),0)+IFERROR(SEARCH("USD",F1768,1),0)</f>
        <v>0</v>
      </c>
    </row>
    <row r="1769" spans="1:28" x14ac:dyDescent="0.2">
      <c r="A1769" s="1" t="s">
        <v>448</v>
      </c>
      <c r="B1769" s="1" t="s">
        <v>15</v>
      </c>
      <c r="C1769" s="4">
        <v>45372</v>
      </c>
      <c r="D1769" s="1" t="s">
        <v>92</v>
      </c>
      <c r="E1769" s="1" t="s">
        <v>91</v>
      </c>
      <c r="F1769" s="1" t="s">
        <v>336</v>
      </c>
      <c r="G1769" s="1" t="s">
        <v>39</v>
      </c>
      <c r="H1769" s="1" t="s">
        <v>38</v>
      </c>
      <c r="I1769" s="1" t="s">
        <v>50</v>
      </c>
      <c r="J1769" s="1" t="s">
        <v>17</v>
      </c>
      <c r="K1769" s="1" t="s">
        <v>49</v>
      </c>
      <c r="L1769" s="1" t="s">
        <v>55</v>
      </c>
      <c r="M1769" s="1" t="s">
        <v>54</v>
      </c>
      <c r="N1769" s="1">
        <v>792</v>
      </c>
      <c r="O1769" s="1" t="s">
        <v>4</v>
      </c>
      <c r="P1769" s="1">
        <v>792</v>
      </c>
      <c r="Q1769" s="1">
        <v>0</v>
      </c>
      <c r="R1769" s="1" t="s">
        <v>46</v>
      </c>
      <c r="S1769" s="1">
        <v>189.61</v>
      </c>
      <c r="T1769" s="6">
        <f>+S1769*N1769</f>
        <v>150171.12000000002</v>
      </c>
      <c r="U1769" s="6">
        <f>+S1769*Q1769</f>
        <v>0</v>
      </c>
      <c r="V1769" s="1" t="str">
        <f>IF(AB1769=0,IFERROR(VLOOKUP(L1769,[1]listaMateriales!A:K,11,0),"-"),"Sin producto")</f>
        <v xml:space="preserve">Ladrillos (Olavarria)    </v>
      </c>
      <c r="W1769" s="6">
        <f>+IF(OR(K1769="27",K1769="28",K1769="29"),VLOOKUP(L1769,[1]listaMateriales!A:E,5,0),0)*N1769/1000</f>
        <v>2.8915919999999997</v>
      </c>
      <c r="X1769" s="6">
        <f>+IF(W1769=0,0,T1769/W1769)</f>
        <v>51933.716789920582</v>
      </c>
      <c r="Y1769" s="1" t="str">
        <f>MID(L1769,14,1)</f>
        <v>1</v>
      </c>
      <c r="Z1769" s="2" t="str">
        <f>IF(IFERROR(FIND("PUL",M1769,1),0)&gt;1,"pulido","no")</f>
        <v>no</v>
      </c>
      <c r="AA1769" s="2" t="str">
        <f>IF(IFERROR(FIND("BIOC",M1769,1),0)&gt;1,"BIOCITY","no")</f>
        <v>no</v>
      </c>
      <c r="AB1769" s="2">
        <f>IFERROR(SEARCH("INT",F1769,1),0)+IFERROR(SEARCH("DEV",F1769,1),0)+IFERROR(SEARCH("FC",F1769,1),0)+IFERROR(SEARCH("USD",F1769,1),0)</f>
        <v>0</v>
      </c>
    </row>
    <row r="1770" spans="1:28" x14ac:dyDescent="0.2">
      <c r="A1770" s="1" t="s">
        <v>448</v>
      </c>
      <c r="B1770" s="1" t="s">
        <v>15</v>
      </c>
      <c r="C1770" s="4">
        <v>45372</v>
      </c>
      <c r="D1770" s="1" t="s">
        <v>92</v>
      </c>
      <c r="E1770" s="1" t="s">
        <v>91</v>
      </c>
      <c r="F1770" s="1" t="s">
        <v>336</v>
      </c>
      <c r="G1770" s="1" t="s">
        <v>39</v>
      </c>
      <c r="H1770" s="1" t="s">
        <v>38</v>
      </c>
      <c r="I1770" s="1" t="s">
        <v>50</v>
      </c>
      <c r="J1770" s="1" t="s">
        <v>17</v>
      </c>
      <c r="K1770" s="1" t="s">
        <v>49</v>
      </c>
      <c r="L1770" s="1" t="s">
        <v>133</v>
      </c>
      <c r="M1770" s="1" t="s">
        <v>132</v>
      </c>
      <c r="N1770" s="1">
        <v>1440</v>
      </c>
      <c r="O1770" s="1" t="s">
        <v>4</v>
      </c>
      <c r="P1770" s="1">
        <v>1440</v>
      </c>
      <c r="Q1770" s="1">
        <v>0</v>
      </c>
      <c r="R1770" s="1" t="s">
        <v>46</v>
      </c>
      <c r="S1770" s="1">
        <v>213.97</v>
      </c>
      <c r="T1770" s="6">
        <f>+S1770*N1770</f>
        <v>308116.8</v>
      </c>
      <c r="U1770" s="6">
        <f>+S1770*Q1770</f>
        <v>0</v>
      </c>
      <c r="V1770" s="1" t="str">
        <f>IF(AB1770=0,IFERROR(VLOOKUP(L1770,[1]listaMateriales!A:K,11,0),"-"),"Sin producto")</f>
        <v xml:space="preserve">Ladrillos (Olavarria)    </v>
      </c>
      <c r="W1770" s="6">
        <f>+IF(OR(K1770="27",K1770="28",K1770="29"),VLOOKUP(L1770,[1]listaMateriales!A:E,5,0),0)*N1770/1000</f>
        <v>6.3921599999999996</v>
      </c>
      <c r="X1770" s="6">
        <f>+IF(W1770=0,0,T1770/W1770)</f>
        <v>48202.297814823156</v>
      </c>
      <c r="Y1770" s="1" t="str">
        <f>MID(L1770,14,1)</f>
        <v>1</v>
      </c>
      <c r="Z1770" s="2" t="str">
        <f>IF(IFERROR(FIND("PUL",M1770,1),0)&gt;1,"pulido","no")</f>
        <v>no</v>
      </c>
      <c r="AA1770" s="2" t="str">
        <f>IF(IFERROR(FIND("BIOC",M1770,1),0)&gt;1,"BIOCITY","no")</f>
        <v>no</v>
      </c>
      <c r="AB1770" s="2">
        <f>IFERROR(SEARCH("INT",F1770,1),0)+IFERROR(SEARCH("DEV",F1770,1),0)+IFERROR(SEARCH("FC",F1770,1),0)+IFERROR(SEARCH("USD",F1770,1),0)</f>
        <v>0</v>
      </c>
    </row>
    <row r="1771" spans="1:28" x14ac:dyDescent="0.2">
      <c r="A1771" s="1" t="s">
        <v>448</v>
      </c>
      <c r="B1771" s="1" t="s">
        <v>15</v>
      </c>
      <c r="C1771" s="4">
        <v>45372</v>
      </c>
      <c r="D1771" s="1" t="s">
        <v>92</v>
      </c>
      <c r="E1771" s="1" t="s">
        <v>91</v>
      </c>
      <c r="F1771" s="1" t="s">
        <v>336</v>
      </c>
      <c r="G1771" s="1" t="s">
        <v>39</v>
      </c>
      <c r="H1771" s="1" t="s">
        <v>38</v>
      </c>
      <c r="I1771" s="1" t="s">
        <v>50</v>
      </c>
      <c r="J1771" s="1" t="s">
        <v>17</v>
      </c>
      <c r="K1771" s="1" t="s">
        <v>49</v>
      </c>
      <c r="L1771" s="1" t="s">
        <v>48</v>
      </c>
      <c r="M1771" s="1" t="s">
        <v>47</v>
      </c>
      <c r="N1771" s="1">
        <v>6048</v>
      </c>
      <c r="O1771" s="1" t="s">
        <v>4</v>
      </c>
      <c r="P1771" s="1">
        <v>6048</v>
      </c>
      <c r="Q1771" s="1">
        <v>0</v>
      </c>
      <c r="R1771" s="1" t="s">
        <v>46</v>
      </c>
      <c r="S1771" s="1">
        <v>241.77</v>
      </c>
      <c r="T1771" s="6">
        <f>+S1771*N1771</f>
        <v>1462224.96</v>
      </c>
      <c r="U1771" s="6">
        <f>+S1771*Q1771</f>
        <v>0</v>
      </c>
      <c r="V1771" s="1" t="str">
        <f>IF(AB1771=0,IFERROR(VLOOKUP(L1771,[1]listaMateriales!A:K,11,0),"-"),"Sin producto")</f>
        <v xml:space="preserve">Ladrillos (Olavarria)    </v>
      </c>
      <c r="W1771" s="6">
        <f>+IF(OR(K1771="27",K1771="28",K1771="29"),VLOOKUP(L1771,[1]listaMateriales!A:E,5,0),0)*N1771/1000</f>
        <v>32.290272000000002</v>
      </c>
      <c r="X1771" s="6">
        <f>+IF(W1771=0,0,T1771/W1771)</f>
        <v>45283.761003933316</v>
      </c>
      <c r="Y1771" s="1" t="str">
        <f>MID(L1771,14,1)</f>
        <v>1</v>
      </c>
      <c r="Z1771" s="2" t="str">
        <f>IF(IFERROR(FIND("PUL",M1771,1),0)&gt;1,"pulido","no")</f>
        <v>no</v>
      </c>
      <c r="AA1771" s="2" t="str">
        <f>IF(IFERROR(FIND("BIOC",M1771,1),0)&gt;1,"BIOCITY","no")</f>
        <v>no</v>
      </c>
      <c r="AB1771" s="2">
        <f>IFERROR(SEARCH("INT",F1771,1),0)+IFERROR(SEARCH("DEV",F1771,1),0)+IFERROR(SEARCH("FC",F1771,1),0)+IFERROR(SEARCH("USD",F1771,1),0)</f>
        <v>0</v>
      </c>
    </row>
    <row r="1772" spans="1:28" x14ac:dyDescent="0.2">
      <c r="A1772" s="1" t="s">
        <v>447</v>
      </c>
      <c r="B1772" s="1" t="s">
        <v>15</v>
      </c>
      <c r="C1772" s="4">
        <v>45372</v>
      </c>
      <c r="D1772" s="1" t="s">
        <v>92</v>
      </c>
      <c r="E1772" s="1" t="s">
        <v>91</v>
      </c>
      <c r="F1772" s="1" t="s">
        <v>336</v>
      </c>
      <c r="G1772" s="1" t="s">
        <v>39</v>
      </c>
      <c r="H1772" s="1" t="s">
        <v>38</v>
      </c>
      <c r="I1772" s="1" t="s">
        <v>50</v>
      </c>
      <c r="J1772" s="1" t="s">
        <v>17</v>
      </c>
      <c r="K1772" s="1" t="s">
        <v>49</v>
      </c>
      <c r="L1772" s="1" t="s">
        <v>133</v>
      </c>
      <c r="M1772" s="1" t="s">
        <v>132</v>
      </c>
      <c r="N1772" s="1">
        <v>10368</v>
      </c>
      <c r="O1772" s="1" t="s">
        <v>4</v>
      </c>
      <c r="P1772" s="1">
        <v>10368</v>
      </c>
      <c r="Q1772" s="1">
        <v>0</v>
      </c>
      <c r="R1772" s="1" t="s">
        <v>46</v>
      </c>
      <c r="S1772" s="1">
        <v>213.97</v>
      </c>
      <c r="T1772" s="6">
        <f>+S1772*N1772</f>
        <v>2218440.96</v>
      </c>
      <c r="U1772" s="6">
        <f>+S1772*Q1772</f>
        <v>0</v>
      </c>
      <c r="V1772" s="1" t="str">
        <f>IF(AB1772=0,IFERROR(VLOOKUP(L1772,[1]listaMateriales!A:K,11,0),"-"),"Sin producto")</f>
        <v xml:space="preserve">Ladrillos (Olavarria)    </v>
      </c>
      <c r="W1772" s="6">
        <f>+IF(OR(K1772="27",K1772="28",K1772="29"),VLOOKUP(L1772,[1]listaMateriales!A:E,5,0),0)*N1772/1000</f>
        <v>46.023552000000002</v>
      </c>
      <c r="X1772" s="6">
        <f>+IF(W1772=0,0,T1772/W1772)</f>
        <v>48202.297814823156</v>
      </c>
      <c r="Y1772" s="1" t="str">
        <f>MID(L1772,14,1)</f>
        <v>1</v>
      </c>
      <c r="Z1772" s="2" t="str">
        <f>IF(IFERROR(FIND("PUL",M1772,1),0)&gt;1,"pulido","no")</f>
        <v>no</v>
      </c>
      <c r="AA1772" s="2" t="str">
        <f>IF(IFERROR(FIND("BIOC",M1772,1),0)&gt;1,"BIOCITY","no")</f>
        <v>no</v>
      </c>
      <c r="AB1772" s="2">
        <f>IFERROR(SEARCH("INT",F1772,1),0)+IFERROR(SEARCH("DEV",F1772,1),0)+IFERROR(SEARCH("FC",F1772,1),0)+IFERROR(SEARCH("USD",F1772,1),0)</f>
        <v>0</v>
      </c>
    </row>
    <row r="1773" spans="1:28" x14ac:dyDescent="0.2">
      <c r="A1773" s="1" t="s">
        <v>446</v>
      </c>
      <c r="B1773" s="1" t="s">
        <v>15</v>
      </c>
      <c r="C1773" s="4">
        <v>45372</v>
      </c>
      <c r="D1773" s="1" t="s">
        <v>92</v>
      </c>
      <c r="E1773" s="1" t="s">
        <v>91</v>
      </c>
      <c r="F1773" s="1" t="s">
        <v>336</v>
      </c>
      <c r="G1773" s="1" t="s">
        <v>39</v>
      </c>
      <c r="H1773" s="1" t="s">
        <v>38</v>
      </c>
      <c r="I1773" s="1" t="s">
        <v>50</v>
      </c>
      <c r="J1773" s="1" t="s">
        <v>17</v>
      </c>
      <c r="K1773" s="1" t="s">
        <v>49</v>
      </c>
      <c r="L1773" s="1" t="s">
        <v>55</v>
      </c>
      <c r="M1773" s="1" t="s">
        <v>54</v>
      </c>
      <c r="N1773" s="1">
        <v>396</v>
      </c>
      <c r="O1773" s="1" t="s">
        <v>4</v>
      </c>
      <c r="P1773" s="1">
        <v>396</v>
      </c>
      <c r="Q1773" s="1">
        <v>0</v>
      </c>
      <c r="R1773" s="1" t="s">
        <v>46</v>
      </c>
      <c r="S1773" s="1">
        <v>189.61</v>
      </c>
      <c r="T1773" s="6">
        <f>+S1773*N1773</f>
        <v>75085.560000000012</v>
      </c>
      <c r="U1773" s="6">
        <f>+S1773*Q1773</f>
        <v>0</v>
      </c>
      <c r="V1773" s="1" t="str">
        <f>IF(AB1773=0,IFERROR(VLOOKUP(L1773,[1]listaMateriales!A:K,11,0),"-"),"Sin producto")</f>
        <v xml:space="preserve">Ladrillos (Olavarria)    </v>
      </c>
      <c r="W1773" s="6">
        <f>+IF(OR(K1773="27",K1773="28",K1773="29"),VLOOKUP(L1773,[1]listaMateriales!A:E,5,0),0)*N1773/1000</f>
        <v>1.4457959999999999</v>
      </c>
      <c r="X1773" s="6">
        <f>+IF(W1773=0,0,T1773/W1773)</f>
        <v>51933.716789920582</v>
      </c>
      <c r="Y1773" s="1" t="str">
        <f>MID(L1773,14,1)</f>
        <v>1</v>
      </c>
      <c r="Z1773" s="2" t="str">
        <f>IF(IFERROR(FIND("PUL",M1773,1),0)&gt;1,"pulido","no")</f>
        <v>no</v>
      </c>
      <c r="AA1773" s="2" t="str">
        <f>IF(IFERROR(FIND("BIOC",M1773,1),0)&gt;1,"BIOCITY","no")</f>
        <v>no</v>
      </c>
      <c r="AB1773" s="2">
        <f>IFERROR(SEARCH("INT",F1773,1),0)+IFERROR(SEARCH("DEV",F1773,1),0)+IFERROR(SEARCH("FC",F1773,1),0)+IFERROR(SEARCH("USD",F1773,1),0)</f>
        <v>0</v>
      </c>
    </row>
    <row r="1774" spans="1:28" x14ac:dyDescent="0.2">
      <c r="A1774" s="1" t="s">
        <v>446</v>
      </c>
      <c r="B1774" s="1" t="s">
        <v>15</v>
      </c>
      <c r="C1774" s="4">
        <v>45372</v>
      </c>
      <c r="D1774" s="1" t="s">
        <v>92</v>
      </c>
      <c r="E1774" s="1" t="s">
        <v>91</v>
      </c>
      <c r="F1774" s="1" t="s">
        <v>336</v>
      </c>
      <c r="G1774" s="1" t="s">
        <v>39</v>
      </c>
      <c r="H1774" s="1" t="s">
        <v>38</v>
      </c>
      <c r="I1774" s="1" t="s">
        <v>50</v>
      </c>
      <c r="J1774" s="1" t="s">
        <v>17</v>
      </c>
      <c r="K1774" s="1" t="s">
        <v>49</v>
      </c>
      <c r="L1774" s="1" t="s">
        <v>48</v>
      </c>
      <c r="M1774" s="1" t="s">
        <v>47</v>
      </c>
      <c r="N1774" s="1">
        <v>2880</v>
      </c>
      <c r="O1774" s="1" t="s">
        <v>4</v>
      </c>
      <c r="P1774" s="1">
        <v>2880</v>
      </c>
      <c r="Q1774" s="1">
        <v>0</v>
      </c>
      <c r="R1774" s="1" t="s">
        <v>46</v>
      </c>
      <c r="S1774" s="1">
        <v>241.77</v>
      </c>
      <c r="T1774" s="6">
        <f>+S1774*N1774</f>
        <v>696297.6</v>
      </c>
      <c r="U1774" s="6">
        <f>+S1774*Q1774</f>
        <v>0</v>
      </c>
      <c r="V1774" s="1" t="str">
        <f>IF(AB1774=0,IFERROR(VLOOKUP(L1774,[1]listaMateriales!A:K,11,0),"-"),"Sin producto")</f>
        <v xml:space="preserve">Ladrillos (Olavarria)    </v>
      </c>
      <c r="W1774" s="6">
        <f>+IF(OR(K1774="27",K1774="28",K1774="29"),VLOOKUP(L1774,[1]listaMateriales!A:E,5,0),0)*N1774/1000</f>
        <v>15.376320000000002</v>
      </c>
      <c r="X1774" s="6">
        <f>+IF(W1774=0,0,T1774/W1774)</f>
        <v>45283.761003933316</v>
      </c>
      <c r="Y1774" s="1" t="str">
        <f>MID(L1774,14,1)</f>
        <v>1</v>
      </c>
      <c r="Z1774" s="2" t="str">
        <f>IF(IFERROR(FIND("PUL",M1774,1),0)&gt;1,"pulido","no")</f>
        <v>no</v>
      </c>
      <c r="AA1774" s="2" t="str">
        <f>IF(IFERROR(FIND("BIOC",M1774,1),0)&gt;1,"BIOCITY","no")</f>
        <v>no</v>
      </c>
      <c r="AB1774" s="2">
        <f>IFERROR(SEARCH("INT",F1774,1),0)+IFERROR(SEARCH("DEV",F1774,1),0)+IFERROR(SEARCH("FC",F1774,1),0)+IFERROR(SEARCH("USD",F1774,1),0)</f>
        <v>0</v>
      </c>
    </row>
    <row r="1775" spans="1:28" x14ac:dyDescent="0.2">
      <c r="A1775" s="1" t="s">
        <v>446</v>
      </c>
      <c r="B1775" s="1" t="s">
        <v>15</v>
      </c>
      <c r="C1775" s="4">
        <v>45372</v>
      </c>
      <c r="D1775" s="1" t="s">
        <v>92</v>
      </c>
      <c r="E1775" s="1" t="s">
        <v>91</v>
      </c>
      <c r="F1775" s="1" t="s">
        <v>336</v>
      </c>
      <c r="G1775" s="1" t="s">
        <v>39</v>
      </c>
      <c r="H1775" s="1" t="s">
        <v>38</v>
      </c>
      <c r="I1775" s="1" t="s">
        <v>50</v>
      </c>
      <c r="J1775" s="1" t="s">
        <v>17</v>
      </c>
      <c r="K1775" s="1" t="s">
        <v>49</v>
      </c>
      <c r="L1775" s="1" t="s">
        <v>57</v>
      </c>
      <c r="M1775" s="1" t="s">
        <v>56</v>
      </c>
      <c r="N1775" s="1">
        <v>2340</v>
      </c>
      <c r="O1775" s="1" t="s">
        <v>4</v>
      </c>
      <c r="P1775" s="1">
        <v>2340</v>
      </c>
      <c r="Q1775" s="1">
        <v>0</v>
      </c>
      <c r="R1775" s="1" t="s">
        <v>46</v>
      </c>
      <c r="S1775" s="1">
        <v>327.45</v>
      </c>
      <c r="T1775" s="6">
        <f>+S1775*N1775</f>
        <v>766233</v>
      </c>
      <c r="U1775" s="6">
        <f>+S1775*Q1775</f>
        <v>0</v>
      </c>
      <c r="V1775" s="1" t="str">
        <f>IF(AB1775=0,IFERROR(VLOOKUP(L1775,[1]listaMateriales!A:K,11,0),"-"),"Sin producto")</f>
        <v xml:space="preserve">Ladrillos (Olavarria)    </v>
      </c>
      <c r="W1775" s="6">
        <f>+IF(OR(K1775="27",K1775="28",K1775="29"),VLOOKUP(L1775,[1]listaMateriales!A:E,5,0),0)*N1775/1000</f>
        <v>16.197479999999999</v>
      </c>
      <c r="X1775" s="6">
        <f>+IF(W1775=0,0,T1775/W1775)</f>
        <v>47305.691996532798</v>
      </c>
      <c r="Y1775" s="1" t="str">
        <f>MID(L1775,14,1)</f>
        <v>1</v>
      </c>
      <c r="Z1775" s="2" t="str">
        <f>IF(IFERROR(FIND("PUL",M1775,1),0)&gt;1,"pulido","no")</f>
        <v>no</v>
      </c>
      <c r="AA1775" s="2" t="str">
        <f>IF(IFERROR(FIND("BIOC",M1775,1),0)&gt;1,"BIOCITY","no")</f>
        <v>no</v>
      </c>
      <c r="AB1775" s="2">
        <f>IFERROR(SEARCH("INT",F1775,1),0)+IFERROR(SEARCH("DEV",F1775,1),0)+IFERROR(SEARCH("FC",F1775,1),0)+IFERROR(SEARCH("USD",F1775,1),0)</f>
        <v>0</v>
      </c>
    </row>
    <row r="1776" spans="1:28" x14ac:dyDescent="0.2">
      <c r="A1776" s="1" t="s">
        <v>445</v>
      </c>
      <c r="B1776" s="1" t="s">
        <v>15</v>
      </c>
      <c r="C1776" s="4">
        <v>45372</v>
      </c>
      <c r="D1776" s="1" t="s">
        <v>79</v>
      </c>
      <c r="E1776" s="1" t="s">
        <v>78</v>
      </c>
      <c r="F1776" s="1" t="s">
        <v>336</v>
      </c>
      <c r="G1776" s="1" t="s">
        <v>39</v>
      </c>
      <c r="H1776" s="1" t="s">
        <v>38</v>
      </c>
      <c r="I1776" s="1" t="s">
        <v>50</v>
      </c>
      <c r="J1776" s="1" t="s">
        <v>17</v>
      </c>
      <c r="K1776" s="1" t="s">
        <v>49</v>
      </c>
      <c r="L1776" s="1" t="s">
        <v>48</v>
      </c>
      <c r="M1776" s="1" t="s">
        <v>47</v>
      </c>
      <c r="N1776" s="1">
        <v>6912</v>
      </c>
      <c r="O1776" s="1" t="s">
        <v>4</v>
      </c>
      <c r="P1776" s="1">
        <v>6624</v>
      </c>
      <c r="Q1776" s="1">
        <v>288</v>
      </c>
      <c r="R1776" s="1" t="s">
        <v>46</v>
      </c>
      <c r="S1776" s="1">
        <v>341.13</v>
      </c>
      <c r="T1776" s="6">
        <f>+S1776*N1776</f>
        <v>2357890.56</v>
      </c>
      <c r="U1776" s="6">
        <f>+S1776*Q1776</f>
        <v>98245.440000000002</v>
      </c>
      <c r="V1776" s="1" t="str">
        <f>IF(AB1776=0,IFERROR(VLOOKUP(L1776,[1]listaMateriales!A:K,11,0),"-"),"Sin producto")</f>
        <v xml:space="preserve">Ladrillos (Olavarria)    </v>
      </c>
      <c r="W1776" s="6">
        <f>+IF(OR(K1776="27",K1776="28",K1776="29"),VLOOKUP(L1776,[1]listaMateriales!A:E,5,0),0)*N1776/1000</f>
        <v>36.903168000000008</v>
      </c>
      <c r="X1776" s="6">
        <f>+IF(W1776=0,0,T1776/W1776)</f>
        <v>63893.987638134473</v>
      </c>
      <c r="Y1776" s="1" t="str">
        <f>MID(L1776,14,1)</f>
        <v>1</v>
      </c>
      <c r="Z1776" s="2" t="str">
        <f>IF(IFERROR(FIND("PUL",M1776,1),0)&gt;1,"pulido","no")</f>
        <v>no</v>
      </c>
      <c r="AA1776" s="2" t="str">
        <f>IF(IFERROR(FIND("BIOC",M1776,1),0)&gt;1,"BIOCITY","no")</f>
        <v>no</v>
      </c>
      <c r="AB1776" s="2">
        <f>IFERROR(SEARCH("INT",F1776,1),0)+IFERROR(SEARCH("DEV",F1776,1),0)+IFERROR(SEARCH("FC",F1776,1),0)+IFERROR(SEARCH("USD",F1776,1),0)</f>
        <v>0</v>
      </c>
    </row>
    <row r="1777" spans="1:28" x14ac:dyDescent="0.2">
      <c r="A1777" s="1" t="s">
        <v>444</v>
      </c>
      <c r="B1777" s="1" t="s">
        <v>15</v>
      </c>
      <c r="C1777" s="4">
        <v>45372</v>
      </c>
      <c r="D1777" s="1" t="s">
        <v>443</v>
      </c>
      <c r="E1777" s="1" t="s">
        <v>442</v>
      </c>
      <c r="F1777" s="1" t="s">
        <v>336</v>
      </c>
      <c r="G1777" s="1" t="s">
        <v>39</v>
      </c>
      <c r="H1777" s="1" t="s">
        <v>38</v>
      </c>
      <c r="I1777" s="1" t="s">
        <v>50</v>
      </c>
      <c r="J1777" s="1" t="s">
        <v>17</v>
      </c>
      <c r="K1777" s="1" t="s">
        <v>49</v>
      </c>
      <c r="L1777" s="1" t="s">
        <v>57</v>
      </c>
      <c r="M1777" s="1" t="s">
        <v>56</v>
      </c>
      <c r="N1777" s="1">
        <v>4320</v>
      </c>
      <c r="O1777" s="1" t="s">
        <v>4</v>
      </c>
      <c r="P1777" s="1">
        <v>4320</v>
      </c>
      <c r="Q1777" s="1">
        <v>0</v>
      </c>
      <c r="R1777" s="1" t="s">
        <v>46</v>
      </c>
      <c r="S1777" s="1">
        <v>399.22</v>
      </c>
      <c r="T1777" s="6">
        <f>+S1777*N1777</f>
        <v>1724630.4000000001</v>
      </c>
      <c r="U1777" s="6">
        <f>+S1777*Q1777</f>
        <v>0</v>
      </c>
      <c r="V1777" s="1" t="str">
        <f>IF(AB1777=0,IFERROR(VLOOKUP(L1777,[1]listaMateriales!A:K,11,0),"-"),"Sin producto")</f>
        <v xml:space="preserve">Ladrillos (Olavarria)    </v>
      </c>
      <c r="W1777" s="6">
        <f>+IF(OR(K1777="27",K1777="28",K1777="29"),VLOOKUP(L1777,[1]listaMateriales!A:E,5,0),0)*N1777/1000</f>
        <v>29.903039999999997</v>
      </c>
      <c r="X1777" s="6">
        <f>+IF(W1777=0,0,T1777/W1777)</f>
        <v>57674.082635076578</v>
      </c>
      <c r="Y1777" s="1" t="str">
        <f>MID(L1777,14,1)</f>
        <v>1</v>
      </c>
      <c r="Z1777" s="2" t="str">
        <f>IF(IFERROR(FIND("PUL",M1777,1),0)&gt;1,"pulido","no")</f>
        <v>no</v>
      </c>
      <c r="AA1777" s="2" t="str">
        <f>IF(IFERROR(FIND("BIOC",M1777,1),0)&gt;1,"BIOCITY","no")</f>
        <v>no</v>
      </c>
      <c r="AB1777" s="2">
        <f>IFERROR(SEARCH("INT",F1777,1),0)+IFERROR(SEARCH("DEV",F1777,1),0)+IFERROR(SEARCH("FC",F1777,1),0)+IFERROR(SEARCH("USD",F1777,1),0)</f>
        <v>0</v>
      </c>
    </row>
    <row r="1778" spans="1:28" x14ac:dyDescent="0.2">
      <c r="A1778" s="1" t="s">
        <v>441</v>
      </c>
      <c r="B1778" s="1" t="s">
        <v>15</v>
      </c>
      <c r="C1778" s="4">
        <v>45372</v>
      </c>
      <c r="D1778" s="1" t="s">
        <v>440</v>
      </c>
      <c r="E1778" s="1" t="s">
        <v>439</v>
      </c>
      <c r="F1778" s="1" t="s">
        <v>336</v>
      </c>
      <c r="G1778" s="1" t="s">
        <v>39</v>
      </c>
      <c r="H1778" s="1" t="s">
        <v>38</v>
      </c>
      <c r="I1778" s="1" t="s">
        <v>50</v>
      </c>
      <c r="J1778" s="1" t="s">
        <v>17</v>
      </c>
      <c r="K1778" s="1" t="s">
        <v>49</v>
      </c>
      <c r="L1778" s="1" t="s">
        <v>48</v>
      </c>
      <c r="M1778" s="1" t="s">
        <v>47</v>
      </c>
      <c r="N1778" s="1">
        <v>4032</v>
      </c>
      <c r="O1778" s="1" t="s">
        <v>4</v>
      </c>
      <c r="P1778" s="1">
        <v>4032</v>
      </c>
      <c r="Q1778" s="1">
        <v>0</v>
      </c>
      <c r="R1778" s="1" t="s">
        <v>46</v>
      </c>
      <c r="S1778" s="1">
        <v>374.25</v>
      </c>
      <c r="T1778" s="6">
        <f>+S1778*N1778</f>
        <v>1508976</v>
      </c>
      <c r="U1778" s="6">
        <f>+S1778*Q1778</f>
        <v>0</v>
      </c>
      <c r="V1778" s="1" t="str">
        <f>IF(AB1778=0,IFERROR(VLOOKUP(L1778,[1]listaMateriales!A:K,11,0),"-"),"Sin producto")</f>
        <v xml:space="preserve">Ladrillos (Olavarria)    </v>
      </c>
      <c r="W1778" s="6">
        <f>+IF(OR(K1778="27",K1778="28",K1778="29"),VLOOKUP(L1778,[1]listaMateriales!A:E,5,0),0)*N1778/1000</f>
        <v>21.526848000000001</v>
      </c>
      <c r="X1778" s="6">
        <f>+IF(W1778=0,0,T1778/W1778)</f>
        <v>70097.396516201537</v>
      </c>
      <c r="Y1778" s="1" t="str">
        <f>MID(L1778,14,1)</f>
        <v>1</v>
      </c>
      <c r="Z1778" s="2" t="str">
        <f>IF(IFERROR(FIND("PUL",M1778,1),0)&gt;1,"pulido","no")</f>
        <v>no</v>
      </c>
      <c r="AA1778" s="2" t="str">
        <f>IF(IFERROR(FIND("BIOC",M1778,1),0)&gt;1,"BIOCITY","no")</f>
        <v>no</v>
      </c>
      <c r="AB1778" s="2">
        <f>IFERROR(SEARCH("INT",F1778,1),0)+IFERROR(SEARCH("DEV",F1778,1),0)+IFERROR(SEARCH("FC",F1778,1),0)+IFERROR(SEARCH("USD",F1778,1),0)</f>
        <v>0</v>
      </c>
    </row>
    <row r="1779" spans="1:28" x14ac:dyDescent="0.2">
      <c r="A1779" s="1" t="s">
        <v>441</v>
      </c>
      <c r="B1779" s="1" t="s">
        <v>15</v>
      </c>
      <c r="C1779" s="4">
        <v>45372</v>
      </c>
      <c r="D1779" s="1" t="s">
        <v>440</v>
      </c>
      <c r="E1779" s="1" t="s">
        <v>439</v>
      </c>
      <c r="F1779" s="1" t="s">
        <v>336</v>
      </c>
      <c r="G1779" s="1" t="s">
        <v>39</v>
      </c>
      <c r="H1779" s="1" t="s">
        <v>38</v>
      </c>
      <c r="I1779" s="1" t="s">
        <v>50</v>
      </c>
      <c r="J1779" s="1" t="s">
        <v>17</v>
      </c>
      <c r="K1779" s="1" t="s">
        <v>49</v>
      </c>
      <c r="L1779" s="1" t="s">
        <v>57</v>
      </c>
      <c r="M1779" s="1" t="s">
        <v>56</v>
      </c>
      <c r="N1779" s="1">
        <v>1620</v>
      </c>
      <c r="O1779" s="1" t="s">
        <v>4</v>
      </c>
      <c r="P1779" s="1">
        <v>1620</v>
      </c>
      <c r="Q1779" s="1">
        <v>0</v>
      </c>
      <c r="R1779" s="1" t="s">
        <v>46</v>
      </c>
      <c r="S1779" s="1">
        <v>506.88</v>
      </c>
      <c r="T1779" s="6">
        <f>+S1779*N1779</f>
        <v>821145.59999999998</v>
      </c>
      <c r="U1779" s="6">
        <f>+S1779*Q1779</f>
        <v>0</v>
      </c>
      <c r="V1779" s="1" t="str">
        <f>IF(AB1779=0,IFERROR(VLOOKUP(L1779,[1]listaMateriales!A:K,11,0),"-"),"Sin producto")</f>
        <v xml:space="preserve">Ladrillos (Olavarria)    </v>
      </c>
      <c r="W1779" s="6">
        <f>+IF(OR(K1779="27",K1779="28",K1779="29"),VLOOKUP(L1779,[1]listaMateriales!A:E,5,0),0)*N1779/1000</f>
        <v>11.21364</v>
      </c>
      <c r="X1779" s="6">
        <f>+IF(W1779=0,0,T1779/W1779)</f>
        <v>73227.390927477609</v>
      </c>
      <c r="Y1779" s="1" t="str">
        <f>MID(L1779,14,1)</f>
        <v>1</v>
      </c>
      <c r="Z1779" s="2" t="str">
        <f>IF(IFERROR(FIND("PUL",M1779,1),0)&gt;1,"pulido","no")</f>
        <v>no</v>
      </c>
      <c r="AA1779" s="2" t="str">
        <f>IF(IFERROR(FIND("BIOC",M1779,1),0)&gt;1,"BIOCITY","no")</f>
        <v>no</v>
      </c>
      <c r="AB1779" s="2">
        <f>IFERROR(SEARCH("INT",F1779,1),0)+IFERROR(SEARCH("DEV",F1779,1),0)+IFERROR(SEARCH("FC",F1779,1),0)+IFERROR(SEARCH("USD",F1779,1),0)</f>
        <v>0</v>
      </c>
    </row>
    <row r="1780" spans="1:28" x14ac:dyDescent="0.2">
      <c r="A1780" s="1" t="s">
        <v>438</v>
      </c>
      <c r="B1780" s="1" t="s">
        <v>42</v>
      </c>
      <c r="C1780" s="4">
        <v>45372</v>
      </c>
      <c r="D1780" s="1" t="s">
        <v>436</v>
      </c>
      <c r="E1780" s="1" t="s">
        <v>435</v>
      </c>
      <c r="F1780" s="1" t="s">
        <v>336</v>
      </c>
      <c r="G1780" s="1" t="s">
        <v>39</v>
      </c>
      <c r="H1780" s="1" t="s">
        <v>38</v>
      </c>
      <c r="I1780" s="1" t="s">
        <v>50</v>
      </c>
      <c r="J1780" s="1" t="s">
        <v>17</v>
      </c>
      <c r="K1780" s="1" t="s">
        <v>49</v>
      </c>
      <c r="L1780" s="1" t="s">
        <v>57</v>
      </c>
      <c r="M1780" s="1" t="s">
        <v>56</v>
      </c>
      <c r="N1780" s="1">
        <v>4320</v>
      </c>
      <c r="O1780" s="1" t="s">
        <v>4</v>
      </c>
      <c r="P1780" s="1">
        <v>4140</v>
      </c>
      <c r="Q1780" s="1">
        <v>180</v>
      </c>
      <c r="R1780" s="1" t="s">
        <v>46</v>
      </c>
      <c r="S1780" s="1">
        <v>291.02999999999997</v>
      </c>
      <c r="T1780" s="6">
        <f>+S1780*N1780</f>
        <v>1257249.5999999999</v>
      </c>
      <c r="U1780" s="6">
        <f>+S1780*Q1780</f>
        <v>52385.399999999994</v>
      </c>
      <c r="V1780" s="1" t="str">
        <f>IF(AB1780=0,IFERROR(VLOOKUP(L1780,[1]listaMateriales!A:K,11,0),"-"),"Sin producto")</f>
        <v xml:space="preserve">Ladrillos (Olavarria)    </v>
      </c>
      <c r="W1780" s="6">
        <f>+IF(OR(K1780="27",K1780="28",K1780="29"),VLOOKUP(L1780,[1]listaMateriales!A:E,5,0),0)*N1780/1000</f>
        <v>29.903039999999997</v>
      </c>
      <c r="X1780" s="6">
        <f>+IF(W1780=0,0,T1780/W1780)</f>
        <v>42044.206876625249</v>
      </c>
      <c r="Y1780" s="1" t="str">
        <f>MID(L1780,14,1)</f>
        <v>1</v>
      </c>
      <c r="Z1780" s="2" t="str">
        <f>IF(IFERROR(FIND("PUL",M1780,1),0)&gt;1,"pulido","no")</f>
        <v>no</v>
      </c>
      <c r="AA1780" s="2" t="str">
        <f>IF(IFERROR(FIND("BIOC",M1780,1),0)&gt;1,"BIOCITY","no")</f>
        <v>no</v>
      </c>
      <c r="AB1780" s="2">
        <f>IFERROR(SEARCH("INT",F1780,1),0)+IFERROR(SEARCH("DEV",F1780,1),0)+IFERROR(SEARCH("FC",F1780,1),0)+IFERROR(SEARCH("USD",F1780,1),0)</f>
        <v>0</v>
      </c>
    </row>
    <row r="1781" spans="1:28" x14ac:dyDescent="0.2">
      <c r="A1781" s="1" t="s">
        <v>437</v>
      </c>
      <c r="B1781" s="1" t="s">
        <v>42</v>
      </c>
      <c r="C1781" s="4">
        <v>45372</v>
      </c>
      <c r="D1781" s="1" t="s">
        <v>436</v>
      </c>
      <c r="E1781" s="1" t="s">
        <v>435</v>
      </c>
      <c r="F1781" s="1" t="s">
        <v>336</v>
      </c>
      <c r="G1781" s="1" t="s">
        <v>39</v>
      </c>
      <c r="H1781" s="1" t="s">
        <v>38</v>
      </c>
      <c r="I1781" s="1" t="s">
        <v>50</v>
      </c>
      <c r="J1781" s="1" t="s">
        <v>17</v>
      </c>
      <c r="K1781" s="1" t="s">
        <v>49</v>
      </c>
      <c r="L1781" s="1" t="s">
        <v>55</v>
      </c>
      <c r="M1781" s="1" t="s">
        <v>54</v>
      </c>
      <c r="N1781" s="1">
        <v>9108</v>
      </c>
      <c r="O1781" s="1" t="s">
        <v>4</v>
      </c>
      <c r="P1781" s="1">
        <v>8316</v>
      </c>
      <c r="Q1781" s="1">
        <v>792</v>
      </c>
      <c r="R1781" s="1" t="s">
        <v>46</v>
      </c>
      <c r="S1781" s="1">
        <v>168.52</v>
      </c>
      <c r="T1781" s="6">
        <f>+S1781*N1781</f>
        <v>1534880.1600000001</v>
      </c>
      <c r="U1781" s="6">
        <f>+S1781*Q1781</f>
        <v>133467.84</v>
      </c>
      <c r="V1781" s="1" t="str">
        <f>IF(AB1781=0,IFERROR(VLOOKUP(L1781,[1]listaMateriales!A:K,11,0),"-"),"Sin producto")</f>
        <v xml:space="preserve">Ladrillos (Olavarria)    </v>
      </c>
      <c r="W1781" s="6">
        <f>+IF(OR(K1781="27",K1781="28",K1781="29"),VLOOKUP(L1781,[1]listaMateriales!A:E,5,0),0)*N1781/1000</f>
        <v>33.253307999999997</v>
      </c>
      <c r="X1781" s="6">
        <f>+IF(W1781=0,0,T1781/W1781)</f>
        <v>46157.217200766921</v>
      </c>
      <c r="Y1781" s="1" t="str">
        <f>MID(L1781,14,1)</f>
        <v>1</v>
      </c>
      <c r="Z1781" s="2" t="str">
        <f>IF(IFERROR(FIND("PUL",M1781,1),0)&gt;1,"pulido","no")</f>
        <v>no</v>
      </c>
      <c r="AA1781" s="2" t="str">
        <f>IF(IFERROR(FIND("BIOC",M1781,1),0)&gt;1,"BIOCITY","no")</f>
        <v>no</v>
      </c>
      <c r="AB1781" s="2">
        <f>IFERROR(SEARCH("INT",F1781,1),0)+IFERROR(SEARCH("DEV",F1781,1),0)+IFERROR(SEARCH("FC",F1781,1),0)+IFERROR(SEARCH("USD",F1781,1),0)</f>
        <v>0</v>
      </c>
    </row>
    <row r="1782" spans="1:28" x14ac:dyDescent="0.2">
      <c r="A1782" s="1" t="s">
        <v>434</v>
      </c>
      <c r="B1782" s="1" t="s">
        <v>15</v>
      </c>
      <c r="C1782" s="4">
        <v>45372</v>
      </c>
      <c r="D1782" s="1" t="s">
        <v>433</v>
      </c>
      <c r="E1782" s="1" t="s">
        <v>432</v>
      </c>
      <c r="F1782" s="1" t="s">
        <v>336</v>
      </c>
      <c r="G1782" s="1" t="s">
        <v>39</v>
      </c>
      <c r="H1782" s="1" t="s">
        <v>38</v>
      </c>
      <c r="I1782" s="1" t="s">
        <v>50</v>
      </c>
      <c r="J1782" s="1" t="s">
        <v>17</v>
      </c>
      <c r="K1782" s="1" t="s">
        <v>49</v>
      </c>
      <c r="L1782" s="1" t="s">
        <v>133</v>
      </c>
      <c r="M1782" s="1" t="s">
        <v>132</v>
      </c>
      <c r="N1782" s="1">
        <v>2304</v>
      </c>
      <c r="O1782" s="1" t="s">
        <v>4</v>
      </c>
      <c r="P1782" s="1">
        <v>1440</v>
      </c>
      <c r="Q1782" s="1">
        <v>864</v>
      </c>
      <c r="R1782" s="1" t="s">
        <v>46</v>
      </c>
      <c r="S1782" s="1">
        <v>331.21</v>
      </c>
      <c r="T1782" s="6">
        <f>+S1782*N1782</f>
        <v>763107.83999999997</v>
      </c>
      <c r="U1782" s="6">
        <f>+S1782*Q1782</f>
        <v>286165.44</v>
      </c>
      <c r="V1782" s="1" t="str">
        <f>IF(AB1782=0,IFERROR(VLOOKUP(L1782,[1]listaMateriales!A:K,11,0),"-"),"Sin producto")</f>
        <v xml:space="preserve">Ladrillos (Olavarria)    </v>
      </c>
      <c r="W1782" s="6">
        <f>+IF(OR(K1782="27",K1782="28",K1782="29"),VLOOKUP(L1782,[1]listaMateriales!A:E,5,0),0)*N1782/1000</f>
        <v>10.227456</v>
      </c>
      <c r="X1782" s="6">
        <f>+IF(W1782=0,0,T1782/W1782)</f>
        <v>74613.651723361108</v>
      </c>
      <c r="Y1782" s="1" t="str">
        <f>MID(L1782,14,1)</f>
        <v>1</v>
      </c>
      <c r="Z1782" s="2" t="str">
        <f>IF(IFERROR(FIND("PUL",M1782,1),0)&gt;1,"pulido","no")</f>
        <v>no</v>
      </c>
      <c r="AA1782" s="2" t="str">
        <f>IF(IFERROR(FIND("BIOC",M1782,1),0)&gt;1,"BIOCITY","no")</f>
        <v>no</v>
      </c>
      <c r="AB1782" s="2">
        <f>IFERROR(SEARCH("INT",F1782,1),0)+IFERROR(SEARCH("DEV",F1782,1),0)+IFERROR(SEARCH("FC",F1782,1),0)+IFERROR(SEARCH("USD",F1782,1),0)</f>
        <v>0</v>
      </c>
    </row>
    <row r="1783" spans="1:28" x14ac:dyDescent="0.2">
      <c r="A1783" s="1" t="s">
        <v>434</v>
      </c>
      <c r="B1783" s="1" t="s">
        <v>15</v>
      </c>
      <c r="C1783" s="4">
        <v>45372</v>
      </c>
      <c r="D1783" s="1" t="s">
        <v>433</v>
      </c>
      <c r="E1783" s="1" t="s">
        <v>432</v>
      </c>
      <c r="F1783" s="1" t="s">
        <v>336</v>
      </c>
      <c r="G1783" s="1" t="s">
        <v>39</v>
      </c>
      <c r="H1783" s="1" t="s">
        <v>38</v>
      </c>
      <c r="I1783" s="1" t="s">
        <v>50</v>
      </c>
      <c r="J1783" s="1" t="s">
        <v>17</v>
      </c>
      <c r="K1783" s="1" t="s">
        <v>49</v>
      </c>
      <c r="L1783" s="1" t="s">
        <v>57</v>
      </c>
      <c r="M1783" s="1" t="s">
        <v>56</v>
      </c>
      <c r="N1783" s="1">
        <v>1440</v>
      </c>
      <c r="O1783" s="1" t="s">
        <v>4</v>
      </c>
      <c r="P1783" s="1">
        <v>900</v>
      </c>
      <c r="Q1783" s="1">
        <v>540</v>
      </c>
      <c r="R1783" s="1" t="s">
        <v>46</v>
      </c>
      <c r="S1783" s="1">
        <v>506.88</v>
      </c>
      <c r="T1783" s="6">
        <f>+S1783*N1783</f>
        <v>729907.19999999995</v>
      </c>
      <c r="U1783" s="6">
        <f>+S1783*Q1783</f>
        <v>273715.20000000001</v>
      </c>
      <c r="V1783" s="1" t="str">
        <f>IF(AB1783=0,IFERROR(VLOOKUP(L1783,[1]listaMateriales!A:K,11,0),"-"),"Sin producto")</f>
        <v xml:space="preserve">Ladrillos (Olavarria)    </v>
      </c>
      <c r="W1783" s="6">
        <f>+IF(OR(K1783="27",K1783="28",K1783="29"),VLOOKUP(L1783,[1]listaMateriales!A:E,5,0),0)*N1783/1000</f>
        <v>9.9676799999999997</v>
      </c>
      <c r="X1783" s="6">
        <f>+IF(W1783=0,0,T1783/W1783)</f>
        <v>73227.390927477609</v>
      </c>
      <c r="Y1783" s="1" t="str">
        <f>MID(L1783,14,1)</f>
        <v>1</v>
      </c>
      <c r="Z1783" s="2" t="str">
        <f>IF(IFERROR(FIND("PUL",M1783,1),0)&gt;1,"pulido","no")</f>
        <v>no</v>
      </c>
      <c r="AA1783" s="2" t="str">
        <f>IF(IFERROR(FIND("BIOC",M1783,1),0)&gt;1,"BIOCITY","no")</f>
        <v>no</v>
      </c>
      <c r="AB1783" s="2">
        <f>IFERROR(SEARCH("INT",F1783,1),0)+IFERROR(SEARCH("DEV",F1783,1),0)+IFERROR(SEARCH("FC",F1783,1),0)+IFERROR(SEARCH("USD",F1783,1),0)</f>
        <v>0</v>
      </c>
    </row>
    <row r="1784" spans="1:28" x14ac:dyDescent="0.2">
      <c r="A1784" s="1" t="s">
        <v>431</v>
      </c>
      <c r="B1784" s="1" t="s">
        <v>15</v>
      </c>
      <c r="C1784" s="4">
        <v>45372</v>
      </c>
      <c r="D1784" s="1" t="s">
        <v>430</v>
      </c>
      <c r="E1784" s="1" t="s">
        <v>429</v>
      </c>
      <c r="F1784" s="1" t="s">
        <v>336</v>
      </c>
      <c r="G1784" s="1" t="s">
        <v>39</v>
      </c>
      <c r="H1784" s="1" t="s">
        <v>38</v>
      </c>
      <c r="I1784" s="1" t="s">
        <v>50</v>
      </c>
      <c r="J1784" s="1" t="s">
        <v>17</v>
      </c>
      <c r="K1784" s="1" t="s">
        <v>49</v>
      </c>
      <c r="L1784" s="1" t="s">
        <v>48</v>
      </c>
      <c r="M1784" s="1" t="s">
        <v>47</v>
      </c>
      <c r="N1784" s="1">
        <v>6624</v>
      </c>
      <c r="O1784" s="1" t="s">
        <v>4</v>
      </c>
      <c r="P1784" s="1">
        <v>6048</v>
      </c>
      <c r="Q1784" s="1">
        <v>576</v>
      </c>
      <c r="R1784" s="1" t="s">
        <v>93</v>
      </c>
      <c r="S1784" s="1">
        <v>337.82</v>
      </c>
      <c r="T1784" s="6">
        <f>+S1784*N1784</f>
        <v>2237719.6800000002</v>
      </c>
      <c r="U1784" s="6">
        <f>+S1784*Q1784</f>
        <v>194584.32000000001</v>
      </c>
      <c r="V1784" s="1" t="str">
        <f>IF(AB1784=0,IFERROR(VLOOKUP(L1784,[1]listaMateriales!A:K,11,0),"-"),"Sin producto")</f>
        <v xml:space="preserve">Ladrillos (Olavarria)    </v>
      </c>
      <c r="W1784" s="6">
        <f>+IF(OR(K1784="27",K1784="28",K1784="29"),VLOOKUP(L1784,[1]listaMateriales!A:E,5,0),0)*N1784/1000</f>
        <v>35.365535999999999</v>
      </c>
      <c r="X1784" s="6">
        <f>+IF(W1784=0,0,T1784/W1784)</f>
        <v>63274.021352313175</v>
      </c>
      <c r="Y1784" s="1" t="str">
        <f>MID(L1784,14,1)</f>
        <v>1</v>
      </c>
      <c r="Z1784" s="2" t="str">
        <f>IF(IFERROR(FIND("PUL",M1784,1),0)&gt;1,"pulido","no")</f>
        <v>no</v>
      </c>
      <c r="AA1784" s="2" t="str">
        <f>IF(IFERROR(FIND("BIOC",M1784,1),0)&gt;1,"BIOCITY","no")</f>
        <v>no</v>
      </c>
      <c r="AB1784" s="2">
        <f>IFERROR(SEARCH("INT",F1784,1),0)+IFERROR(SEARCH("DEV",F1784,1),0)+IFERROR(SEARCH("FC",F1784,1),0)+IFERROR(SEARCH("USD",F1784,1),0)</f>
        <v>0</v>
      </c>
    </row>
    <row r="1785" spans="1:28" x14ac:dyDescent="0.2">
      <c r="A1785" s="1" t="s">
        <v>428</v>
      </c>
      <c r="B1785" s="1" t="s">
        <v>15</v>
      </c>
      <c r="C1785" s="4">
        <v>45372</v>
      </c>
      <c r="D1785" s="1" t="s">
        <v>427</v>
      </c>
      <c r="E1785" s="1" t="s">
        <v>426</v>
      </c>
      <c r="F1785" s="1" t="s">
        <v>425</v>
      </c>
      <c r="G1785" s="1" t="s">
        <v>12</v>
      </c>
      <c r="H1785" s="1" t="s">
        <v>11</v>
      </c>
      <c r="I1785" s="1" t="s">
        <v>50</v>
      </c>
      <c r="J1785" s="1" t="s">
        <v>424</v>
      </c>
      <c r="K1785" s="1" t="s">
        <v>0</v>
      </c>
      <c r="L1785" s="1" t="s">
        <v>423</v>
      </c>
      <c r="M1785" s="1" t="s">
        <v>422</v>
      </c>
      <c r="N1785" s="1">
        <v>3220</v>
      </c>
      <c r="O1785" s="1" t="s">
        <v>4</v>
      </c>
      <c r="P1785" s="1">
        <v>0</v>
      </c>
      <c r="Q1785" s="1">
        <v>3220</v>
      </c>
      <c r="R1785" s="1" t="s">
        <v>225</v>
      </c>
      <c r="S1785" s="1">
        <v>8.2200000000000006</v>
      </c>
      <c r="T1785" s="6">
        <f>+S1785*N1785</f>
        <v>26468.400000000001</v>
      </c>
      <c r="U1785" s="6">
        <f>+S1785*Q1785</f>
        <v>26468.400000000001</v>
      </c>
      <c r="V1785" s="1" t="str">
        <f>IF(AB1785=0,IFERROR(VLOOKUP(L1785,[1]listaMateriales!A:K,11,0),"-"),"Sin producto")</f>
        <v>Sin Producto</v>
      </c>
      <c r="W1785" s="6">
        <f>+IF(OR(K1785="27",K1785="28",K1785="29"),VLOOKUP(L1785,[1]listaMateriales!A:E,5,0),0)*N1785/1000</f>
        <v>0</v>
      </c>
      <c r="X1785" s="6">
        <f>+IF(W1785=0,0,T1785/W1785)</f>
        <v>0</v>
      </c>
      <c r="Y1785" s="1" t="str">
        <f>MID(L1785,14,1)</f>
        <v/>
      </c>
      <c r="Z1785" s="2" t="str">
        <f>IF(IFERROR(FIND("PUL",M1785,1),0)&gt;1,"pulido","no")</f>
        <v>no</v>
      </c>
      <c r="AA1785" s="2" t="str">
        <f>IF(IFERROR(FIND("BIOC",M1785,1),0)&gt;1,"BIOCITY","no")</f>
        <v>no</v>
      </c>
      <c r="AB1785" s="2">
        <f>IFERROR(SEARCH("INT",F1785,1),0)+IFERROR(SEARCH("DEV",F1785,1),0)+IFERROR(SEARCH("FC",F1785,1),0)+IFERROR(SEARCH("USD",F1785,1),0)</f>
        <v>0</v>
      </c>
    </row>
    <row r="1786" spans="1:28" x14ac:dyDescent="0.2">
      <c r="A1786" s="1" t="s">
        <v>428</v>
      </c>
      <c r="B1786" s="1" t="s">
        <v>15</v>
      </c>
      <c r="C1786" s="4">
        <v>45372</v>
      </c>
      <c r="D1786" s="1" t="s">
        <v>427</v>
      </c>
      <c r="E1786" s="1" t="s">
        <v>426</v>
      </c>
      <c r="F1786" s="1" t="s">
        <v>425</v>
      </c>
      <c r="G1786" s="1" t="s">
        <v>12</v>
      </c>
      <c r="H1786" s="1" t="s">
        <v>11</v>
      </c>
      <c r="I1786" s="1" t="s">
        <v>50</v>
      </c>
      <c r="J1786" s="1" t="s">
        <v>424</v>
      </c>
      <c r="K1786" s="1" t="s">
        <v>0</v>
      </c>
      <c r="L1786" s="1" t="s">
        <v>423</v>
      </c>
      <c r="M1786" s="1" t="s">
        <v>422</v>
      </c>
      <c r="N1786" s="1">
        <v>3000</v>
      </c>
      <c r="O1786" s="1" t="s">
        <v>4</v>
      </c>
      <c r="P1786" s="1">
        <v>0</v>
      </c>
      <c r="Q1786" s="1">
        <v>3000</v>
      </c>
      <c r="R1786" s="1" t="s">
        <v>225</v>
      </c>
      <c r="S1786" s="1">
        <v>8.42</v>
      </c>
      <c r="T1786" s="6">
        <f>+S1786*N1786</f>
        <v>25260</v>
      </c>
      <c r="U1786" s="6">
        <f>+S1786*Q1786</f>
        <v>25260</v>
      </c>
      <c r="V1786" s="1" t="str">
        <f>IF(AB1786=0,IFERROR(VLOOKUP(L1786,[1]listaMateriales!A:K,11,0),"-"),"Sin producto")</f>
        <v>Sin Producto</v>
      </c>
      <c r="W1786" s="6">
        <f>+IF(OR(K1786="27",K1786="28",K1786="29"),VLOOKUP(L1786,[1]listaMateriales!A:E,5,0),0)*N1786/1000</f>
        <v>0</v>
      </c>
      <c r="X1786" s="6">
        <f>+IF(W1786=0,0,T1786/W1786)</f>
        <v>0</v>
      </c>
      <c r="Y1786" s="1" t="str">
        <f>MID(L1786,14,1)</f>
        <v/>
      </c>
      <c r="Z1786" s="2" t="str">
        <f>IF(IFERROR(FIND("PUL",M1786,1),0)&gt;1,"pulido","no")</f>
        <v>no</v>
      </c>
      <c r="AA1786" s="2" t="str">
        <f>IF(IFERROR(FIND("BIOC",M1786,1),0)&gt;1,"BIOCITY","no")</f>
        <v>no</v>
      </c>
      <c r="AB1786" s="2">
        <f>IFERROR(SEARCH("INT",F1786,1),0)+IFERROR(SEARCH("DEV",F1786,1),0)+IFERROR(SEARCH("FC",F1786,1),0)+IFERROR(SEARCH("USD",F1786,1),0)</f>
        <v>0</v>
      </c>
    </row>
    <row r="1787" spans="1:28" x14ac:dyDescent="0.2">
      <c r="A1787" s="1" t="s">
        <v>421</v>
      </c>
      <c r="B1787" s="1" t="s">
        <v>42</v>
      </c>
      <c r="C1787" s="4">
        <v>45372</v>
      </c>
      <c r="D1787" s="1" t="s">
        <v>420</v>
      </c>
      <c r="E1787" s="1" t="s">
        <v>419</v>
      </c>
      <c r="F1787" s="1" t="s">
        <v>336</v>
      </c>
      <c r="G1787" s="1" t="s">
        <v>39</v>
      </c>
      <c r="H1787" s="1" t="s">
        <v>38</v>
      </c>
      <c r="I1787" s="1" t="s">
        <v>0</v>
      </c>
      <c r="J1787" s="1" t="s">
        <v>17</v>
      </c>
      <c r="K1787" s="1" t="s">
        <v>49</v>
      </c>
      <c r="L1787" s="1" t="s">
        <v>48</v>
      </c>
      <c r="M1787" s="1" t="s">
        <v>47</v>
      </c>
      <c r="N1787" s="1">
        <v>3456</v>
      </c>
      <c r="O1787" s="1" t="s">
        <v>4</v>
      </c>
      <c r="P1787" s="1">
        <v>3168</v>
      </c>
      <c r="Q1787" s="1">
        <v>288</v>
      </c>
      <c r="R1787" s="1" t="s">
        <v>93</v>
      </c>
      <c r="S1787" s="1">
        <v>146.31</v>
      </c>
      <c r="T1787" s="6">
        <f>+S1787*N1787</f>
        <v>505647.35999999999</v>
      </c>
      <c r="U1787" s="6">
        <f>+S1787*Q1787</f>
        <v>42137.279999999999</v>
      </c>
      <c r="V1787" s="1" t="str">
        <f>IF(AB1787=0,IFERROR(VLOOKUP(L1787,[1]listaMateriales!A:K,11,0),"-"),"Sin producto")</f>
        <v xml:space="preserve">Ladrillos (Olavarria)    </v>
      </c>
      <c r="W1787" s="6">
        <f>+IF(OR(K1787="27",K1787="28",K1787="29"),VLOOKUP(L1787,[1]listaMateriales!A:E,5,0),0)*N1787/1000</f>
        <v>18.451584000000004</v>
      </c>
      <c r="X1787" s="6">
        <f>+IF(W1787=0,0,T1787/W1787)</f>
        <v>27404.008241243671</v>
      </c>
      <c r="Y1787" s="1" t="str">
        <f>MID(L1787,14,1)</f>
        <v>1</v>
      </c>
      <c r="Z1787" s="2" t="str">
        <f>IF(IFERROR(FIND("PUL",M1787,1),0)&gt;1,"pulido","no")</f>
        <v>no</v>
      </c>
      <c r="AA1787" s="2" t="str">
        <f>IF(IFERROR(FIND("BIOC",M1787,1),0)&gt;1,"BIOCITY","no")</f>
        <v>no</v>
      </c>
      <c r="AB1787" s="2">
        <f>IFERROR(SEARCH("INT",F1787,1),0)+IFERROR(SEARCH("DEV",F1787,1),0)+IFERROR(SEARCH("FC",F1787,1),0)+IFERROR(SEARCH("USD",F1787,1),0)</f>
        <v>0</v>
      </c>
    </row>
    <row r="1788" spans="1:28" x14ac:dyDescent="0.2">
      <c r="A1788" s="1" t="s">
        <v>421</v>
      </c>
      <c r="B1788" s="1" t="s">
        <v>42</v>
      </c>
      <c r="C1788" s="4">
        <v>45372</v>
      </c>
      <c r="D1788" s="1" t="s">
        <v>420</v>
      </c>
      <c r="E1788" s="1" t="s">
        <v>419</v>
      </c>
      <c r="F1788" s="1" t="s">
        <v>336</v>
      </c>
      <c r="G1788" s="1" t="s">
        <v>39</v>
      </c>
      <c r="H1788" s="1" t="s">
        <v>38</v>
      </c>
      <c r="I1788" s="1" t="s">
        <v>0</v>
      </c>
      <c r="J1788" s="1" t="s">
        <v>17</v>
      </c>
      <c r="K1788" s="1" t="s">
        <v>49</v>
      </c>
      <c r="L1788" s="1" t="s">
        <v>57</v>
      </c>
      <c r="M1788" s="1" t="s">
        <v>56</v>
      </c>
      <c r="N1788" s="1">
        <v>1980</v>
      </c>
      <c r="O1788" s="1" t="s">
        <v>4</v>
      </c>
      <c r="P1788" s="1">
        <v>1980</v>
      </c>
      <c r="Q1788" s="1">
        <v>0</v>
      </c>
      <c r="R1788" s="1" t="s">
        <v>93</v>
      </c>
      <c r="S1788" s="1">
        <v>198.17</v>
      </c>
      <c r="T1788" s="6">
        <f>+S1788*N1788</f>
        <v>392376.6</v>
      </c>
      <c r="U1788" s="6">
        <f>+S1788*Q1788</f>
        <v>0</v>
      </c>
      <c r="V1788" s="1" t="str">
        <f>IF(AB1788=0,IFERROR(VLOOKUP(L1788,[1]listaMateriales!A:K,11,0),"-"),"Sin producto")</f>
        <v xml:space="preserve">Ladrillos (Olavarria)    </v>
      </c>
      <c r="W1788" s="6">
        <f>+IF(OR(K1788="27",K1788="28",K1788="29"),VLOOKUP(L1788,[1]listaMateriales!A:E,5,0),0)*N1788/1000</f>
        <v>13.70556</v>
      </c>
      <c r="X1788" s="6">
        <f>+IF(W1788=0,0,T1788/W1788)</f>
        <v>28629.008956948855</v>
      </c>
      <c r="Y1788" s="1" t="str">
        <f>MID(L1788,14,1)</f>
        <v>1</v>
      </c>
      <c r="Z1788" s="2" t="str">
        <f>IF(IFERROR(FIND("PUL",M1788,1),0)&gt;1,"pulido","no")</f>
        <v>no</v>
      </c>
      <c r="AA1788" s="2" t="str">
        <f>IF(IFERROR(FIND("BIOC",M1788,1),0)&gt;1,"BIOCITY","no")</f>
        <v>no</v>
      </c>
      <c r="AB1788" s="2">
        <f>IFERROR(SEARCH("INT",F1788,1),0)+IFERROR(SEARCH("DEV",F1788,1),0)+IFERROR(SEARCH("FC",F1788,1),0)+IFERROR(SEARCH("USD",F1788,1),0)</f>
        <v>0</v>
      </c>
    </row>
    <row r="1789" spans="1:28" x14ac:dyDescent="0.2">
      <c r="A1789" s="1" t="s">
        <v>418</v>
      </c>
      <c r="B1789" s="1" t="s">
        <v>42</v>
      </c>
      <c r="C1789" s="4">
        <v>45372</v>
      </c>
      <c r="D1789" s="1" t="s">
        <v>99</v>
      </c>
      <c r="E1789" s="1" t="s">
        <v>98</v>
      </c>
      <c r="F1789" s="1" t="s">
        <v>336</v>
      </c>
      <c r="G1789" s="1" t="s">
        <v>39</v>
      </c>
      <c r="H1789" s="1" t="s">
        <v>38</v>
      </c>
      <c r="I1789" s="1" t="s">
        <v>0</v>
      </c>
      <c r="J1789" s="1" t="s">
        <v>17</v>
      </c>
      <c r="K1789" s="1" t="s">
        <v>49</v>
      </c>
      <c r="L1789" s="1" t="s">
        <v>57</v>
      </c>
      <c r="M1789" s="1" t="s">
        <v>56</v>
      </c>
      <c r="N1789" s="1">
        <v>4320</v>
      </c>
      <c r="O1789" s="1" t="s">
        <v>4</v>
      </c>
      <c r="P1789" s="1">
        <v>4320</v>
      </c>
      <c r="Q1789" s="1">
        <v>0</v>
      </c>
      <c r="R1789" s="1" t="s">
        <v>93</v>
      </c>
      <c r="S1789" s="1">
        <v>348.38</v>
      </c>
      <c r="T1789" s="6">
        <f>+S1789*N1789</f>
        <v>1505001.6</v>
      </c>
      <c r="U1789" s="6">
        <f>+S1789*Q1789</f>
        <v>0</v>
      </c>
      <c r="V1789" s="1" t="str">
        <f>IF(AB1789=0,IFERROR(VLOOKUP(L1789,[1]listaMateriales!A:K,11,0),"-"),"Sin producto")</f>
        <v xml:space="preserve">Ladrillos (Olavarria)    </v>
      </c>
      <c r="W1789" s="6">
        <f>+IF(OR(K1789="27",K1789="28",K1789="29"),VLOOKUP(L1789,[1]listaMateriales!A:E,5,0),0)*N1789/1000</f>
        <v>29.903039999999997</v>
      </c>
      <c r="X1789" s="6">
        <f>+IF(W1789=0,0,T1789/W1789)</f>
        <v>50329.384570933267</v>
      </c>
      <c r="Y1789" s="1" t="str">
        <f>MID(L1789,14,1)</f>
        <v>1</v>
      </c>
      <c r="Z1789" s="2" t="str">
        <f>IF(IFERROR(FIND("PUL",M1789,1),0)&gt;1,"pulido","no")</f>
        <v>no</v>
      </c>
      <c r="AA1789" s="2" t="str">
        <f>IF(IFERROR(FIND("BIOC",M1789,1),0)&gt;1,"BIOCITY","no")</f>
        <v>no</v>
      </c>
      <c r="AB1789" s="2">
        <f>IFERROR(SEARCH("INT",F1789,1),0)+IFERROR(SEARCH("DEV",F1789,1),0)+IFERROR(SEARCH("FC",F1789,1),0)+IFERROR(SEARCH("USD",F1789,1),0)</f>
        <v>0</v>
      </c>
    </row>
    <row r="1790" spans="1:28" x14ac:dyDescent="0.2">
      <c r="A1790" s="1" t="s">
        <v>417</v>
      </c>
      <c r="B1790" s="1" t="s">
        <v>42</v>
      </c>
      <c r="C1790" s="4">
        <v>45372</v>
      </c>
      <c r="D1790" s="1" t="s">
        <v>97</v>
      </c>
      <c r="E1790" s="1" t="s">
        <v>96</v>
      </c>
      <c r="F1790" s="1" t="s">
        <v>336</v>
      </c>
      <c r="G1790" s="1" t="s">
        <v>39</v>
      </c>
      <c r="H1790" s="1" t="s">
        <v>38</v>
      </c>
      <c r="I1790" s="1" t="s">
        <v>0</v>
      </c>
      <c r="J1790" s="1" t="s">
        <v>17</v>
      </c>
      <c r="K1790" s="1" t="s">
        <v>49</v>
      </c>
      <c r="L1790" s="1" t="s">
        <v>57</v>
      </c>
      <c r="M1790" s="1" t="s">
        <v>56</v>
      </c>
      <c r="N1790" s="1">
        <v>2520</v>
      </c>
      <c r="O1790" s="1" t="s">
        <v>4</v>
      </c>
      <c r="P1790" s="1">
        <v>2520</v>
      </c>
      <c r="Q1790" s="1">
        <v>0</v>
      </c>
      <c r="R1790" s="1" t="s">
        <v>93</v>
      </c>
      <c r="S1790" s="1">
        <v>457.54</v>
      </c>
      <c r="T1790" s="6">
        <f>+S1790*N1790</f>
        <v>1153000.8</v>
      </c>
      <c r="U1790" s="6">
        <f>+S1790*Q1790</f>
        <v>0</v>
      </c>
      <c r="V1790" s="1" t="str">
        <f>IF(AB1790=0,IFERROR(VLOOKUP(L1790,[1]listaMateriales!A:K,11,0),"-"),"Sin producto")</f>
        <v xml:space="preserve">Ladrillos (Olavarria)    </v>
      </c>
      <c r="W1790" s="6">
        <f>+IF(OR(K1790="27",K1790="28",K1790="29"),VLOOKUP(L1790,[1]listaMateriales!A:E,5,0),0)*N1790/1000</f>
        <v>17.443439999999999</v>
      </c>
      <c r="X1790" s="6">
        <f>+IF(W1790=0,0,T1790/W1790)</f>
        <v>66099.393238948294</v>
      </c>
      <c r="Y1790" s="1" t="str">
        <f>MID(L1790,14,1)</f>
        <v>1</v>
      </c>
      <c r="Z1790" s="2" t="str">
        <f>IF(IFERROR(FIND("PUL",M1790,1),0)&gt;1,"pulido","no")</f>
        <v>no</v>
      </c>
      <c r="AA1790" s="2" t="str">
        <f>IF(IFERROR(FIND("BIOC",M1790,1),0)&gt;1,"BIOCITY","no")</f>
        <v>no</v>
      </c>
      <c r="AB1790" s="2">
        <f>IFERROR(SEARCH("INT",F1790,1),0)+IFERROR(SEARCH("DEV",F1790,1),0)+IFERROR(SEARCH("FC",F1790,1),0)+IFERROR(SEARCH("USD",F1790,1),0)</f>
        <v>0</v>
      </c>
    </row>
    <row r="1791" spans="1:28" x14ac:dyDescent="0.2">
      <c r="A1791" s="1" t="s">
        <v>417</v>
      </c>
      <c r="B1791" s="1" t="s">
        <v>42</v>
      </c>
      <c r="C1791" s="4">
        <v>45372</v>
      </c>
      <c r="D1791" s="1" t="s">
        <v>97</v>
      </c>
      <c r="E1791" s="1" t="s">
        <v>96</v>
      </c>
      <c r="F1791" s="1" t="s">
        <v>336</v>
      </c>
      <c r="G1791" s="1" t="s">
        <v>39</v>
      </c>
      <c r="H1791" s="1" t="s">
        <v>38</v>
      </c>
      <c r="I1791" s="1" t="s">
        <v>0</v>
      </c>
      <c r="J1791" s="1" t="s">
        <v>17</v>
      </c>
      <c r="K1791" s="1" t="s">
        <v>49</v>
      </c>
      <c r="L1791" s="1" t="s">
        <v>48</v>
      </c>
      <c r="M1791" s="1" t="s">
        <v>47</v>
      </c>
      <c r="N1791" s="1">
        <v>1728</v>
      </c>
      <c r="O1791" s="1" t="s">
        <v>4</v>
      </c>
      <c r="P1791" s="1">
        <v>1728</v>
      </c>
      <c r="Q1791" s="1">
        <v>0</v>
      </c>
      <c r="R1791" s="1" t="s">
        <v>93</v>
      </c>
      <c r="S1791" s="1">
        <v>337.82</v>
      </c>
      <c r="T1791" s="6">
        <f>+S1791*N1791</f>
        <v>583752.95999999996</v>
      </c>
      <c r="U1791" s="6">
        <f>+S1791*Q1791</f>
        <v>0</v>
      </c>
      <c r="V1791" s="1" t="str">
        <f>IF(AB1791=0,IFERROR(VLOOKUP(L1791,[1]listaMateriales!A:K,11,0),"-"),"Sin producto")</f>
        <v xml:space="preserve">Ladrillos (Olavarria)    </v>
      </c>
      <c r="W1791" s="6">
        <f>+IF(OR(K1791="27",K1791="28",K1791="29"),VLOOKUP(L1791,[1]listaMateriales!A:E,5,0),0)*N1791/1000</f>
        <v>9.225792000000002</v>
      </c>
      <c r="X1791" s="6">
        <f>+IF(W1791=0,0,T1791/W1791)</f>
        <v>63274.021352313146</v>
      </c>
      <c r="Y1791" s="1" t="str">
        <f>MID(L1791,14,1)</f>
        <v>1</v>
      </c>
      <c r="Z1791" s="2" t="str">
        <f>IF(IFERROR(FIND("PUL",M1791,1),0)&gt;1,"pulido","no")</f>
        <v>no</v>
      </c>
      <c r="AA1791" s="2" t="str">
        <f>IF(IFERROR(FIND("BIOC",M1791,1),0)&gt;1,"BIOCITY","no")</f>
        <v>no</v>
      </c>
      <c r="AB1791" s="2">
        <f>IFERROR(SEARCH("INT",F1791,1),0)+IFERROR(SEARCH("DEV",F1791,1),0)+IFERROR(SEARCH("FC",F1791,1),0)+IFERROR(SEARCH("USD",F1791,1),0)</f>
        <v>0</v>
      </c>
    </row>
    <row r="1792" spans="1:28" x14ac:dyDescent="0.2">
      <c r="A1792" s="1" t="s">
        <v>417</v>
      </c>
      <c r="B1792" s="1" t="s">
        <v>42</v>
      </c>
      <c r="C1792" s="4">
        <v>45372</v>
      </c>
      <c r="D1792" s="1" t="s">
        <v>97</v>
      </c>
      <c r="E1792" s="1" t="s">
        <v>96</v>
      </c>
      <c r="F1792" s="1" t="s">
        <v>336</v>
      </c>
      <c r="G1792" s="1" t="s">
        <v>39</v>
      </c>
      <c r="H1792" s="1" t="s">
        <v>38</v>
      </c>
      <c r="I1792" s="1" t="s">
        <v>0</v>
      </c>
      <c r="J1792" s="1" t="s">
        <v>17</v>
      </c>
      <c r="K1792" s="1" t="s">
        <v>49</v>
      </c>
      <c r="L1792" s="1" t="s">
        <v>55</v>
      </c>
      <c r="M1792" s="1" t="s">
        <v>54</v>
      </c>
      <c r="N1792" s="1">
        <v>1188</v>
      </c>
      <c r="O1792" s="1" t="s">
        <v>4</v>
      </c>
      <c r="P1792" s="1">
        <v>1188</v>
      </c>
      <c r="Q1792" s="1">
        <v>0</v>
      </c>
      <c r="R1792" s="1" t="s">
        <v>93</v>
      </c>
      <c r="S1792" s="1">
        <v>264.94</v>
      </c>
      <c r="T1792" s="6">
        <f>+S1792*N1792</f>
        <v>314748.71999999997</v>
      </c>
      <c r="U1792" s="6">
        <f>+S1792*Q1792</f>
        <v>0</v>
      </c>
      <c r="V1792" s="1" t="str">
        <f>IF(AB1792=0,IFERROR(VLOOKUP(L1792,[1]listaMateriales!A:K,11,0),"-"),"Sin producto")</f>
        <v xml:space="preserve">Ladrillos (Olavarria)    </v>
      </c>
      <c r="W1792" s="6">
        <f>+IF(OR(K1792="27",K1792="28",K1792="29"),VLOOKUP(L1792,[1]listaMateriales!A:E,5,0),0)*N1792/1000</f>
        <v>4.3373879999999998</v>
      </c>
      <c r="X1792" s="6">
        <f>+IF(W1792=0,0,T1792/W1792)</f>
        <v>72566.420158860579</v>
      </c>
      <c r="Y1792" s="1" t="str">
        <f>MID(L1792,14,1)</f>
        <v>1</v>
      </c>
      <c r="Z1792" s="2" t="str">
        <f>IF(IFERROR(FIND("PUL",M1792,1),0)&gt;1,"pulido","no")</f>
        <v>no</v>
      </c>
      <c r="AA1792" s="2" t="str">
        <f>IF(IFERROR(FIND("BIOC",M1792,1),0)&gt;1,"BIOCITY","no")</f>
        <v>no</v>
      </c>
      <c r="AB1792" s="2">
        <f>IFERROR(SEARCH("INT",F1792,1),0)+IFERROR(SEARCH("DEV",F1792,1),0)+IFERROR(SEARCH("FC",F1792,1),0)+IFERROR(SEARCH("USD",F1792,1),0)</f>
        <v>0</v>
      </c>
    </row>
    <row r="1793" spans="1:28" x14ac:dyDescent="0.2">
      <c r="A1793" s="1" t="s">
        <v>416</v>
      </c>
      <c r="B1793" s="1" t="s">
        <v>15</v>
      </c>
      <c r="C1793" s="4">
        <v>45372</v>
      </c>
      <c r="D1793" s="1" t="s">
        <v>415</v>
      </c>
      <c r="E1793" s="1" t="s">
        <v>414</v>
      </c>
      <c r="F1793" s="1" t="s">
        <v>336</v>
      </c>
      <c r="G1793" s="1" t="s">
        <v>39</v>
      </c>
      <c r="H1793" s="1" t="s">
        <v>38</v>
      </c>
      <c r="I1793" s="1" t="s">
        <v>50</v>
      </c>
      <c r="J1793" s="1" t="s">
        <v>17</v>
      </c>
      <c r="K1793" s="1" t="s">
        <v>49</v>
      </c>
      <c r="L1793" s="1" t="s">
        <v>55</v>
      </c>
      <c r="M1793" s="1" t="s">
        <v>54</v>
      </c>
      <c r="N1793" s="1">
        <v>1188</v>
      </c>
      <c r="O1793" s="1" t="s">
        <v>4</v>
      </c>
      <c r="P1793" s="1">
        <v>1188</v>
      </c>
      <c r="Q1793" s="1">
        <v>0</v>
      </c>
      <c r="R1793" s="1" t="s">
        <v>93</v>
      </c>
      <c r="S1793" s="1">
        <v>264.94</v>
      </c>
      <c r="T1793" s="6">
        <f>+S1793*N1793</f>
        <v>314748.71999999997</v>
      </c>
      <c r="U1793" s="6">
        <f>+S1793*Q1793</f>
        <v>0</v>
      </c>
      <c r="V1793" s="1" t="str">
        <f>IF(AB1793=0,IFERROR(VLOOKUP(L1793,[1]listaMateriales!A:K,11,0),"-"),"Sin producto")</f>
        <v xml:space="preserve">Ladrillos (Olavarria)    </v>
      </c>
      <c r="W1793" s="6">
        <f>+IF(OR(K1793="27",K1793="28",K1793="29"),VLOOKUP(L1793,[1]listaMateriales!A:E,5,0),0)*N1793/1000</f>
        <v>4.3373879999999998</v>
      </c>
      <c r="X1793" s="6">
        <f>+IF(W1793=0,0,T1793/W1793)</f>
        <v>72566.420158860579</v>
      </c>
      <c r="Y1793" s="1" t="str">
        <f>MID(L1793,14,1)</f>
        <v>1</v>
      </c>
      <c r="Z1793" s="2" t="str">
        <f>IF(IFERROR(FIND("PUL",M1793,1),0)&gt;1,"pulido","no")</f>
        <v>no</v>
      </c>
      <c r="AA1793" s="2" t="str">
        <f>IF(IFERROR(FIND("BIOC",M1793,1),0)&gt;1,"BIOCITY","no")</f>
        <v>no</v>
      </c>
      <c r="AB1793" s="2">
        <f>IFERROR(SEARCH("INT",F1793,1),0)+IFERROR(SEARCH("DEV",F1793,1),0)+IFERROR(SEARCH("FC",F1793,1),0)+IFERROR(SEARCH("USD",F1793,1),0)</f>
        <v>0</v>
      </c>
    </row>
    <row r="1794" spans="1:28" x14ac:dyDescent="0.2">
      <c r="A1794" s="1" t="s">
        <v>416</v>
      </c>
      <c r="B1794" s="1" t="s">
        <v>15</v>
      </c>
      <c r="C1794" s="4">
        <v>45372</v>
      </c>
      <c r="D1794" s="1" t="s">
        <v>415</v>
      </c>
      <c r="E1794" s="1" t="s">
        <v>414</v>
      </c>
      <c r="F1794" s="1" t="s">
        <v>336</v>
      </c>
      <c r="G1794" s="1" t="s">
        <v>39</v>
      </c>
      <c r="H1794" s="1" t="s">
        <v>38</v>
      </c>
      <c r="I1794" s="1" t="s">
        <v>50</v>
      </c>
      <c r="J1794" s="1" t="s">
        <v>17</v>
      </c>
      <c r="K1794" s="1" t="s">
        <v>49</v>
      </c>
      <c r="L1794" s="1" t="s">
        <v>48</v>
      </c>
      <c r="M1794" s="1" t="s">
        <v>47</v>
      </c>
      <c r="N1794" s="1">
        <v>3744</v>
      </c>
      <c r="O1794" s="1" t="s">
        <v>4</v>
      </c>
      <c r="P1794" s="1">
        <v>3456</v>
      </c>
      <c r="Q1794" s="1">
        <v>288</v>
      </c>
      <c r="R1794" s="1" t="s">
        <v>93</v>
      </c>
      <c r="S1794" s="1">
        <v>337.82</v>
      </c>
      <c r="T1794" s="6">
        <f>+S1794*N1794</f>
        <v>1264798.08</v>
      </c>
      <c r="U1794" s="6">
        <f>+S1794*Q1794</f>
        <v>97292.160000000003</v>
      </c>
      <c r="V1794" s="1" t="str">
        <f>IF(AB1794=0,IFERROR(VLOOKUP(L1794,[1]listaMateriales!A:K,11,0),"-"),"Sin producto")</f>
        <v xml:space="preserve">Ladrillos (Olavarria)    </v>
      </c>
      <c r="W1794" s="6">
        <f>+IF(OR(K1794="27",K1794="28",K1794="29"),VLOOKUP(L1794,[1]listaMateriales!A:E,5,0),0)*N1794/1000</f>
        <v>19.989215999999999</v>
      </c>
      <c r="X1794" s="6">
        <f>+IF(W1794=0,0,T1794/W1794)</f>
        <v>63274.021352313175</v>
      </c>
      <c r="Y1794" s="1" t="str">
        <f>MID(L1794,14,1)</f>
        <v>1</v>
      </c>
      <c r="Z1794" s="2" t="str">
        <f>IF(IFERROR(FIND("PUL",M1794,1),0)&gt;1,"pulido","no")</f>
        <v>no</v>
      </c>
      <c r="AA1794" s="2" t="str">
        <f>IF(IFERROR(FIND("BIOC",M1794,1),0)&gt;1,"BIOCITY","no")</f>
        <v>no</v>
      </c>
      <c r="AB1794" s="2">
        <f>IFERROR(SEARCH("INT",F1794,1),0)+IFERROR(SEARCH("DEV",F1794,1),0)+IFERROR(SEARCH("FC",F1794,1),0)+IFERROR(SEARCH("USD",F1794,1),0)</f>
        <v>0</v>
      </c>
    </row>
    <row r="1795" spans="1:28" x14ac:dyDescent="0.2">
      <c r="A1795" s="1" t="s">
        <v>416</v>
      </c>
      <c r="B1795" s="1" t="s">
        <v>15</v>
      </c>
      <c r="C1795" s="4">
        <v>45372</v>
      </c>
      <c r="D1795" s="1" t="s">
        <v>415</v>
      </c>
      <c r="E1795" s="1" t="s">
        <v>414</v>
      </c>
      <c r="F1795" s="1" t="s">
        <v>336</v>
      </c>
      <c r="G1795" s="1" t="s">
        <v>39</v>
      </c>
      <c r="H1795" s="1" t="s">
        <v>38</v>
      </c>
      <c r="I1795" s="1" t="s">
        <v>50</v>
      </c>
      <c r="J1795" s="1" t="s">
        <v>17</v>
      </c>
      <c r="K1795" s="1" t="s">
        <v>49</v>
      </c>
      <c r="L1795" s="1" t="s">
        <v>57</v>
      </c>
      <c r="M1795" s="1" t="s">
        <v>56</v>
      </c>
      <c r="N1795" s="1">
        <v>2340</v>
      </c>
      <c r="O1795" s="1" t="s">
        <v>4</v>
      </c>
      <c r="P1795" s="1">
        <v>2160</v>
      </c>
      <c r="Q1795" s="1">
        <v>180</v>
      </c>
      <c r="R1795" s="1" t="s">
        <v>93</v>
      </c>
      <c r="S1795" s="1">
        <v>457.54</v>
      </c>
      <c r="T1795" s="6">
        <f>+S1795*N1795</f>
        <v>1070643.6000000001</v>
      </c>
      <c r="U1795" s="6">
        <f>+S1795*Q1795</f>
        <v>82357.2</v>
      </c>
      <c r="V1795" s="1" t="str">
        <f>IF(AB1795=0,IFERROR(VLOOKUP(L1795,[1]listaMateriales!A:K,11,0),"-"),"Sin producto")</f>
        <v xml:space="preserve">Ladrillos (Olavarria)    </v>
      </c>
      <c r="W1795" s="6">
        <f>+IF(OR(K1795="27",K1795="28",K1795="29"),VLOOKUP(L1795,[1]listaMateriales!A:E,5,0),0)*N1795/1000</f>
        <v>16.197479999999999</v>
      </c>
      <c r="X1795" s="6">
        <f>+IF(W1795=0,0,T1795/W1795)</f>
        <v>66099.393238948294</v>
      </c>
      <c r="Y1795" s="1" t="str">
        <f>MID(L1795,14,1)</f>
        <v>1</v>
      </c>
      <c r="Z1795" s="2" t="str">
        <f>IF(IFERROR(FIND("PUL",M1795,1),0)&gt;1,"pulido","no")</f>
        <v>no</v>
      </c>
      <c r="AA1795" s="2" t="str">
        <f>IF(IFERROR(FIND("BIOC",M1795,1),0)&gt;1,"BIOCITY","no")</f>
        <v>no</v>
      </c>
      <c r="AB1795" s="2">
        <f>IFERROR(SEARCH("INT",F1795,1),0)+IFERROR(SEARCH("DEV",F1795,1),0)+IFERROR(SEARCH("FC",F1795,1),0)+IFERROR(SEARCH("USD",F1795,1),0)</f>
        <v>0</v>
      </c>
    </row>
    <row r="1796" spans="1:28" x14ac:dyDescent="0.2">
      <c r="A1796" s="1" t="s">
        <v>413</v>
      </c>
      <c r="B1796" s="1" t="s">
        <v>42</v>
      </c>
      <c r="C1796" s="4">
        <v>45372</v>
      </c>
      <c r="D1796" s="1" t="s">
        <v>95</v>
      </c>
      <c r="E1796" s="1" t="s">
        <v>94</v>
      </c>
      <c r="F1796" s="1" t="s">
        <v>336</v>
      </c>
      <c r="G1796" s="1" t="s">
        <v>39</v>
      </c>
      <c r="H1796" s="1" t="s">
        <v>38</v>
      </c>
      <c r="I1796" s="1" t="s">
        <v>0</v>
      </c>
      <c r="J1796" s="1" t="s">
        <v>17</v>
      </c>
      <c r="K1796" s="1" t="s">
        <v>49</v>
      </c>
      <c r="L1796" s="1" t="s">
        <v>133</v>
      </c>
      <c r="M1796" s="1" t="s">
        <v>132</v>
      </c>
      <c r="N1796" s="1">
        <v>3744</v>
      </c>
      <c r="O1796" s="1" t="s">
        <v>4</v>
      </c>
      <c r="P1796" s="1">
        <v>3456</v>
      </c>
      <c r="Q1796" s="1">
        <v>288</v>
      </c>
      <c r="R1796" s="1" t="s">
        <v>93</v>
      </c>
      <c r="S1796" s="1">
        <v>149.28</v>
      </c>
      <c r="T1796" s="6">
        <f>+S1796*N1796</f>
        <v>558904.31999999995</v>
      </c>
      <c r="U1796" s="6">
        <f>+S1796*Q1796</f>
        <v>42992.639999999999</v>
      </c>
      <c r="V1796" s="1" t="str">
        <f>IF(AB1796=0,IFERROR(VLOOKUP(L1796,[1]listaMateriales!A:K,11,0),"-"),"Sin producto")</f>
        <v xml:space="preserve">Ladrillos (Olavarria)    </v>
      </c>
      <c r="W1796" s="6">
        <f>+IF(OR(K1796="27",K1796="28",K1796="29"),VLOOKUP(L1796,[1]listaMateriales!A:E,5,0),0)*N1796/1000</f>
        <v>16.619616000000001</v>
      </c>
      <c r="X1796" s="6">
        <f>+IF(W1796=0,0,T1796/W1796)</f>
        <v>33629.195764811891</v>
      </c>
      <c r="Y1796" s="1" t="str">
        <f>MID(L1796,14,1)</f>
        <v>1</v>
      </c>
      <c r="Z1796" s="2" t="str">
        <f>IF(IFERROR(FIND("PUL",M1796,1),0)&gt;1,"pulido","no")</f>
        <v>no</v>
      </c>
      <c r="AA1796" s="2" t="str">
        <f>IF(IFERROR(FIND("BIOC",M1796,1),0)&gt;1,"BIOCITY","no")</f>
        <v>no</v>
      </c>
      <c r="AB1796" s="2">
        <f>IFERROR(SEARCH("INT",F1796,1),0)+IFERROR(SEARCH("DEV",F1796,1),0)+IFERROR(SEARCH("FC",F1796,1),0)+IFERROR(SEARCH("USD",F1796,1),0)</f>
        <v>0</v>
      </c>
    </row>
    <row r="1797" spans="1:28" x14ac:dyDescent="0.2">
      <c r="A1797" s="1" t="s">
        <v>413</v>
      </c>
      <c r="B1797" s="1" t="s">
        <v>42</v>
      </c>
      <c r="C1797" s="4">
        <v>45372</v>
      </c>
      <c r="D1797" s="1" t="s">
        <v>95</v>
      </c>
      <c r="E1797" s="1" t="s">
        <v>94</v>
      </c>
      <c r="F1797" s="1" t="s">
        <v>336</v>
      </c>
      <c r="G1797" s="1" t="s">
        <v>39</v>
      </c>
      <c r="H1797" s="1" t="s">
        <v>38</v>
      </c>
      <c r="I1797" s="1" t="s">
        <v>0</v>
      </c>
      <c r="J1797" s="1" t="s">
        <v>17</v>
      </c>
      <c r="K1797" s="1" t="s">
        <v>49</v>
      </c>
      <c r="L1797" s="1" t="s">
        <v>57</v>
      </c>
      <c r="M1797" s="1" t="s">
        <v>56</v>
      </c>
      <c r="N1797" s="1">
        <v>2340</v>
      </c>
      <c r="O1797" s="1" t="s">
        <v>4</v>
      </c>
      <c r="P1797" s="1">
        <v>2340</v>
      </c>
      <c r="Q1797" s="1">
        <v>0</v>
      </c>
      <c r="R1797" s="1" t="s">
        <v>93</v>
      </c>
      <c r="S1797" s="1">
        <v>228.46</v>
      </c>
      <c r="T1797" s="6">
        <f>+S1797*N1797</f>
        <v>534596.4</v>
      </c>
      <c r="U1797" s="6">
        <f>+S1797*Q1797</f>
        <v>0</v>
      </c>
      <c r="V1797" s="1" t="str">
        <f>IF(AB1797=0,IFERROR(VLOOKUP(L1797,[1]listaMateriales!A:K,11,0),"-"),"Sin producto")</f>
        <v xml:space="preserve">Ladrillos (Olavarria)    </v>
      </c>
      <c r="W1797" s="6">
        <f>+IF(OR(K1797="27",K1797="28",K1797="29"),VLOOKUP(L1797,[1]listaMateriales!A:E,5,0),0)*N1797/1000</f>
        <v>16.197479999999999</v>
      </c>
      <c r="X1797" s="6">
        <f>+IF(W1797=0,0,T1797/W1797)</f>
        <v>33004.911875180587</v>
      </c>
      <c r="Y1797" s="1" t="str">
        <f>MID(L1797,14,1)</f>
        <v>1</v>
      </c>
      <c r="Z1797" s="2" t="str">
        <f>IF(IFERROR(FIND("PUL",M1797,1),0)&gt;1,"pulido","no")</f>
        <v>no</v>
      </c>
      <c r="AA1797" s="2" t="str">
        <f>IF(IFERROR(FIND("BIOC",M1797,1),0)&gt;1,"BIOCITY","no")</f>
        <v>no</v>
      </c>
      <c r="AB1797" s="2">
        <f>IFERROR(SEARCH("INT",F1797,1),0)+IFERROR(SEARCH("DEV",F1797,1),0)+IFERROR(SEARCH("FC",F1797,1),0)+IFERROR(SEARCH("USD",F1797,1),0)</f>
        <v>0</v>
      </c>
    </row>
    <row r="1798" spans="1:28" x14ac:dyDescent="0.2">
      <c r="A1798" s="1" t="s">
        <v>412</v>
      </c>
      <c r="B1798" s="1" t="s">
        <v>15</v>
      </c>
      <c r="C1798" s="4">
        <v>45372</v>
      </c>
      <c r="D1798" s="1" t="s">
        <v>411</v>
      </c>
      <c r="E1798" s="1" t="s">
        <v>410</v>
      </c>
      <c r="F1798" s="1" t="s">
        <v>409</v>
      </c>
      <c r="G1798" s="1" t="s">
        <v>12</v>
      </c>
      <c r="H1798" s="1" t="s">
        <v>11</v>
      </c>
      <c r="I1798" s="1" t="s">
        <v>50</v>
      </c>
      <c r="J1798" s="1" t="s">
        <v>17</v>
      </c>
      <c r="K1798" s="1" t="s">
        <v>16</v>
      </c>
      <c r="L1798" s="1" t="s">
        <v>219</v>
      </c>
      <c r="M1798" s="1" t="s">
        <v>218</v>
      </c>
      <c r="N1798" s="1">
        <v>108</v>
      </c>
      <c r="O1798" s="1" t="s">
        <v>2</v>
      </c>
      <c r="P1798" s="1">
        <v>108</v>
      </c>
      <c r="Q1798" s="1">
        <v>0</v>
      </c>
      <c r="R1798" s="1" t="s">
        <v>195</v>
      </c>
      <c r="S1798" s="1">
        <v>7913.72</v>
      </c>
      <c r="T1798" s="6">
        <f>+S1798*N1798</f>
        <v>854681.76</v>
      </c>
      <c r="U1798" s="6">
        <f>+S1798*Q1798</f>
        <v>0</v>
      </c>
      <c r="V1798" s="1" t="str">
        <f>IF(AB1798=0,IFERROR(VLOOKUP(L1798,[1]listaMateriales!A:K,11,0),"-"),"Sin producto")</f>
        <v>60x60-61x61-61,5x61,5</v>
      </c>
      <c r="W1798" s="6">
        <f>+IF(OR(K1798="27",K1798="28",K1798="29"),VLOOKUP(L1798,[1]listaMateriales!A:E,5,0),0)*N1798/1000</f>
        <v>0</v>
      </c>
      <c r="X1798" s="6">
        <f>+IF(W1798=0,0,T1798/W1798)</f>
        <v>0</v>
      </c>
      <c r="Y1798" s="1" t="str">
        <f>MID(L1798,14,1)</f>
        <v>1</v>
      </c>
      <c r="Z1798" s="2" t="str">
        <f>IF(IFERROR(FIND("PUL",M1798,1),0)&gt;1,"pulido","no")</f>
        <v>no</v>
      </c>
      <c r="AA1798" s="2" t="str">
        <f>IF(IFERROR(FIND("BIOC",M1798,1),0)&gt;1,"BIOCITY","no")</f>
        <v>no</v>
      </c>
      <c r="AB1798" s="2">
        <f>IFERROR(SEARCH("INT",F1798,1),0)+IFERROR(SEARCH("DEV",F1798,1),0)+IFERROR(SEARCH("FC",F1798,1),0)+IFERROR(SEARCH("USD",F1798,1),0)</f>
        <v>0</v>
      </c>
    </row>
    <row r="1799" spans="1:28" x14ac:dyDescent="0.2">
      <c r="A1799" s="1" t="s">
        <v>408</v>
      </c>
      <c r="B1799" s="1" t="s">
        <v>15</v>
      </c>
      <c r="C1799" s="4">
        <v>45372</v>
      </c>
      <c r="D1799" s="1" t="s">
        <v>407</v>
      </c>
      <c r="E1799" s="1" t="s">
        <v>406</v>
      </c>
      <c r="F1799" s="1" t="s">
        <v>336</v>
      </c>
      <c r="G1799" s="1" t="s">
        <v>39</v>
      </c>
      <c r="H1799" s="1" t="s">
        <v>38</v>
      </c>
      <c r="I1799" s="1" t="s">
        <v>50</v>
      </c>
      <c r="J1799" s="1" t="s">
        <v>17</v>
      </c>
      <c r="K1799" s="1" t="s">
        <v>49</v>
      </c>
      <c r="L1799" s="1" t="s">
        <v>57</v>
      </c>
      <c r="M1799" s="1" t="s">
        <v>56</v>
      </c>
      <c r="N1799" s="1">
        <v>2160</v>
      </c>
      <c r="O1799" s="1" t="s">
        <v>4</v>
      </c>
      <c r="P1799" s="1">
        <v>2070</v>
      </c>
      <c r="Q1799" s="1">
        <v>90</v>
      </c>
      <c r="R1799" s="1" t="s">
        <v>144</v>
      </c>
      <c r="S1799" s="1">
        <v>506.88</v>
      </c>
      <c r="T1799" s="6">
        <f>+S1799*N1799</f>
        <v>1094860.8</v>
      </c>
      <c r="U1799" s="6">
        <f>+S1799*Q1799</f>
        <v>45619.199999999997</v>
      </c>
      <c r="V1799" s="1" t="str">
        <f>IF(AB1799=0,IFERROR(VLOOKUP(L1799,[1]listaMateriales!A:K,11,0),"-"),"Sin producto")</f>
        <v xml:space="preserve">Ladrillos (Olavarria)    </v>
      </c>
      <c r="W1799" s="6">
        <f>+IF(OR(K1799="27",K1799="28",K1799="29"),VLOOKUP(L1799,[1]listaMateriales!A:E,5,0),0)*N1799/1000</f>
        <v>14.951519999999999</v>
      </c>
      <c r="X1799" s="6">
        <f>+IF(W1799=0,0,T1799/W1799)</f>
        <v>73227.390927477623</v>
      </c>
      <c r="Y1799" s="1" t="str">
        <f>MID(L1799,14,1)</f>
        <v>1</v>
      </c>
      <c r="Z1799" s="2" t="str">
        <f>IF(IFERROR(FIND("PUL",M1799,1),0)&gt;1,"pulido","no")</f>
        <v>no</v>
      </c>
      <c r="AA1799" s="2" t="str">
        <f>IF(IFERROR(FIND("BIOC",M1799,1),0)&gt;1,"BIOCITY","no")</f>
        <v>no</v>
      </c>
      <c r="AB1799" s="2">
        <f>IFERROR(SEARCH("INT",F1799,1),0)+IFERROR(SEARCH("DEV",F1799,1),0)+IFERROR(SEARCH("FC",F1799,1),0)+IFERROR(SEARCH("USD",F1799,1),0)</f>
        <v>0</v>
      </c>
    </row>
    <row r="1800" spans="1:28" x14ac:dyDescent="0.2">
      <c r="A1800" s="1" t="s">
        <v>408</v>
      </c>
      <c r="B1800" s="1" t="s">
        <v>15</v>
      </c>
      <c r="C1800" s="4">
        <v>45372</v>
      </c>
      <c r="D1800" s="1" t="s">
        <v>407</v>
      </c>
      <c r="E1800" s="1" t="s">
        <v>406</v>
      </c>
      <c r="F1800" s="1" t="s">
        <v>336</v>
      </c>
      <c r="G1800" s="1" t="s">
        <v>39</v>
      </c>
      <c r="H1800" s="1" t="s">
        <v>38</v>
      </c>
      <c r="I1800" s="1" t="s">
        <v>50</v>
      </c>
      <c r="J1800" s="1" t="s">
        <v>17</v>
      </c>
      <c r="K1800" s="1" t="s">
        <v>49</v>
      </c>
      <c r="L1800" s="1" t="s">
        <v>48</v>
      </c>
      <c r="M1800" s="1" t="s">
        <v>47</v>
      </c>
      <c r="N1800" s="1">
        <v>3456</v>
      </c>
      <c r="O1800" s="1" t="s">
        <v>4</v>
      </c>
      <c r="P1800" s="1">
        <v>3312</v>
      </c>
      <c r="Q1800" s="1">
        <v>144</v>
      </c>
      <c r="R1800" s="1" t="s">
        <v>144</v>
      </c>
      <c r="S1800" s="1">
        <v>374.25</v>
      </c>
      <c r="T1800" s="6">
        <f>+S1800*N1800</f>
        <v>1293408</v>
      </c>
      <c r="U1800" s="6">
        <f>+S1800*Q1800</f>
        <v>53892</v>
      </c>
      <c r="V1800" s="1" t="str">
        <f>IF(AB1800=0,IFERROR(VLOOKUP(L1800,[1]listaMateriales!A:K,11,0),"-"),"Sin producto")</f>
        <v xml:space="preserve">Ladrillos (Olavarria)    </v>
      </c>
      <c r="W1800" s="6">
        <f>+IF(OR(K1800="27",K1800="28",K1800="29"),VLOOKUP(L1800,[1]listaMateriales!A:E,5,0),0)*N1800/1000</f>
        <v>18.451584000000004</v>
      </c>
      <c r="X1800" s="6">
        <f>+IF(W1800=0,0,T1800/W1800)</f>
        <v>70097.396516201523</v>
      </c>
      <c r="Y1800" s="1" t="str">
        <f>MID(L1800,14,1)</f>
        <v>1</v>
      </c>
      <c r="Z1800" s="2" t="str">
        <f>IF(IFERROR(FIND("PUL",M1800,1),0)&gt;1,"pulido","no")</f>
        <v>no</v>
      </c>
      <c r="AA1800" s="2" t="str">
        <f>IF(IFERROR(FIND("BIOC",M1800,1),0)&gt;1,"BIOCITY","no")</f>
        <v>no</v>
      </c>
      <c r="AB1800" s="2">
        <f>IFERROR(SEARCH("INT",F1800,1),0)+IFERROR(SEARCH("DEV",F1800,1),0)+IFERROR(SEARCH("FC",F1800,1),0)+IFERROR(SEARCH("USD",F1800,1),0)</f>
        <v>0</v>
      </c>
    </row>
    <row r="1801" spans="1:28" x14ac:dyDescent="0.2">
      <c r="A1801" s="1" t="s">
        <v>405</v>
      </c>
      <c r="B1801" s="1" t="s">
        <v>15</v>
      </c>
      <c r="C1801" s="4">
        <v>45372</v>
      </c>
      <c r="D1801" s="1" t="s">
        <v>404</v>
      </c>
      <c r="E1801" s="1" t="s">
        <v>403</v>
      </c>
      <c r="F1801" s="1" t="s">
        <v>402</v>
      </c>
      <c r="G1801" s="1" t="s">
        <v>39</v>
      </c>
      <c r="H1801" s="1" t="s">
        <v>38</v>
      </c>
      <c r="I1801" s="1" t="s">
        <v>50</v>
      </c>
      <c r="J1801" s="1" t="s">
        <v>17</v>
      </c>
      <c r="K1801" s="1" t="s">
        <v>49</v>
      </c>
      <c r="L1801" s="1" t="s">
        <v>57</v>
      </c>
      <c r="M1801" s="1" t="s">
        <v>56</v>
      </c>
      <c r="N1801" s="1">
        <v>3150</v>
      </c>
      <c r="O1801" s="1" t="s">
        <v>4</v>
      </c>
      <c r="P1801" s="1">
        <v>0</v>
      </c>
      <c r="Q1801" s="1">
        <v>3150</v>
      </c>
      <c r="R1801" s="1" t="s">
        <v>102</v>
      </c>
      <c r="S1801" s="1">
        <v>448.57</v>
      </c>
      <c r="T1801" s="6">
        <f>+S1801*N1801</f>
        <v>1412995.5</v>
      </c>
      <c r="U1801" s="6">
        <f>+S1801*Q1801</f>
        <v>1412995.5</v>
      </c>
      <c r="V1801" s="1" t="str">
        <f>IF(AB1801=0,IFERROR(VLOOKUP(L1801,[1]listaMateriales!A:K,11,0),"-"),"Sin producto")</f>
        <v xml:space="preserve">Ladrillos (Olavarria)    </v>
      </c>
      <c r="W1801" s="6">
        <f>+IF(OR(K1801="27",K1801="28",K1801="29"),VLOOKUP(L1801,[1]listaMateriales!A:E,5,0),0)*N1801/1000</f>
        <v>21.804299999999998</v>
      </c>
      <c r="X1801" s="6">
        <f>+IF(W1801=0,0,T1801/W1801)</f>
        <v>64803.524992776664</v>
      </c>
      <c r="Y1801" s="1" t="str">
        <f>MID(L1801,14,1)</f>
        <v>1</v>
      </c>
      <c r="Z1801" s="2" t="str">
        <f>IF(IFERROR(FIND("PUL",M1801,1),0)&gt;1,"pulido","no")</f>
        <v>no</v>
      </c>
      <c r="AA1801" s="2" t="str">
        <f>IF(IFERROR(FIND("BIOC",M1801,1),0)&gt;1,"BIOCITY","no")</f>
        <v>no</v>
      </c>
      <c r="AB1801" s="2">
        <f>IFERROR(SEARCH("INT",F1801,1),0)+IFERROR(SEARCH("DEV",F1801,1),0)+IFERROR(SEARCH("FC",F1801,1),0)+IFERROR(SEARCH("USD",F1801,1),0)</f>
        <v>0</v>
      </c>
    </row>
    <row r="1802" spans="1:28" x14ac:dyDescent="0.2">
      <c r="A1802" s="1" t="s">
        <v>401</v>
      </c>
      <c r="B1802" s="1" t="s">
        <v>15</v>
      </c>
      <c r="C1802" s="4">
        <v>45372</v>
      </c>
      <c r="D1802" s="1" t="s">
        <v>400</v>
      </c>
      <c r="E1802" s="1" t="s">
        <v>399</v>
      </c>
      <c r="F1802" s="1" t="s">
        <v>398</v>
      </c>
      <c r="G1802" s="1" t="s">
        <v>12</v>
      </c>
      <c r="H1802" s="1" t="s">
        <v>11</v>
      </c>
      <c r="I1802" s="1" t="s">
        <v>50</v>
      </c>
      <c r="J1802" s="1" t="s">
        <v>17</v>
      </c>
      <c r="K1802" s="1" t="s">
        <v>16</v>
      </c>
      <c r="L1802" s="1" t="s">
        <v>397</v>
      </c>
      <c r="M1802" s="1" t="s">
        <v>396</v>
      </c>
      <c r="N1802" s="1">
        <v>10</v>
      </c>
      <c r="O1802" s="1" t="s">
        <v>1</v>
      </c>
      <c r="P1802" s="1">
        <v>8.8000000000000007</v>
      </c>
      <c r="Q1802" s="1">
        <v>1.2</v>
      </c>
      <c r="R1802" s="1" t="s">
        <v>225</v>
      </c>
      <c r="S1802" s="1">
        <v>143.83000000000001</v>
      </c>
      <c r="T1802" s="6">
        <f>+S1802*N1802</f>
        <v>1438.3000000000002</v>
      </c>
      <c r="U1802" s="6">
        <f>+S1802*Q1802</f>
        <v>172.596</v>
      </c>
      <c r="V1802" s="1" t="str">
        <f>IF(AB1802=0,IFERROR(VLOOKUP(L1802,[1]listaMateriales!A:K,11,0),"-"),"Sin producto")</f>
        <v>Sin Producto</v>
      </c>
      <c r="W1802" s="6">
        <f>+IF(OR(K1802="27",K1802="28",K1802="29"),VLOOKUP(L1802,[1]listaMateriales!A:E,5,0),0)*N1802/1000</f>
        <v>0</v>
      </c>
      <c r="X1802" s="6">
        <f>+IF(W1802=0,0,T1802/W1802)</f>
        <v>0</v>
      </c>
      <c r="Y1802" s="1" t="str">
        <f>MID(L1802,14,1)</f>
        <v/>
      </c>
      <c r="Z1802" s="2" t="str">
        <f>IF(IFERROR(FIND("PUL",M1802,1),0)&gt;1,"pulido","no")</f>
        <v>no</v>
      </c>
      <c r="AA1802" s="2" t="str">
        <f>IF(IFERROR(FIND("BIOC",M1802,1),0)&gt;1,"BIOCITY","no")</f>
        <v>no</v>
      </c>
      <c r="AB1802" s="2">
        <f>IFERROR(SEARCH("INT",F1802,1),0)+IFERROR(SEARCH("DEV",F1802,1),0)+IFERROR(SEARCH("FC",F1802,1),0)+IFERROR(SEARCH("USD",F1802,1),0)</f>
        <v>0</v>
      </c>
    </row>
    <row r="1803" spans="1:28" x14ac:dyDescent="0.2">
      <c r="A1803" s="1" t="s">
        <v>395</v>
      </c>
      <c r="B1803" s="1" t="s">
        <v>15</v>
      </c>
      <c r="C1803" s="4">
        <v>45372</v>
      </c>
      <c r="D1803" s="1" t="s">
        <v>394</v>
      </c>
      <c r="E1803" s="1" t="s">
        <v>393</v>
      </c>
      <c r="F1803" s="1" t="s">
        <v>364</v>
      </c>
      <c r="G1803" s="1" t="s">
        <v>39</v>
      </c>
      <c r="H1803" s="1" t="s">
        <v>38</v>
      </c>
      <c r="I1803" s="1" t="s">
        <v>50</v>
      </c>
      <c r="J1803" s="1" t="s">
        <v>37</v>
      </c>
      <c r="K1803" s="1" t="s">
        <v>36</v>
      </c>
      <c r="L1803" s="1" t="s">
        <v>35</v>
      </c>
      <c r="M1803" s="1" t="s">
        <v>34</v>
      </c>
      <c r="N1803" s="1">
        <v>864</v>
      </c>
      <c r="O1803" s="1" t="s">
        <v>4</v>
      </c>
      <c r="P1803" s="1">
        <v>0</v>
      </c>
      <c r="Q1803" s="1">
        <v>864</v>
      </c>
      <c r="R1803" s="1" t="s">
        <v>102</v>
      </c>
      <c r="S1803" s="1">
        <v>321.97000000000003</v>
      </c>
      <c r="T1803" s="6">
        <f>+S1803*N1803</f>
        <v>278182.08</v>
      </c>
      <c r="U1803" s="6">
        <f>+S1803*Q1803</f>
        <v>278182.08</v>
      </c>
      <c r="V1803" s="1" t="str">
        <f>IF(AB1803=0,IFERROR(VLOOKUP(L1803,[1]listaMateriales!A:K,11,0),"-"),"Sin producto")</f>
        <v>Ladrillos (Campana)</v>
      </c>
      <c r="W1803" s="6">
        <f>+IF(OR(K1803="27",K1803="28",K1803="29"),VLOOKUP(L1803,[1]listaMateriales!A:E,5,0),0)*N1803/1000</f>
        <v>4.1471999999999998</v>
      </c>
      <c r="X1803" s="6">
        <f>+IF(W1803=0,0,T1803/W1803)</f>
        <v>67077.083333333343</v>
      </c>
      <c r="Y1803" s="1" t="str">
        <f>MID(L1803,14,1)</f>
        <v/>
      </c>
      <c r="Z1803" s="2" t="str">
        <f>IF(IFERROR(FIND("PUL",M1803,1),0)&gt;1,"pulido","no")</f>
        <v>no</v>
      </c>
      <c r="AA1803" s="2" t="str">
        <f>IF(IFERROR(FIND("BIOC",M1803,1),0)&gt;1,"BIOCITY","no")</f>
        <v>no</v>
      </c>
      <c r="AB1803" s="2">
        <f>IFERROR(SEARCH("INT",F1803,1),0)+IFERROR(SEARCH("DEV",F1803,1),0)+IFERROR(SEARCH("FC",F1803,1),0)+IFERROR(SEARCH("USD",F1803,1),0)</f>
        <v>0</v>
      </c>
    </row>
    <row r="1804" spans="1:28" x14ac:dyDescent="0.2">
      <c r="A1804" s="1" t="s">
        <v>392</v>
      </c>
      <c r="B1804" s="1" t="s">
        <v>15</v>
      </c>
      <c r="C1804" s="4">
        <v>45372</v>
      </c>
      <c r="D1804" s="1" t="s">
        <v>391</v>
      </c>
      <c r="E1804" s="1" t="s">
        <v>390</v>
      </c>
      <c r="F1804" s="1" t="s">
        <v>364</v>
      </c>
      <c r="G1804" s="1" t="s">
        <v>12</v>
      </c>
      <c r="H1804" s="1" t="s">
        <v>11</v>
      </c>
      <c r="I1804" s="1" t="s">
        <v>50</v>
      </c>
      <c r="J1804" s="1" t="s">
        <v>37</v>
      </c>
      <c r="K1804" s="1" t="s">
        <v>36</v>
      </c>
      <c r="L1804" s="1" t="s">
        <v>35</v>
      </c>
      <c r="M1804" s="1" t="s">
        <v>34</v>
      </c>
      <c r="N1804" s="1">
        <v>432</v>
      </c>
      <c r="O1804" s="1" t="s">
        <v>4</v>
      </c>
      <c r="P1804" s="1">
        <v>0</v>
      </c>
      <c r="Q1804" s="1">
        <v>432</v>
      </c>
      <c r="R1804" s="1" t="s">
        <v>102</v>
      </c>
      <c r="S1804" s="1">
        <v>321.97000000000003</v>
      </c>
      <c r="T1804" s="6">
        <f>+S1804*N1804</f>
        <v>139091.04</v>
      </c>
      <c r="U1804" s="6">
        <f>+S1804*Q1804</f>
        <v>139091.04</v>
      </c>
      <c r="V1804" s="1" t="str">
        <f>IF(AB1804=0,IFERROR(VLOOKUP(L1804,[1]listaMateriales!A:K,11,0),"-"),"Sin producto")</f>
        <v>Ladrillos (Campana)</v>
      </c>
      <c r="W1804" s="6">
        <f>+IF(OR(K1804="27",K1804="28",K1804="29"),VLOOKUP(L1804,[1]listaMateriales!A:E,5,0),0)*N1804/1000</f>
        <v>2.0735999999999999</v>
      </c>
      <c r="X1804" s="6">
        <f>+IF(W1804=0,0,T1804/W1804)</f>
        <v>67077.083333333343</v>
      </c>
      <c r="Y1804" s="1" t="str">
        <f>MID(L1804,14,1)</f>
        <v/>
      </c>
      <c r="Z1804" s="2" t="str">
        <f>IF(IFERROR(FIND("PUL",M1804,1),0)&gt;1,"pulido","no")</f>
        <v>no</v>
      </c>
      <c r="AA1804" s="2" t="str">
        <f>IF(IFERROR(FIND("BIOC",M1804,1),0)&gt;1,"BIOCITY","no")</f>
        <v>no</v>
      </c>
      <c r="AB1804" s="2">
        <f>IFERROR(SEARCH("INT",F1804,1),0)+IFERROR(SEARCH("DEV",F1804,1),0)+IFERROR(SEARCH("FC",F1804,1),0)+IFERROR(SEARCH("USD",F1804,1),0)</f>
        <v>0</v>
      </c>
    </row>
    <row r="1805" spans="1:28" x14ac:dyDescent="0.2">
      <c r="A1805" s="1" t="s">
        <v>373</v>
      </c>
      <c r="B1805" s="1" t="s">
        <v>15</v>
      </c>
      <c r="C1805" s="4">
        <v>45372</v>
      </c>
      <c r="D1805" s="1" t="s">
        <v>372</v>
      </c>
      <c r="E1805" s="1" t="s">
        <v>371</v>
      </c>
      <c r="F1805" s="1" t="s">
        <v>370</v>
      </c>
      <c r="G1805" s="1" t="s">
        <v>12</v>
      </c>
      <c r="H1805" s="1" t="s">
        <v>11</v>
      </c>
      <c r="I1805" s="1" t="s">
        <v>50</v>
      </c>
      <c r="J1805" s="1" t="s">
        <v>17</v>
      </c>
      <c r="K1805" s="1" t="s">
        <v>16</v>
      </c>
      <c r="L1805" s="1" t="s">
        <v>352</v>
      </c>
      <c r="M1805" s="1" t="s">
        <v>351</v>
      </c>
      <c r="N1805" s="1">
        <v>280.8</v>
      </c>
      <c r="O1805" s="1" t="s">
        <v>2</v>
      </c>
      <c r="P1805" s="1">
        <v>0</v>
      </c>
      <c r="Q1805" s="1">
        <v>280.8</v>
      </c>
      <c r="R1805" s="1" t="s">
        <v>33</v>
      </c>
      <c r="S1805" s="1">
        <v>9073.66</v>
      </c>
      <c r="T1805" s="6">
        <f>+S1805*N1805</f>
        <v>2547883.7280000001</v>
      </c>
      <c r="U1805" s="6">
        <f>+S1805*Q1805</f>
        <v>2547883.7280000001</v>
      </c>
      <c r="V1805" s="1" t="str">
        <f>IF(AB1805=0,IFERROR(VLOOKUP(L1805,[1]listaMateriales!A:K,11,0),"-"),"Sin producto")</f>
        <v xml:space="preserve">64 x 122 </v>
      </c>
      <c r="W1805" s="6">
        <f>+IF(OR(K1805="27",K1805="28",K1805="29"),VLOOKUP(L1805,[1]listaMateriales!A:E,5,0),0)*N1805/1000</f>
        <v>0</v>
      </c>
      <c r="X1805" s="6">
        <f>+IF(W1805=0,0,T1805/W1805)</f>
        <v>0</v>
      </c>
      <c r="Y1805" s="1" t="str">
        <f>MID(L1805,14,1)</f>
        <v>2</v>
      </c>
      <c r="Z1805" s="2" t="str">
        <f>IF(IFERROR(FIND("PUL",M1805,1),0)&gt;1,"pulido","no")</f>
        <v>no</v>
      </c>
      <c r="AA1805" s="2" t="str">
        <f>IF(IFERROR(FIND("BIOC",M1805,1),0)&gt;1,"BIOCITY","no")</f>
        <v>no</v>
      </c>
      <c r="AB1805" s="2">
        <f>IFERROR(SEARCH("INT",F1805,1),0)+IFERROR(SEARCH("DEV",F1805,1),0)+IFERROR(SEARCH("FC",F1805,1),0)+IFERROR(SEARCH("USD",F1805,1),0)</f>
        <v>0</v>
      </c>
    </row>
    <row r="1806" spans="1:28" x14ac:dyDescent="0.2">
      <c r="A1806" s="1" t="s">
        <v>373</v>
      </c>
      <c r="B1806" s="1" t="s">
        <v>15</v>
      </c>
      <c r="C1806" s="4">
        <v>45372</v>
      </c>
      <c r="D1806" s="1" t="s">
        <v>372</v>
      </c>
      <c r="E1806" s="1" t="s">
        <v>371</v>
      </c>
      <c r="F1806" s="1" t="s">
        <v>370</v>
      </c>
      <c r="G1806" s="1" t="s">
        <v>12</v>
      </c>
      <c r="H1806" s="1" t="s">
        <v>11</v>
      </c>
      <c r="I1806" s="1" t="s">
        <v>50</v>
      </c>
      <c r="J1806" s="1" t="s">
        <v>17</v>
      </c>
      <c r="K1806" s="1" t="s">
        <v>16</v>
      </c>
      <c r="L1806" s="1" t="s">
        <v>389</v>
      </c>
      <c r="M1806" s="1" t="s">
        <v>388</v>
      </c>
      <c r="N1806" s="1">
        <v>280.8</v>
      </c>
      <c r="O1806" s="1" t="s">
        <v>2</v>
      </c>
      <c r="P1806" s="1">
        <v>0</v>
      </c>
      <c r="Q1806" s="1">
        <v>280.8</v>
      </c>
      <c r="R1806" s="1" t="s">
        <v>33</v>
      </c>
      <c r="S1806" s="1">
        <v>9073.66</v>
      </c>
      <c r="T1806" s="6">
        <f>+S1806*N1806</f>
        <v>2547883.7280000001</v>
      </c>
      <c r="U1806" s="6">
        <f>+S1806*Q1806</f>
        <v>2547883.7280000001</v>
      </c>
      <c r="V1806" s="1" t="str">
        <f>IF(AB1806=0,IFERROR(VLOOKUP(L1806,[1]listaMateriales!A:K,11,0),"-"),"Sin producto")</f>
        <v xml:space="preserve">64 x 122 </v>
      </c>
      <c r="W1806" s="6">
        <f>+IF(OR(K1806="27",K1806="28",K1806="29"),VLOOKUP(L1806,[1]listaMateriales!A:E,5,0),0)*N1806/1000</f>
        <v>0</v>
      </c>
      <c r="X1806" s="6">
        <f>+IF(W1806=0,0,T1806/W1806)</f>
        <v>0</v>
      </c>
      <c r="Y1806" s="1" t="str">
        <f>MID(L1806,14,1)</f>
        <v>2</v>
      </c>
      <c r="Z1806" s="2" t="str">
        <f>IF(IFERROR(FIND("PUL",M1806,1),0)&gt;1,"pulido","no")</f>
        <v>no</v>
      </c>
      <c r="AA1806" s="2" t="str">
        <f>IF(IFERROR(FIND("BIOC",M1806,1),0)&gt;1,"BIOCITY","no")</f>
        <v>no</v>
      </c>
      <c r="AB1806" s="2">
        <f>IFERROR(SEARCH("INT",F1806,1),0)+IFERROR(SEARCH("DEV",F1806,1),0)+IFERROR(SEARCH("FC",F1806,1),0)+IFERROR(SEARCH("USD",F1806,1),0)</f>
        <v>0</v>
      </c>
    </row>
    <row r="1807" spans="1:28" x14ac:dyDescent="0.2">
      <c r="A1807" s="1" t="s">
        <v>373</v>
      </c>
      <c r="B1807" s="1" t="s">
        <v>15</v>
      </c>
      <c r="C1807" s="4">
        <v>45372</v>
      </c>
      <c r="D1807" s="1" t="s">
        <v>372</v>
      </c>
      <c r="E1807" s="1" t="s">
        <v>371</v>
      </c>
      <c r="F1807" s="1" t="s">
        <v>370</v>
      </c>
      <c r="G1807" s="1" t="s">
        <v>12</v>
      </c>
      <c r="H1807" s="1" t="s">
        <v>11</v>
      </c>
      <c r="I1807" s="1" t="s">
        <v>50</v>
      </c>
      <c r="J1807" s="1" t="s">
        <v>17</v>
      </c>
      <c r="K1807" s="1" t="s">
        <v>16</v>
      </c>
      <c r="L1807" s="1" t="s">
        <v>387</v>
      </c>
      <c r="M1807" s="1" t="s">
        <v>386</v>
      </c>
      <c r="N1807" s="1">
        <v>280.8</v>
      </c>
      <c r="O1807" s="1" t="s">
        <v>2</v>
      </c>
      <c r="P1807" s="1">
        <v>0</v>
      </c>
      <c r="Q1807" s="1">
        <v>280.8</v>
      </c>
      <c r="R1807" s="1" t="s">
        <v>33</v>
      </c>
      <c r="S1807" s="1">
        <v>9073.66</v>
      </c>
      <c r="T1807" s="6">
        <f>+S1807*N1807</f>
        <v>2547883.7280000001</v>
      </c>
      <c r="U1807" s="6">
        <f>+S1807*Q1807</f>
        <v>2547883.7280000001</v>
      </c>
      <c r="V1807" s="1" t="str">
        <f>IF(AB1807=0,IFERROR(VLOOKUP(L1807,[1]listaMateriales!A:K,11,0),"-"),"Sin producto")</f>
        <v xml:space="preserve">64 x 122 </v>
      </c>
      <c r="W1807" s="6">
        <f>+IF(OR(K1807="27",K1807="28",K1807="29"),VLOOKUP(L1807,[1]listaMateriales!A:E,5,0),0)*N1807/1000</f>
        <v>0</v>
      </c>
      <c r="X1807" s="6">
        <f>+IF(W1807=0,0,T1807/W1807)</f>
        <v>0</v>
      </c>
      <c r="Y1807" s="1" t="str">
        <f>MID(L1807,14,1)</f>
        <v>2</v>
      </c>
      <c r="Z1807" s="2" t="str">
        <f>IF(IFERROR(FIND("PUL",M1807,1),0)&gt;1,"pulido","no")</f>
        <v>no</v>
      </c>
      <c r="AA1807" s="2" t="str">
        <f>IF(IFERROR(FIND("BIOC",M1807,1),0)&gt;1,"BIOCITY","no")</f>
        <v>no</v>
      </c>
      <c r="AB1807" s="2">
        <f>IFERROR(SEARCH("INT",F1807,1),0)+IFERROR(SEARCH("DEV",F1807,1),0)+IFERROR(SEARCH("FC",F1807,1),0)+IFERROR(SEARCH("USD",F1807,1),0)</f>
        <v>0</v>
      </c>
    </row>
    <row r="1808" spans="1:28" x14ac:dyDescent="0.2">
      <c r="A1808" s="1" t="s">
        <v>373</v>
      </c>
      <c r="B1808" s="1" t="s">
        <v>15</v>
      </c>
      <c r="C1808" s="4">
        <v>45372</v>
      </c>
      <c r="D1808" s="1" t="s">
        <v>372</v>
      </c>
      <c r="E1808" s="1" t="s">
        <v>371</v>
      </c>
      <c r="F1808" s="1" t="s">
        <v>370</v>
      </c>
      <c r="G1808" s="1" t="s">
        <v>12</v>
      </c>
      <c r="H1808" s="1" t="s">
        <v>11</v>
      </c>
      <c r="I1808" s="1" t="s">
        <v>50</v>
      </c>
      <c r="J1808" s="1" t="s">
        <v>17</v>
      </c>
      <c r="K1808" s="1" t="s">
        <v>16</v>
      </c>
      <c r="L1808" s="1" t="s">
        <v>385</v>
      </c>
      <c r="M1808" s="1" t="s">
        <v>384</v>
      </c>
      <c r="N1808" s="1">
        <v>280.8</v>
      </c>
      <c r="O1808" s="1" t="s">
        <v>2</v>
      </c>
      <c r="P1808" s="1">
        <v>0</v>
      </c>
      <c r="Q1808" s="1">
        <v>280.8</v>
      </c>
      <c r="R1808" s="1" t="s">
        <v>33</v>
      </c>
      <c r="S1808" s="1">
        <v>9073.66</v>
      </c>
      <c r="T1808" s="6">
        <f>+S1808*N1808</f>
        <v>2547883.7280000001</v>
      </c>
      <c r="U1808" s="6">
        <f>+S1808*Q1808</f>
        <v>2547883.7280000001</v>
      </c>
      <c r="V1808" s="1" t="str">
        <f>IF(AB1808=0,IFERROR(VLOOKUP(L1808,[1]listaMateriales!A:K,11,0),"-"),"Sin producto")</f>
        <v xml:space="preserve">64 x 122 </v>
      </c>
      <c r="W1808" s="6">
        <f>+IF(OR(K1808="27",K1808="28",K1808="29"),VLOOKUP(L1808,[1]listaMateriales!A:E,5,0),0)*N1808/1000</f>
        <v>0</v>
      </c>
      <c r="X1808" s="6">
        <f>+IF(W1808=0,0,T1808/W1808)</f>
        <v>0</v>
      </c>
      <c r="Y1808" s="1" t="str">
        <f>MID(L1808,14,1)</f>
        <v>2</v>
      </c>
      <c r="Z1808" s="2" t="str">
        <f>IF(IFERROR(FIND("PUL",M1808,1),0)&gt;1,"pulido","no")</f>
        <v>no</v>
      </c>
      <c r="AA1808" s="2" t="str">
        <f>IF(IFERROR(FIND("BIOC",M1808,1),0)&gt;1,"BIOCITY","no")</f>
        <v>no</v>
      </c>
      <c r="AB1808" s="2">
        <f>IFERROR(SEARCH("INT",F1808,1),0)+IFERROR(SEARCH("DEV",F1808,1),0)+IFERROR(SEARCH("FC",F1808,1),0)+IFERROR(SEARCH("USD",F1808,1),0)</f>
        <v>0</v>
      </c>
    </row>
    <row r="1809" spans="1:28" x14ac:dyDescent="0.2">
      <c r="A1809" s="1" t="s">
        <v>373</v>
      </c>
      <c r="B1809" s="1" t="s">
        <v>15</v>
      </c>
      <c r="C1809" s="4">
        <v>45372</v>
      </c>
      <c r="D1809" s="1" t="s">
        <v>372</v>
      </c>
      <c r="E1809" s="1" t="s">
        <v>371</v>
      </c>
      <c r="F1809" s="1" t="s">
        <v>370</v>
      </c>
      <c r="G1809" s="1" t="s">
        <v>12</v>
      </c>
      <c r="H1809" s="1" t="s">
        <v>11</v>
      </c>
      <c r="I1809" s="1" t="s">
        <v>50</v>
      </c>
      <c r="J1809" s="1" t="s">
        <v>17</v>
      </c>
      <c r="K1809" s="1" t="s">
        <v>16</v>
      </c>
      <c r="L1809" s="1" t="s">
        <v>383</v>
      </c>
      <c r="M1809" s="1" t="s">
        <v>382</v>
      </c>
      <c r="N1809" s="1">
        <v>48.6</v>
      </c>
      <c r="O1809" s="1" t="s">
        <v>2</v>
      </c>
      <c r="P1809" s="1">
        <v>0</v>
      </c>
      <c r="Q1809" s="1">
        <v>48.6</v>
      </c>
      <c r="R1809" s="1" t="s">
        <v>33</v>
      </c>
      <c r="S1809" s="1">
        <v>11635.89</v>
      </c>
      <c r="T1809" s="6">
        <f>+S1809*N1809</f>
        <v>565504.25399999996</v>
      </c>
      <c r="U1809" s="6">
        <f>+S1809*Q1809</f>
        <v>565504.25399999996</v>
      </c>
      <c r="V1809" s="1" t="str">
        <f>IF(AB1809=0,IFERROR(VLOOKUP(L1809,[1]listaMateriales!A:K,11,0),"-"),"Sin producto")</f>
        <v>58 x 117 Polished</v>
      </c>
      <c r="W1809" s="6">
        <f>+IF(OR(K1809="27",K1809="28",K1809="29"),VLOOKUP(L1809,[1]listaMateriales!A:E,5,0),0)*N1809/1000</f>
        <v>0</v>
      </c>
      <c r="X1809" s="6">
        <f>+IF(W1809=0,0,T1809/W1809)</f>
        <v>0</v>
      </c>
      <c r="Y1809" s="1" t="str">
        <f>MID(L1809,14,1)</f>
        <v>2</v>
      </c>
      <c r="Z1809" s="2" t="str">
        <f>IF(IFERROR(FIND("PUL",M1809,1),0)&gt;1,"pulido","no")</f>
        <v>pulido</v>
      </c>
      <c r="AA1809" s="2" t="str">
        <f>IF(IFERROR(FIND("BIOC",M1809,1),0)&gt;1,"BIOCITY","no")</f>
        <v>no</v>
      </c>
      <c r="AB1809" s="2">
        <f>IFERROR(SEARCH("INT",F1809,1),0)+IFERROR(SEARCH("DEV",F1809,1),0)+IFERROR(SEARCH("FC",F1809,1),0)+IFERROR(SEARCH("USD",F1809,1),0)</f>
        <v>0</v>
      </c>
    </row>
    <row r="1810" spans="1:28" x14ac:dyDescent="0.2">
      <c r="A1810" s="1" t="s">
        <v>373</v>
      </c>
      <c r="B1810" s="1" t="s">
        <v>15</v>
      </c>
      <c r="C1810" s="4">
        <v>45372</v>
      </c>
      <c r="D1810" s="1" t="s">
        <v>372</v>
      </c>
      <c r="E1810" s="1" t="s">
        <v>371</v>
      </c>
      <c r="F1810" s="1" t="s">
        <v>370</v>
      </c>
      <c r="G1810" s="1" t="s">
        <v>12</v>
      </c>
      <c r="H1810" s="1" t="s">
        <v>11</v>
      </c>
      <c r="I1810" s="1" t="s">
        <v>50</v>
      </c>
      <c r="J1810" s="1" t="s">
        <v>17</v>
      </c>
      <c r="K1810" s="1" t="s">
        <v>16</v>
      </c>
      <c r="L1810" s="1" t="s">
        <v>381</v>
      </c>
      <c r="M1810" s="1" t="s">
        <v>380</v>
      </c>
      <c r="N1810" s="1">
        <v>145.80000000000001</v>
      </c>
      <c r="O1810" s="1" t="s">
        <v>2</v>
      </c>
      <c r="P1810" s="1">
        <v>0</v>
      </c>
      <c r="Q1810" s="1">
        <v>145.80000000000001</v>
      </c>
      <c r="R1810" s="1" t="s">
        <v>33</v>
      </c>
      <c r="S1810" s="1">
        <v>11635.89</v>
      </c>
      <c r="T1810" s="6">
        <f>+S1810*N1810</f>
        <v>1696512.7620000001</v>
      </c>
      <c r="U1810" s="6">
        <f>+S1810*Q1810</f>
        <v>1696512.7620000001</v>
      </c>
      <c r="V1810" s="1" t="str">
        <f>IF(AB1810=0,IFERROR(VLOOKUP(L1810,[1]listaMateriales!A:K,11,0),"-"),"Sin producto")</f>
        <v>58 x 117 Polished</v>
      </c>
      <c r="W1810" s="6">
        <f>+IF(OR(K1810="27",K1810="28",K1810="29"),VLOOKUP(L1810,[1]listaMateriales!A:E,5,0),0)*N1810/1000</f>
        <v>0</v>
      </c>
      <c r="X1810" s="6">
        <f>+IF(W1810=0,0,T1810/W1810)</f>
        <v>0</v>
      </c>
      <c r="Y1810" s="1" t="str">
        <f>MID(L1810,14,1)</f>
        <v>2</v>
      </c>
      <c r="Z1810" s="2" t="str">
        <f>IF(IFERROR(FIND("PUL",M1810,1),0)&gt;1,"pulido","no")</f>
        <v>pulido</v>
      </c>
      <c r="AA1810" s="2" t="str">
        <f>IF(IFERROR(FIND("BIOC",M1810,1),0)&gt;1,"BIOCITY","no")</f>
        <v>no</v>
      </c>
      <c r="AB1810" s="2">
        <f>IFERROR(SEARCH("INT",F1810,1),0)+IFERROR(SEARCH("DEV",F1810,1),0)+IFERROR(SEARCH("FC",F1810,1),0)+IFERROR(SEARCH("USD",F1810,1),0)</f>
        <v>0</v>
      </c>
    </row>
    <row r="1811" spans="1:28" x14ac:dyDescent="0.2">
      <c r="A1811" s="1" t="s">
        <v>373</v>
      </c>
      <c r="B1811" s="1" t="s">
        <v>15</v>
      </c>
      <c r="C1811" s="4">
        <v>45372</v>
      </c>
      <c r="D1811" s="1" t="s">
        <v>372</v>
      </c>
      <c r="E1811" s="1" t="s">
        <v>371</v>
      </c>
      <c r="F1811" s="1" t="s">
        <v>370</v>
      </c>
      <c r="G1811" s="1" t="s">
        <v>12</v>
      </c>
      <c r="H1811" s="1" t="s">
        <v>11</v>
      </c>
      <c r="I1811" s="1" t="s">
        <v>50</v>
      </c>
      <c r="J1811" s="1" t="s">
        <v>17</v>
      </c>
      <c r="K1811" s="1" t="s">
        <v>16</v>
      </c>
      <c r="L1811" s="1" t="s">
        <v>379</v>
      </c>
      <c r="M1811" s="1" t="s">
        <v>378</v>
      </c>
      <c r="N1811" s="1">
        <v>145.80000000000001</v>
      </c>
      <c r="O1811" s="1" t="s">
        <v>2</v>
      </c>
      <c r="P1811" s="1">
        <v>0</v>
      </c>
      <c r="Q1811" s="1">
        <v>145.80000000000001</v>
      </c>
      <c r="R1811" s="1" t="s">
        <v>33</v>
      </c>
      <c r="S1811" s="1">
        <v>11635.89</v>
      </c>
      <c r="T1811" s="6">
        <f>+S1811*N1811</f>
        <v>1696512.7620000001</v>
      </c>
      <c r="U1811" s="6">
        <f>+S1811*Q1811</f>
        <v>1696512.7620000001</v>
      </c>
      <c r="V1811" s="1" t="str">
        <f>IF(AB1811=0,IFERROR(VLOOKUP(L1811,[1]listaMateriales!A:K,11,0),"-"),"Sin producto")</f>
        <v>58 x 117 Polished</v>
      </c>
      <c r="W1811" s="6">
        <f>+IF(OR(K1811="27",K1811="28",K1811="29"),VLOOKUP(L1811,[1]listaMateriales!A:E,5,0),0)*N1811/1000</f>
        <v>0</v>
      </c>
      <c r="X1811" s="6">
        <f>+IF(W1811=0,0,T1811/W1811)</f>
        <v>0</v>
      </c>
      <c r="Y1811" s="1" t="str">
        <f>MID(L1811,14,1)</f>
        <v>2</v>
      </c>
      <c r="Z1811" s="2" t="str">
        <f>IF(IFERROR(FIND("PUL",M1811,1),0)&gt;1,"pulido","no")</f>
        <v>pulido</v>
      </c>
      <c r="AA1811" s="2" t="str">
        <f>IF(IFERROR(FIND("BIOC",M1811,1),0)&gt;1,"BIOCITY","no")</f>
        <v>no</v>
      </c>
      <c r="AB1811" s="2">
        <f>IFERROR(SEARCH("INT",F1811,1),0)+IFERROR(SEARCH("DEV",F1811,1),0)+IFERROR(SEARCH("FC",F1811,1),0)+IFERROR(SEARCH("USD",F1811,1),0)</f>
        <v>0</v>
      </c>
    </row>
    <row r="1812" spans="1:28" x14ac:dyDescent="0.2">
      <c r="A1812" s="1" t="s">
        <v>373</v>
      </c>
      <c r="B1812" s="1" t="s">
        <v>15</v>
      </c>
      <c r="C1812" s="4">
        <v>45372</v>
      </c>
      <c r="D1812" s="1" t="s">
        <v>372</v>
      </c>
      <c r="E1812" s="1" t="s">
        <v>371</v>
      </c>
      <c r="F1812" s="1" t="s">
        <v>370</v>
      </c>
      <c r="G1812" s="1" t="s">
        <v>12</v>
      </c>
      <c r="H1812" s="1" t="s">
        <v>11</v>
      </c>
      <c r="I1812" s="1" t="s">
        <v>50</v>
      </c>
      <c r="J1812" s="1" t="s">
        <v>17</v>
      </c>
      <c r="K1812" s="1" t="s">
        <v>16</v>
      </c>
      <c r="L1812" s="1" t="s">
        <v>377</v>
      </c>
      <c r="M1812" s="1" t="s">
        <v>376</v>
      </c>
      <c r="N1812" s="1">
        <v>342</v>
      </c>
      <c r="O1812" s="1" t="s">
        <v>2</v>
      </c>
      <c r="P1812" s="1">
        <v>0</v>
      </c>
      <c r="Q1812" s="1">
        <v>342</v>
      </c>
      <c r="R1812" s="1" t="s">
        <v>33</v>
      </c>
      <c r="S1812" s="1">
        <v>11729.85</v>
      </c>
      <c r="T1812" s="6">
        <f>+S1812*N1812</f>
        <v>4011608.7</v>
      </c>
      <c r="U1812" s="6">
        <f>+S1812*Q1812</f>
        <v>4011608.7</v>
      </c>
      <c r="V1812" s="1" t="str">
        <f>IF(AB1812=0,IFERROR(VLOOKUP(L1812,[1]listaMateriales!A:K,11,0),"-"),"Sin producto")</f>
        <v>21 x 122</v>
      </c>
      <c r="W1812" s="6">
        <f>+IF(OR(K1812="27",K1812="28",K1812="29"),VLOOKUP(L1812,[1]listaMateriales!A:E,5,0),0)*N1812/1000</f>
        <v>0</v>
      </c>
      <c r="X1812" s="6">
        <f>+IF(W1812=0,0,T1812/W1812)</f>
        <v>0</v>
      </c>
      <c r="Y1812" s="1" t="str">
        <f>MID(L1812,14,1)</f>
        <v>2</v>
      </c>
      <c r="Z1812" s="2" t="str">
        <f>IF(IFERROR(FIND("PUL",M1812,1),0)&gt;1,"pulido","no")</f>
        <v>no</v>
      </c>
      <c r="AA1812" s="2" t="str">
        <f>IF(IFERROR(FIND("BIOC",M1812,1),0)&gt;1,"BIOCITY","no")</f>
        <v>no</v>
      </c>
      <c r="AB1812" s="2">
        <f>IFERROR(SEARCH("INT",F1812,1),0)+IFERROR(SEARCH("DEV",F1812,1),0)+IFERROR(SEARCH("FC",F1812,1),0)+IFERROR(SEARCH("USD",F1812,1),0)</f>
        <v>0</v>
      </c>
    </row>
    <row r="1813" spans="1:28" x14ac:dyDescent="0.2">
      <c r="A1813" s="1" t="s">
        <v>373</v>
      </c>
      <c r="B1813" s="1" t="s">
        <v>15</v>
      </c>
      <c r="C1813" s="4">
        <v>45372</v>
      </c>
      <c r="D1813" s="1" t="s">
        <v>372</v>
      </c>
      <c r="E1813" s="1" t="s">
        <v>371</v>
      </c>
      <c r="F1813" s="1" t="s">
        <v>370</v>
      </c>
      <c r="G1813" s="1" t="s">
        <v>12</v>
      </c>
      <c r="H1813" s="1" t="s">
        <v>11</v>
      </c>
      <c r="I1813" s="1" t="s">
        <v>50</v>
      </c>
      <c r="J1813" s="1" t="s">
        <v>17</v>
      </c>
      <c r="K1813" s="1" t="s">
        <v>16</v>
      </c>
      <c r="L1813" s="1" t="s">
        <v>375</v>
      </c>
      <c r="M1813" s="1" t="s">
        <v>374</v>
      </c>
      <c r="N1813" s="1">
        <v>342</v>
      </c>
      <c r="O1813" s="1" t="s">
        <v>2</v>
      </c>
      <c r="P1813" s="1">
        <v>0</v>
      </c>
      <c r="Q1813" s="1">
        <v>342</v>
      </c>
      <c r="R1813" s="1" t="s">
        <v>33</v>
      </c>
      <c r="S1813" s="1">
        <v>11729.85</v>
      </c>
      <c r="T1813" s="6">
        <f>+S1813*N1813</f>
        <v>4011608.7</v>
      </c>
      <c r="U1813" s="6">
        <f>+S1813*Q1813</f>
        <v>4011608.7</v>
      </c>
      <c r="V1813" s="1" t="str">
        <f>IF(AB1813=0,IFERROR(VLOOKUP(L1813,[1]listaMateriales!A:K,11,0),"-"),"Sin producto")</f>
        <v>21 x 122</v>
      </c>
      <c r="W1813" s="6">
        <f>+IF(OR(K1813="27",K1813="28",K1813="29"),VLOOKUP(L1813,[1]listaMateriales!A:E,5,0),0)*N1813/1000</f>
        <v>0</v>
      </c>
      <c r="X1813" s="6">
        <f>+IF(W1813=0,0,T1813/W1813)</f>
        <v>0</v>
      </c>
      <c r="Y1813" s="1" t="str">
        <f>MID(L1813,14,1)</f>
        <v>2</v>
      </c>
      <c r="Z1813" s="2" t="str">
        <f>IF(IFERROR(FIND("PUL",M1813,1),0)&gt;1,"pulido","no")</f>
        <v>no</v>
      </c>
      <c r="AA1813" s="2" t="str">
        <f>IF(IFERROR(FIND("BIOC",M1813,1),0)&gt;1,"BIOCITY","no")</f>
        <v>no</v>
      </c>
      <c r="AB1813" s="2">
        <f>IFERROR(SEARCH("INT",F1813,1),0)+IFERROR(SEARCH("DEV",F1813,1),0)+IFERROR(SEARCH("FC",F1813,1),0)+IFERROR(SEARCH("USD",F1813,1),0)</f>
        <v>0</v>
      </c>
    </row>
    <row r="1814" spans="1:28" x14ac:dyDescent="0.2">
      <c r="A1814" s="1" t="s">
        <v>373</v>
      </c>
      <c r="B1814" s="1" t="s">
        <v>15</v>
      </c>
      <c r="C1814" s="4">
        <v>45372</v>
      </c>
      <c r="D1814" s="1" t="s">
        <v>372</v>
      </c>
      <c r="E1814" s="1" t="s">
        <v>371</v>
      </c>
      <c r="F1814" s="1" t="s">
        <v>370</v>
      </c>
      <c r="G1814" s="1" t="s">
        <v>12</v>
      </c>
      <c r="H1814" s="1" t="s">
        <v>11</v>
      </c>
      <c r="I1814" s="1" t="s">
        <v>50</v>
      </c>
      <c r="J1814" s="1" t="s">
        <v>17</v>
      </c>
      <c r="K1814" s="1" t="s">
        <v>16</v>
      </c>
      <c r="L1814" s="1" t="s">
        <v>318</v>
      </c>
      <c r="M1814" s="1" t="s">
        <v>317</v>
      </c>
      <c r="N1814" s="1">
        <v>342</v>
      </c>
      <c r="O1814" s="1" t="s">
        <v>2</v>
      </c>
      <c r="P1814" s="1">
        <v>0</v>
      </c>
      <c r="Q1814" s="1">
        <v>342</v>
      </c>
      <c r="R1814" s="1" t="s">
        <v>33</v>
      </c>
      <c r="S1814" s="1">
        <v>11729.85</v>
      </c>
      <c r="T1814" s="6">
        <f>+S1814*N1814</f>
        <v>4011608.7</v>
      </c>
      <c r="U1814" s="6">
        <f>+S1814*Q1814</f>
        <v>4011608.7</v>
      </c>
      <c r="V1814" s="1" t="str">
        <f>IF(AB1814=0,IFERROR(VLOOKUP(L1814,[1]listaMateriales!A:K,11,0),"-"),"Sin producto")</f>
        <v>21 x 122</v>
      </c>
      <c r="W1814" s="6">
        <f>+IF(OR(K1814="27",K1814="28",K1814="29"),VLOOKUP(L1814,[1]listaMateriales!A:E,5,0),0)*N1814/1000</f>
        <v>0</v>
      </c>
      <c r="X1814" s="6">
        <f>+IF(W1814=0,0,T1814/W1814)</f>
        <v>0</v>
      </c>
      <c r="Y1814" s="1" t="str">
        <f>MID(L1814,14,1)</f>
        <v>2</v>
      </c>
      <c r="Z1814" s="2" t="str">
        <f>IF(IFERROR(FIND("PUL",M1814,1),0)&gt;1,"pulido","no")</f>
        <v>no</v>
      </c>
      <c r="AA1814" s="2" t="str">
        <f>IF(IFERROR(FIND("BIOC",M1814,1),0)&gt;1,"BIOCITY","no")</f>
        <v>no</v>
      </c>
      <c r="AB1814" s="2">
        <f>IFERROR(SEARCH("INT",F1814,1),0)+IFERROR(SEARCH("DEV",F1814,1),0)+IFERROR(SEARCH("FC",F1814,1),0)+IFERROR(SEARCH("USD",F1814,1),0)</f>
        <v>0</v>
      </c>
    </row>
    <row r="1815" spans="1:28" x14ac:dyDescent="0.2">
      <c r="A1815" s="1" t="s">
        <v>373</v>
      </c>
      <c r="B1815" s="1" t="s">
        <v>15</v>
      </c>
      <c r="C1815" s="4">
        <v>45372</v>
      </c>
      <c r="D1815" s="1" t="s">
        <v>372</v>
      </c>
      <c r="E1815" s="1" t="s">
        <v>371</v>
      </c>
      <c r="F1815" s="1" t="s">
        <v>370</v>
      </c>
      <c r="G1815" s="1" t="s">
        <v>12</v>
      </c>
      <c r="H1815" s="1" t="s">
        <v>11</v>
      </c>
      <c r="I1815" s="1" t="s">
        <v>50</v>
      </c>
      <c r="J1815" s="1" t="s">
        <v>17</v>
      </c>
      <c r="K1815" s="1" t="s">
        <v>16</v>
      </c>
      <c r="L1815" s="1" t="s">
        <v>369</v>
      </c>
      <c r="M1815" s="1" t="s">
        <v>368</v>
      </c>
      <c r="N1815" s="1">
        <v>342</v>
      </c>
      <c r="O1815" s="1" t="s">
        <v>2</v>
      </c>
      <c r="P1815" s="1">
        <v>0</v>
      </c>
      <c r="Q1815" s="1">
        <v>342</v>
      </c>
      <c r="R1815" s="1" t="s">
        <v>33</v>
      </c>
      <c r="S1815" s="1">
        <v>11729.85</v>
      </c>
      <c r="T1815" s="6">
        <f>+S1815*N1815</f>
        <v>4011608.7</v>
      </c>
      <c r="U1815" s="6">
        <f>+S1815*Q1815</f>
        <v>4011608.7</v>
      </c>
      <c r="V1815" s="1" t="str">
        <f>IF(AB1815=0,IFERROR(VLOOKUP(L1815,[1]listaMateriales!A:K,11,0),"-"),"Sin producto")</f>
        <v>21 x 122</v>
      </c>
      <c r="W1815" s="6">
        <f>+IF(OR(K1815="27",K1815="28",K1815="29"),VLOOKUP(L1815,[1]listaMateriales!A:E,5,0),0)*N1815/1000</f>
        <v>0</v>
      </c>
      <c r="X1815" s="6">
        <f>+IF(W1815=0,0,T1815/W1815)</f>
        <v>0</v>
      </c>
      <c r="Y1815" s="1" t="str">
        <f>MID(L1815,14,1)</f>
        <v>2</v>
      </c>
      <c r="Z1815" s="2" t="str">
        <f>IF(IFERROR(FIND("PUL",M1815,1),0)&gt;1,"pulido","no")</f>
        <v>no</v>
      </c>
      <c r="AA1815" s="2" t="str">
        <f>IF(IFERROR(FIND("BIOC",M1815,1),0)&gt;1,"BIOCITY","no")</f>
        <v>no</v>
      </c>
      <c r="AB1815" s="2">
        <f>IFERROR(SEARCH("INT",F1815,1),0)+IFERROR(SEARCH("DEV",F1815,1),0)+IFERROR(SEARCH("FC",F1815,1),0)+IFERROR(SEARCH("USD",F1815,1),0)</f>
        <v>0</v>
      </c>
    </row>
    <row r="1816" spans="1:28" x14ac:dyDescent="0.2">
      <c r="A1816" s="1" t="s">
        <v>367</v>
      </c>
      <c r="B1816" s="1" t="s">
        <v>15</v>
      </c>
      <c r="C1816" s="4">
        <v>45372</v>
      </c>
      <c r="D1816" s="1" t="s">
        <v>366</v>
      </c>
      <c r="E1816" s="1" t="s">
        <v>365</v>
      </c>
      <c r="F1816" s="1" t="s">
        <v>364</v>
      </c>
      <c r="G1816" s="1" t="s">
        <v>12</v>
      </c>
      <c r="H1816" s="1" t="s">
        <v>11</v>
      </c>
      <c r="I1816" s="1" t="s">
        <v>50</v>
      </c>
      <c r="J1816" s="1" t="s">
        <v>17</v>
      </c>
      <c r="K1816" s="1" t="s">
        <v>49</v>
      </c>
      <c r="L1816" s="1" t="s">
        <v>227</v>
      </c>
      <c r="M1816" s="1" t="s">
        <v>226</v>
      </c>
      <c r="N1816" s="1">
        <v>20000</v>
      </c>
      <c r="O1816" s="1" t="s">
        <v>3</v>
      </c>
      <c r="P1816" s="1">
        <v>0</v>
      </c>
      <c r="Q1816" s="1">
        <v>20000</v>
      </c>
      <c r="R1816" s="1" t="s">
        <v>102</v>
      </c>
      <c r="S1816" s="1">
        <v>9.57</v>
      </c>
      <c r="T1816" s="6">
        <f>+S1816*N1816</f>
        <v>191400</v>
      </c>
      <c r="U1816" s="6">
        <f>+S1816*Q1816</f>
        <v>191400</v>
      </c>
      <c r="V1816" s="1" t="str">
        <f>IF(AB1816=0,IFERROR(VLOOKUP(L1816,[1]listaMateriales!A:K,11,0),"-"),"Sin producto")</f>
        <v>Sin Producto</v>
      </c>
      <c r="W1816" s="6">
        <f>+IF(OR(K1816="27",K1816="28",K1816="29"),VLOOKUP(L1816,[1]listaMateriales!A:E,5,0),0)*N1816/1000</f>
        <v>20</v>
      </c>
      <c r="X1816" s="6">
        <f>+IF(W1816=0,0,T1816/W1816)</f>
        <v>9570</v>
      </c>
      <c r="Y1816" s="1" t="str">
        <f>MID(L1816,14,1)</f>
        <v/>
      </c>
      <c r="Z1816" s="2" t="str">
        <f>IF(IFERROR(FIND("PUL",M1816,1),0)&gt;1,"pulido","no")</f>
        <v>no</v>
      </c>
      <c r="AA1816" s="2" t="str">
        <f>IF(IFERROR(FIND("BIOC",M1816,1),0)&gt;1,"BIOCITY","no")</f>
        <v>no</v>
      </c>
      <c r="AB1816" s="2">
        <f>IFERROR(SEARCH("INT",F1816,1),0)+IFERROR(SEARCH("DEV",F1816,1),0)+IFERROR(SEARCH("FC",F1816,1),0)+IFERROR(SEARCH("USD",F1816,1),0)</f>
        <v>0</v>
      </c>
    </row>
    <row r="1817" spans="1:28" x14ac:dyDescent="0.2">
      <c r="A1817" s="1" t="s">
        <v>363</v>
      </c>
      <c r="B1817" s="1" t="s">
        <v>42</v>
      </c>
      <c r="C1817" s="4">
        <v>45372</v>
      </c>
      <c r="D1817" s="1" t="s">
        <v>361</v>
      </c>
      <c r="E1817" s="1" t="s">
        <v>360</v>
      </c>
      <c r="F1817" s="1" t="s">
        <v>359</v>
      </c>
      <c r="G1817" s="1" t="s">
        <v>39</v>
      </c>
      <c r="H1817" s="1" t="s">
        <v>38</v>
      </c>
      <c r="I1817" s="1" t="s">
        <v>0</v>
      </c>
      <c r="J1817" s="1" t="s">
        <v>37</v>
      </c>
      <c r="K1817" s="1" t="s">
        <v>36</v>
      </c>
      <c r="L1817" s="1" t="s">
        <v>35</v>
      </c>
      <c r="M1817" s="1" t="s">
        <v>34</v>
      </c>
      <c r="N1817" s="1">
        <v>4592</v>
      </c>
      <c r="O1817" s="1" t="s">
        <v>4</v>
      </c>
      <c r="P1817" s="1">
        <v>0</v>
      </c>
      <c r="Q1817" s="1">
        <v>4592</v>
      </c>
      <c r="R1817" s="1" t="s">
        <v>33</v>
      </c>
      <c r="S1817" s="1">
        <v>338.07</v>
      </c>
      <c r="T1817" s="6">
        <f>+S1817*N1817</f>
        <v>1552417.44</v>
      </c>
      <c r="U1817" s="6">
        <f>+S1817*Q1817</f>
        <v>1552417.44</v>
      </c>
      <c r="V1817" s="1" t="str">
        <f>IF(AB1817=0,IFERROR(VLOOKUP(L1817,[1]listaMateriales!A:K,11,0),"-"),"Sin producto")</f>
        <v>Ladrillos (Campana)</v>
      </c>
      <c r="W1817" s="6">
        <f>+IF(OR(K1817="27",K1817="28",K1817="29"),VLOOKUP(L1817,[1]listaMateriales!A:E,5,0),0)*N1817/1000</f>
        <v>22.041599999999999</v>
      </c>
      <c r="X1817" s="6">
        <f>+IF(W1817=0,0,T1817/W1817)</f>
        <v>70431.25</v>
      </c>
      <c r="Y1817" s="1" t="str">
        <f>MID(L1817,14,1)</f>
        <v/>
      </c>
      <c r="Z1817" s="2" t="str">
        <f>IF(IFERROR(FIND("PUL",M1817,1),0)&gt;1,"pulido","no")</f>
        <v>no</v>
      </c>
      <c r="AA1817" s="2" t="str">
        <f>IF(IFERROR(FIND("BIOC",M1817,1),0)&gt;1,"BIOCITY","no")</f>
        <v>no</v>
      </c>
      <c r="AB1817" s="2">
        <f>IFERROR(SEARCH("INT",F1817,1),0)+IFERROR(SEARCH("DEV",F1817,1),0)+IFERROR(SEARCH("FC",F1817,1),0)+IFERROR(SEARCH("USD",F1817,1),0)</f>
        <v>0</v>
      </c>
    </row>
    <row r="1818" spans="1:28" x14ac:dyDescent="0.2">
      <c r="A1818" s="1" t="s">
        <v>362</v>
      </c>
      <c r="B1818" s="1" t="s">
        <v>15</v>
      </c>
      <c r="C1818" s="4">
        <v>45372</v>
      </c>
      <c r="D1818" s="1" t="s">
        <v>361</v>
      </c>
      <c r="E1818" s="1" t="s">
        <v>360</v>
      </c>
      <c r="F1818" s="1" t="s">
        <v>359</v>
      </c>
      <c r="G1818" s="1" t="s">
        <v>39</v>
      </c>
      <c r="H1818" s="1" t="s">
        <v>38</v>
      </c>
      <c r="I1818" s="1" t="s">
        <v>50</v>
      </c>
      <c r="J1818" s="1" t="s">
        <v>37</v>
      </c>
      <c r="K1818" s="1" t="s">
        <v>36</v>
      </c>
      <c r="L1818" s="1" t="s">
        <v>35</v>
      </c>
      <c r="M1818" s="1" t="s">
        <v>34</v>
      </c>
      <c r="N1818" s="1">
        <v>1168</v>
      </c>
      <c r="O1818" s="1" t="s">
        <v>4</v>
      </c>
      <c r="P1818" s="1">
        <v>0</v>
      </c>
      <c r="Q1818" s="1">
        <v>1168</v>
      </c>
      <c r="R1818" s="1" t="s">
        <v>33</v>
      </c>
      <c r="S1818" s="1">
        <v>338.07</v>
      </c>
      <c r="T1818" s="6">
        <f>+S1818*N1818</f>
        <v>394865.76</v>
      </c>
      <c r="U1818" s="6">
        <f>+S1818*Q1818</f>
        <v>394865.76</v>
      </c>
      <c r="V1818" s="1" t="str">
        <f>IF(AB1818=0,IFERROR(VLOOKUP(L1818,[1]listaMateriales!A:K,11,0),"-"),"Sin producto")</f>
        <v>Ladrillos (Campana)</v>
      </c>
      <c r="W1818" s="6">
        <f>+IF(OR(K1818="27",K1818="28",K1818="29"),VLOOKUP(L1818,[1]listaMateriales!A:E,5,0),0)*N1818/1000</f>
        <v>5.6063999999999998</v>
      </c>
      <c r="X1818" s="6">
        <f>+IF(W1818=0,0,T1818/W1818)</f>
        <v>70431.25</v>
      </c>
      <c r="Y1818" s="1" t="str">
        <f>MID(L1818,14,1)</f>
        <v/>
      </c>
      <c r="Z1818" s="2" t="str">
        <f>IF(IFERROR(FIND("PUL",M1818,1),0)&gt;1,"pulido","no")</f>
        <v>no</v>
      </c>
      <c r="AA1818" s="2" t="str">
        <f>IF(IFERROR(FIND("BIOC",M1818,1),0)&gt;1,"BIOCITY","no")</f>
        <v>no</v>
      </c>
      <c r="AB1818" s="2">
        <f>IFERROR(SEARCH("INT",F1818,1),0)+IFERROR(SEARCH("DEV",F1818,1),0)+IFERROR(SEARCH("FC",F1818,1),0)+IFERROR(SEARCH("USD",F1818,1),0)</f>
        <v>0</v>
      </c>
    </row>
    <row r="1819" spans="1:28" x14ac:dyDescent="0.2">
      <c r="A1819" s="1" t="s">
        <v>358</v>
      </c>
      <c r="B1819" s="1" t="s">
        <v>42</v>
      </c>
      <c r="C1819" s="4">
        <v>45372</v>
      </c>
      <c r="D1819" s="1" t="s">
        <v>41</v>
      </c>
      <c r="E1819" s="1" t="s">
        <v>40</v>
      </c>
      <c r="F1819" s="1" t="s">
        <v>357</v>
      </c>
      <c r="G1819" s="1" t="s">
        <v>39</v>
      </c>
      <c r="H1819" s="1" t="s">
        <v>38</v>
      </c>
      <c r="I1819" s="1" t="s">
        <v>50</v>
      </c>
      <c r="J1819" s="1" t="s">
        <v>37</v>
      </c>
      <c r="K1819" s="1" t="s">
        <v>36</v>
      </c>
      <c r="L1819" s="1" t="s">
        <v>35</v>
      </c>
      <c r="M1819" s="1" t="s">
        <v>34</v>
      </c>
      <c r="N1819" s="1">
        <v>6624</v>
      </c>
      <c r="O1819" s="1" t="s">
        <v>4</v>
      </c>
      <c r="P1819" s="1">
        <v>6624</v>
      </c>
      <c r="Q1819" s="1">
        <v>0</v>
      </c>
      <c r="R1819" s="1" t="s">
        <v>33</v>
      </c>
      <c r="S1819" s="1">
        <v>116.04</v>
      </c>
      <c r="T1819" s="6">
        <f>+S1819*N1819</f>
        <v>768648.96000000008</v>
      </c>
      <c r="U1819" s="6">
        <f>+S1819*Q1819</f>
        <v>0</v>
      </c>
      <c r="V1819" s="1" t="str">
        <f>IF(AB1819=0,IFERROR(VLOOKUP(L1819,[1]listaMateriales!A:K,11,0),"-"),"Sin producto")</f>
        <v>Ladrillos (Campana)</v>
      </c>
      <c r="W1819" s="6">
        <f>+IF(OR(K1819="27",K1819="28",K1819="29"),VLOOKUP(L1819,[1]listaMateriales!A:E,5,0),0)*N1819/1000</f>
        <v>31.795199999999998</v>
      </c>
      <c r="X1819" s="6">
        <f>+IF(W1819=0,0,T1819/W1819)</f>
        <v>24175.000000000004</v>
      </c>
      <c r="Y1819" s="1" t="str">
        <f>MID(L1819,14,1)</f>
        <v/>
      </c>
      <c r="Z1819" s="2" t="str">
        <f>IF(IFERROR(FIND("PUL",M1819,1),0)&gt;1,"pulido","no")</f>
        <v>no</v>
      </c>
      <c r="AA1819" s="2" t="str">
        <f>IF(IFERROR(FIND("BIOC",M1819,1),0)&gt;1,"BIOCITY","no")</f>
        <v>no</v>
      </c>
      <c r="AB1819" s="2">
        <f>IFERROR(SEARCH("INT",F1819,1),0)+IFERROR(SEARCH("DEV",F1819,1),0)+IFERROR(SEARCH("FC",F1819,1),0)+IFERROR(SEARCH("USD",F1819,1),0)</f>
        <v>0</v>
      </c>
    </row>
    <row r="1820" spans="1:28" x14ac:dyDescent="0.2">
      <c r="A1820" s="1" t="s">
        <v>356</v>
      </c>
      <c r="B1820" s="1" t="s">
        <v>42</v>
      </c>
      <c r="C1820" s="4">
        <v>45372</v>
      </c>
      <c r="D1820" s="1" t="s">
        <v>41</v>
      </c>
      <c r="E1820" s="1" t="s">
        <v>40</v>
      </c>
      <c r="F1820" s="1" t="s">
        <v>355</v>
      </c>
      <c r="G1820" s="1" t="s">
        <v>39</v>
      </c>
      <c r="H1820" s="1" t="s">
        <v>38</v>
      </c>
      <c r="I1820" s="1" t="s">
        <v>50</v>
      </c>
      <c r="J1820" s="1" t="s">
        <v>37</v>
      </c>
      <c r="K1820" s="1" t="s">
        <v>36</v>
      </c>
      <c r="L1820" s="1" t="s">
        <v>35</v>
      </c>
      <c r="M1820" s="1" t="s">
        <v>34</v>
      </c>
      <c r="N1820" s="1">
        <v>3456</v>
      </c>
      <c r="O1820" s="1" t="s">
        <v>4</v>
      </c>
      <c r="P1820" s="1">
        <v>3456</v>
      </c>
      <c r="Q1820" s="1">
        <v>0</v>
      </c>
      <c r="R1820" s="1" t="s">
        <v>33</v>
      </c>
      <c r="S1820" s="1">
        <v>116.04</v>
      </c>
      <c r="T1820" s="6">
        <f>+S1820*N1820</f>
        <v>401034.24000000005</v>
      </c>
      <c r="U1820" s="6">
        <f>+S1820*Q1820</f>
        <v>0</v>
      </c>
      <c r="V1820" s="1" t="str">
        <f>IF(AB1820=0,IFERROR(VLOOKUP(L1820,[1]listaMateriales!A:K,11,0),"-"),"Sin producto")</f>
        <v>Ladrillos (Campana)</v>
      </c>
      <c r="W1820" s="6">
        <f>+IF(OR(K1820="27",K1820="28",K1820="29"),VLOOKUP(L1820,[1]listaMateriales!A:E,5,0),0)*N1820/1000</f>
        <v>16.588799999999999</v>
      </c>
      <c r="X1820" s="6">
        <f>+IF(W1820=0,0,T1820/W1820)</f>
        <v>24175.000000000004</v>
      </c>
      <c r="Y1820" s="1" t="str">
        <f>MID(L1820,14,1)</f>
        <v/>
      </c>
      <c r="Z1820" s="2" t="str">
        <f>IF(IFERROR(FIND("PUL",M1820,1),0)&gt;1,"pulido","no")</f>
        <v>no</v>
      </c>
      <c r="AA1820" s="2" t="str">
        <f>IF(IFERROR(FIND("BIOC",M1820,1),0)&gt;1,"BIOCITY","no")</f>
        <v>no</v>
      </c>
      <c r="AB1820" s="2">
        <f>IFERROR(SEARCH("INT",F1820,1),0)+IFERROR(SEARCH("DEV",F1820,1),0)+IFERROR(SEARCH("FC",F1820,1),0)+IFERROR(SEARCH("USD",F1820,1),0)</f>
        <v>0</v>
      </c>
    </row>
    <row r="1821" spans="1:28" x14ac:dyDescent="0.2">
      <c r="A1821" s="1" t="s">
        <v>356</v>
      </c>
      <c r="B1821" s="1" t="s">
        <v>42</v>
      </c>
      <c r="C1821" s="4">
        <v>45372</v>
      </c>
      <c r="D1821" s="1" t="s">
        <v>41</v>
      </c>
      <c r="E1821" s="1" t="s">
        <v>40</v>
      </c>
      <c r="F1821" s="1" t="s">
        <v>355</v>
      </c>
      <c r="G1821" s="1" t="s">
        <v>39</v>
      </c>
      <c r="H1821" s="1" t="s">
        <v>38</v>
      </c>
      <c r="I1821" s="1" t="s">
        <v>50</v>
      </c>
      <c r="J1821" s="1" t="s">
        <v>37</v>
      </c>
      <c r="K1821" s="1" t="s">
        <v>36</v>
      </c>
      <c r="L1821" s="1" t="s">
        <v>86</v>
      </c>
      <c r="M1821" s="1" t="s">
        <v>85</v>
      </c>
      <c r="N1821" s="1">
        <v>4356</v>
      </c>
      <c r="O1821" s="1" t="s">
        <v>4</v>
      </c>
      <c r="P1821" s="1">
        <v>4356</v>
      </c>
      <c r="Q1821" s="1">
        <v>0</v>
      </c>
      <c r="R1821" s="1" t="s">
        <v>33</v>
      </c>
      <c r="S1821" s="1">
        <v>97.09</v>
      </c>
      <c r="T1821" s="6">
        <f>+S1821*N1821</f>
        <v>422924.04000000004</v>
      </c>
      <c r="U1821" s="6">
        <f>+S1821*Q1821</f>
        <v>0</v>
      </c>
      <c r="V1821" s="1" t="str">
        <f>IF(AB1821=0,IFERROR(VLOOKUP(L1821,[1]listaMateriales!A:K,11,0),"-"),"Sin producto")</f>
        <v>Ladrillos (Campana)</v>
      </c>
      <c r="W1821" s="6">
        <f>+IF(OR(K1821="27",K1821="28",K1821="29"),VLOOKUP(L1821,[1]listaMateriales!A:E,5,0),0)*N1821/1000</f>
        <v>16.1172</v>
      </c>
      <c r="X1821" s="6">
        <f>+IF(W1821=0,0,T1821/W1821)</f>
        <v>26240.540540540544</v>
      </c>
      <c r="Y1821" s="1" t="str">
        <f>MID(L1821,14,1)</f>
        <v/>
      </c>
      <c r="Z1821" s="2" t="str">
        <f>IF(IFERROR(FIND("PUL",M1821,1),0)&gt;1,"pulido","no")</f>
        <v>no</v>
      </c>
      <c r="AA1821" s="2" t="str">
        <f>IF(IFERROR(FIND("BIOC",M1821,1),0)&gt;1,"BIOCITY","no")</f>
        <v>no</v>
      </c>
      <c r="AB1821" s="2">
        <f>IFERROR(SEARCH("INT",F1821,1),0)+IFERROR(SEARCH("DEV",F1821,1),0)+IFERROR(SEARCH("FC",F1821,1),0)+IFERROR(SEARCH("USD",F1821,1),0)</f>
        <v>0</v>
      </c>
    </row>
    <row r="1822" spans="1:28" x14ac:dyDescent="0.2">
      <c r="A1822" s="1" t="s">
        <v>354</v>
      </c>
      <c r="B1822" s="1" t="s">
        <v>42</v>
      </c>
      <c r="C1822" s="4">
        <v>45372</v>
      </c>
      <c r="D1822" s="1" t="s">
        <v>41</v>
      </c>
      <c r="E1822" s="1" t="s">
        <v>40</v>
      </c>
      <c r="F1822" s="1" t="s">
        <v>353</v>
      </c>
      <c r="G1822" s="1" t="s">
        <v>39</v>
      </c>
      <c r="H1822" s="1" t="s">
        <v>38</v>
      </c>
      <c r="I1822" s="1" t="s">
        <v>50</v>
      </c>
      <c r="J1822" s="1" t="s">
        <v>37</v>
      </c>
      <c r="K1822" s="1" t="s">
        <v>36</v>
      </c>
      <c r="L1822" s="1" t="s">
        <v>86</v>
      </c>
      <c r="M1822" s="1" t="s">
        <v>85</v>
      </c>
      <c r="N1822" s="1">
        <v>8712</v>
      </c>
      <c r="O1822" s="1" t="s">
        <v>4</v>
      </c>
      <c r="P1822" s="1">
        <v>8712</v>
      </c>
      <c r="Q1822" s="1">
        <v>0</v>
      </c>
      <c r="R1822" s="1" t="s">
        <v>33</v>
      </c>
      <c r="S1822" s="1">
        <v>97.09</v>
      </c>
      <c r="T1822" s="6">
        <f>+S1822*N1822</f>
        <v>845848.08000000007</v>
      </c>
      <c r="U1822" s="6">
        <f>+S1822*Q1822</f>
        <v>0</v>
      </c>
      <c r="V1822" s="1" t="str">
        <f>IF(AB1822=0,IFERROR(VLOOKUP(L1822,[1]listaMateriales!A:K,11,0),"-"),"Sin producto")</f>
        <v>Ladrillos (Campana)</v>
      </c>
      <c r="W1822" s="6">
        <f>+IF(OR(K1822="27",K1822="28",K1822="29"),VLOOKUP(L1822,[1]listaMateriales!A:E,5,0),0)*N1822/1000</f>
        <v>32.234400000000001</v>
      </c>
      <c r="X1822" s="6">
        <f>+IF(W1822=0,0,T1822/W1822)</f>
        <v>26240.540540540544</v>
      </c>
      <c r="Y1822" s="1" t="str">
        <f>MID(L1822,14,1)</f>
        <v/>
      </c>
      <c r="Z1822" s="2" t="str">
        <f>IF(IFERROR(FIND("PUL",M1822,1),0)&gt;1,"pulido","no")</f>
        <v>no</v>
      </c>
      <c r="AA1822" s="2" t="str">
        <f>IF(IFERROR(FIND("BIOC",M1822,1),0)&gt;1,"BIOCITY","no")</f>
        <v>no</v>
      </c>
      <c r="AB1822" s="2">
        <f>IFERROR(SEARCH("INT",F1822,1),0)+IFERROR(SEARCH("DEV",F1822,1),0)+IFERROR(SEARCH("FC",F1822,1),0)+IFERROR(SEARCH("USD",F1822,1),0)</f>
        <v>0</v>
      </c>
    </row>
    <row r="1823" spans="1:28" x14ac:dyDescent="0.2">
      <c r="A1823" s="1" t="s">
        <v>344</v>
      </c>
      <c r="B1823" s="1" t="s">
        <v>15</v>
      </c>
      <c r="C1823" s="4">
        <v>45373</v>
      </c>
      <c r="D1823" s="1" t="s">
        <v>343</v>
      </c>
      <c r="E1823" s="1" t="s">
        <v>342</v>
      </c>
      <c r="F1823" s="1" t="s">
        <v>220</v>
      </c>
      <c r="G1823" s="1" t="s">
        <v>12</v>
      </c>
      <c r="H1823" s="1" t="s">
        <v>11</v>
      </c>
      <c r="I1823" s="1" t="s">
        <v>50</v>
      </c>
      <c r="J1823" s="1" t="s">
        <v>17</v>
      </c>
      <c r="K1823" s="1" t="s">
        <v>16</v>
      </c>
      <c r="L1823" s="1" t="s">
        <v>352</v>
      </c>
      <c r="M1823" s="1" t="s">
        <v>351</v>
      </c>
      <c r="N1823" s="1">
        <v>393.12</v>
      </c>
      <c r="O1823" s="1" t="s">
        <v>2</v>
      </c>
      <c r="P1823" s="1">
        <v>393.12</v>
      </c>
      <c r="Q1823" s="1">
        <v>0</v>
      </c>
      <c r="R1823" s="1" t="s">
        <v>195</v>
      </c>
      <c r="S1823" s="1">
        <v>11004.89</v>
      </c>
      <c r="T1823" s="6">
        <f>+S1823*N1823</f>
        <v>4326242.3568000002</v>
      </c>
      <c r="U1823" s="6">
        <f>+S1823*Q1823</f>
        <v>0</v>
      </c>
      <c r="V1823" s="1" t="str">
        <f>IF(AB1823=0,IFERROR(VLOOKUP(L1823,[1]listaMateriales!A:K,11,0),"-"),"Sin producto")</f>
        <v xml:space="preserve">64 x 122 </v>
      </c>
      <c r="W1823" s="6">
        <f>+IF(OR(K1823="27",K1823="28",K1823="29"),VLOOKUP(L1823,[1]listaMateriales!A:E,5,0),0)*N1823/1000</f>
        <v>0</v>
      </c>
      <c r="X1823" s="6">
        <f>+IF(W1823=0,0,T1823/W1823)</f>
        <v>0</v>
      </c>
      <c r="Y1823" s="1" t="str">
        <f>MID(L1823,14,1)</f>
        <v>2</v>
      </c>
      <c r="Z1823" s="2" t="str">
        <f>IF(IFERROR(FIND("PUL",M1823,1),0)&gt;1,"pulido","no")</f>
        <v>no</v>
      </c>
      <c r="AA1823" s="2" t="str">
        <f>IF(IFERROR(FIND("BIOC",M1823,1),0)&gt;1,"BIOCITY","no")</f>
        <v>no</v>
      </c>
      <c r="AB1823" s="2">
        <f>IFERROR(SEARCH("INT",F1823,1),0)+IFERROR(SEARCH("DEV",F1823,1),0)+IFERROR(SEARCH("FC",F1823,1),0)+IFERROR(SEARCH("USD",F1823,1),0)</f>
        <v>0</v>
      </c>
    </row>
    <row r="1824" spans="1:28" x14ac:dyDescent="0.2">
      <c r="A1824" s="1" t="s">
        <v>344</v>
      </c>
      <c r="B1824" s="1" t="s">
        <v>15</v>
      </c>
      <c r="C1824" s="4">
        <v>45373</v>
      </c>
      <c r="D1824" s="1" t="s">
        <v>343</v>
      </c>
      <c r="E1824" s="1" t="s">
        <v>342</v>
      </c>
      <c r="F1824" s="1" t="s">
        <v>220</v>
      </c>
      <c r="G1824" s="1" t="s">
        <v>12</v>
      </c>
      <c r="H1824" s="1" t="s">
        <v>11</v>
      </c>
      <c r="I1824" s="1" t="s">
        <v>50</v>
      </c>
      <c r="J1824" s="1" t="s">
        <v>17</v>
      </c>
      <c r="K1824" s="1" t="s">
        <v>16</v>
      </c>
      <c r="L1824" s="1" t="s">
        <v>350</v>
      </c>
      <c r="M1824" s="1" t="s">
        <v>349</v>
      </c>
      <c r="N1824" s="1">
        <v>291.60000000000002</v>
      </c>
      <c r="O1824" s="1" t="s">
        <v>2</v>
      </c>
      <c r="P1824" s="1">
        <v>291.60000000000002</v>
      </c>
      <c r="Q1824" s="1">
        <v>0</v>
      </c>
      <c r="R1824" s="1" t="s">
        <v>195</v>
      </c>
      <c r="S1824" s="1">
        <v>11004.89</v>
      </c>
      <c r="T1824" s="6">
        <f>+S1824*N1824</f>
        <v>3209025.9240000001</v>
      </c>
      <c r="U1824" s="6">
        <f>+S1824*Q1824</f>
        <v>0</v>
      </c>
      <c r="V1824" s="1" t="str">
        <f>IF(AB1824=0,IFERROR(VLOOKUP(L1824,[1]listaMateriales!A:K,11,0),"-"),"Sin producto")</f>
        <v>60x120 y 58x117 Rect.</v>
      </c>
      <c r="W1824" s="6">
        <f>+IF(OR(K1824="27",K1824="28",K1824="29"),VLOOKUP(L1824,[1]listaMateriales!A:E,5,0),0)*N1824/1000</f>
        <v>0</v>
      </c>
      <c r="X1824" s="6">
        <f>+IF(W1824=0,0,T1824/W1824)</f>
        <v>0</v>
      </c>
      <c r="Y1824" s="1" t="str">
        <f>MID(L1824,14,1)</f>
        <v>2</v>
      </c>
      <c r="Z1824" s="2" t="str">
        <f>IF(IFERROR(FIND("PUL",M1824,1),0)&gt;1,"pulido","no")</f>
        <v>no</v>
      </c>
      <c r="AA1824" s="2" t="str">
        <f>IF(IFERROR(FIND("BIOC",M1824,1),0)&gt;1,"BIOCITY","no")</f>
        <v>no</v>
      </c>
      <c r="AB1824" s="2">
        <f>IFERROR(SEARCH("INT",F1824,1),0)+IFERROR(SEARCH("DEV",F1824,1),0)+IFERROR(SEARCH("FC",F1824,1),0)+IFERROR(SEARCH("USD",F1824,1),0)</f>
        <v>0</v>
      </c>
    </row>
    <row r="1825" spans="1:28" x14ac:dyDescent="0.2">
      <c r="A1825" s="1" t="s">
        <v>344</v>
      </c>
      <c r="B1825" s="1" t="s">
        <v>15</v>
      </c>
      <c r="C1825" s="4">
        <v>45373</v>
      </c>
      <c r="D1825" s="1" t="s">
        <v>343</v>
      </c>
      <c r="E1825" s="1" t="s">
        <v>342</v>
      </c>
      <c r="F1825" s="1" t="s">
        <v>220</v>
      </c>
      <c r="G1825" s="1" t="s">
        <v>12</v>
      </c>
      <c r="H1825" s="1" t="s">
        <v>11</v>
      </c>
      <c r="I1825" s="1" t="s">
        <v>50</v>
      </c>
      <c r="J1825" s="1" t="s">
        <v>17</v>
      </c>
      <c r="K1825" s="1" t="s">
        <v>16</v>
      </c>
      <c r="L1825" s="1" t="s">
        <v>327</v>
      </c>
      <c r="M1825" s="1" t="s">
        <v>326</v>
      </c>
      <c r="N1825" s="1">
        <v>378</v>
      </c>
      <c r="O1825" s="1" t="s">
        <v>2</v>
      </c>
      <c r="P1825" s="1">
        <v>0</v>
      </c>
      <c r="Q1825" s="1">
        <v>378</v>
      </c>
      <c r="R1825" s="1" t="s">
        <v>195</v>
      </c>
      <c r="S1825" s="1">
        <v>6502.4</v>
      </c>
      <c r="T1825" s="6">
        <f>+S1825*N1825</f>
        <v>2457907.1999999997</v>
      </c>
      <c r="U1825" s="6">
        <f>+S1825*Q1825</f>
        <v>2457907.1999999997</v>
      </c>
      <c r="V1825" s="1" t="str">
        <f>IF(AB1825=0,IFERROR(VLOOKUP(L1825,[1]listaMateriales!A:K,11,0),"-"),"Sin producto")</f>
        <v>60x60-61x61-61,5x61,5</v>
      </c>
      <c r="W1825" s="6">
        <f>+IF(OR(K1825="27",K1825="28",K1825="29"),VLOOKUP(L1825,[1]listaMateriales!A:E,5,0),0)*N1825/1000</f>
        <v>0</v>
      </c>
      <c r="X1825" s="6">
        <f>+IF(W1825=0,0,T1825/W1825)</f>
        <v>0</v>
      </c>
      <c r="Y1825" s="1" t="str">
        <f>MID(L1825,14,1)</f>
        <v>2</v>
      </c>
      <c r="Z1825" s="2" t="str">
        <f>IF(IFERROR(FIND("PUL",M1825,1),0)&gt;1,"pulido","no")</f>
        <v>no</v>
      </c>
      <c r="AA1825" s="2" t="str">
        <f>IF(IFERROR(FIND("BIOC",M1825,1),0)&gt;1,"BIOCITY","no")</f>
        <v>no</v>
      </c>
      <c r="AB1825" s="2">
        <f>IFERROR(SEARCH("INT",F1825,1),0)+IFERROR(SEARCH("DEV",F1825,1),0)+IFERROR(SEARCH("FC",F1825,1),0)+IFERROR(SEARCH("USD",F1825,1),0)</f>
        <v>0</v>
      </c>
    </row>
    <row r="1826" spans="1:28" x14ac:dyDescent="0.2">
      <c r="A1826" s="1" t="s">
        <v>344</v>
      </c>
      <c r="B1826" s="1" t="s">
        <v>15</v>
      </c>
      <c r="C1826" s="4">
        <v>45373</v>
      </c>
      <c r="D1826" s="1" t="s">
        <v>343</v>
      </c>
      <c r="E1826" s="1" t="s">
        <v>342</v>
      </c>
      <c r="F1826" s="1" t="s">
        <v>220</v>
      </c>
      <c r="G1826" s="1" t="s">
        <v>12</v>
      </c>
      <c r="H1826" s="1" t="s">
        <v>11</v>
      </c>
      <c r="I1826" s="1" t="s">
        <v>50</v>
      </c>
      <c r="J1826" s="1" t="s">
        <v>17</v>
      </c>
      <c r="K1826" s="1" t="s">
        <v>16</v>
      </c>
      <c r="L1826" s="1" t="s">
        <v>348</v>
      </c>
      <c r="M1826" s="1" t="s">
        <v>347</v>
      </c>
      <c r="N1826" s="1">
        <v>324</v>
      </c>
      <c r="O1826" s="1" t="s">
        <v>2</v>
      </c>
      <c r="P1826" s="1">
        <v>324</v>
      </c>
      <c r="Q1826" s="1">
        <v>0</v>
      </c>
      <c r="R1826" s="1" t="s">
        <v>195</v>
      </c>
      <c r="S1826" s="1">
        <v>6502.4</v>
      </c>
      <c r="T1826" s="6">
        <f>+S1826*N1826</f>
        <v>2106777.6000000001</v>
      </c>
      <c r="U1826" s="6">
        <f>+S1826*Q1826</f>
        <v>0</v>
      </c>
      <c r="V1826" s="1" t="str">
        <f>IF(AB1826=0,IFERROR(VLOOKUP(L1826,[1]listaMateriales!A:K,11,0),"-"),"Sin producto")</f>
        <v>60x60-61x61-61,5x61,5</v>
      </c>
      <c r="W1826" s="6">
        <f>+IF(OR(K1826="27",K1826="28",K1826="29"),VLOOKUP(L1826,[1]listaMateriales!A:E,5,0),0)*N1826/1000</f>
        <v>0</v>
      </c>
      <c r="X1826" s="6">
        <f>+IF(W1826=0,0,T1826/W1826)</f>
        <v>0</v>
      </c>
      <c r="Y1826" s="1" t="str">
        <f>MID(L1826,14,1)</f>
        <v>2</v>
      </c>
      <c r="Z1826" s="2" t="str">
        <f>IF(IFERROR(FIND("PUL",M1826,1),0)&gt;1,"pulido","no")</f>
        <v>no</v>
      </c>
      <c r="AA1826" s="2" t="str">
        <f>IF(IFERROR(FIND("BIOC",M1826,1),0)&gt;1,"BIOCITY","no")</f>
        <v>no</v>
      </c>
      <c r="AB1826" s="2">
        <f>IFERROR(SEARCH("INT",F1826,1),0)+IFERROR(SEARCH("DEV",F1826,1),0)+IFERROR(SEARCH("FC",F1826,1),0)+IFERROR(SEARCH("USD",F1826,1),0)</f>
        <v>0</v>
      </c>
    </row>
    <row r="1827" spans="1:28" x14ac:dyDescent="0.2">
      <c r="A1827" s="1" t="s">
        <v>344</v>
      </c>
      <c r="B1827" s="1" t="s">
        <v>15</v>
      </c>
      <c r="C1827" s="4">
        <v>45373</v>
      </c>
      <c r="D1827" s="1" t="s">
        <v>343</v>
      </c>
      <c r="E1827" s="1" t="s">
        <v>342</v>
      </c>
      <c r="F1827" s="1" t="s">
        <v>220</v>
      </c>
      <c r="G1827" s="1" t="s">
        <v>12</v>
      </c>
      <c r="H1827" s="1" t="s">
        <v>11</v>
      </c>
      <c r="I1827" s="1" t="s">
        <v>50</v>
      </c>
      <c r="J1827" s="1" t="s">
        <v>17</v>
      </c>
      <c r="K1827" s="1" t="s">
        <v>16</v>
      </c>
      <c r="L1827" s="1" t="s">
        <v>346</v>
      </c>
      <c r="M1827" s="1" t="s">
        <v>345</v>
      </c>
      <c r="N1827" s="1">
        <v>302.39999999999998</v>
      </c>
      <c r="O1827" s="1" t="s">
        <v>2</v>
      </c>
      <c r="P1827" s="1">
        <v>302.39999999999998</v>
      </c>
      <c r="Q1827" s="1">
        <v>0</v>
      </c>
      <c r="R1827" s="1" t="s">
        <v>195</v>
      </c>
      <c r="S1827" s="1">
        <v>9427.66</v>
      </c>
      <c r="T1827" s="6">
        <f>+S1827*N1827</f>
        <v>2850924.3839999996</v>
      </c>
      <c r="U1827" s="6">
        <f>+S1827*Q1827</f>
        <v>0</v>
      </c>
      <c r="V1827" s="1" t="str">
        <f>IF(AB1827=0,IFERROR(VLOOKUP(L1827,[1]listaMateriales!A:K,11,0),"-"),"Sin producto")</f>
        <v>58x58 Polished</v>
      </c>
      <c r="W1827" s="6">
        <f>+IF(OR(K1827="27",K1827="28",K1827="29"),VLOOKUP(L1827,[1]listaMateriales!A:E,5,0),0)*N1827/1000</f>
        <v>0</v>
      </c>
      <c r="X1827" s="6">
        <f>+IF(W1827=0,0,T1827/W1827)</f>
        <v>0</v>
      </c>
      <c r="Y1827" s="1" t="str">
        <f>MID(L1827,14,1)</f>
        <v>2</v>
      </c>
      <c r="Z1827" s="2" t="str">
        <f>IF(IFERROR(FIND("PUL",M1827,1),0)&gt;1,"pulido","no")</f>
        <v>pulido</v>
      </c>
      <c r="AA1827" s="2" t="str">
        <f>IF(IFERROR(FIND("BIOC",M1827,1),0)&gt;1,"BIOCITY","no")</f>
        <v>no</v>
      </c>
      <c r="AB1827" s="2">
        <f>IFERROR(SEARCH("INT",F1827,1),0)+IFERROR(SEARCH("DEV",F1827,1),0)+IFERROR(SEARCH("FC",F1827,1),0)+IFERROR(SEARCH("USD",F1827,1),0)</f>
        <v>0</v>
      </c>
    </row>
    <row r="1828" spans="1:28" x14ac:dyDescent="0.2">
      <c r="A1828" s="1" t="s">
        <v>344</v>
      </c>
      <c r="B1828" s="1" t="s">
        <v>15</v>
      </c>
      <c r="C1828" s="4">
        <v>45373</v>
      </c>
      <c r="D1828" s="1" t="s">
        <v>343</v>
      </c>
      <c r="E1828" s="1" t="s">
        <v>342</v>
      </c>
      <c r="F1828" s="1" t="s">
        <v>220</v>
      </c>
      <c r="G1828" s="1" t="s">
        <v>12</v>
      </c>
      <c r="H1828" s="1" t="s">
        <v>11</v>
      </c>
      <c r="I1828" s="1" t="s">
        <v>50</v>
      </c>
      <c r="J1828" s="1" t="s">
        <v>17</v>
      </c>
      <c r="K1828" s="1" t="s">
        <v>16</v>
      </c>
      <c r="L1828" s="1" t="s">
        <v>341</v>
      </c>
      <c r="M1828" s="1" t="s">
        <v>340</v>
      </c>
      <c r="N1828" s="1">
        <v>302.39999999999998</v>
      </c>
      <c r="O1828" s="1" t="s">
        <v>2</v>
      </c>
      <c r="P1828" s="1">
        <v>302.39999999999998</v>
      </c>
      <c r="Q1828" s="1">
        <v>0</v>
      </c>
      <c r="R1828" s="1" t="s">
        <v>195</v>
      </c>
      <c r="S1828" s="1">
        <v>9427.66</v>
      </c>
      <c r="T1828" s="6">
        <f>+S1828*N1828</f>
        <v>2850924.3839999996</v>
      </c>
      <c r="U1828" s="6">
        <f>+S1828*Q1828</f>
        <v>0</v>
      </c>
      <c r="V1828" s="1" t="str">
        <f>IF(AB1828=0,IFERROR(VLOOKUP(L1828,[1]listaMateriales!A:K,11,0),"-"),"Sin producto")</f>
        <v>58x58 Polished</v>
      </c>
      <c r="W1828" s="6">
        <f>+IF(OR(K1828="27",K1828="28",K1828="29"),VLOOKUP(L1828,[1]listaMateriales!A:E,5,0),0)*N1828/1000</f>
        <v>0</v>
      </c>
      <c r="X1828" s="6">
        <f>+IF(W1828=0,0,T1828/W1828)</f>
        <v>0</v>
      </c>
      <c r="Y1828" s="1" t="str">
        <f>MID(L1828,14,1)</f>
        <v>2</v>
      </c>
      <c r="Z1828" s="2" t="str">
        <f>IF(IFERROR(FIND("PUL",M1828,1),0)&gt;1,"pulido","no")</f>
        <v>pulido</v>
      </c>
      <c r="AA1828" s="2" t="str">
        <f>IF(IFERROR(FIND("BIOC",M1828,1),0)&gt;1,"BIOCITY","no")</f>
        <v>no</v>
      </c>
      <c r="AB1828" s="2">
        <f>IFERROR(SEARCH("INT",F1828,1),0)+IFERROR(SEARCH("DEV",F1828,1),0)+IFERROR(SEARCH("FC",F1828,1),0)+IFERROR(SEARCH("USD",F1828,1),0)</f>
        <v>0</v>
      </c>
    </row>
    <row r="1829" spans="1:28" x14ac:dyDescent="0.2">
      <c r="A1829" s="1" t="s">
        <v>339</v>
      </c>
      <c r="B1829" s="1" t="s">
        <v>15</v>
      </c>
      <c r="C1829" s="4">
        <v>45373</v>
      </c>
      <c r="D1829" s="1" t="s">
        <v>338</v>
      </c>
      <c r="E1829" s="1" t="s">
        <v>337</v>
      </c>
      <c r="F1829" s="1" t="s">
        <v>336</v>
      </c>
      <c r="G1829" s="1" t="s">
        <v>39</v>
      </c>
      <c r="H1829" s="1" t="s">
        <v>38</v>
      </c>
      <c r="I1829" s="1" t="s">
        <v>50</v>
      </c>
      <c r="J1829" s="1" t="s">
        <v>17</v>
      </c>
      <c r="K1829" s="1" t="s">
        <v>49</v>
      </c>
      <c r="L1829" s="1" t="s">
        <v>48</v>
      </c>
      <c r="M1829" s="1" t="s">
        <v>47</v>
      </c>
      <c r="N1829" s="1">
        <v>3456</v>
      </c>
      <c r="O1829" s="1" t="s">
        <v>4</v>
      </c>
      <c r="P1829" s="1">
        <v>3456</v>
      </c>
      <c r="Q1829" s="1">
        <v>0</v>
      </c>
      <c r="R1829" s="1" t="s">
        <v>93</v>
      </c>
      <c r="S1829" s="1">
        <v>319.60000000000002</v>
      </c>
      <c r="T1829" s="6">
        <f>+S1829*N1829</f>
        <v>1104537.6000000001</v>
      </c>
      <c r="U1829" s="6">
        <f>+S1829*Q1829</f>
        <v>0</v>
      </c>
      <c r="V1829" s="1" t="str">
        <f>IF(AB1829=0,IFERROR(VLOOKUP(L1829,[1]listaMateriales!A:K,11,0),"-"),"Sin producto")</f>
        <v xml:space="preserve">Ladrillos (Olavarria)    </v>
      </c>
      <c r="W1829" s="6">
        <f>+IF(OR(K1829="27",K1829="28",K1829="29"),VLOOKUP(L1829,[1]listaMateriales!A:E,5,0),0)*N1829/1000</f>
        <v>18.451584000000004</v>
      </c>
      <c r="X1829" s="6">
        <f>+IF(W1829=0,0,T1829/W1829)</f>
        <v>59861.397265405496</v>
      </c>
      <c r="Y1829" s="1" t="str">
        <f>MID(L1829,14,1)</f>
        <v>1</v>
      </c>
      <c r="Z1829" s="2" t="str">
        <f>IF(IFERROR(FIND("PUL",M1829,1),0)&gt;1,"pulido","no")</f>
        <v>no</v>
      </c>
      <c r="AA1829" s="2" t="str">
        <f>IF(IFERROR(FIND("BIOC",M1829,1),0)&gt;1,"BIOCITY","no")</f>
        <v>no</v>
      </c>
      <c r="AB1829" s="2">
        <f>IFERROR(SEARCH("INT",F1829,1),0)+IFERROR(SEARCH("DEV",F1829,1),0)+IFERROR(SEARCH("FC",F1829,1),0)+IFERROR(SEARCH("USD",F1829,1),0)</f>
        <v>0</v>
      </c>
    </row>
    <row r="1830" spans="1:28" x14ac:dyDescent="0.2">
      <c r="A1830" s="1" t="s">
        <v>339</v>
      </c>
      <c r="B1830" s="1" t="s">
        <v>15</v>
      </c>
      <c r="C1830" s="4">
        <v>45373</v>
      </c>
      <c r="D1830" s="1" t="s">
        <v>338</v>
      </c>
      <c r="E1830" s="1" t="s">
        <v>337</v>
      </c>
      <c r="F1830" s="1" t="s">
        <v>336</v>
      </c>
      <c r="G1830" s="1" t="s">
        <v>39</v>
      </c>
      <c r="H1830" s="1" t="s">
        <v>38</v>
      </c>
      <c r="I1830" s="1" t="s">
        <v>50</v>
      </c>
      <c r="J1830" s="1" t="s">
        <v>17</v>
      </c>
      <c r="K1830" s="1" t="s">
        <v>49</v>
      </c>
      <c r="L1830" s="1" t="s">
        <v>57</v>
      </c>
      <c r="M1830" s="1" t="s">
        <v>56</v>
      </c>
      <c r="N1830" s="1">
        <v>2160</v>
      </c>
      <c r="O1830" s="1" t="s">
        <v>4</v>
      </c>
      <c r="P1830" s="1">
        <v>1980</v>
      </c>
      <c r="Q1830" s="1">
        <v>180</v>
      </c>
      <c r="R1830" s="1" t="s">
        <v>93</v>
      </c>
      <c r="S1830" s="1">
        <v>432.87</v>
      </c>
      <c r="T1830" s="6">
        <f>+S1830*N1830</f>
        <v>934999.2</v>
      </c>
      <c r="U1830" s="6">
        <f>+S1830*Q1830</f>
        <v>77916.600000000006</v>
      </c>
      <c r="V1830" s="1" t="str">
        <f>IF(AB1830=0,IFERROR(VLOOKUP(L1830,[1]listaMateriales!A:K,11,0),"-"),"Sin producto")</f>
        <v xml:space="preserve">Ladrillos (Olavarria)    </v>
      </c>
      <c r="W1830" s="6">
        <f>+IF(OR(K1830="27",K1830="28",K1830="29"),VLOOKUP(L1830,[1]listaMateriales!A:E,5,0),0)*N1830/1000</f>
        <v>14.951519999999999</v>
      </c>
      <c r="X1830" s="6">
        <f>+IF(W1830=0,0,T1830/W1830)</f>
        <v>62535.394394683623</v>
      </c>
      <c r="Y1830" s="1" t="str">
        <f>MID(L1830,14,1)</f>
        <v>1</v>
      </c>
      <c r="Z1830" s="2" t="str">
        <f>IF(IFERROR(FIND("PUL",M1830,1),0)&gt;1,"pulido","no")</f>
        <v>no</v>
      </c>
      <c r="AA1830" s="2" t="str">
        <f>IF(IFERROR(FIND("BIOC",M1830,1),0)&gt;1,"BIOCITY","no")</f>
        <v>no</v>
      </c>
      <c r="AB1830" s="2">
        <f>IFERROR(SEARCH("INT",F1830,1),0)+IFERROR(SEARCH("DEV",F1830,1),0)+IFERROR(SEARCH("FC",F1830,1),0)+IFERROR(SEARCH("USD",F1830,1),0)</f>
        <v>0</v>
      </c>
    </row>
    <row r="1831" spans="1:28" x14ac:dyDescent="0.2">
      <c r="A1831" s="1" t="s">
        <v>331</v>
      </c>
      <c r="B1831" s="1" t="s">
        <v>15</v>
      </c>
      <c r="C1831" s="4">
        <v>45373</v>
      </c>
      <c r="D1831" s="1" t="s">
        <v>330</v>
      </c>
      <c r="E1831" s="1" t="s">
        <v>329</v>
      </c>
      <c r="F1831" s="1" t="s">
        <v>328</v>
      </c>
      <c r="G1831" s="1" t="s">
        <v>39</v>
      </c>
      <c r="H1831" s="1" t="s">
        <v>38</v>
      </c>
      <c r="I1831" s="1" t="s">
        <v>50</v>
      </c>
      <c r="J1831" s="1" t="s">
        <v>17</v>
      </c>
      <c r="K1831" s="1" t="s">
        <v>16</v>
      </c>
      <c r="L1831" s="1" t="s">
        <v>335</v>
      </c>
      <c r="M1831" s="1" t="s">
        <v>334</v>
      </c>
      <c r="N1831" s="1">
        <v>205.2</v>
      </c>
      <c r="O1831" s="1" t="s">
        <v>2</v>
      </c>
      <c r="P1831" s="1">
        <v>205.2</v>
      </c>
      <c r="Q1831" s="1">
        <v>0</v>
      </c>
      <c r="R1831" s="1" t="s">
        <v>46</v>
      </c>
      <c r="S1831" s="1">
        <v>12284.4</v>
      </c>
      <c r="T1831" s="6">
        <f>+S1831*N1831</f>
        <v>2520758.88</v>
      </c>
      <c r="U1831" s="6">
        <f>+S1831*Q1831</f>
        <v>0</v>
      </c>
      <c r="V1831" s="1" t="str">
        <f>IF(AB1831=0,IFERROR(VLOOKUP(L1831,[1]listaMateriales!A:K,11,0),"-"),"Sin producto")</f>
        <v>21 x 122</v>
      </c>
      <c r="W1831" s="6">
        <f>+IF(OR(K1831="27",K1831="28",K1831="29"),VLOOKUP(L1831,[1]listaMateriales!A:E,5,0),0)*N1831/1000</f>
        <v>0</v>
      </c>
      <c r="X1831" s="6">
        <f>+IF(W1831=0,0,T1831/W1831)</f>
        <v>0</v>
      </c>
      <c r="Y1831" s="1" t="str">
        <f>MID(L1831,14,1)</f>
        <v>2</v>
      </c>
      <c r="Z1831" s="2" t="str">
        <f>IF(IFERROR(FIND("PUL",M1831,1),0)&gt;1,"pulido","no")</f>
        <v>no</v>
      </c>
      <c r="AA1831" s="2" t="str">
        <f>IF(IFERROR(FIND("BIOC",M1831,1),0)&gt;1,"BIOCITY","no")</f>
        <v>no</v>
      </c>
      <c r="AB1831" s="2">
        <f>IFERROR(SEARCH("INT",F1831,1),0)+IFERROR(SEARCH("DEV",F1831,1),0)+IFERROR(SEARCH("FC",F1831,1),0)+IFERROR(SEARCH("USD",F1831,1),0)</f>
        <v>0</v>
      </c>
    </row>
    <row r="1832" spans="1:28" x14ac:dyDescent="0.2">
      <c r="A1832" s="1" t="s">
        <v>331</v>
      </c>
      <c r="B1832" s="1" t="s">
        <v>15</v>
      </c>
      <c r="C1832" s="4">
        <v>45373</v>
      </c>
      <c r="D1832" s="1" t="s">
        <v>330</v>
      </c>
      <c r="E1832" s="1" t="s">
        <v>329</v>
      </c>
      <c r="F1832" s="1" t="s">
        <v>328</v>
      </c>
      <c r="G1832" s="1" t="s">
        <v>39</v>
      </c>
      <c r="H1832" s="1" t="s">
        <v>38</v>
      </c>
      <c r="I1832" s="1" t="s">
        <v>50</v>
      </c>
      <c r="J1832" s="1" t="s">
        <v>17</v>
      </c>
      <c r="K1832" s="1" t="s">
        <v>16</v>
      </c>
      <c r="L1832" s="1" t="s">
        <v>146</v>
      </c>
      <c r="M1832" s="1" t="s">
        <v>145</v>
      </c>
      <c r="N1832" s="1">
        <v>324</v>
      </c>
      <c r="O1832" s="1" t="s">
        <v>2</v>
      </c>
      <c r="P1832" s="1">
        <v>324</v>
      </c>
      <c r="Q1832" s="1">
        <v>0</v>
      </c>
      <c r="R1832" s="1" t="s">
        <v>46</v>
      </c>
      <c r="S1832" s="1">
        <v>5622.36</v>
      </c>
      <c r="T1832" s="6">
        <f>+S1832*N1832</f>
        <v>1821644.64</v>
      </c>
      <c r="U1832" s="6">
        <f>+S1832*Q1832</f>
        <v>0</v>
      </c>
      <c r="V1832" s="1" t="str">
        <f>IF(AB1832=0,IFERROR(VLOOKUP(L1832,[1]listaMateriales!A:K,11,0),"-"),"Sin producto")</f>
        <v>60x60-61x61-61,5x61,5</v>
      </c>
      <c r="W1832" s="6">
        <f>+IF(OR(K1832="27",K1832="28",K1832="29"),VLOOKUP(L1832,[1]listaMateriales!A:E,5,0),0)*N1832/1000</f>
        <v>0</v>
      </c>
      <c r="X1832" s="6">
        <f>+IF(W1832=0,0,T1832/W1832)</f>
        <v>0</v>
      </c>
      <c r="Y1832" s="1" t="str">
        <f>MID(L1832,14,1)</f>
        <v>2</v>
      </c>
      <c r="Z1832" s="2" t="str">
        <f>IF(IFERROR(FIND("PUL",M1832,1),0)&gt;1,"pulido","no")</f>
        <v>no</v>
      </c>
      <c r="AA1832" s="2" t="str">
        <f>IF(IFERROR(FIND("BIOC",M1832,1),0)&gt;1,"BIOCITY","no")</f>
        <v>no</v>
      </c>
      <c r="AB1832" s="2">
        <f>IFERROR(SEARCH("INT",F1832,1),0)+IFERROR(SEARCH("DEV",F1832,1),0)+IFERROR(SEARCH("FC",F1832,1),0)+IFERROR(SEARCH("USD",F1832,1),0)</f>
        <v>0</v>
      </c>
    </row>
    <row r="1833" spans="1:28" x14ac:dyDescent="0.2">
      <c r="A1833" s="1" t="s">
        <v>331</v>
      </c>
      <c r="B1833" s="1" t="s">
        <v>15</v>
      </c>
      <c r="C1833" s="4">
        <v>45373</v>
      </c>
      <c r="D1833" s="1" t="s">
        <v>330</v>
      </c>
      <c r="E1833" s="1" t="s">
        <v>329</v>
      </c>
      <c r="F1833" s="1" t="s">
        <v>328</v>
      </c>
      <c r="G1833" s="1" t="s">
        <v>39</v>
      </c>
      <c r="H1833" s="1" t="s">
        <v>38</v>
      </c>
      <c r="I1833" s="1" t="s">
        <v>50</v>
      </c>
      <c r="J1833" s="1" t="s">
        <v>17</v>
      </c>
      <c r="K1833" s="1" t="s">
        <v>16</v>
      </c>
      <c r="L1833" s="1" t="s">
        <v>333</v>
      </c>
      <c r="M1833" s="1" t="s">
        <v>332</v>
      </c>
      <c r="N1833" s="1">
        <v>162</v>
      </c>
      <c r="O1833" s="1" t="s">
        <v>2</v>
      </c>
      <c r="P1833" s="1">
        <v>162</v>
      </c>
      <c r="Q1833" s="1">
        <v>0</v>
      </c>
      <c r="R1833" s="1" t="s">
        <v>46</v>
      </c>
      <c r="S1833" s="1">
        <v>5622.36</v>
      </c>
      <c r="T1833" s="6">
        <f>+S1833*N1833</f>
        <v>910822.32</v>
      </c>
      <c r="U1833" s="6">
        <f>+S1833*Q1833</f>
        <v>0</v>
      </c>
      <c r="V1833" s="1" t="str">
        <f>IF(AB1833=0,IFERROR(VLOOKUP(L1833,[1]listaMateriales!A:K,11,0),"-"),"Sin producto")</f>
        <v>60x60-61x61-61,5x61,5</v>
      </c>
      <c r="W1833" s="6">
        <f>+IF(OR(K1833="27",K1833="28",K1833="29"),VLOOKUP(L1833,[1]listaMateriales!A:E,5,0),0)*N1833/1000</f>
        <v>0</v>
      </c>
      <c r="X1833" s="6">
        <f>+IF(W1833=0,0,T1833/W1833)</f>
        <v>0</v>
      </c>
      <c r="Y1833" s="1" t="str">
        <f>MID(L1833,14,1)</f>
        <v>2</v>
      </c>
      <c r="Z1833" s="2" t="str">
        <f>IF(IFERROR(FIND("PUL",M1833,1),0)&gt;1,"pulido","no")</f>
        <v>no</v>
      </c>
      <c r="AA1833" s="2" t="str">
        <f>IF(IFERROR(FIND("BIOC",M1833,1),0)&gt;1,"BIOCITY","no")</f>
        <v>no</v>
      </c>
      <c r="AB1833" s="2">
        <f>IFERROR(SEARCH("INT",F1833,1),0)+IFERROR(SEARCH("DEV",F1833,1),0)+IFERROR(SEARCH("FC",F1833,1),0)+IFERROR(SEARCH("USD",F1833,1),0)</f>
        <v>0</v>
      </c>
    </row>
    <row r="1834" spans="1:28" x14ac:dyDescent="0.2">
      <c r="A1834" s="1" t="s">
        <v>331</v>
      </c>
      <c r="B1834" s="1" t="s">
        <v>15</v>
      </c>
      <c r="C1834" s="4">
        <v>45373</v>
      </c>
      <c r="D1834" s="1" t="s">
        <v>330</v>
      </c>
      <c r="E1834" s="1" t="s">
        <v>329</v>
      </c>
      <c r="F1834" s="1" t="s">
        <v>328</v>
      </c>
      <c r="G1834" s="1" t="s">
        <v>39</v>
      </c>
      <c r="H1834" s="1" t="s">
        <v>38</v>
      </c>
      <c r="I1834" s="1" t="s">
        <v>50</v>
      </c>
      <c r="J1834" s="1" t="s">
        <v>17</v>
      </c>
      <c r="K1834" s="1" t="s">
        <v>16</v>
      </c>
      <c r="L1834" s="1" t="s">
        <v>327</v>
      </c>
      <c r="M1834" s="1" t="s">
        <v>326</v>
      </c>
      <c r="N1834" s="1">
        <v>108</v>
      </c>
      <c r="O1834" s="1" t="s">
        <v>2</v>
      </c>
      <c r="P1834" s="1">
        <v>108</v>
      </c>
      <c r="Q1834" s="1">
        <v>0</v>
      </c>
      <c r="R1834" s="1" t="s">
        <v>46</v>
      </c>
      <c r="S1834" s="1">
        <v>6247.89</v>
      </c>
      <c r="T1834" s="6">
        <f>+S1834*N1834</f>
        <v>674772.12</v>
      </c>
      <c r="U1834" s="6">
        <f>+S1834*Q1834</f>
        <v>0</v>
      </c>
      <c r="V1834" s="1" t="str">
        <f>IF(AB1834=0,IFERROR(VLOOKUP(L1834,[1]listaMateriales!A:K,11,0),"-"),"Sin producto")</f>
        <v>60x60-61x61-61,5x61,5</v>
      </c>
      <c r="W1834" s="6">
        <f>+IF(OR(K1834="27",K1834="28",K1834="29"),VLOOKUP(L1834,[1]listaMateriales!A:E,5,0),0)*N1834/1000</f>
        <v>0</v>
      </c>
      <c r="X1834" s="6">
        <f>+IF(W1834=0,0,T1834/W1834)</f>
        <v>0</v>
      </c>
      <c r="Y1834" s="1" t="str">
        <f>MID(L1834,14,1)</f>
        <v>2</v>
      </c>
      <c r="Z1834" s="2" t="str">
        <f>IF(IFERROR(FIND("PUL",M1834,1),0)&gt;1,"pulido","no")</f>
        <v>no</v>
      </c>
      <c r="AA1834" s="2" t="str">
        <f>IF(IFERROR(FIND("BIOC",M1834,1),0)&gt;1,"BIOCITY","no")</f>
        <v>no</v>
      </c>
      <c r="AB1834" s="2">
        <f>IFERROR(SEARCH("INT",F1834,1),0)+IFERROR(SEARCH("DEV",F1834,1),0)+IFERROR(SEARCH("FC",F1834,1),0)+IFERROR(SEARCH("USD",F1834,1),0)</f>
        <v>0</v>
      </c>
    </row>
    <row r="1835" spans="1:28" x14ac:dyDescent="0.2">
      <c r="A1835" s="1" t="s">
        <v>325</v>
      </c>
      <c r="B1835" s="1" t="s">
        <v>15</v>
      </c>
      <c r="C1835" s="4">
        <v>45373</v>
      </c>
      <c r="D1835" s="1" t="s">
        <v>324</v>
      </c>
      <c r="E1835" s="1" t="s">
        <v>323</v>
      </c>
      <c r="F1835" s="1" t="s">
        <v>220</v>
      </c>
      <c r="G1835" s="1" t="s">
        <v>39</v>
      </c>
      <c r="H1835" s="1" t="s">
        <v>38</v>
      </c>
      <c r="I1835" s="1" t="s">
        <v>50</v>
      </c>
      <c r="J1835" s="1" t="s">
        <v>9</v>
      </c>
      <c r="K1835" s="1" t="s">
        <v>30</v>
      </c>
      <c r="L1835" s="1" t="s">
        <v>65</v>
      </c>
      <c r="M1835" s="1" t="s">
        <v>64</v>
      </c>
      <c r="N1835" s="1">
        <v>872.64</v>
      </c>
      <c r="O1835" s="1" t="s">
        <v>2</v>
      </c>
      <c r="P1835" s="1">
        <v>872.64</v>
      </c>
      <c r="Q1835" s="1">
        <v>0</v>
      </c>
      <c r="R1835" s="1" t="s">
        <v>195</v>
      </c>
      <c r="S1835" s="1">
        <v>2809.56</v>
      </c>
      <c r="T1835" s="6">
        <f>+S1835*N1835</f>
        <v>2451734.4383999999</v>
      </c>
      <c r="U1835" s="6">
        <f>+S1835*Q1835</f>
        <v>0</v>
      </c>
      <c r="V1835" s="1" t="str">
        <f>IF(AB1835=0,IFERROR(VLOOKUP(L1835,[1]listaMateriales!A:K,11,0),"-"),"Sin producto")</f>
        <v>38 x 38</v>
      </c>
      <c r="W1835" s="6">
        <f>+IF(OR(K1835="27",K1835="28",K1835="29"),VLOOKUP(L1835,[1]listaMateriales!A:E,5,0),0)*N1835/1000</f>
        <v>0</v>
      </c>
      <c r="X1835" s="6">
        <f>+IF(W1835=0,0,T1835/W1835)</f>
        <v>0</v>
      </c>
      <c r="Y1835" s="1" t="str">
        <f>MID(L1835,14,1)</f>
        <v>1</v>
      </c>
      <c r="Z1835" s="2" t="str">
        <f>IF(IFERROR(FIND("PUL",M1835,1),0)&gt;1,"pulido","no")</f>
        <v>no</v>
      </c>
      <c r="AA1835" s="2" t="str">
        <f>IF(IFERROR(FIND("BIOC",M1835,1),0)&gt;1,"BIOCITY","no")</f>
        <v>no</v>
      </c>
      <c r="AB1835" s="2">
        <f>IFERROR(SEARCH("INT",F1835,1),0)+IFERROR(SEARCH("DEV",F1835,1),0)+IFERROR(SEARCH("FC",F1835,1),0)+IFERROR(SEARCH("USD",F1835,1),0)</f>
        <v>0</v>
      </c>
    </row>
    <row r="1836" spans="1:28" x14ac:dyDescent="0.2">
      <c r="A1836" s="1" t="s">
        <v>325</v>
      </c>
      <c r="B1836" s="1" t="s">
        <v>15</v>
      </c>
      <c r="C1836" s="4">
        <v>45373</v>
      </c>
      <c r="D1836" s="1" t="s">
        <v>324</v>
      </c>
      <c r="E1836" s="1" t="s">
        <v>323</v>
      </c>
      <c r="F1836" s="1" t="s">
        <v>220</v>
      </c>
      <c r="G1836" s="1" t="s">
        <v>39</v>
      </c>
      <c r="H1836" s="1" t="s">
        <v>38</v>
      </c>
      <c r="I1836" s="1" t="s">
        <v>50</v>
      </c>
      <c r="J1836" s="1" t="s">
        <v>9</v>
      </c>
      <c r="K1836" s="1" t="s">
        <v>30</v>
      </c>
      <c r="L1836" s="1" t="s">
        <v>67</v>
      </c>
      <c r="M1836" s="1" t="s">
        <v>66</v>
      </c>
      <c r="N1836" s="1">
        <v>969.6</v>
      </c>
      <c r="O1836" s="1" t="s">
        <v>2</v>
      </c>
      <c r="P1836" s="1">
        <v>969.6</v>
      </c>
      <c r="Q1836" s="1">
        <v>0</v>
      </c>
      <c r="R1836" s="1" t="s">
        <v>195</v>
      </c>
      <c r="S1836" s="1">
        <v>2809.56</v>
      </c>
      <c r="T1836" s="6">
        <f>+S1836*N1836</f>
        <v>2724149.3760000002</v>
      </c>
      <c r="U1836" s="6">
        <f>+S1836*Q1836</f>
        <v>0</v>
      </c>
      <c r="V1836" s="1" t="str">
        <f>IF(AB1836=0,IFERROR(VLOOKUP(L1836,[1]listaMateriales!A:K,11,0),"-"),"Sin producto")</f>
        <v>38 x 38</v>
      </c>
      <c r="W1836" s="6">
        <f>+IF(OR(K1836="27",K1836="28",K1836="29"),VLOOKUP(L1836,[1]listaMateriales!A:E,5,0),0)*N1836/1000</f>
        <v>0</v>
      </c>
      <c r="X1836" s="6">
        <f>+IF(W1836=0,0,T1836/W1836)</f>
        <v>0</v>
      </c>
      <c r="Y1836" s="1" t="str">
        <f>MID(L1836,14,1)</f>
        <v>1</v>
      </c>
      <c r="Z1836" s="2" t="str">
        <f>IF(IFERROR(FIND("PUL",M1836,1),0)&gt;1,"pulido","no")</f>
        <v>no</v>
      </c>
      <c r="AA1836" s="2" t="str">
        <f>IF(IFERROR(FIND("BIOC",M1836,1),0)&gt;1,"BIOCITY","no")</f>
        <v>no</v>
      </c>
      <c r="AB1836" s="2">
        <f>IFERROR(SEARCH("INT",F1836,1),0)+IFERROR(SEARCH("DEV",F1836,1),0)+IFERROR(SEARCH("FC",F1836,1),0)+IFERROR(SEARCH("USD",F1836,1),0)</f>
        <v>0</v>
      </c>
    </row>
    <row r="1837" spans="1:28" x14ac:dyDescent="0.2">
      <c r="A1837" s="1" t="s">
        <v>325</v>
      </c>
      <c r="B1837" s="1" t="s">
        <v>15</v>
      </c>
      <c r="C1837" s="4">
        <v>45373</v>
      </c>
      <c r="D1837" s="1" t="s">
        <v>324</v>
      </c>
      <c r="E1837" s="1" t="s">
        <v>323</v>
      </c>
      <c r="F1837" s="1" t="s">
        <v>220</v>
      </c>
      <c r="G1837" s="1" t="s">
        <v>39</v>
      </c>
      <c r="H1837" s="1" t="s">
        <v>38</v>
      </c>
      <c r="I1837" s="1" t="s">
        <v>50</v>
      </c>
      <c r="J1837" s="1" t="s">
        <v>9</v>
      </c>
      <c r="K1837" s="1" t="s">
        <v>30</v>
      </c>
      <c r="L1837" s="1" t="s">
        <v>120</v>
      </c>
      <c r="M1837" s="1" t="s">
        <v>119</v>
      </c>
      <c r="N1837" s="1">
        <v>872.64</v>
      </c>
      <c r="O1837" s="1" t="s">
        <v>2</v>
      </c>
      <c r="P1837" s="1">
        <v>872.64</v>
      </c>
      <c r="Q1837" s="1">
        <v>0</v>
      </c>
      <c r="R1837" s="1" t="s">
        <v>195</v>
      </c>
      <c r="S1837" s="1">
        <v>2809.56</v>
      </c>
      <c r="T1837" s="6">
        <f>+S1837*N1837</f>
        <v>2451734.4383999999</v>
      </c>
      <c r="U1837" s="6">
        <f>+S1837*Q1837</f>
        <v>0</v>
      </c>
      <c r="V1837" s="1" t="str">
        <f>IF(AB1837=0,IFERROR(VLOOKUP(L1837,[1]listaMateriales!A:K,11,0),"-"),"Sin producto")</f>
        <v>38 x 38</v>
      </c>
      <c r="W1837" s="6">
        <f>+IF(OR(K1837="27",K1837="28",K1837="29"),VLOOKUP(L1837,[1]listaMateriales!A:E,5,0),0)*N1837/1000</f>
        <v>0</v>
      </c>
      <c r="X1837" s="6">
        <f>+IF(W1837=0,0,T1837/W1837)</f>
        <v>0</v>
      </c>
      <c r="Y1837" s="1" t="str">
        <f>MID(L1837,14,1)</f>
        <v>1</v>
      </c>
      <c r="Z1837" s="2" t="str">
        <f>IF(IFERROR(FIND("PUL",M1837,1),0)&gt;1,"pulido","no")</f>
        <v>no</v>
      </c>
      <c r="AA1837" s="2" t="str">
        <f>IF(IFERROR(FIND("BIOC",M1837,1),0)&gt;1,"BIOCITY","no")</f>
        <v>no</v>
      </c>
      <c r="AB1837" s="2">
        <f>IFERROR(SEARCH("INT",F1837,1),0)+IFERROR(SEARCH("DEV",F1837,1),0)+IFERROR(SEARCH("FC",F1837,1),0)+IFERROR(SEARCH("USD",F1837,1),0)</f>
        <v>0</v>
      </c>
    </row>
    <row r="1838" spans="1:28" x14ac:dyDescent="0.2">
      <c r="A1838" s="1" t="s">
        <v>320</v>
      </c>
      <c r="B1838" s="1" t="s">
        <v>15</v>
      </c>
      <c r="C1838" s="4">
        <v>45373</v>
      </c>
      <c r="D1838" s="1" t="s">
        <v>197</v>
      </c>
      <c r="E1838" s="1" t="s">
        <v>196</v>
      </c>
      <c r="F1838" s="1" t="s">
        <v>319</v>
      </c>
      <c r="G1838" s="1" t="s">
        <v>12</v>
      </c>
      <c r="H1838" s="1" t="s">
        <v>11</v>
      </c>
      <c r="I1838" s="1" t="s">
        <v>50</v>
      </c>
      <c r="J1838" s="1" t="s">
        <v>17</v>
      </c>
      <c r="K1838" s="1" t="s">
        <v>16</v>
      </c>
      <c r="L1838" s="1" t="s">
        <v>322</v>
      </c>
      <c r="M1838" s="1" t="s">
        <v>321</v>
      </c>
      <c r="N1838" s="1">
        <v>136.80000000000001</v>
      </c>
      <c r="O1838" s="1" t="s">
        <v>2</v>
      </c>
      <c r="P1838" s="1">
        <v>136.80000000000001</v>
      </c>
      <c r="Q1838" s="1">
        <v>0</v>
      </c>
      <c r="R1838" s="1" t="s">
        <v>195</v>
      </c>
      <c r="S1838" s="1">
        <v>12353.4</v>
      </c>
      <c r="T1838" s="6">
        <f>+S1838*N1838</f>
        <v>1689945.12</v>
      </c>
      <c r="U1838" s="6">
        <f>+S1838*Q1838</f>
        <v>0</v>
      </c>
      <c r="V1838" s="1" t="str">
        <f>IF(AB1838=0,IFERROR(VLOOKUP(L1838,[1]listaMateriales!A:K,11,0),"-"),"Sin producto")</f>
        <v>21 x 122</v>
      </c>
      <c r="W1838" s="6">
        <f>+IF(OR(K1838="27",K1838="28",K1838="29"),VLOOKUP(L1838,[1]listaMateriales!A:E,5,0),0)*N1838/1000</f>
        <v>0</v>
      </c>
      <c r="X1838" s="6">
        <f>+IF(W1838=0,0,T1838/W1838)</f>
        <v>0</v>
      </c>
      <c r="Y1838" s="1" t="str">
        <f>MID(L1838,14,1)</f>
        <v>2</v>
      </c>
      <c r="Z1838" s="2" t="str">
        <f>IF(IFERROR(FIND("PUL",M1838,1),0)&gt;1,"pulido","no")</f>
        <v>no</v>
      </c>
      <c r="AA1838" s="2" t="str">
        <f>IF(IFERROR(FIND("BIOC",M1838,1),0)&gt;1,"BIOCITY","no")</f>
        <v>no</v>
      </c>
      <c r="AB1838" s="2">
        <f>IFERROR(SEARCH("INT",F1838,1),0)+IFERROR(SEARCH("DEV",F1838,1),0)+IFERROR(SEARCH("FC",F1838,1),0)+IFERROR(SEARCH("USD",F1838,1),0)</f>
        <v>0</v>
      </c>
    </row>
    <row r="1839" spans="1:28" x14ac:dyDescent="0.2">
      <c r="A1839" s="1" t="s">
        <v>320</v>
      </c>
      <c r="B1839" s="1" t="s">
        <v>15</v>
      </c>
      <c r="C1839" s="4">
        <v>45373</v>
      </c>
      <c r="D1839" s="1" t="s">
        <v>197</v>
      </c>
      <c r="E1839" s="1" t="s">
        <v>196</v>
      </c>
      <c r="F1839" s="1" t="s">
        <v>319</v>
      </c>
      <c r="G1839" s="1" t="s">
        <v>12</v>
      </c>
      <c r="H1839" s="1" t="s">
        <v>11</v>
      </c>
      <c r="I1839" s="1" t="s">
        <v>50</v>
      </c>
      <c r="J1839" s="1" t="s">
        <v>17</v>
      </c>
      <c r="K1839" s="1" t="s">
        <v>16</v>
      </c>
      <c r="L1839" s="1" t="s">
        <v>318</v>
      </c>
      <c r="M1839" s="1" t="s">
        <v>317</v>
      </c>
      <c r="N1839" s="1">
        <v>136.80000000000001</v>
      </c>
      <c r="O1839" s="1" t="s">
        <v>2</v>
      </c>
      <c r="P1839" s="1">
        <v>136.80000000000001</v>
      </c>
      <c r="Q1839" s="1">
        <v>0</v>
      </c>
      <c r="R1839" s="1" t="s">
        <v>195</v>
      </c>
      <c r="S1839" s="1">
        <v>12353.4</v>
      </c>
      <c r="T1839" s="6">
        <f>+S1839*N1839</f>
        <v>1689945.12</v>
      </c>
      <c r="U1839" s="6">
        <f>+S1839*Q1839</f>
        <v>0</v>
      </c>
      <c r="V1839" s="1" t="str">
        <f>IF(AB1839=0,IFERROR(VLOOKUP(L1839,[1]listaMateriales!A:K,11,0),"-"),"Sin producto")</f>
        <v>21 x 122</v>
      </c>
      <c r="W1839" s="6">
        <f>+IF(OR(K1839="27",K1839="28",K1839="29"),VLOOKUP(L1839,[1]listaMateriales!A:E,5,0),0)*N1839/1000</f>
        <v>0</v>
      </c>
      <c r="X1839" s="6">
        <f>+IF(W1839=0,0,T1839/W1839)</f>
        <v>0</v>
      </c>
      <c r="Y1839" s="1" t="str">
        <f>MID(L1839,14,1)</f>
        <v>2</v>
      </c>
      <c r="Z1839" s="2" t="str">
        <f>IF(IFERROR(FIND("PUL",M1839,1),0)&gt;1,"pulido","no")</f>
        <v>no</v>
      </c>
      <c r="AA1839" s="2" t="str">
        <f>IF(IFERROR(FIND("BIOC",M1839,1),0)&gt;1,"BIOCITY","no")</f>
        <v>no</v>
      </c>
      <c r="AB1839" s="2">
        <f>IFERROR(SEARCH("INT",F1839,1),0)+IFERROR(SEARCH("DEV",F1839,1),0)+IFERROR(SEARCH("FC",F1839,1),0)+IFERROR(SEARCH("USD",F1839,1),0)</f>
        <v>0</v>
      </c>
    </row>
    <row r="1840" spans="1:28" x14ac:dyDescent="0.2">
      <c r="A1840" s="1" t="s">
        <v>316</v>
      </c>
      <c r="B1840" s="1" t="s">
        <v>42</v>
      </c>
      <c r="C1840" s="4">
        <v>45373</v>
      </c>
      <c r="D1840" s="1" t="s">
        <v>205</v>
      </c>
      <c r="E1840" s="1" t="s">
        <v>204</v>
      </c>
      <c r="F1840" s="1" t="s">
        <v>315</v>
      </c>
      <c r="G1840" s="1" t="s">
        <v>39</v>
      </c>
      <c r="H1840" s="1" t="s">
        <v>38</v>
      </c>
      <c r="I1840" s="1" t="s">
        <v>50</v>
      </c>
      <c r="J1840" s="1" t="s">
        <v>37</v>
      </c>
      <c r="K1840" s="1" t="s">
        <v>36</v>
      </c>
      <c r="L1840" s="1" t="s">
        <v>86</v>
      </c>
      <c r="M1840" s="1" t="s">
        <v>85</v>
      </c>
      <c r="N1840" s="1">
        <v>1386</v>
      </c>
      <c r="O1840" s="1" t="s">
        <v>4</v>
      </c>
      <c r="P1840" s="1">
        <v>1386</v>
      </c>
      <c r="Q1840" s="1">
        <v>0</v>
      </c>
      <c r="R1840" s="1" t="s">
        <v>144</v>
      </c>
      <c r="S1840" s="1">
        <v>132.47</v>
      </c>
      <c r="T1840" s="6">
        <f>+S1840*N1840</f>
        <v>183603.42</v>
      </c>
      <c r="U1840" s="6">
        <f>+S1840*Q1840</f>
        <v>0</v>
      </c>
      <c r="V1840" s="1" t="str">
        <f>IF(AB1840=0,IFERROR(VLOOKUP(L1840,[1]listaMateriales!A:K,11,0),"-"),"Sin producto")</f>
        <v>Ladrillos (Campana)</v>
      </c>
      <c r="W1840" s="6">
        <f>+IF(OR(K1840="27",K1840="28",K1840="29"),VLOOKUP(L1840,[1]listaMateriales!A:E,5,0),0)*N1840/1000</f>
        <v>5.1281999999999996</v>
      </c>
      <c r="X1840" s="6">
        <f>+IF(W1840=0,0,T1840/W1840)</f>
        <v>35802.702702702707</v>
      </c>
      <c r="Y1840" s="1" t="str">
        <f>MID(L1840,14,1)</f>
        <v/>
      </c>
      <c r="Z1840" s="2" t="str">
        <f>IF(IFERROR(FIND("PUL",M1840,1),0)&gt;1,"pulido","no")</f>
        <v>no</v>
      </c>
      <c r="AA1840" s="2" t="str">
        <f>IF(IFERROR(FIND("BIOC",M1840,1),0)&gt;1,"BIOCITY","no")</f>
        <v>no</v>
      </c>
      <c r="AB1840" s="2">
        <f>IFERROR(SEARCH("INT",F1840,1),0)+IFERROR(SEARCH("DEV",F1840,1),0)+IFERROR(SEARCH("FC",F1840,1),0)+IFERROR(SEARCH("USD",F1840,1),0)</f>
        <v>0</v>
      </c>
    </row>
    <row r="1841" spans="1:28" x14ac:dyDescent="0.2">
      <c r="A1841" s="1" t="s">
        <v>316</v>
      </c>
      <c r="B1841" s="1" t="s">
        <v>42</v>
      </c>
      <c r="C1841" s="4">
        <v>45373</v>
      </c>
      <c r="D1841" s="1" t="s">
        <v>205</v>
      </c>
      <c r="E1841" s="1" t="s">
        <v>204</v>
      </c>
      <c r="F1841" s="1" t="s">
        <v>315</v>
      </c>
      <c r="G1841" s="1" t="s">
        <v>39</v>
      </c>
      <c r="H1841" s="1" t="s">
        <v>38</v>
      </c>
      <c r="I1841" s="1" t="s">
        <v>50</v>
      </c>
      <c r="J1841" s="1" t="s">
        <v>37</v>
      </c>
      <c r="K1841" s="1" t="s">
        <v>36</v>
      </c>
      <c r="L1841" s="1" t="s">
        <v>77</v>
      </c>
      <c r="M1841" s="1" t="s">
        <v>76</v>
      </c>
      <c r="N1841" s="1">
        <v>504</v>
      </c>
      <c r="O1841" s="1" t="s">
        <v>4</v>
      </c>
      <c r="P1841" s="1">
        <v>504</v>
      </c>
      <c r="Q1841" s="1">
        <v>0</v>
      </c>
      <c r="R1841" s="1" t="s">
        <v>144</v>
      </c>
      <c r="S1841" s="1">
        <v>249.98</v>
      </c>
      <c r="T1841" s="6">
        <f>+S1841*N1841</f>
        <v>125989.92</v>
      </c>
      <c r="U1841" s="6">
        <f>+S1841*Q1841</f>
        <v>0</v>
      </c>
      <c r="V1841" s="1" t="str">
        <f>IF(AB1841=0,IFERROR(VLOOKUP(L1841,[1]listaMateriales!A:K,11,0),"-"),"Sin producto")</f>
        <v>Ladrillos (Campana)</v>
      </c>
      <c r="W1841" s="6">
        <f>+IF(OR(K1841="27",K1841="28",K1841="29"),VLOOKUP(L1841,[1]listaMateriales!A:E,5,0),0)*N1841/1000</f>
        <v>3.024</v>
      </c>
      <c r="X1841" s="6">
        <f>+IF(W1841=0,0,T1841/W1841)</f>
        <v>41663.333333333336</v>
      </c>
      <c r="Y1841" s="1" t="str">
        <f>MID(L1841,14,1)</f>
        <v/>
      </c>
      <c r="Z1841" s="2" t="str">
        <f>IF(IFERROR(FIND("PUL",M1841,1),0)&gt;1,"pulido","no")</f>
        <v>no</v>
      </c>
      <c r="AA1841" s="2" t="str">
        <f>IF(IFERROR(FIND("BIOC",M1841,1),0)&gt;1,"BIOCITY","no")</f>
        <v>no</v>
      </c>
      <c r="AB1841" s="2">
        <f>IFERROR(SEARCH("INT",F1841,1),0)+IFERROR(SEARCH("DEV",F1841,1),0)+IFERROR(SEARCH("FC",F1841,1),0)+IFERROR(SEARCH("USD",F1841,1),0)</f>
        <v>0</v>
      </c>
    </row>
    <row r="1842" spans="1:28" x14ac:dyDescent="0.2">
      <c r="A1842" s="1" t="s">
        <v>316</v>
      </c>
      <c r="B1842" s="1" t="s">
        <v>42</v>
      </c>
      <c r="C1842" s="4">
        <v>45373</v>
      </c>
      <c r="D1842" s="1" t="s">
        <v>205</v>
      </c>
      <c r="E1842" s="1" t="s">
        <v>204</v>
      </c>
      <c r="F1842" s="1" t="s">
        <v>315</v>
      </c>
      <c r="G1842" s="1" t="s">
        <v>39</v>
      </c>
      <c r="H1842" s="1" t="s">
        <v>38</v>
      </c>
      <c r="I1842" s="1" t="s">
        <v>50</v>
      </c>
      <c r="J1842" s="1" t="s">
        <v>37</v>
      </c>
      <c r="K1842" s="1" t="s">
        <v>36</v>
      </c>
      <c r="L1842" s="1" t="s">
        <v>75</v>
      </c>
      <c r="M1842" s="1" t="s">
        <v>74</v>
      </c>
      <c r="N1842" s="1">
        <v>2970</v>
      </c>
      <c r="O1842" s="1" t="s">
        <v>4</v>
      </c>
      <c r="P1842" s="1">
        <v>2970</v>
      </c>
      <c r="Q1842" s="1">
        <v>0</v>
      </c>
      <c r="R1842" s="1" t="s">
        <v>144</v>
      </c>
      <c r="S1842" s="1">
        <v>305.64</v>
      </c>
      <c r="T1842" s="6">
        <f>+S1842*N1842</f>
        <v>907750.79999999993</v>
      </c>
      <c r="U1842" s="6">
        <f>+S1842*Q1842</f>
        <v>0</v>
      </c>
      <c r="V1842" s="1" t="str">
        <f>IF(AB1842=0,IFERROR(VLOOKUP(L1842,[1]listaMateriales!A:K,11,0),"-"),"Sin producto")</f>
        <v>Ladrillos (Campana)</v>
      </c>
      <c r="W1842" s="6">
        <f>+IF(OR(K1842="27",K1842="28",K1842="29"),VLOOKUP(L1842,[1]listaMateriales!A:E,5,0),0)*N1842/1000</f>
        <v>23.166</v>
      </c>
      <c r="X1842" s="6">
        <f>+IF(W1842=0,0,T1842/W1842)</f>
        <v>39184.615384615383</v>
      </c>
      <c r="Y1842" s="1" t="str">
        <f>MID(L1842,14,1)</f>
        <v/>
      </c>
      <c r="Z1842" s="2" t="str">
        <f>IF(IFERROR(FIND("PUL",M1842,1),0)&gt;1,"pulido","no")</f>
        <v>no</v>
      </c>
      <c r="AA1842" s="2" t="str">
        <f>IF(IFERROR(FIND("BIOC",M1842,1),0)&gt;1,"BIOCITY","no")</f>
        <v>no</v>
      </c>
      <c r="AB1842" s="2">
        <f>IFERROR(SEARCH("INT",F1842,1),0)+IFERROR(SEARCH("DEV",F1842,1),0)+IFERROR(SEARCH("FC",F1842,1),0)+IFERROR(SEARCH("USD",F1842,1),0)</f>
        <v>0</v>
      </c>
    </row>
    <row r="1843" spans="1:28" x14ac:dyDescent="0.2">
      <c r="A1843" s="1" t="s">
        <v>314</v>
      </c>
      <c r="B1843" s="1" t="s">
        <v>15</v>
      </c>
      <c r="C1843" s="4">
        <v>45373</v>
      </c>
      <c r="D1843" s="1" t="s">
        <v>197</v>
      </c>
      <c r="E1843" s="1" t="s">
        <v>196</v>
      </c>
      <c r="F1843" s="1" t="s">
        <v>313</v>
      </c>
      <c r="G1843" s="1" t="s">
        <v>39</v>
      </c>
      <c r="H1843" s="1" t="s">
        <v>38</v>
      </c>
      <c r="I1843" s="1" t="s">
        <v>50</v>
      </c>
      <c r="J1843" s="1" t="s">
        <v>9</v>
      </c>
      <c r="K1843" s="1" t="s">
        <v>30</v>
      </c>
      <c r="L1843" s="1" t="s">
        <v>59</v>
      </c>
      <c r="M1843" s="1" t="s">
        <v>58</v>
      </c>
      <c r="N1843" s="1">
        <v>193.92</v>
      </c>
      <c r="O1843" s="1" t="s">
        <v>2</v>
      </c>
      <c r="P1843" s="1">
        <v>0</v>
      </c>
      <c r="Q1843" s="1">
        <v>193.92</v>
      </c>
      <c r="R1843" s="1" t="s">
        <v>195</v>
      </c>
      <c r="S1843" s="1">
        <v>2885.82</v>
      </c>
      <c r="T1843" s="6">
        <f>+S1843*N1843</f>
        <v>559618.21439999994</v>
      </c>
      <c r="U1843" s="6">
        <f>+S1843*Q1843</f>
        <v>559618.21439999994</v>
      </c>
      <c r="V1843" s="1" t="str">
        <f>IF(AB1843=0,IFERROR(VLOOKUP(L1843,[1]listaMateriales!A:K,11,0),"-"),"Sin producto")</f>
        <v>38 x 38</v>
      </c>
      <c r="W1843" s="6">
        <f>+IF(OR(K1843="27",K1843="28",K1843="29"),VLOOKUP(L1843,[1]listaMateriales!A:E,5,0),0)*N1843/1000</f>
        <v>0</v>
      </c>
      <c r="X1843" s="6">
        <f>+IF(W1843=0,0,T1843/W1843)</f>
        <v>0</v>
      </c>
      <c r="Y1843" s="1" t="str">
        <f>MID(L1843,14,1)</f>
        <v>1</v>
      </c>
      <c r="Z1843" s="2" t="str">
        <f>IF(IFERROR(FIND("PUL",M1843,1),0)&gt;1,"pulido","no")</f>
        <v>no</v>
      </c>
      <c r="AA1843" s="2" t="str">
        <f>IF(IFERROR(FIND("BIOC",M1843,1),0)&gt;1,"BIOCITY","no")</f>
        <v>no</v>
      </c>
      <c r="AB1843" s="2">
        <f>IFERROR(SEARCH("INT",F1843,1),0)+IFERROR(SEARCH("DEV",F1843,1),0)+IFERROR(SEARCH("FC",F1843,1),0)+IFERROR(SEARCH("USD",F1843,1),0)</f>
        <v>0</v>
      </c>
    </row>
    <row r="1844" spans="1:28" x14ac:dyDescent="0.2">
      <c r="A1844" s="1" t="s">
        <v>314</v>
      </c>
      <c r="B1844" s="1" t="s">
        <v>15</v>
      </c>
      <c r="C1844" s="4">
        <v>45373</v>
      </c>
      <c r="D1844" s="1" t="s">
        <v>197</v>
      </c>
      <c r="E1844" s="1" t="s">
        <v>196</v>
      </c>
      <c r="F1844" s="1" t="s">
        <v>313</v>
      </c>
      <c r="G1844" s="1" t="s">
        <v>39</v>
      </c>
      <c r="H1844" s="1" t="s">
        <v>38</v>
      </c>
      <c r="I1844" s="1" t="s">
        <v>50</v>
      </c>
      <c r="J1844" s="1" t="s">
        <v>9</v>
      </c>
      <c r="K1844" s="1" t="s">
        <v>30</v>
      </c>
      <c r="L1844" s="1" t="s">
        <v>63</v>
      </c>
      <c r="M1844" s="1" t="s">
        <v>62</v>
      </c>
      <c r="N1844" s="1">
        <v>193.92</v>
      </c>
      <c r="O1844" s="1" t="s">
        <v>2</v>
      </c>
      <c r="P1844" s="1">
        <v>0</v>
      </c>
      <c r="Q1844" s="1">
        <v>193.92</v>
      </c>
      <c r="R1844" s="1" t="s">
        <v>195</v>
      </c>
      <c r="S1844" s="1">
        <v>2885.82</v>
      </c>
      <c r="T1844" s="6">
        <f>+S1844*N1844</f>
        <v>559618.21439999994</v>
      </c>
      <c r="U1844" s="6">
        <f>+S1844*Q1844</f>
        <v>559618.21439999994</v>
      </c>
      <c r="V1844" s="1" t="str">
        <f>IF(AB1844=0,IFERROR(VLOOKUP(L1844,[1]listaMateriales!A:K,11,0),"-"),"Sin producto")</f>
        <v>38 x 38</v>
      </c>
      <c r="W1844" s="6">
        <f>+IF(OR(K1844="27",K1844="28",K1844="29"),VLOOKUP(L1844,[1]listaMateriales!A:E,5,0),0)*N1844/1000</f>
        <v>0</v>
      </c>
      <c r="X1844" s="6">
        <f>+IF(W1844=0,0,T1844/W1844)</f>
        <v>0</v>
      </c>
      <c r="Y1844" s="1" t="str">
        <f>MID(L1844,14,1)</f>
        <v>1</v>
      </c>
      <c r="Z1844" s="2" t="str">
        <f>IF(IFERROR(FIND("PUL",M1844,1),0)&gt;1,"pulido","no")</f>
        <v>no</v>
      </c>
      <c r="AA1844" s="2" t="str">
        <f>IF(IFERROR(FIND("BIOC",M1844,1),0)&gt;1,"BIOCITY","no")</f>
        <v>no</v>
      </c>
      <c r="AB1844" s="2">
        <f>IFERROR(SEARCH("INT",F1844,1),0)+IFERROR(SEARCH("DEV",F1844,1),0)+IFERROR(SEARCH("FC",F1844,1),0)+IFERROR(SEARCH("USD",F1844,1),0)</f>
        <v>0</v>
      </c>
    </row>
    <row r="1845" spans="1:28" x14ac:dyDescent="0.2">
      <c r="A1845" s="1" t="s">
        <v>314</v>
      </c>
      <c r="B1845" s="1" t="s">
        <v>15</v>
      </c>
      <c r="C1845" s="4">
        <v>45373</v>
      </c>
      <c r="D1845" s="1" t="s">
        <v>197</v>
      </c>
      <c r="E1845" s="1" t="s">
        <v>196</v>
      </c>
      <c r="F1845" s="1" t="s">
        <v>313</v>
      </c>
      <c r="G1845" s="1" t="s">
        <v>39</v>
      </c>
      <c r="H1845" s="1" t="s">
        <v>38</v>
      </c>
      <c r="I1845" s="1" t="s">
        <v>50</v>
      </c>
      <c r="J1845" s="1" t="s">
        <v>9</v>
      </c>
      <c r="K1845" s="1" t="s">
        <v>30</v>
      </c>
      <c r="L1845" s="1" t="s">
        <v>122</v>
      </c>
      <c r="M1845" s="1" t="s">
        <v>121</v>
      </c>
      <c r="N1845" s="1">
        <v>193.92</v>
      </c>
      <c r="O1845" s="1" t="s">
        <v>2</v>
      </c>
      <c r="P1845" s="1">
        <v>0</v>
      </c>
      <c r="Q1845" s="1">
        <v>193.92</v>
      </c>
      <c r="R1845" s="1" t="s">
        <v>195</v>
      </c>
      <c r="S1845" s="1">
        <v>2885.82</v>
      </c>
      <c r="T1845" s="6">
        <f>+S1845*N1845</f>
        <v>559618.21439999994</v>
      </c>
      <c r="U1845" s="6">
        <f>+S1845*Q1845</f>
        <v>559618.21439999994</v>
      </c>
      <c r="V1845" s="1" t="str">
        <f>IF(AB1845=0,IFERROR(VLOOKUP(L1845,[1]listaMateriales!A:K,11,0),"-"),"Sin producto")</f>
        <v>38 x 38</v>
      </c>
      <c r="W1845" s="6">
        <f>+IF(OR(K1845="27",K1845="28",K1845="29"),VLOOKUP(L1845,[1]listaMateriales!A:E,5,0),0)*N1845/1000</f>
        <v>0</v>
      </c>
      <c r="X1845" s="6">
        <f>+IF(W1845=0,0,T1845/W1845)</f>
        <v>0</v>
      </c>
      <c r="Y1845" s="1" t="str">
        <f>MID(L1845,14,1)</f>
        <v>1</v>
      </c>
      <c r="Z1845" s="2" t="str">
        <f>IF(IFERROR(FIND("PUL",M1845,1),0)&gt;1,"pulido","no")</f>
        <v>no</v>
      </c>
      <c r="AA1845" s="2" t="str">
        <f>IF(IFERROR(FIND("BIOC",M1845,1),0)&gt;1,"BIOCITY","no")</f>
        <v>no</v>
      </c>
      <c r="AB1845" s="2">
        <f>IFERROR(SEARCH("INT",F1845,1),0)+IFERROR(SEARCH("DEV",F1845,1),0)+IFERROR(SEARCH("FC",F1845,1),0)+IFERROR(SEARCH("USD",F1845,1),0)</f>
        <v>0</v>
      </c>
    </row>
    <row r="1846" spans="1:28" x14ac:dyDescent="0.2">
      <c r="A1846" s="1" t="s">
        <v>314</v>
      </c>
      <c r="B1846" s="1" t="s">
        <v>15</v>
      </c>
      <c r="C1846" s="4">
        <v>45373</v>
      </c>
      <c r="D1846" s="1" t="s">
        <v>197</v>
      </c>
      <c r="E1846" s="1" t="s">
        <v>196</v>
      </c>
      <c r="F1846" s="1" t="s">
        <v>313</v>
      </c>
      <c r="G1846" s="1" t="s">
        <v>39</v>
      </c>
      <c r="H1846" s="1" t="s">
        <v>38</v>
      </c>
      <c r="I1846" s="1" t="s">
        <v>50</v>
      </c>
      <c r="J1846" s="1" t="s">
        <v>9</v>
      </c>
      <c r="K1846" s="1" t="s">
        <v>30</v>
      </c>
      <c r="L1846" s="1" t="s">
        <v>65</v>
      </c>
      <c r="M1846" s="1" t="s">
        <v>64</v>
      </c>
      <c r="N1846" s="1">
        <v>193.92</v>
      </c>
      <c r="O1846" s="1" t="s">
        <v>2</v>
      </c>
      <c r="P1846" s="1">
        <v>0</v>
      </c>
      <c r="Q1846" s="1">
        <v>193.92</v>
      </c>
      <c r="R1846" s="1" t="s">
        <v>195</v>
      </c>
      <c r="S1846" s="1">
        <v>2885.82</v>
      </c>
      <c r="T1846" s="6">
        <f>+S1846*N1846</f>
        <v>559618.21439999994</v>
      </c>
      <c r="U1846" s="6">
        <f>+S1846*Q1846</f>
        <v>559618.21439999994</v>
      </c>
      <c r="V1846" s="1" t="str">
        <f>IF(AB1846=0,IFERROR(VLOOKUP(L1846,[1]listaMateriales!A:K,11,0),"-"),"Sin producto")</f>
        <v>38 x 38</v>
      </c>
      <c r="W1846" s="6">
        <f>+IF(OR(K1846="27",K1846="28",K1846="29"),VLOOKUP(L1846,[1]listaMateriales!A:E,5,0),0)*N1846/1000</f>
        <v>0</v>
      </c>
      <c r="X1846" s="6">
        <f>+IF(W1846=0,0,T1846/W1846)</f>
        <v>0</v>
      </c>
      <c r="Y1846" s="1" t="str">
        <f>MID(L1846,14,1)</f>
        <v>1</v>
      </c>
      <c r="Z1846" s="2" t="str">
        <f>IF(IFERROR(FIND("PUL",M1846,1),0)&gt;1,"pulido","no")</f>
        <v>no</v>
      </c>
      <c r="AA1846" s="2" t="str">
        <f>IF(IFERROR(FIND("BIOC",M1846,1),0)&gt;1,"BIOCITY","no")</f>
        <v>no</v>
      </c>
      <c r="AB1846" s="2">
        <f>IFERROR(SEARCH("INT",F1846,1),0)+IFERROR(SEARCH("DEV",F1846,1),0)+IFERROR(SEARCH("FC",F1846,1),0)+IFERROR(SEARCH("USD",F1846,1),0)</f>
        <v>0</v>
      </c>
    </row>
    <row r="1847" spans="1:28" x14ac:dyDescent="0.2">
      <c r="A1847" s="1" t="s">
        <v>310</v>
      </c>
      <c r="B1847" s="1" t="s">
        <v>42</v>
      </c>
      <c r="C1847" s="4">
        <v>45373</v>
      </c>
      <c r="D1847" s="1" t="s">
        <v>309</v>
      </c>
      <c r="E1847" s="1" t="s">
        <v>308</v>
      </c>
      <c r="F1847" s="1" t="s">
        <v>307</v>
      </c>
      <c r="G1847" s="1" t="s">
        <v>12</v>
      </c>
      <c r="H1847" s="1" t="s">
        <v>11</v>
      </c>
      <c r="I1847" s="1" t="s">
        <v>0</v>
      </c>
      <c r="J1847" s="1" t="s">
        <v>17</v>
      </c>
      <c r="K1847" s="1" t="s">
        <v>16</v>
      </c>
      <c r="L1847" s="1" t="s">
        <v>312</v>
      </c>
      <c r="M1847" s="1" t="s">
        <v>311</v>
      </c>
      <c r="N1847" s="1">
        <v>6019.2</v>
      </c>
      <c r="O1847" s="1" t="s">
        <v>2</v>
      </c>
      <c r="P1847" s="1">
        <v>0</v>
      </c>
      <c r="Q1847" s="1">
        <v>6019.2</v>
      </c>
      <c r="R1847" s="1" t="s">
        <v>144</v>
      </c>
      <c r="S1847" s="1">
        <v>14458.2</v>
      </c>
      <c r="T1847" s="6">
        <f>+S1847*N1847</f>
        <v>87026797.439999998</v>
      </c>
      <c r="U1847" s="6">
        <f>+S1847*Q1847</f>
        <v>87026797.439999998</v>
      </c>
      <c r="V1847" s="1" t="str">
        <f>IF(AB1847=0,IFERROR(VLOOKUP(L1847,[1]listaMateriales!A:K,11,0),"-"),"Sin producto")</f>
        <v>21 x 122</v>
      </c>
      <c r="W1847" s="6">
        <f>+IF(OR(K1847="27",K1847="28",K1847="29"),VLOOKUP(L1847,[1]listaMateriales!A:E,5,0),0)*N1847/1000</f>
        <v>0</v>
      </c>
      <c r="X1847" s="6">
        <f>+IF(W1847=0,0,T1847/W1847)</f>
        <v>0</v>
      </c>
      <c r="Y1847" s="1" t="str">
        <f>MID(L1847,14,1)</f>
        <v>1</v>
      </c>
      <c r="Z1847" s="2" t="str">
        <f>IF(IFERROR(FIND("PUL",M1847,1),0)&gt;1,"pulido","no")</f>
        <v>no</v>
      </c>
      <c r="AA1847" s="2" t="str">
        <f>IF(IFERROR(FIND("BIOC",M1847,1),0)&gt;1,"BIOCITY","no")</f>
        <v>no</v>
      </c>
      <c r="AB1847" s="2">
        <f>IFERROR(SEARCH("INT",F1847,1),0)+IFERROR(SEARCH("DEV",F1847,1),0)+IFERROR(SEARCH("FC",F1847,1),0)+IFERROR(SEARCH("USD",F1847,1),0)</f>
        <v>0</v>
      </c>
    </row>
    <row r="1848" spans="1:28" x14ac:dyDescent="0.2">
      <c r="A1848" s="1" t="s">
        <v>310</v>
      </c>
      <c r="B1848" s="1" t="s">
        <v>42</v>
      </c>
      <c r="C1848" s="4">
        <v>45373</v>
      </c>
      <c r="D1848" s="1" t="s">
        <v>309</v>
      </c>
      <c r="E1848" s="1" t="s">
        <v>308</v>
      </c>
      <c r="F1848" s="1" t="s">
        <v>307</v>
      </c>
      <c r="G1848" s="1" t="s">
        <v>12</v>
      </c>
      <c r="H1848" s="1" t="s">
        <v>11</v>
      </c>
      <c r="I1848" s="1" t="s">
        <v>0</v>
      </c>
      <c r="J1848" s="1" t="s">
        <v>17</v>
      </c>
      <c r="K1848" s="1" t="s">
        <v>16</v>
      </c>
      <c r="L1848" s="1" t="s">
        <v>19</v>
      </c>
      <c r="M1848" s="1" t="s">
        <v>18</v>
      </c>
      <c r="N1848" s="1">
        <v>3009.6</v>
      </c>
      <c r="O1848" s="1" t="s">
        <v>2</v>
      </c>
      <c r="P1848" s="1">
        <v>0</v>
      </c>
      <c r="Q1848" s="1">
        <v>3009.6</v>
      </c>
      <c r="R1848" s="1" t="s">
        <v>144</v>
      </c>
      <c r="S1848" s="1">
        <v>14458.2</v>
      </c>
      <c r="T1848" s="6">
        <f>+S1848*N1848</f>
        <v>43513398.719999999</v>
      </c>
      <c r="U1848" s="6">
        <f>+S1848*Q1848</f>
        <v>43513398.719999999</v>
      </c>
      <c r="V1848" s="1" t="str">
        <f>IF(AB1848=0,IFERROR(VLOOKUP(L1848,[1]listaMateriales!A:K,11,0),"-"),"Sin producto")</f>
        <v>21 x 122</v>
      </c>
      <c r="W1848" s="6">
        <f>+IF(OR(K1848="27",K1848="28",K1848="29"),VLOOKUP(L1848,[1]listaMateriales!A:E,5,0),0)*N1848/1000</f>
        <v>0</v>
      </c>
      <c r="X1848" s="6">
        <f>+IF(W1848=0,0,T1848/W1848)</f>
        <v>0</v>
      </c>
      <c r="Y1848" s="1" t="str">
        <f>MID(L1848,14,1)</f>
        <v>1</v>
      </c>
      <c r="Z1848" s="2" t="str">
        <f>IF(IFERROR(FIND("PUL",M1848,1),0)&gt;1,"pulido","no")</f>
        <v>no</v>
      </c>
      <c r="AA1848" s="2" t="str">
        <f>IF(IFERROR(FIND("BIOC",M1848,1),0)&gt;1,"BIOCITY","no")</f>
        <v>no</v>
      </c>
      <c r="AB1848" s="2">
        <f>IFERROR(SEARCH("INT",F1848,1),0)+IFERROR(SEARCH("DEV",F1848,1),0)+IFERROR(SEARCH("FC",F1848,1),0)+IFERROR(SEARCH("USD",F1848,1),0)</f>
        <v>0</v>
      </c>
    </row>
    <row r="1849" spans="1:28" x14ac:dyDescent="0.2">
      <c r="A1849" s="1" t="s">
        <v>306</v>
      </c>
      <c r="B1849" s="1" t="s">
        <v>15</v>
      </c>
      <c r="C1849" s="4">
        <v>45373</v>
      </c>
      <c r="D1849" s="1" t="s">
        <v>305</v>
      </c>
      <c r="E1849" s="1" t="s">
        <v>304</v>
      </c>
      <c r="F1849" s="1" t="s">
        <v>303</v>
      </c>
      <c r="G1849" s="1" t="s">
        <v>39</v>
      </c>
      <c r="H1849" s="1" t="s">
        <v>38</v>
      </c>
      <c r="I1849" s="1" t="s">
        <v>50</v>
      </c>
      <c r="J1849" s="1" t="s">
        <v>9</v>
      </c>
      <c r="K1849" s="1" t="s">
        <v>30</v>
      </c>
      <c r="L1849" s="1" t="s">
        <v>63</v>
      </c>
      <c r="M1849" s="1" t="s">
        <v>62</v>
      </c>
      <c r="N1849" s="1">
        <v>484.8</v>
      </c>
      <c r="O1849" s="1" t="s">
        <v>2</v>
      </c>
      <c r="P1849" s="1">
        <v>0</v>
      </c>
      <c r="Q1849" s="1">
        <v>484.8</v>
      </c>
      <c r="R1849" s="1" t="s">
        <v>43</v>
      </c>
      <c r="S1849" s="1">
        <v>2987.85</v>
      </c>
      <c r="T1849" s="6">
        <f>+S1849*N1849</f>
        <v>1448509.68</v>
      </c>
      <c r="U1849" s="6">
        <f>+S1849*Q1849</f>
        <v>1448509.68</v>
      </c>
      <c r="V1849" s="1" t="str">
        <f>IF(AB1849=0,IFERROR(VLOOKUP(L1849,[1]listaMateriales!A:K,11,0),"-"),"Sin producto")</f>
        <v>38 x 38</v>
      </c>
      <c r="W1849" s="6">
        <f>+IF(OR(K1849="27",K1849="28",K1849="29"),VLOOKUP(L1849,[1]listaMateriales!A:E,5,0),0)*N1849/1000</f>
        <v>0</v>
      </c>
      <c r="X1849" s="6">
        <f>+IF(W1849=0,0,T1849/W1849)</f>
        <v>0</v>
      </c>
      <c r="Y1849" s="1" t="str">
        <f>MID(L1849,14,1)</f>
        <v>1</v>
      </c>
      <c r="Z1849" s="2" t="str">
        <f>IF(IFERROR(FIND("PUL",M1849,1),0)&gt;1,"pulido","no")</f>
        <v>no</v>
      </c>
      <c r="AA1849" s="2" t="str">
        <f>IF(IFERROR(FIND("BIOC",M1849,1),0)&gt;1,"BIOCITY","no")</f>
        <v>no</v>
      </c>
      <c r="AB1849" s="2">
        <f>IFERROR(SEARCH("INT",F1849,1),0)+IFERROR(SEARCH("DEV",F1849,1),0)+IFERROR(SEARCH("FC",F1849,1),0)+IFERROR(SEARCH("USD",F1849,1),0)</f>
        <v>0</v>
      </c>
    </row>
    <row r="1850" spans="1:28" x14ac:dyDescent="0.2">
      <c r="A1850" s="1" t="s">
        <v>306</v>
      </c>
      <c r="B1850" s="1" t="s">
        <v>15</v>
      </c>
      <c r="C1850" s="4">
        <v>45373</v>
      </c>
      <c r="D1850" s="1" t="s">
        <v>305</v>
      </c>
      <c r="E1850" s="1" t="s">
        <v>304</v>
      </c>
      <c r="F1850" s="1" t="s">
        <v>303</v>
      </c>
      <c r="G1850" s="1" t="s">
        <v>39</v>
      </c>
      <c r="H1850" s="1" t="s">
        <v>38</v>
      </c>
      <c r="I1850" s="1" t="s">
        <v>50</v>
      </c>
      <c r="J1850" s="1" t="s">
        <v>9</v>
      </c>
      <c r="K1850" s="1" t="s">
        <v>30</v>
      </c>
      <c r="L1850" s="1" t="s">
        <v>112</v>
      </c>
      <c r="M1850" s="1" t="s">
        <v>111</v>
      </c>
      <c r="N1850" s="1">
        <v>484.8</v>
      </c>
      <c r="O1850" s="1" t="s">
        <v>2</v>
      </c>
      <c r="P1850" s="1">
        <v>0</v>
      </c>
      <c r="Q1850" s="1">
        <v>484.8</v>
      </c>
      <c r="R1850" s="1" t="s">
        <v>43</v>
      </c>
      <c r="S1850" s="1">
        <v>2987.85</v>
      </c>
      <c r="T1850" s="6">
        <f>+S1850*N1850</f>
        <v>1448509.68</v>
      </c>
      <c r="U1850" s="6">
        <f>+S1850*Q1850</f>
        <v>1448509.68</v>
      </c>
      <c r="V1850" s="1" t="str">
        <f>IF(AB1850=0,IFERROR(VLOOKUP(L1850,[1]listaMateriales!A:K,11,0),"-"),"Sin producto")</f>
        <v>38 x 38</v>
      </c>
      <c r="W1850" s="6">
        <f>+IF(OR(K1850="27",K1850="28",K1850="29"),VLOOKUP(L1850,[1]listaMateriales!A:E,5,0),0)*N1850/1000</f>
        <v>0</v>
      </c>
      <c r="X1850" s="6">
        <f>+IF(W1850=0,0,T1850/W1850)</f>
        <v>0</v>
      </c>
      <c r="Y1850" s="1" t="str">
        <f>MID(L1850,14,1)</f>
        <v>1</v>
      </c>
      <c r="Z1850" s="2" t="str">
        <f>IF(IFERROR(FIND("PUL",M1850,1),0)&gt;1,"pulido","no")</f>
        <v>no</v>
      </c>
      <c r="AA1850" s="2" t="str">
        <f>IF(IFERROR(FIND("BIOC",M1850,1),0)&gt;1,"BIOCITY","no")</f>
        <v>no</v>
      </c>
      <c r="AB1850" s="2">
        <f>IFERROR(SEARCH("INT",F1850,1),0)+IFERROR(SEARCH("DEV",F1850,1),0)+IFERROR(SEARCH("FC",F1850,1),0)+IFERROR(SEARCH("USD",F1850,1),0)</f>
        <v>0</v>
      </c>
    </row>
    <row r="1851" spans="1:28" x14ac:dyDescent="0.2">
      <c r="A1851" s="1" t="s">
        <v>306</v>
      </c>
      <c r="B1851" s="1" t="s">
        <v>15</v>
      </c>
      <c r="C1851" s="4">
        <v>45373</v>
      </c>
      <c r="D1851" s="1" t="s">
        <v>305</v>
      </c>
      <c r="E1851" s="1" t="s">
        <v>304</v>
      </c>
      <c r="F1851" s="1" t="s">
        <v>303</v>
      </c>
      <c r="G1851" s="1" t="s">
        <v>39</v>
      </c>
      <c r="H1851" s="1" t="s">
        <v>38</v>
      </c>
      <c r="I1851" s="1" t="s">
        <v>50</v>
      </c>
      <c r="J1851" s="1" t="s">
        <v>9</v>
      </c>
      <c r="K1851" s="1" t="s">
        <v>30</v>
      </c>
      <c r="L1851" s="1" t="s">
        <v>32</v>
      </c>
      <c r="M1851" s="1" t="s">
        <v>31</v>
      </c>
      <c r="N1851" s="1">
        <v>484.8</v>
      </c>
      <c r="O1851" s="1" t="s">
        <v>2</v>
      </c>
      <c r="P1851" s="1">
        <v>0</v>
      </c>
      <c r="Q1851" s="1">
        <v>484.8</v>
      </c>
      <c r="R1851" s="1" t="s">
        <v>43</v>
      </c>
      <c r="S1851" s="1">
        <v>2987.85</v>
      </c>
      <c r="T1851" s="6">
        <f>+S1851*N1851</f>
        <v>1448509.68</v>
      </c>
      <c r="U1851" s="6">
        <f>+S1851*Q1851</f>
        <v>1448509.68</v>
      </c>
      <c r="V1851" s="1" t="str">
        <f>IF(AB1851=0,IFERROR(VLOOKUP(L1851,[1]listaMateriales!A:K,11,0),"-"),"Sin producto")</f>
        <v>38 x 38</v>
      </c>
      <c r="W1851" s="6">
        <f>+IF(OR(K1851="27",K1851="28",K1851="29"),VLOOKUP(L1851,[1]listaMateriales!A:E,5,0),0)*N1851/1000</f>
        <v>0</v>
      </c>
      <c r="X1851" s="6">
        <f>+IF(W1851=0,0,T1851/W1851)</f>
        <v>0</v>
      </c>
      <c r="Y1851" s="1" t="str">
        <f>MID(L1851,14,1)</f>
        <v>1</v>
      </c>
      <c r="Z1851" s="2" t="str">
        <f>IF(IFERROR(FIND("PUL",M1851,1),0)&gt;1,"pulido","no")</f>
        <v>no</v>
      </c>
      <c r="AA1851" s="2" t="str">
        <f>IF(IFERROR(FIND("BIOC",M1851,1),0)&gt;1,"BIOCITY","no")</f>
        <v>no</v>
      </c>
      <c r="AB1851" s="2">
        <f>IFERROR(SEARCH("INT",F1851,1),0)+IFERROR(SEARCH("DEV",F1851,1),0)+IFERROR(SEARCH("FC",F1851,1),0)+IFERROR(SEARCH("USD",F1851,1),0)</f>
        <v>0</v>
      </c>
    </row>
    <row r="1852" spans="1:28" x14ac:dyDescent="0.2">
      <c r="A1852" s="1" t="s">
        <v>306</v>
      </c>
      <c r="B1852" s="1" t="s">
        <v>15</v>
      </c>
      <c r="C1852" s="4">
        <v>45373</v>
      </c>
      <c r="D1852" s="1" t="s">
        <v>305</v>
      </c>
      <c r="E1852" s="1" t="s">
        <v>304</v>
      </c>
      <c r="F1852" s="1" t="s">
        <v>303</v>
      </c>
      <c r="G1852" s="1" t="s">
        <v>39</v>
      </c>
      <c r="H1852" s="1" t="s">
        <v>38</v>
      </c>
      <c r="I1852" s="1" t="s">
        <v>50</v>
      </c>
      <c r="J1852" s="1" t="s">
        <v>9</v>
      </c>
      <c r="K1852" s="1" t="s">
        <v>30</v>
      </c>
      <c r="L1852" s="1" t="s">
        <v>73</v>
      </c>
      <c r="M1852" s="1" t="s">
        <v>72</v>
      </c>
      <c r="N1852" s="1">
        <v>581.76</v>
      </c>
      <c r="O1852" s="1" t="s">
        <v>2</v>
      </c>
      <c r="P1852" s="1">
        <v>0</v>
      </c>
      <c r="Q1852" s="1">
        <v>581.76</v>
      </c>
      <c r="R1852" s="1" t="s">
        <v>43</v>
      </c>
      <c r="S1852" s="1">
        <v>2987.85</v>
      </c>
      <c r="T1852" s="6">
        <f>+S1852*N1852</f>
        <v>1738211.6159999999</v>
      </c>
      <c r="U1852" s="6">
        <f>+S1852*Q1852</f>
        <v>1738211.6159999999</v>
      </c>
      <c r="V1852" s="1" t="str">
        <f>IF(AB1852=0,IFERROR(VLOOKUP(L1852,[1]listaMateriales!A:K,11,0),"-"),"Sin producto")</f>
        <v>38 x 38</v>
      </c>
      <c r="W1852" s="6">
        <f>+IF(OR(K1852="27",K1852="28",K1852="29"),VLOOKUP(L1852,[1]listaMateriales!A:E,5,0),0)*N1852/1000</f>
        <v>0</v>
      </c>
      <c r="X1852" s="6">
        <f>+IF(W1852=0,0,T1852/W1852)</f>
        <v>0</v>
      </c>
      <c r="Y1852" s="1" t="str">
        <f>MID(L1852,14,1)</f>
        <v>1</v>
      </c>
      <c r="Z1852" s="2" t="str">
        <f>IF(IFERROR(FIND("PUL",M1852,1),0)&gt;1,"pulido","no")</f>
        <v>no</v>
      </c>
      <c r="AA1852" s="2" t="str">
        <f>IF(IFERROR(FIND("BIOC",M1852,1),0)&gt;1,"BIOCITY","no")</f>
        <v>no</v>
      </c>
      <c r="AB1852" s="2">
        <f>IFERROR(SEARCH("INT",F1852,1),0)+IFERROR(SEARCH("DEV",F1852,1),0)+IFERROR(SEARCH("FC",F1852,1),0)+IFERROR(SEARCH("USD",F1852,1),0)</f>
        <v>0</v>
      </c>
    </row>
    <row r="1853" spans="1:28" x14ac:dyDescent="0.2">
      <c r="A1853" s="1" t="s">
        <v>306</v>
      </c>
      <c r="B1853" s="1" t="s">
        <v>15</v>
      </c>
      <c r="C1853" s="4">
        <v>45373</v>
      </c>
      <c r="D1853" s="1" t="s">
        <v>305</v>
      </c>
      <c r="E1853" s="1" t="s">
        <v>304</v>
      </c>
      <c r="F1853" s="1" t="s">
        <v>303</v>
      </c>
      <c r="G1853" s="1" t="s">
        <v>39</v>
      </c>
      <c r="H1853" s="1" t="s">
        <v>38</v>
      </c>
      <c r="I1853" s="1" t="s">
        <v>50</v>
      </c>
      <c r="J1853" s="1" t="s">
        <v>9</v>
      </c>
      <c r="K1853" s="1" t="s">
        <v>30</v>
      </c>
      <c r="L1853" s="1" t="s">
        <v>300</v>
      </c>
      <c r="M1853" s="1" t="s">
        <v>299</v>
      </c>
      <c r="N1853" s="1">
        <v>581.76</v>
      </c>
      <c r="O1853" s="1" t="s">
        <v>2</v>
      </c>
      <c r="P1853" s="1">
        <v>0</v>
      </c>
      <c r="Q1853" s="1">
        <v>581.76</v>
      </c>
      <c r="R1853" s="1" t="s">
        <v>43</v>
      </c>
      <c r="S1853" s="1">
        <v>2987.85</v>
      </c>
      <c r="T1853" s="6">
        <f>+S1853*N1853</f>
        <v>1738211.6159999999</v>
      </c>
      <c r="U1853" s="6">
        <f>+S1853*Q1853</f>
        <v>1738211.6159999999</v>
      </c>
      <c r="V1853" s="1" t="str">
        <f>IF(AB1853=0,IFERROR(VLOOKUP(L1853,[1]listaMateriales!A:K,11,0),"-"),"Sin producto")</f>
        <v>38 x 38</v>
      </c>
      <c r="W1853" s="6">
        <f>+IF(OR(K1853="27",K1853="28",K1853="29"),VLOOKUP(L1853,[1]listaMateriales!A:E,5,0),0)*N1853/1000</f>
        <v>0</v>
      </c>
      <c r="X1853" s="6">
        <f>+IF(W1853=0,0,T1853/W1853)</f>
        <v>0</v>
      </c>
      <c r="Y1853" s="1" t="str">
        <f>MID(L1853,14,1)</f>
        <v>1</v>
      </c>
      <c r="Z1853" s="2" t="str">
        <f>IF(IFERROR(FIND("PUL",M1853,1),0)&gt;1,"pulido","no")</f>
        <v>no</v>
      </c>
      <c r="AA1853" s="2" t="str">
        <f>IF(IFERROR(FIND("BIOC",M1853,1),0)&gt;1,"BIOCITY","no")</f>
        <v>no</v>
      </c>
      <c r="AB1853" s="2">
        <f>IFERROR(SEARCH("INT",F1853,1),0)+IFERROR(SEARCH("DEV",F1853,1),0)+IFERROR(SEARCH("FC",F1853,1),0)+IFERROR(SEARCH("USD",F1853,1),0)</f>
        <v>0</v>
      </c>
    </row>
    <row r="1854" spans="1:28" x14ac:dyDescent="0.2">
      <c r="A1854" s="1" t="s">
        <v>298</v>
      </c>
      <c r="B1854" s="1" t="s">
        <v>15</v>
      </c>
      <c r="C1854" s="4">
        <v>45373</v>
      </c>
      <c r="D1854" s="1" t="s">
        <v>297</v>
      </c>
      <c r="E1854" s="1" t="s">
        <v>296</v>
      </c>
      <c r="F1854" s="1" t="s">
        <v>295</v>
      </c>
      <c r="G1854" s="1" t="s">
        <v>12</v>
      </c>
      <c r="H1854" s="1" t="s">
        <v>11</v>
      </c>
      <c r="I1854" s="1" t="s">
        <v>50</v>
      </c>
      <c r="J1854" s="1" t="s">
        <v>9</v>
      </c>
      <c r="K1854" s="1" t="s">
        <v>30</v>
      </c>
      <c r="L1854" s="1" t="s">
        <v>302</v>
      </c>
      <c r="M1854" s="1" t="s">
        <v>301</v>
      </c>
      <c r="N1854" s="1">
        <v>193.92</v>
      </c>
      <c r="O1854" s="1" t="s">
        <v>2</v>
      </c>
      <c r="P1854" s="1">
        <v>193.92</v>
      </c>
      <c r="Q1854" s="1">
        <v>0</v>
      </c>
      <c r="R1854" s="1" t="s">
        <v>93</v>
      </c>
      <c r="S1854" s="1">
        <v>3367.18</v>
      </c>
      <c r="T1854" s="6">
        <f>+S1854*N1854</f>
        <v>652963.54559999995</v>
      </c>
      <c r="U1854" s="6">
        <f>+S1854*Q1854</f>
        <v>0</v>
      </c>
      <c r="V1854" s="1" t="str">
        <f>IF(AB1854=0,IFERROR(VLOOKUP(L1854,[1]listaMateriales!A:K,11,0),"-"),"Sin producto")</f>
        <v>38 x 38</v>
      </c>
      <c r="W1854" s="6">
        <f>+IF(OR(K1854="27",K1854="28",K1854="29"),VLOOKUP(L1854,[1]listaMateriales!A:E,5,0),0)*N1854/1000</f>
        <v>0</v>
      </c>
      <c r="X1854" s="6">
        <f>+IF(W1854=0,0,T1854/W1854)</f>
        <v>0</v>
      </c>
      <c r="Y1854" s="1" t="str">
        <f>MID(L1854,14,1)</f>
        <v>1</v>
      </c>
      <c r="Z1854" s="2" t="str">
        <f>IF(IFERROR(FIND("PUL",M1854,1),0)&gt;1,"pulido","no")</f>
        <v>no</v>
      </c>
      <c r="AA1854" s="2" t="str">
        <f>IF(IFERROR(FIND("BIOC",M1854,1),0)&gt;1,"BIOCITY","no")</f>
        <v>no</v>
      </c>
      <c r="AB1854" s="2">
        <f>IFERROR(SEARCH("INT",F1854,1),0)+IFERROR(SEARCH("DEV",F1854,1),0)+IFERROR(SEARCH("FC",F1854,1),0)+IFERROR(SEARCH("USD",F1854,1),0)</f>
        <v>0</v>
      </c>
    </row>
    <row r="1855" spans="1:28" x14ac:dyDescent="0.2">
      <c r="A1855" s="1" t="s">
        <v>298</v>
      </c>
      <c r="B1855" s="1" t="s">
        <v>15</v>
      </c>
      <c r="C1855" s="4">
        <v>45373</v>
      </c>
      <c r="D1855" s="1" t="s">
        <v>297</v>
      </c>
      <c r="E1855" s="1" t="s">
        <v>296</v>
      </c>
      <c r="F1855" s="1" t="s">
        <v>295</v>
      </c>
      <c r="G1855" s="1" t="s">
        <v>12</v>
      </c>
      <c r="H1855" s="1" t="s">
        <v>11</v>
      </c>
      <c r="I1855" s="1" t="s">
        <v>50</v>
      </c>
      <c r="J1855" s="1" t="s">
        <v>9</v>
      </c>
      <c r="K1855" s="1" t="s">
        <v>30</v>
      </c>
      <c r="L1855" s="1" t="s">
        <v>300</v>
      </c>
      <c r="M1855" s="1" t="s">
        <v>299</v>
      </c>
      <c r="N1855" s="1">
        <v>96.96</v>
      </c>
      <c r="O1855" s="1" t="s">
        <v>2</v>
      </c>
      <c r="P1855" s="1">
        <v>96.96</v>
      </c>
      <c r="Q1855" s="1">
        <v>0</v>
      </c>
      <c r="R1855" s="1" t="s">
        <v>93</v>
      </c>
      <c r="S1855" s="1">
        <v>3367.18</v>
      </c>
      <c r="T1855" s="6">
        <f>+S1855*N1855</f>
        <v>326481.77279999998</v>
      </c>
      <c r="U1855" s="6">
        <f>+S1855*Q1855</f>
        <v>0</v>
      </c>
      <c r="V1855" s="1" t="str">
        <f>IF(AB1855=0,IFERROR(VLOOKUP(L1855,[1]listaMateriales!A:K,11,0),"-"),"Sin producto")</f>
        <v>38 x 38</v>
      </c>
      <c r="W1855" s="6">
        <f>+IF(OR(K1855="27",K1855="28",K1855="29"),VLOOKUP(L1855,[1]listaMateriales!A:E,5,0),0)*N1855/1000</f>
        <v>0</v>
      </c>
      <c r="X1855" s="6">
        <f>+IF(W1855=0,0,T1855/W1855)</f>
        <v>0</v>
      </c>
      <c r="Y1855" s="1" t="str">
        <f>MID(L1855,14,1)</f>
        <v>1</v>
      </c>
      <c r="Z1855" s="2" t="str">
        <f>IF(IFERROR(FIND("PUL",M1855,1),0)&gt;1,"pulido","no")</f>
        <v>no</v>
      </c>
      <c r="AA1855" s="2" t="str">
        <f>IF(IFERROR(FIND("BIOC",M1855,1),0)&gt;1,"BIOCITY","no")</f>
        <v>no</v>
      </c>
      <c r="AB1855" s="2">
        <f>IFERROR(SEARCH("INT",F1855,1),0)+IFERROR(SEARCH("DEV",F1855,1),0)+IFERROR(SEARCH("FC",F1855,1),0)+IFERROR(SEARCH("USD",F1855,1),0)</f>
        <v>0</v>
      </c>
    </row>
    <row r="1856" spans="1:28" x14ac:dyDescent="0.2">
      <c r="A1856" s="1" t="s">
        <v>298</v>
      </c>
      <c r="B1856" s="1" t="s">
        <v>15</v>
      </c>
      <c r="C1856" s="4">
        <v>45373</v>
      </c>
      <c r="D1856" s="1" t="s">
        <v>297</v>
      </c>
      <c r="E1856" s="1" t="s">
        <v>296</v>
      </c>
      <c r="F1856" s="1" t="s">
        <v>295</v>
      </c>
      <c r="G1856" s="1" t="s">
        <v>12</v>
      </c>
      <c r="H1856" s="1" t="s">
        <v>11</v>
      </c>
      <c r="I1856" s="1" t="s">
        <v>50</v>
      </c>
      <c r="J1856" s="1" t="s">
        <v>9</v>
      </c>
      <c r="K1856" s="1" t="s">
        <v>30</v>
      </c>
      <c r="L1856" s="1" t="s">
        <v>69</v>
      </c>
      <c r="M1856" s="1" t="s">
        <v>68</v>
      </c>
      <c r="N1856" s="1">
        <v>96.96</v>
      </c>
      <c r="O1856" s="1" t="s">
        <v>2</v>
      </c>
      <c r="P1856" s="1">
        <v>96.96</v>
      </c>
      <c r="Q1856" s="1">
        <v>0</v>
      </c>
      <c r="R1856" s="1" t="s">
        <v>93</v>
      </c>
      <c r="S1856" s="1">
        <v>3673.71</v>
      </c>
      <c r="T1856" s="6">
        <f>+S1856*N1856</f>
        <v>356202.9216</v>
      </c>
      <c r="U1856" s="6">
        <f>+S1856*Q1856</f>
        <v>0</v>
      </c>
      <c r="V1856" s="1" t="str">
        <f>IF(AB1856=0,IFERROR(VLOOKUP(L1856,[1]listaMateriales!A:K,11,0),"-"),"Sin producto")</f>
        <v>38 x 38</v>
      </c>
      <c r="W1856" s="6">
        <f>+IF(OR(K1856="27",K1856="28",K1856="29"),VLOOKUP(L1856,[1]listaMateriales!A:E,5,0),0)*N1856/1000</f>
        <v>0</v>
      </c>
      <c r="X1856" s="6">
        <f>+IF(W1856=0,0,T1856/W1856)</f>
        <v>0</v>
      </c>
      <c r="Y1856" s="1" t="str">
        <f>MID(L1856,14,1)</f>
        <v>1</v>
      </c>
      <c r="Z1856" s="2" t="str">
        <f>IF(IFERROR(FIND("PUL",M1856,1),0)&gt;1,"pulido","no")</f>
        <v>no</v>
      </c>
      <c r="AA1856" s="2" t="str">
        <f>IF(IFERROR(FIND("BIOC",M1856,1),0)&gt;1,"BIOCITY","no")</f>
        <v>no</v>
      </c>
      <c r="AB1856" s="2">
        <f>IFERROR(SEARCH("INT",F1856,1),0)+IFERROR(SEARCH("DEV",F1856,1),0)+IFERROR(SEARCH("FC",F1856,1),0)+IFERROR(SEARCH("USD",F1856,1),0)</f>
        <v>0</v>
      </c>
    </row>
    <row r="1857" spans="1:28" x14ac:dyDescent="0.2">
      <c r="A1857" s="1" t="s">
        <v>298</v>
      </c>
      <c r="B1857" s="1" t="s">
        <v>15</v>
      </c>
      <c r="C1857" s="4">
        <v>45373</v>
      </c>
      <c r="D1857" s="1" t="s">
        <v>297</v>
      </c>
      <c r="E1857" s="1" t="s">
        <v>296</v>
      </c>
      <c r="F1857" s="1" t="s">
        <v>295</v>
      </c>
      <c r="G1857" s="1" t="s">
        <v>12</v>
      </c>
      <c r="H1857" s="1" t="s">
        <v>11</v>
      </c>
      <c r="I1857" s="1" t="s">
        <v>50</v>
      </c>
      <c r="J1857" s="1" t="s">
        <v>9</v>
      </c>
      <c r="K1857" s="1" t="s">
        <v>30</v>
      </c>
      <c r="L1857" s="1" t="s">
        <v>65</v>
      </c>
      <c r="M1857" s="1" t="s">
        <v>64</v>
      </c>
      <c r="N1857" s="1">
        <v>96.96</v>
      </c>
      <c r="O1857" s="1" t="s">
        <v>2</v>
      </c>
      <c r="P1857" s="1">
        <v>96.96</v>
      </c>
      <c r="Q1857" s="1">
        <v>0</v>
      </c>
      <c r="R1857" s="1" t="s">
        <v>93</v>
      </c>
      <c r="S1857" s="1">
        <v>3367.18</v>
      </c>
      <c r="T1857" s="6">
        <f>+S1857*N1857</f>
        <v>326481.77279999998</v>
      </c>
      <c r="U1857" s="6">
        <f>+S1857*Q1857</f>
        <v>0</v>
      </c>
      <c r="V1857" s="1" t="str">
        <f>IF(AB1857=0,IFERROR(VLOOKUP(L1857,[1]listaMateriales!A:K,11,0),"-"),"Sin producto")</f>
        <v>38 x 38</v>
      </c>
      <c r="W1857" s="6">
        <f>+IF(OR(K1857="27",K1857="28",K1857="29"),VLOOKUP(L1857,[1]listaMateriales!A:E,5,0),0)*N1857/1000</f>
        <v>0</v>
      </c>
      <c r="X1857" s="6">
        <f>+IF(W1857=0,0,T1857/W1857)</f>
        <v>0</v>
      </c>
      <c r="Y1857" s="1" t="str">
        <f>MID(L1857,14,1)</f>
        <v>1</v>
      </c>
      <c r="Z1857" s="2" t="str">
        <f>IF(IFERROR(FIND("PUL",M1857,1),0)&gt;1,"pulido","no")</f>
        <v>no</v>
      </c>
      <c r="AA1857" s="2" t="str">
        <f>IF(IFERROR(FIND("BIOC",M1857,1),0)&gt;1,"BIOCITY","no")</f>
        <v>no</v>
      </c>
      <c r="AB1857" s="2">
        <f>IFERROR(SEARCH("INT",F1857,1),0)+IFERROR(SEARCH("DEV",F1857,1),0)+IFERROR(SEARCH("FC",F1857,1),0)+IFERROR(SEARCH("USD",F1857,1),0)</f>
        <v>0</v>
      </c>
    </row>
    <row r="1858" spans="1:28" x14ac:dyDescent="0.2">
      <c r="A1858" s="1" t="s">
        <v>290</v>
      </c>
      <c r="B1858" s="1" t="s">
        <v>15</v>
      </c>
      <c r="C1858" s="4">
        <v>45373</v>
      </c>
      <c r="D1858" s="1" t="s">
        <v>289</v>
      </c>
      <c r="E1858" s="1" t="s">
        <v>288</v>
      </c>
      <c r="F1858" s="1" t="s">
        <v>287</v>
      </c>
      <c r="G1858" s="1" t="s">
        <v>12</v>
      </c>
      <c r="H1858" s="1" t="s">
        <v>11</v>
      </c>
      <c r="I1858" s="1" t="s">
        <v>50</v>
      </c>
      <c r="J1858" s="1" t="s">
        <v>17</v>
      </c>
      <c r="K1858" s="1" t="s">
        <v>16</v>
      </c>
      <c r="L1858" s="1" t="s">
        <v>294</v>
      </c>
      <c r="M1858" s="1" t="s">
        <v>293</v>
      </c>
      <c r="N1858" s="1">
        <v>104.4</v>
      </c>
      <c r="O1858" s="1" t="s">
        <v>2</v>
      </c>
      <c r="P1858" s="1">
        <v>0</v>
      </c>
      <c r="Q1858" s="1">
        <v>104.4</v>
      </c>
      <c r="R1858" s="1" t="s">
        <v>93</v>
      </c>
      <c r="S1858" s="1">
        <v>7648.7</v>
      </c>
      <c r="T1858" s="6">
        <f>+S1858*N1858</f>
        <v>798524.28</v>
      </c>
      <c r="U1858" s="6">
        <f>+S1858*Q1858</f>
        <v>798524.28</v>
      </c>
      <c r="V1858" s="1" t="str">
        <f>IF(AB1858=0,IFERROR(VLOOKUP(L1858,[1]listaMateriales!A:K,11,0),"-"),"Sin producto")</f>
        <v xml:space="preserve">59 x 59 </v>
      </c>
      <c r="W1858" s="6">
        <f>+IF(OR(K1858="27",K1858="28",K1858="29"),VLOOKUP(L1858,[1]listaMateriales!A:E,5,0),0)*N1858/1000</f>
        <v>0</v>
      </c>
      <c r="X1858" s="6">
        <f>+IF(W1858=0,0,T1858/W1858)</f>
        <v>0</v>
      </c>
      <c r="Y1858" s="1" t="str">
        <f>MID(L1858,14,1)</f>
        <v>2</v>
      </c>
      <c r="Z1858" s="2" t="str">
        <f>IF(IFERROR(FIND("PUL",M1858,1),0)&gt;1,"pulido","no")</f>
        <v>no</v>
      </c>
      <c r="AA1858" s="2" t="str">
        <f>IF(IFERROR(FIND("BIOC",M1858,1),0)&gt;1,"BIOCITY","no")</f>
        <v>no</v>
      </c>
      <c r="AB1858" s="2">
        <f>IFERROR(SEARCH("INT",F1858,1),0)+IFERROR(SEARCH("DEV",F1858,1),0)+IFERROR(SEARCH("FC",F1858,1),0)+IFERROR(SEARCH("USD",F1858,1),0)</f>
        <v>0</v>
      </c>
    </row>
    <row r="1859" spans="1:28" x14ac:dyDescent="0.2">
      <c r="A1859" s="1" t="s">
        <v>290</v>
      </c>
      <c r="B1859" s="1" t="s">
        <v>15</v>
      </c>
      <c r="C1859" s="4">
        <v>45373</v>
      </c>
      <c r="D1859" s="1" t="s">
        <v>289</v>
      </c>
      <c r="E1859" s="1" t="s">
        <v>288</v>
      </c>
      <c r="F1859" s="1" t="s">
        <v>287</v>
      </c>
      <c r="G1859" s="1" t="s">
        <v>12</v>
      </c>
      <c r="H1859" s="1" t="s">
        <v>11</v>
      </c>
      <c r="I1859" s="1" t="s">
        <v>50</v>
      </c>
      <c r="J1859" s="1" t="s">
        <v>17</v>
      </c>
      <c r="K1859" s="1" t="s">
        <v>16</v>
      </c>
      <c r="L1859" s="1" t="s">
        <v>292</v>
      </c>
      <c r="M1859" s="1" t="s">
        <v>291</v>
      </c>
      <c r="N1859" s="1">
        <v>97.2</v>
      </c>
      <c r="O1859" s="1" t="s">
        <v>2</v>
      </c>
      <c r="P1859" s="1">
        <v>0</v>
      </c>
      <c r="Q1859" s="1">
        <v>97.2</v>
      </c>
      <c r="R1859" s="1" t="s">
        <v>93</v>
      </c>
      <c r="S1859" s="1">
        <v>15330.65</v>
      </c>
      <c r="T1859" s="6">
        <f>+S1859*N1859</f>
        <v>1490139.18</v>
      </c>
      <c r="U1859" s="6">
        <f>+S1859*Q1859</f>
        <v>1490139.18</v>
      </c>
      <c r="V1859" s="1" t="str">
        <f>IF(AB1859=0,IFERROR(VLOOKUP(L1859,[1]listaMateriales!A:K,11,0),"-"),"Sin producto")</f>
        <v>58 x 117 Polished</v>
      </c>
      <c r="W1859" s="6">
        <f>+IF(OR(K1859="27",K1859="28",K1859="29"),VLOOKUP(L1859,[1]listaMateriales!A:E,5,0),0)*N1859/1000</f>
        <v>0</v>
      </c>
      <c r="X1859" s="6">
        <f>+IF(W1859=0,0,T1859/W1859)</f>
        <v>0</v>
      </c>
      <c r="Y1859" s="1" t="str">
        <f>MID(L1859,14,1)</f>
        <v>2</v>
      </c>
      <c r="Z1859" s="2" t="str">
        <f>IF(IFERROR(FIND("PUL",M1859,1),0)&gt;1,"pulido","no")</f>
        <v>pulido</v>
      </c>
      <c r="AA1859" s="2" t="str">
        <f>IF(IFERROR(FIND("BIOC",M1859,1),0)&gt;1,"BIOCITY","no")</f>
        <v>no</v>
      </c>
      <c r="AB1859" s="2">
        <f>IFERROR(SEARCH("INT",F1859,1),0)+IFERROR(SEARCH("DEV",F1859,1),0)+IFERROR(SEARCH("FC",F1859,1),0)+IFERROR(SEARCH("USD",F1859,1),0)</f>
        <v>0</v>
      </c>
    </row>
    <row r="1860" spans="1:28" x14ac:dyDescent="0.2">
      <c r="A1860" s="1" t="s">
        <v>290</v>
      </c>
      <c r="B1860" s="1" t="s">
        <v>15</v>
      </c>
      <c r="C1860" s="4">
        <v>45373</v>
      </c>
      <c r="D1860" s="1" t="s">
        <v>289</v>
      </c>
      <c r="E1860" s="1" t="s">
        <v>288</v>
      </c>
      <c r="F1860" s="1" t="s">
        <v>287</v>
      </c>
      <c r="G1860" s="1" t="s">
        <v>12</v>
      </c>
      <c r="H1860" s="1" t="s">
        <v>11</v>
      </c>
      <c r="I1860" s="1" t="s">
        <v>50</v>
      </c>
      <c r="J1860" s="1" t="s">
        <v>17</v>
      </c>
      <c r="K1860" s="1" t="s">
        <v>16</v>
      </c>
      <c r="L1860" s="1" t="s">
        <v>146</v>
      </c>
      <c r="M1860" s="1" t="s">
        <v>145</v>
      </c>
      <c r="N1860" s="1">
        <v>216</v>
      </c>
      <c r="O1860" s="1" t="s">
        <v>2</v>
      </c>
      <c r="P1860" s="1">
        <v>0</v>
      </c>
      <c r="Q1860" s="1">
        <v>216</v>
      </c>
      <c r="R1860" s="1" t="s">
        <v>93</v>
      </c>
      <c r="S1860" s="1">
        <v>6322.2</v>
      </c>
      <c r="T1860" s="6">
        <f>+S1860*N1860</f>
        <v>1365595.2</v>
      </c>
      <c r="U1860" s="6">
        <f>+S1860*Q1860</f>
        <v>1365595.2</v>
      </c>
      <c r="V1860" s="1" t="str">
        <f>IF(AB1860=0,IFERROR(VLOOKUP(L1860,[1]listaMateriales!A:K,11,0),"-"),"Sin producto")</f>
        <v>60x60-61x61-61,5x61,5</v>
      </c>
      <c r="W1860" s="6">
        <f>+IF(OR(K1860="27",K1860="28",K1860="29"),VLOOKUP(L1860,[1]listaMateriales!A:E,5,0),0)*N1860/1000</f>
        <v>0</v>
      </c>
      <c r="X1860" s="6">
        <f>+IF(W1860=0,0,T1860/W1860)</f>
        <v>0</v>
      </c>
      <c r="Y1860" s="1" t="str">
        <f>MID(L1860,14,1)</f>
        <v>2</v>
      </c>
      <c r="Z1860" s="2" t="str">
        <f>IF(IFERROR(FIND("PUL",M1860,1),0)&gt;1,"pulido","no")</f>
        <v>no</v>
      </c>
      <c r="AA1860" s="2" t="str">
        <f>IF(IFERROR(FIND("BIOC",M1860,1),0)&gt;1,"BIOCITY","no")</f>
        <v>no</v>
      </c>
      <c r="AB1860" s="2">
        <f>IFERROR(SEARCH("INT",F1860,1),0)+IFERROR(SEARCH("DEV",F1860,1),0)+IFERROR(SEARCH("FC",F1860,1),0)+IFERROR(SEARCH("USD",F1860,1),0)</f>
        <v>0</v>
      </c>
    </row>
    <row r="1861" spans="1:28" x14ac:dyDescent="0.2">
      <c r="A1861" s="1" t="s">
        <v>286</v>
      </c>
      <c r="B1861" s="1" t="s">
        <v>42</v>
      </c>
      <c r="C1861" s="4">
        <v>45373</v>
      </c>
      <c r="D1861" s="1" t="s">
        <v>284</v>
      </c>
      <c r="E1861" s="1" t="s">
        <v>283</v>
      </c>
      <c r="F1861" s="1" t="s">
        <v>214</v>
      </c>
      <c r="G1861" s="1" t="s">
        <v>39</v>
      </c>
      <c r="H1861" s="1" t="s">
        <v>38</v>
      </c>
      <c r="I1861" s="1" t="s">
        <v>0</v>
      </c>
      <c r="J1861" s="1" t="s">
        <v>17</v>
      </c>
      <c r="K1861" s="1" t="s">
        <v>49</v>
      </c>
      <c r="L1861" s="1" t="s">
        <v>48</v>
      </c>
      <c r="M1861" s="1" t="s">
        <v>47</v>
      </c>
      <c r="N1861" s="1">
        <v>2572</v>
      </c>
      <c r="O1861" s="1" t="s">
        <v>4</v>
      </c>
      <c r="P1861" s="1">
        <v>2284</v>
      </c>
      <c r="Q1861" s="1">
        <v>288</v>
      </c>
      <c r="R1861" s="1" t="s">
        <v>93</v>
      </c>
      <c r="S1861" s="1">
        <v>245.95</v>
      </c>
      <c r="T1861" s="6">
        <f>+S1861*N1861</f>
        <v>632583.4</v>
      </c>
      <c r="U1861" s="6">
        <f>+S1861*Q1861</f>
        <v>70833.599999999991</v>
      </c>
      <c r="V1861" s="1" t="str">
        <f>IF(AB1861=0,IFERROR(VLOOKUP(L1861,[1]listaMateriales!A:K,11,0),"-"),"Sin producto")</f>
        <v xml:space="preserve">Ladrillos (Olavarria)    </v>
      </c>
      <c r="W1861" s="6">
        <f>+IF(OR(K1861="27",K1861="28",K1861="29"),VLOOKUP(L1861,[1]listaMateriales!A:E,5,0),0)*N1861/1000</f>
        <v>13.731908000000001</v>
      </c>
      <c r="X1861" s="6">
        <f>+IF(W1861=0,0,T1861/W1861)</f>
        <v>46066.679153399513</v>
      </c>
      <c r="Y1861" s="1" t="str">
        <f>MID(L1861,14,1)</f>
        <v>1</v>
      </c>
      <c r="Z1861" s="2" t="str">
        <f>IF(IFERROR(FIND("PUL",M1861,1),0)&gt;1,"pulido","no")</f>
        <v>no</v>
      </c>
      <c r="AA1861" s="2" t="str">
        <f>IF(IFERROR(FIND("BIOC",M1861,1),0)&gt;1,"BIOCITY","no")</f>
        <v>no</v>
      </c>
      <c r="AB1861" s="2">
        <f>IFERROR(SEARCH("INT",F1861,1),0)+IFERROR(SEARCH("DEV",F1861,1),0)+IFERROR(SEARCH("FC",F1861,1),0)+IFERROR(SEARCH("USD",F1861,1),0)</f>
        <v>0</v>
      </c>
    </row>
    <row r="1862" spans="1:28" x14ac:dyDescent="0.2">
      <c r="A1862" s="1" t="s">
        <v>285</v>
      </c>
      <c r="B1862" s="1" t="s">
        <v>42</v>
      </c>
      <c r="C1862" s="4">
        <v>45373</v>
      </c>
      <c r="D1862" s="1" t="s">
        <v>284</v>
      </c>
      <c r="E1862" s="1" t="s">
        <v>283</v>
      </c>
      <c r="F1862" s="1" t="s">
        <v>214</v>
      </c>
      <c r="G1862" s="1" t="s">
        <v>39</v>
      </c>
      <c r="H1862" s="1" t="s">
        <v>38</v>
      </c>
      <c r="I1862" s="1" t="s">
        <v>0</v>
      </c>
      <c r="J1862" s="1" t="s">
        <v>17</v>
      </c>
      <c r="K1862" s="1" t="s">
        <v>49</v>
      </c>
      <c r="L1862" s="1" t="s">
        <v>48</v>
      </c>
      <c r="M1862" s="1" t="s">
        <v>47</v>
      </c>
      <c r="N1862" s="1">
        <v>884</v>
      </c>
      <c r="O1862" s="1" t="s">
        <v>4</v>
      </c>
      <c r="P1862" s="1">
        <v>884</v>
      </c>
      <c r="Q1862" s="1">
        <v>0</v>
      </c>
      <c r="R1862" s="1" t="s">
        <v>93</v>
      </c>
      <c r="S1862" s="1">
        <v>281.49</v>
      </c>
      <c r="T1862" s="6">
        <f>+S1862*N1862</f>
        <v>248837.16</v>
      </c>
      <c r="U1862" s="6">
        <f>+S1862*Q1862</f>
        <v>0</v>
      </c>
      <c r="V1862" s="1" t="str">
        <f>IF(AB1862=0,IFERROR(VLOOKUP(L1862,[1]listaMateriales!A:K,11,0),"-"),"Sin producto")</f>
        <v xml:space="preserve">Ladrillos (Olavarria)    </v>
      </c>
      <c r="W1862" s="6">
        <f>+IF(OR(K1862="27",K1862="28",K1862="29"),VLOOKUP(L1862,[1]listaMateriales!A:E,5,0),0)*N1862/1000</f>
        <v>4.7196760000000006</v>
      </c>
      <c r="X1862" s="6">
        <f>+IF(W1862=0,0,T1862/W1862)</f>
        <v>52723.356433789093</v>
      </c>
      <c r="Y1862" s="1" t="str">
        <f>MID(L1862,14,1)</f>
        <v>1</v>
      </c>
      <c r="Z1862" s="2" t="str">
        <f>IF(IFERROR(FIND("PUL",M1862,1),0)&gt;1,"pulido","no")</f>
        <v>no</v>
      </c>
      <c r="AA1862" s="2" t="str">
        <f>IF(IFERROR(FIND("BIOC",M1862,1),0)&gt;1,"BIOCITY","no")</f>
        <v>no</v>
      </c>
      <c r="AB1862" s="2">
        <f>IFERROR(SEARCH("INT",F1862,1),0)+IFERROR(SEARCH("DEV",F1862,1),0)+IFERROR(SEARCH("FC",F1862,1),0)+IFERROR(SEARCH("USD",F1862,1),0)</f>
        <v>0</v>
      </c>
    </row>
    <row r="1863" spans="1:28" x14ac:dyDescent="0.2">
      <c r="A1863" s="1" t="s">
        <v>285</v>
      </c>
      <c r="B1863" s="1" t="s">
        <v>42</v>
      </c>
      <c r="C1863" s="4">
        <v>45373</v>
      </c>
      <c r="D1863" s="1" t="s">
        <v>284</v>
      </c>
      <c r="E1863" s="1" t="s">
        <v>283</v>
      </c>
      <c r="F1863" s="1" t="s">
        <v>214</v>
      </c>
      <c r="G1863" s="1" t="s">
        <v>39</v>
      </c>
      <c r="H1863" s="1" t="s">
        <v>38</v>
      </c>
      <c r="I1863" s="1" t="s">
        <v>0</v>
      </c>
      <c r="J1863" s="1" t="s">
        <v>17</v>
      </c>
      <c r="K1863" s="1" t="s">
        <v>49</v>
      </c>
      <c r="L1863" s="1" t="s">
        <v>57</v>
      </c>
      <c r="M1863" s="1" t="s">
        <v>56</v>
      </c>
      <c r="N1863" s="1">
        <v>2160</v>
      </c>
      <c r="O1863" s="1" t="s">
        <v>4</v>
      </c>
      <c r="P1863" s="1">
        <v>2160</v>
      </c>
      <c r="Q1863" s="1">
        <v>0</v>
      </c>
      <c r="R1863" s="1" t="s">
        <v>93</v>
      </c>
      <c r="S1863" s="1">
        <v>381.28</v>
      </c>
      <c r="T1863" s="6">
        <f>+S1863*N1863</f>
        <v>823564.79999999993</v>
      </c>
      <c r="U1863" s="6">
        <f>+S1863*Q1863</f>
        <v>0</v>
      </c>
      <c r="V1863" s="1" t="str">
        <f>IF(AB1863=0,IFERROR(VLOOKUP(L1863,[1]listaMateriales!A:K,11,0),"-"),"Sin producto")</f>
        <v xml:space="preserve">Ladrillos (Olavarria)    </v>
      </c>
      <c r="W1863" s="6">
        <f>+IF(OR(K1863="27",K1863="28",K1863="29"),VLOOKUP(L1863,[1]listaMateriales!A:E,5,0),0)*N1863/1000</f>
        <v>14.951519999999999</v>
      </c>
      <c r="X1863" s="6">
        <f>+IF(W1863=0,0,T1863/W1863)</f>
        <v>55082.346142733317</v>
      </c>
      <c r="Y1863" s="1" t="str">
        <f>MID(L1863,14,1)</f>
        <v>1</v>
      </c>
      <c r="Z1863" s="2" t="str">
        <f>IF(IFERROR(FIND("PUL",M1863,1),0)&gt;1,"pulido","no")</f>
        <v>no</v>
      </c>
      <c r="AA1863" s="2" t="str">
        <f>IF(IFERROR(FIND("BIOC",M1863,1),0)&gt;1,"BIOCITY","no")</f>
        <v>no</v>
      </c>
      <c r="AB1863" s="2">
        <f>IFERROR(SEARCH("INT",F1863,1),0)+IFERROR(SEARCH("DEV",F1863,1),0)+IFERROR(SEARCH("FC",F1863,1),0)+IFERROR(SEARCH("USD",F1863,1),0)</f>
        <v>0</v>
      </c>
    </row>
    <row r="1864" spans="1:28" x14ac:dyDescent="0.2">
      <c r="A1864" s="1" t="s">
        <v>278</v>
      </c>
      <c r="B1864" s="1" t="s">
        <v>15</v>
      </c>
      <c r="C1864" s="4">
        <v>45373</v>
      </c>
      <c r="D1864" s="1" t="s">
        <v>79</v>
      </c>
      <c r="E1864" s="1" t="s">
        <v>78</v>
      </c>
      <c r="F1864" s="1" t="s">
        <v>277</v>
      </c>
      <c r="G1864" s="1" t="s">
        <v>12</v>
      </c>
      <c r="H1864" s="1" t="s">
        <v>11</v>
      </c>
      <c r="I1864" s="1" t="s">
        <v>50</v>
      </c>
      <c r="J1864" s="1" t="s">
        <v>9</v>
      </c>
      <c r="K1864" s="1" t="s">
        <v>30</v>
      </c>
      <c r="L1864" s="1" t="s">
        <v>282</v>
      </c>
      <c r="M1864" s="1" t="s">
        <v>281</v>
      </c>
      <c r="N1864" s="1">
        <v>290.88</v>
      </c>
      <c r="O1864" s="1" t="s">
        <v>2</v>
      </c>
      <c r="P1864" s="1">
        <v>290.88</v>
      </c>
      <c r="Q1864" s="1">
        <v>0</v>
      </c>
      <c r="R1864" s="1" t="s">
        <v>46</v>
      </c>
      <c r="S1864" s="1">
        <v>2937.84</v>
      </c>
      <c r="T1864" s="6">
        <f>+S1864*N1864</f>
        <v>854558.89919999999</v>
      </c>
      <c r="U1864" s="6">
        <f>+S1864*Q1864</f>
        <v>0</v>
      </c>
      <c r="V1864" s="1" t="str">
        <f>IF(AB1864=0,IFERROR(VLOOKUP(L1864,[1]listaMateriales!A:K,11,0),"-"),"Sin producto")</f>
        <v>38 x 38</v>
      </c>
      <c r="W1864" s="6">
        <f>+IF(OR(K1864="27",K1864="28",K1864="29"),VLOOKUP(L1864,[1]listaMateriales!A:E,5,0),0)*N1864/1000</f>
        <v>0</v>
      </c>
      <c r="X1864" s="6">
        <f>+IF(W1864=0,0,T1864/W1864)</f>
        <v>0</v>
      </c>
      <c r="Y1864" s="1" t="str">
        <f>MID(L1864,14,1)</f>
        <v>2</v>
      </c>
      <c r="Z1864" s="2" t="str">
        <f>IF(IFERROR(FIND("PUL",M1864,1),0)&gt;1,"pulido","no")</f>
        <v>no</v>
      </c>
      <c r="AA1864" s="2" t="str">
        <f>IF(IFERROR(FIND("BIOC",M1864,1),0)&gt;1,"BIOCITY","no")</f>
        <v>no</v>
      </c>
      <c r="AB1864" s="2">
        <f>IFERROR(SEARCH("INT",F1864,1),0)+IFERROR(SEARCH("DEV",F1864,1),0)+IFERROR(SEARCH("FC",F1864,1),0)+IFERROR(SEARCH("USD",F1864,1),0)</f>
        <v>0</v>
      </c>
    </row>
    <row r="1865" spans="1:28" x14ac:dyDescent="0.2">
      <c r="A1865" s="1" t="s">
        <v>278</v>
      </c>
      <c r="B1865" s="1" t="s">
        <v>15</v>
      </c>
      <c r="C1865" s="4">
        <v>45373</v>
      </c>
      <c r="D1865" s="1" t="s">
        <v>79</v>
      </c>
      <c r="E1865" s="1" t="s">
        <v>78</v>
      </c>
      <c r="F1865" s="1" t="s">
        <v>277</v>
      </c>
      <c r="G1865" s="1" t="s">
        <v>12</v>
      </c>
      <c r="H1865" s="1" t="s">
        <v>11</v>
      </c>
      <c r="I1865" s="1" t="s">
        <v>50</v>
      </c>
      <c r="J1865" s="1" t="s">
        <v>9</v>
      </c>
      <c r="K1865" s="1" t="s">
        <v>30</v>
      </c>
      <c r="L1865" s="1" t="s">
        <v>280</v>
      </c>
      <c r="M1865" s="1" t="s">
        <v>279</v>
      </c>
      <c r="N1865" s="1">
        <v>193.92</v>
      </c>
      <c r="O1865" s="1" t="s">
        <v>2</v>
      </c>
      <c r="P1865" s="1">
        <v>193.92</v>
      </c>
      <c r="Q1865" s="1">
        <v>0</v>
      </c>
      <c r="R1865" s="1" t="s">
        <v>46</v>
      </c>
      <c r="S1865" s="1">
        <v>2937.84</v>
      </c>
      <c r="T1865" s="6">
        <f>+S1865*N1865</f>
        <v>569705.93279999995</v>
      </c>
      <c r="U1865" s="6">
        <f>+S1865*Q1865</f>
        <v>0</v>
      </c>
      <c r="V1865" s="1" t="str">
        <f>IF(AB1865=0,IFERROR(VLOOKUP(L1865,[1]listaMateriales!A:K,11,0),"-"),"Sin producto")</f>
        <v>38 x 38</v>
      </c>
      <c r="W1865" s="6">
        <f>+IF(OR(K1865="27",K1865="28",K1865="29"),VLOOKUP(L1865,[1]listaMateriales!A:E,5,0),0)*N1865/1000</f>
        <v>0</v>
      </c>
      <c r="X1865" s="6">
        <f>+IF(W1865=0,0,T1865/W1865)</f>
        <v>0</v>
      </c>
      <c r="Y1865" s="1" t="str">
        <f>MID(L1865,14,1)</f>
        <v>2</v>
      </c>
      <c r="Z1865" s="2" t="str">
        <f>IF(IFERROR(FIND("PUL",M1865,1),0)&gt;1,"pulido","no")</f>
        <v>no</v>
      </c>
      <c r="AA1865" s="2" t="str">
        <f>IF(IFERROR(FIND("BIOC",M1865,1),0)&gt;1,"BIOCITY","no")</f>
        <v>no</v>
      </c>
      <c r="AB1865" s="2">
        <f>IFERROR(SEARCH("INT",F1865,1),0)+IFERROR(SEARCH("DEV",F1865,1),0)+IFERROR(SEARCH("FC",F1865,1),0)+IFERROR(SEARCH("USD",F1865,1),0)</f>
        <v>0</v>
      </c>
    </row>
    <row r="1866" spans="1:28" x14ac:dyDescent="0.2">
      <c r="A1866" s="1" t="s">
        <v>278</v>
      </c>
      <c r="B1866" s="1" t="s">
        <v>15</v>
      </c>
      <c r="C1866" s="4">
        <v>45373</v>
      </c>
      <c r="D1866" s="1" t="s">
        <v>79</v>
      </c>
      <c r="E1866" s="1" t="s">
        <v>78</v>
      </c>
      <c r="F1866" s="1" t="s">
        <v>277</v>
      </c>
      <c r="G1866" s="1" t="s">
        <v>12</v>
      </c>
      <c r="H1866" s="1" t="s">
        <v>11</v>
      </c>
      <c r="I1866" s="1" t="s">
        <v>50</v>
      </c>
      <c r="J1866" s="1" t="s">
        <v>9</v>
      </c>
      <c r="K1866" s="1" t="s">
        <v>30</v>
      </c>
      <c r="L1866" s="1" t="s">
        <v>276</v>
      </c>
      <c r="M1866" s="1" t="s">
        <v>275</v>
      </c>
      <c r="N1866" s="1">
        <v>387.84</v>
      </c>
      <c r="O1866" s="1" t="s">
        <v>2</v>
      </c>
      <c r="P1866" s="1">
        <v>387.84</v>
      </c>
      <c r="Q1866" s="1">
        <v>0</v>
      </c>
      <c r="R1866" s="1" t="s">
        <v>46</v>
      </c>
      <c r="S1866" s="1">
        <v>2937.84</v>
      </c>
      <c r="T1866" s="6">
        <f>+S1866*N1866</f>
        <v>1139411.8655999999</v>
      </c>
      <c r="U1866" s="6">
        <f>+S1866*Q1866</f>
        <v>0</v>
      </c>
      <c r="V1866" s="1" t="str">
        <f>IF(AB1866=0,IFERROR(VLOOKUP(L1866,[1]listaMateriales!A:K,11,0),"-"),"Sin producto")</f>
        <v>38 x 38</v>
      </c>
      <c r="W1866" s="6">
        <f>+IF(OR(K1866="27",K1866="28",K1866="29"),VLOOKUP(L1866,[1]listaMateriales!A:E,5,0),0)*N1866/1000</f>
        <v>0</v>
      </c>
      <c r="X1866" s="6">
        <f>+IF(W1866=0,0,T1866/W1866)</f>
        <v>0</v>
      </c>
      <c r="Y1866" s="1" t="str">
        <f>MID(L1866,14,1)</f>
        <v>2</v>
      </c>
      <c r="Z1866" s="2" t="str">
        <f>IF(IFERROR(FIND("PUL",M1866,1),0)&gt;1,"pulido","no")</f>
        <v>no</v>
      </c>
      <c r="AA1866" s="2" t="str">
        <f>IF(IFERROR(FIND("BIOC",M1866,1),0)&gt;1,"BIOCITY","no")</f>
        <v>no</v>
      </c>
      <c r="AB1866" s="2">
        <f>IFERROR(SEARCH("INT",F1866,1),0)+IFERROR(SEARCH("DEV",F1866,1),0)+IFERROR(SEARCH("FC",F1866,1),0)+IFERROR(SEARCH("USD",F1866,1),0)</f>
        <v>0</v>
      </c>
    </row>
    <row r="1867" spans="1:28" x14ac:dyDescent="0.2">
      <c r="A1867" s="1" t="s">
        <v>274</v>
      </c>
      <c r="B1867" s="1" t="s">
        <v>42</v>
      </c>
      <c r="C1867" s="4">
        <v>45373</v>
      </c>
      <c r="D1867" s="1" t="s">
        <v>135</v>
      </c>
      <c r="E1867" s="1" t="s">
        <v>134</v>
      </c>
      <c r="F1867" s="1" t="s">
        <v>273</v>
      </c>
      <c r="G1867" s="1" t="s">
        <v>39</v>
      </c>
      <c r="H1867" s="1" t="s">
        <v>38</v>
      </c>
      <c r="I1867" s="1" t="s">
        <v>50</v>
      </c>
      <c r="J1867" s="1" t="s">
        <v>17</v>
      </c>
      <c r="K1867" s="1" t="s">
        <v>49</v>
      </c>
      <c r="L1867" s="1" t="s">
        <v>57</v>
      </c>
      <c r="M1867" s="1" t="s">
        <v>56</v>
      </c>
      <c r="N1867" s="1">
        <v>4320</v>
      </c>
      <c r="O1867" s="1" t="s">
        <v>4</v>
      </c>
      <c r="P1867" s="1">
        <v>4320</v>
      </c>
      <c r="Q1867" s="1">
        <v>0</v>
      </c>
      <c r="R1867" s="1" t="s">
        <v>33</v>
      </c>
      <c r="S1867" s="1">
        <v>226.95</v>
      </c>
      <c r="T1867" s="6">
        <f>+S1867*N1867</f>
        <v>980424</v>
      </c>
      <c r="U1867" s="6">
        <f>+S1867*Q1867</f>
        <v>0</v>
      </c>
      <c r="V1867" s="1" t="str">
        <f>IF(AB1867=0,IFERROR(VLOOKUP(L1867,[1]listaMateriales!A:K,11,0),"-"),"Sin producto")</f>
        <v xml:space="preserve">Ladrillos (Olavarria)    </v>
      </c>
      <c r="W1867" s="6">
        <f>+IF(OR(K1867="27",K1867="28",K1867="29"),VLOOKUP(L1867,[1]listaMateriales!A:E,5,0),0)*N1867/1000</f>
        <v>29.903039999999997</v>
      </c>
      <c r="X1867" s="6">
        <f>+IF(W1867=0,0,T1867/W1867)</f>
        <v>32786.766830395842</v>
      </c>
      <c r="Y1867" s="1" t="str">
        <f>MID(L1867,14,1)</f>
        <v>1</v>
      </c>
      <c r="Z1867" s="2" t="str">
        <f>IF(IFERROR(FIND("PUL",M1867,1),0)&gt;1,"pulido","no")</f>
        <v>no</v>
      </c>
      <c r="AA1867" s="2" t="str">
        <f>IF(IFERROR(FIND("BIOC",M1867,1),0)&gt;1,"BIOCITY","no")</f>
        <v>no</v>
      </c>
      <c r="AB1867" s="2">
        <f>IFERROR(SEARCH("INT",F1867,1),0)+IFERROR(SEARCH("DEV",F1867,1),0)+IFERROR(SEARCH("FC",F1867,1),0)+IFERROR(SEARCH("USD",F1867,1),0)</f>
        <v>0</v>
      </c>
    </row>
    <row r="1868" spans="1:28" x14ac:dyDescent="0.2">
      <c r="A1868" s="1" t="s">
        <v>272</v>
      </c>
      <c r="B1868" s="1" t="s">
        <v>42</v>
      </c>
      <c r="C1868" s="4">
        <v>45373</v>
      </c>
      <c r="D1868" s="1" t="s">
        <v>135</v>
      </c>
      <c r="E1868" s="1" t="s">
        <v>134</v>
      </c>
      <c r="F1868" s="1" t="s">
        <v>271</v>
      </c>
      <c r="G1868" s="1" t="s">
        <v>39</v>
      </c>
      <c r="H1868" s="1" t="s">
        <v>38</v>
      </c>
      <c r="I1868" s="1" t="s">
        <v>50</v>
      </c>
      <c r="J1868" s="1" t="s">
        <v>17</v>
      </c>
      <c r="K1868" s="1" t="s">
        <v>49</v>
      </c>
      <c r="L1868" s="1" t="s">
        <v>55</v>
      </c>
      <c r="M1868" s="1" t="s">
        <v>54</v>
      </c>
      <c r="N1868" s="1">
        <v>1188</v>
      </c>
      <c r="O1868" s="1" t="s">
        <v>4</v>
      </c>
      <c r="P1868" s="1">
        <v>1188</v>
      </c>
      <c r="Q1868" s="1">
        <v>0</v>
      </c>
      <c r="R1868" s="1" t="s">
        <v>33</v>
      </c>
      <c r="S1868" s="1">
        <v>131.41999999999999</v>
      </c>
      <c r="T1868" s="6">
        <f>+S1868*N1868</f>
        <v>156126.96</v>
      </c>
      <c r="U1868" s="6">
        <f>+S1868*Q1868</f>
        <v>0</v>
      </c>
      <c r="V1868" s="1" t="str">
        <f>IF(AB1868=0,IFERROR(VLOOKUP(L1868,[1]listaMateriales!A:K,11,0),"-"),"Sin producto")</f>
        <v xml:space="preserve">Ladrillos (Olavarria)    </v>
      </c>
      <c r="W1868" s="6">
        <f>+IF(OR(K1868="27",K1868="28",K1868="29"),VLOOKUP(L1868,[1]listaMateriales!A:E,5,0),0)*N1868/1000</f>
        <v>4.3373879999999998</v>
      </c>
      <c r="X1868" s="6">
        <f>+IF(W1868=0,0,T1868/W1868)</f>
        <v>35995.617639003016</v>
      </c>
      <c r="Y1868" s="1" t="str">
        <f>MID(L1868,14,1)</f>
        <v>1</v>
      </c>
      <c r="Z1868" s="2" t="str">
        <f>IF(IFERROR(FIND("PUL",M1868,1),0)&gt;1,"pulido","no")</f>
        <v>no</v>
      </c>
      <c r="AA1868" s="2" t="str">
        <f>IF(IFERROR(FIND("BIOC",M1868,1),0)&gt;1,"BIOCITY","no")</f>
        <v>no</v>
      </c>
      <c r="AB1868" s="2">
        <f>IFERROR(SEARCH("INT",F1868,1),0)+IFERROR(SEARCH("DEV",F1868,1),0)+IFERROR(SEARCH("FC",F1868,1),0)+IFERROR(SEARCH("USD",F1868,1),0)</f>
        <v>0</v>
      </c>
    </row>
    <row r="1869" spans="1:28" x14ac:dyDescent="0.2">
      <c r="A1869" s="1" t="s">
        <v>272</v>
      </c>
      <c r="B1869" s="1" t="s">
        <v>42</v>
      </c>
      <c r="C1869" s="4">
        <v>45373</v>
      </c>
      <c r="D1869" s="1" t="s">
        <v>135</v>
      </c>
      <c r="E1869" s="1" t="s">
        <v>134</v>
      </c>
      <c r="F1869" s="1" t="s">
        <v>271</v>
      </c>
      <c r="G1869" s="1" t="s">
        <v>39</v>
      </c>
      <c r="H1869" s="1" t="s">
        <v>38</v>
      </c>
      <c r="I1869" s="1" t="s">
        <v>50</v>
      </c>
      <c r="J1869" s="1" t="s">
        <v>17</v>
      </c>
      <c r="K1869" s="1" t="s">
        <v>49</v>
      </c>
      <c r="L1869" s="1" t="s">
        <v>57</v>
      </c>
      <c r="M1869" s="1" t="s">
        <v>56</v>
      </c>
      <c r="N1869" s="1">
        <v>540</v>
      </c>
      <c r="O1869" s="1" t="s">
        <v>4</v>
      </c>
      <c r="P1869" s="1">
        <v>540</v>
      </c>
      <c r="Q1869" s="1">
        <v>0</v>
      </c>
      <c r="R1869" s="1" t="s">
        <v>33</v>
      </c>
      <c r="S1869" s="1">
        <v>226.95</v>
      </c>
      <c r="T1869" s="6">
        <f>+S1869*N1869</f>
        <v>122553</v>
      </c>
      <c r="U1869" s="6">
        <f>+S1869*Q1869</f>
        <v>0</v>
      </c>
      <c r="V1869" s="1" t="str">
        <f>IF(AB1869=0,IFERROR(VLOOKUP(L1869,[1]listaMateriales!A:K,11,0),"-"),"Sin producto")</f>
        <v xml:space="preserve">Ladrillos (Olavarria)    </v>
      </c>
      <c r="W1869" s="6">
        <f>+IF(OR(K1869="27",K1869="28",K1869="29"),VLOOKUP(L1869,[1]listaMateriales!A:E,5,0),0)*N1869/1000</f>
        <v>3.7378799999999996</v>
      </c>
      <c r="X1869" s="6">
        <f>+IF(W1869=0,0,T1869/W1869)</f>
        <v>32786.766830395842</v>
      </c>
      <c r="Y1869" s="1" t="str">
        <f>MID(L1869,14,1)</f>
        <v>1</v>
      </c>
      <c r="Z1869" s="2" t="str">
        <f>IF(IFERROR(FIND("PUL",M1869,1),0)&gt;1,"pulido","no")</f>
        <v>no</v>
      </c>
      <c r="AA1869" s="2" t="str">
        <f>IF(IFERROR(FIND("BIOC",M1869,1),0)&gt;1,"BIOCITY","no")</f>
        <v>no</v>
      </c>
      <c r="AB1869" s="2">
        <f>IFERROR(SEARCH("INT",F1869,1),0)+IFERROR(SEARCH("DEV",F1869,1),0)+IFERROR(SEARCH("FC",F1869,1),0)+IFERROR(SEARCH("USD",F1869,1),0)</f>
        <v>0</v>
      </c>
    </row>
    <row r="1870" spans="1:28" x14ac:dyDescent="0.2">
      <c r="A1870" s="1" t="s">
        <v>272</v>
      </c>
      <c r="B1870" s="1" t="s">
        <v>42</v>
      </c>
      <c r="C1870" s="4">
        <v>45373</v>
      </c>
      <c r="D1870" s="1" t="s">
        <v>135</v>
      </c>
      <c r="E1870" s="1" t="s">
        <v>134</v>
      </c>
      <c r="F1870" s="1" t="s">
        <v>271</v>
      </c>
      <c r="G1870" s="1" t="s">
        <v>39</v>
      </c>
      <c r="H1870" s="1" t="s">
        <v>38</v>
      </c>
      <c r="I1870" s="1" t="s">
        <v>50</v>
      </c>
      <c r="J1870" s="1" t="s">
        <v>17</v>
      </c>
      <c r="K1870" s="1" t="s">
        <v>49</v>
      </c>
      <c r="L1870" s="1" t="s">
        <v>48</v>
      </c>
      <c r="M1870" s="1" t="s">
        <v>47</v>
      </c>
      <c r="N1870" s="1">
        <v>2880</v>
      </c>
      <c r="O1870" s="1" t="s">
        <v>4</v>
      </c>
      <c r="P1870" s="1">
        <v>2880</v>
      </c>
      <c r="Q1870" s="1">
        <v>0</v>
      </c>
      <c r="R1870" s="1" t="s">
        <v>33</v>
      </c>
      <c r="S1870" s="1">
        <v>167.56</v>
      </c>
      <c r="T1870" s="6">
        <f>+S1870*N1870</f>
        <v>482572.79999999999</v>
      </c>
      <c r="U1870" s="6">
        <f>+S1870*Q1870</f>
        <v>0</v>
      </c>
      <c r="V1870" s="1" t="str">
        <f>IF(AB1870=0,IFERROR(VLOOKUP(L1870,[1]listaMateriales!A:K,11,0),"-"),"Sin producto")</f>
        <v xml:space="preserve">Ladrillos (Olavarria)    </v>
      </c>
      <c r="W1870" s="6">
        <f>+IF(OR(K1870="27",K1870="28",K1870="29"),VLOOKUP(L1870,[1]listaMateriales!A:E,5,0),0)*N1870/1000</f>
        <v>15.376320000000002</v>
      </c>
      <c r="X1870" s="6">
        <f>+IF(W1870=0,0,T1870/W1870)</f>
        <v>31384.154336017978</v>
      </c>
      <c r="Y1870" s="1" t="str">
        <f>MID(L1870,14,1)</f>
        <v>1</v>
      </c>
      <c r="Z1870" s="2" t="str">
        <f>IF(IFERROR(FIND("PUL",M1870,1),0)&gt;1,"pulido","no")</f>
        <v>no</v>
      </c>
      <c r="AA1870" s="2" t="str">
        <f>IF(IFERROR(FIND("BIOC",M1870,1),0)&gt;1,"BIOCITY","no")</f>
        <v>no</v>
      </c>
      <c r="AB1870" s="2">
        <f>IFERROR(SEARCH("INT",F1870,1),0)+IFERROR(SEARCH("DEV",F1870,1),0)+IFERROR(SEARCH("FC",F1870,1),0)+IFERROR(SEARCH("USD",F1870,1),0)</f>
        <v>0</v>
      </c>
    </row>
    <row r="1871" spans="1:28" x14ac:dyDescent="0.2">
      <c r="A1871" s="1" t="s">
        <v>270</v>
      </c>
      <c r="B1871" s="1" t="s">
        <v>42</v>
      </c>
      <c r="C1871" s="4">
        <v>45373</v>
      </c>
      <c r="D1871" s="1" t="s">
        <v>135</v>
      </c>
      <c r="E1871" s="1" t="s">
        <v>134</v>
      </c>
      <c r="F1871" s="1" t="s">
        <v>269</v>
      </c>
      <c r="G1871" s="1" t="s">
        <v>39</v>
      </c>
      <c r="H1871" s="1" t="s">
        <v>38</v>
      </c>
      <c r="I1871" s="1" t="s">
        <v>50</v>
      </c>
      <c r="J1871" s="1" t="s">
        <v>17</v>
      </c>
      <c r="K1871" s="1" t="s">
        <v>49</v>
      </c>
      <c r="L1871" s="1" t="s">
        <v>55</v>
      </c>
      <c r="M1871" s="1" t="s">
        <v>54</v>
      </c>
      <c r="N1871" s="1">
        <v>1188</v>
      </c>
      <c r="O1871" s="1" t="s">
        <v>4</v>
      </c>
      <c r="P1871" s="1">
        <v>1188</v>
      </c>
      <c r="Q1871" s="1">
        <v>0</v>
      </c>
      <c r="R1871" s="1" t="s">
        <v>33</v>
      </c>
      <c r="S1871" s="1">
        <v>131.41999999999999</v>
      </c>
      <c r="T1871" s="6">
        <f>+S1871*N1871</f>
        <v>156126.96</v>
      </c>
      <c r="U1871" s="6">
        <f>+S1871*Q1871</f>
        <v>0</v>
      </c>
      <c r="V1871" s="1" t="str">
        <f>IF(AB1871=0,IFERROR(VLOOKUP(L1871,[1]listaMateriales!A:K,11,0),"-"),"Sin producto")</f>
        <v xml:space="preserve">Ladrillos (Olavarria)    </v>
      </c>
      <c r="W1871" s="6">
        <f>+IF(OR(K1871="27",K1871="28",K1871="29"),VLOOKUP(L1871,[1]listaMateriales!A:E,5,0),0)*N1871/1000</f>
        <v>4.3373879999999998</v>
      </c>
      <c r="X1871" s="6">
        <f>+IF(W1871=0,0,T1871/W1871)</f>
        <v>35995.617639003016</v>
      </c>
      <c r="Y1871" s="1" t="str">
        <f>MID(L1871,14,1)</f>
        <v>1</v>
      </c>
      <c r="Z1871" s="2" t="str">
        <f>IF(IFERROR(FIND("PUL",M1871,1),0)&gt;1,"pulido","no")</f>
        <v>no</v>
      </c>
      <c r="AA1871" s="2" t="str">
        <f>IF(IFERROR(FIND("BIOC",M1871,1),0)&gt;1,"BIOCITY","no")</f>
        <v>no</v>
      </c>
      <c r="AB1871" s="2">
        <f>IFERROR(SEARCH("INT",F1871,1),0)+IFERROR(SEARCH("DEV",F1871,1),0)+IFERROR(SEARCH("FC",F1871,1),0)+IFERROR(SEARCH("USD",F1871,1),0)</f>
        <v>0</v>
      </c>
    </row>
    <row r="1872" spans="1:28" x14ac:dyDescent="0.2">
      <c r="A1872" s="1" t="s">
        <v>270</v>
      </c>
      <c r="B1872" s="1" t="s">
        <v>42</v>
      </c>
      <c r="C1872" s="4">
        <v>45373</v>
      </c>
      <c r="D1872" s="1" t="s">
        <v>135</v>
      </c>
      <c r="E1872" s="1" t="s">
        <v>134</v>
      </c>
      <c r="F1872" s="1" t="s">
        <v>269</v>
      </c>
      <c r="G1872" s="1" t="s">
        <v>39</v>
      </c>
      <c r="H1872" s="1" t="s">
        <v>38</v>
      </c>
      <c r="I1872" s="1" t="s">
        <v>50</v>
      </c>
      <c r="J1872" s="1" t="s">
        <v>17</v>
      </c>
      <c r="K1872" s="1" t="s">
        <v>49</v>
      </c>
      <c r="L1872" s="1" t="s">
        <v>57</v>
      </c>
      <c r="M1872" s="1" t="s">
        <v>56</v>
      </c>
      <c r="N1872" s="1">
        <v>3780</v>
      </c>
      <c r="O1872" s="1" t="s">
        <v>4</v>
      </c>
      <c r="P1872" s="1">
        <v>3780</v>
      </c>
      <c r="Q1872" s="1">
        <v>0</v>
      </c>
      <c r="R1872" s="1" t="s">
        <v>33</v>
      </c>
      <c r="S1872" s="1">
        <v>226.95</v>
      </c>
      <c r="T1872" s="6">
        <f>+S1872*N1872</f>
        <v>857871</v>
      </c>
      <c r="U1872" s="6">
        <f>+S1872*Q1872</f>
        <v>0</v>
      </c>
      <c r="V1872" s="1" t="str">
        <f>IF(AB1872=0,IFERROR(VLOOKUP(L1872,[1]listaMateriales!A:K,11,0),"-"),"Sin producto")</f>
        <v xml:space="preserve">Ladrillos (Olavarria)    </v>
      </c>
      <c r="W1872" s="6">
        <f>+IF(OR(K1872="27",K1872="28",K1872="29"),VLOOKUP(L1872,[1]listaMateriales!A:E,5,0),0)*N1872/1000</f>
        <v>26.16516</v>
      </c>
      <c r="X1872" s="6">
        <f>+IF(W1872=0,0,T1872/W1872)</f>
        <v>32786.766830395842</v>
      </c>
      <c r="Y1872" s="1" t="str">
        <f>MID(L1872,14,1)</f>
        <v>1</v>
      </c>
      <c r="Z1872" s="2" t="str">
        <f>IF(IFERROR(FIND("PUL",M1872,1),0)&gt;1,"pulido","no")</f>
        <v>no</v>
      </c>
      <c r="AA1872" s="2" t="str">
        <f>IF(IFERROR(FIND("BIOC",M1872,1),0)&gt;1,"BIOCITY","no")</f>
        <v>no</v>
      </c>
      <c r="AB1872" s="2">
        <f>IFERROR(SEARCH("INT",F1872,1),0)+IFERROR(SEARCH("DEV",F1872,1),0)+IFERROR(SEARCH("FC",F1872,1),0)+IFERROR(SEARCH("USD",F1872,1),0)</f>
        <v>0</v>
      </c>
    </row>
    <row r="1873" spans="1:28" x14ac:dyDescent="0.2">
      <c r="A1873" s="1" t="s">
        <v>268</v>
      </c>
      <c r="B1873" s="1" t="s">
        <v>15</v>
      </c>
      <c r="C1873" s="4">
        <v>45373</v>
      </c>
      <c r="D1873" s="1" t="s">
        <v>267</v>
      </c>
      <c r="E1873" s="1" t="s">
        <v>266</v>
      </c>
      <c r="F1873" s="1" t="s">
        <v>214</v>
      </c>
      <c r="G1873" s="1" t="s">
        <v>39</v>
      </c>
      <c r="H1873" s="1" t="s">
        <v>38</v>
      </c>
      <c r="I1873" s="1" t="s">
        <v>50</v>
      </c>
      <c r="J1873" s="1" t="s">
        <v>17</v>
      </c>
      <c r="K1873" s="1" t="s">
        <v>49</v>
      </c>
      <c r="L1873" s="1" t="s">
        <v>133</v>
      </c>
      <c r="M1873" s="1" t="s">
        <v>132</v>
      </c>
      <c r="N1873" s="1">
        <v>7488</v>
      </c>
      <c r="O1873" s="1" t="s">
        <v>4</v>
      </c>
      <c r="P1873" s="1">
        <v>7488</v>
      </c>
      <c r="Q1873" s="1">
        <v>0</v>
      </c>
      <c r="R1873" s="1" t="s">
        <v>265</v>
      </c>
      <c r="S1873" s="1">
        <v>247.5</v>
      </c>
      <c r="T1873" s="6">
        <f>+S1873*N1873</f>
        <v>1853280</v>
      </c>
      <c r="U1873" s="6">
        <f>+S1873*Q1873</f>
        <v>0</v>
      </c>
      <c r="V1873" s="1" t="str">
        <f>IF(AB1873=0,IFERROR(VLOOKUP(L1873,[1]listaMateriales!A:K,11,0),"-"),"Sin producto")</f>
        <v xml:space="preserve">Ladrillos (Olavarria)    </v>
      </c>
      <c r="W1873" s="6">
        <f>+IF(OR(K1873="27",K1873="28",K1873="29"),VLOOKUP(L1873,[1]listaMateriales!A:E,5,0),0)*N1873/1000</f>
        <v>33.239232000000001</v>
      </c>
      <c r="X1873" s="6">
        <f>+IF(W1873=0,0,T1873/W1873)</f>
        <v>55755.800856048656</v>
      </c>
      <c r="Y1873" s="1" t="str">
        <f>MID(L1873,14,1)</f>
        <v>1</v>
      </c>
      <c r="Z1873" s="2" t="str">
        <f>IF(IFERROR(FIND("PUL",M1873,1),0)&gt;1,"pulido","no")</f>
        <v>no</v>
      </c>
      <c r="AA1873" s="2" t="str">
        <f>IF(IFERROR(FIND("BIOC",M1873,1),0)&gt;1,"BIOCITY","no")</f>
        <v>no</v>
      </c>
      <c r="AB1873" s="2">
        <f>IFERROR(SEARCH("INT",F1873,1),0)+IFERROR(SEARCH("DEV",F1873,1),0)+IFERROR(SEARCH("FC",F1873,1),0)+IFERROR(SEARCH("USD",F1873,1),0)</f>
        <v>0</v>
      </c>
    </row>
    <row r="1874" spans="1:28" x14ac:dyDescent="0.2">
      <c r="A1874" s="1" t="s">
        <v>264</v>
      </c>
      <c r="B1874" s="1" t="s">
        <v>42</v>
      </c>
      <c r="C1874" s="4">
        <v>45373</v>
      </c>
      <c r="D1874" s="1" t="s">
        <v>263</v>
      </c>
      <c r="E1874" s="1" t="s">
        <v>262</v>
      </c>
      <c r="F1874" s="1" t="s">
        <v>232</v>
      </c>
      <c r="G1874" s="1" t="s">
        <v>39</v>
      </c>
      <c r="H1874" s="1" t="s">
        <v>38</v>
      </c>
      <c r="I1874" s="1" t="s">
        <v>0</v>
      </c>
      <c r="J1874" s="1" t="s">
        <v>17</v>
      </c>
      <c r="K1874" s="1" t="s">
        <v>49</v>
      </c>
      <c r="L1874" s="1" t="s">
        <v>57</v>
      </c>
      <c r="M1874" s="1" t="s">
        <v>56</v>
      </c>
      <c r="N1874" s="1">
        <v>2430</v>
      </c>
      <c r="O1874" s="1" t="s">
        <v>4</v>
      </c>
      <c r="P1874" s="1">
        <v>0</v>
      </c>
      <c r="Q1874" s="1">
        <v>2430</v>
      </c>
      <c r="R1874" s="1" t="s">
        <v>93</v>
      </c>
      <c r="S1874" s="1">
        <v>174.77</v>
      </c>
      <c r="T1874" s="6">
        <f>+S1874*N1874</f>
        <v>424691.10000000003</v>
      </c>
      <c r="U1874" s="6">
        <f>+S1874*Q1874</f>
        <v>424691.10000000003</v>
      </c>
      <c r="V1874" s="1" t="str">
        <f>IF(AB1874=0,IFERROR(VLOOKUP(L1874,[1]listaMateriales!A:K,11,0),"-"),"Sin producto")</f>
        <v xml:space="preserve">Ladrillos (Olavarria)    </v>
      </c>
      <c r="W1874" s="6">
        <f>+IF(OR(K1874="27",K1874="28",K1874="29"),VLOOKUP(L1874,[1]listaMateriales!A:E,5,0),0)*N1874/1000</f>
        <v>16.820460000000001</v>
      </c>
      <c r="X1874" s="6">
        <f>+IF(W1874=0,0,T1874/W1874)</f>
        <v>25248.483097370703</v>
      </c>
      <c r="Y1874" s="1" t="str">
        <f>MID(L1874,14,1)</f>
        <v>1</v>
      </c>
      <c r="Z1874" s="2" t="str">
        <f>IF(IFERROR(FIND("PUL",M1874,1),0)&gt;1,"pulido","no")</f>
        <v>no</v>
      </c>
      <c r="AA1874" s="2" t="str">
        <f>IF(IFERROR(FIND("BIOC",M1874,1),0)&gt;1,"BIOCITY","no")</f>
        <v>no</v>
      </c>
      <c r="AB1874" s="2">
        <f>IFERROR(SEARCH("INT",F1874,1),0)+IFERROR(SEARCH("DEV",F1874,1),0)+IFERROR(SEARCH("FC",F1874,1),0)+IFERROR(SEARCH("USD",F1874,1),0)</f>
        <v>0</v>
      </c>
    </row>
    <row r="1875" spans="1:28" x14ac:dyDescent="0.2">
      <c r="A1875" s="1" t="s">
        <v>264</v>
      </c>
      <c r="B1875" s="1" t="s">
        <v>42</v>
      </c>
      <c r="C1875" s="4">
        <v>45373</v>
      </c>
      <c r="D1875" s="1" t="s">
        <v>263</v>
      </c>
      <c r="E1875" s="1" t="s">
        <v>262</v>
      </c>
      <c r="F1875" s="1" t="s">
        <v>232</v>
      </c>
      <c r="G1875" s="1" t="s">
        <v>39</v>
      </c>
      <c r="H1875" s="1" t="s">
        <v>38</v>
      </c>
      <c r="I1875" s="1" t="s">
        <v>0</v>
      </c>
      <c r="J1875" s="1" t="s">
        <v>17</v>
      </c>
      <c r="K1875" s="1" t="s">
        <v>49</v>
      </c>
      <c r="L1875" s="1" t="s">
        <v>261</v>
      </c>
      <c r="M1875" s="1" t="s">
        <v>260</v>
      </c>
      <c r="N1875" s="1">
        <v>3402</v>
      </c>
      <c r="O1875" s="1" t="s">
        <v>4</v>
      </c>
      <c r="P1875" s="1">
        <v>0</v>
      </c>
      <c r="Q1875" s="1">
        <v>3402</v>
      </c>
      <c r="R1875" s="1" t="s">
        <v>93</v>
      </c>
      <c r="S1875" s="1">
        <v>192.78</v>
      </c>
      <c r="T1875" s="6">
        <f>+S1875*N1875</f>
        <v>655837.56000000006</v>
      </c>
      <c r="U1875" s="6">
        <f>+S1875*Q1875</f>
        <v>655837.56000000006</v>
      </c>
      <c r="V1875" s="1" t="str">
        <f>IF(AB1875=0,IFERROR(VLOOKUP(L1875,[1]listaMateriales!A:K,11,0),"-"),"Sin producto")</f>
        <v xml:space="preserve">Ladrillos (Olavarria)    </v>
      </c>
      <c r="W1875" s="6">
        <f>+IF(OR(K1875="27",K1875="28",K1875="29"),VLOOKUP(L1875,[1]listaMateriales!A:E,5,0),0)*N1875/1000</f>
        <v>22.824017999999999</v>
      </c>
      <c r="X1875" s="6">
        <f>+IF(W1875=0,0,T1875/W1875)</f>
        <v>28734.5356983157</v>
      </c>
      <c r="Y1875" s="1" t="str">
        <f>MID(L1875,14,1)</f>
        <v>1</v>
      </c>
      <c r="Z1875" s="2" t="str">
        <f>IF(IFERROR(FIND("PUL",M1875,1),0)&gt;1,"pulido","no")</f>
        <v>no</v>
      </c>
      <c r="AA1875" s="2" t="str">
        <f>IF(IFERROR(FIND("BIOC",M1875,1),0)&gt;1,"BIOCITY","no")</f>
        <v>no</v>
      </c>
      <c r="AB1875" s="2">
        <f>IFERROR(SEARCH("INT",F1875,1),0)+IFERROR(SEARCH("DEV",F1875,1),0)+IFERROR(SEARCH("FC",F1875,1),0)+IFERROR(SEARCH("USD",F1875,1),0)</f>
        <v>0</v>
      </c>
    </row>
    <row r="1876" spans="1:28" x14ac:dyDescent="0.2">
      <c r="A1876" s="1" t="s">
        <v>259</v>
      </c>
      <c r="B1876" s="1" t="s">
        <v>42</v>
      </c>
      <c r="C1876" s="4">
        <v>45373</v>
      </c>
      <c r="D1876" s="1" t="s">
        <v>258</v>
      </c>
      <c r="E1876" s="1" t="s">
        <v>257</v>
      </c>
      <c r="F1876" s="1" t="s">
        <v>232</v>
      </c>
      <c r="G1876" s="1" t="s">
        <v>39</v>
      </c>
      <c r="H1876" s="1" t="s">
        <v>38</v>
      </c>
      <c r="I1876" s="1" t="s">
        <v>0</v>
      </c>
      <c r="J1876" s="1" t="s">
        <v>17</v>
      </c>
      <c r="K1876" s="1" t="s">
        <v>49</v>
      </c>
      <c r="L1876" s="1" t="s">
        <v>48</v>
      </c>
      <c r="M1876" s="1" t="s">
        <v>47</v>
      </c>
      <c r="N1876" s="1">
        <v>6336</v>
      </c>
      <c r="O1876" s="1" t="s">
        <v>4</v>
      </c>
      <c r="P1876" s="1">
        <v>6336</v>
      </c>
      <c r="Q1876" s="1">
        <v>0</v>
      </c>
      <c r="R1876" s="1" t="s">
        <v>93</v>
      </c>
      <c r="S1876" s="1">
        <v>281.49</v>
      </c>
      <c r="T1876" s="6">
        <f>+S1876*N1876</f>
        <v>1783520.6400000001</v>
      </c>
      <c r="U1876" s="6">
        <f>+S1876*Q1876</f>
        <v>0</v>
      </c>
      <c r="V1876" s="1" t="str">
        <f>IF(AB1876=0,IFERROR(VLOOKUP(L1876,[1]listaMateriales!A:K,11,0),"-"),"Sin producto")</f>
        <v xml:space="preserve">Ladrillos (Olavarria)    </v>
      </c>
      <c r="W1876" s="6">
        <f>+IF(OR(K1876="27",K1876="28",K1876="29"),VLOOKUP(L1876,[1]listaMateriales!A:E,5,0),0)*N1876/1000</f>
        <v>33.827904000000004</v>
      </c>
      <c r="X1876" s="6">
        <f>+IF(W1876=0,0,T1876/W1876)</f>
        <v>52723.3564337891</v>
      </c>
      <c r="Y1876" s="1" t="str">
        <f>MID(L1876,14,1)</f>
        <v>1</v>
      </c>
      <c r="Z1876" s="2" t="str">
        <f>IF(IFERROR(FIND("PUL",M1876,1),0)&gt;1,"pulido","no")</f>
        <v>no</v>
      </c>
      <c r="AA1876" s="2" t="str">
        <f>IF(IFERROR(FIND("BIOC",M1876,1),0)&gt;1,"BIOCITY","no")</f>
        <v>no</v>
      </c>
      <c r="AB1876" s="2">
        <f>IFERROR(SEARCH("INT",F1876,1),0)+IFERROR(SEARCH("DEV",F1876,1),0)+IFERROR(SEARCH("FC",F1876,1),0)+IFERROR(SEARCH("USD",F1876,1),0)</f>
        <v>0</v>
      </c>
    </row>
    <row r="1877" spans="1:28" x14ac:dyDescent="0.2">
      <c r="A1877" s="1" t="s">
        <v>256</v>
      </c>
      <c r="B1877" s="1" t="s">
        <v>42</v>
      </c>
      <c r="C1877" s="4">
        <v>45373</v>
      </c>
      <c r="D1877" s="1" t="s">
        <v>255</v>
      </c>
      <c r="E1877" s="1" t="s">
        <v>254</v>
      </c>
      <c r="F1877" s="1" t="s">
        <v>232</v>
      </c>
      <c r="G1877" s="1" t="s">
        <v>39</v>
      </c>
      <c r="H1877" s="1" t="s">
        <v>38</v>
      </c>
      <c r="I1877" s="1" t="s">
        <v>0</v>
      </c>
      <c r="J1877" s="1" t="s">
        <v>17</v>
      </c>
      <c r="K1877" s="1" t="s">
        <v>49</v>
      </c>
      <c r="L1877" s="1" t="s">
        <v>57</v>
      </c>
      <c r="M1877" s="1" t="s">
        <v>56</v>
      </c>
      <c r="N1877" s="1">
        <v>4860</v>
      </c>
      <c r="O1877" s="1" t="s">
        <v>4</v>
      </c>
      <c r="P1877" s="1">
        <v>4860</v>
      </c>
      <c r="Q1877" s="1">
        <v>0</v>
      </c>
      <c r="R1877" s="1" t="s">
        <v>93</v>
      </c>
      <c r="S1877" s="1">
        <v>183.53</v>
      </c>
      <c r="T1877" s="6">
        <f>+S1877*N1877</f>
        <v>891955.8</v>
      </c>
      <c r="U1877" s="6">
        <f>+S1877*Q1877</f>
        <v>0</v>
      </c>
      <c r="V1877" s="1" t="str">
        <f>IF(AB1877=0,IFERROR(VLOOKUP(L1877,[1]listaMateriales!A:K,11,0),"-"),"Sin producto")</f>
        <v xml:space="preserve">Ladrillos (Olavarria)    </v>
      </c>
      <c r="W1877" s="6">
        <f>+IF(OR(K1877="27",K1877="28",K1877="29"),VLOOKUP(L1877,[1]listaMateriales!A:E,5,0),0)*N1877/1000</f>
        <v>33.640920000000001</v>
      </c>
      <c r="X1877" s="6">
        <f>+IF(W1877=0,0,T1877/W1877)</f>
        <v>26514.013290956373</v>
      </c>
      <c r="Y1877" s="1" t="str">
        <f>MID(L1877,14,1)</f>
        <v>1</v>
      </c>
      <c r="Z1877" s="2" t="str">
        <f>IF(IFERROR(FIND("PUL",M1877,1),0)&gt;1,"pulido","no")</f>
        <v>no</v>
      </c>
      <c r="AA1877" s="2" t="str">
        <f>IF(IFERROR(FIND("BIOC",M1877,1),0)&gt;1,"BIOCITY","no")</f>
        <v>no</v>
      </c>
      <c r="AB1877" s="2">
        <f>IFERROR(SEARCH("INT",F1877,1),0)+IFERROR(SEARCH("DEV",F1877,1),0)+IFERROR(SEARCH("FC",F1877,1),0)+IFERROR(SEARCH("USD",F1877,1),0)</f>
        <v>0</v>
      </c>
    </row>
    <row r="1878" spans="1:28" x14ac:dyDescent="0.2">
      <c r="A1878" s="1" t="s">
        <v>253</v>
      </c>
      <c r="B1878" s="1" t="s">
        <v>15</v>
      </c>
      <c r="C1878" s="4">
        <v>45373</v>
      </c>
      <c r="D1878" s="1" t="s">
        <v>252</v>
      </c>
      <c r="E1878" s="1" t="s">
        <v>251</v>
      </c>
      <c r="F1878" s="1" t="s">
        <v>228</v>
      </c>
      <c r="G1878" s="1" t="s">
        <v>12</v>
      </c>
      <c r="H1878" s="1" t="s">
        <v>11</v>
      </c>
      <c r="I1878" s="1" t="s">
        <v>50</v>
      </c>
      <c r="J1878" s="1" t="s">
        <v>17</v>
      </c>
      <c r="K1878" s="1" t="s">
        <v>16</v>
      </c>
      <c r="L1878" s="1" t="s">
        <v>141</v>
      </c>
      <c r="M1878" s="1" t="s">
        <v>140</v>
      </c>
      <c r="N1878" s="1">
        <v>48.6</v>
      </c>
      <c r="O1878" s="1" t="s">
        <v>2</v>
      </c>
      <c r="P1878" s="1">
        <v>0</v>
      </c>
      <c r="Q1878" s="1">
        <v>48.6</v>
      </c>
      <c r="R1878" s="1" t="s">
        <v>43</v>
      </c>
      <c r="S1878" s="1">
        <v>23693.33</v>
      </c>
      <c r="T1878" s="6">
        <f>+S1878*N1878</f>
        <v>1151495.8380000002</v>
      </c>
      <c r="U1878" s="6">
        <f>+S1878*Q1878</f>
        <v>1151495.8380000002</v>
      </c>
      <c r="V1878" s="1" t="str">
        <f>IF(AB1878=0,IFERROR(VLOOKUP(L1878,[1]listaMateriales!A:K,11,0),"-"),"Sin producto")</f>
        <v>58 x 117 Polished</v>
      </c>
      <c r="W1878" s="6">
        <f>+IF(OR(K1878="27",K1878="28",K1878="29"),VLOOKUP(L1878,[1]listaMateriales!A:E,5,0),0)*N1878/1000</f>
        <v>0</v>
      </c>
      <c r="X1878" s="6">
        <f>+IF(W1878=0,0,T1878/W1878)</f>
        <v>0</v>
      </c>
      <c r="Y1878" s="1" t="str">
        <f>MID(L1878,14,1)</f>
        <v>1</v>
      </c>
      <c r="Z1878" s="2" t="str">
        <f>IF(IFERROR(FIND("PUL",M1878,1),0)&gt;1,"pulido","no")</f>
        <v>pulido</v>
      </c>
      <c r="AA1878" s="2" t="str">
        <f>IF(IFERROR(FIND("BIOC",M1878,1),0)&gt;1,"BIOCITY","no")</f>
        <v>no</v>
      </c>
      <c r="AB1878" s="2">
        <f>IFERROR(SEARCH("INT",F1878,1),0)+IFERROR(SEARCH("DEV",F1878,1),0)+IFERROR(SEARCH("FC",F1878,1),0)+IFERROR(SEARCH("USD",F1878,1),0)</f>
        <v>0</v>
      </c>
    </row>
    <row r="1879" spans="1:28" x14ac:dyDescent="0.2">
      <c r="A1879" s="1" t="s">
        <v>250</v>
      </c>
      <c r="B1879" s="1" t="s">
        <v>42</v>
      </c>
      <c r="C1879" s="4">
        <v>45373</v>
      </c>
      <c r="D1879" s="1" t="s">
        <v>95</v>
      </c>
      <c r="E1879" s="1" t="s">
        <v>94</v>
      </c>
      <c r="F1879" s="1" t="s">
        <v>232</v>
      </c>
      <c r="G1879" s="1" t="s">
        <v>39</v>
      </c>
      <c r="H1879" s="1" t="s">
        <v>38</v>
      </c>
      <c r="I1879" s="1" t="s">
        <v>0</v>
      </c>
      <c r="J1879" s="1" t="s">
        <v>17</v>
      </c>
      <c r="K1879" s="1" t="s">
        <v>49</v>
      </c>
      <c r="L1879" s="1" t="s">
        <v>57</v>
      </c>
      <c r="M1879" s="1" t="s">
        <v>56</v>
      </c>
      <c r="N1879" s="1">
        <v>4500</v>
      </c>
      <c r="O1879" s="1" t="s">
        <v>4</v>
      </c>
      <c r="P1879" s="1">
        <v>4500</v>
      </c>
      <c r="Q1879" s="1">
        <v>0</v>
      </c>
      <c r="R1879" s="1" t="s">
        <v>93</v>
      </c>
      <c r="S1879" s="1">
        <v>228.46</v>
      </c>
      <c r="T1879" s="6">
        <f>+S1879*N1879</f>
        <v>1028070</v>
      </c>
      <c r="U1879" s="6">
        <f>+S1879*Q1879</f>
        <v>0</v>
      </c>
      <c r="V1879" s="1" t="str">
        <f>IF(AB1879=0,IFERROR(VLOOKUP(L1879,[1]listaMateriales!A:K,11,0),"-"),"Sin producto")</f>
        <v xml:space="preserve">Ladrillos (Olavarria)    </v>
      </c>
      <c r="W1879" s="6">
        <f>+IF(OR(K1879="27",K1879="28",K1879="29"),VLOOKUP(L1879,[1]listaMateriales!A:E,5,0),0)*N1879/1000</f>
        <v>31.149000000000001</v>
      </c>
      <c r="X1879" s="6">
        <f>+IF(W1879=0,0,T1879/W1879)</f>
        <v>33004.91187518058</v>
      </c>
      <c r="Y1879" s="1" t="str">
        <f>MID(L1879,14,1)</f>
        <v>1</v>
      </c>
      <c r="Z1879" s="2" t="str">
        <f>IF(IFERROR(FIND("PUL",M1879,1),0)&gt;1,"pulido","no")</f>
        <v>no</v>
      </c>
      <c r="AA1879" s="2" t="str">
        <f>IF(IFERROR(FIND("BIOC",M1879,1),0)&gt;1,"BIOCITY","no")</f>
        <v>no</v>
      </c>
      <c r="AB1879" s="2">
        <f>IFERROR(SEARCH("INT",F1879,1),0)+IFERROR(SEARCH("DEV",F1879,1),0)+IFERROR(SEARCH("FC",F1879,1),0)+IFERROR(SEARCH("USD",F1879,1),0)</f>
        <v>0</v>
      </c>
    </row>
    <row r="1880" spans="1:28" x14ac:dyDescent="0.2">
      <c r="A1880" s="1" t="s">
        <v>249</v>
      </c>
      <c r="B1880" s="1" t="s">
        <v>42</v>
      </c>
      <c r="C1880" s="4">
        <v>45373</v>
      </c>
      <c r="D1880" s="1" t="s">
        <v>95</v>
      </c>
      <c r="E1880" s="1" t="s">
        <v>94</v>
      </c>
      <c r="F1880" s="1" t="s">
        <v>232</v>
      </c>
      <c r="G1880" s="1" t="s">
        <v>39</v>
      </c>
      <c r="H1880" s="1" t="s">
        <v>38</v>
      </c>
      <c r="I1880" s="1" t="s">
        <v>0</v>
      </c>
      <c r="J1880" s="1" t="s">
        <v>17</v>
      </c>
      <c r="K1880" s="1" t="s">
        <v>49</v>
      </c>
      <c r="L1880" s="1" t="s">
        <v>48</v>
      </c>
      <c r="M1880" s="1" t="s">
        <v>47</v>
      </c>
      <c r="N1880" s="1">
        <v>3600</v>
      </c>
      <c r="O1880" s="1" t="s">
        <v>4</v>
      </c>
      <c r="P1880" s="1">
        <v>0</v>
      </c>
      <c r="Q1880" s="1">
        <v>3600</v>
      </c>
      <c r="R1880" s="1" t="s">
        <v>93</v>
      </c>
      <c r="S1880" s="1">
        <v>168.67</v>
      </c>
      <c r="T1880" s="6">
        <f>+S1880*N1880</f>
        <v>607212</v>
      </c>
      <c r="U1880" s="6">
        <f>+S1880*Q1880</f>
        <v>607212</v>
      </c>
      <c r="V1880" s="1" t="str">
        <f>IF(AB1880=0,IFERROR(VLOOKUP(L1880,[1]listaMateriales!A:K,11,0),"-"),"Sin producto")</f>
        <v xml:space="preserve">Ladrillos (Olavarria)    </v>
      </c>
      <c r="W1880" s="6">
        <f>+IF(OR(K1880="27",K1880="28",K1880="29"),VLOOKUP(L1880,[1]listaMateriales!A:E,5,0),0)*N1880/1000</f>
        <v>19.220400000000001</v>
      </c>
      <c r="X1880" s="6">
        <f>+IF(W1880=0,0,T1880/W1880)</f>
        <v>31592.05843790972</v>
      </c>
      <c r="Y1880" s="1" t="str">
        <f>MID(L1880,14,1)</f>
        <v>1</v>
      </c>
      <c r="Z1880" s="2" t="str">
        <f>IF(IFERROR(FIND("PUL",M1880,1),0)&gt;1,"pulido","no")</f>
        <v>no</v>
      </c>
      <c r="AA1880" s="2" t="str">
        <f>IF(IFERROR(FIND("BIOC",M1880,1),0)&gt;1,"BIOCITY","no")</f>
        <v>no</v>
      </c>
      <c r="AB1880" s="2">
        <f>IFERROR(SEARCH("INT",F1880,1),0)+IFERROR(SEARCH("DEV",F1880,1),0)+IFERROR(SEARCH("FC",F1880,1),0)+IFERROR(SEARCH("USD",F1880,1),0)</f>
        <v>0</v>
      </c>
    </row>
    <row r="1881" spans="1:28" x14ac:dyDescent="0.2">
      <c r="A1881" s="1" t="s">
        <v>249</v>
      </c>
      <c r="B1881" s="1" t="s">
        <v>42</v>
      </c>
      <c r="C1881" s="4">
        <v>45373</v>
      </c>
      <c r="D1881" s="1" t="s">
        <v>95</v>
      </c>
      <c r="E1881" s="1" t="s">
        <v>94</v>
      </c>
      <c r="F1881" s="1" t="s">
        <v>232</v>
      </c>
      <c r="G1881" s="1" t="s">
        <v>39</v>
      </c>
      <c r="H1881" s="1" t="s">
        <v>38</v>
      </c>
      <c r="I1881" s="1" t="s">
        <v>0</v>
      </c>
      <c r="J1881" s="1" t="s">
        <v>17</v>
      </c>
      <c r="K1881" s="1" t="s">
        <v>49</v>
      </c>
      <c r="L1881" s="1" t="s">
        <v>57</v>
      </c>
      <c r="M1881" s="1" t="s">
        <v>56</v>
      </c>
      <c r="N1881" s="1">
        <v>2250</v>
      </c>
      <c r="O1881" s="1" t="s">
        <v>4</v>
      </c>
      <c r="P1881" s="1">
        <v>0</v>
      </c>
      <c r="Q1881" s="1">
        <v>2250</v>
      </c>
      <c r="R1881" s="1" t="s">
        <v>93</v>
      </c>
      <c r="S1881" s="1">
        <v>228.46</v>
      </c>
      <c r="T1881" s="6">
        <f>+S1881*N1881</f>
        <v>514035</v>
      </c>
      <c r="U1881" s="6">
        <f>+S1881*Q1881</f>
        <v>514035</v>
      </c>
      <c r="V1881" s="1" t="str">
        <f>IF(AB1881=0,IFERROR(VLOOKUP(L1881,[1]listaMateriales!A:K,11,0),"-"),"Sin producto")</f>
        <v xml:space="preserve">Ladrillos (Olavarria)    </v>
      </c>
      <c r="W1881" s="6">
        <f>+IF(OR(K1881="27",K1881="28",K1881="29"),VLOOKUP(L1881,[1]listaMateriales!A:E,5,0),0)*N1881/1000</f>
        <v>15.5745</v>
      </c>
      <c r="X1881" s="6">
        <f>+IF(W1881=0,0,T1881/W1881)</f>
        <v>33004.91187518058</v>
      </c>
      <c r="Y1881" s="1" t="str">
        <f>MID(L1881,14,1)</f>
        <v>1</v>
      </c>
      <c r="Z1881" s="2" t="str">
        <f>IF(IFERROR(FIND("PUL",M1881,1),0)&gt;1,"pulido","no")</f>
        <v>no</v>
      </c>
      <c r="AA1881" s="2" t="str">
        <f>IF(IFERROR(FIND("BIOC",M1881,1),0)&gt;1,"BIOCITY","no")</f>
        <v>no</v>
      </c>
      <c r="AB1881" s="2">
        <f>IFERROR(SEARCH("INT",F1881,1),0)+IFERROR(SEARCH("DEV",F1881,1),0)+IFERROR(SEARCH("FC",F1881,1),0)+IFERROR(SEARCH("USD",F1881,1),0)</f>
        <v>0</v>
      </c>
    </row>
    <row r="1882" spans="1:28" x14ac:dyDescent="0.2">
      <c r="A1882" s="1" t="s">
        <v>248</v>
      </c>
      <c r="B1882" s="1" t="s">
        <v>15</v>
      </c>
      <c r="C1882" s="4">
        <v>45373</v>
      </c>
      <c r="D1882" s="1" t="s">
        <v>92</v>
      </c>
      <c r="E1882" s="1" t="s">
        <v>91</v>
      </c>
      <c r="F1882" s="1" t="s">
        <v>214</v>
      </c>
      <c r="G1882" s="1" t="s">
        <v>39</v>
      </c>
      <c r="H1882" s="1" t="s">
        <v>38</v>
      </c>
      <c r="I1882" s="1" t="s">
        <v>50</v>
      </c>
      <c r="J1882" s="1" t="s">
        <v>17</v>
      </c>
      <c r="K1882" s="1" t="s">
        <v>49</v>
      </c>
      <c r="L1882" s="1" t="s">
        <v>133</v>
      </c>
      <c r="M1882" s="1" t="s">
        <v>132</v>
      </c>
      <c r="N1882" s="1">
        <v>5760</v>
      </c>
      <c r="O1882" s="1" t="s">
        <v>4</v>
      </c>
      <c r="P1882" s="1">
        <v>5760</v>
      </c>
      <c r="Q1882" s="1">
        <v>0</v>
      </c>
      <c r="R1882" s="1" t="s">
        <v>46</v>
      </c>
      <c r="S1882" s="1">
        <v>196.85</v>
      </c>
      <c r="T1882" s="6">
        <f>+S1882*N1882</f>
        <v>1133856</v>
      </c>
      <c r="U1882" s="6">
        <f>+S1882*Q1882</f>
        <v>0</v>
      </c>
      <c r="V1882" s="1" t="str">
        <f>IF(AB1882=0,IFERROR(VLOOKUP(L1882,[1]listaMateriales!A:K,11,0),"-"),"Sin producto")</f>
        <v xml:space="preserve">Ladrillos (Olavarria)    </v>
      </c>
      <c r="W1882" s="6">
        <f>+IF(OR(K1882="27",K1882="28",K1882="29"),VLOOKUP(L1882,[1]listaMateriales!A:E,5,0),0)*N1882/1000</f>
        <v>25.568639999999998</v>
      </c>
      <c r="X1882" s="6">
        <f>+IF(W1882=0,0,T1882/W1882)</f>
        <v>44345.573327325976</v>
      </c>
      <c r="Y1882" s="1" t="str">
        <f>MID(L1882,14,1)</f>
        <v>1</v>
      </c>
      <c r="Z1882" s="2" t="str">
        <f>IF(IFERROR(FIND("PUL",M1882,1),0)&gt;1,"pulido","no")</f>
        <v>no</v>
      </c>
      <c r="AA1882" s="2" t="str">
        <f>IF(IFERROR(FIND("BIOC",M1882,1),0)&gt;1,"BIOCITY","no")</f>
        <v>no</v>
      </c>
      <c r="AB1882" s="2">
        <f>IFERROR(SEARCH("INT",F1882,1),0)+IFERROR(SEARCH("DEV",F1882,1),0)+IFERROR(SEARCH("FC",F1882,1),0)+IFERROR(SEARCH("USD",F1882,1),0)</f>
        <v>0</v>
      </c>
    </row>
    <row r="1883" spans="1:28" x14ac:dyDescent="0.2">
      <c r="A1883" s="1" t="s">
        <v>248</v>
      </c>
      <c r="B1883" s="1" t="s">
        <v>15</v>
      </c>
      <c r="C1883" s="4">
        <v>45373</v>
      </c>
      <c r="D1883" s="1" t="s">
        <v>92</v>
      </c>
      <c r="E1883" s="1" t="s">
        <v>91</v>
      </c>
      <c r="F1883" s="1" t="s">
        <v>214</v>
      </c>
      <c r="G1883" s="1" t="s">
        <v>39</v>
      </c>
      <c r="H1883" s="1" t="s">
        <v>38</v>
      </c>
      <c r="I1883" s="1" t="s">
        <v>50</v>
      </c>
      <c r="J1883" s="1" t="s">
        <v>17</v>
      </c>
      <c r="K1883" s="1" t="s">
        <v>49</v>
      </c>
      <c r="L1883" s="1" t="s">
        <v>57</v>
      </c>
      <c r="M1883" s="1" t="s">
        <v>56</v>
      </c>
      <c r="N1883" s="1">
        <v>1800</v>
      </c>
      <c r="O1883" s="1" t="s">
        <v>4</v>
      </c>
      <c r="P1883" s="1">
        <v>1800</v>
      </c>
      <c r="Q1883" s="1">
        <v>0</v>
      </c>
      <c r="R1883" s="1" t="s">
        <v>46</v>
      </c>
      <c r="S1883" s="1">
        <v>301.26</v>
      </c>
      <c r="T1883" s="6">
        <f>+S1883*N1883</f>
        <v>542268</v>
      </c>
      <c r="U1883" s="6">
        <f>+S1883*Q1883</f>
        <v>0</v>
      </c>
      <c r="V1883" s="1" t="str">
        <f>IF(AB1883=0,IFERROR(VLOOKUP(L1883,[1]listaMateriales!A:K,11,0),"-"),"Sin producto")</f>
        <v xml:space="preserve">Ladrillos (Olavarria)    </v>
      </c>
      <c r="W1883" s="6">
        <f>+IF(OR(K1883="27",K1883="28",K1883="29"),VLOOKUP(L1883,[1]listaMateriales!A:E,5,0),0)*N1883/1000</f>
        <v>12.4596</v>
      </c>
      <c r="X1883" s="6">
        <f>+IF(W1883=0,0,T1883/W1883)</f>
        <v>43522.103438312624</v>
      </c>
      <c r="Y1883" s="1" t="str">
        <f>MID(L1883,14,1)</f>
        <v>1</v>
      </c>
      <c r="Z1883" s="2" t="str">
        <f>IF(IFERROR(FIND("PUL",M1883,1),0)&gt;1,"pulido","no")</f>
        <v>no</v>
      </c>
      <c r="AA1883" s="2" t="str">
        <f>IF(IFERROR(FIND("BIOC",M1883,1),0)&gt;1,"BIOCITY","no")</f>
        <v>no</v>
      </c>
      <c r="AB1883" s="2">
        <f>IFERROR(SEARCH("INT",F1883,1),0)+IFERROR(SEARCH("DEV",F1883,1),0)+IFERROR(SEARCH("FC",F1883,1),0)+IFERROR(SEARCH("USD",F1883,1),0)</f>
        <v>0</v>
      </c>
    </row>
    <row r="1884" spans="1:28" x14ac:dyDescent="0.2">
      <c r="A1884" s="1" t="s">
        <v>247</v>
      </c>
      <c r="B1884" s="1" t="s">
        <v>15</v>
      </c>
      <c r="C1884" s="4">
        <v>45373</v>
      </c>
      <c r="D1884" s="1" t="s">
        <v>92</v>
      </c>
      <c r="E1884" s="1" t="s">
        <v>91</v>
      </c>
      <c r="F1884" s="1" t="s">
        <v>214</v>
      </c>
      <c r="G1884" s="1" t="s">
        <v>39</v>
      </c>
      <c r="H1884" s="1" t="s">
        <v>38</v>
      </c>
      <c r="I1884" s="1" t="s">
        <v>50</v>
      </c>
      <c r="J1884" s="1" t="s">
        <v>17</v>
      </c>
      <c r="K1884" s="1" t="s">
        <v>49</v>
      </c>
      <c r="L1884" s="1" t="s">
        <v>57</v>
      </c>
      <c r="M1884" s="1" t="s">
        <v>56</v>
      </c>
      <c r="N1884" s="1">
        <v>3330</v>
      </c>
      <c r="O1884" s="1" t="s">
        <v>4</v>
      </c>
      <c r="P1884" s="1">
        <v>3330</v>
      </c>
      <c r="Q1884" s="1">
        <v>0</v>
      </c>
      <c r="R1884" s="1" t="s">
        <v>46</v>
      </c>
      <c r="S1884" s="1">
        <v>301.26</v>
      </c>
      <c r="T1884" s="6">
        <f>+S1884*N1884</f>
        <v>1003195.7999999999</v>
      </c>
      <c r="U1884" s="6">
        <f>+S1884*Q1884</f>
        <v>0</v>
      </c>
      <c r="V1884" s="1" t="str">
        <f>IF(AB1884=0,IFERROR(VLOOKUP(L1884,[1]listaMateriales!A:K,11,0),"-"),"Sin producto")</f>
        <v xml:space="preserve">Ladrillos (Olavarria)    </v>
      </c>
      <c r="W1884" s="6">
        <f>+IF(OR(K1884="27",K1884="28",K1884="29"),VLOOKUP(L1884,[1]listaMateriales!A:E,5,0),0)*N1884/1000</f>
        <v>23.050259999999998</v>
      </c>
      <c r="X1884" s="6">
        <f>+IF(W1884=0,0,T1884/W1884)</f>
        <v>43522.103438312624</v>
      </c>
      <c r="Y1884" s="1" t="str">
        <f>MID(L1884,14,1)</f>
        <v>1</v>
      </c>
      <c r="Z1884" s="2" t="str">
        <f>IF(IFERROR(FIND("PUL",M1884,1),0)&gt;1,"pulido","no")</f>
        <v>no</v>
      </c>
      <c r="AA1884" s="2" t="str">
        <f>IF(IFERROR(FIND("BIOC",M1884,1),0)&gt;1,"BIOCITY","no")</f>
        <v>no</v>
      </c>
      <c r="AB1884" s="2">
        <f>IFERROR(SEARCH("INT",F1884,1),0)+IFERROR(SEARCH("DEV",F1884,1),0)+IFERROR(SEARCH("FC",F1884,1),0)+IFERROR(SEARCH("USD",F1884,1),0)</f>
        <v>0</v>
      </c>
    </row>
    <row r="1885" spans="1:28" x14ac:dyDescent="0.2">
      <c r="A1885" s="1" t="s">
        <v>247</v>
      </c>
      <c r="B1885" s="1" t="s">
        <v>15</v>
      </c>
      <c r="C1885" s="4">
        <v>45373</v>
      </c>
      <c r="D1885" s="1" t="s">
        <v>92</v>
      </c>
      <c r="E1885" s="1" t="s">
        <v>91</v>
      </c>
      <c r="F1885" s="1" t="s">
        <v>214</v>
      </c>
      <c r="G1885" s="1" t="s">
        <v>39</v>
      </c>
      <c r="H1885" s="1" t="s">
        <v>38</v>
      </c>
      <c r="I1885" s="1" t="s">
        <v>50</v>
      </c>
      <c r="J1885" s="1" t="s">
        <v>17</v>
      </c>
      <c r="K1885" s="1" t="s">
        <v>49</v>
      </c>
      <c r="L1885" s="1" t="s">
        <v>133</v>
      </c>
      <c r="M1885" s="1" t="s">
        <v>132</v>
      </c>
      <c r="N1885" s="1">
        <v>4464</v>
      </c>
      <c r="O1885" s="1" t="s">
        <v>4</v>
      </c>
      <c r="P1885" s="1">
        <v>4464</v>
      </c>
      <c r="Q1885" s="1">
        <v>0</v>
      </c>
      <c r="R1885" s="1" t="s">
        <v>46</v>
      </c>
      <c r="S1885" s="1">
        <v>196.85</v>
      </c>
      <c r="T1885" s="6">
        <f>+S1885*N1885</f>
        <v>878738.4</v>
      </c>
      <c r="U1885" s="6">
        <f>+S1885*Q1885</f>
        <v>0</v>
      </c>
      <c r="V1885" s="1" t="str">
        <f>IF(AB1885=0,IFERROR(VLOOKUP(L1885,[1]listaMateriales!A:K,11,0),"-"),"Sin producto")</f>
        <v xml:space="preserve">Ladrillos (Olavarria)    </v>
      </c>
      <c r="W1885" s="6">
        <f>+IF(OR(K1885="27",K1885="28",K1885="29"),VLOOKUP(L1885,[1]listaMateriales!A:E,5,0),0)*N1885/1000</f>
        <v>19.815695999999999</v>
      </c>
      <c r="X1885" s="6">
        <f>+IF(W1885=0,0,T1885/W1885)</f>
        <v>44345.573327325976</v>
      </c>
      <c r="Y1885" s="1" t="str">
        <f>MID(L1885,14,1)</f>
        <v>1</v>
      </c>
      <c r="Z1885" s="2" t="str">
        <f>IF(IFERROR(FIND("PUL",M1885,1),0)&gt;1,"pulido","no")</f>
        <v>no</v>
      </c>
      <c r="AA1885" s="2" t="str">
        <f>IF(IFERROR(FIND("BIOC",M1885,1),0)&gt;1,"BIOCITY","no")</f>
        <v>no</v>
      </c>
      <c r="AB1885" s="2">
        <f>IFERROR(SEARCH("INT",F1885,1),0)+IFERROR(SEARCH("DEV",F1885,1),0)+IFERROR(SEARCH("FC",F1885,1),0)+IFERROR(SEARCH("USD",F1885,1),0)</f>
        <v>0</v>
      </c>
    </row>
    <row r="1886" spans="1:28" x14ac:dyDescent="0.2">
      <c r="A1886" s="1" t="s">
        <v>247</v>
      </c>
      <c r="B1886" s="1" t="s">
        <v>15</v>
      </c>
      <c r="C1886" s="4">
        <v>45373</v>
      </c>
      <c r="D1886" s="1" t="s">
        <v>92</v>
      </c>
      <c r="E1886" s="1" t="s">
        <v>91</v>
      </c>
      <c r="F1886" s="1" t="s">
        <v>214</v>
      </c>
      <c r="G1886" s="1" t="s">
        <v>39</v>
      </c>
      <c r="H1886" s="1" t="s">
        <v>38</v>
      </c>
      <c r="I1886" s="1" t="s">
        <v>50</v>
      </c>
      <c r="J1886" s="1" t="s">
        <v>17</v>
      </c>
      <c r="K1886" s="1" t="s">
        <v>49</v>
      </c>
      <c r="L1886" s="1" t="s">
        <v>55</v>
      </c>
      <c r="M1886" s="1" t="s">
        <v>54</v>
      </c>
      <c r="N1886" s="1">
        <v>792</v>
      </c>
      <c r="O1886" s="1" t="s">
        <v>4</v>
      </c>
      <c r="P1886" s="1">
        <v>792</v>
      </c>
      <c r="Q1886" s="1">
        <v>0</v>
      </c>
      <c r="R1886" s="1" t="s">
        <v>46</v>
      </c>
      <c r="S1886" s="1">
        <v>174.44</v>
      </c>
      <c r="T1886" s="6">
        <f>+S1886*N1886</f>
        <v>138156.48000000001</v>
      </c>
      <c r="U1886" s="6">
        <f>+S1886*Q1886</f>
        <v>0</v>
      </c>
      <c r="V1886" s="1" t="str">
        <f>IF(AB1886=0,IFERROR(VLOOKUP(L1886,[1]listaMateriales!A:K,11,0),"-"),"Sin producto")</f>
        <v xml:space="preserve">Ladrillos (Olavarria)    </v>
      </c>
      <c r="W1886" s="6">
        <f>+IF(OR(K1886="27",K1886="28",K1886="29"),VLOOKUP(L1886,[1]listaMateriales!A:E,5,0),0)*N1886/1000</f>
        <v>2.8915919999999997</v>
      </c>
      <c r="X1886" s="6">
        <f>+IF(W1886=0,0,T1886/W1886)</f>
        <v>47778.690769652159</v>
      </c>
      <c r="Y1886" s="1" t="str">
        <f>MID(L1886,14,1)</f>
        <v>1</v>
      </c>
      <c r="Z1886" s="2" t="str">
        <f>IF(IFERROR(FIND("PUL",M1886,1),0)&gt;1,"pulido","no")</f>
        <v>no</v>
      </c>
      <c r="AA1886" s="2" t="str">
        <f>IF(IFERROR(FIND("BIOC",M1886,1),0)&gt;1,"BIOCITY","no")</f>
        <v>no</v>
      </c>
      <c r="AB1886" s="2">
        <f>IFERROR(SEARCH("INT",F1886,1),0)+IFERROR(SEARCH("DEV",F1886,1),0)+IFERROR(SEARCH("FC",F1886,1),0)+IFERROR(SEARCH("USD",F1886,1),0)</f>
        <v>0</v>
      </c>
    </row>
    <row r="1887" spans="1:28" x14ac:dyDescent="0.2">
      <c r="A1887" s="1" t="s">
        <v>246</v>
      </c>
      <c r="B1887" s="1" t="s">
        <v>15</v>
      </c>
      <c r="C1887" s="4">
        <v>45373</v>
      </c>
      <c r="D1887" s="1" t="s">
        <v>92</v>
      </c>
      <c r="E1887" s="1" t="s">
        <v>91</v>
      </c>
      <c r="F1887" s="1" t="s">
        <v>214</v>
      </c>
      <c r="G1887" s="1" t="s">
        <v>39</v>
      </c>
      <c r="H1887" s="1" t="s">
        <v>38</v>
      </c>
      <c r="I1887" s="1" t="s">
        <v>50</v>
      </c>
      <c r="J1887" s="1" t="s">
        <v>17</v>
      </c>
      <c r="K1887" s="1" t="s">
        <v>49</v>
      </c>
      <c r="L1887" s="1" t="s">
        <v>55</v>
      </c>
      <c r="M1887" s="1" t="s">
        <v>54</v>
      </c>
      <c r="N1887" s="1">
        <v>990</v>
      </c>
      <c r="O1887" s="1" t="s">
        <v>4</v>
      </c>
      <c r="P1887" s="1">
        <v>990</v>
      </c>
      <c r="Q1887" s="1">
        <v>0</v>
      </c>
      <c r="R1887" s="1" t="s">
        <v>46</v>
      </c>
      <c r="S1887" s="1">
        <v>174.44</v>
      </c>
      <c r="T1887" s="6">
        <f>+S1887*N1887</f>
        <v>172695.6</v>
      </c>
      <c r="U1887" s="6">
        <f>+S1887*Q1887</f>
        <v>0</v>
      </c>
      <c r="V1887" s="1" t="str">
        <f>IF(AB1887=0,IFERROR(VLOOKUP(L1887,[1]listaMateriales!A:K,11,0),"-"),"Sin producto")</f>
        <v xml:space="preserve">Ladrillos (Olavarria)    </v>
      </c>
      <c r="W1887" s="6">
        <f>+IF(OR(K1887="27",K1887="28",K1887="29"),VLOOKUP(L1887,[1]listaMateriales!A:E,5,0),0)*N1887/1000</f>
        <v>3.61449</v>
      </c>
      <c r="X1887" s="6">
        <f>+IF(W1887=0,0,T1887/W1887)</f>
        <v>47778.690769652152</v>
      </c>
      <c r="Y1887" s="1" t="str">
        <f>MID(L1887,14,1)</f>
        <v>1</v>
      </c>
      <c r="Z1887" s="2" t="str">
        <f>IF(IFERROR(FIND("PUL",M1887,1),0)&gt;1,"pulido","no")</f>
        <v>no</v>
      </c>
      <c r="AA1887" s="2" t="str">
        <f>IF(IFERROR(FIND("BIOC",M1887,1),0)&gt;1,"BIOCITY","no")</f>
        <v>no</v>
      </c>
      <c r="AB1887" s="2">
        <f>IFERROR(SEARCH("INT",F1887,1),0)+IFERROR(SEARCH("DEV",F1887,1),0)+IFERROR(SEARCH("FC",F1887,1),0)+IFERROR(SEARCH("USD",F1887,1),0)</f>
        <v>0</v>
      </c>
    </row>
    <row r="1888" spans="1:28" x14ac:dyDescent="0.2">
      <c r="A1888" s="1" t="s">
        <v>246</v>
      </c>
      <c r="B1888" s="1" t="s">
        <v>15</v>
      </c>
      <c r="C1888" s="4">
        <v>45373</v>
      </c>
      <c r="D1888" s="1" t="s">
        <v>92</v>
      </c>
      <c r="E1888" s="1" t="s">
        <v>91</v>
      </c>
      <c r="F1888" s="1" t="s">
        <v>214</v>
      </c>
      <c r="G1888" s="1" t="s">
        <v>39</v>
      </c>
      <c r="H1888" s="1" t="s">
        <v>38</v>
      </c>
      <c r="I1888" s="1" t="s">
        <v>50</v>
      </c>
      <c r="J1888" s="1" t="s">
        <v>17</v>
      </c>
      <c r="K1888" s="1" t="s">
        <v>49</v>
      </c>
      <c r="L1888" s="1" t="s">
        <v>133</v>
      </c>
      <c r="M1888" s="1" t="s">
        <v>132</v>
      </c>
      <c r="N1888" s="1">
        <v>4032</v>
      </c>
      <c r="O1888" s="1" t="s">
        <v>4</v>
      </c>
      <c r="P1888" s="1">
        <v>4032</v>
      </c>
      <c r="Q1888" s="1">
        <v>0</v>
      </c>
      <c r="R1888" s="1" t="s">
        <v>46</v>
      </c>
      <c r="S1888" s="1">
        <v>196.85</v>
      </c>
      <c r="T1888" s="6">
        <f>+S1888*N1888</f>
        <v>793699.2</v>
      </c>
      <c r="U1888" s="6">
        <f>+S1888*Q1888</f>
        <v>0</v>
      </c>
      <c r="V1888" s="1" t="str">
        <f>IF(AB1888=0,IFERROR(VLOOKUP(L1888,[1]listaMateriales!A:K,11,0),"-"),"Sin producto")</f>
        <v xml:space="preserve">Ladrillos (Olavarria)    </v>
      </c>
      <c r="W1888" s="6">
        <f>+IF(OR(K1888="27",K1888="28",K1888="29"),VLOOKUP(L1888,[1]listaMateriales!A:E,5,0),0)*N1888/1000</f>
        <v>17.898047999999999</v>
      </c>
      <c r="X1888" s="6">
        <f>+IF(W1888=0,0,T1888/W1888)</f>
        <v>44345.573327325976</v>
      </c>
      <c r="Y1888" s="1" t="str">
        <f>MID(L1888,14,1)</f>
        <v>1</v>
      </c>
      <c r="Z1888" s="2" t="str">
        <f>IF(IFERROR(FIND("PUL",M1888,1),0)&gt;1,"pulido","no")</f>
        <v>no</v>
      </c>
      <c r="AA1888" s="2" t="str">
        <f>IF(IFERROR(FIND("BIOC",M1888,1),0)&gt;1,"BIOCITY","no")</f>
        <v>no</v>
      </c>
      <c r="AB1888" s="2">
        <f>IFERROR(SEARCH("INT",F1888,1),0)+IFERROR(SEARCH("DEV",F1888,1),0)+IFERROR(SEARCH("FC",F1888,1),0)+IFERROR(SEARCH("USD",F1888,1),0)</f>
        <v>0</v>
      </c>
    </row>
    <row r="1889" spans="1:28" x14ac:dyDescent="0.2">
      <c r="A1889" s="1" t="s">
        <v>246</v>
      </c>
      <c r="B1889" s="1" t="s">
        <v>15</v>
      </c>
      <c r="C1889" s="4">
        <v>45373</v>
      </c>
      <c r="D1889" s="1" t="s">
        <v>92</v>
      </c>
      <c r="E1889" s="1" t="s">
        <v>91</v>
      </c>
      <c r="F1889" s="1" t="s">
        <v>214</v>
      </c>
      <c r="G1889" s="1" t="s">
        <v>39</v>
      </c>
      <c r="H1889" s="1" t="s">
        <v>38</v>
      </c>
      <c r="I1889" s="1" t="s">
        <v>50</v>
      </c>
      <c r="J1889" s="1" t="s">
        <v>17</v>
      </c>
      <c r="K1889" s="1" t="s">
        <v>49</v>
      </c>
      <c r="L1889" s="1" t="s">
        <v>48</v>
      </c>
      <c r="M1889" s="1" t="s">
        <v>47</v>
      </c>
      <c r="N1889" s="1">
        <v>1584</v>
      </c>
      <c r="O1889" s="1" t="s">
        <v>4</v>
      </c>
      <c r="P1889" s="1">
        <v>1584</v>
      </c>
      <c r="Q1889" s="1">
        <v>0</v>
      </c>
      <c r="R1889" s="1" t="s">
        <v>46</v>
      </c>
      <c r="S1889" s="1">
        <v>222.43</v>
      </c>
      <c r="T1889" s="6">
        <f>+S1889*N1889</f>
        <v>352329.12</v>
      </c>
      <c r="U1889" s="6">
        <f>+S1889*Q1889</f>
        <v>0</v>
      </c>
      <c r="V1889" s="1" t="str">
        <f>IF(AB1889=0,IFERROR(VLOOKUP(L1889,[1]listaMateriales!A:K,11,0),"-"),"Sin producto")</f>
        <v xml:space="preserve">Ladrillos (Olavarria)    </v>
      </c>
      <c r="W1889" s="6">
        <f>+IF(OR(K1889="27",K1889="28",K1889="29"),VLOOKUP(L1889,[1]listaMateriales!A:E,5,0),0)*N1889/1000</f>
        <v>8.4569760000000009</v>
      </c>
      <c r="X1889" s="6">
        <f>+IF(W1889=0,0,T1889/W1889)</f>
        <v>41661.359805206965</v>
      </c>
      <c r="Y1889" s="1" t="str">
        <f>MID(L1889,14,1)</f>
        <v>1</v>
      </c>
      <c r="Z1889" s="2" t="str">
        <f>IF(IFERROR(FIND("PUL",M1889,1),0)&gt;1,"pulido","no")</f>
        <v>no</v>
      </c>
      <c r="AA1889" s="2" t="str">
        <f>IF(IFERROR(FIND("BIOC",M1889,1),0)&gt;1,"BIOCITY","no")</f>
        <v>no</v>
      </c>
      <c r="AB1889" s="2">
        <f>IFERROR(SEARCH("INT",F1889,1),0)+IFERROR(SEARCH("DEV",F1889,1),0)+IFERROR(SEARCH("FC",F1889,1),0)+IFERROR(SEARCH("USD",F1889,1),0)</f>
        <v>0</v>
      </c>
    </row>
    <row r="1890" spans="1:28" x14ac:dyDescent="0.2">
      <c r="A1890" s="1" t="s">
        <v>245</v>
      </c>
      <c r="B1890" s="1" t="s">
        <v>15</v>
      </c>
      <c r="C1890" s="4">
        <v>45373</v>
      </c>
      <c r="D1890" s="1" t="s">
        <v>53</v>
      </c>
      <c r="E1890" s="1" t="s">
        <v>52</v>
      </c>
      <c r="F1890" s="1" t="s">
        <v>214</v>
      </c>
      <c r="G1890" s="1" t="s">
        <v>39</v>
      </c>
      <c r="H1890" s="1" t="s">
        <v>38</v>
      </c>
      <c r="I1890" s="1" t="s">
        <v>50</v>
      </c>
      <c r="J1890" s="1" t="s">
        <v>17</v>
      </c>
      <c r="K1890" s="1" t="s">
        <v>49</v>
      </c>
      <c r="L1890" s="1" t="s">
        <v>57</v>
      </c>
      <c r="M1890" s="1" t="s">
        <v>56</v>
      </c>
      <c r="N1890" s="1">
        <v>4140</v>
      </c>
      <c r="O1890" s="1" t="s">
        <v>4</v>
      </c>
      <c r="P1890" s="1">
        <v>4140</v>
      </c>
      <c r="Q1890" s="1">
        <v>0</v>
      </c>
      <c r="R1890" s="1" t="s">
        <v>46</v>
      </c>
      <c r="S1890" s="1">
        <v>425.06</v>
      </c>
      <c r="T1890" s="6">
        <f>+S1890*N1890</f>
        <v>1759748.4</v>
      </c>
      <c r="U1890" s="6">
        <f>+S1890*Q1890</f>
        <v>0</v>
      </c>
      <c r="V1890" s="1" t="str">
        <f>IF(AB1890=0,IFERROR(VLOOKUP(L1890,[1]listaMateriales!A:K,11,0),"-"),"Sin producto")</f>
        <v xml:space="preserve">Ladrillos (Olavarria)    </v>
      </c>
      <c r="W1890" s="6">
        <f>+IF(OR(K1890="27",K1890="28",K1890="29"),VLOOKUP(L1890,[1]listaMateriales!A:E,5,0),0)*N1890/1000</f>
        <v>28.657079999999997</v>
      </c>
      <c r="X1890" s="6">
        <f>+IF(W1890=0,0,T1890/W1890)</f>
        <v>61407.107772320145</v>
      </c>
      <c r="Y1890" s="1" t="str">
        <f>MID(L1890,14,1)</f>
        <v>1</v>
      </c>
      <c r="Z1890" s="2" t="str">
        <f>IF(IFERROR(FIND("PUL",M1890,1),0)&gt;1,"pulido","no")</f>
        <v>no</v>
      </c>
      <c r="AA1890" s="2" t="str">
        <f>IF(IFERROR(FIND("BIOC",M1890,1),0)&gt;1,"BIOCITY","no")</f>
        <v>no</v>
      </c>
      <c r="AB1890" s="2">
        <f>IFERROR(SEARCH("INT",F1890,1),0)+IFERROR(SEARCH("DEV",F1890,1),0)+IFERROR(SEARCH("FC",F1890,1),0)+IFERROR(SEARCH("USD",F1890,1),0)</f>
        <v>0</v>
      </c>
    </row>
    <row r="1891" spans="1:28" x14ac:dyDescent="0.2">
      <c r="A1891" s="1" t="s">
        <v>244</v>
      </c>
      <c r="B1891" s="1" t="s">
        <v>15</v>
      </c>
      <c r="C1891" s="4">
        <v>45373</v>
      </c>
      <c r="D1891" s="1" t="s">
        <v>243</v>
      </c>
      <c r="E1891" s="1" t="s">
        <v>242</v>
      </c>
      <c r="F1891" s="1" t="s">
        <v>214</v>
      </c>
      <c r="G1891" s="1" t="s">
        <v>39</v>
      </c>
      <c r="H1891" s="1" t="s">
        <v>38</v>
      </c>
      <c r="I1891" s="1" t="s">
        <v>50</v>
      </c>
      <c r="J1891" s="1" t="s">
        <v>17</v>
      </c>
      <c r="K1891" s="1" t="s">
        <v>49</v>
      </c>
      <c r="L1891" s="1" t="s">
        <v>57</v>
      </c>
      <c r="M1891" s="1" t="s">
        <v>56</v>
      </c>
      <c r="N1891" s="1">
        <v>2700</v>
      </c>
      <c r="O1891" s="1" t="s">
        <v>4</v>
      </c>
      <c r="P1891" s="1">
        <v>2700</v>
      </c>
      <c r="Q1891" s="1">
        <v>0</v>
      </c>
      <c r="R1891" s="1" t="s">
        <v>46</v>
      </c>
      <c r="S1891" s="1">
        <v>425.06</v>
      </c>
      <c r="T1891" s="6">
        <f>+S1891*N1891</f>
        <v>1147662</v>
      </c>
      <c r="U1891" s="6">
        <f>+S1891*Q1891</f>
        <v>0</v>
      </c>
      <c r="V1891" s="1" t="str">
        <f>IF(AB1891=0,IFERROR(VLOOKUP(L1891,[1]listaMateriales!A:K,11,0),"-"),"Sin producto")</f>
        <v xml:space="preserve">Ladrillos (Olavarria)    </v>
      </c>
      <c r="W1891" s="6">
        <f>+IF(OR(K1891="27",K1891="28",K1891="29"),VLOOKUP(L1891,[1]listaMateriales!A:E,5,0),0)*N1891/1000</f>
        <v>18.689399999999999</v>
      </c>
      <c r="X1891" s="6">
        <f>+IF(W1891=0,0,T1891/W1891)</f>
        <v>61407.107772320145</v>
      </c>
      <c r="Y1891" s="1" t="str">
        <f>MID(L1891,14,1)</f>
        <v>1</v>
      </c>
      <c r="Z1891" s="2" t="str">
        <f>IF(IFERROR(FIND("PUL",M1891,1),0)&gt;1,"pulido","no")</f>
        <v>no</v>
      </c>
      <c r="AA1891" s="2" t="str">
        <f>IF(IFERROR(FIND("BIOC",M1891,1),0)&gt;1,"BIOCITY","no")</f>
        <v>no</v>
      </c>
      <c r="AB1891" s="2">
        <f>IFERROR(SEARCH("INT",F1891,1),0)+IFERROR(SEARCH("DEV",F1891,1),0)+IFERROR(SEARCH("FC",F1891,1),0)+IFERROR(SEARCH("USD",F1891,1),0)</f>
        <v>0</v>
      </c>
    </row>
    <row r="1892" spans="1:28" x14ac:dyDescent="0.2">
      <c r="A1892" s="1" t="s">
        <v>244</v>
      </c>
      <c r="B1892" s="1" t="s">
        <v>15</v>
      </c>
      <c r="C1892" s="4">
        <v>45373</v>
      </c>
      <c r="D1892" s="1" t="s">
        <v>243</v>
      </c>
      <c r="E1892" s="1" t="s">
        <v>242</v>
      </c>
      <c r="F1892" s="1" t="s">
        <v>214</v>
      </c>
      <c r="G1892" s="1" t="s">
        <v>39</v>
      </c>
      <c r="H1892" s="1" t="s">
        <v>38</v>
      </c>
      <c r="I1892" s="1" t="s">
        <v>50</v>
      </c>
      <c r="J1892" s="1" t="s">
        <v>17</v>
      </c>
      <c r="K1892" s="1" t="s">
        <v>49</v>
      </c>
      <c r="L1892" s="1" t="s">
        <v>133</v>
      </c>
      <c r="M1892" s="1" t="s">
        <v>132</v>
      </c>
      <c r="N1892" s="1">
        <v>3168</v>
      </c>
      <c r="O1892" s="1" t="s">
        <v>4</v>
      </c>
      <c r="P1892" s="1">
        <v>3168</v>
      </c>
      <c r="Q1892" s="1">
        <v>0</v>
      </c>
      <c r="R1892" s="1" t="s">
        <v>46</v>
      </c>
      <c r="S1892" s="1">
        <v>277.75</v>
      </c>
      <c r="T1892" s="6">
        <f>+S1892*N1892</f>
        <v>879912</v>
      </c>
      <c r="U1892" s="6">
        <f>+S1892*Q1892</f>
        <v>0</v>
      </c>
      <c r="V1892" s="1" t="str">
        <f>IF(AB1892=0,IFERROR(VLOOKUP(L1892,[1]listaMateriales!A:K,11,0),"-"),"Sin producto")</f>
        <v xml:space="preserve">Ladrillos (Olavarria)    </v>
      </c>
      <c r="W1892" s="6">
        <f>+IF(OR(K1892="27",K1892="28",K1892="29"),VLOOKUP(L1892,[1]listaMateriales!A:E,5,0),0)*N1892/1000</f>
        <v>14.062752</v>
      </c>
      <c r="X1892" s="6">
        <f>+IF(W1892=0,0,T1892/W1892)</f>
        <v>62570.398738454605</v>
      </c>
      <c r="Y1892" s="1" t="str">
        <f>MID(L1892,14,1)</f>
        <v>1</v>
      </c>
      <c r="Z1892" s="2" t="str">
        <f>IF(IFERROR(FIND("PUL",M1892,1),0)&gt;1,"pulido","no")</f>
        <v>no</v>
      </c>
      <c r="AA1892" s="2" t="str">
        <f>IF(IFERROR(FIND("BIOC",M1892,1),0)&gt;1,"BIOCITY","no")</f>
        <v>no</v>
      </c>
      <c r="AB1892" s="2">
        <f>IFERROR(SEARCH("INT",F1892,1),0)+IFERROR(SEARCH("DEV",F1892,1),0)+IFERROR(SEARCH("FC",F1892,1),0)+IFERROR(SEARCH("USD",F1892,1),0)</f>
        <v>0</v>
      </c>
    </row>
    <row r="1893" spans="1:28" x14ac:dyDescent="0.2">
      <c r="A1893" s="1" t="s">
        <v>241</v>
      </c>
      <c r="B1893" s="1" t="s">
        <v>15</v>
      </c>
      <c r="C1893" s="4">
        <v>45373</v>
      </c>
      <c r="D1893" s="1" t="s">
        <v>92</v>
      </c>
      <c r="E1893" s="1" t="s">
        <v>91</v>
      </c>
      <c r="F1893" s="1" t="s">
        <v>232</v>
      </c>
      <c r="G1893" s="1" t="s">
        <v>39</v>
      </c>
      <c r="H1893" s="1" t="s">
        <v>38</v>
      </c>
      <c r="I1893" s="1" t="s">
        <v>50</v>
      </c>
      <c r="J1893" s="1" t="s">
        <v>17</v>
      </c>
      <c r="K1893" s="1" t="s">
        <v>49</v>
      </c>
      <c r="L1893" s="1" t="s">
        <v>57</v>
      </c>
      <c r="M1893" s="1" t="s">
        <v>56</v>
      </c>
      <c r="N1893" s="1">
        <v>5400</v>
      </c>
      <c r="O1893" s="1" t="s">
        <v>4</v>
      </c>
      <c r="P1893" s="1">
        <v>5400</v>
      </c>
      <c r="Q1893" s="1">
        <v>0</v>
      </c>
      <c r="R1893" s="1" t="s">
        <v>46</v>
      </c>
      <c r="S1893" s="1">
        <v>301.26</v>
      </c>
      <c r="T1893" s="6">
        <f>+S1893*N1893</f>
        <v>1626804</v>
      </c>
      <c r="U1893" s="6">
        <f>+S1893*Q1893</f>
        <v>0</v>
      </c>
      <c r="V1893" s="1" t="str">
        <f>IF(AB1893=0,IFERROR(VLOOKUP(L1893,[1]listaMateriales!A:K,11,0),"-"),"Sin producto")</f>
        <v xml:space="preserve">Ladrillos (Olavarria)    </v>
      </c>
      <c r="W1893" s="6">
        <f>+IF(OR(K1893="27",K1893="28",K1893="29"),VLOOKUP(L1893,[1]listaMateriales!A:E,5,0),0)*N1893/1000</f>
        <v>37.378799999999998</v>
      </c>
      <c r="X1893" s="6">
        <f>+IF(W1893=0,0,T1893/W1893)</f>
        <v>43522.103438312632</v>
      </c>
      <c r="Y1893" s="1" t="str">
        <f>MID(L1893,14,1)</f>
        <v>1</v>
      </c>
      <c r="Z1893" s="2" t="str">
        <f>IF(IFERROR(FIND("PUL",M1893,1),0)&gt;1,"pulido","no")</f>
        <v>no</v>
      </c>
      <c r="AA1893" s="2" t="str">
        <f>IF(IFERROR(FIND("BIOC",M1893,1),0)&gt;1,"BIOCITY","no")</f>
        <v>no</v>
      </c>
      <c r="AB1893" s="2">
        <f>IFERROR(SEARCH("INT",F1893,1),0)+IFERROR(SEARCH("DEV",F1893,1),0)+IFERROR(SEARCH("FC",F1893,1),0)+IFERROR(SEARCH("USD",F1893,1),0)</f>
        <v>0</v>
      </c>
    </row>
    <row r="1894" spans="1:28" x14ac:dyDescent="0.2">
      <c r="A1894" s="1" t="s">
        <v>240</v>
      </c>
      <c r="B1894" s="1" t="s">
        <v>15</v>
      </c>
      <c r="C1894" s="4">
        <v>45373</v>
      </c>
      <c r="D1894" s="1" t="s">
        <v>92</v>
      </c>
      <c r="E1894" s="1" t="s">
        <v>91</v>
      </c>
      <c r="F1894" s="1" t="s">
        <v>232</v>
      </c>
      <c r="G1894" s="1" t="s">
        <v>39</v>
      </c>
      <c r="H1894" s="1" t="s">
        <v>38</v>
      </c>
      <c r="I1894" s="1" t="s">
        <v>50</v>
      </c>
      <c r="J1894" s="1" t="s">
        <v>17</v>
      </c>
      <c r="K1894" s="1" t="s">
        <v>49</v>
      </c>
      <c r="L1894" s="1" t="s">
        <v>55</v>
      </c>
      <c r="M1894" s="1" t="s">
        <v>54</v>
      </c>
      <c r="N1894" s="1">
        <v>1980</v>
      </c>
      <c r="O1894" s="1" t="s">
        <v>4</v>
      </c>
      <c r="P1894" s="1">
        <v>1188</v>
      </c>
      <c r="Q1894" s="1">
        <v>792</v>
      </c>
      <c r="R1894" s="1" t="s">
        <v>46</v>
      </c>
      <c r="S1894" s="1">
        <v>174.44</v>
      </c>
      <c r="T1894" s="6">
        <f>+S1894*N1894</f>
        <v>345391.2</v>
      </c>
      <c r="U1894" s="6">
        <f>+S1894*Q1894</f>
        <v>138156.48000000001</v>
      </c>
      <c r="V1894" s="1" t="str">
        <f>IF(AB1894=0,IFERROR(VLOOKUP(L1894,[1]listaMateriales!A:K,11,0),"-"),"Sin producto")</f>
        <v xml:space="preserve">Ladrillos (Olavarria)    </v>
      </c>
      <c r="W1894" s="6">
        <f>+IF(OR(K1894="27",K1894="28",K1894="29"),VLOOKUP(L1894,[1]listaMateriales!A:E,5,0),0)*N1894/1000</f>
        <v>7.22898</v>
      </c>
      <c r="X1894" s="6">
        <f>+IF(W1894=0,0,T1894/W1894)</f>
        <v>47778.690769652152</v>
      </c>
      <c r="Y1894" s="1" t="str">
        <f>MID(L1894,14,1)</f>
        <v>1</v>
      </c>
      <c r="Z1894" s="2" t="str">
        <f>IF(IFERROR(FIND("PUL",M1894,1),0)&gt;1,"pulido","no")</f>
        <v>no</v>
      </c>
      <c r="AA1894" s="2" t="str">
        <f>IF(IFERROR(FIND("BIOC",M1894,1),0)&gt;1,"BIOCITY","no")</f>
        <v>no</v>
      </c>
      <c r="AB1894" s="2">
        <f>IFERROR(SEARCH("INT",F1894,1),0)+IFERROR(SEARCH("DEV",F1894,1),0)+IFERROR(SEARCH("FC",F1894,1),0)+IFERROR(SEARCH("USD",F1894,1),0)</f>
        <v>0</v>
      </c>
    </row>
    <row r="1895" spans="1:28" x14ac:dyDescent="0.2">
      <c r="A1895" s="1" t="s">
        <v>240</v>
      </c>
      <c r="B1895" s="1" t="s">
        <v>15</v>
      </c>
      <c r="C1895" s="4">
        <v>45373</v>
      </c>
      <c r="D1895" s="1" t="s">
        <v>92</v>
      </c>
      <c r="E1895" s="1" t="s">
        <v>91</v>
      </c>
      <c r="F1895" s="1" t="s">
        <v>232</v>
      </c>
      <c r="G1895" s="1" t="s">
        <v>39</v>
      </c>
      <c r="H1895" s="1" t="s">
        <v>38</v>
      </c>
      <c r="I1895" s="1" t="s">
        <v>50</v>
      </c>
      <c r="J1895" s="1" t="s">
        <v>17</v>
      </c>
      <c r="K1895" s="1" t="s">
        <v>49</v>
      </c>
      <c r="L1895" s="1" t="s">
        <v>48</v>
      </c>
      <c r="M1895" s="1" t="s">
        <v>47</v>
      </c>
      <c r="N1895" s="1">
        <v>5472</v>
      </c>
      <c r="O1895" s="1" t="s">
        <v>4</v>
      </c>
      <c r="P1895" s="1">
        <v>5472</v>
      </c>
      <c r="Q1895" s="1">
        <v>0</v>
      </c>
      <c r="R1895" s="1" t="s">
        <v>46</v>
      </c>
      <c r="S1895" s="1">
        <v>222.43</v>
      </c>
      <c r="T1895" s="6">
        <f>+S1895*N1895</f>
        <v>1217136.96</v>
      </c>
      <c r="U1895" s="6">
        <f>+S1895*Q1895</f>
        <v>0</v>
      </c>
      <c r="V1895" s="1" t="str">
        <f>IF(AB1895=0,IFERROR(VLOOKUP(L1895,[1]listaMateriales!A:K,11,0),"-"),"Sin producto")</f>
        <v xml:space="preserve">Ladrillos (Olavarria)    </v>
      </c>
      <c r="W1895" s="6">
        <f>+IF(OR(K1895="27",K1895="28",K1895="29"),VLOOKUP(L1895,[1]listaMateriales!A:E,5,0),0)*N1895/1000</f>
        <v>29.215008000000001</v>
      </c>
      <c r="X1895" s="6">
        <f>+IF(W1895=0,0,T1895/W1895)</f>
        <v>41661.359805206965</v>
      </c>
      <c r="Y1895" s="1" t="str">
        <f>MID(L1895,14,1)</f>
        <v>1</v>
      </c>
      <c r="Z1895" s="2" t="str">
        <f>IF(IFERROR(FIND("PUL",M1895,1),0)&gt;1,"pulido","no")</f>
        <v>no</v>
      </c>
      <c r="AA1895" s="2" t="str">
        <f>IF(IFERROR(FIND("BIOC",M1895,1),0)&gt;1,"BIOCITY","no")</f>
        <v>no</v>
      </c>
      <c r="AB1895" s="2">
        <f>IFERROR(SEARCH("INT",F1895,1),0)+IFERROR(SEARCH("DEV",F1895,1),0)+IFERROR(SEARCH("FC",F1895,1),0)+IFERROR(SEARCH("USD",F1895,1),0)</f>
        <v>0</v>
      </c>
    </row>
    <row r="1896" spans="1:28" x14ac:dyDescent="0.2">
      <c r="A1896" s="1" t="s">
        <v>239</v>
      </c>
      <c r="B1896" s="1" t="s">
        <v>15</v>
      </c>
      <c r="C1896" s="4">
        <v>45373</v>
      </c>
      <c r="D1896" s="1" t="s">
        <v>92</v>
      </c>
      <c r="E1896" s="1" t="s">
        <v>91</v>
      </c>
      <c r="F1896" s="1" t="s">
        <v>232</v>
      </c>
      <c r="G1896" s="1" t="s">
        <v>39</v>
      </c>
      <c r="H1896" s="1" t="s">
        <v>38</v>
      </c>
      <c r="I1896" s="1" t="s">
        <v>50</v>
      </c>
      <c r="J1896" s="1" t="s">
        <v>17</v>
      </c>
      <c r="K1896" s="1" t="s">
        <v>49</v>
      </c>
      <c r="L1896" s="1" t="s">
        <v>48</v>
      </c>
      <c r="M1896" s="1" t="s">
        <v>47</v>
      </c>
      <c r="N1896" s="1">
        <v>9792</v>
      </c>
      <c r="O1896" s="1" t="s">
        <v>4</v>
      </c>
      <c r="P1896" s="1">
        <v>9792</v>
      </c>
      <c r="Q1896" s="1">
        <v>0</v>
      </c>
      <c r="R1896" s="1" t="s">
        <v>46</v>
      </c>
      <c r="S1896" s="1">
        <v>222.43</v>
      </c>
      <c r="T1896" s="6">
        <f>+S1896*N1896</f>
        <v>2178034.56</v>
      </c>
      <c r="U1896" s="6">
        <f>+S1896*Q1896</f>
        <v>0</v>
      </c>
      <c r="V1896" s="1" t="str">
        <f>IF(AB1896=0,IFERROR(VLOOKUP(L1896,[1]listaMateriales!A:K,11,0),"-"),"Sin producto")</f>
        <v xml:space="preserve">Ladrillos (Olavarria)    </v>
      </c>
      <c r="W1896" s="6">
        <f>+IF(OR(K1896="27",K1896="28",K1896="29"),VLOOKUP(L1896,[1]listaMateriales!A:E,5,0),0)*N1896/1000</f>
        <v>52.279488000000008</v>
      </c>
      <c r="X1896" s="6">
        <f>+IF(W1896=0,0,T1896/W1896)</f>
        <v>41661.359805206965</v>
      </c>
      <c r="Y1896" s="1" t="str">
        <f>MID(L1896,14,1)</f>
        <v>1</v>
      </c>
      <c r="Z1896" s="2" t="str">
        <f>IF(IFERROR(FIND("PUL",M1896,1),0)&gt;1,"pulido","no")</f>
        <v>no</v>
      </c>
      <c r="AA1896" s="2" t="str">
        <f>IF(IFERROR(FIND("BIOC",M1896,1),0)&gt;1,"BIOCITY","no")</f>
        <v>no</v>
      </c>
      <c r="AB1896" s="2">
        <f>IFERROR(SEARCH("INT",F1896,1),0)+IFERROR(SEARCH("DEV",F1896,1),0)+IFERROR(SEARCH("FC",F1896,1),0)+IFERROR(SEARCH("USD",F1896,1),0)</f>
        <v>0</v>
      </c>
    </row>
    <row r="1897" spans="1:28" x14ac:dyDescent="0.2">
      <c r="A1897" s="1" t="s">
        <v>238</v>
      </c>
      <c r="B1897" s="1" t="s">
        <v>15</v>
      </c>
      <c r="C1897" s="4">
        <v>45373</v>
      </c>
      <c r="D1897" s="1" t="s">
        <v>237</v>
      </c>
      <c r="E1897" s="1" t="s">
        <v>236</v>
      </c>
      <c r="F1897" s="1" t="s">
        <v>232</v>
      </c>
      <c r="G1897" s="1" t="s">
        <v>12</v>
      </c>
      <c r="H1897" s="1" t="s">
        <v>11</v>
      </c>
      <c r="I1897" s="1" t="s">
        <v>50</v>
      </c>
      <c r="J1897" s="1" t="s">
        <v>17</v>
      </c>
      <c r="K1897" s="1" t="s">
        <v>49</v>
      </c>
      <c r="L1897" s="1" t="s">
        <v>48</v>
      </c>
      <c r="M1897" s="1" t="s">
        <v>47</v>
      </c>
      <c r="N1897" s="1">
        <v>2016</v>
      </c>
      <c r="O1897" s="1" t="s">
        <v>4</v>
      </c>
      <c r="P1897" s="1">
        <v>2016</v>
      </c>
      <c r="Q1897" s="1">
        <v>0</v>
      </c>
      <c r="R1897" s="1" t="s">
        <v>46</v>
      </c>
      <c r="S1897" s="1">
        <v>322.98</v>
      </c>
      <c r="T1897" s="6">
        <f>+S1897*N1897</f>
        <v>651127.68000000005</v>
      </c>
      <c r="U1897" s="6">
        <f>+S1897*Q1897</f>
        <v>0</v>
      </c>
      <c r="V1897" s="1" t="str">
        <f>IF(AB1897=0,IFERROR(VLOOKUP(L1897,[1]listaMateriales!A:K,11,0),"-"),"Sin producto")</f>
        <v xml:space="preserve">Ladrillos (Olavarria)    </v>
      </c>
      <c r="W1897" s="6">
        <f>+IF(OR(K1897="27",K1897="28",K1897="29"),VLOOKUP(L1897,[1]listaMateriales!A:E,5,0),0)*N1897/1000</f>
        <v>10.763424000000001</v>
      </c>
      <c r="X1897" s="6">
        <f>+IF(W1897=0,0,T1897/W1897)</f>
        <v>60494.474620715489</v>
      </c>
      <c r="Y1897" s="1" t="str">
        <f>MID(L1897,14,1)</f>
        <v>1</v>
      </c>
      <c r="Z1897" s="2" t="str">
        <f>IF(IFERROR(FIND("PUL",M1897,1),0)&gt;1,"pulido","no")</f>
        <v>no</v>
      </c>
      <c r="AA1897" s="2" t="str">
        <f>IF(IFERROR(FIND("BIOC",M1897,1),0)&gt;1,"BIOCITY","no")</f>
        <v>no</v>
      </c>
      <c r="AB1897" s="2">
        <f>IFERROR(SEARCH("INT",F1897,1),0)+IFERROR(SEARCH("DEV",F1897,1),0)+IFERROR(SEARCH("FC",F1897,1),0)+IFERROR(SEARCH("USD",F1897,1),0)</f>
        <v>0</v>
      </c>
    </row>
    <row r="1898" spans="1:28" x14ac:dyDescent="0.2">
      <c r="A1898" s="1" t="s">
        <v>238</v>
      </c>
      <c r="B1898" s="1" t="s">
        <v>15</v>
      </c>
      <c r="C1898" s="4">
        <v>45373</v>
      </c>
      <c r="D1898" s="1" t="s">
        <v>237</v>
      </c>
      <c r="E1898" s="1" t="s">
        <v>236</v>
      </c>
      <c r="F1898" s="1" t="s">
        <v>232</v>
      </c>
      <c r="G1898" s="1" t="s">
        <v>12</v>
      </c>
      <c r="H1898" s="1" t="s">
        <v>11</v>
      </c>
      <c r="I1898" s="1" t="s">
        <v>50</v>
      </c>
      <c r="J1898" s="1" t="s">
        <v>17</v>
      </c>
      <c r="K1898" s="1" t="s">
        <v>49</v>
      </c>
      <c r="L1898" s="1" t="s">
        <v>57</v>
      </c>
      <c r="M1898" s="1" t="s">
        <v>56</v>
      </c>
      <c r="N1898" s="1">
        <v>2880</v>
      </c>
      <c r="O1898" s="1" t="s">
        <v>4</v>
      </c>
      <c r="P1898" s="1">
        <v>2700</v>
      </c>
      <c r="Q1898" s="1">
        <v>180</v>
      </c>
      <c r="R1898" s="1" t="s">
        <v>46</v>
      </c>
      <c r="S1898" s="1">
        <v>437.44</v>
      </c>
      <c r="T1898" s="6">
        <f>+S1898*N1898</f>
        <v>1259827.2</v>
      </c>
      <c r="U1898" s="6">
        <f>+S1898*Q1898</f>
        <v>78739.199999999997</v>
      </c>
      <c r="V1898" s="1" t="str">
        <f>IF(AB1898=0,IFERROR(VLOOKUP(L1898,[1]listaMateriales!A:K,11,0),"-"),"Sin producto")</f>
        <v xml:space="preserve">Ladrillos (Olavarria)    </v>
      </c>
      <c r="W1898" s="6">
        <f>+IF(OR(K1898="27",K1898="28",K1898="29"),VLOOKUP(L1898,[1]listaMateriales!A:E,5,0),0)*N1898/1000</f>
        <v>19.935359999999999</v>
      </c>
      <c r="X1898" s="6">
        <f>+IF(W1898=0,0,T1898/W1898)</f>
        <v>63195.608205720891</v>
      </c>
      <c r="Y1898" s="1" t="str">
        <f>MID(L1898,14,1)</f>
        <v>1</v>
      </c>
      <c r="Z1898" s="2" t="str">
        <f>IF(IFERROR(FIND("PUL",M1898,1),0)&gt;1,"pulido","no")</f>
        <v>no</v>
      </c>
      <c r="AA1898" s="2" t="str">
        <f>IF(IFERROR(FIND("BIOC",M1898,1),0)&gt;1,"BIOCITY","no")</f>
        <v>no</v>
      </c>
      <c r="AB1898" s="2">
        <f>IFERROR(SEARCH("INT",F1898,1),0)+IFERROR(SEARCH("DEV",F1898,1),0)+IFERROR(SEARCH("FC",F1898,1),0)+IFERROR(SEARCH("USD",F1898,1),0)</f>
        <v>0</v>
      </c>
    </row>
    <row r="1899" spans="1:28" x14ac:dyDescent="0.2">
      <c r="A1899" s="1" t="s">
        <v>235</v>
      </c>
      <c r="B1899" s="1" t="s">
        <v>42</v>
      </c>
      <c r="C1899" s="4">
        <v>45373</v>
      </c>
      <c r="D1899" s="1" t="s">
        <v>234</v>
      </c>
      <c r="E1899" s="1" t="s">
        <v>233</v>
      </c>
      <c r="F1899" s="1" t="s">
        <v>232</v>
      </c>
      <c r="G1899" s="1" t="s">
        <v>39</v>
      </c>
      <c r="H1899" s="1" t="s">
        <v>38</v>
      </c>
      <c r="I1899" s="1" t="s">
        <v>0</v>
      </c>
      <c r="J1899" s="1" t="s">
        <v>17</v>
      </c>
      <c r="K1899" s="1" t="s">
        <v>49</v>
      </c>
      <c r="L1899" s="1" t="s">
        <v>57</v>
      </c>
      <c r="M1899" s="1" t="s">
        <v>56</v>
      </c>
      <c r="N1899" s="1">
        <v>3960</v>
      </c>
      <c r="O1899" s="1" t="s">
        <v>4</v>
      </c>
      <c r="P1899" s="1">
        <v>0</v>
      </c>
      <c r="Q1899" s="1">
        <v>3960</v>
      </c>
      <c r="R1899" s="1" t="s">
        <v>46</v>
      </c>
      <c r="S1899" s="1">
        <v>164.87</v>
      </c>
      <c r="T1899" s="6">
        <f>+S1899*N1899</f>
        <v>652885.20000000007</v>
      </c>
      <c r="U1899" s="6">
        <f>+S1899*Q1899</f>
        <v>652885.20000000007</v>
      </c>
      <c r="V1899" s="1" t="str">
        <f>IF(AB1899=0,IFERROR(VLOOKUP(L1899,[1]listaMateriales!A:K,11,0),"-"),"Sin producto")</f>
        <v xml:space="preserve">Ladrillos (Olavarria)    </v>
      </c>
      <c r="W1899" s="6">
        <f>+IF(OR(K1899="27",K1899="28",K1899="29"),VLOOKUP(L1899,[1]listaMateriales!A:E,5,0),0)*N1899/1000</f>
        <v>27.41112</v>
      </c>
      <c r="X1899" s="6">
        <f>+IF(W1899=0,0,T1899/W1899)</f>
        <v>23818.260618318407</v>
      </c>
      <c r="Y1899" s="1" t="str">
        <f>MID(L1899,14,1)</f>
        <v>1</v>
      </c>
      <c r="Z1899" s="2" t="str">
        <f>IF(IFERROR(FIND("PUL",M1899,1),0)&gt;1,"pulido","no")</f>
        <v>no</v>
      </c>
      <c r="AA1899" s="2" t="str">
        <f>IF(IFERROR(FIND("BIOC",M1899,1),0)&gt;1,"BIOCITY","no")</f>
        <v>no</v>
      </c>
      <c r="AB1899" s="2">
        <f>IFERROR(SEARCH("INT",F1899,1),0)+IFERROR(SEARCH("DEV",F1899,1),0)+IFERROR(SEARCH("FC",F1899,1),0)+IFERROR(SEARCH("USD",F1899,1),0)</f>
        <v>0</v>
      </c>
    </row>
    <row r="1900" spans="1:28" x14ac:dyDescent="0.2">
      <c r="A1900" s="1" t="s">
        <v>231</v>
      </c>
      <c r="B1900" s="1" t="s">
        <v>15</v>
      </c>
      <c r="C1900" s="4">
        <v>45373</v>
      </c>
      <c r="D1900" s="1" t="s">
        <v>230</v>
      </c>
      <c r="E1900" s="1" t="s">
        <v>229</v>
      </c>
      <c r="F1900" s="1" t="s">
        <v>228</v>
      </c>
      <c r="G1900" s="1" t="s">
        <v>39</v>
      </c>
      <c r="H1900" s="1" t="s">
        <v>38</v>
      </c>
      <c r="I1900" s="1" t="s">
        <v>50</v>
      </c>
      <c r="J1900" s="1" t="s">
        <v>17</v>
      </c>
      <c r="K1900" s="1" t="s">
        <v>49</v>
      </c>
      <c r="L1900" s="1" t="s">
        <v>227</v>
      </c>
      <c r="M1900" s="1" t="s">
        <v>226</v>
      </c>
      <c r="N1900" s="1">
        <v>7000</v>
      </c>
      <c r="O1900" s="1" t="s">
        <v>3</v>
      </c>
      <c r="P1900" s="1">
        <v>5480</v>
      </c>
      <c r="Q1900" s="1">
        <v>1520</v>
      </c>
      <c r="R1900" s="1" t="s">
        <v>225</v>
      </c>
      <c r="S1900" s="1">
        <v>19.14</v>
      </c>
      <c r="T1900" s="6">
        <f>+S1900*N1900</f>
        <v>133980</v>
      </c>
      <c r="U1900" s="6">
        <f>+S1900*Q1900</f>
        <v>29092.799999999999</v>
      </c>
      <c r="V1900" s="1" t="str">
        <f>IF(AB1900=0,IFERROR(VLOOKUP(L1900,[1]listaMateriales!A:K,11,0),"-"),"Sin producto")</f>
        <v>Sin Producto</v>
      </c>
      <c r="W1900" s="6">
        <f>+IF(OR(K1900="27",K1900="28",K1900="29"),VLOOKUP(L1900,[1]listaMateriales!A:E,5,0),0)*N1900/1000</f>
        <v>7</v>
      </c>
      <c r="X1900" s="6">
        <f>+IF(W1900=0,0,T1900/W1900)</f>
        <v>19140</v>
      </c>
      <c r="Y1900" s="1" t="str">
        <f>MID(L1900,14,1)</f>
        <v/>
      </c>
      <c r="Z1900" s="2" t="str">
        <f>IF(IFERROR(FIND("PUL",M1900,1),0)&gt;1,"pulido","no")</f>
        <v>no</v>
      </c>
      <c r="AA1900" s="2" t="str">
        <f>IF(IFERROR(FIND("BIOC",M1900,1),0)&gt;1,"BIOCITY","no")</f>
        <v>no</v>
      </c>
      <c r="AB1900" s="2">
        <f>IFERROR(SEARCH("INT",F1900,1),0)+IFERROR(SEARCH("DEV",F1900,1),0)+IFERROR(SEARCH("FC",F1900,1),0)+IFERROR(SEARCH("USD",F1900,1),0)</f>
        <v>0</v>
      </c>
    </row>
    <row r="1901" spans="1:28" x14ac:dyDescent="0.2">
      <c r="A1901" s="1" t="s">
        <v>224</v>
      </c>
      <c r="B1901" s="1" t="s">
        <v>15</v>
      </c>
      <c r="C1901" s="4">
        <v>45373</v>
      </c>
      <c r="D1901" s="1" t="s">
        <v>95</v>
      </c>
      <c r="E1901" s="1" t="s">
        <v>94</v>
      </c>
      <c r="F1901" s="1" t="s">
        <v>220</v>
      </c>
      <c r="G1901" s="1" t="s">
        <v>12</v>
      </c>
      <c r="H1901" s="1" t="s">
        <v>11</v>
      </c>
      <c r="I1901" s="1" t="s">
        <v>50</v>
      </c>
      <c r="J1901" s="1" t="s">
        <v>9</v>
      </c>
      <c r="K1901" s="1" t="s">
        <v>30</v>
      </c>
      <c r="L1901" s="1" t="s">
        <v>223</v>
      </c>
      <c r="M1901" s="1" t="s">
        <v>222</v>
      </c>
      <c r="N1901" s="1">
        <v>193.92</v>
      </c>
      <c r="O1901" s="1" t="s">
        <v>2</v>
      </c>
      <c r="P1901" s="1">
        <v>0</v>
      </c>
      <c r="Q1901" s="1">
        <v>193.92</v>
      </c>
      <c r="R1901" s="1" t="s">
        <v>93</v>
      </c>
      <c r="S1901" s="1">
        <v>3056.85</v>
      </c>
      <c r="T1901" s="6">
        <f>+S1901*N1901</f>
        <v>592784.35199999996</v>
      </c>
      <c r="U1901" s="6">
        <f>+S1901*Q1901</f>
        <v>592784.35199999996</v>
      </c>
      <c r="V1901" s="1" t="str">
        <f>IF(AB1901=0,IFERROR(VLOOKUP(L1901,[1]listaMateriales!A:K,11,0),"-"),"Sin producto")</f>
        <v>38 x 38</v>
      </c>
      <c r="W1901" s="6">
        <f>+IF(OR(K1901="27",K1901="28",K1901="29"),VLOOKUP(L1901,[1]listaMateriales!A:E,5,0),0)*N1901/1000</f>
        <v>0</v>
      </c>
      <c r="X1901" s="6">
        <f>+IF(W1901=0,0,T1901/W1901)</f>
        <v>0</v>
      </c>
      <c r="Y1901" s="1" t="str">
        <f>MID(L1901,14,1)</f>
        <v>1</v>
      </c>
      <c r="Z1901" s="2" t="str">
        <f>IF(IFERROR(FIND("PUL",M1901,1),0)&gt;1,"pulido","no")</f>
        <v>no</v>
      </c>
      <c r="AA1901" s="2" t="str">
        <f>IF(IFERROR(FIND("BIOC",M1901,1),0)&gt;1,"BIOCITY","no")</f>
        <v>no</v>
      </c>
      <c r="AB1901" s="2">
        <f>IFERROR(SEARCH("INT",F1901,1),0)+IFERROR(SEARCH("DEV",F1901,1),0)+IFERROR(SEARCH("FC",F1901,1),0)+IFERROR(SEARCH("USD",F1901,1),0)</f>
        <v>0</v>
      </c>
    </row>
    <row r="1902" spans="1:28" x14ac:dyDescent="0.2">
      <c r="A1902" s="1" t="s">
        <v>221</v>
      </c>
      <c r="B1902" s="1" t="s">
        <v>15</v>
      </c>
      <c r="C1902" s="4">
        <v>45373</v>
      </c>
      <c r="D1902" s="1" t="s">
        <v>95</v>
      </c>
      <c r="E1902" s="1" t="s">
        <v>94</v>
      </c>
      <c r="F1902" s="1" t="s">
        <v>220</v>
      </c>
      <c r="G1902" s="1" t="s">
        <v>12</v>
      </c>
      <c r="H1902" s="1" t="s">
        <v>11</v>
      </c>
      <c r="I1902" s="1" t="s">
        <v>50</v>
      </c>
      <c r="J1902" s="1" t="s">
        <v>17</v>
      </c>
      <c r="K1902" s="1" t="s">
        <v>16</v>
      </c>
      <c r="L1902" s="1" t="s">
        <v>209</v>
      </c>
      <c r="M1902" s="1" t="s">
        <v>208</v>
      </c>
      <c r="N1902" s="1">
        <v>810</v>
      </c>
      <c r="O1902" s="1" t="s">
        <v>2</v>
      </c>
      <c r="P1902" s="1">
        <v>0</v>
      </c>
      <c r="Q1902" s="1">
        <v>810</v>
      </c>
      <c r="R1902" s="1" t="s">
        <v>93</v>
      </c>
      <c r="S1902" s="1">
        <v>7913.72</v>
      </c>
      <c r="T1902" s="6">
        <f>+S1902*N1902</f>
        <v>6410113.2000000002</v>
      </c>
      <c r="U1902" s="6">
        <f>+S1902*Q1902</f>
        <v>6410113.2000000002</v>
      </c>
      <c r="V1902" s="1" t="str">
        <f>IF(AB1902=0,IFERROR(VLOOKUP(L1902,[1]listaMateriales!A:K,11,0),"-"),"Sin producto")</f>
        <v>60x60-61x61-61,5x61,5</v>
      </c>
      <c r="W1902" s="6">
        <f>+IF(OR(K1902="27",K1902="28",K1902="29"),VLOOKUP(L1902,[1]listaMateriales!A:E,5,0),0)*N1902/1000</f>
        <v>0</v>
      </c>
      <c r="X1902" s="6">
        <f>+IF(W1902=0,0,T1902/W1902)</f>
        <v>0</v>
      </c>
      <c r="Y1902" s="1" t="str">
        <f>MID(L1902,14,1)</f>
        <v>1</v>
      </c>
      <c r="Z1902" s="2" t="str">
        <f>IF(IFERROR(FIND("PUL",M1902,1),0)&gt;1,"pulido","no")</f>
        <v>no</v>
      </c>
      <c r="AA1902" s="2" t="str">
        <f>IF(IFERROR(FIND("BIOC",M1902,1),0)&gt;1,"BIOCITY","no")</f>
        <v>no</v>
      </c>
      <c r="AB1902" s="2">
        <f>IFERROR(SEARCH("INT",F1902,1),0)+IFERROR(SEARCH("DEV",F1902,1),0)+IFERROR(SEARCH("FC",F1902,1),0)+IFERROR(SEARCH("USD",F1902,1),0)</f>
        <v>0</v>
      </c>
    </row>
    <row r="1903" spans="1:28" x14ac:dyDescent="0.2">
      <c r="A1903" s="1" t="s">
        <v>221</v>
      </c>
      <c r="B1903" s="1" t="s">
        <v>15</v>
      </c>
      <c r="C1903" s="4">
        <v>45373</v>
      </c>
      <c r="D1903" s="1" t="s">
        <v>95</v>
      </c>
      <c r="E1903" s="1" t="s">
        <v>94</v>
      </c>
      <c r="F1903" s="1" t="s">
        <v>220</v>
      </c>
      <c r="G1903" s="1" t="s">
        <v>12</v>
      </c>
      <c r="H1903" s="1" t="s">
        <v>11</v>
      </c>
      <c r="I1903" s="1" t="s">
        <v>50</v>
      </c>
      <c r="J1903" s="1" t="s">
        <v>17</v>
      </c>
      <c r="K1903" s="1" t="s">
        <v>16</v>
      </c>
      <c r="L1903" s="1" t="s">
        <v>158</v>
      </c>
      <c r="M1903" s="1" t="s">
        <v>157</v>
      </c>
      <c r="N1903" s="1">
        <v>313.2</v>
      </c>
      <c r="O1903" s="1" t="s">
        <v>2</v>
      </c>
      <c r="P1903" s="1">
        <v>0</v>
      </c>
      <c r="Q1903" s="1">
        <v>313.2</v>
      </c>
      <c r="R1903" s="1" t="s">
        <v>93</v>
      </c>
      <c r="S1903" s="1">
        <v>11119.11</v>
      </c>
      <c r="T1903" s="6">
        <f>+S1903*N1903</f>
        <v>3482505.2519999999</v>
      </c>
      <c r="U1903" s="6">
        <f>+S1903*Q1903</f>
        <v>3482505.2519999999</v>
      </c>
      <c r="V1903" s="1" t="str">
        <f>IF(AB1903=0,IFERROR(VLOOKUP(L1903,[1]listaMateriales!A:K,11,0),"-"),"Sin producto")</f>
        <v xml:space="preserve">59 x 59 </v>
      </c>
      <c r="W1903" s="6">
        <f>+IF(OR(K1903="27",K1903="28",K1903="29"),VLOOKUP(L1903,[1]listaMateriales!A:E,5,0),0)*N1903/1000</f>
        <v>0</v>
      </c>
      <c r="X1903" s="6">
        <f>+IF(W1903=0,0,T1903/W1903)</f>
        <v>0</v>
      </c>
      <c r="Y1903" s="1" t="str">
        <f>MID(L1903,14,1)</f>
        <v>1</v>
      </c>
      <c r="Z1903" s="2" t="str">
        <f>IF(IFERROR(FIND("PUL",M1903,1),0)&gt;1,"pulido","no")</f>
        <v>no</v>
      </c>
      <c r="AA1903" s="2" t="str">
        <f>IF(IFERROR(FIND("BIOC",M1903,1),0)&gt;1,"BIOCITY","no")</f>
        <v>no</v>
      </c>
      <c r="AB1903" s="2">
        <f>IFERROR(SEARCH("INT",F1903,1),0)+IFERROR(SEARCH("DEV",F1903,1),0)+IFERROR(SEARCH("FC",F1903,1),0)+IFERROR(SEARCH("USD",F1903,1),0)</f>
        <v>0</v>
      </c>
    </row>
    <row r="1904" spans="1:28" x14ac:dyDescent="0.2">
      <c r="A1904" s="1" t="s">
        <v>221</v>
      </c>
      <c r="B1904" s="1" t="s">
        <v>15</v>
      </c>
      <c r="C1904" s="4">
        <v>45373</v>
      </c>
      <c r="D1904" s="1" t="s">
        <v>95</v>
      </c>
      <c r="E1904" s="1" t="s">
        <v>94</v>
      </c>
      <c r="F1904" s="1" t="s">
        <v>220</v>
      </c>
      <c r="G1904" s="1" t="s">
        <v>12</v>
      </c>
      <c r="H1904" s="1" t="s">
        <v>11</v>
      </c>
      <c r="I1904" s="1" t="s">
        <v>50</v>
      </c>
      <c r="J1904" s="1" t="s">
        <v>17</v>
      </c>
      <c r="K1904" s="1" t="s">
        <v>16</v>
      </c>
      <c r="L1904" s="1" t="s">
        <v>219</v>
      </c>
      <c r="M1904" s="1" t="s">
        <v>218</v>
      </c>
      <c r="N1904" s="1">
        <v>270</v>
      </c>
      <c r="O1904" s="1" t="s">
        <v>2</v>
      </c>
      <c r="P1904" s="1">
        <v>0</v>
      </c>
      <c r="Q1904" s="1">
        <v>270</v>
      </c>
      <c r="R1904" s="1" t="s">
        <v>93</v>
      </c>
      <c r="S1904" s="1">
        <v>7913.72</v>
      </c>
      <c r="T1904" s="6">
        <f>+S1904*N1904</f>
        <v>2136704.4</v>
      </c>
      <c r="U1904" s="6">
        <f>+S1904*Q1904</f>
        <v>2136704.4</v>
      </c>
      <c r="V1904" s="1" t="str">
        <f>IF(AB1904=0,IFERROR(VLOOKUP(L1904,[1]listaMateriales!A:K,11,0),"-"),"Sin producto")</f>
        <v>60x60-61x61-61,5x61,5</v>
      </c>
      <c r="W1904" s="6">
        <f>+IF(OR(K1904="27",K1904="28",K1904="29"),VLOOKUP(L1904,[1]listaMateriales!A:E,5,0),0)*N1904/1000</f>
        <v>0</v>
      </c>
      <c r="X1904" s="6">
        <f>+IF(W1904=0,0,T1904/W1904)</f>
        <v>0</v>
      </c>
      <c r="Y1904" s="1" t="str">
        <f>MID(L1904,14,1)</f>
        <v>1</v>
      </c>
      <c r="Z1904" s="2" t="str">
        <f>IF(IFERROR(FIND("PUL",M1904,1),0)&gt;1,"pulido","no")</f>
        <v>no</v>
      </c>
      <c r="AA1904" s="2" t="str">
        <f>IF(IFERROR(FIND("BIOC",M1904,1),0)&gt;1,"BIOCITY","no")</f>
        <v>no</v>
      </c>
      <c r="AB1904" s="2">
        <f>IFERROR(SEARCH("INT",F1904,1),0)+IFERROR(SEARCH("DEV",F1904,1),0)+IFERROR(SEARCH("FC",F1904,1),0)+IFERROR(SEARCH("USD",F1904,1),0)</f>
        <v>0</v>
      </c>
    </row>
    <row r="1905" spans="1:28" x14ac:dyDescent="0.2">
      <c r="A1905" s="1" t="s">
        <v>217</v>
      </c>
      <c r="B1905" s="1" t="s">
        <v>42</v>
      </c>
      <c r="C1905" s="4">
        <v>45373</v>
      </c>
      <c r="D1905" s="1" t="s">
        <v>216</v>
      </c>
      <c r="E1905" s="1" t="s">
        <v>215</v>
      </c>
      <c r="F1905" s="1" t="s">
        <v>214</v>
      </c>
      <c r="G1905" s="1" t="s">
        <v>39</v>
      </c>
      <c r="H1905" s="1" t="s">
        <v>38</v>
      </c>
      <c r="I1905" s="1" t="s">
        <v>0</v>
      </c>
      <c r="J1905" s="1" t="s">
        <v>17</v>
      </c>
      <c r="K1905" s="1" t="s">
        <v>49</v>
      </c>
      <c r="L1905" s="1" t="s">
        <v>57</v>
      </c>
      <c r="M1905" s="1" t="s">
        <v>56</v>
      </c>
      <c r="N1905" s="1">
        <v>4500</v>
      </c>
      <c r="O1905" s="1" t="s">
        <v>4</v>
      </c>
      <c r="P1905" s="1">
        <v>4500</v>
      </c>
      <c r="Q1905" s="1">
        <v>0</v>
      </c>
      <c r="R1905" s="1" t="s">
        <v>93</v>
      </c>
      <c r="S1905" s="1">
        <v>418.06</v>
      </c>
      <c r="T1905" s="6">
        <f>+S1905*N1905</f>
        <v>1881270</v>
      </c>
      <c r="U1905" s="6">
        <f>+S1905*Q1905</f>
        <v>0</v>
      </c>
      <c r="V1905" s="1" t="str">
        <f>IF(AB1905=0,IFERROR(VLOOKUP(L1905,[1]listaMateriales!A:K,11,0),"-"),"Sin producto")</f>
        <v xml:space="preserve">Ladrillos (Olavarria)    </v>
      </c>
      <c r="W1905" s="6">
        <f>+IF(OR(K1905="27",K1905="28",K1905="29"),VLOOKUP(L1905,[1]listaMateriales!A:E,5,0),0)*N1905/1000</f>
        <v>31.149000000000001</v>
      </c>
      <c r="X1905" s="6">
        <f>+IF(W1905=0,0,T1905/W1905)</f>
        <v>60395.839352788207</v>
      </c>
      <c r="Y1905" s="1" t="str">
        <f>MID(L1905,14,1)</f>
        <v>1</v>
      </c>
      <c r="Z1905" s="2" t="str">
        <f>IF(IFERROR(FIND("PUL",M1905,1),0)&gt;1,"pulido","no")</f>
        <v>no</v>
      </c>
      <c r="AA1905" s="2" t="str">
        <f>IF(IFERROR(FIND("BIOC",M1905,1),0)&gt;1,"BIOCITY","no")</f>
        <v>no</v>
      </c>
      <c r="AB1905" s="2">
        <f>IFERROR(SEARCH("INT",F1905,1),0)+IFERROR(SEARCH("DEV",F1905,1),0)+IFERROR(SEARCH("FC",F1905,1),0)+IFERROR(SEARCH("USD",F1905,1),0)</f>
        <v>0</v>
      </c>
    </row>
    <row r="1906" spans="1:28" x14ac:dyDescent="0.2">
      <c r="T1906" s="6"/>
      <c r="U1906" s="6"/>
      <c r="W1906" s="6"/>
      <c r="X1906" s="6"/>
    </row>
    <row r="1907" spans="1:28" x14ac:dyDescent="0.2">
      <c r="T1907" s="6"/>
      <c r="U1907" s="6"/>
      <c r="W1907" s="6"/>
      <c r="X1907" s="6"/>
    </row>
    <row r="1908" spans="1:28" x14ac:dyDescent="0.2">
      <c r="T1908" s="6"/>
      <c r="U1908" s="6"/>
      <c r="W1908" s="6"/>
      <c r="X1908" s="6"/>
    </row>
    <row r="1909" spans="1:28" x14ac:dyDescent="0.2">
      <c r="T1909" s="6"/>
      <c r="U1909" s="6"/>
      <c r="W1909" s="6"/>
      <c r="X1909" s="6"/>
    </row>
    <row r="1910" spans="1:28" x14ac:dyDescent="0.2">
      <c r="T1910" s="6"/>
      <c r="U1910" s="6"/>
      <c r="W1910" s="6"/>
      <c r="X1910" s="6"/>
    </row>
    <row r="1911" spans="1:28" x14ac:dyDescent="0.2">
      <c r="T1911" s="6"/>
      <c r="U1911" s="6"/>
      <c r="W1911" s="6"/>
      <c r="X1911" s="6"/>
    </row>
    <row r="1912" spans="1:28" x14ac:dyDescent="0.2">
      <c r="T1912" s="6"/>
      <c r="U1912" s="6"/>
      <c r="W1912" s="6"/>
      <c r="X1912" s="6"/>
    </row>
    <row r="1913" spans="1:28" x14ac:dyDescent="0.2">
      <c r="T1913" s="6"/>
      <c r="U1913" s="6"/>
      <c r="W1913" s="6"/>
      <c r="X1913" s="6"/>
    </row>
    <row r="1914" spans="1:28" x14ac:dyDescent="0.2">
      <c r="T1914" s="6"/>
      <c r="U1914" s="6"/>
      <c r="W1914" s="6"/>
      <c r="X1914" s="6"/>
    </row>
    <row r="1915" spans="1:28" x14ac:dyDescent="0.2">
      <c r="T1915" s="6"/>
      <c r="U1915" s="6"/>
      <c r="W1915" s="6"/>
      <c r="X1915" s="6"/>
    </row>
    <row r="1916" spans="1:28" x14ac:dyDescent="0.2">
      <c r="T1916" s="6"/>
      <c r="U1916" s="6"/>
      <c r="W1916" s="6"/>
      <c r="X1916" s="6"/>
    </row>
    <row r="1917" spans="1:28" x14ac:dyDescent="0.2">
      <c r="T1917" s="6"/>
      <c r="U1917" s="6"/>
      <c r="W1917" s="6"/>
      <c r="X1917" s="6"/>
    </row>
    <row r="1918" spans="1:28" x14ac:dyDescent="0.2">
      <c r="T1918" s="6"/>
      <c r="U1918" s="6"/>
      <c r="W1918" s="6"/>
      <c r="X1918" s="6"/>
    </row>
    <row r="1919" spans="1:28" x14ac:dyDescent="0.2">
      <c r="T1919" s="6"/>
      <c r="U1919" s="6"/>
      <c r="W1919" s="6"/>
      <c r="X1919" s="6"/>
    </row>
    <row r="1920" spans="1:28" x14ac:dyDescent="0.2">
      <c r="T1920" s="6"/>
      <c r="U1920" s="6"/>
      <c r="W1920" s="6"/>
      <c r="X1920" s="6"/>
    </row>
    <row r="1921" spans="20:24" x14ac:dyDescent="0.2">
      <c r="T1921" s="6"/>
      <c r="U1921" s="6"/>
      <c r="W1921" s="6"/>
      <c r="X1921" s="6"/>
    </row>
    <row r="1922" spans="20:24" x14ac:dyDescent="0.2">
      <c r="T1922" s="6"/>
      <c r="U1922" s="6"/>
      <c r="W1922" s="6"/>
      <c r="X1922" s="6"/>
    </row>
    <row r="1923" spans="20:24" x14ac:dyDescent="0.2">
      <c r="T1923" s="6"/>
      <c r="U1923" s="6"/>
      <c r="W1923" s="6"/>
      <c r="X1923" s="6"/>
    </row>
    <row r="1924" spans="20:24" x14ac:dyDescent="0.2">
      <c r="T1924" s="6"/>
      <c r="U1924" s="6"/>
      <c r="W1924" s="6"/>
      <c r="X1924" s="6"/>
    </row>
    <row r="1925" spans="20:24" x14ac:dyDescent="0.2">
      <c r="T1925" s="6"/>
      <c r="U1925" s="6"/>
      <c r="W1925" s="6"/>
      <c r="X1925" s="6"/>
    </row>
    <row r="1926" spans="20:24" x14ac:dyDescent="0.2">
      <c r="T1926" s="6"/>
      <c r="U1926" s="6"/>
      <c r="W1926" s="6"/>
      <c r="X1926" s="6"/>
    </row>
    <row r="1927" spans="20:24" x14ac:dyDescent="0.2">
      <c r="T1927" s="6"/>
      <c r="U1927" s="6"/>
      <c r="W1927" s="6"/>
      <c r="X1927" s="6"/>
    </row>
    <row r="1928" spans="20:24" x14ac:dyDescent="0.2">
      <c r="T1928" s="6"/>
      <c r="U1928" s="6"/>
      <c r="W1928" s="6"/>
      <c r="X1928" s="6"/>
    </row>
    <row r="1929" spans="20:24" x14ac:dyDescent="0.2">
      <c r="T1929" s="6"/>
      <c r="U1929" s="6"/>
      <c r="W1929" s="6"/>
      <c r="X1929" s="6"/>
    </row>
    <row r="1930" spans="20:24" x14ac:dyDescent="0.2">
      <c r="T1930" s="6"/>
      <c r="U1930" s="6"/>
      <c r="W1930" s="6"/>
      <c r="X1930" s="6"/>
    </row>
    <row r="1931" spans="20:24" x14ac:dyDescent="0.2">
      <c r="T1931" s="6"/>
      <c r="U1931" s="6"/>
      <c r="W1931" s="6"/>
      <c r="X1931" s="6"/>
    </row>
    <row r="1932" spans="20:24" x14ac:dyDescent="0.2">
      <c r="T1932" s="6"/>
      <c r="U1932" s="6"/>
      <c r="W1932" s="6"/>
      <c r="X1932" s="6"/>
    </row>
    <row r="1933" spans="20:24" x14ac:dyDescent="0.2">
      <c r="T1933" s="6"/>
      <c r="U1933" s="6"/>
      <c r="W1933" s="6"/>
      <c r="X1933" s="6"/>
    </row>
    <row r="1934" spans="20:24" x14ac:dyDescent="0.2">
      <c r="T1934" s="6"/>
      <c r="U1934" s="6"/>
      <c r="W1934" s="6"/>
      <c r="X1934" s="6"/>
    </row>
    <row r="1935" spans="20:24" x14ac:dyDescent="0.2">
      <c r="T1935" s="6"/>
      <c r="U1935" s="6"/>
      <c r="W1935" s="6"/>
      <c r="X1935" s="6"/>
    </row>
    <row r="1936" spans="20:24" x14ac:dyDescent="0.2">
      <c r="T1936" s="6"/>
      <c r="U1936" s="6"/>
      <c r="W1936" s="6"/>
      <c r="X1936" s="6"/>
    </row>
    <row r="1937" spans="20:24" x14ac:dyDescent="0.2">
      <c r="T1937" s="6"/>
      <c r="U1937" s="6"/>
      <c r="W1937" s="6"/>
      <c r="X1937" s="6"/>
    </row>
    <row r="1938" spans="20:24" x14ac:dyDescent="0.2">
      <c r="T1938" s="6"/>
      <c r="U1938" s="6"/>
      <c r="W1938" s="6"/>
      <c r="X1938" s="6"/>
    </row>
    <row r="1939" spans="20:24" x14ac:dyDescent="0.2">
      <c r="T1939" s="6"/>
      <c r="U1939" s="6"/>
      <c r="W1939" s="6"/>
      <c r="X1939" s="6"/>
    </row>
    <row r="1940" spans="20:24" x14ac:dyDescent="0.2">
      <c r="T1940" s="6"/>
      <c r="U1940" s="6"/>
      <c r="W1940" s="6"/>
      <c r="X1940" s="6"/>
    </row>
    <row r="1941" spans="20:24" x14ac:dyDescent="0.2">
      <c r="T1941" s="6"/>
      <c r="U1941" s="6"/>
      <c r="W1941" s="6"/>
      <c r="X1941" s="6"/>
    </row>
    <row r="1942" spans="20:24" x14ac:dyDescent="0.2">
      <c r="T1942" s="6"/>
      <c r="U1942" s="6"/>
      <c r="W1942" s="6"/>
      <c r="X1942" s="6"/>
    </row>
    <row r="1943" spans="20:24" x14ac:dyDescent="0.2">
      <c r="T1943" s="6"/>
      <c r="U1943" s="6"/>
      <c r="W1943" s="6"/>
      <c r="X1943" s="6"/>
    </row>
    <row r="1944" spans="20:24" x14ac:dyDescent="0.2">
      <c r="T1944" s="6"/>
      <c r="U1944" s="6"/>
      <c r="W1944" s="6"/>
      <c r="X1944" s="6"/>
    </row>
    <row r="1945" spans="20:24" x14ac:dyDescent="0.2">
      <c r="T1945" s="6"/>
      <c r="U1945" s="6"/>
      <c r="W1945" s="6"/>
      <c r="X1945" s="6"/>
    </row>
    <row r="1946" spans="20:24" x14ac:dyDescent="0.2">
      <c r="T1946" s="6"/>
      <c r="U1946" s="6"/>
      <c r="W1946" s="6"/>
      <c r="X1946" s="6"/>
    </row>
    <row r="1947" spans="20:24" x14ac:dyDescent="0.2">
      <c r="T1947" s="6"/>
      <c r="U1947" s="6"/>
      <c r="W1947" s="6"/>
      <c r="X1947" s="6"/>
    </row>
    <row r="1948" spans="20:24" x14ac:dyDescent="0.2">
      <c r="T1948" s="6"/>
      <c r="U1948" s="6"/>
      <c r="W1948" s="6"/>
      <c r="X1948" s="6"/>
    </row>
    <row r="1949" spans="20:24" x14ac:dyDescent="0.2">
      <c r="T1949" s="6"/>
      <c r="U1949" s="6"/>
      <c r="W1949" s="6"/>
      <c r="X1949" s="6"/>
    </row>
    <row r="1950" spans="20:24" x14ac:dyDescent="0.2">
      <c r="T1950" s="6"/>
      <c r="U1950" s="6"/>
      <c r="W1950" s="6"/>
      <c r="X1950" s="6"/>
    </row>
    <row r="1951" spans="20:24" x14ac:dyDescent="0.2">
      <c r="T1951" s="6"/>
      <c r="U1951" s="6"/>
      <c r="W1951" s="6"/>
      <c r="X1951" s="6"/>
    </row>
    <row r="1952" spans="20:24" x14ac:dyDescent="0.2">
      <c r="T1952" s="6"/>
      <c r="U1952" s="6"/>
      <c r="W1952" s="6"/>
      <c r="X1952" s="6"/>
    </row>
    <row r="1953" spans="20:24" x14ac:dyDescent="0.2">
      <c r="T1953" s="6"/>
      <c r="U1953" s="6"/>
      <c r="W1953" s="6"/>
      <c r="X1953" s="6"/>
    </row>
    <row r="1954" spans="20:24" x14ac:dyDescent="0.2">
      <c r="T1954" s="6"/>
      <c r="U1954" s="6"/>
      <c r="W1954" s="6"/>
      <c r="X1954" s="6"/>
    </row>
    <row r="1955" spans="20:24" x14ac:dyDescent="0.2">
      <c r="T1955" s="6"/>
      <c r="U1955" s="6"/>
      <c r="W1955" s="6"/>
      <c r="X1955" s="6"/>
    </row>
    <row r="1956" spans="20:24" x14ac:dyDescent="0.2">
      <c r="T1956" s="6"/>
      <c r="U1956" s="6"/>
      <c r="W1956" s="6"/>
      <c r="X1956" s="6"/>
    </row>
    <row r="1957" spans="20:24" x14ac:dyDescent="0.2">
      <c r="T1957" s="6"/>
      <c r="U1957" s="6"/>
      <c r="W1957" s="6"/>
      <c r="X1957" s="6"/>
    </row>
    <row r="1958" spans="20:24" x14ac:dyDescent="0.2">
      <c r="T1958" s="6"/>
      <c r="U1958" s="6"/>
      <c r="W1958" s="6"/>
      <c r="X1958" s="6"/>
    </row>
    <row r="1959" spans="20:24" x14ac:dyDescent="0.2">
      <c r="T1959" s="6"/>
      <c r="U1959" s="6"/>
      <c r="W1959" s="6"/>
      <c r="X1959" s="6"/>
    </row>
    <row r="1960" spans="20:24" x14ac:dyDescent="0.2">
      <c r="T1960" s="6"/>
      <c r="U1960" s="6"/>
      <c r="W1960" s="6"/>
      <c r="X1960" s="6"/>
    </row>
    <row r="1961" spans="20:24" x14ac:dyDescent="0.2">
      <c r="T1961" s="6"/>
      <c r="U1961" s="6"/>
      <c r="W1961" s="6"/>
      <c r="X1961" s="6"/>
    </row>
    <row r="1962" spans="20:24" x14ac:dyDescent="0.2">
      <c r="T1962" s="6"/>
      <c r="U1962" s="6"/>
      <c r="W1962" s="6"/>
      <c r="X1962" s="6"/>
    </row>
    <row r="1963" spans="20:24" x14ac:dyDescent="0.2">
      <c r="T1963" s="6"/>
      <c r="U1963" s="6"/>
      <c r="W1963" s="6"/>
      <c r="X1963" s="6"/>
    </row>
    <row r="1964" spans="20:24" x14ac:dyDescent="0.2">
      <c r="T1964" s="6"/>
      <c r="U1964" s="6"/>
      <c r="W1964" s="6"/>
      <c r="X1964" s="6"/>
    </row>
    <row r="1965" spans="20:24" x14ac:dyDescent="0.2">
      <c r="T1965" s="6"/>
      <c r="U1965" s="6"/>
      <c r="W1965" s="6"/>
      <c r="X1965" s="6"/>
    </row>
    <row r="1966" spans="20:24" x14ac:dyDescent="0.2">
      <c r="T1966" s="6"/>
      <c r="U1966" s="6"/>
      <c r="W1966" s="6"/>
      <c r="X1966" s="6"/>
    </row>
    <row r="1967" spans="20:24" x14ac:dyDescent="0.2">
      <c r="T1967" s="6"/>
      <c r="U1967" s="6"/>
      <c r="W1967" s="6"/>
      <c r="X1967" s="6"/>
    </row>
    <row r="1968" spans="20:24" x14ac:dyDescent="0.2">
      <c r="T1968" s="6"/>
      <c r="U1968" s="6"/>
      <c r="W1968" s="6"/>
      <c r="X1968" s="6"/>
    </row>
    <row r="1969" spans="20:24" x14ac:dyDescent="0.2">
      <c r="T1969" s="6"/>
      <c r="U1969" s="6"/>
      <c r="W1969" s="6"/>
      <c r="X1969" s="6"/>
    </row>
    <row r="1970" spans="20:24" x14ac:dyDescent="0.2">
      <c r="T1970" s="6"/>
      <c r="U1970" s="6"/>
      <c r="W1970" s="6"/>
      <c r="X1970" s="6"/>
    </row>
    <row r="1971" spans="20:24" x14ac:dyDescent="0.2">
      <c r="T1971" s="6"/>
      <c r="U1971" s="6"/>
      <c r="W1971" s="6"/>
      <c r="X1971" s="6"/>
    </row>
    <row r="1972" spans="20:24" x14ac:dyDescent="0.2">
      <c r="T1972" s="6"/>
      <c r="U1972" s="6"/>
      <c r="W1972" s="6"/>
      <c r="X1972" s="6"/>
    </row>
    <row r="1973" spans="20:24" x14ac:dyDescent="0.2">
      <c r="T1973" s="6"/>
      <c r="U1973" s="6"/>
      <c r="W1973" s="6"/>
      <c r="X1973" s="6"/>
    </row>
    <row r="1974" spans="20:24" x14ac:dyDescent="0.2">
      <c r="T1974" s="6"/>
      <c r="U1974" s="6"/>
      <c r="W1974" s="6"/>
      <c r="X1974" s="6"/>
    </row>
    <row r="1975" spans="20:24" x14ac:dyDescent="0.2">
      <c r="T1975" s="6"/>
      <c r="U1975" s="6"/>
      <c r="W1975" s="6"/>
      <c r="X1975" s="6"/>
    </row>
    <row r="1976" spans="20:24" x14ac:dyDescent="0.2">
      <c r="T1976" s="6"/>
      <c r="U1976" s="6"/>
      <c r="W1976" s="6"/>
      <c r="X1976" s="6"/>
    </row>
    <row r="1977" spans="20:24" x14ac:dyDescent="0.2">
      <c r="T1977" s="6"/>
      <c r="U1977" s="6"/>
      <c r="W1977" s="6"/>
      <c r="X1977" s="6"/>
    </row>
    <row r="1978" spans="20:24" x14ac:dyDescent="0.2">
      <c r="T1978" s="6"/>
      <c r="U1978" s="6"/>
      <c r="W1978" s="6"/>
      <c r="X1978" s="6"/>
    </row>
    <row r="1979" spans="20:24" x14ac:dyDescent="0.2">
      <c r="T1979" s="6"/>
      <c r="U1979" s="6"/>
      <c r="W1979" s="6"/>
      <c r="X1979" s="6"/>
    </row>
    <row r="1980" spans="20:24" x14ac:dyDescent="0.2">
      <c r="T1980" s="6"/>
      <c r="U1980" s="6"/>
      <c r="W1980" s="6"/>
      <c r="X1980" s="6"/>
    </row>
    <row r="1981" spans="20:24" x14ac:dyDescent="0.2">
      <c r="T1981" s="6"/>
      <c r="U1981" s="6"/>
      <c r="W1981" s="6"/>
      <c r="X1981" s="6"/>
    </row>
    <row r="1982" spans="20:24" x14ac:dyDescent="0.2">
      <c r="T1982" s="6"/>
      <c r="U1982" s="6"/>
      <c r="W1982" s="6"/>
      <c r="X1982" s="6"/>
    </row>
    <row r="1983" spans="20:24" x14ac:dyDescent="0.2">
      <c r="T1983" s="6"/>
      <c r="U1983" s="6"/>
      <c r="W1983" s="6"/>
      <c r="X1983" s="6"/>
    </row>
    <row r="1984" spans="20:24" x14ac:dyDescent="0.2">
      <c r="T1984" s="6"/>
      <c r="U1984" s="6"/>
      <c r="W1984" s="6"/>
      <c r="X1984" s="6"/>
    </row>
    <row r="1985" spans="20:24" x14ac:dyDescent="0.2">
      <c r="T1985" s="6"/>
      <c r="U1985" s="6"/>
      <c r="W1985" s="6"/>
      <c r="X1985" s="6"/>
    </row>
    <row r="1986" spans="20:24" x14ac:dyDescent="0.2">
      <c r="T1986" s="6"/>
      <c r="U1986" s="6"/>
      <c r="W1986" s="6"/>
      <c r="X1986" s="6"/>
    </row>
    <row r="1987" spans="20:24" x14ac:dyDescent="0.2">
      <c r="T1987" s="6"/>
      <c r="U1987" s="6"/>
      <c r="W1987" s="6"/>
      <c r="X1987" s="6"/>
    </row>
    <row r="1988" spans="20:24" x14ac:dyDescent="0.2">
      <c r="T1988" s="6"/>
      <c r="U1988" s="6"/>
      <c r="W1988" s="6"/>
      <c r="X1988" s="6"/>
    </row>
    <row r="1989" spans="20:24" x14ac:dyDescent="0.2">
      <c r="T1989" s="6"/>
      <c r="U1989" s="6"/>
      <c r="W1989" s="6"/>
      <c r="X1989" s="6"/>
    </row>
    <row r="1990" spans="20:24" x14ac:dyDescent="0.2">
      <c r="T1990" s="6"/>
      <c r="U1990" s="6"/>
      <c r="W1990" s="6"/>
      <c r="X1990" s="6"/>
    </row>
    <row r="1991" spans="20:24" x14ac:dyDescent="0.2">
      <c r="T1991" s="6"/>
      <c r="U1991" s="6"/>
      <c r="W1991" s="6"/>
      <c r="X1991" s="6"/>
    </row>
    <row r="1992" spans="20:24" x14ac:dyDescent="0.2">
      <c r="T1992" s="6"/>
      <c r="U1992" s="6"/>
      <c r="W1992" s="6"/>
      <c r="X1992" s="6"/>
    </row>
    <row r="1993" spans="20:24" x14ac:dyDescent="0.2">
      <c r="T1993" s="6"/>
      <c r="U1993" s="6"/>
      <c r="W1993" s="6"/>
      <c r="X1993" s="6"/>
    </row>
    <row r="1994" spans="20:24" x14ac:dyDescent="0.2">
      <c r="T1994" s="6"/>
      <c r="U1994" s="6"/>
      <c r="W1994" s="6"/>
      <c r="X1994" s="6"/>
    </row>
    <row r="1995" spans="20:24" x14ac:dyDescent="0.2">
      <c r="T1995" s="6"/>
      <c r="U1995" s="6"/>
      <c r="W1995" s="6"/>
      <c r="X1995" s="6"/>
    </row>
    <row r="1996" spans="20:24" x14ac:dyDescent="0.2">
      <c r="T1996" s="6"/>
      <c r="U1996" s="6"/>
      <c r="W1996" s="6"/>
      <c r="X1996" s="6"/>
    </row>
    <row r="1997" spans="20:24" x14ac:dyDescent="0.2">
      <c r="T1997" s="6"/>
      <c r="U1997" s="6"/>
      <c r="W1997" s="6"/>
      <c r="X1997" s="6"/>
    </row>
    <row r="1998" spans="20:24" x14ac:dyDescent="0.2">
      <c r="T1998" s="6"/>
      <c r="U1998" s="6"/>
      <c r="W1998" s="6"/>
      <c r="X1998" s="6"/>
    </row>
    <row r="1999" spans="20:24" x14ac:dyDescent="0.2">
      <c r="T1999" s="6"/>
      <c r="U1999" s="6"/>
      <c r="W1999" s="6"/>
      <c r="X1999" s="6"/>
    </row>
    <row r="2000" spans="20:24" x14ac:dyDescent="0.2">
      <c r="T2000" s="6"/>
      <c r="U2000" s="6"/>
      <c r="W2000" s="6"/>
      <c r="X2000" s="6"/>
    </row>
    <row r="2001" spans="20:24" x14ac:dyDescent="0.2">
      <c r="T2001" s="6"/>
      <c r="U2001" s="6"/>
      <c r="W2001" s="6"/>
      <c r="X2001" s="6"/>
    </row>
    <row r="2002" spans="20:24" x14ac:dyDescent="0.2">
      <c r="T2002" s="6"/>
      <c r="U2002" s="6"/>
      <c r="W2002" s="6"/>
      <c r="X2002" s="6"/>
    </row>
    <row r="2003" spans="20:24" x14ac:dyDescent="0.2">
      <c r="T2003" s="6"/>
      <c r="U2003" s="6"/>
      <c r="W2003" s="6"/>
      <c r="X2003" s="6"/>
    </row>
    <row r="2004" spans="20:24" x14ac:dyDescent="0.2">
      <c r="T2004" s="6"/>
      <c r="U2004" s="6"/>
      <c r="W2004" s="6"/>
      <c r="X2004" s="6"/>
    </row>
    <row r="2005" spans="20:24" x14ac:dyDescent="0.2">
      <c r="T2005" s="6"/>
      <c r="U2005" s="6"/>
      <c r="W2005" s="6"/>
      <c r="X2005" s="6"/>
    </row>
    <row r="2006" spans="20:24" x14ac:dyDescent="0.2">
      <c r="T2006" s="6"/>
      <c r="U2006" s="6"/>
      <c r="W2006" s="6"/>
      <c r="X2006" s="6"/>
    </row>
    <row r="2007" spans="20:24" x14ac:dyDescent="0.2">
      <c r="T2007" s="6"/>
      <c r="U2007" s="6"/>
      <c r="W2007" s="6"/>
      <c r="X2007" s="6"/>
    </row>
    <row r="2008" spans="20:24" x14ac:dyDescent="0.2">
      <c r="T2008" s="6"/>
      <c r="U2008" s="6"/>
      <c r="W2008" s="6"/>
      <c r="X2008" s="6"/>
    </row>
    <row r="2009" spans="20:24" x14ac:dyDescent="0.2">
      <c r="T2009" s="6"/>
      <c r="U2009" s="6"/>
      <c r="W2009" s="6"/>
      <c r="X2009" s="6"/>
    </row>
    <row r="2010" spans="20:24" x14ac:dyDescent="0.2">
      <c r="T2010" s="6"/>
      <c r="U2010" s="6"/>
      <c r="W2010" s="6"/>
      <c r="X2010" s="6"/>
    </row>
    <row r="2011" spans="20:24" x14ac:dyDescent="0.2">
      <c r="T2011" s="6"/>
      <c r="U2011" s="6"/>
      <c r="W2011" s="6"/>
      <c r="X2011" s="6"/>
    </row>
    <row r="2012" spans="20:24" x14ac:dyDescent="0.2">
      <c r="T2012" s="6"/>
      <c r="U2012" s="6"/>
      <c r="W2012" s="6"/>
      <c r="X2012" s="6"/>
    </row>
    <row r="2013" spans="20:24" x14ac:dyDescent="0.2">
      <c r="T2013" s="6"/>
      <c r="U2013" s="6"/>
      <c r="W2013" s="6"/>
      <c r="X2013" s="6"/>
    </row>
    <row r="2014" spans="20:24" x14ac:dyDescent="0.2">
      <c r="T2014" s="6"/>
      <c r="U2014" s="6"/>
      <c r="W2014" s="6"/>
      <c r="X2014" s="6"/>
    </row>
    <row r="2015" spans="20:24" x14ac:dyDescent="0.2">
      <c r="T2015" s="6"/>
      <c r="U2015" s="6"/>
      <c r="W2015" s="6"/>
      <c r="X2015" s="6"/>
    </row>
    <row r="2016" spans="20:24" x14ac:dyDescent="0.2">
      <c r="T2016" s="6"/>
      <c r="U2016" s="6"/>
      <c r="W2016" s="6"/>
      <c r="X2016" s="6"/>
    </row>
    <row r="2017" spans="20:24" x14ac:dyDescent="0.2">
      <c r="T2017" s="6"/>
      <c r="U2017" s="6"/>
      <c r="W2017" s="6"/>
      <c r="X2017" s="6"/>
    </row>
    <row r="2018" spans="20:24" x14ac:dyDescent="0.2">
      <c r="T2018" s="6"/>
      <c r="U2018" s="6"/>
      <c r="W2018" s="6"/>
      <c r="X2018" s="6"/>
    </row>
    <row r="2019" spans="20:24" x14ac:dyDescent="0.2">
      <c r="T2019" s="6"/>
      <c r="U2019" s="6"/>
      <c r="W2019" s="6"/>
      <c r="X2019" s="6"/>
    </row>
    <row r="2020" spans="20:24" x14ac:dyDescent="0.2">
      <c r="T2020" s="6"/>
      <c r="U2020" s="6"/>
      <c r="W2020" s="6"/>
      <c r="X2020" s="6"/>
    </row>
    <row r="2021" spans="20:24" x14ac:dyDescent="0.2">
      <c r="T2021" s="6"/>
      <c r="U2021" s="6"/>
      <c r="W2021" s="6"/>
      <c r="X2021" s="6"/>
    </row>
    <row r="2022" spans="20:24" x14ac:dyDescent="0.2">
      <c r="T2022" s="6"/>
      <c r="U2022" s="6"/>
      <c r="W2022" s="6"/>
      <c r="X2022" s="6"/>
    </row>
    <row r="2023" spans="20:24" x14ac:dyDescent="0.2">
      <c r="T2023" s="6"/>
      <c r="U2023" s="6"/>
      <c r="W2023" s="6"/>
      <c r="X2023" s="6"/>
    </row>
    <row r="2024" spans="20:24" x14ac:dyDescent="0.2">
      <c r="T2024" s="6"/>
      <c r="U2024" s="6"/>
      <c r="W2024" s="6"/>
      <c r="X2024" s="6"/>
    </row>
    <row r="2025" spans="20:24" x14ac:dyDescent="0.2">
      <c r="T2025" s="6"/>
      <c r="U2025" s="6"/>
      <c r="W2025" s="6"/>
      <c r="X2025" s="6"/>
    </row>
    <row r="2026" spans="20:24" x14ac:dyDescent="0.2">
      <c r="T2026" s="6"/>
      <c r="U2026" s="6"/>
      <c r="W2026" s="6"/>
      <c r="X2026" s="6"/>
    </row>
    <row r="2027" spans="20:24" x14ac:dyDescent="0.2">
      <c r="T2027" s="6"/>
      <c r="U2027" s="6"/>
      <c r="W2027" s="6"/>
      <c r="X2027" s="6"/>
    </row>
    <row r="2028" spans="20:24" x14ac:dyDescent="0.2">
      <c r="T2028" s="6"/>
      <c r="U2028" s="6"/>
      <c r="W2028" s="6"/>
      <c r="X2028" s="6"/>
    </row>
    <row r="2029" spans="20:24" x14ac:dyDescent="0.2">
      <c r="T2029" s="6"/>
      <c r="U2029" s="6"/>
      <c r="W2029" s="6"/>
      <c r="X2029" s="6"/>
    </row>
    <row r="2030" spans="20:24" x14ac:dyDescent="0.2">
      <c r="T2030" s="6"/>
      <c r="U2030" s="6"/>
      <c r="W2030" s="6"/>
      <c r="X2030" s="6"/>
    </row>
    <row r="2031" spans="20:24" x14ac:dyDescent="0.2">
      <c r="T2031" s="6"/>
      <c r="U2031" s="6"/>
      <c r="W2031" s="6"/>
      <c r="X2031" s="6"/>
    </row>
    <row r="2032" spans="20:24" x14ac:dyDescent="0.2">
      <c r="T2032" s="6"/>
      <c r="U2032" s="6"/>
      <c r="W2032" s="6"/>
      <c r="X2032" s="6"/>
    </row>
    <row r="2033" spans="20:24" x14ac:dyDescent="0.2">
      <c r="T2033" s="6"/>
      <c r="U2033" s="6"/>
      <c r="W2033" s="6"/>
      <c r="X2033" s="6"/>
    </row>
    <row r="2034" spans="20:24" x14ac:dyDescent="0.2">
      <c r="T2034" s="6"/>
      <c r="U2034" s="6"/>
      <c r="W2034" s="6"/>
      <c r="X2034" s="6"/>
    </row>
    <row r="2035" spans="20:24" x14ac:dyDescent="0.2">
      <c r="T2035" s="6"/>
      <c r="U2035" s="6"/>
      <c r="W2035" s="6"/>
      <c r="X2035" s="6"/>
    </row>
    <row r="2036" spans="20:24" x14ac:dyDescent="0.2">
      <c r="T2036" s="6"/>
      <c r="U2036" s="6"/>
      <c r="W2036" s="6"/>
      <c r="X2036" s="6"/>
    </row>
    <row r="2037" spans="20:24" x14ac:dyDescent="0.2">
      <c r="T2037" s="6"/>
      <c r="U2037" s="6"/>
      <c r="W2037" s="6"/>
      <c r="X2037" s="6"/>
    </row>
    <row r="2038" spans="20:24" x14ac:dyDescent="0.2">
      <c r="T2038" s="6"/>
      <c r="U2038" s="6"/>
      <c r="W2038" s="6"/>
      <c r="X2038" s="6"/>
    </row>
    <row r="2039" spans="20:24" x14ac:dyDescent="0.2">
      <c r="T2039" s="6"/>
      <c r="U2039" s="6"/>
      <c r="W2039" s="6"/>
      <c r="X2039" s="6"/>
    </row>
    <row r="2040" spans="20:24" x14ac:dyDescent="0.2">
      <c r="T2040" s="6"/>
      <c r="U2040" s="6"/>
      <c r="W2040" s="6"/>
      <c r="X2040" s="6"/>
    </row>
    <row r="2041" spans="20:24" x14ac:dyDescent="0.2">
      <c r="T2041" s="6"/>
      <c r="U2041" s="6"/>
      <c r="W2041" s="6"/>
      <c r="X2041" s="6"/>
    </row>
    <row r="2042" spans="20:24" x14ac:dyDescent="0.2">
      <c r="T2042" s="6"/>
      <c r="U2042" s="6"/>
      <c r="W2042" s="6"/>
      <c r="X2042" s="6"/>
    </row>
    <row r="2043" spans="20:24" x14ac:dyDescent="0.2">
      <c r="T2043" s="6"/>
      <c r="U2043" s="6"/>
      <c r="W2043" s="6"/>
      <c r="X2043" s="6"/>
    </row>
    <row r="2044" spans="20:24" x14ac:dyDescent="0.2">
      <c r="T2044" s="6"/>
      <c r="U2044" s="6"/>
      <c r="W2044" s="6"/>
      <c r="X2044" s="6"/>
    </row>
    <row r="2045" spans="20:24" x14ac:dyDescent="0.2">
      <c r="T2045" s="6"/>
      <c r="U2045" s="6"/>
      <c r="W2045" s="6"/>
      <c r="X2045" s="6"/>
    </row>
    <row r="2046" spans="20:24" x14ac:dyDescent="0.2">
      <c r="T2046" s="6"/>
      <c r="U2046" s="6"/>
      <c r="W2046" s="6"/>
      <c r="X2046" s="6"/>
    </row>
    <row r="2047" spans="20:24" x14ac:dyDescent="0.2">
      <c r="T2047" s="6"/>
      <c r="U2047" s="6"/>
      <c r="W2047" s="6"/>
      <c r="X2047" s="6"/>
    </row>
    <row r="2048" spans="20:24" x14ac:dyDescent="0.2">
      <c r="T2048" s="6"/>
      <c r="U2048" s="6"/>
      <c r="W2048" s="6"/>
      <c r="X2048" s="6"/>
    </row>
    <row r="2049" spans="20:24" x14ac:dyDescent="0.2">
      <c r="T2049" s="6"/>
      <c r="U2049" s="6"/>
      <c r="W2049" s="6"/>
      <c r="X2049" s="6"/>
    </row>
    <row r="2050" spans="20:24" x14ac:dyDescent="0.2">
      <c r="T2050" s="6"/>
      <c r="U2050" s="6"/>
      <c r="W2050" s="6"/>
      <c r="X2050" s="6"/>
    </row>
    <row r="2051" spans="20:24" x14ac:dyDescent="0.2">
      <c r="T2051" s="6"/>
      <c r="U2051" s="6"/>
      <c r="W2051" s="6"/>
      <c r="X2051" s="6"/>
    </row>
    <row r="2052" spans="20:24" x14ac:dyDescent="0.2">
      <c r="T2052" s="6"/>
      <c r="U2052" s="6"/>
      <c r="W2052" s="6"/>
      <c r="X2052" s="6"/>
    </row>
    <row r="2053" spans="20:24" x14ac:dyDescent="0.2">
      <c r="T2053" s="6"/>
      <c r="U2053" s="6"/>
      <c r="W2053" s="6"/>
      <c r="X2053" s="6"/>
    </row>
    <row r="2054" spans="20:24" x14ac:dyDescent="0.2">
      <c r="T2054" s="6"/>
      <c r="U2054" s="6"/>
      <c r="W2054" s="6"/>
      <c r="X2054" s="6"/>
    </row>
    <row r="2055" spans="20:24" x14ac:dyDescent="0.2">
      <c r="T2055" s="6"/>
      <c r="U2055" s="6"/>
      <c r="W2055" s="6"/>
      <c r="X2055" s="6"/>
    </row>
    <row r="2056" spans="20:24" x14ac:dyDescent="0.2">
      <c r="T2056" s="6"/>
      <c r="U2056" s="6"/>
      <c r="W2056" s="6"/>
      <c r="X2056" s="6"/>
    </row>
    <row r="2057" spans="20:24" x14ac:dyDescent="0.2">
      <c r="T2057" s="6"/>
      <c r="U2057" s="6"/>
      <c r="W2057" s="6"/>
      <c r="X2057" s="6"/>
    </row>
    <row r="2058" spans="20:24" ht="15" customHeight="1" x14ac:dyDescent="0.2">
      <c r="T2058" s="6"/>
      <c r="U2058" s="6"/>
      <c r="W2058" s="6"/>
      <c r="X2058" s="6"/>
    </row>
    <row r="2059" spans="20:24" x14ac:dyDescent="0.2">
      <c r="T2059" s="6"/>
      <c r="U2059" s="6"/>
      <c r="W2059" s="6"/>
      <c r="X2059" s="6"/>
    </row>
    <row r="2060" spans="20:24" x14ac:dyDescent="0.2">
      <c r="T2060" s="6"/>
      <c r="U2060" s="6"/>
      <c r="W2060" s="6"/>
      <c r="X2060" s="6"/>
    </row>
    <row r="2061" spans="20:24" x14ac:dyDescent="0.2">
      <c r="T2061" s="6"/>
      <c r="U2061" s="6"/>
      <c r="W2061" s="6"/>
      <c r="X2061" s="6"/>
    </row>
    <row r="2062" spans="20:24" x14ac:dyDescent="0.2">
      <c r="T2062" s="6"/>
      <c r="U2062" s="6"/>
      <c r="W2062" s="6"/>
      <c r="X2062" s="6"/>
    </row>
    <row r="2063" spans="20:24" x14ac:dyDescent="0.2">
      <c r="T2063" s="6"/>
      <c r="U2063" s="6"/>
      <c r="W2063" s="6"/>
      <c r="X2063" s="6"/>
    </row>
    <row r="2064" spans="20:24" x14ac:dyDescent="0.2">
      <c r="T2064" s="6"/>
      <c r="U2064" s="6"/>
      <c r="W2064" s="6"/>
      <c r="X2064" s="6"/>
    </row>
    <row r="2065" spans="20:24" x14ac:dyDescent="0.2">
      <c r="T2065" s="6"/>
      <c r="U2065" s="6"/>
      <c r="W2065" s="6"/>
      <c r="X2065" s="6"/>
    </row>
    <row r="2066" spans="20:24" x14ac:dyDescent="0.2">
      <c r="T2066" s="6"/>
      <c r="U2066" s="6"/>
      <c r="W2066" s="6"/>
      <c r="X2066" s="6"/>
    </row>
    <row r="2067" spans="20:24" x14ac:dyDescent="0.2">
      <c r="T2067" s="6"/>
      <c r="U2067" s="6"/>
      <c r="W2067" s="6"/>
      <c r="X2067" s="6"/>
    </row>
    <row r="2068" spans="20:24" x14ac:dyDescent="0.2">
      <c r="T2068" s="6"/>
      <c r="U2068" s="6"/>
      <c r="W2068" s="6"/>
      <c r="X2068" s="6"/>
    </row>
    <row r="2069" spans="20:24" x14ac:dyDescent="0.2">
      <c r="T2069" s="6"/>
      <c r="U2069" s="6"/>
      <c r="W2069" s="6"/>
      <c r="X2069" s="6"/>
    </row>
    <row r="2070" spans="20:24" x14ac:dyDescent="0.2">
      <c r="T2070" s="6"/>
      <c r="U2070" s="6"/>
      <c r="W2070" s="6"/>
      <c r="X2070" s="6"/>
    </row>
    <row r="2071" spans="20:24" x14ac:dyDescent="0.2">
      <c r="T2071" s="6"/>
      <c r="U2071" s="6"/>
      <c r="W2071" s="6"/>
      <c r="X2071" s="6"/>
    </row>
    <row r="2072" spans="20:24" x14ac:dyDescent="0.2">
      <c r="T2072" s="6"/>
      <c r="U2072" s="6"/>
      <c r="W2072" s="6"/>
      <c r="X2072" s="6"/>
    </row>
    <row r="2073" spans="20:24" x14ac:dyDescent="0.2">
      <c r="T2073" s="6"/>
      <c r="U2073" s="6"/>
      <c r="W2073" s="6"/>
      <c r="X2073" s="6"/>
    </row>
    <row r="2074" spans="20:24" x14ac:dyDescent="0.2">
      <c r="T2074" s="6"/>
      <c r="U2074" s="6"/>
      <c r="W2074" s="6"/>
      <c r="X2074" s="6"/>
    </row>
    <row r="2075" spans="20:24" x14ac:dyDescent="0.2">
      <c r="T2075" s="6"/>
      <c r="U2075" s="6"/>
      <c r="W2075" s="6"/>
      <c r="X2075" s="6"/>
    </row>
    <row r="2076" spans="20:24" x14ac:dyDescent="0.2">
      <c r="T2076" s="6"/>
      <c r="U2076" s="6"/>
      <c r="W2076" s="6"/>
      <c r="X2076" s="6"/>
    </row>
    <row r="2077" spans="20:24" x14ac:dyDescent="0.2">
      <c r="T2077" s="6"/>
      <c r="U2077" s="6"/>
      <c r="W2077" s="6"/>
      <c r="X2077" s="6"/>
    </row>
    <row r="2078" spans="20:24" x14ac:dyDescent="0.2">
      <c r="T2078" s="6"/>
      <c r="U2078" s="6"/>
      <c r="W2078" s="6"/>
      <c r="X2078" s="6"/>
    </row>
    <row r="2079" spans="20:24" x14ac:dyDescent="0.2">
      <c r="T2079" s="6"/>
      <c r="U2079" s="6"/>
      <c r="W2079" s="6"/>
      <c r="X2079" s="6"/>
    </row>
    <row r="2080" spans="20:24" x14ac:dyDescent="0.2">
      <c r="T2080" s="6"/>
      <c r="U2080" s="6"/>
      <c r="W2080" s="6"/>
      <c r="X2080" s="6"/>
    </row>
    <row r="2081" spans="20:24" x14ac:dyDescent="0.2">
      <c r="T2081" s="6"/>
      <c r="U2081" s="6"/>
      <c r="W2081" s="6"/>
      <c r="X2081" s="6"/>
    </row>
    <row r="2082" spans="20:24" x14ac:dyDescent="0.2">
      <c r="T2082" s="6"/>
      <c r="U2082" s="6"/>
      <c r="W2082" s="6"/>
      <c r="X2082" s="6"/>
    </row>
    <row r="2083" spans="20:24" x14ac:dyDescent="0.2">
      <c r="T2083" s="6"/>
      <c r="U2083" s="6"/>
      <c r="W2083" s="6"/>
      <c r="X2083" s="6"/>
    </row>
    <row r="2084" spans="20:24" x14ac:dyDescent="0.2">
      <c r="T2084" s="6"/>
      <c r="U2084" s="6"/>
      <c r="W2084" s="6"/>
      <c r="X2084" s="6"/>
    </row>
    <row r="2085" spans="20:24" x14ac:dyDescent="0.2">
      <c r="T2085" s="6"/>
      <c r="U2085" s="6"/>
      <c r="W2085" s="6"/>
      <c r="X2085" s="6"/>
    </row>
    <row r="2086" spans="20:24" x14ac:dyDescent="0.2">
      <c r="T2086" s="6"/>
      <c r="U2086" s="6"/>
      <c r="W2086" s="6"/>
      <c r="X2086" s="6"/>
    </row>
    <row r="2087" spans="20:24" x14ac:dyDescent="0.2">
      <c r="T2087" s="6"/>
      <c r="U2087" s="6"/>
      <c r="W2087" s="6"/>
      <c r="X2087" s="6"/>
    </row>
    <row r="2088" spans="20:24" x14ac:dyDescent="0.2">
      <c r="T2088" s="6"/>
      <c r="U2088" s="6"/>
      <c r="W2088" s="6"/>
      <c r="X2088" s="6"/>
    </row>
    <row r="2089" spans="20:24" x14ac:dyDescent="0.2">
      <c r="T2089" s="6"/>
      <c r="U2089" s="6"/>
      <c r="W2089" s="6"/>
      <c r="X2089" s="6"/>
    </row>
    <row r="2090" spans="20:24" x14ac:dyDescent="0.2">
      <c r="T2090" s="6"/>
      <c r="U2090" s="6"/>
      <c r="W2090" s="6"/>
      <c r="X2090" s="6"/>
    </row>
    <row r="2091" spans="20:24" x14ac:dyDescent="0.2">
      <c r="T2091" s="6"/>
      <c r="U2091" s="6"/>
      <c r="W2091" s="6"/>
      <c r="X2091" s="6"/>
    </row>
    <row r="2092" spans="20:24" x14ac:dyDescent="0.2">
      <c r="T2092" s="6"/>
      <c r="U2092" s="6"/>
      <c r="W2092" s="6"/>
      <c r="X2092" s="6"/>
    </row>
    <row r="2093" spans="20:24" x14ac:dyDescent="0.2">
      <c r="T2093" s="6"/>
      <c r="U2093" s="6"/>
      <c r="W2093" s="6"/>
      <c r="X2093" s="6"/>
    </row>
    <row r="2094" spans="20:24" x14ac:dyDescent="0.2">
      <c r="T2094" s="6"/>
      <c r="U2094" s="6"/>
      <c r="W2094" s="6"/>
      <c r="X2094" s="6"/>
    </row>
    <row r="2095" spans="20:24" x14ac:dyDescent="0.2">
      <c r="T2095" s="6"/>
      <c r="U2095" s="6"/>
      <c r="W2095" s="6"/>
      <c r="X2095" s="6"/>
    </row>
    <row r="2096" spans="20:24" x14ac:dyDescent="0.2">
      <c r="T2096" s="6"/>
      <c r="U2096" s="6"/>
      <c r="W2096" s="6"/>
      <c r="X2096" s="6"/>
    </row>
    <row r="2097" spans="20:24" x14ac:dyDescent="0.2">
      <c r="T2097" s="6"/>
      <c r="U2097" s="6"/>
      <c r="W2097" s="6"/>
      <c r="X2097" s="6"/>
    </row>
    <row r="2098" spans="20:24" x14ac:dyDescent="0.2">
      <c r="T2098" s="6"/>
      <c r="U2098" s="6"/>
      <c r="W2098" s="6"/>
      <c r="X2098" s="6"/>
    </row>
    <row r="2099" spans="20:24" x14ac:dyDescent="0.2">
      <c r="T2099" s="6"/>
      <c r="U2099" s="6"/>
      <c r="W2099" s="6"/>
      <c r="X2099" s="6"/>
    </row>
    <row r="2100" spans="20:24" x14ac:dyDescent="0.2">
      <c r="T2100" s="6"/>
      <c r="U2100" s="6"/>
      <c r="W2100" s="6"/>
      <c r="X2100" s="6"/>
    </row>
    <row r="2101" spans="20:24" x14ac:dyDescent="0.2">
      <c r="T2101" s="6"/>
      <c r="U2101" s="6"/>
      <c r="W2101" s="6"/>
      <c r="X2101" s="6"/>
    </row>
    <row r="2102" spans="20:24" x14ac:dyDescent="0.2">
      <c r="T2102" s="6"/>
      <c r="U2102" s="6"/>
      <c r="W2102" s="6"/>
      <c r="X2102" s="6"/>
    </row>
    <row r="2103" spans="20:24" x14ac:dyDescent="0.2">
      <c r="T2103" s="6"/>
      <c r="U2103" s="6"/>
      <c r="W2103" s="6"/>
      <c r="X2103" s="6"/>
    </row>
    <row r="2104" spans="20:24" x14ac:dyDescent="0.2">
      <c r="T2104" s="6"/>
      <c r="U2104" s="6"/>
      <c r="W2104" s="6"/>
      <c r="X2104" s="6"/>
    </row>
    <row r="2105" spans="20:24" x14ac:dyDescent="0.2">
      <c r="T2105" s="6"/>
      <c r="U2105" s="6"/>
      <c r="W2105" s="6"/>
      <c r="X2105" s="6"/>
    </row>
    <row r="2106" spans="20:24" x14ac:dyDescent="0.2">
      <c r="T2106" s="6"/>
      <c r="U2106" s="6"/>
      <c r="W2106" s="6"/>
      <c r="X2106" s="6"/>
    </row>
    <row r="2107" spans="20:24" x14ac:dyDescent="0.2">
      <c r="T2107" s="6"/>
      <c r="U2107" s="6"/>
      <c r="W2107" s="6"/>
      <c r="X2107" s="6"/>
    </row>
    <row r="2108" spans="20:24" x14ac:dyDescent="0.2">
      <c r="T2108" s="6"/>
      <c r="U2108" s="6"/>
      <c r="W2108" s="6"/>
      <c r="X2108" s="6"/>
    </row>
    <row r="2109" spans="20:24" x14ac:dyDescent="0.2">
      <c r="T2109" s="6"/>
      <c r="U2109" s="6"/>
      <c r="W2109" s="6"/>
      <c r="X2109" s="6"/>
    </row>
    <row r="2110" spans="20:24" x14ac:dyDescent="0.2">
      <c r="T2110" s="6"/>
      <c r="U2110" s="6"/>
      <c r="W2110" s="6"/>
      <c r="X2110" s="6"/>
    </row>
    <row r="2111" spans="20:24" x14ac:dyDescent="0.2">
      <c r="T2111" s="6"/>
      <c r="U2111" s="6"/>
      <c r="W2111" s="6"/>
      <c r="X2111" s="6"/>
    </row>
    <row r="2112" spans="20:24" x14ac:dyDescent="0.2">
      <c r="T2112" s="6"/>
      <c r="U2112" s="6"/>
      <c r="W2112" s="6"/>
      <c r="X2112" s="6"/>
    </row>
    <row r="2113" spans="20:24" x14ac:dyDescent="0.2">
      <c r="T2113" s="6"/>
      <c r="U2113" s="6"/>
      <c r="W2113" s="6"/>
      <c r="X2113" s="6"/>
    </row>
    <row r="2114" spans="20:24" x14ac:dyDescent="0.2">
      <c r="T2114" s="6"/>
      <c r="U2114" s="6"/>
      <c r="W2114" s="6"/>
      <c r="X2114" s="6"/>
    </row>
    <row r="2115" spans="20:24" x14ac:dyDescent="0.2">
      <c r="T2115" s="6"/>
      <c r="U2115" s="6"/>
      <c r="W2115" s="6"/>
      <c r="X2115" s="6"/>
    </row>
    <row r="2116" spans="20:24" x14ac:dyDescent="0.2">
      <c r="T2116" s="6"/>
      <c r="U2116" s="6"/>
      <c r="W2116" s="6"/>
      <c r="X2116" s="6"/>
    </row>
    <row r="2117" spans="20:24" x14ac:dyDescent="0.2">
      <c r="T2117" s="6"/>
      <c r="U2117" s="6"/>
      <c r="W2117" s="6"/>
      <c r="X2117" s="6"/>
    </row>
    <row r="2118" spans="20:24" x14ac:dyDescent="0.2">
      <c r="T2118" s="6"/>
      <c r="U2118" s="6"/>
      <c r="W2118" s="6"/>
      <c r="X2118" s="6"/>
    </row>
    <row r="2119" spans="20:24" x14ac:dyDescent="0.2">
      <c r="T2119" s="6"/>
      <c r="U2119" s="6"/>
      <c r="W2119" s="6"/>
      <c r="X2119" s="6"/>
    </row>
    <row r="2120" spans="20:24" x14ac:dyDescent="0.2">
      <c r="T2120" s="6"/>
      <c r="U2120" s="6"/>
      <c r="W2120" s="6"/>
      <c r="X2120" s="6"/>
    </row>
    <row r="2121" spans="20:24" x14ac:dyDescent="0.2">
      <c r="T2121" s="6"/>
      <c r="U2121" s="6"/>
      <c r="W2121" s="6"/>
      <c r="X2121" s="6"/>
    </row>
    <row r="2122" spans="20:24" x14ac:dyDescent="0.2">
      <c r="T2122" s="6"/>
      <c r="U2122" s="6"/>
      <c r="W2122" s="6"/>
      <c r="X2122" s="6"/>
    </row>
    <row r="2123" spans="20:24" x14ac:dyDescent="0.2">
      <c r="T2123" s="6"/>
      <c r="U2123" s="6"/>
      <c r="W2123" s="6"/>
      <c r="X2123" s="6"/>
    </row>
    <row r="2124" spans="20:24" x14ac:dyDescent="0.2">
      <c r="T2124" s="6"/>
      <c r="U2124" s="6"/>
      <c r="W2124" s="6"/>
      <c r="X2124" s="6"/>
    </row>
    <row r="2125" spans="20:24" x14ac:dyDescent="0.2">
      <c r="T2125" s="6"/>
      <c r="U2125" s="6"/>
      <c r="W2125" s="6"/>
      <c r="X2125" s="6"/>
    </row>
    <row r="2126" spans="20:24" x14ac:dyDescent="0.2">
      <c r="T2126" s="6"/>
      <c r="U2126" s="6"/>
      <c r="W2126" s="6"/>
      <c r="X2126" s="6"/>
    </row>
    <row r="2127" spans="20:24" x14ac:dyDescent="0.2">
      <c r="T2127" s="6"/>
      <c r="U2127" s="6"/>
      <c r="W2127" s="6"/>
      <c r="X2127" s="6"/>
    </row>
    <row r="2128" spans="20:24" x14ac:dyDescent="0.2">
      <c r="T2128" s="6"/>
      <c r="U2128" s="6"/>
      <c r="W2128" s="6"/>
      <c r="X2128" s="6"/>
    </row>
    <row r="2129" spans="20:24" x14ac:dyDescent="0.2">
      <c r="T2129" s="6"/>
      <c r="U2129" s="6"/>
      <c r="W2129" s="6"/>
      <c r="X2129" s="6"/>
    </row>
    <row r="2130" spans="20:24" x14ac:dyDescent="0.2">
      <c r="T2130" s="6"/>
      <c r="U2130" s="6"/>
      <c r="W2130" s="6"/>
      <c r="X2130" s="6"/>
    </row>
    <row r="2131" spans="20:24" x14ac:dyDescent="0.2">
      <c r="T2131" s="6"/>
      <c r="U2131" s="6"/>
      <c r="W2131" s="6"/>
      <c r="X2131" s="6"/>
    </row>
    <row r="2132" spans="20:24" x14ac:dyDescent="0.2">
      <c r="T2132" s="6"/>
      <c r="U2132" s="6"/>
      <c r="W2132" s="6"/>
      <c r="X2132" s="6"/>
    </row>
    <row r="2133" spans="20:24" x14ac:dyDescent="0.2">
      <c r="T2133" s="6"/>
      <c r="U2133" s="6"/>
      <c r="W2133" s="6"/>
      <c r="X2133" s="6"/>
    </row>
    <row r="2134" spans="20:24" x14ac:dyDescent="0.2">
      <c r="T2134" s="6"/>
      <c r="U2134" s="6"/>
      <c r="W2134" s="6"/>
      <c r="X2134" s="6"/>
    </row>
    <row r="2135" spans="20:24" x14ac:dyDescent="0.2">
      <c r="T2135" s="6"/>
      <c r="U2135" s="6"/>
      <c r="W2135" s="6"/>
      <c r="X2135" s="6"/>
    </row>
    <row r="2136" spans="20:24" x14ac:dyDescent="0.2">
      <c r="T2136" s="6"/>
      <c r="U2136" s="6"/>
      <c r="W2136" s="6"/>
      <c r="X2136" s="6"/>
    </row>
    <row r="2137" spans="20:24" x14ac:dyDescent="0.2">
      <c r="T2137" s="6"/>
      <c r="U2137" s="6"/>
      <c r="W2137" s="6"/>
      <c r="X2137" s="6"/>
    </row>
    <row r="2138" spans="20:24" x14ac:dyDescent="0.2">
      <c r="T2138" s="6"/>
      <c r="U2138" s="6"/>
      <c r="W2138" s="6"/>
      <c r="X2138" s="6"/>
    </row>
    <row r="2139" spans="20:24" x14ac:dyDescent="0.2">
      <c r="T2139" s="6"/>
      <c r="U2139" s="6"/>
      <c r="W2139" s="6"/>
      <c r="X2139" s="6"/>
    </row>
    <row r="2140" spans="20:24" x14ac:dyDescent="0.2">
      <c r="T2140" s="6"/>
      <c r="U2140" s="6"/>
      <c r="W2140" s="6"/>
      <c r="X2140" s="6"/>
    </row>
    <row r="2141" spans="20:24" x14ac:dyDescent="0.2">
      <c r="T2141" s="6"/>
      <c r="U2141" s="6"/>
      <c r="W2141" s="6"/>
      <c r="X2141" s="6"/>
    </row>
    <row r="2142" spans="20:24" x14ac:dyDescent="0.2">
      <c r="T2142" s="6"/>
      <c r="U2142" s="6"/>
      <c r="W2142" s="6"/>
      <c r="X2142" s="6"/>
    </row>
    <row r="2143" spans="20:24" x14ac:dyDescent="0.2">
      <c r="T2143" s="6"/>
      <c r="U2143" s="6"/>
      <c r="W2143" s="6"/>
      <c r="X2143" s="6"/>
    </row>
    <row r="2144" spans="20:24" x14ac:dyDescent="0.2">
      <c r="T2144" s="6"/>
      <c r="U2144" s="6"/>
      <c r="W2144" s="6"/>
      <c r="X2144" s="6"/>
    </row>
    <row r="2145" spans="20:24" x14ac:dyDescent="0.2">
      <c r="T2145" s="6"/>
      <c r="U2145" s="6"/>
      <c r="W2145" s="6"/>
      <c r="X2145" s="6"/>
    </row>
    <row r="2146" spans="20:24" x14ac:dyDescent="0.2">
      <c r="T2146" s="6"/>
      <c r="U2146" s="6"/>
      <c r="W2146" s="6"/>
      <c r="X2146" s="6"/>
    </row>
    <row r="2147" spans="20:24" x14ac:dyDescent="0.2">
      <c r="T2147" s="6"/>
      <c r="U2147" s="6"/>
      <c r="W2147" s="6"/>
      <c r="X2147" s="6"/>
    </row>
    <row r="2148" spans="20:24" x14ac:dyDescent="0.2">
      <c r="T2148" s="6"/>
      <c r="U2148" s="6"/>
      <c r="W2148" s="6"/>
      <c r="X2148" s="6"/>
    </row>
    <row r="2149" spans="20:24" x14ac:dyDescent="0.2">
      <c r="T2149" s="6"/>
      <c r="U2149" s="6"/>
      <c r="W2149" s="6"/>
      <c r="X2149" s="6"/>
    </row>
    <row r="2150" spans="20:24" x14ac:dyDescent="0.2">
      <c r="T2150" s="6"/>
      <c r="U2150" s="6"/>
      <c r="W2150" s="6"/>
      <c r="X2150" s="6"/>
    </row>
    <row r="2151" spans="20:24" x14ac:dyDescent="0.2">
      <c r="T2151" s="6"/>
      <c r="U2151" s="6"/>
      <c r="W2151" s="6"/>
      <c r="X2151" s="6"/>
    </row>
    <row r="2152" spans="20:24" x14ac:dyDescent="0.2">
      <c r="T2152" s="6"/>
      <c r="U2152" s="6"/>
      <c r="W2152" s="6"/>
      <c r="X2152" s="6"/>
    </row>
    <row r="2153" spans="20:24" x14ac:dyDescent="0.2">
      <c r="T2153" s="6"/>
      <c r="U2153" s="6"/>
      <c r="W2153" s="6"/>
      <c r="X2153" s="6"/>
    </row>
    <row r="2154" spans="20:24" x14ac:dyDescent="0.2">
      <c r="T2154" s="6"/>
      <c r="U2154" s="6"/>
      <c r="W2154" s="6"/>
      <c r="X2154" s="6"/>
    </row>
    <row r="2155" spans="20:24" x14ac:dyDescent="0.2">
      <c r="T2155" s="6"/>
      <c r="U2155" s="6"/>
      <c r="W2155" s="6"/>
      <c r="X2155" s="6"/>
    </row>
    <row r="2156" spans="20:24" x14ac:dyDescent="0.2">
      <c r="T2156" s="6"/>
      <c r="U2156" s="6"/>
      <c r="W2156" s="6"/>
      <c r="X2156" s="6"/>
    </row>
    <row r="2157" spans="20:24" x14ac:dyDescent="0.2">
      <c r="T2157" s="6"/>
      <c r="U2157" s="6"/>
      <c r="W2157" s="6"/>
      <c r="X2157" s="6"/>
    </row>
    <row r="2158" spans="20:24" x14ac:dyDescent="0.2">
      <c r="T2158" s="6"/>
      <c r="U2158" s="6"/>
      <c r="W2158" s="6"/>
      <c r="X2158" s="6"/>
    </row>
    <row r="2159" spans="20:24" x14ac:dyDescent="0.2">
      <c r="T2159" s="6"/>
      <c r="U2159" s="6"/>
      <c r="W2159" s="6"/>
      <c r="X2159" s="6"/>
    </row>
    <row r="2160" spans="20:24" x14ac:dyDescent="0.2">
      <c r="T2160" s="6"/>
      <c r="U2160" s="6"/>
      <c r="W2160" s="6"/>
      <c r="X2160" s="6"/>
    </row>
    <row r="2161" spans="20:24" x14ac:dyDescent="0.2">
      <c r="T2161" s="6"/>
      <c r="U2161" s="6"/>
      <c r="W2161" s="6"/>
      <c r="X2161" s="6"/>
    </row>
    <row r="2162" spans="20:24" x14ac:dyDescent="0.2">
      <c r="T2162" s="6"/>
      <c r="U2162" s="6"/>
      <c r="W2162" s="6"/>
      <c r="X2162" s="6"/>
    </row>
    <row r="2163" spans="20:24" x14ac:dyDescent="0.2">
      <c r="T2163" s="6"/>
      <c r="U2163" s="6"/>
      <c r="W2163" s="6"/>
      <c r="X2163" s="6"/>
    </row>
    <row r="2164" spans="20:24" x14ac:dyDescent="0.2">
      <c r="T2164" s="6"/>
      <c r="U2164" s="6"/>
      <c r="W2164" s="6"/>
      <c r="X2164" s="6"/>
    </row>
    <row r="2165" spans="20:24" x14ac:dyDescent="0.2">
      <c r="T2165" s="6"/>
      <c r="U2165" s="6"/>
      <c r="W2165" s="6"/>
      <c r="X2165" s="6"/>
    </row>
    <row r="2166" spans="20:24" x14ac:dyDescent="0.2">
      <c r="T2166" s="6"/>
      <c r="U2166" s="6"/>
      <c r="W2166" s="6"/>
      <c r="X2166" s="6"/>
    </row>
    <row r="2167" spans="20:24" x14ac:dyDescent="0.2">
      <c r="T2167" s="6"/>
      <c r="U2167" s="6"/>
      <c r="W2167" s="6"/>
      <c r="X2167" s="6"/>
    </row>
    <row r="2168" spans="20:24" x14ac:dyDescent="0.2">
      <c r="T2168" s="6"/>
      <c r="U2168" s="6"/>
      <c r="W2168" s="6"/>
      <c r="X2168" s="6"/>
    </row>
    <row r="2169" spans="20:24" x14ac:dyDescent="0.2">
      <c r="T2169" s="6"/>
      <c r="U2169" s="6"/>
      <c r="W2169" s="6"/>
      <c r="X2169" s="6"/>
    </row>
    <row r="2170" spans="20:24" x14ac:dyDescent="0.2">
      <c r="T2170" s="6"/>
      <c r="U2170" s="6"/>
      <c r="W2170" s="6"/>
      <c r="X2170" s="6"/>
    </row>
    <row r="2171" spans="20:24" x14ac:dyDescent="0.2">
      <c r="T2171" s="6"/>
      <c r="U2171" s="6"/>
      <c r="W2171" s="6"/>
      <c r="X2171" s="6"/>
    </row>
    <row r="2172" spans="20:24" x14ac:dyDescent="0.2">
      <c r="T2172" s="6"/>
      <c r="U2172" s="6"/>
      <c r="W2172" s="6"/>
      <c r="X2172" s="6"/>
    </row>
    <row r="2173" spans="20:24" x14ac:dyDescent="0.2">
      <c r="T2173" s="6"/>
      <c r="U2173" s="6"/>
      <c r="W2173" s="6"/>
      <c r="X2173" s="6"/>
    </row>
    <row r="2174" spans="20:24" x14ac:dyDescent="0.2">
      <c r="T2174" s="6"/>
      <c r="U2174" s="6"/>
      <c r="W2174" s="6"/>
      <c r="X2174" s="6"/>
    </row>
    <row r="2175" spans="20:24" x14ac:dyDescent="0.2">
      <c r="T2175" s="6"/>
      <c r="U2175" s="6"/>
      <c r="W2175" s="6"/>
      <c r="X2175" s="6"/>
    </row>
    <row r="2176" spans="20:24" x14ac:dyDescent="0.2">
      <c r="T2176" s="6"/>
      <c r="U2176" s="6"/>
      <c r="W2176" s="6"/>
      <c r="X2176" s="6"/>
    </row>
    <row r="2177" spans="20:24" x14ac:dyDescent="0.2">
      <c r="T2177" s="6"/>
      <c r="U2177" s="6"/>
      <c r="W2177" s="6"/>
      <c r="X2177" s="6"/>
    </row>
    <row r="2178" spans="20:24" x14ac:dyDescent="0.2">
      <c r="T2178" s="6"/>
      <c r="U2178" s="6"/>
      <c r="W2178" s="6"/>
      <c r="X2178" s="6"/>
    </row>
    <row r="2179" spans="20:24" x14ac:dyDescent="0.2">
      <c r="T2179" s="6"/>
      <c r="U2179" s="6"/>
      <c r="W2179" s="6"/>
      <c r="X2179" s="6"/>
    </row>
    <row r="2180" spans="20:24" x14ac:dyDescent="0.2">
      <c r="T2180" s="6"/>
      <c r="U2180" s="6"/>
      <c r="W2180" s="6"/>
      <c r="X2180" s="6"/>
    </row>
    <row r="2181" spans="20:24" x14ac:dyDescent="0.2">
      <c r="T2181" s="6"/>
      <c r="U2181" s="6"/>
      <c r="W2181" s="6"/>
      <c r="X2181" s="6"/>
    </row>
    <row r="2182" spans="20:24" x14ac:dyDescent="0.2">
      <c r="T2182" s="6"/>
      <c r="U2182" s="6"/>
      <c r="W2182" s="6"/>
      <c r="X2182" s="6"/>
    </row>
    <row r="2183" spans="20:24" x14ac:dyDescent="0.2">
      <c r="T2183" s="6"/>
      <c r="U2183" s="6"/>
      <c r="W2183" s="6"/>
      <c r="X2183" s="6"/>
    </row>
    <row r="2184" spans="20:24" x14ac:dyDescent="0.2">
      <c r="T2184" s="6"/>
      <c r="U2184" s="6"/>
      <c r="W2184" s="6"/>
      <c r="X2184" s="6"/>
    </row>
    <row r="2185" spans="20:24" x14ac:dyDescent="0.2">
      <c r="T2185" s="6"/>
      <c r="U2185" s="6"/>
      <c r="W2185" s="6"/>
      <c r="X2185" s="6"/>
    </row>
    <row r="2186" spans="20:24" x14ac:dyDescent="0.2">
      <c r="T2186" s="6"/>
      <c r="U2186" s="6"/>
      <c r="W2186" s="6"/>
      <c r="X2186" s="6"/>
    </row>
    <row r="2187" spans="20:24" x14ac:dyDescent="0.2">
      <c r="T2187" s="6"/>
      <c r="U2187" s="6"/>
      <c r="W2187" s="6"/>
      <c r="X2187" s="6"/>
    </row>
    <row r="2188" spans="20:24" x14ac:dyDescent="0.2">
      <c r="T2188" s="6"/>
      <c r="U2188" s="6"/>
      <c r="W2188" s="6"/>
      <c r="X2188" s="6"/>
    </row>
    <row r="2189" spans="20:24" x14ac:dyDescent="0.2">
      <c r="T2189" s="6"/>
      <c r="U2189" s="6"/>
      <c r="W2189" s="6"/>
      <c r="X2189" s="6"/>
    </row>
    <row r="2190" spans="20:24" x14ac:dyDescent="0.2">
      <c r="T2190" s="6"/>
      <c r="U2190" s="6"/>
      <c r="W2190" s="6"/>
      <c r="X2190" s="6"/>
    </row>
    <row r="2191" spans="20:24" x14ac:dyDescent="0.2">
      <c r="T2191" s="6"/>
      <c r="U2191" s="6"/>
      <c r="W2191" s="6"/>
      <c r="X2191" s="6"/>
    </row>
    <row r="2192" spans="20:24" x14ac:dyDescent="0.2">
      <c r="T2192" s="6"/>
      <c r="U2192" s="6"/>
      <c r="W2192" s="6"/>
      <c r="X2192" s="6"/>
    </row>
    <row r="2193" spans="20:24" x14ac:dyDescent="0.2">
      <c r="T2193" s="6"/>
      <c r="U2193" s="6"/>
      <c r="W2193" s="6"/>
      <c r="X2193" s="6"/>
    </row>
    <row r="2194" spans="20:24" x14ac:dyDescent="0.2">
      <c r="T2194" s="6"/>
      <c r="U2194" s="6"/>
      <c r="W2194" s="6"/>
      <c r="X2194" s="6"/>
    </row>
    <row r="2195" spans="20:24" x14ac:dyDescent="0.2">
      <c r="T2195" s="6"/>
      <c r="U2195" s="6"/>
      <c r="W2195" s="6"/>
      <c r="X2195" s="6"/>
    </row>
    <row r="2196" spans="20:24" x14ac:dyDescent="0.2">
      <c r="T2196" s="6"/>
      <c r="U2196" s="6"/>
      <c r="W2196" s="6"/>
      <c r="X2196" s="6"/>
    </row>
    <row r="2197" spans="20:24" x14ac:dyDescent="0.2">
      <c r="T2197" s="6"/>
      <c r="U2197" s="6"/>
      <c r="W2197" s="6"/>
      <c r="X2197" s="6"/>
    </row>
    <row r="2198" spans="20:24" x14ac:dyDescent="0.2">
      <c r="T2198" s="6"/>
      <c r="U2198" s="6"/>
      <c r="W2198" s="6"/>
      <c r="X2198" s="6"/>
    </row>
    <row r="2199" spans="20:24" x14ac:dyDescent="0.2">
      <c r="T2199" s="6"/>
      <c r="U2199" s="6"/>
      <c r="W2199" s="6"/>
      <c r="X2199" s="6"/>
    </row>
    <row r="2200" spans="20:24" x14ac:dyDescent="0.2">
      <c r="T2200" s="6"/>
      <c r="U2200" s="6"/>
      <c r="W2200" s="6"/>
      <c r="X2200" s="6"/>
    </row>
    <row r="2201" spans="20:24" x14ac:dyDescent="0.2">
      <c r="T2201" s="6"/>
      <c r="U2201" s="6"/>
      <c r="W2201" s="6"/>
      <c r="X2201" s="6"/>
    </row>
    <row r="2202" spans="20:24" x14ac:dyDescent="0.2">
      <c r="T2202" s="6"/>
      <c r="U2202" s="6"/>
      <c r="W2202" s="6"/>
      <c r="X2202" s="6"/>
    </row>
    <row r="2203" spans="20:24" x14ac:dyDescent="0.2">
      <c r="T2203" s="6"/>
      <c r="U2203" s="6"/>
      <c r="W2203" s="6"/>
      <c r="X2203" s="6"/>
    </row>
    <row r="2204" spans="20:24" x14ac:dyDescent="0.2">
      <c r="T2204" s="6"/>
      <c r="U2204" s="6"/>
      <c r="W2204" s="6"/>
      <c r="X2204" s="6"/>
    </row>
    <row r="2205" spans="20:24" x14ac:dyDescent="0.2">
      <c r="T2205" s="6"/>
      <c r="U2205" s="6"/>
      <c r="W2205" s="6"/>
      <c r="X2205" s="6"/>
    </row>
    <row r="2206" spans="20:24" x14ac:dyDescent="0.2">
      <c r="T2206" s="6"/>
      <c r="U2206" s="6"/>
      <c r="W2206" s="6"/>
      <c r="X2206" s="6"/>
    </row>
    <row r="2207" spans="20:24" x14ac:dyDescent="0.2">
      <c r="T2207" s="6"/>
      <c r="U2207" s="6"/>
      <c r="W2207" s="6"/>
      <c r="X2207" s="6"/>
    </row>
    <row r="2208" spans="20:24" x14ac:dyDescent="0.2">
      <c r="T2208" s="6"/>
      <c r="U2208" s="6"/>
      <c r="W2208" s="6"/>
      <c r="X2208" s="6"/>
    </row>
    <row r="2209" spans="20:24" x14ac:dyDescent="0.2">
      <c r="T2209" s="6"/>
      <c r="U2209" s="6"/>
      <c r="W2209" s="6"/>
      <c r="X2209" s="6"/>
    </row>
    <row r="2210" spans="20:24" x14ac:dyDescent="0.2">
      <c r="T2210" s="6"/>
      <c r="U2210" s="6"/>
      <c r="W2210" s="6"/>
      <c r="X2210" s="6"/>
    </row>
    <row r="2211" spans="20:24" x14ac:dyDescent="0.2">
      <c r="T2211" s="6"/>
      <c r="U2211" s="6"/>
      <c r="W2211" s="6"/>
      <c r="X2211" s="6"/>
    </row>
    <row r="2212" spans="20:24" x14ac:dyDescent="0.2">
      <c r="T2212" s="6"/>
      <c r="U2212" s="6"/>
      <c r="W2212" s="6"/>
      <c r="X2212" s="6"/>
    </row>
    <row r="2213" spans="20:24" x14ac:dyDescent="0.2">
      <c r="T2213" s="6"/>
      <c r="U2213" s="6"/>
      <c r="W2213" s="6"/>
      <c r="X2213" s="6"/>
    </row>
    <row r="2214" spans="20:24" x14ac:dyDescent="0.2">
      <c r="T2214" s="6"/>
      <c r="U2214" s="6"/>
      <c r="W2214" s="6"/>
      <c r="X2214" s="6"/>
    </row>
    <row r="2215" spans="20:24" x14ac:dyDescent="0.2">
      <c r="T2215" s="6"/>
      <c r="U2215" s="6"/>
      <c r="W2215" s="6"/>
      <c r="X2215" s="6"/>
    </row>
    <row r="2216" spans="20:24" x14ac:dyDescent="0.2">
      <c r="T2216" s="6"/>
      <c r="U2216" s="6"/>
      <c r="W2216" s="6"/>
      <c r="X2216" s="6"/>
    </row>
    <row r="2217" spans="20:24" x14ac:dyDescent="0.2">
      <c r="T2217" s="6"/>
      <c r="U2217" s="6"/>
      <c r="W2217" s="6"/>
      <c r="X2217" s="6"/>
    </row>
    <row r="2218" spans="20:24" x14ac:dyDescent="0.2">
      <c r="T2218" s="6"/>
      <c r="U2218" s="6"/>
      <c r="W2218" s="6"/>
      <c r="X2218" s="6"/>
    </row>
    <row r="2219" spans="20:24" x14ac:dyDescent="0.2">
      <c r="T2219" s="6"/>
      <c r="U2219" s="6"/>
      <c r="W2219" s="6"/>
      <c r="X2219" s="6"/>
    </row>
    <row r="2220" spans="20:24" x14ac:dyDescent="0.2">
      <c r="T2220" s="6"/>
      <c r="U2220" s="6"/>
      <c r="W2220" s="6"/>
      <c r="X2220" s="6"/>
    </row>
    <row r="2221" spans="20:24" x14ac:dyDescent="0.2">
      <c r="T2221" s="6"/>
      <c r="U2221" s="6"/>
      <c r="W2221" s="6"/>
      <c r="X2221" s="6"/>
    </row>
    <row r="2222" spans="20:24" x14ac:dyDescent="0.2">
      <c r="T2222" s="6"/>
      <c r="U2222" s="6"/>
      <c r="W2222" s="6"/>
      <c r="X2222" s="6"/>
    </row>
    <row r="2223" spans="20:24" x14ac:dyDescent="0.2">
      <c r="T2223" s="6"/>
      <c r="U2223" s="6"/>
      <c r="W2223" s="6"/>
      <c r="X2223" s="6"/>
    </row>
    <row r="2224" spans="20:24" x14ac:dyDescent="0.2">
      <c r="T2224" s="6"/>
      <c r="U2224" s="6"/>
      <c r="W2224" s="6"/>
      <c r="X2224" s="6"/>
    </row>
    <row r="2225" spans="20:24" x14ac:dyDescent="0.2">
      <c r="T2225" s="6"/>
      <c r="U2225" s="6"/>
      <c r="W2225" s="6"/>
      <c r="X2225" s="6"/>
    </row>
    <row r="2226" spans="20:24" x14ac:dyDescent="0.2">
      <c r="T2226" s="6"/>
      <c r="U2226" s="6"/>
      <c r="W2226" s="6"/>
      <c r="X2226" s="6"/>
    </row>
    <row r="2227" spans="20:24" x14ac:dyDescent="0.2">
      <c r="T2227" s="6"/>
      <c r="U2227" s="6"/>
      <c r="W2227" s="6"/>
      <c r="X2227" s="6"/>
    </row>
    <row r="2228" spans="20:24" x14ac:dyDescent="0.2">
      <c r="T2228" s="6"/>
      <c r="U2228" s="6"/>
      <c r="W2228" s="6"/>
      <c r="X2228" s="6"/>
    </row>
    <row r="2229" spans="20:24" x14ac:dyDescent="0.2">
      <c r="T2229" s="6"/>
      <c r="U2229" s="6"/>
      <c r="W2229" s="6"/>
      <c r="X2229" s="6"/>
    </row>
    <row r="2230" spans="20:24" x14ac:dyDescent="0.2">
      <c r="T2230" s="6"/>
      <c r="U2230" s="6"/>
      <c r="W2230" s="6"/>
      <c r="X2230" s="6"/>
    </row>
    <row r="2231" spans="20:24" x14ac:dyDescent="0.2">
      <c r="T2231" s="6"/>
      <c r="U2231" s="6"/>
      <c r="W2231" s="6"/>
      <c r="X2231" s="6"/>
    </row>
    <row r="2232" spans="20:24" x14ac:dyDescent="0.2">
      <c r="T2232" s="6"/>
      <c r="U2232" s="6"/>
      <c r="W2232" s="6"/>
      <c r="X2232" s="6"/>
    </row>
    <row r="2233" spans="20:24" x14ac:dyDescent="0.2">
      <c r="T2233" s="6"/>
      <c r="U2233" s="6"/>
      <c r="W2233" s="6"/>
      <c r="X2233" s="6"/>
    </row>
    <row r="2234" spans="20:24" x14ac:dyDescent="0.2">
      <c r="T2234" s="6"/>
      <c r="U2234" s="6"/>
      <c r="W2234" s="6"/>
      <c r="X2234" s="6"/>
    </row>
    <row r="2235" spans="20:24" x14ac:dyDescent="0.2">
      <c r="T2235" s="6"/>
      <c r="U2235" s="6"/>
      <c r="W2235" s="6"/>
      <c r="X2235" s="6"/>
    </row>
    <row r="2236" spans="20:24" x14ac:dyDescent="0.2">
      <c r="T2236" s="6"/>
      <c r="U2236" s="6"/>
      <c r="W2236" s="6"/>
      <c r="X2236" s="6"/>
    </row>
    <row r="2237" spans="20:24" x14ac:dyDescent="0.2">
      <c r="T2237" s="6"/>
      <c r="U2237" s="6"/>
      <c r="W2237" s="6"/>
      <c r="X2237" s="6"/>
    </row>
    <row r="2238" spans="20:24" x14ac:dyDescent="0.2">
      <c r="T2238" s="6"/>
      <c r="U2238" s="6"/>
      <c r="W2238" s="6"/>
      <c r="X2238" s="6"/>
    </row>
    <row r="2239" spans="20:24" x14ac:dyDescent="0.2">
      <c r="T2239" s="6"/>
      <c r="U2239" s="6"/>
      <c r="W2239" s="6"/>
      <c r="X2239" s="6"/>
    </row>
    <row r="2240" spans="20:24" x14ac:dyDescent="0.2">
      <c r="T2240" s="6"/>
      <c r="U2240" s="6"/>
      <c r="W2240" s="6"/>
      <c r="X2240" s="6"/>
    </row>
    <row r="2241" spans="20:24" x14ac:dyDescent="0.2">
      <c r="T2241" s="6"/>
      <c r="U2241" s="6"/>
      <c r="W2241" s="6"/>
      <c r="X2241" s="6"/>
    </row>
    <row r="2242" spans="20:24" x14ac:dyDescent="0.2">
      <c r="T2242" s="6"/>
      <c r="U2242" s="6"/>
      <c r="W2242" s="6"/>
      <c r="X2242" s="6"/>
    </row>
    <row r="2243" spans="20:24" x14ac:dyDescent="0.2">
      <c r="T2243" s="6"/>
      <c r="U2243" s="6"/>
      <c r="W2243" s="6"/>
      <c r="X2243" s="6"/>
    </row>
    <row r="2244" spans="20:24" x14ac:dyDescent="0.2">
      <c r="T2244" s="6"/>
      <c r="U2244" s="6"/>
      <c r="W2244" s="6"/>
      <c r="X2244" s="6"/>
    </row>
    <row r="2245" spans="20:24" x14ac:dyDescent="0.2">
      <c r="T2245" s="6"/>
      <c r="U2245" s="6"/>
      <c r="W2245" s="6"/>
      <c r="X2245" s="6"/>
    </row>
    <row r="2246" spans="20:24" x14ac:dyDescent="0.2">
      <c r="T2246" s="6"/>
      <c r="U2246" s="6"/>
      <c r="W2246" s="6"/>
      <c r="X2246" s="6"/>
    </row>
    <row r="2247" spans="20:24" x14ac:dyDescent="0.2">
      <c r="T2247" s="6"/>
      <c r="U2247" s="6"/>
      <c r="W2247" s="6"/>
      <c r="X2247" s="6"/>
    </row>
    <row r="2248" spans="20:24" x14ac:dyDescent="0.2">
      <c r="T2248" s="6"/>
      <c r="U2248" s="6"/>
      <c r="W2248" s="6"/>
      <c r="X2248" s="6"/>
    </row>
    <row r="2249" spans="20:24" x14ac:dyDescent="0.2">
      <c r="T2249" s="6"/>
      <c r="U2249" s="6"/>
      <c r="W2249" s="6"/>
      <c r="X2249" s="6"/>
    </row>
    <row r="2250" spans="20:24" x14ac:dyDescent="0.2">
      <c r="T2250" s="6"/>
      <c r="U2250" s="6"/>
      <c r="W2250" s="6"/>
      <c r="X2250" s="6"/>
    </row>
    <row r="2251" spans="20:24" x14ac:dyDescent="0.2">
      <c r="T2251" s="6"/>
      <c r="U2251" s="6"/>
      <c r="W2251" s="6"/>
      <c r="X2251" s="6"/>
    </row>
    <row r="2252" spans="20:24" x14ac:dyDescent="0.2">
      <c r="T2252" s="6"/>
      <c r="U2252" s="6"/>
      <c r="W2252" s="6"/>
      <c r="X2252" s="6"/>
    </row>
    <row r="2253" spans="20:24" x14ac:dyDescent="0.2">
      <c r="T2253" s="6"/>
      <c r="U2253" s="6"/>
      <c r="W2253" s="6"/>
      <c r="X2253" s="6"/>
    </row>
    <row r="2254" spans="20:24" x14ac:dyDescent="0.2">
      <c r="T2254" s="6"/>
      <c r="U2254" s="6"/>
      <c r="W2254" s="6"/>
      <c r="X2254" s="6"/>
    </row>
    <row r="2255" spans="20:24" x14ac:dyDescent="0.2">
      <c r="T2255" s="6"/>
      <c r="U2255" s="6"/>
      <c r="W2255" s="6"/>
      <c r="X2255" s="6"/>
    </row>
    <row r="2256" spans="20:24" x14ac:dyDescent="0.2">
      <c r="T2256" s="6"/>
      <c r="U2256" s="6"/>
      <c r="W2256" s="6"/>
      <c r="X2256" s="6"/>
    </row>
    <row r="2257" spans="20:28" x14ac:dyDescent="0.2">
      <c r="T2257" s="6"/>
      <c r="U2257" s="6"/>
      <c r="W2257" s="6"/>
      <c r="X2257" s="6"/>
    </row>
    <row r="2258" spans="20:28" x14ac:dyDescent="0.2">
      <c r="T2258" s="6"/>
      <c r="U2258" s="6"/>
      <c r="W2258" s="6"/>
      <c r="X2258" s="6"/>
    </row>
    <row r="2259" spans="20:28" x14ac:dyDescent="0.2">
      <c r="T2259" s="6"/>
      <c r="U2259" s="6"/>
      <c r="W2259" s="6"/>
      <c r="X2259" s="6"/>
    </row>
    <row r="2260" spans="20:28" x14ac:dyDescent="0.2">
      <c r="T2260" s="6">
        <f>+S2260*N2260</f>
        <v>0</v>
      </c>
      <c r="U2260" s="6">
        <f>+S2260*Q2260</f>
        <v>0</v>
      </c>
      <c r="V2260" s="1" t="str">
        <f>IF(AB2260=0,IFERROR(VLOOKUP(L2260,[1]listaMateriales!A:K,11,0),"-"),"Sin producto")</f>
        <v>Sin Producto</v>
      </c>
      <c r="W2260" s="6">
        <f>+IF(OR(K2260="27",K2260="28",K2260="29"),VLOOKUP(L2260,[1]listaMateriales!A:E,5,0),0)*N2260/1000</f>
        <v>0</v>
      </c>
      <c r="X2260" s="6">
        <f>+IF(W2260=0,0,T2260/W2260)</f>
        <v>0</v>
      </c>
      <c r="Y2260" s="1" t="str">
        <f>MID(L2260,14,1)</f>
        <v/>
      </c>
      <c r="Z2260" s="2" t="str">
        <f>IF(IFERROR(FIND("PUL",M2260,1),0)&gt;1,"pulido","no")</f>
        <v>no</v>
      </c>
      <c r="AA2260" s="2" t="str">
        <f>IF(IFERROR(FIND("BIOC",M2260,1),0)&gt;1,"BIOCITY","no")</f>
        <v>no</v>
      </c>
      <c r="AB2260" s="2">
        <f>IFERROR(SEARCH("INT",F2260,1),0)+IFERROR(SEARCH("DEV",F2260,1),0)+IFERROR(SEARCH("FC",F2260,1),0)+IFERROR(SEARCH("USD",F2260,1),0)</f>
        <v>0</v>
      </c>
    </row>
    <row r="2261" spans="20:28" x14ac:dyDescent="0.2">
      <c r="T2261" s="6">
        <f>+S2261*N2261</f>
        <v>0</v>
      </c>
      <c r="U2261" s="6">
        <f>+S2261*Q2261</f>
        <v>0</v>
      </c>
      <c r="V2261" s="1" t="str">
        <f>IF(AB2261=0,IFERROR(VLOOKUP(L2261,[1]listaMateriales!A:K,11,0),"-"),"Sin producto")</f>
        <v>Sin Producto</v>
      </c>
      <c r="W2261" s="6">
        <f>+IF(OR(K2261="27",K2261="28",K2261="29"),VLOOKUP(L2261,[1]listaMateriales!A:E,5,0),0)*N2261/1000</f>
        <v>0</v>
      </c>
      <c r="X2261" s="6">
        <f>+IF(W2261=0,0,T2261/W2261)</f>
        <v>0</v>
      </c>
      <c r="Y2261" s="1" t="str">
        <f>MID(L2261,14,1)</f>
        <v/>
      </c>
      <c r="Z2261" s="2" t="str">
        <f>IF(IFERROR(FIND("PUL",M2261,1),0)&gt;1,"pulido","no")</f>
        <v>no</v>
      </c>
      <c r="AA2261" s="2" t="str">
        <f>IF(IFERROR(FIND("BIOC",M2261,1),0)&gt;1,"BIOCITY","no")</f>
        <v>no</v>
      </c>
      <c r="AB2261" s="2">
        <f>IFERROR(SEARCH("INT",F2261,1),0)+IFERROR(SEARCH("DEV",F2261,1),0)+IFERROR(SEARCH("FC",F2261,1),0)+IFERROR(SEARCH("USD",F2261,1),0)</f>
        <v>0</v>
      </c>
    </row>
    <row r="2262" spans="20:28" x14ac:dyDescent="0.2">
      <c r="T2262" s="6">
        <f>+S2262*N2262</f>
        <v>0</v>
      </c>
      <c r="U2262" s="6">
        <f>+S2262*Q2262</f>
        <v>0</v>
      </c>
      <c r="V2262" s="1" t="str">
        <f>IF(AB2262=0,IFERROR(VLOOKUP(L2262,[1]listaMateriales!A:K,11,0),"-"),"Sin producto")</f>
        <v>Sin Producto</v>
      </c>
      <c r="W2262" s="6">
        <f>+IF(OR(K2262="27",K2262="28",K2262="29"),VLOOKUP(L2262,[1]listaMateriales!A:E,5,0),0)*N2262/1000</f>
        <v>0</v>
      </c>
      <c r="X2262" s="6">
        <f>+IF(W2262=0,0,T2262/W2262)</f>
        <v>0</v>
      </c>
      <c r="Y2262" s="1" t="str">
        <f>MID(L2262,14,1)</f>
        <v/>
      </c>
      <c r="Z2262" s="2" t="str">
        <f>IF(IFERROR(FIND("PUL",M2262,1),0)&gt;1,"pulido","no")</f>
        <v>no</v>
      </c>
      <c r="AA2262" s="2" t="str">
        <f>IF(IFERROR(FIND("BIOC",M2262,1),0)&gt;1,"BIOCITY","no")</f>
        <v>no</v>
      </c>
      <c r="AB2262" s="2">
        <f>IFERROR(SEARCH("INT",F2262,1),0)+IFERROR(SEARCH("DEV",F2262,1),0)+IFERROR(SEARCH("FC",F2262,1),0)+IFERROR(SEARCH("USD",F2262,1),0)</f>
        <v>0</v>
      </c>
    </row>
    <row r="2263" spans="20:28" x14ac:dyDescent="0.2">
      <c r="T2263" s="6">
        <f>+S2263*N2263</f>
        <v>0</v>
      </c>
      <c r="U2263" s="6">
        <f>+S2263*Q2263</f>
        <v>0</v>
      </c>
      <c r="V2263" s="1" t="str">
        <f>IF(AB2263=0,IFERROR(VLOOKUP(L2263,[1]listaMateriales!A:K,11,0),"-"),"Sin producto")</f>
        <v>Sin Producto</v>
      </c>
      <c r="W2263" s="6">
        <f>+IF(OR(K2263="27",K2263="28",K2263="29"),VLOOKUP(L2263,[1]listaMateriales!A:E,5,0),0)*N2263/1000</f>
        <v>0</v>
      </c>
      <c r="X2263" s="6">
        <f>+IF(W2263=0,0,T2263/W2263)</f>
        <v>0</v>
      </c>
      <c r="Y2263" s="1" t="str">
        <f>MID(L2263,14,1)</f>
        <v/>
      </c>
      <c r="Z2263" s="2" t="str">
        <f>IF(IFERROR(FIND("PUL",M2263,1),0)&gt;1,"pulido","no")</f>
        <v>no</v>
      </c>
      <c r="AA2263" s="2" t="str">
        <f>IF(IFERROR(FIND("BIOC",M2263,1),0)&gt;1,"BIOCITY","no")</f>
        <v>no</v>
      </c>
      <c r="AB2263" s="2">
        <f>IFERROR(SEARCH("INT",F2263,1),0)+IFERROR(SEARCH("DEV",F2263,1),0)+IFERROR(SEARCH("FC",F2263,1),0)+IFERROR(SEARCH("USD",F2263,1),0)</f>
        <v>0</v>
      </c>
    </row>
    <row r="2264" spans="20:28" x14ac:dyDescent="0.2">
      <c r="T2264" s="6">
        <f>+S2264*N2264</f>
        <v>0</v>
      </c>
      <c r="U2264" s="6">
        <f>+S2264*Q2264</f>
        <v>0</v>
      </c>
      <c r="V2264" s="1" t="str">
        <f>IF(AB2264=0,IFERROR(VLOOKUP(L2264,[1]listaMateriales!A:K,11,0),"-"),"Sin producto")</f>
        <v>Sin Producto</v>
      </c>
      <c r="W2264" s="6">
        <f>+IF(OR(K2264="27",K2264="28",K2264="29"),VLOOKUP(L2264,[1]listaMateriales!A:E,5,0),0)*N2264/1000</f>
        <v>0</v>
      </c>
      <c r="X2264" s="6">
        <f>+IF(W2264=0,0,T2264/W2264)</f>
        <v>0</v>
      </c>
      <c r="Y2264" s="1" t="str">
        <f>MID(L2264,14,1)</f>
        <v/>
      </c>
      <c r="Z2264" s="2" t="str">
        <f>IF(IFERROR(FIND("PUL",M2264,1),0)&gt;1,"pulido","no")</f>
        <v>no</v>
      </c>
      <c r="AA2264" s="2" t="str">
        <f>IF(IFERROR(FIND("BIOC",M2264,1),0)&gt;1,"BIOCITY","no")</f>
        <v>no</v>
      </c>
      <c r="AB2264" s="2">
        <f>IFERROR(SEARCH("INT",F2264,1),0)+IFERROR(SEARCH("DEV",F2264,1),0)+IFERROR(SEARCH("FC",F2264,1),0)+IFERROR(SEARCH("USD",F2264,1),0)</f>
        <v>0</v>
      </c>
    </row>
    <row r="2265" spans="20:28" x14ac:dyDescent="0.2">
      <c r="T2265" s="6">
        <f>+S2265*N2265</f>
        <v>0</v>
      </c>
      <c r="U2265" s="6">
        <f>+S2265*Q2265</f>
        <v>0</v>
      </c>
      <c r="V2265" s="1" t="str">
        <f>IF(AB2265=0,IFERROR(VLOOKUP(L2265,[1]listaMateriales!A:K,11,0),"-"),"Sin producto")</f>
        <v>Sin Producto</v>
      </c>
      <c r="W2265" s="6">
        <f>+IF(OR(K2265="27",K2265="28",K2265="29"),VLOOKUP(L2265,[1]listaMateriales!A:E,5,0),0)*N2265/1000</f>
        <v>0</v>
      </c>
      <c r="X2265" s="6">
        <f>+IF(W2265=0,0,T2265/W2265)</f>
        <v>0</v>
      </c>
      <c r="Y2265" s="1" t="str">
        <f>MID(L2265,14,1)</f>
        <v/>
      </c>
      <c r="Z2265" s="2" t="str">
        <f>IF(IFERROR(FIND("PUL",M2265,1),0)&gt;1,"pulido","no")</f>
        <v>no</v>
      </c>
      <c r="AA2265" s="2" t="str">
        <f>IF(IFERROR(FIND("BIOC",M2265,1),0)&gt;1,"BIOCITY","no")</f>
        <v>no</v>
      </c>
      <c r="AB2265" s="2">
        <f>IFERROR(SEARCH("INT",F2265,1),0)+IFERROR(SEARCH("DEV",F2265,1),0)+IFERROR(SEARCH("FC",F2265,1),0)+IFERROR(SEARCH("USD",F2265,1),0)</f>
        <v>0</v>
      </c>
    </row>
    <row r="2266" spans="20:28" x14ac:dyDescent="0.2">
      <c r="T2266" s="6">
        <f>+S2266*N2266</f>
        <v>0</v>
      </c>
      <c r="U2266" s="6">
        <f>+S2266*Q2266</f>
        <v>0</v>
      </c>
      <c r="V2266" s="1" t="str">
        <f>IF(AB2266=0,IFERROR(VLOOKUP(L2266,[1]listaMateriales!A:K,11,0),"-"),"Sin producto")</f>
        <v>Sin Producto</v>
      </c>
      <c r="W2266" s="6">
        <f>+IF(OR(K2266="27",K2266="28",K2266="29"),VLOOKUP(L2266,[1]listaMateriales!A:E,5,0),0)*N2266/1000</f>
        <v>0</v>
      </c>
      <c r="X2266" s="6">
        <f>+IF(W2266=0,0,T2266/W2266)</f>
        <v>0</v>
      </c>
      <c r="Y2266" s="1" t="str">
        <f>MID(L2266,14,1)</f>
        <v/>
      </c>
      <c r="Z2266" s="2" t="str">
        <f>IF(IFERROR(FIND("PUL",M2266,1),0)&gt;1,"pulido","no")</f>
        <v>no</v>
      </c>
      <c r="AA2266" s="2" t="str">
        <f>IF(IFERROR(FIND("BIOC",M2266,1),0)&gt;1,"BIOCITY","no")</f>
        <v>no</v>
      </c>
      <c r="AB2266" s="2">
        <f>IFERROR(SEARCH("INT",F2266,1),0)+IFERROR(SEARCH("DEV",F2266,1),0)+IFERROR(SEARCH("FC",F2266,1),0)+IFERROR(SEARCH("USD",F2266,1),0)</f>
        <v>0</v>
      </c>
    </row>
    <row r="2267" spans="20:28" x14ac:dyDescent="0.2">
      <c r="T2267" s="6">
        <f>+S2267*N2267</f>
        <v>0</v>
      </c>
      <c r="U2267" s="6">
        <f>+S2267*Q2267</f>
        <v>0</v>
      </c>
      <c r="V2267" s="1" t="str">
        <f>IF(AB2267=0,IFERROR(VLOOKUP(L2267,[1]listaMateriales!A:K,11,0),"-"),"Sin producto")</f>
        <v>Sin Producto</v>
      </c>
      <c r="W2267" s="6">
        <f>+IF(OR(K2267="27",K2267="28",K2267="29"),VLOOKUP(L2267,[1]listaMateriales!A:E,5,0),0)*N2267/1000</f>
        <v>0</v>
      </c>
      <c r="X2267" s="6">
        <f>+IF(W2267=0,0,T2267/W2267)</f>
        <v>0</v>
      </c>
      <c r="Y2267" s="1" t="str">
        <f>MID(L2267,14,1)</f>
        <v/>
      </c>
      <c r="Z2267" s="2" t="str">
        <f>IF(IFERROR(FIND("PUL",M2267,1),0)&gt;1,"pulido","no")</f>
        <v>no</v>
      </c>
      <c r="AA2267" s="2" t="str">
        <f>IF(IFERROR(FIND("BIOC",M2267,1),0)&gt;1,"BIOCITY","no")</f>
        <v>no</v>
      </c>
      <c r="AB2267" s="2">
        <f>IFERROR(SEARCH("INT",F2267,1),0)+IFERROR(SEARCH("DEV",F2267,1),0)+IFERROR(SEARCH("FC",F2267,1),0)+IFERROR(SEARCH("USD",F2267,1),0)</f>
        <v>0</v>
      </c>
    </row>
    <row r="2268" spans="20:28" x14ac:dyDescent="0.2">
      <c r="T2268" s="6">
        <f>+S2268*N2268</f>
        <v>0</v>
      </c>
      <c r="U2268" s="6">
        <f>+S2268*Q2268</f>
        <v>0</v>
      </c>
      <c r="V2268" s="1" t="str">
        <f>IF(AB2268=0,IFERROR(VLOOKUP(L2268,[1]listaMateriales!A:K,11,0),"-"),"Sin producto")</f>
        <v>Sin Producto</v>
      </c>
      <c r="W2268" s="6">
        <f>+IF(OR(K2268="27",K2268="28",K2268="29"),VLOOKUP(L2268,[1]listaMateriales!A:E,5,0),0)*N2268/1000</f>
        <v>0</v>
      </c>
      <c r="X2268" s="6">
        <f>+IF(W2268=0,0,T2268/W2268)</f>
        <v>0</v>
      </c>
      <c r="Y2268" s="1" t="str">
        <f>MID(L2268,14,1)</f>
        <v/>
      </c>
      <c r="Z2268" s="2" t="str">
        <f>IF(IFERROR(FIND("PUL",M2268,1),0)&gt;1,"pulido","no")</f>
        <v>no</v>
      </c>
      <c r="AA2268" s="2" t="str">
        <f>IF(IFERROR(FIND("BIOC",M2268,1),0)&gt;1,"BIOCITY","no")</f>
        <v>no</v>
      </c>
      <c r="AB2268" s="2">
        <f>IFERROR(SEARCH("INT",F2268,1),0)+IFERROR(SEARCH("DEV",F2268,1),0)+IFERROR(SEARCH("FC",F2268,1),0)+IFERROR(SEARCH("USD",F2268,1),0)</f>
        <v>0</v>
      </c>
    </row>
    <row r="2269" spans="20:28" x14ac:dyDescent="0.2">
      <c r="T2269" s="6">
        <f>+S2269*N2269</f>
        <v>0</v>
      </c>
      <c r="U2269" s="6">
        <f>+S2269*Q2269</f>
        <v>0</v>
      </c>
      <c r="V2269" s="1" t="str">
        <f>IF(AB2269=0,IFERROR(VLOOKUP(L2269,[1]listaMateriales!A:K,11,0),"-"),"Sin producto")</f>
        <v>Sin Producto</v>
      </c>
      <c r="W2269" s="6">
        <f>+IF(OR(K2269="27",K2269="28",K2269="29"),VLOOKUP(L2269,[1]listaMateriales!A:E,5,0),0)*N2269/1000</f>
        <v>0</v>
      </c>
      <c r="X2269" s="6">
        <f>+IF(W2269=0,0,T2269/W2269)</f>
        <v>0</v>
      </c>
      <c r="Y2269" s="1" t="str">
        <f>MID(L2269,14,1)</f>
        <v/>
      </c>
      <c r="Z2269" s="2" t="str">
        <f>IF(IFERROR(FIND("PUL",M2269,1),0)&gt;1,"pulido","no")</f>
        <v>no</v>
      </c>
      <c r="AA2269" s="2" t="str">
        <f>IF(IFERROR(FIND("BIOC",M2269,1),0)&gt;1,"BIOCITY","no")</f>
        <v>no</v>
      </c>
      <c r="AB2269" s="2">
        <f>IFERROR(SEARCH("INT",F2269,1),0)+IFERROR(SEARCH("DEV",F2269,1),0)+IFERROR(SEARCH("FC",F2269,1),0)+IFERROR(SEARCH("USD",F2269,1),0)</f>
        <v>0</v>
      </c>
    </row>
    <row r="2270" spans="20:28" x14ac:dyDescent="0.2">
      <c r="T2270" s="6">
        <f>+S2270*N2270</f>
        <v>0</v>
      </c>
      <c r="U2270" s="6">
        <f>+S2270*Q2270</f>
        <v>0</v>
      </c>
      <c r="V2270" s="1" t="str">
        <f>IF(AB2270=0,IFERROR(VLOOKUP(L2270,[1]listaMateriales!A:K,11,0),"-"),"Sin producto")</f>
        <v>Sin Producto</v>
      </c>
      <c r="W2270" s="6">
        <f>+IF(OR(K2270="27",K2270="28",K2270="29"),VLOOKUP(L2270,[1]listaMateriales!A:E,5,0),0)*N2270/1000</f>
        <v>0</v>
      </c>
      <c r="X2270" s="6">
        <f>+IF(W2270=0,0,T2270/W2270)</f>
        <v>0</v>
      </c>
      <c r="Y2270" s="1" t="str">
        <f>MID(L2270,14,1)</f>
        <v/>
      </c>
      <c r="Z2270" s="2" t="str">
        <f>IF(IFERROR(FIND("PUL",M2270,1),0)&gt;1,"pulido","no")</f>
        <v>no</v>
      </c>
      <c r="AA2270" s="2" t="str">
        <f>IF(IFERROR(FIND("BIOC",M2270,1),0)&gt;1,"BIOCITY","no")</f>
        <v>no</v>
      </c>
      <c r="AB2270" s="2">
        <f>IFERROR(SEARCH("INT",F2270,1),0)+IFERROR(SEARCH("DEV",F2270,1),0)+IFERROR(SEARCH("FC",F2270,1),0)+IFERROR(SEARCH("USD",F2270,1),0)</f>
        <v>0</v>
      </c>
    </row>
    <row r="2271" spans="20:28" x14ac:dyDescent="0.2">
      <c r="T2271" s="6">
        <f>+S2271*N2271</f>
        <v>0</v>
      </c>
      <c r="U2271" s="6">
        <f>+S2271*Q2271</f>
        <v>0</v>
      </c>
      <c r="V2271" s="1" t="str">
        <f>IF(AB2271=0,IFERROR(VLOOKUP(L2271,[1]listaMateriales!A:K,11,0),"-"),"Sin producto")</f>
        <v>Sin Producto</v>
      </c>
      <c r="W2271" s="6">
        <f>+IF(OR(K2271="27",K2271="28",K2271="29"),VLOOKUP(L2271,[1]listaMateriales!A:E,5,0),0)*N2271/1000</f>
        <v>0</v>
      </c>
      <c r="X2271" s="6">
        <f>+IF(W2271=0,0,T2271/W2271)</f>
        <v>0</v>
      </c>
      <c r="Y2271" s="1" t="str">
        <f>MID(L2271,14,1)</f>
        <v/>
      </c>
      <c r="Z2271" s="2" t="str">
        <f>IF(IFERROR(FIND("PUL",M2271,1),0)&gt;1,"pulido","no")</f>
        <v>no</v>
      </c>
      <c r="AA2271" s="2" t="str">
        <f>IF(IFERROR(FIND("BIOC",M2271,1),0)&gt;1,"BIOCITY","no")</f>
        <v>no</v>
      </c>
      <c r="AB2271" s="2">
        <f>IFERROR(SEARCH("INT",F2271,1),0)+IFERROR(SEARCH("DEV",F2271,1),0)+IFERROR(SEARCH("FC",F2271,1),0)+IFERROR(SEARCH("USD",F2271,1),0)</f>
        <v>0</v>
      </c>
    </row>
    <row r="2272" spans="20:28" x14ac:dyDescent="0.2">
      <c r="T2272" s="6">
        <f>+S2272*N2272</f>
        <v>0</v>
      </c>
      <c r="U2272" s="6">
        <f>+S2272*Q2272</f>
        <v>0</v>
      </c>
      <c r="V2272" s="1" t="str">
        <f>IF(AB2272=0,IFERROR(VLOOKUP(L2272,[1]listaMateriales!A:K,11,0),"-"),"Sin producto")</f>
        <v>Sin Producto</v>
      </c>
      <c r="W2272" s="6">
        <f>+IF(OR(K2272="27",K2272="28",K2272="29"),VLOOKUP(L2272,[1]listaMateriales!A:E,5,0),0)*N2272/1000</f>
        <v>0</v>
      </c>
      <c r="X2272" s="6">
        <f>+IF(W2272=0,0,T2272/W2272)</f>
        <v>0</v>
      </c>
      <c r="Y2272" s="1" t="str">
        <f>MID(L2272,14,1)</f>
        <v/>
      </c>
      <c r="Z2272" s="2" t="str">
        <f>IF(IFERROR(FIND("PUL",M2272,1),0)&gt;1,"pulido","no")</f>
        <v>no</v>
      </c>
      <c r="AA2272" s="2" t="str">
        <f>IF(IFERROR(FIND("BIOC",M2272,1),0)&gt;1,"BIOCITY","no")</f>
        <v>no</v>
      </c>
      <c r="AB2272" s="2">
        <f>IFERROR(SEARCH("INT",F2272,1),0)+IFERROR(SEARCH("DEV",F2272,1),0)+IFERROR(SEARCH("FC",F2272,1),0)+IFERROR(SEARCH("USD",F2272,1),0)</f>
        <v>0</v>
      </c>
    </row>
    <row r="2273" spans="20:28" x14ac:dyDescent="0.2">
      <c r="T2273" s="6">
        <f>+S2273*N2273</f>
        <v>0</v>
      </c>
      <c r="U2273" s="6">
        <f>+S2273*Q2273</f>
        <v>0</v>
      </c>
      <c r="V2273" s="1" t="str">
        <f>IF(AB2273=0,IFERROR(VLOOKUP(L2273,[1]listaMateriales!A:K,11,0),"-"),"Sin producto")</f>
        <v>Sin Producto</v>
      </c>
      <c r="W2273" s="6">
        <f>+IF(OR(K2273="27",K2273="28",K2273="29"),VLOOKUP(L2273,[1]listaMateriales!A:E,5,0),0)*N2273/1000</f>
        <v>0</v>
      </c>
      <c r="X2273" s="6">
        <f>+IF(W2273=0,0,T2273/W2273)</f>
        <v>0</v>
      </c>
      <c r="Y2273" s="1" t="str">
        <f>MID(L2273,14,1)</f>
        <v/>
      </c>
      <c r="Z2273" s="2" t="str">
        <f>IF(IFERROR(FIND("PUL",M2273,1),0)&gt;1,"pulido","no")</f>
        <v>no</v>
      </c>
      <c r="AA2273" s="2" t="str">
        <f>IF(IFERROR(FIND("BIOC",M2273,1),0)&gt;1,"BIOCITY","no")</f>
        <v>no</v>
      </c>
      <c r="AB2273" s="2">
        <f>IFERROR(SEARCH("INT",F2273,1),0)+IFERROR(SEARCH("DEV",F2273,1),0)+IFERROR(SEARCH("FC",F2273,1),0)+IFERROR(SEARCH("USD",F2273,1),0)</f>
        <v>0</v>
      </c>
    </row>
    <row r="2274" spans="20:28" x14ac:dyDescent="0.2">
      <c r="T2274" s="6">
        <f>+S2274*N2274</f>
        <v>0</v>
      </c>
      <c r="U2274" s="6">
        <f>+S2274*Q2274</f>
        <v>0</v>
      </c>
      <c r="V2274" s="1" t="str">
        <f>IF(AB2274=0,IFERROR(VLOOKUP(L2274,[1]listaMateriales!A:K,11,0),"-"),"Sin producto")</f>
        <v>Sin Producto</v>
      </c>
      <c r="W2274" s="6">
        <f>+IF(OR(K2274="27",K2274="28",K2274="29"),VLOOKUP(L2274,[1]listaMateriales!A:E,5,0),0)*N2274/1000</f>
        <v>0</v>
      </c>
      <c r="X2274" s="6">
        <f>+IF(W2274=0,0,T2274/W2274)</f>
        <v>0</v>
      </c>
      <c r="Y2274" s="1" t="str">
        <f>MID(L2274,14,1)</f>
        <v/>
      </c>
      <c r="Z2274" s="2" t="str">
        <f>IF(IFERROR(FIND("PUL",M2274,1),0)&gt;1,"pulido","no")</f>
        <v>no</v>
      </c>
      <c r="AA2274" s="2" t="str">
        <f>IF(IFERROR(FIND("BIOC",M2274,1),0)&gt;1,"BIOCITY","no")</f>
        <v>no</v>
      </c>
      <c r="AB2274" s="2">
        <f>IFERROR(SEARCH("INT",F2274,1),0)+IFERROR(SEARCH("DEV",F2274,1),0)+IFERROR(SEARCH("FC",F2274,1),0)+IFERROR(SEARCH("USD",F2274,1),0)</f>
        <v>0</v>
      </c>
    </row>
    <row r="2275" spans="20:28" x14ac:dyDescent="0.2">
      <c r="T2275" s="6">
        <f>+S2275*N2275</f>
        <v>0</v>
      </c>
      <c r="U2275" s="6">
        <f>+S2275*Q2275</f>
        <v>0</v>
      </c>
      <c r="V2275" s="1" t="str">
        <f>IF(AB2275=0,IFERROR(VLOOKUP(L2275,[1]listaMateriales!A:K,11,0),"-"),"Sin producto")</f>
        <v>Sin Producto</v>
      </c>
      <c r="W2275" s="6">
        <f>+IF(OR(K2275="27",K2275="28",K2275="29"),VLOOKUP(L2275,[1]listaMateriales!A:E,5,0),0)*N2275/1000</f>
        <v>0</v>
      </c>
      <c r="X2275" s="6">
        <f>+IF(W2275=0,0,T2275/W2275)</f>
        <v>0</v>
      </c>
      <c r="Y2275" s="1" t="str">
        <f>MID(L2275,14,1)</f>
        <v/>
      </c>
      <c r="Z2275" s="2" t="str">
        <f>IF(IFERROR(FIND("PUL",M2275,1),0)&gt;1,"pulido","no")</f>
        <v>no</v>
      </c>
      <c r="AA2275" s="2" t="str">
        <f>IF(IFERROR(FIND("BIOC",M2275,1),0)&gt;1,"BIOCITY","no")</f>
        <v>no</v>
      </c>
      <c r="AB2275" s="2">
        <f>IFERROR(SEARCH("INT",F2275,1),0)+IFERROR(SEARCH("DEV",F2275,1),0)+IFERROR(SEARCH("FC",F2275,1),0)+IFERROR(SEARCH("USD",F2275,1),0)</f>
        <v>0</v>
      </c>
    </row>
    <row r="2276" spans="20:28" x14ac:dyDescent="0.2">
      <c r="T2276" s="6">
        <f>+S2276*N2276</f>
        <v>0</v>
      </c>
      <c r="U2276" s="6">
        <f>+S2276*Q2276</f>
        <v>0</v>
      </c>
      <c r="V2276" s="1" t="str">
        <f>IF(AB2276=0,IFERROR(VLOOKUP(L2276,[1]listaMateriales!A:K,11,0),"-"),"Sin producto")</f>
        <v>Sin Producto</v>
      </c>
      <c r="W2276" s="6">
        <f>+IF(OR(K2276="27",K2276="28",K2276="29"),VLOOKUP(L2276,[1]listaMateriales!A:E,5,0),0)*N2276/1000</f>
        <v>0</v>
      </c>
      <c r="X2276" s="6">
        <f>+IF(W2276=0,0,T2276/W2276)</f>
        <v>0</v>
      </c>
      <c r="Y2276" s="1" t="str">
        <f>MID(L2276,14,1)</f>
        <v/>
      </c>
      <c r="Z2276" s="2" t="str">
        <f>IF(IFERROR(FIND("PUL",M2276,1),0)&gt;1,"pulido","no")</f>
        <v>no</v>
      </c>
      <c r="AA2276" s="2" t="str">
        <f>IF(IFERROR(FIND("BIOC",M2276,1),0)&gt;1,"BIOCITY","no")</f>
        <v>no</v>
      </c>
      <c r="AB2276" s="2">
        <f>IFERROR(SEARCH("INT",F2276,1),0)+IFERROR(SEARCH("DEV",F2276,1),0)+IFERROR(SEARCH("FC",F2276,1),0)+IFERROR(SEARCH("USD",F2276,1),0)</f>
        <v>0</v>
      </c>
    </row>
    <row r="2277" spans="20:28" x14ac:dyDescent="0.2">
      <c r="T2277" s="6">
        <f>+S2277*N2277</f>
        <v>0</v>
      </c>
      <c r="U2277" s="6">
        <f>+S2277*Q2277</f>
        <v>0</v>
      </c>
      <c r="V2277" s="1" t="str">
        <f>IF(AB2277=0,IFERROR(VLOOKUP(L2277,[1]listaMateriales!A:K,11,0),"-"),"Sin producto")</f>
        <v>Sin Producto</v>
      </c>
      <c r="W2277" s="6">
        <f>+IF(OR(K2277="27",K2277="28",K2277="29"),VLOOKUP(L2277,[1]listaMateriales!A:E,5,0),0)*N2277/1000</f>
        <v>0</v>
      </c>
      <c r="X2277" s="6">
        <f>+IF(W2277=0,0,T2277/W2277)</f>
        <v>0</v>
      </c>
      <c r="Y2277" s="1" t="str">
        <f>MID(L2277,14,1)</f>
        <v/>
      </c>
      <c r="Z2277" s="2" t="str">
        <f>IF(IFERROR(FIND("PUL",M2277,1),0)&gt;1,"pulido","no")</f>
        <v>no</v>
      </c>
      <c r="AA2277" s="2" t="str">
        <f>IF(IFERROR(FIND("BIOC",M2277,1),0)&gt;1,"BIOCITY","no")</f>
        <v>no</v>
      </c>
      <c r="AB2277" s="2">
        <f>IFERROR(SEARCH("INT",F2277,1),0)+IFERROR(SEARCH("DEV",F2277,1),0)+IFERROR(SEARCH("FC",F2277,1),0)+IFERROR(SEARCH("USD",F2277,1),0)</f>
        <v>0</v>
      </c>
    </row>
    <row r="2278" spans="20:28" x14ac:dyDescent="0.2">
      <c r="T2278" s="6">
        <f>+S2278*N2278</f>
        <v>0</v>
      </c>
      <c r="U2278" s="6">
        <f>+S2278*Q2278</f>
        <v>0</v>
      </c>
      <c r="V2278" s="1" t="str">
        <f>IF(AB2278=0,IFERROR(VLOOKUP(L2278,[1]listaMateriales!A:K,11,0),"-"),"Sin producto")</f>
        <v>Sin Producto</v>
      </c>
      <c r="W2278" s="6">
        <f>+IF(OR(K2278="27",K2278="28",K2278="29"),VLOOKUP(L2278,[1]listaMateriales!A:E,5,0),0)*N2278/1000</f>
        <v>0</v>
      </c>
      <c r="X2278" s="6">
        <f>+IF(W2278=0,0,T2278/W2278)</f>
        <v>0</v>
      </c>
      <c r="Y2278" s="1" t="str">
        <f>MID(L2278,14,1)</f>
        <v/>
      </c>
      <c r="Z2278" s="2" t="str">
        <f>IF(IFERROR(FIND("PUL",M2278,1),0)&gt;1,"pulido","no")</f>
        <v>no</v>
      </c>
      <c r="AA2278" s="2" t="str">
        <f>IF(IFERROR(FIND("BIOC",M2278,1),0)&gt;1,"BIOCITY","no")</f>
        <v>no</v>
      </c>
      <c r="AB2278" s="2">
        <f>IFERROR(SEARCH("INT",F2278,1),0)+IFERROR(SEARCH("DEV",F2278,1),0)+IFERROR(SEARCH("FC",F2278,1),0)+IFERROR(SEARCH("USD",F2278,1),0)</f>
        <v>0</v>
      </c>
    </row>
    <row r="2279" spans="20:28" x14ac:dyDescent="0.2">
      <c r="T2279" s="6">
        <f>+S2279*N2279</f>
        <v>0</v>
      </c>
      <c r="U2279" s="6">
        <f>+S2279*Q2279</f>
        <v>0</v>
      </c>
      <c r="V2279" s="1" t="str">
        <f>IF(AB2279=0,IFERROR(VLOOKUP(L2279,[1]listaMateriales!A:K,11,0),"-"),"Sin producto")</f>
        <v>Sin Producto</v>
      </c>
      <c r="W2279" s="6">
        <f>+IF(OR(K2279="27",K2279="28",K2279="29"),VLOOKUP(L2279,[1]listaMateriales!A:E,5,0),0)*N2279/1000</f>
        <v>0</v>
      </c>
      <c r="X2279" s="6">
        <f>+IF(W2279=0,0,T2279/W2279)</f>
        <v>0</v>
      </c>
      <c r="Y2279" s="1" t="str">
        <f>MID(L2279,14,1)</f>
        <v/>
      </c>
      <c r="Z2279" s="2" t="str">
        <f>IF(IFERROR(FIND("PUL",M2279,1),0)&gt;1,"pulido","no")</f>
        <v>no</v>
      </c>
      <c r="AA2279" s="2" t="str">
        <f>IF(IFERROR(FIND("BIOC",M2279,1),0)&gt;1,"BIOCITY","no")</f>
        <v>no</v>
      </c>
      <c r="AB2279" s="2">
        <f>IFERROR(SEARCH("INT",F2279,1),0)+IFERROR(SEARCH("DEV",F2279,1),0)+IFERROR(SEARCH("FC",F2279,1),0)+IFERROR(SEARCH("USD",F2279,1),0)</f>
        <v>0</v>
      </c>
    </row>
    <row r="2280" spans="20:28" x14ac:dyDescent="0.2">
      <c r="T2280" s="6">
        <f>+S2280*N2280</f>
        <v>0</v>
      </c>
      <c r="U2280" s="6">
        <f>+S2280*Q2280</f>
        <v>0</v>
      </c>
      <c r="V2280" s="1" t="str">
        <f>IF(AB2280=0,IFERROR(VLOOKUP(L2280,[1]listaMateriales!A:K,11,0),"-"),"Sin producto")</f>
        <v>Sin Producto</v>
      </c>
      <c r="W2280" s="6">
        <f>+IF(OR(K2280="27",K2280="28",K2280="29"),VLOOKUP(L2280,[1]listaMateriales!A:E,5,0),0)*N2280/1000</f>
        <v>0</v>
      </c>
      <c r="X2280" s="6">
        <f>+IF(W2280=0,0,T2280/W2280)</f>
        <v>0</v>
      </c>
      <c r="Y2280" s="1" t="str">
        <f>MID(L2280,14,1)</f>
        <v/>
      </c>
      <c r="Z2280" s="2" t="str">
        <f>IF(IFERROR(FIND("PUL",M2280,1),0)&gt;1,"pulido","no")</f>
        <v>no</v>
      </c>
      <c r="AA2280" s="2" t="str">
        <f>IF(IFERROR(FIND("BIOC",M2280,1),0)&gt;1,"BIOCITY","no")</f>
        <v>no</v>
      </c>
      <c r="AB2280" s="2">
        <f>IFERROR(SEARCH("INT",F2280,1),0)+IFERROR(SEARCH("DEV",F2280,1),0)+IFERROR(SEARCH("FC",F2280,1),0)+IFERROR(SEARCH("USD",F2280,1),0)</f>
        <v>0</v>
      </c>
    </row>
    <row r="2281" spans="20:28" x14ac:dyDescent="0.2">
      <c r="T2281" s="6">
        <f>+S2281*N2281</f>
        <v>0</v>
      </c>
      <c r="U2281" s="6">
        <f>+S2281*Q2281</f>
        <v>0</v>
      </c>
      <c r="V2281" s="1" t="str">
        <f>IF(AB2281=0,IFERROR(VLOOKUP(L2281,[1]listaMateriales!A:K,11,0),"-"),"Sin producto")</f>
        <v>Sin Producto</v>
      </c>
      <c r="W2281" s="6">
        <f>+IF(OR(K2281="27",K2281="28",K2281="29"),VLOOKUP(L2281,[1]listaMateriales!A:E,5,0),0)*N2281/1000</f>
        <v>0</v>
      </c>
      <c r="X2281" s="6">
        <f>+IF(W2281=0,0,T2281/W2281)</f>
        <v>0</v>
      </c>
      <c r="Y2281" s="1" t="str">
        <f>MID(L2281,14,1)</f>
        <v/>
      </c>
      <c r="Z2281" s="2" t="str">
        <f>IF(IFERROR(FIND("PUL",M2281,1),0)&gt;1,"pulido","no")</f>
        <v>no</v>
      </c>
      <c r="AA2281" s="2" t="str">
        <f>IF(IFERROR(FIND("BIOC",M2281,1),0)&gt;1,"BIOCITY","no")</f>
        <v>no</v>
      </c>
      <c r="AB2281" s="2">
        <f>IFERROR(SEARCH("INT",F2281,1),0)+IFERROR(SEARCH("DEV",F2281,1),0)+IFERROR(SEARCH("FC",F2281,1),0)+IFERROR(SEARCH("USD",F2281,1),0)</f>
        <v>0</v>
      </c>
    </row>
    <row r="2282" spans="20:28" x14ac:dyDescent="0.2">
      <c r="T2282" s="6">
        <f>+S2282*N2282</f>
        <v>0</v>
      </c>
      <c r="U2282" s="6">
        <f>+S2282*Q2282</f>
        <v>0</v>
      </c>
      <c r="V2282" s="1" t="str">
        <f>IF(AB2282=0,IFERROR(VLOOKUP(L2282,[1]listaMateriales!A:K,11,0),"-"),"Sin producto")</f>
        <v>Sin Producto</v>
      </c>
      <c r="W2282" s="6">
        <f>+IF(OR(K2282="27",K2282="28",K2282="29"),VLOOKUP(L2282,[1]listaMateriales!A:E,5,0),0)*N2282/1000</f>
        <v>0</v>
      </c>
      <c r="X2282" s="6">
        <f>+IF(W2282=0,0,T2282/W2282)</f>
        <v>0</v>
      </c>
      <c r="Y2282" s="1" t="str">
        <f>MID(L2282,14,1)</f>
        <v/>
      </c>
      <c r="Z2282" s="2" t="str">
        <f>IF(IFERROR(FIND("PUL",M2282,1),0)&gt;1,"pulido","no")</f>
        <v>no</v>
      </c>
      <c r="AA2282" s="2" t="str">
        <f>IF(IFERROR(FIND("BIOC",M2282,1),0)&gt;1,"BIOCITY","no")</f>
        <v>no</v>
      </c>
      <c r="AB2282" s="2">
        <f>IFERROR(SEARCH("INT",F2282,1),0)+IFERROR(SEARCH("DEV",F2282,1),0)+IFERROR(SEARCH("FC",F2282,1),0)+IFERROR(SEARCH("USD",F2282,1),0)</f>
        <v>0</v>
      </c>
    </row>
    <row r="2283" spans="20:28" x14ac:dyDescent="0.2">
      <c r="T2283" s="6">
        <f>+S2283*N2283</f>
        <v>0</v>
      </c>
      <c r="U2283" s="6">
        <f>+S2283*Q2283</f>
        <v>0</v>
      </c>
      <c r="V2283" s="1" t="str">
        <f>IF(AB2283=0,IFERROR(VLOOKUP(L2283,[1]listaMateriales!A:K,11,0),"-"),"Sin producto")</f>
        <v>Sin Producto</v>
      </c>
      <c r="W2283" s="6">
        <f>+IF(OR(K2283="27",K2283="28",K2283="29"),VLOOKUP(L2283,[1]listaMateriales!A:E,5,0),0)*N2283/1000</f>
        <v>0</v>
      </c>
      <c r="X2283" s="6">
        <f>+IF(W2283=0,0,T2283/W2283)</f>
        <v>0</v>
      </c>
      <c r="Y2283" s="1" t="str">
        <f>MID(L2283,14,1)</f>
        <v/>
      </c>
      <c r="Z2283" s="2" t="str">
        <f>IF(IFERROR(FIND("PUL",M2283,1),0)&gt;1,"pulido","no")</f>
        <v>no</v>
      </c>
      <c r="AA2283" s="2" t="str">
        <f>IF(IFERROR(FIND("BIOC",M2283,1),0)&gt;1,"BIOCITY","no")</f>
        <v>no</v>
      </c>
      <c r="AB2283" s="2">
        <f>IFERROR(SEARCH("INT",F2283,1),0)+IFERROR(SEARCH("DEV",F2283,1),0)+IFERROR(SEARCH("FC",F2283,1),0)+IFERROR(SEARCH("USD",F2283,1),0)</f>
        <v>0</v>
      </c>
    </row>
    <row r="2284" spans="20:28" x14ac:dyDescent="0.2">
      <c r="T2284" s="6">
        <f>+S2284*N2284</f>
        <v>0</v>
      </c>
      <c r="U2284" s="6">
        <f>+S2284*Q2284</f>
        <v>0</v>
      </c>
      <c r="V2284" s="1" t="str">
        <f>IF(AB2284=0,IFERROR(VLOOKUP(L2284,[1]listaMateriales!A:K,11,0),"-"),"Sin producto")</f>
        <v>Sin Producto</v>
      </c>
      <c r="W2284" s="6">
        <f>+IF(OR(K2284="27",K2284="28",K2284="29"),VLOOKUP(L2284,[1]listaMateriales!A:E,5,0),0)*N2284/1000</f>
        <v>0</v>
      </c>
      <c r="X2284" s="6">
        <f>+IF(W2284=0,0,T2284/W2284)</f>
        <v>0</v>
      </c>
      <c r="Y2284" s="1" t="str">
        <f>MID(L2284,14,1)</f>
        <v/>
      </c>
      <c r="Z2284" s="2" t="str">
        <f>IF(IFERROR(FIND("PUL",M2284,1),0)&gt;1,"pulido","no")</f>
        <v>no</v>
      </c>
      <c r="AA2284" s="2" t="str">
        <f>IF(IFERROR(FIND("BIOC",M2284,1),0)&gt;1,"BIOCITY","no")</f>
        <v>no</v>
      </c>
      <c r="AB2284" s="2">
        <f>IFERROR(SEARCH("INT",F2284,1),0)+IFERROR(SEARCH("DEV",F2284,1),0)+IFERROR(SEARCH("FC",F2284,1),0)+IFERROR(SEARCH("USD",F2284,1),0)</f>
        <v>0</v>
      </c>
    </row>
    <row r="2285" spans="20:28" x14ac:dyDescent="0.2">
      <c r="T2285" s="6">
        <f>+S2285*N2285</f>
        <v>0</v>
      </c>
      <c r="U2285" s="6">
        <f>+S2285*Q2285</f>
        <v>0</v>
      </c>
      <c r="V2285" s="1" t="str">
        <f>IF(AB2285=0,IFERROR(VLOOKUP(L2285,[1]listaMateriales!A:K,11,0),"-"),"Sin producto")</f>
        <v>Sin Producto</v>
      </c>
      <c r="W2285" s="6">
        <f>+IF(OR(K2285="27",K2285="28",K2285="29"),VLOOKUP(L2285,[1]listaMateriales!A:E,5,0),0)*N2285/1000</f>
        <v>0</v>
      </c>
      <c r="X2285" s="6">
        <f>+IF(W2285=0,0,T2285/W2285)</f>
        <v>0</v>
      </c>
      <c r="Y2285" s="1" t="str">
        <f>MID(L2285,14,1)</f>
        <v/>
      </c>
      <c r="Z2285" s="2" t="str">
        <f>IF(IFERROR(FIND("PUL",M2285,1),0)&gt;1,"pulido","no")</f>
        <v>no</v>
      </c>
      <c r="AA2285" s="2" t="str">
        <f>IF(IFERROR(FIND("BIOC",M2285,1),0)&gt;1,"BIOCITY","no")</f>
        <v>no</v>
      </c>
      <c r="AB2285" s="2">
        <f>IFERROR(SEARCH("INT",F2285,1),0)+IFERROR(SEARCH("DEV",F2285,1),0)+IFERROR(SEARCH("FC",F2285,1),0)+IFERROR(SEARCH("USD",F2285,1),0)</f>
        <v>0</v>
      </c>
    </row>
    <row r="2286" spans="20:28" x14ac:dyDescent="0.2">
      <c r="T2286" s="6">
        <f>+S2286*N2286</f>
        <v>0</v>
      </c>
      <c r="U2286" s="6">
        <f>+S2286*Q2286</f>
        <v>0</v>
      </c>
      <c r="V2286" s="1" t="str">
        <f>IF(AB2286=0,IFERROR(VLOOKUP(L2286,[1]listaMateriales!A:K,11,0),"-"),"Sin producto")</f>
        <v>Sin Producto</v>
      </c>
      <c r="W2286" s="6">
        <f>+IF(OR(K2286="27",K2286="28",K2286="29"),VLOOKUP(L2286,[1]listaMateriales!A:E,5,0),0)*N2286/1000</f>
        <v>0</v>
      </c>
      <c r="X2286" s="6">
        <f>+IF(W2286=0,0,T2286/W2286)</f>
        <v>0</v>
      </c>
      <c r="Y2286" s="1" t="str">
        <f>MID(L2286,14,1)</f>
        <v/>
      </c>
      <c r="Z2286" s="2" t="str">
        <f>IF(IFERROR(FIND("PUL",M2286,1),0)&gt;1,"pulido","no")</f>
        <v>no</v>
      </c>
      <c r="AA2286" s="2" t="str">
        <f>IF(IFERROR(FIND("BIOC",M2286,1),0)&gt;1,"BIOCITY","no")</f>
        <v>no</v>
      </c>
      <c r="AB2286" s="2">
        <f>IFERROR(SEARCH("INT",F2286,1),0)+IFERROR(SEARCH("DEV",F2286,1),0)+IFERROR(SEARCH("FC",F2286,1),0)+IFERROR(SEARCH("USD",F2286,1),0)</f>
        <v>0</v>
      </c>
    </row>
    <row r="2287" spans="20:28" x14ac:dyDescent="0.2">
      <c r="T2287" s="6">
        <f>+S2287*N2287</f>
        <v>0</v>
      </c>
      <c r="U2287" s="6">
        <f>+S2287*Q2287</f>
        <v>0</v>
      </c>
      <c r="V2287" s="1" t="str">
        <f>IF(AB2287=0,IFERROR(VLOOKUP(L2287,[1]listaMateriales!A:K,11,0),"-"),"Sin producto")</f>
        <v>Sin Producto</v>
      </c>
      <c r="W2287" s="6">
        <f>+IF(OR(K2287="27",K2287="28",K2287="29"),VLOOKUP(L2287,[1]listaMateriales!A:E,5,0),0)*N2287/1000</f>
        <v>0</v>
      </c>
      <c r="X2287" s="6">
        <f>+IF(W2287=0,0,T2287/W2287)</f>
        <v>0</v>
      </c>
      <c r="Y2287" s="1" t="str">
        <f>MID(L2287,14,1)</f>
        <v/>
      </c>
      <c r="Z2287" s="2" t="str">
        <f>IF(IFERROR(FIND("PUL",M2287,1),0)&gt;1,"pulido","no")</f>
        <v>no</v>
      </c>
      <c r="AA2287" s="2" t="str">
        <f>IF(IFERROR(FIND("BIOC",M2287,1),0)&gt;1,"BIOCITY","no")</f>
        <v>no</v>
      </c>
      <c r="AB2287" s="2">
        <f>IFERROR(SEARCH("INT",F2287,1),0)+IFERROR(SEARCH("DEV",F2287,1),0)+IFERROR(SEARCH("FC",F2287,1),0)+IFERROR(SEARCH("USD",F2287,1),0)</f>
        <v>0</v>
      </c>
    </row>
    <row r="2288" spans="20:28" x14ac:dyDescent="0.2">
      <c r="T2288" s="6">
        <f>+S2288*N2288</f>
        <v>0</v>
      </c>
      <c r="U2288" s="6">
        <f>+S2288*Q2288</f>
        <v>0</v>
      </c>
      <c r="V2288" s="1" t="str">
        <f>IF(AB2288=0,IFERROR(VLOOKUP(L2288,[1]listaMateriales!A:K,11,0),"-"),"Sin producto")</f>
        <v>Sin Producto</v>
      </c>
      <c r="W2288" s="6">
        <f>+IF(OR(K2288="27",K2288="28",K2288="29"),VLOOKUP(L2288,[1]listaMateriales!A:E,5,0),0)*N2288/1000</f>
        <v>0</v>
      </c>
      <c r="X2288" s="6">
        <f>+IF(W2288=0,0,T2288/W2288)</f>
        <v>0</v>
      </c>
      <c r="Y2288" s="1" t="str">
        <f>MID(L2288,14,1)</f>
        <v/>
      </c>
      <c r="Z2288" s="2" t="str">
        <f>IF(IFERROR(FIND("PUL",M2288,1),0)&gt;1,"pulido","no")</f>
        <v>no</v>
      </c>
      <c r="AA2288" s="2" t="str">
        <f>IF(IFERROR(FIND("BIOC",M2288,1),0)&gt;1,"BIOCITY","no")</f>
        <v>no</v>
      </c>
      <c r="AB2288" s="2">
        <f>IFERROR(SEARCH("INT",F2288,1),0)+IFERROR(SEARCH("DEV",F2288,1),0)+IFERROR(SEARCH("FC",F2288,1),0)+IFERROR(SEARCH("USD",F2288,1),0)</f>
        <v>0</v>
      </c>
    </row>
    <row r="2289" spans="20:28" x14ac:dyDescent="0.2">
      <c r="T2289" s="6">
        <f>+S2289*N2289</f>
        <v>0</v>
      </c>
      <c r="U2289" s="6">
        <f>+S2289*Q2289</f>
        <v>0</v>
      </c>
      <c r="V2289" s="1" t="str">
        <f>IF(AB2289=0,IFERROR(VLOOKUP(L2289,[1]listaMateriales!A:K,11,0),"-"),"Sin producto")</f>
        <v>Sin Producto</v>
      </c>
      <c r="W2289" s="6">
        <f>+IF(OR(K2289="27",K2289="28",K2289="29"),VLOOKUP(L2289,[1]listaMateriales!A:E,5,0),0)*N2289/1000</f>
        <v>0</v>
      </c>
      <c r="X2289" s="6">
        <f>+IF(W2289=0,0,T2289/W2289)</f>
        <v>0</v>
      </c>
      <c r="Y2289" s="1" t="str">
        <f>MID(L2289,14,1)</f>
        <v/>
      </c>
      <c r="Z2289" s="2" t="str">
        <f>IF(IFERROR(FIND("PUL",M2289,1),0)&gt;1,"pulido","no")</f>
        <v>no</v>
      </c>
      <c r="AA2289" s="2" t="str">
        <f>IF(IFERROR(FIND("BIOC",M2289,1),0)&gt;1,"BIOCITY","no")</f>
        <v>no</v>
      </c>
      <c r="AB2289" s="2">
        <f>IFERROR(SEARCH("INT",F2289,1),0)+IFERROR(SEARCH("DEV",F2289,1),0)+IFERROR(SEARCH("FC",F2289,1),0)+IFERROR(SEARCH("USD",F2289,1),0)</f>
        <v>0</v>
      </c>
    </row>
    <row r="2290" spans="20:28" x14ac:dyDescent="0.2">
      <c r="T2290" s="6">
        <f>+S2290*N2290</f>
        <v>0</v>
      </c>
      <c r="U2290" s="6">
        <f>+S2290*Q2290</f>
        <v>0</v>
      </c>
      <c r="V2290" s="1" t="str">
        <f>IF(AB2290=0,IFERROR(VLOOKUP(L2290,[1]listaMateriales!A:K,11,0),"-"),"Sin producto")</f>
        <v>Sin Producto</v>
      </c>
      <c r="W2290" s="6">
        <f>+IF(OR(K2290="27",K2290="28",K2290="29"),VLOOKUP(L2290,[1]listaMateriales!A:E,5,0),0)*N2290/1000</f>
        <v>0</v>
      </c>
      <c r="X2290" s="6">
        <f>+IF(W2290=0,0,T2290/W2290)</f>
        <v>0</v>
      </c>
      <c r="Y2290" s="1" t="str">
        <f>MID(L2290,14,1)</f>
        <v/>
      </c>
      <c r="Z2290" s="2" t="str">
        <f>IF(IFERROR(FIND("PUL",M2290,1),0)&gt;1,"pulido","no")</f>
        <v>no</v>
      </c>
      <c r="AA2290" s="2" t="str">
        <f>IF(IFERROR(FIND("BIOC",M2290,1),0)&gt;1,"BIOCITY","no")</f>
        <v>no</v>
      </c>
      <c r="AB2290" s="2">
        <f>IFERROR(SEARCH("INT",F2290,1),0)+IFERROR(SEARCH("DEV",F2290,1),0)+IFERROR(SEARCH("FC",F2290,1),0)+IFERROR(SEARCH("USD",F2290,1),0)</f>
        <v>0</v>
      </c>
    </row>
    <row r="2291" spans="20:28" x14ac:dyDescent="0.2">
      <c r="T2291" s="6">
        <f>+S2291*N2291</f>
        <v>0</v>
      </c>
      <c r="U2291" s="6">
        <f>+S2291*Q2291</f>
        <v>0</v>
      </c>
      <c r="V2291" s="1" t="str">
        <f>IF(AB2291=0,IFERROR(VLOOKUP(L2291,[1]listaMateriales!A:K,11,0),"-"),"Sin producto")</f>
        <v>Sin Producto</v>
      </c>
      <c r="W2291" s="6">
        <f>+IF(OR(K2291="27",K2291="28",K2291="29"),VLOOKUP(L2291,[1]listaMateriales!A:E,5,0),0)*N2291/1000</f>
        <v>0</v>
      </c>
      <c r="X2291" s="6">
        <f>+IF(W2291=0,0,T2291/W2291)</f>
        <v>0</v>
      </c>
      <c r="Y2291" s="1" t="str">
        <f>MID(L2291,14,1)</f>
        <v/>
      </c>
      <c r="Z2291" s="2" t="str">
        <f>IF(IFERROR(FIND("PUL",M2291,1),0)&gt;1,"pulido","no")</f>
        <v>no</v>
      </c>
      <c r="AA2291" s="2" t="str">
        <f>IF(IFERROR(FIND("BIOC",M2291,1),0)&gt;1,"BIOCITY","no")</f>
        <v>no</v>
      </c>
      <c r="AB2291" s="2">
        <f>IFERROR(SEARCH("INT",F2291,1),0)+IFERROR(SEARCH("DEV",F2291,1),0)+IFERROR(SEARCH("FC",F2291,1),0)+IFERROR(SEARCH("USD",F2291,1),0)</f>
        <v>0</v>
      </c>
    </row>
    <row r="2292" spans="20:28" x14ac:dyDescent="0.2">
      <c r="T2292" s="6">
        <f>+S2292*N2292</f>
        <v>0</v>
      </c>
      <c r="U2292" s="6">
        <f>+S2292*Q2292</f>
        <v>0</v>
      </c>
      <c r="V2292" s="1" t="str">
        <f>IF(AB2292=0,IFERROR(VLOOKUP(L2292,[1]listaMateriales!A:K,11,0),"-"),"Sin producto")</f>
        <v>Sin Producto</v>
      </c>
      <c r="W2292" s="6">
        <f>+IF(OR(K2292="27",K2292="28",K2292="29"),VLOOKUP(L2292,[1]listaMateriales!A:E,5,0),0)*N2292/1000</f>
        <v>0</v>
      </c>
      <c r="X2292" s="6">
        <f>+IF(W2292=0,0,T2292/W2292)</f>
        <v>0</v>
      </c>
      <c r="Y2292" s="1" t="str">
        <f>MID(L2292,14,1)</f>
        <v/>
      </c>
      <c r="Z2292" s="2" t="str">
        <f>IF(IFERROR(FIND("PUL",M2292,1),0)&gt;1,"pulido","no")</f>
        <v>no</v>
      </c>
      <c r="AA2292" s="2" t="str">
        <f>IF(IFERROR(FIND("BIOC",M2292,1),0)&gt;1,"BIOCITY","no")</f>
        <v>no</v>
      </c>
      <c r="AB2292" s="2">
        <f>IFERROR(SEARCH("INT",F2292,1),0)+IFERROR(SEARCH("DEV",F2292,1),0)+IFERROR(SEARCH("FC",F2292,1),0)+IFERROR(SEARCH("USD",F2292,1),0)</f>
        <v>0</v>
      </c>
    </row>
    <row r="2293" spans="20:28" x14ac:dyDescent="0.2">
      <c r="T2293" s="6">
        <f>+S2293*N2293</f>
        <v>0</v>
      </c>
      <c r="U2293" s="6">
        <f>+S2293*Q2293</f>
        <v>0</v>
      </c>
      <c r="V2293" s="1" t="str">
        <f>IF(AB2293=0,IFERROR(VLOOKUP(L2293,[1]listaMateriales!A:K,11,0),"-"),"Sin producto")</f>
        <v>Sin Producto</v>
      </c>
      <c r="W2293" s="6">
        <f>+IF(OR(K2293="27",K2293="28",K2293="29"),VLOOKUP(L2293,[1]listaMateriales!A:E,5,0),0)*N2293/1000</f>
        <v>0</v>
      </c>
      <c r="X2293" s="6">
        <f>+IF(W2293=0,0,T2293/W2293)</f>
        <v>0</v>
      </c>
      <c r="Y2293" s="1" t="str">
        <f>MID(L2293,14,1)</f>
        <v/>
      </c>
      <c r="Z2293" s="2" t="str">
        <f>IF(IFERROR(FIND("PUL",M2293,1),0)&gt;1,"pulido","no")</f>
        <v>no</v>
      </c>
      <c r="AA2293" s="2" t="str">
        <f>IF(IFERROR(FIND("BIOC",M2293,1),0)&gt;1,"BIOCITY","no")</f>
        <v>no</v>
      </c>
      <c r="AB2293" s="2">
        <f>IFERROR(SEARCH("INT",F2293,1),0)+IFERROR(SEARCH("DEV",F2293,1),0)+IFERROR(SEARCH("FC",F2293,1),0)+IFERROR(SEARCH("USD",F2293,1),0)</f>
        <v>0</v>
      </c>
    </row>
    <row r="2294" spans="20:28" x14ac:dyDescent="0.2">
      <c r="T2294" s="6">
        <f>+S2294*N2294</f>
        <v>0</v>
      </c>
      <c r="U2294" s="6">
        <f>+S2294*Q2294</f>
        <v>0</v>
      </c>
      <c r="V2294" s="1" t="str">
        <f>IF(AB2294=0,IFERROR(VLOOKUP(L2294,[1]listaMateriales!A:K,11,0),"-"),"Sin producto")</f>
        <v>Sin Producto</v>
      </c>
      <c r="W2294" s="6">
        <f>+IF(OR(K2294="27",K2294="28",K2294="29"),VLOOKUP(L2294,[1]listaMateriales!A:E,5,0),0)*N2294/1000</f>
        <v>0</v>
      </c>
      <c r="X2294" s="6">
        <f>+IF(W2294=0,0,T2294/W2294)</f>
        <v>0</v>
      </c>
      <c r="Y2294" s="1" t="str">
        <f>MID(L2294,14,1)</f>
        <v/>
      </c>
      <c r="Z2294" s="2" t="str">
        <f>IF(IFERROR(FIND("PUL",M2294,1),0)&gt;1,"pulido","no")</f>
        <v>no</v>
      </c>
      <c r="AA2294" s="2" t="str">
        <f>IF(IFERROR(FIND("BIOC",M2294,1),0)&gt;1,"BIOCITY","no")</f>
        <v>no</v>
      </c>
      <c r="AB2294" s="2">
        <f>IFERROR(SEARCH("INT",F2294,1),0)+IFERROR(SEARCH("DEV",F2294,1),0)+IFERROR(SEARCH("FC",F2294,1),0)+IFERROR(SEARCH("USD",F2294,1),0)</f>
        <v>0</v>
      </c>
    </row>
    <row r="2295" spans="20:28" x14ac:dyDescent="0.2">
      <c r="T2295" s="6">
        <f>+S2295*N2295</f>
        <v>0</v>
      </c>
      <c r="U2295" s="6">
        <f>+S2295*Q2295</f>
        <v>0</v>
      </c>
      <c r="V2295" s="1" t="str">
        <f>IF(AB2295=0,IFERROR(VLOOKUP(L2295,[1]listaMateriales!A:K,11,0),"-"),"Sin producto")</f>
        <v>Sin Producto</v>
      </c>
      <c r="W2295" s="6">
        <f>+IF(OR(K2295="27",K2295="28",K2295="29"),VLOOKUP(L2295,[1]listaMateriales!A:E,5,0),0)*N2295/1000</f>
        <v>0</v>
      </c>
      <c r="X2295" s="6">
        <f>+IF(W2295=0,0,T2295/W2295)</f>
        <v>0</v>
      </c>
      <c r="Y2295" s="1" t="str">
        <f>MID(L2295,14,1)</f>
        <v/>
      </c>
      <c r="Z2295" s="2" t="str">
        <f>IF(IFERROR(FIND("PUL",M2295,1),0)&gt;1,"pulido","no")</f>
        <v>no</v>
      </c>
      <c r="AA2295" s="2" t="str">
        <f>IF(IFERROR(FIND("BIOC",M2295,1),0)&gt;1,"BIOCITY","no")</f>
        <v>no</v>
      </c>
      <c r="AB2295" s="2">
        <f>IFERROR(SEARCH("INT",F2295,1),0)+IFERROR(SEARCH("DEV",F2295,1),0)+IFERROR(SEARCH("FC",F2295,1),0)+IFERROR(SEARCH("USD",F2295,1),0)</f>
        <v>0</v>
      </c>
    </row>
    <row r="2296" spans="20:28" x14ac:dyDescent="0.2">
      <c r="T2296" s="6">
        <f>+S2296*N2296</f>
        <v>0</v>
      </c>
      <c r="U2296" s="6">
        <f>+S2296*Q2296</f>
        <v>0</v>
      </c>
      <c r="V2296" s="1" t="str">
        <f>IF(AB2296=0,IFERROR(VLOOKUP(L2296,[1]listaMateriales!A:K,11,0),"-"),"Sin producto")</f>
        <v>Sin Producto</v>
      </c>
      <c r="W2296" s="6">
        <f>+IF(OR(K2296="27",K2296="28",K2296="29"),VLOOKUP(L2296,[1]listaMateriales!A:E,5,0),0)*N2296/1000</f>
        <v>0</v>
      </c>
      <c r="X2296" s="6">
        <f>+IF(W2296=0,0,T2296/W2296)</f>
        <v>0</v>
      </c>
      <c r="Y2296" s="1" t="str">
        <f>MID(L2296,14,1)</f>
        <v/>
      </c>
      <c r="Z2296" s="2" t="str">
        <f>IF(IFERROR(FIND("PUL",M2296,1),0)&gt;1,"pulido","no")</f>
        <v>no</v>
      </c>
      <c r="AA2296" s="2" t="str">
        <f>IF(IFERROR(FIND("BIOC",M2296,1),0)&gt;1,"BIOCITY","no")</f>
        <v>no</v>
      </c>
      <c r="AB2296" s="2">
        <f>IFERROR(SEARCH("INT",F2296,1),0)+IFERROR(SEARCH("DEV",F2296,1),0)+IFERROR(SEARCH("FC",F2296,1),0)+IFERROR(SEARCH("USD",F2296,1),0)</f>
        <v>0</v>
      </c>
    </row>
    <row r="2297" spans="20:28" x14ac:dyDescent="0.2">
      <c r="T2297" s="6">
        <f>+S2297*N2297</f>
        <v>0</v>
      </c>
      <c r="U2297" s="6">
        <f>+S2297*Q2297</f>
        <v>0</v>
      </c>
      <c r="V2297" s="1" t="str">
        <f>IF(AB2297=0,IFERROR(VLOOKUP(L2297,[1]listaMateriales!A:K,11,0),"-"),"Sin producto")</f>
        <v>Sin Producto</v>
      </c>
      <c r="W2297" s="6">
        <f>+IF(OR(K2297="27",K2297="28",K2297="29"),VLOOKUP(L2297,[1]listaMateriales!A:E,5,0),0)*N2297/1000</f>
        <v>0</v>
      </c>
      <c r="X2297" s="6">
        <f>+IF(W2297=0,0,T2297/W2297)</f>
        <v>0</v>
      </c>
      <c r="Y2297" s="1" t="str">
        <f>MID(L2297,14,1)</f>
        <v/>
      </c>
      <c r="Z2297" s="2" t="str">
        <f>IF(IFERROR(FIND("PUL",M2297,1),0)&gt;1,"pulido","no")</f>
        <v>no</v>
      </c>
      <c r="AA2297" s="2" t="str">
        <f>IF(IFERROR(FIND("BIOC",M2297,1),0)&gt;1,"BIOCITY","no")</f>
        <v>no</v>
      </c>
      <c r="AB2297" s="2">
        <f>IFERROR(SEARCH("INT",F2297,1),0)+IFERROR(SEARCH("DEV",F2297,1),0)+IFERROR(SEARCH("FC",F2297,1),0)+IFERROR(SEARCH("USD",F2297,1),0)</f>
        <v>0</v>
      </c>
    </row>
    <row r="2298" spans="20:28" x14ac:dyDescent="0.2">
      <c r="T2298" s="6">
        <f>+S2298*N2298</f>
        <v>0</v>
      </c>
      <c r="U2298" s="6">
        <f>+S2298*Q2298</f>
        <v>0</v>
      </c>
      <c r="V2298" s="1" t="str">
        <f>IF(AB2298=0,IFERROR(VLOOKUP(L2298,[1]listaMateriales!A:K,11,0),"-"),"Sin producto")</f>
        <v>Sin Producto</v>
      </c>
      <c r="W2298" s="6">
        <f>+IF(OR(K2298="27",K2298="28",K2298="29"),VLOOKUP(L2298,[1]listaMateriales!A:E,5,0),0)*N2298/1000</f>
        <v>0</v>
      </c>
      <c r="X2298" s="6">
        <f>+IF(W2298=0,0,T2298/W2298)</f>
        <v>0</v>
      </c>
      <c r="Y2298" s="1" t="str">
        <f>MID(L2298,14,1)</f>
        <v/>
      </c>
      <c r="Z2298" s="2" t="str">
        <f>IF(IFERROR(FIND("PUL",M2298,1),0)&gt;1,"pulido","no")</f>
        <v>no</v>
      </c>
      <c r="AA2298" s="2" t="str">
        <f>IF(IFERROR(FIND("BIOC",M2298,1),0)&gt;1,"BIOCITY","no")</f>
        <v>no</v>
      </c>
      <c r="AB2298" s="2">
        <f>IFERROR(SEARCH("INT",F2298,1),0)+IFERROR(SEARCH("DEV",F2298,1),0)+IFERROR(SEARCH("FC",F2298,1),0)+IFERROR(SEARCH("USD",F2298,1),0)</f>
        <v>0</v>
      </c>
    </row>
    <row r="2299" spans="20:28" x14ac:dyDescent="0.2">
      <c r="T2299" s="6">
        <f>+S2299*N2299</f>
        <v>0</v>
      </c>
      <c r="U2299" s="6">
        <f>+S2299*Q2299</f>
        <v>0</v>
      </c>
      <c r="V2299" s="1" t="str">
        <f>IF(AB2299=0,IFERROR(VLOOKUP(L2299,[1]listaMateriales!A:K,11,0),"-"),"Sin producto")</f>
        <v>Sin Producto</v>
      </c>
      <c r="W2299" s="6">
        <f>+IF(OR(K2299="27",K2299="28",K2299="29"),VLOOKUP(L2299,[1]listaMateriales!A:E,5,0),0)*N2299/1000</f>
        <v>0</v>
      </c>
      <c r="X2299" s="6">
        <f>+IF(W2299=0,0,T2299/W2299)</f>
        <v>0</v>
      </c>
      <c r="Y2299" s="1" t="str">
        <f>MID(L2299,14,1)</f>
        <v/>
      </c>
      <c r="Z2299" s="2" t="str">
        <f>IF(IFERROR(FIND("PUL",M2299,1),0)&gt;1,"pulido","no")</f>
        <v>no</v>
      </c>
      <c r="AA2299" s="2" t="str">
        <f>IF(IFERROR(FIND("BIOC",M2299,1),0)&gt;1,"BIOCITY","no")</f>
        <v>no</v>
      </c>
      <c r="AB2299" s="2">
        <f>IFERROR(SEARCH("INT",F2299,1),0)+IFERROR(SEARCH("DEV",F2299,1),0)+IFERROR(SEARCH("FC",F2299,1),0)+IFERROR(SEARCH("USD",F2299,1),0)</f>
        <v>0</v>
      </c>
    </row>
    <row r="2300" spans="20:28" x14ac:dyDescent="0.2">
      <c r="T2300" s="6">
        <f>+S2300*N2300</f>
        <v>0</v>
      </c>
      <c r="U2300" s="6">
        <f>+S2300*Q2300</f>
        <v>0</v>
      </c>
      <c r="V2300" s="1" t="str">
        <f>IF(AB2300=0,IFERROR(VLOOKUP(L2300,[1]listaMateriales!A:K,11,0),"-"),"Sin producto")</f>
        <v>Sin Producto</v>
      </c>
      <c r="W2300" s="6">
        <f>+IF(OR(K2300="27",K2300="28",K2300="29"),VLOOKUP(L2300,[1]listaMateriales!A:E,5,0),0)*N2300/1000</f>
        <v>0</v>
      </c>
      <c r="X2300" s="6">
        <f>+IF(W2300=0,0,T2300/W2300)</f>
        <v>0</v>
      </c>
      <c r="Y2300" s="1" t="str">
        <f>MID(L2300,14,1)</f>
        <v/>
      </c>
      <c r="Z2300" s="2" t="str">
        <f>IF(IFERROR(FIND("PUL",M2300,1),0)&gt;1,"pulido","no")</f>
        <v>no</v>
      </c>
      <c r="AA2300" s="2" t="str">
        <f>IF(IFERROR(FIND("BIOC",M2300,1),0)&gt;1,"BIOCITY","no")</f>
        <v>no</v>
      </c>
      <c r="AB2300" s="2">
        <f>IFERROR(SEARCH("INT",F2300,1),0)+IFERROR(SEARCH("DEV",F2300,1),0)+IFERROR(SEARCH("FC",F2300,1),0)+IFERROR(SEARCH("USD",F2300,1),0)</f>
        <v>0</v>
      </c>
    </row>
    <row r="2301" spans="20:28" x14ac:dyDescent="0.2">
      <c r="T2301" s="6">
        <f>+S2301*N2301</f>
        <v>0</v>
      </c>
      <c r="U2301" s="6">
        <f>+S2301*Q2301</f>
        <v>0</v>
      </c>
      <c r="V2301" s="1" t="str">
        <f>IF(AB2301=0,IFERROR(VLOOKUP(L2301,[1]listaMateriales!A:K,11,0),"-"),"Sin producto")</f>
        <v>Sin Producto</v>
      </c>
      <c r="W2301" s="6">
        <f>+IF(OR(K2301="27",K2301="28",K2301="29"),VLOOKUP(L2301,[1]listaMateriales!A:E,5,0),0)*N2301/1000</f>
        <v>0</v>
      </c>
      <c r="X2301" s="6">
        <f>+IF(W2301=0,0,T2301/W2301)</f>
        <v>0</v>
      </c>
      <c r="Y2301" s="1" t="str">
        <f>MID(L2301,14,1)</f>
        <v/>
      </c>
      <c r="Z2301" s="2" t="str">
        <f>IF(IFERROR(FIND("PUL",M2301,1),0)&gt;1,"pulido","no")</f>
        <v>no</v>
      </c>
      <c r="AA2301" s="2" t="str">
        <f>IF(IFERROR(FIND("BIOC",M2301,1),0)&gt;1,"BIOCITY","no")</f>
        <v>no</v>
      </c>
      <c r="AB2301" s="2">
        <f>IFERROR(SEARCH("INT",F2301,1),0)+IFERROR(SEARCH("DEV",F2301,1),0)+IFERROR(SEARCH("FC",F2301,1),0)+IFERROR(SEARCH("USD",F2301,1),0)</f>
        <v>0</v>
      </c>
    </row>
    <row r="2302" spans="20:28" x14ac:dyDescent="0.2">
      <c r="T2302" s="6">
        <f>+S2302*N2302</f>
        <v>0</v>
      </c>
      <c r="U2302" s="6">
        <f>+S2302*Q2302</f>
        <v>0</v>
      </c>
      <c r="V2302" s="1" t="str">
        <f>IF(AB2302=0,IFERROR(VLOOKUP(L2302,[1]listaMateriales!A:K,11,0),"-"),"Sin producto")</f>
        <v>Sin Producto</v>
      </c>
      <c r="W2302" s="6">
        <f>+IF(OR(K2302="27",K2302="28",K2302="29"),VLOOKUP(L2302,[1]listaMateriales!A:E,5,0),0)*N2302/1000</f>
        <v>0</v>
      </c>
      <c r="X2302" s="6">
        <f>+IF(W2302=0,0,T2302/W2302)</f>
        <v>0</v>
      </c>
      <c r="Y2302" s="1" t="str">
        <f>MID(L2302,14,1)</f>
        <v/>
      </c>
      <c r="Z2302" s="2" t="str">
        <f>IF(IFERROR(FIND("PUL",M2302,1),0)&gt;1,"pulido","no")</f>
        <v>no</v>
      </c>
      <c r="AA2302" s="2" t="str">
        <f>IF(IFERROR(FIND("BIOC",M2302,1),0)&gt;1,"BIOCITY","no")</f>
        <v>no</v>
      </c>
      <c r="AB2302" s="2">
        <f>IFERROR(SEARCH("INT",F2302,1),0)+IFERROR(SEARCH("DEV",F2302,1),0)+IFERROR(SEARCH("FC",F2302,1),0)+IFERROR(SEARCH("USD",F2302,1),0)</f>
        <v>0</v>
      </c>
    </row>
    <row r="2303" spans="20:28" x14ac:dyDescent="0.2">
      <c r="T2303" s="6">
        <f>+S2303*N2303</f>
        <v>0</v>
      </c>
      <c r="U2303" s="6">
        <f>+S2303*Q2303</f>
        <v>0</v>
      </c>
      <c r="V2303" s="1" t="str">
        <f>IF(AB2303=0,IFERROR(VLOOKUP(L2303,[1]listaMateriales!A:K,11,0),"-"),"Sin producto")</f>
        <v>Sin Producto</v>
      </c>
      <c r="W2303" s="6">
        <f>+IF(OR(K2303="27",K2303="28",K2303="29"),VLOOKUP(L2303,[1]listaMateriales!A:E,5,0),0)*N2303/1000</f>
        <v>0</v>
      </c>
      <c r="X2303" s="6">
        <f>+IF(W2303=0,0,T2303/W2303)</f>
        <v>0</v>
      </c>
      <c r="Y2303" s="1" t="str">
        <f>MID(L2303,14,1)</f>
        <v/>
      </c>
      <c r="Z2303" s="2" t="str">
        <f>IF(IFERROR(FIND("PUL",M2303,1),0)&gt;1,"pulido","no")</f>
        <v>no</v>
      </c>
      <c r="AA2303" s="2" t="str">
        <f>IF(IFERROR(FIND("BIOC",M2303,1),0)&gt;1,"BIOCITY","no")</f>
        <v>no</v>
      </c>
      <c r="AB2303" s="2">
        <f>IFERROR(SEARCH("INT",F2303,1),0)+IFERROR(SEARCH("DEV",F2303,1),0)+IFERROR(SEARCH("FC",F2303,1),0)+IFERROR(SEARCH("USD",F2303,1),0)</f>
        <v>0</v>
      </c>
    </row>
    <row r="2304" spans="20:28" x14ac:dyDescent="0.2">
      <c r="T2304" s="6">
        <f>+S2304*N2304</f>
        <v>0</v>
      </c>
      <c r="U2304" s="6">
        <f>+S2304*Q2304</f>
        <v>0</v>
      </c>
      <c r="V2304" s="1" t="str">
        <f>IF(AB2304=0,IFERROR(VLOOKUP(L2304,[1]listaMateriales!A:K,11,0),"-"),"Sin producto")</f>
        <v>Sin Producto</v>
      </c>
      <c r="W2304" s="6">
        <f>+IF(OR(K2304="27",K2304="28",K2304="29"),VLOOKUP(L2304,[1]listaMateriales!A:E,5,0),0)*N2304/1000</f>
        <v>0</v>
      </c>
      <c r="X2304" s="6">
        <f>+IF(W2304=0,0,T2304/W2304)</f>
        <v>0</v>
      </c>
      <c r="Y2304" s="1" t="str">
        <f>MID(L2304,14,1)</f>
        <v/>
      </c>
      <c r="Z2304" s="2" t="str">
        <f>IF(IFERROR(FIND("PUL",M2304,1),0)&gt;1,"pulido","no")</f>
        <v>no</v>
      </c>
      <c r="AA2304" s="2" t="str">
        <f>IF(IFERROR(FIND("BIOC",M2304,1),0)&gt;1,"BIOCITY","no")</f>
        <v>no</v>
      </c>
      <c r="AB2304" s="2">
        <f>IFERROR(SEARCH("INT",F2304,1),0)+IFERROR(SEARCH("DEV",F2304,1),0)+IFERROR(SEARCH("FC",F2304,1),0)+IFERROR(SEARCH("USD",F2304,1),0)</f>
        <v>0</v>
      </c>
    </row>
    <row r="2305" spans="20:28" x14ac:dyDescent="0.2">
      <c r="T2305" s="6">
        <f>+S2305*N2305</f>
        <v>0</v>
      </c>
      <c r="U2305" s="6">
        <f>+S2305*Q2305</f>
        <v>0</v>
      </c>
      <c r="V2305" s="1" t="str">
        <f>IF(AB2305=0,IFERROR(VLOOKUP(L2305,[1]listaMateriales!A:K,11,0),"-"),"Sin producto")</f>
        <v>Sin Producto</v>
      </c>
      <c r="W2305" s="6">
        <f>+IF(OR(K2305="27",K2305="28",K2305="29"),VLOOKUP(L2305,[1]listaMateriales!A:E,5,0),0)*N2305/1000</f>
        <v>0</v>
      </c>
      <c r="X2305" s="6">
        <f>+IF(W2305=0,0,T2305/W2305)</f>
        <v>0</v>
      </c>
      <c r="Y2305" s="1" t="str">
        <f>MID(L2305,14,1)</f>
        <v/>
      </c>
      <c r="Z2305" s="2" t="str">
        <f>IF(IFERROR(FIND("PUL",M2305,1),0)&gt;1,"pulido","no")</f>
        <v>no</v>
      </c>
      <c r="AA2305" s="2" t="str">
        <f>IF(IFERROR(FIND("BIOC",M2305,1),0)&gt;1,"BIOCITY","no")</f>
        <v>no</v>
      </c>
      <c r="AB2305" s="2">
        <f>IFERROR(SEARCH("INT",F2305,1),0)+IFERROR(SEARCH("DEV",F2305,1),0)+IFERROR(SEARCH("FC",F2305,1),0)+IFERROR(SEARCH("USD",F2305,1),0)</f>
        <v>0</v>
      </c>
    </row>
    <row r="2306" spans="20:28" x14ac:dyDescent="0.2">
      <c r="T2306" s="6">
        <f>+S2306*N2306</f>
        <v>0</v>
      </c>
      <c r="U2306" s="6">
        <f>+S2306*Q2306</f>
        <v>0</v>
      </c>
      <c r="V2306" s="1" t="str">
        <f>IF(AB2306=0,IFERROR(VLOOKUP(L2306,[1]listaMateriales!A:K,11,0),"-"),"Sin producto")</f>
        <v>Sin Producto</v>
      </c>
      <c r="W2306" s="6">
        <f>+IF(OR(K2306="27",K2306="28",K2306="29"),VLOOKUP(L2306,[1]listaMateriales!A:E,5,0),0)*N2306/1000</f>
        <v>0</v>
      </c>
      <c r="X2306" s="6">
        <f>+IF(W2306=0,0,T2306/W2306)</f>
        <v>0</v>
      </c>
      <c r="Y2306" s="1" t="str">
        <f>MID(L2306,14,1)</f>
        <v/>
      </c>
      <c r="Z2306" s="2" t="str">
        <f>IF(IFERROR(FIND("PUL",M2306,1),0)&gt;1,"pulido","no")</f>
        <v>no</v>
      </c>
      <c r="AA2306" s="2" t="str">
        <f>IF(IFERROR(FIND("BIOC",M2306,1),0)&gt;1,"BIOCITY","no")</f>
        <v>no</v>
      </c>
      <c r="AB2306" s="2">
        <f>IFERROR(SEARCH("INT",F2306,1),0)+IFERROR(SEARCH("DEV",F2306,1),0)+IFERROR(SEARCH("FC",F2306,1),0)+IFERROR(SEARCH("USD",F2306,1),0)</f>
        <v>0</v>
      </c>
    </row>
    <row r="2307" spans="20:28" x14ac:dyDescent="0.2">
      <c r="T2307" s="6">
        <f>+S2307*N2307</f>
        <v>0</v>
      </c>
      <c r="U2307" s="6">
        <f>+S2307*Q2307</f>
        <v>0</v>
      </c>
      <c r="V2307" s="1" t="str">
        <f>IF(AB2307=0,IFERROR(VLOOKUP(L2307,[1]listaMateriales!A:K,11,0),"-"),"Sin producto")</f>
        <v>Sin Producto</v>
      </c>
      <c r="W2307" s="6">
        <f>+IF(OR(K2307="27",K2307="28",K2307="29"),VLOOKUP(L2307,[1]listaMateriales!A:E,5,0),0)*N2307/1000</f>
        <v>0</v>
      </c>
      <c r="X2307" s="6">
        <f>+IF(W2307=0,0,T2307/W2307)</f>
        <v>0</v>
      </c>
      <c r="Y2307" s="1" t="str">
        <f>MID(L2307,14,1)</f>
        <v/>
      </c>
      <c r="Z2307" s="2" t="str">
        <f>IF(IFERROR(FIND("PUL",M2307,1),0)&gt;1,"pulido","no")</f>
        <v>no</v>
      </c>
      <c r="AA2307" s="2" t="str">
        <f>IF(IFERROR(FIND("BIOC",M2307,1),0)&gt;1,"BIOCITY","no")</f>
        <v>no</v>
      </c>
      <c r="AB2307" s="2">
        <f>IFERROR(SEARCH("INT",F2307,1),0)+IFERROR(SEARCH("DEV",F2307,1),0)+IFERROR(SEARCH("FC",F2307,1),0)+IFERROR(SEARCH("USD",F2307,1),0)</f>
        <v>0</v>
      </c>
    </row>
    <row r="2308" spans="20:28" x14ac:dyDescent="0.2">
      <c r="T2308" s="6">
        <f>+S2308*N2308</f>
        <v>0</v>
      </c>
      <c r="U2308" s="6">
        <f>+S2308*Q2308</f>
        <v>0</v>
      </c>
      <c r="V2308" s="1" t="str">
        <f>IF(AB2308=0,IFERROR(VLOOKUP(L2308,[1]listaMateriales!A:K,11,0),"-"),"Sin producto")</f>
        <v>Sin Producto</v>
      </c>
      <c r="W2308" s="6">
        <f>+IF(OR(K2308="27",K2308="28",K2308="29"),VLOOKUP(L2308,[1]listaMateriales!A:E,5,0),0)*N2308/1000</f>
        <v>0</v>
      </c>
      <c r="X2308" s="6">
        <f>+IF(W2308=0,0,T2308/W2308)</f>
        <v>0</v>
      </c>
      <c r="Y2308" s="1" t="str">
        <f>MID(L2308,14,1)</f>
        <v/>
      </c>
      <c r="Z2308" s="2" t="str">
        <f>IF(IFERROR(FIND("PUL",M2308,1),0)&gt;1,"pulido","no")</f>
        <v>no</v>
      </c>
      <c r="AA2308" s="2" t="str">
        <f>IF(IFERROR(FIND("BIOC",M2308,1),0)&gt;1,"BIOCITY","no")</f>
        <v>no</v>
      </c>
      <c r="AB2308" s="2">
        <f>IFERROR(SEARCH("INT",F2308,1),0)+IFERROR(SEARCH("DEV",F2308,1),0)+IFERROR(SEARCH("FC",F2308,1),0)+IFERROR(SEARCH("USD",F2308,1),0)</f>
        <v>0</v>
      </c>
    </row>
    <row r="2309" spans="20:28" x14ac:dyDescent="0.2">
      <c r="T2309" s="6">
        <f>+S2309*N2309</f>
        <v>0</v>
      </c>
      <c r="U2309" s="6">
        <f>+S2309*Q2309</f>
        <v>0</v>
      </c>
      <c r="V2309" s="1" t="str">
        <f>IF(AB2309=0,IFERROR(VLOOKUP(L2309,[1]listaMateriales!A:K,11,0),"-"),"Sin producto")</f>
        <v>Sin Producto</v>
      </c>
      <c r="W2309" s="6">
        <f>+IF(OR(K2309="27",K2309="28",K2309="29"),VLOOKUP(L2309,[1]listaMateriales!A:E,5,0),0)*N2309/1000</f>
        <v>0</v>
      </c>
      <c r="X2309" s="6">
        <f>+IF(W2309=0,0,T2309/W2309)</f>
        <v>0</v>
      </c>
      <c r="Y2309" s="1" t="str">
        <f>MID(L2309,14,1)</f>
        <v/>
      </c>
      <c r="Z2309" s="2" t="str">
        <f>IF(IFERROR(FIND("PUL",M2309,1),0)&gt;1,"pulido","no")</f>
        <v>no</v>
      </c>
      <c r="AA2309" s="2" t="str">
        <f>IF(IFERROR(FIND("BIOC",M2309,1),0)&gt;1,"BIOCITY","no")</f>
        <v>no</v>
      </c>
      <c r="AB2309" s="2">
        <f>IFERROR(SEARCH("INT",F2309,1),0)+IFERROR(SEARCH("DEV",F2309,1),0)+IFERROR(SEARCH("FC",F2309,1),0)+IFERROR(SEARCH("USD",F2309,1),0)</f>
        <v>0</v>
      </c>
    </row>
    <row r="2310" spans="20:28" x14ac:dyDescent="0.2">
      <c r="T2310" s="6">
        <f>+S2310*N2310</f>
        <v>0</v>
      </c>
      <c r="U2310" s="6">
        <f>+S2310*Q2310</f>
        <v>0</v>
      </c>
      <c r="V2310" s="1" t="str">
        <f>IF(AB2310=0,IFERROR(VLOOKUP(L2310,[1]listaMateriales!A:K,11,0),"-"),"Sin producto")</f>
        <v>Sin Producto</v>
      </c>
      <c r="W2310" s="6">
        <f>+IF(OR(K2310="27",K2310="28",K2310="29"),VLOOKUP(L2310,[1]listaMateriales!A:E,5,0),0)*N2310/1000</f>
        <v>0</v>
      </c>
      <c r="X2310" s="6">
        <f>+IF(W2310=0,0,T2310/W2310)</f>
        <v>0</v>
      </c>
      <c r="Y2310" s="1" t="str">
        <f>MID(L2310,14,1)</f>
        <v/>
      </c>
      <c r="Z2310" s="2" t="str">
        <f>IF(IFERROR(FIND("PUL",M2310,1),0)&gt;1,"pulido","no")</f>
        <v>no</v>
      </c>
      <c r="AA2310" s="2" t="str">
        <f>IF(IFERROR(FIND("BIOC",M2310,1),0)&gt;1,"BIOCITY","no")</f>
        <v>no</v>
      </c>
      <c r="AB2310" s="2">
        <f>IFERROR(SEARCH("INT",F2310,1),0)+IFERROR(SEARCH("DEV",F2310,1),0)+IFERROR(SEARCH("FC",F2310,1),0)+IFERROR(SEARCH("USD",F2310,1),0)</f>
        <v>0</v>
      </c>
    </row>
    <row r="2311" spans="20:28" x14ac:dyDescent="0.2">
      <c r="T2311" s="6">
        <f>+S2311*N2311</f>
        <v>0</v>
      </c>
      <c r="U2311" s="6">
        <f>+S2311*Q2311</f>
        <v>0</v>
      </c>
      <c r="V2311" s="1" t="str">
        <f>IF(AB2311=0,IFERROR(VLOOKUP(L2311,[1]listaMateriales!A:K,11,0),"-"),"Sin producto")</f>
        <v>Sin Producto</v>
      </c>
      <c r="W2311" s="6">
        <f>+IF(OR(K2311="27",K2311="28",K2311="29"),VLOOKUP(L2311,[1]listaMateriales!A:E,5,0),0)*N2311/1000</f>
        <v>0</v>
      </c>
      <c r="X2311" s="6">
        <f>+IF(W2311=0,0,T2311/W2311)</f>
        <v>0</v>
      </c>
      <c r="Y2311" s="1" t="str">
        <f>MID(L2311,14,1)</f>
        <v/>
      </c>
      <c r="Z2311" s="2" t="str">
        <f>IF(IFERROR(FIND("PUL",M2311,1),0)&gt;1,"pulido","no")</f>
        <v>no</v>
      </c>
      <c r="AA2311" s="2" t="str">
        <f>IF(IFERROR(FIND("BIOC",M2311,1),0)&gt;1,"BIOCITY","no")</f>
        <v>no</v>
      </c>
      <c r="AB2311" s="2">
        <f>IFERROR(SEARCH("INT",F2311,1),0)+IFERROR(SEARCH("DEV",F2311,1),0)+IFERROR(SEARCH("FC",F2311,1),0)+IFERROR(SEARCH("USD",F2311,1),0)</f>
        <v>0</v>
      </c>
    </row>
    <row r="2312" spans="20:28" x14ac:dyDescent="0.2">
      <c r="T2312" s="6">
        <f>+S2312*N2312</f>
        <v>0</v>
      </c>
      <c r="U2312" s="6">
        <f>+S2312*Q2312</f>
        <v>0</v>
      </c>
      <c r="V2312" s="1" t="str">
        <f>IF(AB2312=0,IFERROR(VLOOKUP(L2312,[1]listaMateriales!A:K,11,0),"-"),"Sin producto")</f>
        <v>Sin Producto</v>
      </c>
      <c r="W2312" s="6">
        <f>+IF(OR(K2312="27",K2312="28",K2312="29"),VLOOKUP(L2312,[1]listaMateriales!A:E,5,0),0)*N2312/1000</f>
        <v>0</v>
      </c>
      <c r="X2312" s="6">
        <f>+IF(W2312=0,0,T2312/W2312)</f>
        <v>0</v>
      </c>
      <c r="Y2312" s="1" t="str">
        <f>MID(L2312,14,1)</f>
        <v/>
      </c>
      <c r="Z2312" s="2" t="str">
        <f>IF(IFERROR(FIND("PUL",M2312,1),0)&gt;1,"pulido","no")</f>
        <v>no</v>
      </c>
      <c r="AA2312" s="2" t="str">
        <f>IF(IFERROR(FIND("BIOC",M2312,1),0)&gt;1,"BIOCITY","no")</f>
        <v>no</v>
      </c>
      <c r="AB2312" s="2">
        <f>IFERROR(SEARCH("INT",F2312,1),0)+IFERROR(SEARCH("DEV",F2312,1),0)+IFERROR(SEARCH("FC",F2312,1),0)+IFERROR(SEARCH("USD",F2312,1),0)</f>
        <v>0</v>
      </c>
    </row>
    <row r="2313" spans="20:28" x14ac:dyDescent="0.2">
      <c r="T2313" s="6">
        <f>+S2313*N2313</f>
        <v>0</v>
      </c>
      <c r="U2313" s="6">
        <f>+S2313*Q2313</f>
        <v>0</v>
      </c>
      <c r="V2313" s="1" t="str">
        <f>IF(AB2313=0,IFERROR(VLOOKUP(L2313,[1]listaMateriales!A:K,11,0),"-"),"Sin producto")</f>
        <v>Sin Producto</v>
      </c>
      <c r="W2313" s="6">
        <f>+IF(OR(K2313="27",K2313="28",K2313="29"),VLOOKUP(L2313,[1]listaMateriales!A:E,5,0),0)*N2313/1000</f>
        <v>0</v>
      </c>
      <c r="X2313" s="6">
        <f>+IF(W2313=0,0,T2313/W2313)</f>
        <v>0</v>
      </c>
      <c r="Y2313" s="1" t="str">
        <f>MID(L2313,14,1)</f>
        <v/>
      </c>
      <c r="Z2313" s="2" t="str">
        <f>IF(IFERROR(FIND("PUL",M2313,1),0)&gt;1,"pulido","no")</f>
        <v>no</v>
      </c>
      <c r="AA2313" s="2" t="str">
        <f>IF(IFERROR(FIND("BIOC",M2313,1),0)&gt;1,"BIOCITY","no")</f>
        <v>no</v>
      </c>
      <c r="AB2313" s="2">
        <f>IFERROR(SEARCH("INT",F2313,1),0)+IFERROR(SEARCH("DEV",F2313,1),0)+IFERROR(SEARCH("FC",F2313,1),0)+IFERROR(SEARCH("USD",F2313,1),0)</f>
        <v>0</v>
      </c>
    </row>
    <row r="2314" spans="20:28" x14ac:dyDescent="0.2">
      <c r="T2314" s="6">
        <f>+S2314*N2314</f>
        <v>0</v>
      </c>
      <c r="U2314" s="6">
        <f>+S2314*Q2314</f>
        <v>0</v>
      </c>
      <c r="V2314" s="1" t="str">
        <f>IF(AB2314=0,IFERROR(VLOOKUP(L2314,[1]listaMateriales!A:K,11,0),"-"),"Sin producto")</f>
        <v>Sin Producto</v>
      </c>
      <c r="W2314" s="6">
        <f>+IF(OR(K2314="27",K2314="28",K2314="29"),VLOOKUP(L2314,[1]listaMateriales!A:E,5,0),0)*N2314/1000</f>
        <v>0</v>
      </c>
      <c r="X2314" s="6">
        <f>+IF(W2314=0,0,T2314/W2314)</f>
        <v>0</v>
      </c>
      <c r="Y2314" s="1" t="str">
        <f>MID(L2314,14,1)</f>
        <v/>
      </c>
      <c r="Z2314" s="2" t="str">
        <f>IF(IFERROR(FIND("PUL",M2314,1),0)&gt;1,"pulido","no")</f>
        <v>no</v>
      </c>
      <c r="AA2314" s="2" t="str">
        <f>IF(IFERROR(FIND("BIOC",M2314,1),0)&gt;1,"BIOCITY","no")</f>
        <v>no</v>
      </c>
      <c r="AB2314" s="2">
        <f>IFERROR(SEARCH("INT",F2314,1),0)+IFERROR(SEARCH("DEV",F2314,1),0)+IFERROR(SEARCH("FC",F2314,1),0)+IFERROR(SEARCH("USD",F2314,1),0)</f>
        <v>0</v>
      </c>
    </row>
    <row r="2315" spans="20:28" x14ac:dyDescent="0.2">
      <c r="T2315" s="6">
        <f>+S2315*N2315</f>
        <v>0</v>
      </c>
      <c r="U2315" s="6">
        <f>+S2315*Q2315</f>
        <v>0</v>
      </c>
      <c r="V2315" s="1" t="str">
        <f>IF(AB2315=0,IFERROR(VLOOKUP(L2315,[1]listaMateriales!A:K,11,0),"-"),"Sin producto")</f>
        <v>Sin Producto</v>
      </c>
      <c r="W2315" s="6">
        <f>+IF(OR(K2315="27",K2315="28",K2315="29"),VLOOKUP(L2315,[1]listaMateriales!A:E,5,0),0)*N2315/1000</f>
        <v>0</v>
      </c>
      <c r="X2315" s="6">
        <f>+IF(W2315=0,0,T2315/W2315)</f>
        <v>0</v>
      </c>
      <c r="Y2315" s="1" t="str">
        <f>MID(L2315,14,1)</f>
        <v/>
      </c>
      <c r="Z2315" s="2" t="str">
        <f>IF(IFERROR(FIND("PUL",M2315,1),0)&gt;1,"pulido","no")</f>
        <v>no</v>
      </c>
      <c r="AA2315" s="2" t="str">
        <f>IF(IFERROR(FIND("BIOC",M2315,1),0)&gt;1,"BIOCITY","no")</f>
        <v>no</v>
      </c>
      <c r="AB2315" s="2">
        <f>IFERROR(SEARCH("INT",F2315,1),0)+IFERROR(SEARCH("DEV",F2315,1),0)+IFERROR(SEARCH("FC",F2315,1),0)+IFERROR(SEARCH("USD",F2315,1),0)</f>
        <v>0</v>
      </c>
    </row>
    <row r="2316" spans="20:28" x14ac:dyDescent="0.2">
      <c r="T2316" s="6">
        <f>+S2316*N2316</f>
        <v>0</v>
      </c>
      <c r="U2316" s="6">
        <f>+S2316*Q2316</f>
        <v>0</v>
      </c>
      <c r="V2316" s="1" t="str">
        <f>IF(AB2316=0,IFERROR(VLOOKUP(L2316,[1]listaMateriales!A:K,11,0),"-"),"Sin producto")</f>
        <v>Sin Producto</v>
      </c>
      <c r="W2316" s="6">
        <f>+IF(OR(K2316="27",K2316="28",K2316="29"),VLOOKUP(L2316,[1]listaMateriales!A:E,5,0),0)*N2316/1000</f>
        <v>0</v>
      </c>
      <c r="X2316" s="6">
        <f>+IF(W2316=0,0,T2316/W2316)</f>
        <v>0</v>
      </c>
      <c r="Y2316" s="1" t="str">
        <f>MID(L2316,14,1)</f>
        <v/>
      </c>
      <c r="Z2316" s="2" t="str">
        <f>IF(IFERROR(FIND("PUL",M2316,1),0)&gt;1,"pulido","no")</f>
        <v>no</v>
      </c>
      <c r="AA2316" s="2" t="str">
        <f>IF(IFERROR(FIND("BIOC",M2316,1),0)&gt;1,"BIOCITY","no")</f>
        <v>no</v>
      </c>
      <c r="AB2316" s="2">
        <f>IFERROR(SEARCH("INT",F2316,1),0)+IFERROR(SEARCH("DEV",F2316,1),0)+IFERROR(SEARCH("FC",F2316,1),0)+IFERROR(SEARCH("USD",F2316,1),0)</f>
        <v>0</v>
      </c>
    </row>
    <row r="2317" spans="20:28" x14ac:dyDescent="0.2">
      <c r="T2317" s="6">
        <f>+S2317*N2317</f>
        <v>0</v>
      </c>
      <c r="U2317" s="6">
        <f>+S2317*Q2317</f>
        <v>0</v>
      </c>
      <c r="V2317" s="1" t="str">
        <f>IF(AB2317=0,IFERROR(VLOOKUP(L2317,[1]listaMateriales!A:K,11,0),"-"),"Sin producto")</f>
        <v>Sin Producto</v>
      </c>
      <c r="W2317" s="6">
        <f>+IF(OR(K2317="27",K2317="28",K2317="29"),VLOOKUP(L2317,[1]listaMateriales!A:E,5,0),0)*N2317/1000</f>
        <v>0</v>
      </c>
      <c r="X2317" s="6">
        <f>+IF(W2317=0,0,T2317/W2317)</f>
        <v>0</v>
      </c>
      <c r="Y2317" s="1" t="str">
        <f>MID(L2317,14,1)</f>
        <v/>
      </c>
      <c r="Z2317" s="2" t="str">
        <f>IF(IFERROR(FIND("PUL",M2317,1),0)&gt;1,"pulido","no")</f>
        <v>no</v>
      </c>
      <c r="AA2317" s="2" t="str">
        <f>IF(IFERROR(FIND("BIOC",M2317,1),0)&gt;1,"BIOCITY","no")</f>
        <v>no</v>
      </c>
      <c r="AB2317" s="2">
        <f>IFERROR(SEARCH("INT",F2317,1),0)+IFERROR(SEARCH("DEV",F2317,1),0)+IFERROR(SEARCH("FC",F2317,1),0)+IFERROR(SEARCH("USD",F2317,1),0)</f>
        <v>0</v>
      </c>
    </row>
    <row r="2318" spans="20:28" x14ac:dyDescent="0.2">
      <c r="T2318" s="6">
        <f>+S2318*N2318</f>
        <v>0</v>
      </c>
      <c r="U2318" s="6">
        <f>+S2318*Q2318</f>
        <v>0</v>
      </c>
      <c r="V2318" s="1" t="str">
        <f>IF(AB2318=0,IFERROR(VLOOKUP(L2318,[1]listaMateriales!A:K,11,0),"-"),"Sin producto")</f>
        <v>Sin Producto</v>
      </c>
      <c r="W2318" s="6">
        <f>+IF(OR(K2318="27",K2318="28",K2318="29"),VLOOKUP(L2318,[1]listaMateriales!A:E,5,0),0)*N2318/1000</f>
        <v>0</v>
      </c>
      <c r="X2318" s="6">
        <f>+IF(W2318=0,0,T2318/W2318)</f>
        <v>0</v>
      </c>
      <c r="Y2318" s="1" t="str">
        <f>MID(L2318,14,1)</f>
        <v/>
      </c>
      <c r="Z2318" s="2" t="str">
        <f>IF(IFERROR(FIND("PUL",M2318,1),0)&gt;1,"pulido","no")</f>
        <v>no</v>
      </c>
      <c r="AA2318" s="2" t="str">
        <f>IF(IFERROR(FIND("BIOC",M2318,1),0)&gt;1,"BIOCITY","no")</f>
        <v>no</v>
      </c>
      <c r="AB2318" s="2">
        <f>IFERROR(SEARCH("INT",F2318,1),0)+IFERROR(SEARCH("DEV",F2318,1),0)+IFERROR(SEARCH("FC",F2318,1),0)+IFERROR(SEARCH("USD",F2318,1),0)</f>
        <v>0</v>
      </c>
    </row>
    <row r="2319" spans="20:28" x14ac:dyDescent="0.2">
      <c r="T2319" s="6">
        <f>+S2319*N2319</f>
        <v>0</v>
      </c>
      <c r="U2319" s="6">
        <f>+S2319*Q2319</f>
        <v>0</v>
      </c>
      <c r="V2319" s="1" t="str">
        <f>IF(AB2319=0,IFERROR(VLOOKUP(L2319,[1]listaMateriales!A:K,11,0),"-"),"Sin producto")</f>
        <v>Sin Producto</v>
      </c>
      <c r="W2319" s="6">
        <f>+IF(OR(K2319="27",K2319="28",K2319="29"),VLOOKUP(L2319,[1]listaMateriales!A:E,5,0),0)*N2319/1000</f>
        <v>0</v>
      </c>
      <c r="X2319" s="6">
        <f>+IF(W2319=0,0,T2319/W2319)</f>
        <v>0</v>
      </c>
      <c r="Y2319" s="1" t="str">
        <f>MID(L2319,14,1)</f>
        <v/>
      </c>
      <c r="Z2319" s="2" t="str">
        <f>IF(IFERROR(FIND("PUL",M2319,1),0)&gt;1,"pulido","no")</f>
        <v>no</v>
      </c>
      <c r="AA2319" s="2" t="str">
        <f>IF(IFERROR(FIND("BIOC",M2319,1),0)&gt;1,"BIOCITY","no")</f>
        <v>no</v>
      </c>
      <c r="AB2319" s="2">
        <f>IFERROR(SEARCH("INT",F2319,1),0)+IFERROR(SEARCH("DEV",F2319,1),0)+IFERROR(SEARCH("FC",F2319,1),0)+IFERROR(SEARCH("USD",F2319,1),0)</f>
        <v>0</v>
      </c>
    </row>
    <row r="2320" spans="20:28" x14ac:dyDescent="0.2">
      <c r="T2320" s="6">
        <f>+S2320*N2320</f>
        <v>0</v>
      </c>
      <c r="U2320" s="6">
        <f>+S2320*Q2320</f>
        <v>0</v>
      </c>
      <c r="V2320" s="1" t="str">
        <f>IF(AB2320=0,IFERROR(VLOOKUP(L2320,[1]listaMateriales!A:K,11,0),"-"),"Sin producto")</f>
        <v>Sin Producto</v>
      </c>
      <c r="W2320" s="6">
        <f>+IF(OR(K2320="27",K2320="28",K2320="29"),VLOOKUP(L2320,[1]listaMateriales!A:E,5,0),0)*N2320/1000</f>
        <v>0</v>
      </c>
      <c r="X2320" s="6">
        <f>+IF(W2320=0,0,T2320/W2320)</f>
        <v>0</v>
      </c>
      <c r="Y2320" s="1" t="str">
        <f>MID(L2320,14,1)</f>
        <v/>
      </c>
      <c r="Z2320" s="2" t="str">
        <f>IF(IFERROR(FIND("PUL",M2320,1),0)&gt;1,"pulido","no")</f>
        <v>no</v>
      </c>
      <c r="AA2320" s="2" t="str">
        <f>IF(IFERROR(FIND("BIOC",M2320,1),0)&gt;1,"BIOCITY","no")</f>
        <v>no</v>
      </c>
      <c r="AB2320" s="2">
        <f>IFERROR(SEARCH("INT",F2320,1),0)+IFERROR(SEARCH("DEV",F2320,1),0)+IFERROR(SEARCH("FC",F2320,1),0)+IFERROR(SEARCH("USD",F2320,1),0)</f>
        <v>0</v>
      </c>
    </row>
    <row r="2321" spans="20:28" x14ac:dyDescent="0.2">
      <c r="T2321" s="6">
        <f>+S2321*N2321</f>
        <v>0</v>
      </c>
      <c r="U2321" s="6">
        <f>+S2321*Q2321</f>
        <v>0</v>
      </c>
      <c r="V2321" s="1" t="str">
        <f>IF(AB2321=0,IFERROR(VLOOKUP(L2321,[1]listaMateriales!A:K,11,0),"-"),"Sin producto")</f>
        <v>Sin Producto</v>
      </c>
      <c r="W2321" s="6">
        <f>+IF(OR(K2321="27",K2321="28",K2321="29"),VLOOKUP(L2321,[1]listaMateriales!A:E,5,0),0)*N2321/1000</f>
        <v>0</v>
      </c>
      <c r="X2321" s="6">
        <f>+IF(W2321=0,0,T2321/W2321)</f>
        <v>0</v>
      </c>
      <c r="Y2321" s="1" t="str">
        <f>MID(L2321,14,1)</f>
        <v/>
      </c>
      <c r="Z2321" s="2" t="str">
        <f>IF(IFERROR(FIND("PUL",M2321,1),0)&gt;1,"pulido","no")</f>
        <v>no</v>
      </c>
      <c r="AA2321" s="2" t="str">
        <f>IF(IFERROR(FIND("BIOC",M2321,1),0)&gt;1,"BIOCITY","no")</f>
        <v>no</v>
      </c>
      <c r="AB2321" s="2">
        <f>IFERROR(SEARCH("INT",F2321,1),0)+IFERROR(SEARCH("DEV",F2321,1),0)+IFERROR(SEARCH("FC",F2321,1),0)+IFERROR(SEARCH("USD",F2321,1),0)</f>
        <v>0</v>
      </c>
    </row>
    <row r="2322" spans="20:28" x14ac:dyDescent="0.2">
      <c r="T2322" s="6">
        <f>+S2322*N2322</f>
        <v>0</v>
      </c>
      <c r="U2322" s="6">
        <f>+S2322*Q2322</f>
        <v>0</v>
      </c>
      <c r="V2322" s="1" t="str">
        <f>IF(AB2322=0,IFERROR(VLOOKUP(L2322,[1]listaMateriales!A:K,11,0),"-"),"Sin producto")</f>
        <v>Sin Producto</v>
      </c>
      <c r="W2322" s="6">
        <f>+IF(OR(K2322="27",K2322="28",K2322="29"),VLOOKUP(L2322,[1]listaMateriales!A:E,5,0),0)*N2322/1000</f>
        <v>0</v>
      </c>
      <c r="X2322" s="6">
        <f>+IF(W2322=0,0,T2322/W2322)</f>
        <v>0</v>
      </c>
      <c r="Y2322" s="1" t="str">
        <f>MID(L2322,14,1)</f>
        <v/>
      </c>
      <c r="Z2322" s="2" t="str">
        <f>IF(IFERROR(FIND("PUL",M2322,1),0)&gt;1,"pulido","no")</f>
        <v>no</v>
      </c>
      <c r="AA2322" s="2" t="str">
        <f>IF(IFERROR(FIND("BIOC",M2322,1),0)&gt;1,"BIOCITY","no")</f>
        <v>no</v>
      </c>
      <c r="AB2322" s="2">
        <f>IFERROR(SEARCH("INT",F2322,1),0)+IFERROR(SEARCH("DEV",F2322,1),0)+IFERROR(SEARCH("FC",F2322,1),0)+IFERROR(SEARCH("USD",F2322,1),0)</f>
        <v>0</v>
      </c>
    </row>
    <row r="2323" spans="20:28" x14ac:dyDescent="0.2">
      <c r="T2323" s="6">
        <f>+S2323*N2323</f>
        <v>0</v>
      </c>
      <c r="U2323" s="6">
        <f>+S2323*Q2323</f>
        <v>0</v>
      </c>
      <c r="V2323" s="1" t="str">
        <f>IF(AB2323=0,IFERROR(VLOOKUP(L2323,[1]listaMateriales!A:K,11,0),"-"),"Sin producto")</f>
        <v>Sin Producto</v>
      </c>
      <c r="W2323" s="6">
        <f>+IF(OR(K2323="27",K2323="28",K2323="29"),VLOOKUP(L2323,[1]listaMateriales!A:E,5,0),0)*N2323/1000</f>
        <v>0</v>
      </c>
      <c r="X2323" s="6">
        <f>+IF(W2323=0,0,T2323/W2323)</f>
        <v>0</v>
      </c>
      <c r="Y2323" s="1" t="str">
        <f>MID(L2323,14,1)</f>
        <v/>
      </c>
      <c r="Z2323" s="2" t="str">
        <f>IF(IFERROR(FIND("PUL",M2323,1),0)&gt;1,"pulido","no")</f>
        <v>no</v>
      </c>
      <c r="AA2323" s="2" t="str">
        <f>IF(IFERROR(FIND("BIOC",M2323,1),0)&gt;1,"BIOCITY","no")</f>
        <v>no</v>
      </c>
      <c r="AB2323" s="2">
        <f>IFERROR(SEARCH("INT",F2323,1),0)+IFERROR(SEARCH("DEV",F2323,1),0)+IFERROR(SEARCH("FC",F2323,1),0)+IFERROR(SEARCH("USD",F2323,1),0)</f>
        <v>0</v>
      </c>
    </row>
    <row r="2324" spans="20:28" x14ac:dyDescent="0.2">
      <c r="T2324" s="6">
        <f>+S2324*N2324</f>
        <v>0</v>
      </c>
      <c r="U2324" s="6">
        <f>+S2324*Q2324</f>
        <v>0</v>
      </c>
      <c r="V2324" s="1" t="str">
        <f>IF(AB2324=0,IFERROR(VLOOKUP(L2324,[1]listaMateriales!A:K,11,0),"-"),"Sin producto")</f>
        <v>Sin Producto</v>
      </c>
      <c r="W2324" s="6">
        <f>+IF(OR(K2324="27",K2324="28",K2324="29"),VLOOKUP(L2324,[1]listaMateriales!A:E,5,0),0)*N2324/1000</f>
        <v>0</v>
      </c>
      <c r="X2324" s="6">
        <f>+IF(W2324=0,0,T2324/W2324)</f>
        <v>0</v>
      </c>
      <c r="Y2324" s="1" t="str">
        <f>MID(L2324,14,1)</f>
        <v/>
      </c>
      <c r="Z2324" s="2" t="str">
        <f>IF(IFERROR(FIND("PUL",M2324,1),0)&gt;1,"pulido","no")</f>
        <v>no</v>
      </c>
      <c r="AA2324" s="2" t="str">
        <f>IF(IFERROR(FIND("BIOC",M2324,1),0)&gt;1,"BIOCITY","no")</f>
        <v>no</v>
      </c>
      <c r="AB2324" s="2">
        <f>IFERROR(SEARCH("INT",F2324,1),0)+IFERROR(SEARCH("DEV",F2324,1),0)+IFERROR(SEARCH("FC",F2324,1),0)+IFERROR(SEARCH("USD",F2324,1),0)</f>
        <v>0</v>
      </c>
    </row>
    <row r="2325" spans="20:28" x14ac:dyDescent="0.2">
      <c r="T2325" s="6">
        <f>+S2325*N2325</f>
        <v>0</v>
      </c>
      <c r="U2325" s="6">
        <f>+S2325*Q2325</f>
        <v>0</v>
      </c>
      <c r="V2325" s="1" t="str">
        <f>IF(AB2325=0,IFERROR(VLOOKUP(L2325,[1]listaMateriales!A:K,11,0),"-"),"Sin producto")</f>
        <v>Sin Producto</v>
      </c>
      <c r="W2325" s="6">
        <f>+IF(OR(K2325="27",K2325="28",K2325="29"),VLOOKUP(L2325,[1]listaMateriales!A:E,5,0),0)*N2325/1000</f>
        <v>0</v>
      </c>
      <c r="X2325" s="6">
        <f>+IF(W2325=0,0,T2325/W2325)</f>
        <v>0</v>
      </c>
      <c r="Y2325" s="1" t="str">
        <f>MID(L2325,14,1)</f>
        <v/>
      </c>
      <c r="Z2325" s="2" t="str">
        <f>IF(IFERROR(FIND("PUL",M2325,1),0)&gt;1,"pulido","no")</f>
        <v>no</v>
      </c>
      <c r="AA2325" s="2" t="str">
        <f>IF(IFERROR(FIND("BIOC",M2325,1),0)&gt;1,"BIOCITY","no")</f>
        <v>no</v>
      </c>
      <c r="AB2325" s="2">
        <f>IFERROR(SEARCH("INT",F2325,1),0)+IFERROR(SEARCH("DEV",F2325,1),0)+IFERROR(SEARCH("FC",F2325,1),0)+IFERROR(SEARCH("USD",F2325,1),0)</f>
        <v>0</v>
      </c>
    </row>
    <row r="2326" spans="20:28" x14ac:dyDescent="0.2">
      <c r="T2326" s="6">
        <f>+S2326*N2326</f>
        <v>0</v>
      </c>
      <c r="U2326" s="6">
        <f>+S2326*Q2326</f>
        <v>0</v>
      </c>
      <c r="V2326" s="1" t="str">
        <f>IF(AB2326=0,IFERROR(VLOOKUP(L2326,[1]listaMateriales!A:K,11,0),"-"),"Sin producto")</f>
        <v>Sin Producto</v>
      </c>
      <c r="W2326" s="6">
        <f>+IF(OR(K2326="27",K2326="28",K2326="29"),VLOOKUP(L2326,[1]listaMateriales!A:E,5,0),0)*N2326/1000</f>
        <v>0</v>
      </c>
      <c r="X2326" s="6">
        <f>+IF(W2326=0,0,T2326/W2326)</f>
        <v>0</v>
      </c>
      <c r="Y2326" s="1" t="str">
        <f>MID(L2326,14,1)</f>
        <v/>
      </c>
      <c r="Z2326" s="2" t="str">
        <f>IF(IFERROR(FIND("PUL",M2326,1),0)&gt;1,"pulido","no")</f>
        <v>no</v>
      </c>
      <c r="AA2326" s="2" t="str">
        <f>IF(IFERROR(FIND("BIOC",M2326,1),0)&gt;1,"BIOCITY","no")</f>
        <v>no</v>
      </c>
      <c r="AB2326" s="2">
        <f>IFERROR(SEARCH("INT",F2326,1),0)+IFERROR(SEARCH("DEV",F2326,1),0)+IFERROR(SEARCH("FC",F2326,1),0)+IFERROR(SEARCH("USD",F2326,1),0)</f>
        <v>0</v>
      </c>
    </row>
    <row r="2327" spans="20:28" x14ac:dyDescent="0.2">
      <c r="T2327" s="6">
        <f>+S2327*N2327</f>
        <v>0</v>
      </c>
      <c r="U2327" s="6">
        <f>+S2327*Q2327</f>
        <v>0</v>
      </c>
      <c r="V2327" s="1" t="str">
        <f>IF(AB2327=0,IFERROR(VLOOKUP(L2327,[1]listaMateriales!A:K,11,0),"-"),"Sin producto")</f>
        <v>Sin Producto</v>
      </c>
      <c r="W2327" s="6">
        <f>+IF(OR(K2327="27",K2327="28",K2327="29"),VLOOKUP(L2327,[1]listaMateriales!A:E,5,0),0)*N2327/1000</f>
        <v>0</v>
      </c>
      <c r="X2327" s="6">
        <f>+IF(W2327=0,0,T2327/W2327)</f>
        <v>0</v>
      </c>
      <c r="Y2327" s="1" t="str">
        <f>MID(L2327,14,1)</f>
        <v/>
      </c>
      <c r="Z2327" s="2" t="str">
        <f>IF(IFERROR(FIND("PUL",M2327,1),0)&gt;1,"pulido","no")</f>
        <v>no</v>
      </c>
      <c r="AA2327" s="2" t="str">
        <f>IF(IFERROR(FIND("BIOC",M2327,1),0)&gt;1,"BIOCITY","no")</f>
        <v>no</v>
      </c>
      <c r="AB2327" s="2">
        <f>IFERROR(SEARCH("INT",F2327,1),0)+IFERROR(SEARCH("DEV",F2327,1),0)+IFERROR(SEARCH("FC",F2327,1),0)+IFERROR(SEARCH("USD",F2327,1),0)</f>
        <v>0</v>
      </c>
    </row>
    <row r="2328" spans="20:28" x14ac:dyDescent="0.2">
      <c r="T2328" s="6">
        <f>+S2328*N2328</f>
        <v>0</v>
      </c>
      <c r="U2328" s="6">
        <f>+S2328*Q2328</f>
        <v>0</v>
      </c>
      <c r="V2328" s="1" t="str">
        <f>IF(AB2328=0,IFERROR(VLOOKUP(L2328,[1]listaMateriales!A:K,11,0),"-"),"Sin producto")</f>
        <v>Sin Producto</v>
      </c>
      <c r="W2328" s="6">
        <f>+IF(OR(K2328="27",K2328="28",K2328="29"),VLOOKUP(L2328,[1]listaMateriales!A:E,5,0),0)*N2328/1000</f>
        <v>0</v>
      </c>
      <c r="X2328" s="6">
        <f>+IF(W2328=0,0,T2328/W2328)</f>
        <v>0</v>
      </c>
      <c r="Y2328" s="1" t="str">
        <f>MID(L2328,14,1)</f>
        <v/>
      </c>
      <c r="Z2328" s="2" t="str">
        <f>IF(IFERROR(FIND("PUL",M2328,1),0)&gt;1,"pulido","no")</f>
        <v>no</v>
      </c>
      <c r="AA2328" s="2" t="str">
        <f>IF(IFERROR(FIND("BIOC",M2328,1),0)&gt;1,"BIOCITY","no")</f>
        <v>no</v>
      </c>
      <c r="AB2328" s="2">
        <f>IFERROR(SEARCH("INT",F2328,1),0)+IFERROR(SEARCH("DEV",F2328,1),0)+IFERROR(SEARCH("FC",F2328,1),0)+IFERROR(SEARCH("USD",F2328,1),0)</f>
        <v>0</v>
      </c>
    </row>
    <row r="2329" spans="20:28" x14ac:dyDescent="0.2">
      <c r="T2329" s="6">
        <f>+S2329*N2329</f>
        <v>0</v>
      </c>
      <c r="U2329" s="6">
        <f>+S2329*Q2329</f>
        <v>0</v>
      </c>
      <c r="V2329" s="1" t="str">
        <f>IF(AB2329=0,IFERROR(VLOOKUP(L2329,[1]listaMateriales!A:K,11,0),"-"),"Sin producto")</f>
        <v>Sin Producto</v>
      </c>
      <c r="W2329" s="6">
        <f>+IF(OR(K2329="27",K2329="28",K2329="29"),VLOOKUP(L2329,[1]listaMateriales!A:E,5,0),0)*N2329/1000</f>
        <v>0</v>
      </c>
      <c r="X2329" s="6">
        <f>+IF(W2329=0,0,T2329/W2329)</f>
        <v>0</v>
      </c>
      <c r="Y2329" s="1" t="str">
        <f>MID(L2329,14,1)</f>
        <v/>
      </c>
      <c r="Z2329" s="2" t="str">
        <f>IF(IFERROR(FIND("PUL",M2329,1),0)&gt;1,"pulido","no")</f>
        <v>no</v>
      </c>
      <c r="AA2329" s="2" t="str">
        <f>IF(IFERROR(FIND("BIOC",M2329,1),0)&gt;1,"BIOCITY","no")</f>
        <v>no</v>
      </c>
      <c r="AB2329" s="2">
        <f>IFERROR(SEARCH("INT",F2329,1),0)+IFERROR(SEARCH("DEV",F2329,1),0)+IFERROR(SEARCH("FC",F2329,1),0)+IFERROR(SEARCH("USD",F2329,1),0)</f>
        <v>0</v>
      </c>
    </row>
    <row r="2330" spans="20:28" x14ac:dyDescent="0.2">
      <c r="T2330" s="6">
        <f>+S2330*N2330</f>
        <v>0</v>
      </c>
      <c r="U2330" s="6">
        <f>+S2330*Q2330</f>
        <v>0</v>
      </c>
      <c r="V2330" s="1" t="str">
        <f>IF(AB2330=0,IFERROR(VLOOKUP(L2330,[1]listaMateriales!A:K,11,0),"-"),"Sin producto")</f>
        <v>Sin Producto</v>
      </c>
      <c r="W2330" s="6">
        <f>+IF(OR(K2330="27",K2330="28",K2330="29"),VLOOKUP(L2330,[1]listaMateriales!A:E,5,0),0)*N2330/1000</f>
        <v>0</v>
      </c>
      <c r="X2330" s="6">
        <f>+IF(W2330=0,0,T2330/W2330)</f>
        <v>0</v>
      </c>
      <c r="Y2330" s="1" t="str">
        <f>MID(L2330,14,1)</f>
        <v/>
      </c>
      <c r="Z2330" s="2" t="str">
        <f>IF(IFERROR(FIND("PUL",M2330,1),0)&gt;1,"pulido","no")</f>
        <v>no</v>
      </c>
      <c r="AA2330" s="2" t="str">
        <f>IF(IFERROR(FIND("BIOC",M2330,1),0)&gt;1,"BIOCITY","no")</f>
        <v>no</v>
      </c>
      <c r="AB2330" s="2">
        <f>IFERROR(SEARCH("INT",F2330,1),0)+IFERROR(SEARCH("DEV",F2330,1),0)+IFERROR(SEARCH("FC",F2330,1),0)+IFERROR(SEARCH("USD",F2330,1),0)</f>
        <v>0</v>
      </c>
    </row>
    <row r="2331" spans="20:28" x14ac:dyDescent="0.2">
      <c r="T2331" s="6">
        <f>+S2331*N2331</f>
        <v>0</v>
      </c>
      <c r="U2331" s="6">
        <f>+S2331*Q2331</f>
        <v>0</v>
      </c>
      <c r="V2331" s="1" t="str">
        <f>IF(AB2331=0,IFERROR(VLOOKUP(L2331,[1]listaMateriales!A:K,11,0),"-"),"Sin producto")</f>
        <v>Sin Producto</v>
      </c>
      <c r="W2331" s="6">
        <f>+IF(OR(K2331="27",K2331="28",K2331="29"),VLOOKUP(L2331,[1]listaMateriales!A:E,5,0),0)*N2331/1000</f>
        <v>0</v>
      </c>
      <c r="X2331" s="6">
        <f>+IF(W2331=0,0,T2331/W2331)</f>
        <v>0</v>
      </c>
      <c r="Y2331" s="1" t="str">
        <f>MID(L2331,14,1)</f>
        <v/>
      </c>
      <c r="Z2331" s="2" t="str">
        <f>IF(IFERROR(FIND("PUL",M2331,1),0)&gt;1,"pulido","no")</f>
        <v>no</v>
      </c>
      <c r="AA2331" s="2" t="str">
        <f>IF(IFERROR(FIND("BIOC",M2331,1),0)&gt;1,"BIOCITY","no")</f>
        <v>no</v>
      </c>
      <c r="AB2331" s="2">
        <f>IFERROR(SEARCH("INT",F2331,1),0)+IFERROR(SEARCH("DEV",F2331,1),0)+IFERROR(SEARCH("FC",F2331,1),0)+IFERROR(SEARCH("USD",F2331,1),0)</f>
        <v>0</v>
      </c>
    </row>
    <row r="2332" spans="20:28" x14ac:dyDescent="0.2">
      <c r="T2332" s="6">
        <f>+S2332*N2332</f>
        <v>0</v>
      </c>
      <c r="U2332" s="6">
        <f>+S2332*Q2332</f>
        <v>0</v>
      </c>
      <c r="V2332" s="1" t="str">
        <f>IF(AB2332=0,IFERROR(VLOOKUP(L2332,[1]listaMateriales!A:K,11,0),"-"),"Sin producto")</f>
        <v>Sin Producto</v>
      </c>
      <c r="W2332" s="6">
        <f>+IF(OR(K2332="27",K2332="28",K2332="29"),VLOOKUP(L2332,[1]listaMateriales!A:E,5,0),0)*N2332/1000</f>
        <v>0</v>
      </c>
      <c r="X2332" s="6">
        <f>+IF(W2332=0,0,T2332/W2332)</f>
        <v>0</v>
      </c>
      <c r="Y2332" s="1" t="str">
        <f>MID(L2332,14,1)</f>
        <v/>
      </c>
      <c r="Z2332" s="2" t="str">
        <f>IF(IFERROR(FIND("PUL",M2332,1),0)&gt;1,"pulido","no")</f>
        <v>no</v>
      </c>
      <c r="AA2332" s="2" t="str">
        <f>IF(IFERROR(FIND("BIOC",M2332,1),0)&gt;1,"BIOCITY","no")</f>
        <v>no</v>
      </c>
      <c r="AB2332" s="2">
        <f>IFERROR(SEARCH("INT",F2332,1),0)+IFERROR(SEARCH("DEV",F2332,1),0)+IFERROR(SEARCH("FC",F2332,1),0)+IFERROR(SEARCH("USD",F2332,1),0)</f>
        <v>0</v>
      </c>
    </row>
    <row r="2333" spans="20:28" x14ac:dyDescent="0.2">
      <c r="T2333" s="6">
        <f>+S2333*N2333</f>
        <v>0</v>
      </c>
      <c r="U2333" s="6">
        <f>+S2333*Q2333</f>
        <v>0</v>
      </c>
      <c r="V2333" s="1" t="str">
        <f>IF(AB2333=0,IFERROR(VLOOKUP(L2333,[1]listaMateriales!A:K,11,0),"-"),"Sin producto")</f>
        <v>Sin Producto</v>
      </c>
      <c r="W2333" s="6">
        <f>+IF(OR(K2333="27",K2333="28",K2333="29"),VLOOKUP(L2333,[1]listaMateriales!A:E,5,0),0)*N2333/1000</f>
        <v>0</v>
      </c>
      <c r="X2333" s="6">
        <f>+IF(W2333=0,0,T2333/W2333)</f>
        <v>0</v>
      </c>
      <c r="Y2333" s="1" t="str">
        <f>MID(L2333,14,1)</f>
        <v/>
      </c>
      <c r="Z2333" s="2" t="str">
        <f>IF(IFERROR(FIND("PUL",M2333,1),0)&gt;1,"pulido","no")</f>
        <v>no</v>
      </c>
      <c r="AA2333" s="2" t="str">
        <f>IF(IFERROR(FIND("BIOC",M2333,1),0)&gt;1,"BIOCITY","no")</f>
        <v>no</v>
      </c>
      <c r="AB2333" s="2">
        <f>IFERROR(SEARCH("INT",F2333,1),0)+IFERROR(SEARCH("DEV",F2333,1),0)+IFERROR(SEARCH("FC",F2333,1),0)+IFERROR(SEARCH("USD",F2333,1),0)</f>
        <v>0</v>
      </c>
    </row>
    <row r="2334" spans="20:28" x14ac:dyDescent="0.2">
      <c r="T2334" s="6">
        <f>+S2334*N2334</f>
        <v>0</v>
      </c>
      <c r="U2334" s="6">
        <f>+S2334*Q2334</f>
        <v>0</v>
      </c>
      <c r="V2334" s="1" t="str">
        <f>IF(AB2334=0,IFERROR(VLOOKUP(L2334,[1]listaMateriales!A:K,11,0),"-"),"Sin producto")</f>
        <v>Sin Producto</v>
      </c>
      <c r="W2334" s="6">
        <f>+IF(OR(K2334="27",K2334="28",K2334="29"),VLOOKUP(L2334,[1]listaMateriales!A:E,5,0),0)*N2334/1000</f>
        <v>0</v>
      </c>
      <c r="X2334" s="6">
        <f>+IF(W2334=0,0,T2334/W2334)</f>
        <v>0</v>
      </c>
      <c r="Y2334" s="1" t="str">
        <f>MID(L2334,14,1)</f>
        <v/>
      </c>
      <c r="Z2334" s="2" t="str">
        <f>IF(IFERROR(FIND("PUL",M2334,1),0)&gt;1,"pulido","no")</f>
        <v>no</v>
      </c>
      <c r="AA2334" s="2" t="str">
        <f>IF(IFERROR(FIND("BIOC",M2334,1),0)&gt;1,"BIOCITY","no")</f>
        <v>no</v>
      </c>
      <c r="AB2334" s="2">
        <f>IFERROR(SEARCH("INT",F2334,1),0)+IFERROR(SEARCH("DEV",F2334,1),0)+IFERROR(SEARCH("FC",F2334,1),0)+IFERROR(SEARCH("USD",F2334,1),0)</f>
        <v>0</v>
      </c>
    </row>
    <row r="2335" spans="20:28" x14ac:dyDescent="0.2">
      <c r="T2335" s="6">
        <f>+S2335*N2335</f>
        <v>0</v>
      </c>
      <c r="U2335" s="6">
        <f>+S2335*Q2335</f>
        <v>0</v>
      </c>
      <c r="V2335" s="1" t="str">
        <f>IF(AB2335=0,IFERROR(VLOOKUP(L2335,[1]listaMateriales!A:K,11,0),"-"),"Sin producto")</f>
        <v>Sin Producto</v>
      </c>
      <c r="W2335" s="6">
        <f>+IF(OR(K2335="27",K2335="28",K2335="29"),VLOOKUP(L2335,[1]listaMateriales!A:E,5,0),0)*N2335/1000</f>
        <v>0</v>
      </c>
      <c r="X2335" s="6">
        <f>+IF(W2335=0,0,T2335/W2335)</f>
        <v>0</v>
      </c>
      <c r="Y2335" s="1" t="str">
        <f>MID(L2335,14,1)</f>
        <v/>
      </c>
      <c r="Z2335" s="2" t="str">
        <f>IF(IFERROR(FIND("PUL",M2335,1),0)&gt;1,"pulido","no")</f>
        <v>no</v>
      </c>
      <c r="AA2335" s="2" t="str">
        <f>IF(IFERROR(FIND("BIOC",M2335,1),0)&gt;1,"BIOCITY","no")</f>
        <v>no</v>
      </c>
      <c r="AB2335" s="2">
        <f>IFERROR(SEARCH("INT",F2335,1),0)+IFERROR(SEARCH("DEV",F2335,1),0)+IFERROR(SEARCH("FC",F2335,1),0)+IFERROR(SEARCH("USD",F2335,1),0)</f>
        <v>0</v>
      </c>
    </row>
    <row r="2336" spans="20:28" x14ac:dyDescent="0.2">
      <c r="T2336" s="6">
        <f>+S2336*N2336</f>
        <v>0</v>
      </c>
      <c r="U2336" s="6">
        <f>+S2336*Q2336</f>
        <v>0</v>
      </c>
      <c r="V2336" s="1" t="str">
        <f>IF(AB2336=0,IFERROR(VLOOKUP(L2336,[1]listaMateriales!A:K,11,0),"-"),"Sin producto")</f>
        <v>Sin Producto</v>
      </c>
      <c r="W2336" s="6">
        <f>+IF(OR(K2336="27",K2336="28",K2336="29"),VLOOKUP(L2336,[1]listaMateriales!A:E,5,0),0)*N2336/1000</f>
        <v>0</v>
      </c>
      <c r="X2336" s="6">
        <f>+IF(W2336=0,0,T2336/W2336)</f>
        <v>0</v>
      </c>
      <c r="Y2336" s="1" t="str">
        <f>MID(L2336,14,1)</f>
        <v/>
      </c>
      <c r="Z2336" s="2" t="str">
        <f>IF(IFERROR(FIND("PUL",M2336,1),0)&gt;1,"pulido","no")</f>
        <v>no</v>
      </c>
      <c r="AA2336" s="2" t="str">
        <f>IF(IFERROR(FIND("BIOC",M2336,1),0)&gt;1,"BIOCITY","no")</f>
        <v>no</v>
      </c>
      <c r="AB2336" s="2">
        <f>IFERROR(SEARCH("INT",F2336,1),0)+IFERROR(SEARCH("DEV",F2336,1),0)+IFERROR(SEARCH("FC",F2336,1),0)+IFERROR(SEARCH("USD",F2336,1),0)</f>
        <v>0</v>
      </c>
    </row>
    <row r="2337" spans="20:28" x14ac:dyDescent="0.2">
      <c r="T2337" s="6">
        <f>+S2337*N2337</f>
        <v>0</v>
      </c>
      <c r="U2337" s="6">
        <f>+S2337*Q2337</f>
        <v>0</v>
      </c>
      <c r="V2337" s="1" t="str">
        <f>IF(AB2337=0,IFERROR(VLOOKUP(L2337,[1]listaMateriales!A:K,11,0),"-"),"Sin producto")</f>
        <v>Sin Producto</v>
      </c>
      <c r="W2337" s="6">
        <f>+IF(OR(K2337="27",K2337="28",K2337="29"),VLOOKUP(L2337,[1]listaMateriales!A:E,5,0),0)*N2337/1000</f>
        <v>0</v>
      </c>
      <c r="X2337" s="6">
        <f>+IF(W2337=0,0,T2337/W2337)</f>
        <v>0</v>
      </c>
      <c r="Y2337" s="1" t="str">
        <f>MID(L2337,14,1)</f>
        <v/>
      </c>
      <c r="Z2337" s="2" t="str">
        <f>IF(IFERROR(FIND("PUL",M2337,1),0)&gt;1,"pulido","no")</f>
        <v>no</v>
      </c>
      <c r="AA2337" s="2" t="str">
        <f>IF(IFERROR(FIND("BIOC",M2337,1),0)&gt;1,"BIOCITY","no")</f>
        <v>no</v>
      </c>
      <c r="AB2337" s="2">
        <f>IFERROR(SEARCH("INT",F2337,1),0)+IFERROR(SEARCH("DEV",F2337,1),0)+IFERROR(SEARCH("FC",F2337,1),0)+IFERROR(SEARCH("USD",F2337,1),0)</f>
        <v>0</v>
      </c>
    </row>
    <row r="2338" spans="20:28" x14ac:dyDescent="0.2">
      <c r="T2338" s="6">
        <f>+S2338*N2338</f>
        <v>0</v>
      </c>
      <c r="U2338" s="6">
        <f>+S2338*Q2338</f>
        <v>0</v>
      </c>
      <c r="V2338" s="1" t="str">
        <f>IF(AB2338=0,IFERROR(VLOOKUP(L2338,[1]listaMateriales!A:K,11,0),"-"),"Sin producto")</f>
        <v>Sin Producto</v>
      </c>
      <c r="W2338" s="6">
        <f>+IF(OR(K2338="27",K2338="28",K2338="29"),VLOOKUP(L2338,[1]listaMateriales!A:E,5,0),0)*N2338/1000</f>
        <v>0</v>
      </c>
      <c r="X2338" s="6">
        <f>+IF(W2338=0,0,T2338/W2338)</f>
        <v>0</v>
      </c>
      <c r="Y2338" s="1" t="str">
        <f>MID(L2338,14,1)</f>
        <v/>
      </c>
      <c r="Z2338" s="2" t="str">
        <f>IF(IFERROR(FIND("PUL",M2338,1),0)&gt;1,"pulido","no")</f>
        <v>no</v>
      </c>
      <c r="AA2338" s="2" t="str">
        <f>IF(IFERROR(FIND("BIOC",M2338,1),0)&gt;1,"BIOCITY","no")</f>
        <v>no</v>
      </c>
      <c r="AB2338" s="2">
        <f>IFERROR(SEARCH("INT",F2338,1),0)+IFERROR(SEARCH("DEV",F2338,1),0)+IFERROR(SEARCH("FC",F2338,1),0)+IFERROR(SEARCH("USD",F2338,1),0)</f>
        <v>0</v>
      </c>
    </row>
    <row r="2339" spans="20:28" x14ac:dyDescent="0.2">
      <c r="T2339" s="6">
        <f>+S2339*N2339</f>
        <v>0</v>
      </c>
      <c r="U2339" s="6">
        <f>+S2339*Q2339</f>
        <v>0</v>
      </c>
      <c r="V2339" s="1" t="str">
        <f>IF(AB2339=0,IFERROR(VLOOKUP(L2339,[1]listaMateriales!A:K,11,0),"-"),"Sin producto")</f>
        <v>Sin Producto</v>
      </c>
      <c r="W2339" s="6">
        <f>+IF(OR(K2339="27",K2339="28",K2339="29"),VLOOKUP(L2339,[1]listaMateriales!A:E,5,0),0)*N2339/1000</f>
        <v>0</v>
      </c>
      <c r="X2339" s="6">
        <f>+IF(W2339=0,0,T2339/W2339)</f>
        <v>0</v>
      </c>
      <c r="Y2339" s="1" t="str">
        <f>MID(L2339,14,1)</f>
        <v/>
      </c>
      <c r="Z2339" s="2" t="str">
        <f>IF(IFERROR(FIND("PUL",M2339,1),0)&gt;1,"pulido","no")</f>
        <v>no</v>
      </c>
      <c r="AA2339" s="2" t="str">
        <f>IF(IFERROR(FIND("BIOC",M2339,1),0)&gt;1,"BIOCITY","no")</f>
        <v>no</v>
      </c>
      <c r="AB2339" s="2">
        <f>IFERROR(SEARCH("INT",F2339,1),0)+IFERROR(SEARCH("DEV",F2339,1),0)+IFERROR(SEARCH("FC",F2339,1),0)+IFERROR(SEARCH("USD",F2339,1),0)</f>
        <v>0</v>
      </c>
    </row>
    <row r="2340" spans="20:28" x14ac:dyDescent="0.2">
      <c r="T2340" s="6">
        <f>+S2340*N2340</f>
        <v>0</v>
      </c>
      <c r="U2340" s="6">
        <f>+S2340*Q2340</f>
        <v>0</v>
      </c>
      <c r="V2340" s="1" t="str">
        <f>IF(AB2340=0,IFERROR(VLOOKUP(L2340,[1]listaMateriales!A:K,11,0),"-"),"Sin producto")</f>
        <v>Sin Producto</v>
      </c>
      <c r="W2340" s="6">
        <f>+IF(OR(K2340="27",K2340="28",K2340="29"),VLOOKUP(L2340,[1]listaMateriales!A:E,5,0),0)*N2340/1000</f>
        <v>0</v>
      </c>
      <c r="X2340" s="6">
        <f>+IF(W2340=0,0,T2340/W2340)</f>
        <v>0</v>
      </c>
      <c r="Y2340" s="1" t="str">
        <f>MID(L2340,14,1)</f>
        <v/>
      </c>
      <c r="Z2340" s="2" t="str">
        <f>IF(IFERROR(FIND("PUL",M2340,1),0)&gt;1,"pulido","no")</f>
        <v>no</v>
      </c>
      <c r="AA2340" s="2" t="str">
        <f>IF(IFERROR(FIND("BIOC",M2340,1),0)&gt;1,"BIOCITY","no")</f>
        <v>no</v>
      </c>
      <c r="AB2340" s="2">
        <f>IFERROR(SEARCH("INT",F2340,1),0)+IFERROR(SEARCH("DEV",F2340,1),0)+IFERROR(SEARCH("FC",F2340,1),0)+IFERROR(SEARCH("USD",F2340,1),0)</f>
        <v>0</v>
      </c>
    </row>
    <row r="2341" spans="20:28" x14ac:dyDescent="0.2">
      <c r="T2341" s="6">
        <f>+S2341*N2341</f>
        <v>0</v>
      </c>
      <c r="U2341" s="6">
        <f>+S2341*Q2341</f>
        <v>0</v>
      </c>
      <c r="V2341" s="1" t="str">
        <f>IF(AB2341=0,IFERROR(VLOOKUP(L2341,[1]listaMateriales!A:K,11,0),"-"),"Sin producto")</f>
        <v>Sin Producto</v>
      </c>
      <c r="W2341" s="6">
        <f>+IF(OR(K2341="27",K2341="28",K2341="29"),VLOOKUP(L2341,[1]listaMateriales!A:E,5,0),0)*N2341/1000</f>
        <v>0</v>
      </c>
      <c r="X2341" s="6">
        <f>+IF(W2341=0,0,T2341/W2341)</f>
        <v>0</v>
      </c>
      <c r="Y2341" s="1" t="str">
        <f>MID(L2341,14,1)</f>
        <v/>
      </c>
      <c r="Z2341" s="2" t="str">
        <f>IF(IFERROR(FIND("PUL",M2341,1),0)&gt;1,"pulido","no")</f>
        <v>no</v>
      </c>
      <c r="AA2341" s="2" t="str">
        <f>IF(IFERROR(FIND("BIOC",M2341,1),0)&gt;1,"BIOCITY","no")</f>
        <v>no</v>
      </c>
      <c r="AB2341" s="2">
        <f>IFERROR(SEARCH("INT",F2341,1),0)+IFERROR(SEARCH("DEV",F2341,1),0)+IFERROR(SEARCH("FC",F2341,1),0)+IFERROR(SEARCH("USD",F2341,1),0)</f>
        <v>0</v>
      </c>
    </row>
    <row r="2342" spans="20:28" x14ac:dyDescent="0.2">
      <c r="T2342" s="6">
        <f>+S2342*N2342</f>
        <v>0</v>
      </c>
      <c r="U2342" s="6">
        <f>+S2342*Q2342</f>
        <v>0</v>
      </c>
      <c r="V2342" s="1" t="str">
        <f>IF(AB2342=0,IFERROR(VLOOKUP(L2342,[1]listaMateriales!A:K,11,0),"-"),"Sin producto")</f>
        <v>Sin Producto</v>
      </c>
      <c r="W2342" s="6">
        <f>+IF(OR(K2342="27",K2342="28",K2342="29"),VLOOKUP(L2342,[1]listaMateriales!A:E,5,0),0)*N2342/1000</f>
        <v>0</v>
      </c>
      <c r="X2342" s="6">
        <f>+IF(W2342=0,0,T2342/W2342)</f>
        <v>0</v>
      </c>
      <c r="Y2342" s="1" t="str">
        <f>MID(L2342,14,1)</f>
        <v/>
      </c>
      <c r="Z2342" s="2" t="str">
        <f>IF(IFERROR(FIND("PUL",M2342,1),0)&gt;1,"pulido","no")</f>
        <v>no</v>
      </c>
      <c r="AA2342" s="2" t="str">
        <f>IF(IFERROR(FIND("BIOC",M2342,1),0)&gt;1,"BIOCITY","no")</f>
        <v>no</v>
      </c>
      <c r="AB2342" s="2">
        <f>IFERROR(SEARCH("INT",F2342,1),0)+IFERROR(SEARCH("DEV",F2342,1),0)+IFERROR(SEARCH("FC",F2342,1),0)+IFERROR(SEARCH("USD",F2342,1),0)</f>
        <v>0</v>
      </c>
    </row>
    <row r="2343" spans="20:28" x14ac:dyDescent="0.2">
      <c r="T2343" s="6">
        <f>+S2343*N2343</f>
        <v>0</v>
      </c>
      <c r="U2343" s="6">
        <f>+S2343*Q2343</f>
        <v>0</v>
      </c>
      <c r="V2343" s="1" t="str">
        <f>IF(AB2343=0,IFERROR(VLOOKUP(L2343,[1]listaMateriales!A:K,11,0),"-"),"Sin producto")</f>
        <v>Sin Producto</v>
      </c>
      <c r="W2343" s="6">
        <f>+IF(OR(K2343="27",K2343="28",K2343="29"),VLOOKUP(L2343,[1]listaMateriales!A:E,5,0),0)*N2343/1000</f>
        <v>0</v>
      </c>
      <c r="X2343" s="6">
        <f>+IF(W2343=0,0,T2343/W2343)</f>
        <v>0</v>
      </c>
      <c r="Y2343" s="1" t="str">
        <f>MID(L2343,14,1)</f>
        <v/>
      </c>
      <c r="Z2343" s="2" t="str">
        <f>IF(IFERROR(FIND("PUL",M2343,1),0)&gt;1,"pulido","no")</f>
        <v>no</v>
      </c>
      <c r="AA2343" s="2" t="str">
        <f>IF(IFERROR(FIND("BIOC",M2343,1),0)&gt;1,"BIOCITY","no")</f>
        <v>no</v>
      </c>
      <c r="AB2343" s="2">
        <f>IFERROR(SEARCH("INT",F2343,1),0)+IFERROR(SEARCH("DEV",F2343,1),0)+IFERROR(SEARCH("FC",F2343,1),0)+IFERROR(SEARCH("USD",F2343,1),0)</f>
        <v>0</v>
      </c>
    </row>
    <row r="2344" spans="20:28" x14ac:dyDescent="0.2">
      <c r="T2344" s="6">
        <f>+S2344*N2344</f>
        <v>0</v>
      </c>
      <c r="U2344" s="6">
        <f>+S2344*Q2344</f>
        <v>0</v>
      </c>
      <c r="V2344" s="1" t="str">
        <f>IF(AB2344=0,IFERROR(VLOOKUP(L2344,[1]listaMateriales!A:K,11,0),"-"),"Sin producto")</f>
        <v>Sin Producto</v>
      </c>
      <c r="W2344" s="6">
        <f>+IF(OR(K2344="27",K2344="28",K2344="29"),VLOOKUP(L2344,[1]listaMateriales!A:E,5,0),0)*N2344/1000</f>
        <v>0</v>
      </c>
      <c r="X2344" s="6">
        <f>+IF(W2344=0,0,T2344/W2344)</f>
        <v>0</v>
      </c>
      <c r="Y2344" s="1" t="str">
        <f>MID(L2344,14,1)</f>
        <v/>
      </c>
      <c r="Z2344" s="2" t="str">
        <f>IF(IFERROR(FIND("PUL",M2344,1),0)&gt;1,"pulido","no")</f>
        <v>no</v>
      </c>
      <c r="AA2344" s="2" t="str">
        <f>IF(IFERROR(FIND("BIOC",M2344,1),0)&gt;1,"BIOCITY","no")</f>
        <v>no</v>
      </c>
      <c r="AB2344" s="2">
        <f>IFERROR(SEARCH("INT",F2344,1),0)+IFERROR(SEARCH("DEV",F2344,1),0)+IFERROR(SEARCH("FC",F2344,1),0)+IFERROR(SEARCH("USD",F2344,1),0)</f>
        <v>0</v>
      </c>
    </row>
    <row r="2345" spans="20:28" x14ac:dyDescent="0.2">
      <c r="T2345" s="6">
        <f>+S2345*N2345</f>
        <v>0</v>
      </c>
      <c r="U2345" s="6">
        <f>+S2345*Q2345</f>
        <v>0</v>
      </c>
      <c r="V2345" s="1" t="str">
        <f>IF(AB2345=0,IFERROR(VLOOKUP(L2345,[1]listaMateriales!A:K,11,0),"-"),"Sin producto")</f>
        <v>Sin Producto</v>
      </c>
      <c r="W2345" s="6">
        <f>+IF(OR(K2345="27",K2345="28",K2345="29"),VLOOKUP(L2345,[1]listaMateriales!A:E,5,0),0)*N2345/1000</f>
        <v>0</v>
      </c>
      <c r="X2345" s="6">
        <f>+IF(W2345=0,0,T2345/W2345)</f>
        <v>0</v>
      </c>
      <c r="Y2345" s="1" t="str">
        <f>MID(L2345,14,1)</f>
        <v/>
      </c>
      <c r="Z2345" s="2" t="str">
        <f>IF(IFERROR(FIND("PUL",M2345,1),0)&gt;1,"pulido","no")</f>
        <v>no</v>
      </c>
      <c r="AA2345" s="2" t="str">
        <f>IF(IFERROR(FIND("BIOC",M2345,1),0)&gt;1,"BIOCITY","no")</f>
        <v>no</v>
      </c>
      <c r="AB2345" s="2">
        <f>IFERROR(SEARCH("INT",F2345,1),0)+IFERROR(SEARCH("DEV",F2345,1),0)+IFERROR(SEARCH("FC",F2345,1),0)+IFERROR(SEARCH("USD",F2345,1),0)</f>
        <v>0</v>
      </c>
    </row>
    <row r="2346" spans="20:28" x14ac:dyDescent="0.2">
      <c r="T2346" s="6">
        <f>+S2346*N2346</f>
        <v>0</v>
      </c>
      <c r="U2346" s="6">
        <f>+S2346*Q2346</f>
        <v>0</v>
      </c>
      <c r="V2346" s="1" t="str">
        <f>IF(AB2346=0,IFERROR(VLOOKUP(L2346,[1]listaMateriales!A:K,11,0),"-"),"Sin producto")</f>
        <v>Sin Producto</v>
      </c>
      <c r="W2346" s="6">
        <f>+IF(OR(K2346="27",K2346="28",K2346="29"),VLOOKUP(L2346,[1]listaMateriales!A:E,5,0),0)*N2346/1000</f>
        <v>0</v>
      </c>
      <c r="X2346" s="6">
        <f>+IF(W2346=0,0,T2346/W2346)</f>
        <v>0</v>
      </c>
      <c r="Y2346" s="1" t="str">
        <f>MID(L2346,14,1)</f>
        <v/>
      </c>
      <c r="Z2346" s="2" t="str">
        <f>IF(IFERROR(FIND("PUL",M2346,1),0)&gt;1,"pulido","no")</f>
        <v>no</v>
      </c>
      <c r="AA2346" s="2" t="str">
        <f>IF(IFERROR(FIND("BIOC",M2346,1),0)&gt;1,"BIOCITY","no")</f>
        <v>no</v>
      </c>
      <c r="AB2346" s="2">
        <f>IFERROR(SEARCH("INT",F2346,1),0)+IFERROR(SEARCH("DEV",F2346,1),0)+IFERROR(SEARCH("FC",F2346,1),0)+IFERROR(SEARCH("USD",F2346,1),0)</f>
        <v>0</v>
      </c>
    </row>
    <row r="2347" spans="20:28" x14ac:dyDescent="0.2">
      <c r="T2347" s="6">
        <f>+S2347*N2347</f>
        <v>0</v>
      </c>
      <c r="U2347" s="6">
        <f>+S2347*Q2347</f>
        <v>0</v>
      </c>
      <c r="V2347" s="1" t="str">
        <f>IF(AB2347=0,IFERROR(VLOOKUP(L2347,[1]listaMateriales!A:K,11,0),"-"),"Sin producto")</f>
        <v>Sin Producto</v>
      </c>
      <c r="W2347" s="6">
        <f>+IF(OR(K2347="27",K2347="28",K2347="29"),VLOOKUP(L2347,[1]listaMateriales!A:E,5,0),0)*N2347/1000</f>
        <v>0</v>
      </c>
      <c r="X2347" s="6">
        <f>+IF(W2347=0,0,T2347/W2347)</f>
        <v>0</v>
      </c>
      <c r="Y2347" s="1" t="str">
        <f>MID(L2347,14,1)</f>
        <v/>
      </c>
      <c r="Z2347" s="2" t="str">
        <f>IF(IFERROR(FIND("PUL",M2347,1),0)&gt;1,"pulido","no")</f>
        <v>no</v>
      </c>
      <c r="AA2347" s="2" t="str">
        <f>IF(IFERROR(FIND("BIOC",M2347,1),0)&gt;1,"BIOCITY","no")</f>
        <v>no</v>
      </c>
      <c r="AB2347" s="2">
        <f>IFERROR(SEARCH("INT",F2347,1),0)+IFERROR(SEARCH("DEV",F2347,1),0)+IFERROR(SEARCH("FC",F2347,1),0)+IFERROR(SEARCH("USD",F2347,1),0)</f>
        <v>0</v>
      </c>
    </row>
    <row r="2348" spans="20:28" x14ac:dyDescent="0.2">
      <c r="T2348" s="6">
        <f>+S2348*N2348</f>
        <v>0</v>
      </c>
      <c r="U2348" s="6">
        <f>+S2348*Q2348</f>
        <v>0</v>
      </c>
      <c r="V2348" s="1" t="str">
        <f>IF(AB2348=0,IFERROR(VLOOKUP(L2348,[1]listaMateriales!A:K,11,0),"-"),"Sin producto")</f>
        <v>Sin Producto</v>
      </c>
      <c r="W2348" s="6">
        <f>+IF(OR(K2348="27",K2348="28",K2348="29"),VLOOKUP(L2348,[1]listaMateriales!A:E,5,0),0)*N2348/1000</f>
        <v>0</v>
      </c>
      <c r="X2348" s="6">
        <f>+IF(W2348=0,0,T2348/W2348)</f>
        <v>0</v>
      </c>
      <c r="Y2348" s="1" t="str">
        <f>MID(L2348,14,1)</f>
        <v/>
      </c>
      <c r="Z2348" s="2" t="str">
        <f>IF(IFERROR(FIND("PUL",M2348,1),0)&gt;1,"pulido","no")</f>
        <v>no</v>
      </c>
      <c r="AA2348" s="2" t="str">
        <f>IF(IFERROR(FIND("BIOC",M2348,1),0)&gt;1,"BIOCITY","no")</f>
        <v>no</v>
      </c>
      <c r="AB2348" s="2">
        <f>IFERROR(SEARCH("INT",F2348,1),0)+IFERROR(SEARCH("DEV",F2348,1),0)+IFERROR(SEARCH("FC",F2348,1),0)+IFERROR(SEARCH("USD",F2348,1),0)</f>
        <v>0</v>
      </c>
    </row>
    <row r="2349" spans="20:28" x14ac:dyDescent="0.2">
      <c r="T2349" s="6">
        <f>+S2349*N2349</f>
        <v>0</v>
      </c>
      <c r="U2349" s="6">
        <f>+S2349*Q2349</f>
        <v>0</v>
      </c>
      <c r="V2349" s="1" t="str">
        <f>IF(AB2349=0,IFERROR(VLOOKUP(L2349,[1]listaMateriales!A:K,11,0),"-"),"Sin producto")</f>
        <v>Sin Producto</v>
      </c>
      <c r="W2349" s="6">
        <f>+IF(OR(K2349="27",K2349="28",K2349="29"),VLOOKUP(L2349,[1]listaMateriales!A:E,5,0),0)*N2349/1000</f>
        <v>0</v>
      </c>
      <c r="X2349" s="6">
        <f>+IF(W2349=0,0,T2349/W2349)</f>
        <v>0</v>
      </c>
      <c r="Y2349" s="1" t="str">
        <f>MID(L2349,14,1)</f>
        <v/>
      </c>
      <c r="Z2349" s="2" t="str">
        <f>IF(IFERROR(FIND("PUL",M2349,1),0)&gt;1,"pulido","no")</f>
        <v>no</v>
      </c>
      <c r="AA2349" s="2" t="str">
        <f>IF(IFERROR(FIND("BIOC",M2349,1),0)&gt;1,"BIOCITY","no")</f>
        <v>no</v>
      </c>
      <c r="AB2349" s="2">
        <f>IFERROR(SEARCH("INT",F2349,1),0)+IFERROR(SEARCH("DEV",F2349,1),0)+IFERROR(SEARCH("FC",F2349,1),0)+IFERROR(SEARCH("USD",F2349,1),0)</f>
        <v>0</v>
      </c>
    </row>
    <row r="2350" spans="20:28" x14ac:dyDescent="0.2">
      <c r="T2350" s="6">
        <f>+S2350*N2350</f>
        <v>0</v>
      </c>
      <c r="U2350" s="6">
        <f>+S2350*Q2350</f>
        <v>0</v>
      </c>
      <c r="V2350" s="1" t="str">
        <f>IF(AB2350=0,IFERROR(VLOOKUP(L2350,[1]listaMateriales!A:K,11,0),"-"),"Sin producto")</f>
        <v>Sin Producto</v>
      </c>
      <c r="W2350" s="6">
        <f>+IF(OR(K2350="27",K2350="28",K2350="29"),VLOOKUP(L2350,[1]listaMateriales!A:E,5,0),0)*N2350/1000</f>
        <v>0</v>
      </c>
      <c r="X2350" s="6">
        <f>+IF(W2350=0,0,T2350/W2350)</f>
        <v>0</v>
      </c>
      <c r="Y2350" s="1" t="str">
        <f>MID(L2350,14,1)</f>
        <v/>
      </c>
      <c r="Z2350" s="2" t="str">
        <f>IF(IFERROR(FIND("PUL",M2350,1),0)&gt;1,"pulido","no")</f>
        <v>no</v>
      </c>
      <c r="AA2350" s="2" t="str">
        <f>IF(IFERROR(FIND("BIOC",M2350,1),0)&gt;1,"BIOCITY","no")</f>
        <v>no</v>
      </c>
      <c r="AB2350" s="2">
        <f>IFERROR(SEARCH("INT",F2350,1),0)+IFERROR(SEARCH("DEV",F2350,1),0)+IFERROR(SEARCH("FC",F2350,1),0)+IFERROR(SEARCH("USD",F2350,1),0)</f>
        <v>0</v>
      </c>
    </row>
    <row r="2351" spans="20:28" x14ac:dyDescent="0.2">
      <c r="T2351" s="6">
        <f>+S2351*N2351</f>
        <v>0</v>
      </c>
      <c r="U2351" s="6">
        <f>+S2351*Q2351</f>
        <v>0</v>
      </c>
      <c r="V2351" s="1" t="str">
        <f>IF(AB2351=0,IFERROR(VLOOKUP(L2351,[1]listaMateriales!A:K,11,0),"-"),"Sin producto")</f>
        <v>Sin Producto</v>
      </c>
      <c r="W2351" s="6">
        <f>+IF(OR(K2351="27",K2351="28",K2351="29"),VLOOKUP(L2351,[1]listaMateriales!A:E,5,0),0)*N2351/1000</f>
        <v>0</v>
      </c>
      <c r="X2351" s="6">
        <f>+IF(W2351=0,0,T2351/W2351)</f>
        <v>0</v>
      </c>
      <c r="Y2351" s="1" t="str">
        <f>MID(L2351,14,1)</f>
        <v/>
      </c>
      <c r="Z2351" s="2" t="str">
        <f>IF(IFERROR(FIND("PUL",M2351,1),0)&gt;1,"pulido","no")</f>
        <v>no</v>
      </c>
      <c r="AA2351" s="2" t="str">
        <f>IF(IFERROR(FIND("BIOC",M2351,1),0)&gt;1,"BIOCITY","no")</f>
        <v>no</v>
      </c>
      <c r="AB2351" s="2">
        <f>IFERROR(SEARCH("INT",F2351,1),0)+IFERROR(SEARCH("DEV",F2351,1),0)+IFERROR(SEARCH("FC",F2351,1),0)+IFERROR(SEARCH("USD",F2351,1),0)</f>
        <v>0</v>
      </c>
    </row>
    <row r="2352" spans="20:28" x14ac:dyDescent="0.2">
      <c r="T2352" s="6">
        <f>+S2352*N2352</f>
        <v>0</v>
      </c>
      <c r="U2352" s="6">
        <f>+S2352*Q2352</f>
        <v>0</v>
      </c>
      <c r="V2352" s="1" t="str">
        <f>IF(AB2352=0,IFERROR(VLOOKUP(L2352,[1]listaMateriales!A:K,11,0),"-"),"Sin producto")</f>
        <v>Sin Producto</v>
      </c>
      <c r="W2352" s="6">
        <f>+IF(OR(K2352="27",K2352="28",K2352="29"),VLOOKUP(L2352,[1]listaMateriales!A:E,5,0),0)*N2352/1000</f>
        <v>0</v>
      </c>
      <c r="X2352" s="6">
        <f>+IF(W2352=0,0,T2352/W2352)</f>
        <v>0</v>
      </c>
      <c r="Y2352" s="1" t="str">
        <f>MID(L2352,14,1)</f>
        <v/>
      </c>
      <c r="Z2352" s="2" t="str">
        <f>IF(IFERROR(FIND("PUL",M2352,1),0)&gt;1,"pulido","no")</f>
        <v>no</v>
      </c>
      <c r="AA2352" s="2" t="str">
        <f>IF(IFERROR(FIND("BIOC",M2352,1),0)&gt;1,"BIOCITY","no")</f>
        <v>no</v>
      </c>
      <c r="AB2352" s="2">
        <f>IFERROR(SEARCH("INT",F2352,1),0)+IFERROR(SEARCH("DEV",F2352,1),0)+IFERROR(SEARCH("FC",F2352,1),0)+IFERROR(SEARCH("USD",F2352,1),0)</f>
        <v>0</v>
      </c>
    </row>
    <row r="2353" spans="20:28" x14ac:dyDescent="0.2">
      <c r="T2353" s="6">
        <f>+S2353*N2353</f>
        <v>0</v>
      </c>
      <c r="U2353" s="6">
        <f>+S2353*Q2353</f>
        <v>0</v>
      </c>
      <c r="V2353" s="1" t="str">
        <f>IF(AB2353=0,IFERROR(VLOOKUP(L2353,[1]listaMateriales!A:K,11,0),"-"),"Sin producto")</f>
        <v>Sin Producto</v>
      </c>
      <c r="W2353" s="6">
        <f>+IF(OR(K2353="27",K2353="28",K2353="29"),VLOOKUP(L2353,[1]listaMateriales!A:E,5,0),0)*N2353/1000</f>
        <v>0</v>
      </c>
      <c r="X2353" s="6">
        <f>+IF(W2353=0,0,T2353/W2353)</f>
        <v>0</v>
      </c>
      <c r="Y2353" s="1" t="str">
        <f>MID(L2353,14,1)</f>
        <v/>
      </c>
      <c r="Z2353" s="2" t="str">
        <f>IF(IFERROR(FIND("PUL",M2353,1),0)&gt;1,"pulido","no")</f>
        <v>no</v>
      </c>
      <c r="AA2353" s="2" t="str">
        <f>IF(IFERROR(FIND("BIOC",M2353,1),0)&gt;1,"BIOCITY","no")</f>
        <v>no</v>
      </c>
      <c r="AB2353" s="2">
        <f>IFERROR(SEARCH("INT",F2353,1),0)+IFERROR(SEARCH("DEV",F2353,1),0)+IFERROR(SEARCH("FC",F2353,1),0)+IFERROR(SEARCH("USD",F2353,1),0)</f>
        <v>0</v>
      </c>
    </row>
    <row r="2354" spans="20:28" x14ac:dyDescent="0.2">
      <c r="T2354" s="6">
        <f>+S2354*N2354</f>
        <v>0</v>
      </c>
      <c r="U2354" s="6">
        <f>+S2354*Q2354</f>
        <v>0</v>
      </c>
      <c r="V2354" s="1" t="str">
        <f>IF(AB2354=0,IFERROR(VLOOKUP(L2354,[1]listaMateriales!A:K,11,0),"-"),"Sin producto")</f>
        <v>Sin Producto</v>
      </c>
      <c r="W2354" s="6">
        <f>+IF(OR(K2354="27",K2354="28",K2354="29"),VLOOKUP(L2354,[1]listaMateriales!A:E,5,0),0)*N2354/1000</f>
        <v>0</v>
      </c>
      <c r="X2354" s="6">
        <f>+IF(W2354=0,0,T2354/W2354)</f>
        <v>0</v>
      </c>
      <c r="Y2354" s="1" t="str">
        <f>MID(L2354,14,1)</f>
        <v/>
      </c>
      <c r="Z2354" s="2" t="str">
        <f>IF(IFERROR(FIND("PUL",M2354,1),0)&gt;1,"pulido","no")</f>
        <v>no</v>
      </c>
      <c r="AA2354" s="2" t="str">
        <f>IF(IFERROR(FIND("BIOC",M2354,1),0)&gt;1,"BIOCITY","no")</f>
        <v>no</v>
      </c>
      <c r="AB2354" s="2">
        <f>IFERROR(SEARCH("INT",F2354,1),0)+IFERROR(SEARCH("DEV",F2354,1),0)+IFERROR(SEARCH("FC",F2354,1),0)+IFERROR(SEARCH("USD",F2354,1),0)</f>
        <v>0</v>
      </c>
    </row>
    <row r="2355" spans="20:28" x14ac:dyDescent="0.2">
      <c r="T2355" s="6">
        <f>+S2355*N2355</f>
        <v>0</v>
      </c>
      <c r="U2355" s="6">
        <f>+S2355*Q2355</f>
        <v>0</v>
      </c>
      <c r="V2355" s="1" t="str">
        <f>IF(AB2355=0,IFERROR(VLOOKUP(L2355,[1]listaMateriales!A:K,11,0),"-"),"Sin producto")</f>
        <v>Sin Producto</v>
      </c>
      <c r="W2355" s="6">
        <f>+IF(OR(K2355="27",K2355="28",K2355="29"),VLOOKUP(L2355,[1]listaMateriales!A:E,5,0),0)*N2355/1000</f>
        <v>0</v>
      </c>
      <c r="X2355" s="6">
        <f>+IF(W2355=0,0,T2355/W2355)</f>
        <v>0</v>
      </c>
      <c r="Y2355" s="1" t="str">
        <f>MID(L2355,14,1)</f>
        <v/>
      </c>
      <c r="Z2355" s="2" t="str">
        <f>IF(IFERROR(FIND("PUL",M2355,1),0)&gt;1,"pulido","no")</f>
        <v>no</v>
      </c>
      <c r="AA2355" s="2" t="str">
        <f>IF(IFERROR(FIND("BIOC",M2355,1),0)&gt;1,"BIOCITY","no")</f>
        <v>no</v>
      </c>
      <c r="AB2355" s="2">
        <f>IFERROR(SEARCH("INT",F2355,1),0)+IFERROR(SEARCH("DEV",F2355,1),0)+IFERROR(SEARCH("FC",F2355,1),0)+IFERROR(SEARCH("USD",F2355,1),0)</f>
        <v>0</v>
      </c>
    </row>
    <row r="2356" spans="20:28" x14ac:dyDescent="0.2">
      <c r="T2356" s="6">
        <f>+S2356*N2356</f>
        <v>0</v>
      </c>
      <c r="U2356" s="6">
        <f>+S2356*Q2356</f>
        <v>0</v>
      </c>
      <c r="V2356" s="1" t="str">
        <f>IF(AB2356=0,IFERROR(VLOOKUP(L2356,[1]listaMateriales!A:K,11,0),"-"),"Sin producto")</f>
        <v>Sin Producto</v>
      </c>
      <c r="W2356" s="6">
        <f>+IF(OR(K2356="27",K2356="28",K2356="29"),VLOOKUP(L2356,[1]listaMateriales!A:E,5,0),0)*N2356/1000</f>
        <v>0</v>
      </c>
      <c r="X2356" s="6">
        <f>+IF(W2356=0,0,T2356/W2356)</f>
        <v>0</v>
      </c>
      <c r="Y2356" s="1" t="str">
        <f>MID(L2356,14,1)</f>
        <v/>
      </c>
      <c r="Z2356" s="2" t="str">
        <f>IF(IFERROR(FIND("PUL",M2356,1),0)&gt;1,"pulido","no")</f>
        <v>no</v>
      </c>
      <c r="AA2356" s="2" t="str">
        <f>IF(IFERROR(FIND("BIOC",M2356,1),0)&gt;1,"BIOCITY","no")</f>
        <v>no</v>
      </c>
      <c r="AB2356" s="2">
        <f>IFERROR(SEARCH("INT",F2356,1),0)+IFERROR(SEARCH("DEV",F2356,1),0)+IFERROR(SEARCH("FC",F2356,1),0)+IFERROR(SEARCH("USD",F2356,1),0)</f>
        <v>0</v>
      </c>
    </row>
    <row r="2357" spans="20:28" x14ac:dyDescent="0.2">
      <c r="T2357" s="6">
        <f>+S2357*N2357</f>
        <v>0</v>
      </c>
      <c r="U2357" s="6">
        <f>+S2357*Q2357</f>
        <v>0</v>
      </c>
      <c r="V2357" s="1" t="str">
        <f>IF(AB2357=0,IFERROR(VLOOKUP(L2357,[1]listaMateriales!A:K,11,0),"-"),"Sin producto")</f>
        <v>Sin Producto</v>
      </c>
      <c r="W2357" s="6">
        <f>+IF(OR(K2357="27",K2357="28",K2357="29"),VLOOKUP(L2357,[1]listaMateriales!A:E,5,0),0)*N2357/1000</f>
        <v>0</v>
      </c>
      <c r="X2357" s="6">
        <f>+IF(W2357=0,0,T2357/W2357)</f>
        <v>0</v>
      </c>
      <c r="Y2357" s="1" t="str">
        <f>MID(L2357,14,1)</f>
        <v/>
      </c>
      <c r="Z2357" s="2" t="str">
        <f>IF(IFERROR(FIND("PUL",M2357,1),0)&gt;1,"pulido","no")</f>
        <v>no</v>
      </c>
      <c r="AA2357" s="2" t="str">
        <f>IF(IFERROR(FIND("BIOC",M2357,1),0)&gt;1,"BIOCITY","no")</f>
        <v>no</v>
      </c>
      <c r="AB2357" s="2">
        <f>IFERROR(SEARCH("INT",F2357,1),0)+IFERROR(SEARCH("DEV",F2357,1),0)+IFERROR(SEARCH("FC",F2357,1),0)+IFERROR(SEARCH("USD",F2357,1),0)</f>
        <v>0</v>
      </c>
    </row>
    <row r="2358" spans="20:28" x14ac:dyDescent="0.2">
      <c r="T2358" s="6">
        <f>+S2358*N2358</f>
        <v>0</v>
      </c>
      <c r="U2358" s="6">
        <f>+S2358*Q2358</f>
        <v>0</v>
      </c>
      <c r="V2358" s="1" t="str">
        <f>IF(AB2358=0,IFERROR(VLOOKUP(L2358,[1]listaMateriales!A:K,11,0),"-"),"Sin producto")</f>
        <v>Sin Producto</v>
      </c>
      <c r="W2358" s="6">
        <f>+IF(OR(K2358="27",K2358="28",K2358="29"),VLOOKUP(L2358,[1]listaMateriales!A:E,5,0),0)*N2358/1000</f>
        <v>0</v>
      </c>
      <c r="X2358" s="6">
        <f>+IF(W2358=0,0,T2358/W2358)</f>
        <v>0</v>
      </c>
      <c r="Y2358" s="1" t="str">
        <f>MID(L2358,14,1)</f>
        <v/>
      </c>
      <c r="Z2358" s="2" t="str">
        <f>IF(IFERROR(FIND("PUL",M2358,1),0)&gt;1,"pulido","no")</f>
        <v>no</v>
      </c>
      <c r="AA2358" s="2" t="str">
        <f>IF(IFERROR(FIND("BIOC",M2358,1),0)&gt;1,"BIOCITY","no")</f>
        <v>no</v>
      </c>
      <c r="AB2358" s="2">
        <f>IFERROR(SEARCH("INT",F2358,1),0)+IFERROR(SEARCH("DEV",F2358,1),0)+IFERROR(SEARCH("FC",F2358,1),0)+IFERROR(SEARCH("USD",F2358,1),0)</f>
        <v>0</v>
      </c>
    </row>
    <row r="2359" spans="20:28" x14ac:dyDescent="0.2">
      <c r="T2359" s="6">
        <f>+S2359*N2359</f>
        <v>0</v>
      </c>
      <c r="U2359" s="6">
        <f>+S2359*Q2359</f>
        <v>0</v>
      </c>
      <c r="V2359" s="1" t="str">
        <f>IF(AB2359=0,IFERROR(VLOOKUP(L2359,[1]listaMateriales!A:K,11,0),"-"),"Sin producto")</f>
        <v>Sin Producto</v>
      </c>
      <c r="W2359" s="6">
        <f>+IF(OR(K2359="27",K2359="28",K2359="29"),VLOOKUP(L2359,[1]listaMateriales!A:E,5,0),0)*N2359/1000</f>
        <v>0</v>
      </c>
      <c r="X2359" s="6">
        <f>+IF(W2359=0,0,T2359/W2359)</f>
        <v>0</v>
      </c>
      <c r="Y2359" s="1" t="str">
        <f>MID(L2359,14,1)</f>
        <v/>
      </c>
      <c r="Z2359" s="2" t="str">
        <f>IF(IFERROR(FIND("PUL",M2359,1),0)&gt;1,"pulido","no")</f>
        <v>no</v>
      </c>
      <c r="AA2359" s="2" t="str">
        <f>IF(IFERROR(FIND("BIOC",M2359,1),0)&gt;1,"BIOCITY","no")</f>
        <v>no</v>
      </c>
      <c r="AB2359" s="2">
        <f>IFERROR(SEARCH("INT",F2359,1),0)+IFERROR(SEARCH("DEV",F2359,1),0)+IFERROR(SEARCH("FC",F2359,1),0)+IFERROR(SEARCH("USD",F2359,1),0)</f>
        <v>0</v>
      </c>
    </row>
    <row r="2360" spans="20:28" x14ac:dyDescent="0.2">
      <c r="T2360" s="6">
        <f>+S2360*N2360</f>
        <v>0</v>
      </c>
      <c r="U2360" s="6">
        <f>+S2360*Q2360</f>
        <v>0</v>
      </c>
      <c r="V2360" s="1" t="str">
        <f>IF(AB2360=0,IFERROR(VLOOKUP(L2360,[1]listaMateriales!A:K,11,0),"-"),"Sin producto")</f>
        <v>Sin Producto</v>
      </c>
      <c r="W2360" s="6">
        <f>+IF(OR(K2360="27",K2360="28",K2360="29"),VLOOKUP(L2360,[1]listaMateriales!A:E,5,0),0)*N2360/1000</f>
        <v>0</v>
      </c>
      <c r="X2360" s="6">
        <f>+IF(W2360=0,0,T2360/W2360)</f>
        <v>0</v>
      </c>
      <c r="Y2360" s="1" t="str">
        <f>MID(L2360,14,1)</f>
        <v/>
      </c>
      <c r="Z2360" s="2" t="str">
        <f>IF(IFERROR(FIND("PUL",M2360,1),0)&gt;1,"pulido","no")</f>
        <v>no</v>
      </c>
      <c r="AA2360" s="2" t="str">
        <f>IF(IFERROR(FIND("BIOC",M2360,1),0)&gt;1,"BIOCITY","no")</f>
        <v>no</v>
      </c>
      <c r="AB2360" s="2">
        <f>IFERROR(SEARCH("INT",F2360,1),0)+IFERROR(SEARCH("DEV",F2360,1),0)+IFERROR(SEARCH("FC",F2360,1),0)+IFERROR(SEARCH("USD",F2360,1),0)</f>
        <v>0</v>
      </c>
    </row>
    <row r="2361" spans="20:28" x14ac:dyDescent="0.2">
      <c r="T2361" s="6">
        <f>+S2361*N2361</f>
        <v>0</v>
      </c>
      <c r="U2361" s="6">
        <f>+S2361*Q2361</f>
        <v>0</v>
      </c>
      <c r="V2361" s="1" t="str">
        <f>IF(AB2361=0,IFERROR(VLOOKUP(L2361,[1]listaMateriales!A:K,11,0),"-"),"Sin producto")</f>
        <v>Sin Producto</v>
      </c>
      <c r="W2361" s="6">
        <f>+IF(OR(K2361="27",K2361="28",K2361="29"),VLOOKUP(L2361,[1]listaMateriales!A:E,5,0),0)*N2361/1000</f>
        <v>0</v>
      </c>
      <c r="X2361" s="6">
        <f>+IF(W2361=0,0,T2361/W2361)</f>
        <v>0</v>
      </c>
      <c r="Y2361" s="1" t="str">
        <f>MID(L2361,14,1)</f>
        <v/>
      </c>
      <c r="Z2361" s="2" t="str">
        <f>IF(IFERROR(FIND("PUL",M2361,1),0)&gt;1,"pulido","no")</f>
        <v>no</v>
      </c>
      <c r="AA2361" s="2" t="str">
        <f>IF(IFERROR(FIND("BIOC",M2361,1),0)&gt;1,"BIOCITY","no")</f>
        <v>no</v>
      </c>
      <c r="AB2361" s="2">
        <f>IFERROR(SEARCH("INT",F2361,1),0)+IFERROR(SEARCH("DEV",F2361,1),0)+IFERROR(SEARCH("FC",F2361,1),0)+IFERROR(SEARCH("USD",F2361,1),0)</f>
        <v>0</v>
      </c>
    </row>
    <row r="2362" spans="20:28" x14ac:dyDescent="0.2">
      <c r="T2362" s="6">
        <f>+S2362*N2362</f>
        <v>0</v>
      </c>
      <c r="U2362" s="6">
        <f>+S2362*Q2362</f>
        <v>0</v>
      </c>
      <c r="V2362" s="1" t="str">
        <f>IF(AB2362=0,IFERROR(VLOOKUP(L2362,[1]listaMateriales!A:K,11,0),"-"),"Sin producto")</f>
        <v>Sin Producto</v>
      </c>
      <c r="W2362" s="6">
        <f>+IF(OR(K2362="27",K2362="28",K2362="29"),VLOOKUP(L2362,[1]listaMateriales!A:E,5,0),0)*N2362/1000</f>
        <v>0</v>
      </c>
      <c r="X2362" s="6">
        <f>+IF(W2362=0,0,T2362/W2362)</f>
        <v>0</v>
      </c>
      <c r="Y2362" s="1" t="str">
        <f>MID(L2362,14,1)</f>
        <v/>
      </c>
      <c r="Z2362" s="2" t="str">
        <f>IF(IFERROR(FIND("PUL",M2362,1),0)&gt;1,"pulido","no")</f>
        <v>no</v>
      </c>
      <c r="AA2362" s="2" t="str">
        <f>IF(IFERROR(FIND("BIOC",M2362,1),0)&gt;1,"BIOCITY","no")</f>
        <v>no</v>
      </c>
      <c r="AB2362" s="2">
        <f>IFERROR(SEARCH("INT",F2362,1),0)+IFERROR(SEARCH("DEV",F2362,1),0)+IFERROR(SEARCH("FC",F2362,1),0)+IFERROR(SEARCH("USD",F2362,1),0)</f>
        <v>0</v>
      </c>
    </row>
    <row r="2363" spans="20:28" x14ac:dyDescent="0.2">
      <c r="T2363" s="6">
        <f>+S2363*N2363</f>
        <v>0</v>
      </c>
      <c r="U2363" s="6">
        <f>+S2363*Q2363</f>
        <v>0</v>
      </c>
      <c r="V2363" s="1" t="str">
        <f>IF(AB2363=0,IFERROR(VLOOKUP(L2363,[1]listaMateriales!A:K,11,0),"-"),"Sin producto")</f>
        <v>Sin Producto</v>
      </c>
      <c r="W2363" s="6">
        <f>+IF(OR(K2363="27",K2363="28",K2363="29"),VLOOKUP(L2363,[1]listaMateriales!A:E,5,0),0)*N2363/1000</f>
        <v>0</v>
      </c>
      <c r="X2363" s="6">
        <f>+IF(W2363=0,0,T2363/W2363)</f>
        <v>0</v>
      </c>
      <c r="Y2363" s="1" t="str">
        <f>MID(L2363,14,1)</f>
        <v/>
      </c>
      <c r="Z2363" s="2" t="str">
        <f>IF(IFERROR(FIND("PUL",M2363,1),0)&gt;1,"pulido","no")</f>
        <v>no</v>
      </c>
      <c r="AA2363" s="2" t="str">
        <f>IF(IFERROR(FIND("BIOC",M2363,1),0)&gt;1,"BIOCITY","no")</f>
        <v>no</v>
      </c>
      <c r="AB2363" s="2">
        <f>IFERROR(SEARCH("INT",F2363,1),0)+IFERROR(SEARCH("DEV",F2363,1),0)+IFERROR(SEARCH("FC",F2363,1),0)+IFERROR(SEARCH("USD",F2363,1),0)</f>
        <v>0</v>
      </c>
    </row>
    <row r="2364" spans="20:28" x14ac:dyDescent="0.2">
      <c r="T2364" s="6">
        <f>+S2364*N2364</f>
        <v>0</v>
      </c>
      <c r="U2364" s="6">
        <f>+S2364*Q2364</f>
        <v>0</v>
      </c>
      <c r="V2364" s="1" t="str">
        <f>IF(AB2364=0,IFERROR(VLOOKUP(L2364,[1]listaMateriales!A:K,11,0),"-"),"Sin producto")</f>
        <v>Sin Producto</v>
      </c>
      <c r="W2364" s="6">
        <f>+IF(OR(K2364="27",K2364="28",K2364="29"),VLOOKUP(L2364,[1]listaMateriales!A:E,5,0),0)*N2364/1000</f>
        <v>0</v>
      </c>
      <c r="X2364" s="6">
        <f>+IF(W2364=0,0,T2364/W2364)</f>
        <v>0</v>
      </c>
      <c r="Y2364" s="1" t="str">
        <f>MID(L2364,14,1)</f>
        <v/>
      </c>
      <c r="Z2364" s="2" t="str">
        <f>IF(IFERROR(FIND("PUL",M2364,1),0)&gt;1,"pulido","no")</f>
        <v>no</v>
      </c>
      <c r="AA2364" s="2" t="str">
        <f>IF(IFERROR(FIND("BIOC",M2364,1),0)&gt;1,"BIOCITY","no")</f>
        <v>no</v>
      </c>
      <c r="AB2364" s="2">
        <f>IFERROR(SEARCH("INT",F2364,1),0)+IFERROR(SEARCH("DEV",F2364,1),0)+IFERROR(SEARCH("FC",F2364,1),0)+IFERROR(SEARCH("USD",F2364,1),0)</f>
        <v>0</v>
      </c>
    </row>
    <row r="2365" spans="20:28" x14ac:dyDescent="0.2">
      <c r="T2365" s="6">
        <f>+S2365*N2365</f>
        <v>0</v>
      </c>
      <c r="U2365" s="6">
        <f>+S2365*Q2365</f>
        <v>0</v>
      </c>
      <c r="V2365" s="1" t="str">
        <f>IF(AB2365=0,IFERROR(VLOOKUP(L2365,[1]listaMateriales!A:K,11,0),"-"),"Sin producto")</f>
        <v>Sin Producto</v>
      </c>
      <c r="W2365" s="6">
        <f>+IF(OR(K2365="27",K2365="28",K2365="29"),VLOOKUP(L2365,[1]listaMateriales!A:E,5,0),0)*N2365/1000</f>
        <v>0</v>
      </c>
      <c r="X2365" s="6">
        <f>+IF(W2365=0,0,T2365/W2365)</f>
        <v>0</v>
      </c>
      <c r="Y2365" s="1" t="str">
        <f>MID(L2365,14,1)</f>
        <v/>
      </c>
      <c r="Z2365" s="2" t="str">
        <f>IF(IFERROR(FIND("PUL",M2365,1),0)&gt;1,"pulido","no")</f>
        <v>no</v>
      </c>
      <c r="AA2365" s="2" t="str">
        <f>IF(IFERROR(FIND("BIOC",M2365,1),0)&gt;1,"BIOCITY","no")</f>
        <v>no</v>
      </c>
      <c r="AB2365" s="2">
        <f>IFERROR(SEARCH("INT",F2365,1),0)+IFERROR(SEARCH("DEV",F2365,1),0)+IFERROR(SEARCH("FC",F2365,1),0)+IFERROR(SEARCH("USD",F2365,1),0)</f>
        <v>0</v>
      </c>
    </row>
    <row r="2366" spans="20:28" x14ac:dyDescent="0.2">
      <c r="T2366" s="6">
        <f>+S2366*N2366</f>
        <v>0</v>
      </c>
      <c r="U2366" s="6">
        <f>+S2366*Q2366</f>
        <v>0</v>
      </c>
      <c r="V2366" s="1" t="str">
        <f>IF(AB2366=0,IFERROR(VLOOKUP(L2366,[1]listaMateriales!A:K,11,0),"-"),"Sin producto")</f>
        <v>Sin Producto</v>
      </c>
      <c r="W2366" s="6">
        <f>+IF(OR(K2366="27",K2366="28",K2366="29"),VLOOKUP(L2366,[1]listaMateriales!A:E,5,0),0)*N2366/1000</f>
        <v>0</v>
      </c>
      <c r="X2366" s="6">
        <f>+IF(W2366=0,0,T2366/W2366)</f>
        <v>0</v>
      </c>
      <c r="Y2366" s="1" t="str">
        <f>MID(L2366,14,1)</f>
        <v/>
      </c>
      <c r="Z2366" s="2" t="str">
        <f>IF(IFERROR(FIND("PUL",M2366,1),0)&gt;1,"pulido","no")</f>
        <v>no</v>
      </c>
      <c r="AA2366" s="2" t="str">
        <f>IF(IFERROR(FIND("BIOC",M2366,1),0)&gt;1,"BIOCITY","no")</f>
        <v>no</v>
      </c>
      <c r="AB2366" s="2">
        <f>IFERROR(SEARCH("INT",F2366,1),0)+IFERROR(SEARCH("DEV",F2366,1),0)+IFERROR(SEARCH("FC",F2366,1),0)+IFERROR(SEARCH("USD",F2366,1),0)</f>
        <v>0</v>
      </c>
    </row>
    <row r="2367" spans="20:28" x14ac:dyDescent="0.2">
      <c r="T2367" s="6">
        <f>+S2367*N2367</f>
        <v>0</v>
      </c>
      <c r="U2367" s="6">
        <f>+S2367*Q2367</f>
        <v>0</v>
      </c>
      <c r="V2367" s="1" t="str">
        <f>IF(AB2367=0,IFERROR(VLOOKUP(L2367,[1]listaMateriales!A:K,11,0),"-"),"Sin producto")</f>
        <v>Sin Producto</v>
      </c>
      <c r="W2367" s="6">
        <f>+IF(OR(K2367="27",K2367="28",K2367="29"),VLOOKUP(L2367,[1]listaMateriales!A:E,5,0),0)*N2367/1000</f>
        <v>0</v>
      </c>
      <c r="X2367" s="6">
        <f>+IF(W2367=0,0,T2367/W2367)</f>
        <v>0</v>
      </c>
      <c r="Y2367" s="1" t="str">
        <f>MID(L2367,14,1)</f>
        <v/>
      </c>
      <c r="Z2367" s="2" t="str">
        <f>IF(IFERROR(FIND("PUL",M2367,1),0)&gt;1,"pulido","no")</f>
        <v>no</v>
      </c>
      <c r="AA2367" s="2" t="str">
        <f>IF(IFERROR(FIND("BIOC",M2367,1),0)&gt;1,"BIOCITY","no")</f>
        <v>no</v>
      </c>
      <c r="AB2367" s="2">
        <f>IFERROR(SEARCH("INT",F2367,1),0)+IFERROR(SEARCH("DEV",F2367,1),0)+IFERROR(SEARCH("FC",F2367,1),0)+IFERROR(SEARCH("USD",F2367,1),0)</f>
        <v>0</v>
      </c>
    </row>
    <row r="2368" spans="20:28" x14ac:dyDescent="0.2">
      <c r="T2368" s="6">
        <f>+S2368*N2368</f>
        <v>0</v>
      </c>
      <c r="U2368" s="6">
        <f>+S2368*Q2368</f>
        <v>0</v>
      </c>
      <c r="V2368" s="1" t="str">
        <f>IF(AB2368=0,IFERROR(VLOOKUP(L2368,[1]listaMateriales!A:K,11,0),"-"),"Sin producto")</f>
        <v>Sin Producto</v>
      </c>
      <c r="W2368" s="6">
        <f>+IF(OR(K2368="27",K2368="28",K2368="29"),VLOOKUP(L2368,[1]listaMateriales!A:E,5,0),0)*N2368/1000</f>
        <v>0</v>
      </c>
      <c r="X2368" s="6">
        <f>+IF(W2368=0,0,T2368/W2368)</f>
        <v>0</v>
      </c>
      <c r="Y2368" s="1" t="str">
        <f>MID(L2368,14,1)</f>
        <v/>
      </c>
      <c r="Z2368" s="2" t="str">
        <f>IF(IFERROR(FIND("PUL",M2368,1),0)&gt;1,"pulido","no")</f>
        <v>no</v>
      </c>
      <c r="AA2368" s="2" t="str">
        <f>IF(IFERROR(FIND("BIOC",M2368,1),0)&gt;1,"BIOCITY","no")</f>
        <v>no</v>
      </c>
      <c r="AB2368" s="2">
        <f>IFERROR(SEARCH("INT",F2368,1),0)+IFERROR(SEARCH("DEV",F2368,1),0)+IFERROR(SEARCH("FC",F2368,1),0)+IFERROR(SEARCH("USD",F2368,1),0)</f>
        <v>0</v>
      </c>
    </row>
    <row r="2369" spans="20:28" x14ac:dyDescent="0.2">
      <c r="T2369" s="6">
        <f>+S2369*N2369</f>
        <v>0</v>
      </c>
      <c r="U2369" s="6">
        <f>+S2369*Q2369</f>
        <v>0</v>
      </c>
      <c r="V2369" s="1" t="str">
        <f>IF(AB2369=0,IFERROR(VLOOKUP(L2369,[1]listaMateriales!A:K,11,0),"-"),"Sin producto")</f>
        <v>Sin Producto</v>
      </c>
      <c r="W2369" s="6">
        <f>+IF(OR(K2369="27",K2369="28",K2369="29"),VLOOKUP(L2369,[1]listaMateriales!A:E,5,0),0)*N2369/1000</f>
        <v>0</v>
      </c>
      <c r="X2369" s="6">
        <f>+IF(W2369=0,0,T2369/W2369)</f>
        <v>0</v>
      </c>
      <c r="Y2369" s="1" t="str">
        <f>MID(L2369,14,1)</f>
        <v/>
      </c>
      <c r="Z2369" s="2" t="str">
        <f>IF(IFERROR(FIND("PUL",M2369,1),0)&gt;1,"pulido","no")</f>
        <v>no</v>
      </c>
      <c r="AA2369" s="2" t="str">
        <f>IF(IFERROR(FIND("BIOC",M2369,1),0)&gt;1,"BIOCITY","no")</f>
        <v>no</v>
      </c>
      <c r="AB2369" s="2">
        <f>IFERROR(SEARCH("INT",F2369,1),0)+IFERROR(SEARCH("DEV",F2369,1),0)+IFERROR(SEARCH("FC",F2369,1),0)+IFERROR(SEARCH("USD",F2369,1),0)</f>
        <v>0</v>
      </c>
    </row>
    <row r="2370" spans="20:28" x14ac:dyDescent="0.2">
      <c r="T2370" s="6">
        <f>+S2370*N2370</f>
        <v>0</v>
      </c>
      <c r="U2370" s="6">
        <f>+S2370*Q2370</f>
        <v>0</v>
      </c>
      <c r="V2370" s="1" t="str">
        <f>IF(AB2370=0,IFERROR(VLOOKUP(L2370,[1]listaMateriales!A:K,11,0),"-"),"Sin producto")</f>
        <v>Sin Producto</v>
      </c>
      <c r="W2370" s="6">
        <f>+IF(OR(K2370="27",K2370="28",K2370="29"),VLOOKUP(L2370,[1]listaMateriales!A:E,5,0),0)*N2370/1000</f>
        <v>0</v>
      </c>
      <c r="X2370" s="6">
        <f>+IF(W2370=0,0,T2370/W2370)</f>
        <v>0</v>
      </c>
      <c r="Y2370" s="1" t="str">
        <f>MID(L2370,14,1)</f>
        <v/>
      </c>
      <c r="Z2370" s="2" t="str">
        <f>IF(IFERROR(FIND("PUL",M2370,1),0)&gt;1,"pulido","no")</f>
        <v>no</v>
      </c>
      <c r="AA2370" s="2" t="str">
        <f>IF(IFERROR(FIND("BIOC",M2370,1),0)&gt;1,"BIOCITY","no")</f>
        <v>no</v>
      </c>
      <c r="AB2370" s="2">
        <f>IFERROR(SEARCH("INT",F2370,1),0)+IFERROR(SEARCH("DEV",F2370,1),0)+IFERROR(SEARCH("FC",F2370,1),0)+IFERROR(SEARCH("USD",F2370,1),0)</f>
        <v>0</v>
      </c>
    </row>
    <row r="2371" spans="20:28" x14ac:dyDescent="0.2">
      <c r="T2371" s="6">
        <f>+S2371*N2371</f>
        <v>0</v>
      </c>
      <c r="U2371" s="6">
        <f>+S2371*Q2371</f>
        <v>0</v>
      </c>
      <c r="V2371" s="1" t="str">
        <f>IF(AB2371=0,IFERROR(VLOOKUP(L2371,[1]listaMateriales!A:K,11,0),"-"),"Sin producto")</f>
        <v>Sin Producto</v>
      </c>
      <c r="W2371" s="6">
        <f>+IF(OR(K2371="27",K2371="28",K2371="29"),VLOOKUP(L2371,[1]listaMateriales!A:E,5,0),0)*N2371/1000</f>
        <v>0</v>
      </c>
      <c r="X2371" s="6">
        <f>+IF(W2371=0,0,T2371/W2371)</f>
        <v>0</v>
      </c>
      <c r="Y2371" s="1" t="str">
        <f>MID(L2371,14,1)</f>
        <v/>
      </c>
      <c r="Z2371" s="2" t="str">
        <f>IF(IFERROR(FIND("PUL",M2371,1),0)&gt;1,"pulido","no")</f>
        <v>no</v>
      </c>
      <c r="AA2371" s="2" t="str">
        <f>IF(IFERROR(FIND("BIOC",M2371,1),0)&gt;1,"BIOCITY","no")</f>
        <v>no</v>
      </c>
      <c r="AB2371" s="2">
        <f>IFERROR(SEARCH("INT",F2371,1),0)+IFERROR(SEARCH("DEV",F2371,1),0)+IFERROR(SEARCH("FC",F2371,1),0)+IFERROR(SEARCH("USD",F2371,1),0)</f>
        <v>0</v>
      </c>
    </row>
    <row r="2372" spans="20:28" x14ac:dyDescent="0.2">
      <c r="T2372" s="6">
        <f>+S2372*N2372</f>
        <v>0</v>
      </c>
      <c r="U2372" s="6">
        <f>+S2372*Q2372</f>
        <v>0</v>
      </c>
      <c r="V2372" s="1" t="str">
        <f>IF(AB2372=0,IFERROR(VLOOKUP(L2372,[1]listaMateriales!A:K,11,0),"-"),"Sin producto")</f>
        <v>Sin Producto</v>
      </c>
      <c r="W2372" s="6">
        <f>+IF(OR(K2372="27",K2372="28",K2372="29"),VLOOKUP(L2372,[1]listaMateriales!A:E,5,0),0)*N2372/1000</f>
        <v>0</v>
      </c>
      <c r="X2372" s="6">
        <f>+IF(W2372=0,0,T2372/W2372)</f>
        <v>0</v>
      </c>
      <c r="Y2372" s="1" t="str">
        <f>MID(L2372,14,1)</f>
        <v/>
      </c>
      <c r="Z2372" s="2" t="str">
        <f>IF(IFERROR(FIND("PUL",M2372,1),0)&gt;1,"pulido","no")</f>
        <v>no</v>
      </c>
      <c r="AA2372" s="2" t="str">
        <f>IF(IFERROR(FIND("BIOC",M2372,1),0)&gt;1,"BIOCITY","no")</f>
        <v>no</v>
      </c>
      <c r="AB2372" s="2">
        <f>IFERROR(SEARCH("INT",F2372,1),0)+IFERROR(SEARCH("DEV",F2372,1),0)+IFERROR(SEARCH("FC",F2372,1),0)+IFERROR(SEARCH("USD",F2372,1),0)</f>
        <v>0</v>
      </c>
    </row>
    <row r="2373" spans="20:28" x14ac:dyDescent="0.2">
      <c r="T2373" s="6">
        <f>+S2373*N2373</f>
        <v>0</v>
      </c>
      <c r="U2373" s="6">
        <f>+S2373*Q2373</f>
        <v>0</v>
      </c>
      <c r="V2373" s="1" t="str">
        <f>IF(AB2373=0,IFERROR(VLOOKUP(L2373,[1]listaMateriales!A:K,11,0),"-"),"Sin producto")</f>
        <v>Sin Producto</v>
      </c>
      <c r="W2373" s="6">
        <f>+IF(OR(K2373="27",K2373="28",K2373="29"),VLOOKUP(L2373,[1]listaMateriales!A:E,5,0),0)*N2373/1000</f>
        <v>0</v>
      </c>
      <c r="X2373" s="6">
        <f>+IF(W2373=0,0,T2373/W2373)</f>
        <v>0</v>
      </c>
      <c r="Y2373" s="1" t="str">
        <f>MID(L2373,14,1)</f>
        <v/>
      </c>
      <c r="Z2373" s="2" t="str">
        <f>IF(IFERROR(FIND("PUL",M2373,1),0)&gt;1,"pulido","no")</f>
        <v>no</v>
      </c>
      <c r="AA2373" s="2" t="str">
        <f>IF(IFERROR(FIND("BIOC",M2373,1),0)&gt;1,"BIOCITY","no")</f>
        <v>no</v>
      </c>
      <c r="AB2373" s="2">
        <f>IFERROR(SEARCH("INT",F2373,1),0)+IFERROR(SEARCH("DEV",F2373,1),0)+IFERROR(SEARCH("FC",F2373,1),0)+IFERROR(SEARCH("USD",F2373,1),0)</f>
        <v>0</v>
      </c>
    </row>
    <row r="2374" spans="20:28" x14ac:dyDescent="0.2">
      <c r="T2374" s="6">
        <f>+S2374*N2374</f>
        <v>0</v>
      </c>
      <c r="U2374" s="6">
        <f>+S2374*Q2374</f>
        <v>0</v>
      </c>
      <c r="V2374" s="1" t="str">
        <f>IF(AB2374=0,IFERROR(VLOOKUP(L2374,[1]listaMateriales!A:K,11,0),"-"),"Sin producto")</f>
        <v>Sin Producto</v>
      </c>
      <c r="W2374" s="6">
        <f>+IF(OR(K2374="27",K2374="28",K2374="29"),VLOOKUP(L2374,[1]listaMateriales!A:E,5,0),0)*N2374/1000</f>
        <v>0</v>
      </c>
      <c r="X2374" s="6">
        <f>+IF(W2374=0,0,T2374/W2374)</f>
        <v>0</v>
      </c>
      <c r="Y2374" s="1" t="str">
        <f>MID(L2374,14,1)</f>
        <v/>
      </c>
      <c r="Z2374" s="2" t="str">
        <f>IF(IFERROR(FIND("PUL",M2374,1),0)&gt;1,"pulido","no")</f>
        <v>no</v>
      </c>
      <c r="AA2374" s="2" t="str">
        <f>IF(IFERROR(FIND("BIOC",M2374,1),0)&gt;1,"BIOCITY","no")</f>
        <v>no</v>
      </c>
      <c r="AB2374" s="2">
        <f>IFERROR(SEARCH("INT",F2374,1),0)+IFERROR(SEARCH("DEV",F2374,1),0)+IFERROR(SEARCH("FC",F2374,1),0)+IFERROR(SEARCH("USD",F2374,1),0)</f>
        <v>0</v>
      </c>
    </row>
    <row r="2375" spans="20:28" x14ac:dyDescent="0.2">
      <c r="T2375" s="6">
        <f>+S2375*N2375</f>
        <v>0</v>
      </c>
      <c r="U2375" s="6">
        <f>+S2375*Q2375</f>
        <v>0</v>
      </c>
      <c r="V2375" s="1" t="str">
        <f>IF(AB2375=0,IFERROR(VLOOKUP(L2375,[1]listaMateriales!A:K,11,0),"-"),"Sin producto")</f>
        <v>Sin Producto</v>
      </c>
      <c r="W2375" s="6">
        <f>+IF(OR(K2375="27",K2375="28",K2375="29"),VLOOKUP(L2375,[1]listaMateriales!A:E,5,0),0)*N2375/1000</f>
        <v>0</v>
      </c>
      <c r="X2375" s="6">
        <f>+IF(W2375=0,0,T2375/W2375)</f>
        <v>0</v>
      </c>
      <c r="Y2375" s="1" t="str">
        <f>MID(L2375,14,1)</f>
        <v/>
      </c>
      <c r="Z2375" s="2" t="str">
        <f>IF(IFERROR(FIND("PUL",M2375,1),0)&gt;1,"pulido","no")</f>
        <v>no</v>
      </c>
      <c r="AA2375" s="2" t="str">
        <f>IF(IFERROR(FIND("BIOC",M2375,1),0)&gt;1,"BIOCITY","no")</f>
        <v>no</v>
      </c>
      <c r="AB2375" s="2">
        <f>IFERROR(SEARCH("INT",F2375,1),0)+IFERROR(SEARCH("DEV",F2375,1),0)+IFERROR(SEARCH("FC",F2375,1),0)+IFERROR(SEARCH("USD",F2375,1),0)</f>
        <v>0</v>
      </c>
    </row>
    <row r="2376" spans="20:28" x14ac:dyDescent="0.2">
      <c r="T2376" s="6">
        <f>+S2376*N2376</f>
        <v>0</v>
      </c>
      <c r="U2376" s="6">
        <f>+S2376*Q2376</f>
        <v>0</v>
      </c>
      <c r="V2376" s="1" t="str">
        <f>IF(AB2376=0,IFERROR(VLOOKUP(L2376,[1]listaMateriales!A:K,11,0),"-"),"Sin producto")</f>
        <v>Sin Producto</v>
      </c>
      <c r="W2376" s="6">
        <f>+IF(OR(K2376="27",K2376="28",K2376="29"),VLOOKUP(L2376,[1]listaMateriales!A:E,5,0),0)*N2376/1000</f>
        <v>0</v>
      </c>
      <c r="X2376" s="6">
        <f>+IF(W2376=0,0,T2376/W2376)</f>
        <v>0</v>
      </c>
      <c r="Y2376" s="1" t="str">
        <f>MID(L2376,14,1)</f>
        <v/>
      </c>
      <c r="Z2376" s="2" t="str">
        <f>IF(IFERROR(FIND("PUL",M2376,1),0)&gt;1,"pulido","no")</f>
        <v>no</v>
      </c>
      <c r="AA2376" s="2" t="str">
        <f>IF(IFERROR(FIND("BIOC",M2376,1),0)&gt;1,"BIOCITY","no")</f>
        <v>no</v>
      </c>
      <c r="AB2376" s="2">
        <f>IFERROR(SEARCH("INT",F2376,1),0)+IFERROR(SEARCH("DEV",F2376,1),0)+IFERROR(SEARCH("FC",F2376,1),0)+IFERROR(SEARCH("USD",F2376,1),0)</f>
        <v>0</v>
      </c>
    </row>
    <row r="2377" spans="20:28" x14ac:dyDescent="0.2">
      <c r="T2377" s="6">
        <f>+S2377*N2377</f>
        <v>0</v>
      </c>
      <c r="U2377" s="6">
        <f>+S2377*Q2377</f>
        <v>0</v>
      </c>
      <c r="V2377" s="1" t="str">
        <f>IF(AB2377=0,IFERROR(VLOOKUP(L2377,[1]listaMateriales!A:K,11,0),"-"),"Sin producto")</f>
        <v>Sin Producto</v>
      </c>
      <c r="W2377" s="6">
        <f>+IF(OR(K2377="27",K2377="28",K2377="29"),VLOOKUP(L2377,[1]listaMateriales!A:E,5,0),0)*N2377/1000</f>
        <v>0</v>
      </c>
      <c r="X2377" s="6">
        <f>+IF(W2377=0,0,T2377/W2377)</f>
        <v>0</v>
      </c>
      <c r="Y2377" s="1" t="str">
        <f>MID(L2377,14,1)</f>
        <v/>
      </c>
      <c r="Z2377" s="2" t="str">
        <f>IF(IFERROR(FIND("PUL",M2377,1),0)&gt;1,"pulido","no")</f>
        <v>no</v>
      </c>
      <c r="AA2377" s="2" t="str">
        <f>IF(IFERROR(FIND("BIOC",M2377,1),0)&gt;1,"BIOCITY","no")</f>
        <v>no</v>
      </c>
      <c r="AB2377" s="2">
        <f>IFERROR(SEARCH("INT",F2377,1),0)+IFERROR(SEARCH("DEV",F2377,1),0)+IFERROR(SEARCH("FC",F2377,1),0)+IFERROR(SEARCH("USD",F2377,1),0)</f>
        <v>0</v>
      </c>
    </row>
    <row r="2378" spans="20:28" x14ac:dyDescent="0.2">
      <c r="T2378" s="6">
        <f>+S2378*N2378</f>
        <v>0</v>
      </c>
      <c r="U2378" s="6">
        <f>+S2378*Q2378</f>
        <v>0</v>
      </c>
      <c r="V2378" s="1" t="str">
        <f>IF(AB2378=0,IFERROR(VLOOKUP(L2378,[1]listaMateriales!A:K,11,0),"-"),"Sin producto")</f>
        <v>Sin Producto</v>
      </c>
      <c r="W2378" s="6">
        <f>+IF(OR(K2378="27",K2378="28",K2378="29"),VLOOKUP(L2378,[1]listaMateriales!A:E,5,0),0)*N2378/1000</f>
        <v>0</v>
      </c>
      <c r="X2378" s="6">
        <f>+IF(W2378=0,0,T2378/W2378)</f>
        <v>0</v>
      </c>
      <c r="Y2378" s="1" t="str">
        <f>MID(L2378,14,1)</f>
        <v/>
      </c>
      <c r="Z2378" s="2" t="str">
        <f>IF(IFERROR(FIND("PUL",M2378,1),0)&gt;1,"pulido","no")</f>
        <v>no</v>
      </c>
      <c r="AA2378" s="2" t="str">
        <f>IF(IFERROR(FIND("BIOC",M2378,1),0)&gt;1,"BIOCITY","no")</f>
        <v>no</v>
      </c>
      <c r="AB2378" s="2">
        <f>IFERROR(SEARCH("INT",F2378,1),0)+IFERROR(SEARCH("DEV",F2378,1),0)+IFERROR(SEARCH("FC",F2378,1),0)+IFERROR(SEARCH("USD",F2378,1),0)</f>
        <v>0</v>
      </c>
    </row>
    <row r="2379" spans="20:28" x14ac:dyDescent="0.2">
      <c r="T2379" s="6">
        <f>+S2379*N2379</f>
        <v>0</v>
      </c>
      <c r="U2379" s="6">
        <f>+S2379*Q2379</f>
        <v>0</v>
      </c>
      <c r="V2379" s="1" t="str">
        <f>IF(AB2379=0,IFERROR(VLOOKUP(L2379,[1]listaMateriales!A:K,11,0),"-"),"Sin producto")</f>
        <v>Sin Producto</v>
      </c>
      <c r="W2379" s="6">
        <f>+IF(OR(K2379="27",K2379="28",K2379="29"),VLOOKUP(L2379,[1]listaMateriales!A:E,5,0),0)*N2379/1000</f>
        <v>0</v>
      </c>
      <c r="X2379" s="6">
        <f>+IF(W2379=0,0,T2379/W2379)</f>
        <v>0</v>
      </c>
      <c r="Y2379" s="1" t="str">
        <f>MID(L2379,14,1)</f>
        <v/>
      </c>
      <c r="Z2379" s="2" t="str">
        <f>IF(IFERROR(FIND("PUL",M2379,1),0)&gt;1,"pulido","no")</f>
        <v>no</v>
      </c>
      <c r="AA2379" s="2" t="str">
        <f>IF(IFERROR(FIND("BIOC",M2379,1),0)&gt;1,"BIOCITY","no")</f>
        <v>no</v>
      </c>
      <c r="AB2379" s="2">
        <f>IFERROR(SEARCH("INT",F2379,1),0)+IFERROR(SEARCH("DEV",F2379,1),0)+IFERROR(SEARCH("FC",F2379,1),0)+IFERROR(SEARCH("USD",F2379,1),0)</f>
        <v>0</v>
      </c>
    </row>
    <row r="2380" spans="20:28" x14ac:dyDescent="0.2">
      <c r="T2380" s="6">
        <f>+S2380*N2380</f>
        <v>0</v>
      </c>
      <c r="U2380" s="6">
        <f>+S2380*Q2380</f>
        <v>0</v>
      </c>
      <c r="V2380" s="1" t="str">
        <f>IF(AB2380=0,IFERROR(VLOOKUP(L2380,[1]listaMateriales!A:K,11,0),"-"),"Sin producto")</f>
        <v>Sin Producto</v>
      </c>
      <c r="W2380" s="6">
        <f>+IF(OR(K2380="27",K2380="28",K2380="29"),VLOOKUP(L2380,[1]listaMateriales!A:E,5,0),0)*N2380/1000</f>
        <v>0</v>
      </c>
      <c r="X2380" s="6">
        <f>+IF(W2380=0,0,T2380/W2380)</f>
        <v>0</v>
      </c>
      <c r="Y2380" s="1" t="str">
        <f>MID(L2380,14,1)</f>
        <v/>
      </c>
      <c r="Z2380" s="2" t="str">
        <f>IF(IFERROR(FIND("PUL",M2380,1),0)&gt;1,"pulido","no")</f>
        <v>no</v>
      </c>
      <c r="AA2380" s="2" t="str">
        <f>IF(IFERROR(FIND("BIOC",M2380,1),0)&gt;1,"BIOCITY","no")</f>
        <v>no</v>
      </c>
      <c r="AB2380" s="2">
        <f>IFERROR(SEARCH("INT",F2380,1),0)+IFERROR(SEARCH("DEV",F2380,1),0)+IFERROR(SEARCH("FC",F2380,1),0)+IFERROR(SEARCH("USD",F2380,1),0)</f>
        <v>0</v>
      </c>
    </row>
    <row r="2381" spans="20:28" x14ac:dyDescent="0.2">
      <c r="T2381" s="6">
        <f>+S2381*N2381</f>
        <v>0</v>
      </c>
      <c r="U2381" s="6">
        <f>+S2381*Q2381</f>
        <v>0</v>
      </c>
      <c r="V2381" s="1" t="str">
        <f>IF(AB2381=0,IFERROR(VLOOKUP(L2381,[1]listaMateriales!A:K,11,0),"-"),"Sin producto")</f>
        <v>Sin Producto</v>
      </c>
      <c r="W2381" s="6">
        <f>+IF(OR(K2381="27",K2381="28",K2381="29"),VLOOKUP(L2381,[1]listaMateriales!A:E,5,0),0)*N2381/1000</f>
        <v>0</v>
      </c>
      <c r="X2381" s="6">
        <f>+IF(W2381=0,0,T2381/W2381)</f>
        <v>0</v>
      </c>
      <c r="Y2381" s="1" t="str">
        <f>MID(L2381,14,1)</f>
        <v/>
      </c>
      <c r="Z2381" s="2" t="str">
        <f>IF(IFERROR(FIND("PUL",M2381,1),0)&gt;1,"pulido","no")</f>
        <v>no</v>
      </c>
      <c r="AA2381" s="2" t="str">
        <f>IF(IFERROR(FIND("BIOC",M2381,1),0)&gt;1,"BIOCITY","no")</f>
        <v>no</v>
      </c>
      <c r="AB2381" s="2">
        <f>IFERROR(SEARCH("INT",F2381,1),0)+IFERROR(SEARCH("DEV",F2381,1),0)+IFERROR(SEARCH("FC",F2381,1),0)+IFERROR(SEARCH("USD",F2381,1),0)</f>
        <v>0</v>
      </c>
    </row>
    <row r="2382" spans="20:28" x14ac:dyDescent="0.2">
      <c r="T2382" s="6">
        <f>+S2382*N2382</f>
        <v>0</v>
      </c>
      <c r="U2382" s="6">
        <f>+S2382*Q2382</f>
        <v>0</v>
      </c>
      <c r="V2382" s="1" t="str">
        <f>IF(AB2382=0,IFERROR(VLOOKUP(L2382,[1]listaMateriales!A:K,11,0),"-"),"Sin producto")</f>
        <v>Sin Producto</v>
      </c>
      <c r="W2382" s="6">
        <f>+IF(OR(K2382="27",K2382="28",K2382="29"),VLOOKUP(L2382,[1]listaMateriales!A:E,5,0),0)*N2382/1000</f>
        <v>0</v>
      </c>
      <c r="X2382" s="6">
        <f>+IF(W2382=0,0,T2382/W2382)</f>
        <v>0</v>
      </c>
      <c r="Y2382" s="1" t="str">
        <f>MID(L2382,14,1)</f>
        <v/>
      </c>
      <c r="Z2382" s="2" t="str">
        <f>IF(IFERROR(FIND("PUL",M2382,1),0)&gt;1,"pulido","no")</f>
        <v>no</v>
      </c>
      <c r="AA2382" s="2" t="str">
        <f>IF(IFERROR(FIND("BIOC",M2382,1),0)&gt;1,"BIOCITY","no")</f>
        <v>no</v>
      </c>
      <c r="AB2382" s="2">
        <f>IFERROR(SEARCH("INT",F2382,1),0)+IFERROR(SEARCH("DEV",F2382,1),0)+IFERROR(SEARCH("FC",F2382,1),0)+IFERROR(SEARCH("USD",F2382,1),0)</f>
        <v>0</v>
      </c>
    </row>
    <row r="2383" spans="20:28" x14ac:dyDescent="0.2">
      <c r="T2383" s="6">
        <f>+S2383*N2383</f>
        <v>0</v>
      </c>
      <c r="U2383" s="6">
        <f>+S2383*Q2383</f>
        <v>0</v>
      </c>
      <c r="V2383" s="1" t="str">
        <f>IF(AB2383=0,IFERROR(VLOOKUP(L2383,[1]listaMateriales!A:K,11,0),"-"),"Sin producto")</f>
        <v>Sin Producto</v>
      </c>
      <c r="W2383" s="6">
        <f>+IF(OR(K2383="27",K2383="28",K2383="29"),VLOOKUP(L2383,[1]listaMateriales!A:E,5,0),0)*N2383/1000</f>
        <v>0</v>
      </c>
      <c r="X2383" s="6">
        <f>+IF(W2383=0,0,T2383/W2383)</f>
        <v>0</v>
      </c>
      <c r="Y2383" s="1" t="str">
        <f>MID(L2383,14,1)</f>
        <v/>
      </c>
      <c r="Z2383" s="2" t="str">
        <f>IF(IFERROR(FIND("PUL",M2383,1),0)&gt;1,"pulido","no")</f>
        <v>no</v>
      </c>
      <c r="AA2383" s="2" t="str">
        <f>IF(IFERROR(FIND("BIOC",M2383,1),0)&gt;1,"BIOCITY","no")</f>
        <v>no</v>
      </c>
      <c r="AB2383" s="2">
        <f>IFERROR(SEARCH("INT",F2383,1),0)+IFERROR(SEARCH("DEV",F2383,1),0)+IFERROR(SEARCH("FC",F2383,1),0)+IFERROR(SEARCH("USD",F2383,1),0)</f>
        <v>0</v>
      </c>
    </row>
    <row r="2384" spans="20:28" x14ac:dyDescent="0.2">
      <c r="T2384" s="6">
        <f>+S2384*N2384</f>
        <v>0</v>
      </c>
      <c r="U2384" s="6">
        <f>+S2384*Q2384</f>
        <v>0</v>
      </c>
      <c r="V2384" s="1" t="str">
        <f>IF(AB2384=0,IFERROR(VLOOKUP(L2384,[1]listaMateriales!A:K,11,0),"-"),"Sin producto")</f>
        <v>Sin Producto</v>
      </c>
      <c r="W2384" s="6">
        <f>+IF(OR(K2384="27",K2384="28",K2384="29"),VLOOKUP(L2384,[1]listaMateriales!A:E,5,0),0)*N2384/1000</f>
        <v>0</v>
      </c>
      <c r="X2384" s="6">
        <f>+IF(W2384=0,0,T2384/W2384)</f>
        <v>0</v>
      </c>
      <c r="Y2384" s="1" t="str">
        <f>MID(L2384,14,1)</f>
        <v/>
      </c>
      <c r="Z2384" s="2" t="str">
        <f>IF(IFERROR(FIND("PUL",M2384,1),0)&gt;1,"pulido","no")</f>
        <v>no</v>
      </c>
      <c r="AA2384" s="2" t="str">
        <f>IF(IFERROR(FIND("BIOC",M2384,1),0)&gt;1,"BIOCITY","no")</f>
        <v>no</v>
      </c>
      <c r="AB2384" s="2">
        <f>IFERROR(SEARCH("INT",F2384,1),0)+IFERROR(SEARCH("DEV",F2384,1),0)+IFERROR(SEARCH("FC",F2384,1),0)+IFERROR(SEARCH("USD",F2384,1),0)</f>
        <v>0</v>
      </c>
    </row>
    <row r="2385" spans="20:28" x14ac:dyDescent="0.2">
      <c r="T2385" s="6">
        <f>+S2385*N2385</f>
        <v>0</v>
      </c>
      <c r="U2385" s="6">
        <f>+S2385*Q2385</f>
        <v>0</v>
      </c>
      <c r="V2385" s="1" t="str">
        <f>IF(AB2385=0,IFERROR(VLOOKUP(L2385,[1]listaMateriales!A:K,11,0),"-"),"Sin producto")</f>
        <v>Sin Producto</v>
      </c>
      <c r="W2385" s="6">
        <f>+IF(OR(K2385="27",K2385="28",K2385="29"),VLOOKUP(L2385,[1]listaMateriales!A:E,5,0),0)*N2385/1000</f>
        <v>0</v>
      </c>
      <c r="X2385" s="6">
        <f>+IF(W2385=0,0,T2385/W2385)</f>
        <v>0</v>
      </c>
      <c r="Y2385" s="1" t="str">
        <f>MID(L2385,14,1)</f>
        <v/>
      </c>
      <c r="Z2385" s="2" t="str">
        <f>IF(IFERROR(FIND("PUL",M2385,1),0)&gt;1,"pulido","no")</f>
        <v>no</v>
      </c>
      <c r="AA2385" s="2" t="str">
        <f>IF(IFERROR(FIND("BIOC",M2385,1),0)&gt;1,"BIOCITY","no")</f>
        <v>no</v>
      </c>
      <c r="AB2385" s="2">
        <f>IFERROR(SEARCH("INT",F2385,1),0)+IFERROR(SEARCH("DEV",F2385,1),0)+IFERROR(SEARCH("FC",F2385,1),0)+IFERROR(SEARCH("USD",F2385,1),0)</f>
        <v>0</v>
      </c>
    </row>
    <row r="2386" spans="20:28" x14ac:dyDescent="0.2">
      <c r="T2386" s="6">
        <f>+S2386*N2386</f>
        <v>0</v>
      </c>
      <c r="U2386" s="6">
        <f>+S2386*Q2386</f>
        <v>0</v>
      </c>
      <c r="V2386" s="1" t="str">
        <f>IF(AB2386=0,IFERROR(VLOOKUP(L2386,[1]listaMateriales!A:K,11,0),"-"),"Sin producto")</f>
        <v>Sin Producto</v>
      </c>
      <c r="W2386" s="6">
        <f>+IF(OR(K2386="27",K2386="28",K2386="29"),VLOOKUP(L2386,[1]listaMateriales!A:E,5,0),0)*N2386/1000</f>
        <v>0</v>
      </c>
      <c r="X2386" s="6">
        <f>+IF(W2386=0,0,T2386/W2386)</f>
        <v>0</v>
      </c>
      <c r="Y2386" s="1" t="str">
        <f>MID(L2386,14,1)</f>
        <v/>
      </c>
      <c r="Z2386" s="2" t="str">
        <f>IF(IFERROR(FIND("PUL",M2386,1),0)&gt;1,"pulido","no")</f>
        <v>no</v>
      </c>
      <c r="AA2386" s="2" t="str">
        <f>IF(IFERROR(FIND("BIOC",M2386,1),0)&gt;1,"BIOCITY","no")</f>
        <v>no</v>
      </c>
      <c r="AB2386" s="2">
        <f>IFERROR(SEARCH("INT",F2386,1),0)+IFERROR(SEARCH("DEV",F2386,1),0)+IFERROR(SEARCH("FC",F2386,1),0)+IFERROR(SEARCH("USD",F2386,1),0)</f>
        <v>0</v>
      </c>
    </row>
    <row r="2387" spans="20:28" x14ac:dyDescent="0.2">
      <c r="T2387" s="6">
        <f>+S2387*N2387</f>
        <v>0</v>
      </c>
      <c r="U2387" s="6">
        <f>+S2387*Q2387</f>
        <v>0</v>
      </c>
      <c r="V2387" s="1" t="str">
        <f>IF(AB2387=0,IFERROR(VLOOKUP(L2387,[1]listaMateriales!A:K,11,0),"-"),"Sin producto")</f>
        <v>Sin Producto</v>
      </c>
      <c r="W2387" s="6">
        <f>+IF(OR(K2387="27",K2387="28",K2387="29"),VLOOKUP(L2387,[1]listaMateriales!A:E,5,0),0)*N2387/1000</f>
        <v>0</v>
      </c>
      <c r="X2387" s="6">
        <f>+IF(W2387=0,0,T2387/W2387)</f>
        <v>0</v>
      </c>
      <c r="Y2387" s="1" t="str">
        <f>MID(L2387,14,1)</f>
        <v/>
      </c>
      <c r="Z2387" s="2" t="str">
        <f>IF(IFERROR(FIND("PUL",M2387,1),0)&gt;1,"pulido","no")</f>
        <v>no</v>
      </c>
      <c r="AA2387" s="2" t="str">
        <f>IF(IFERROR(FIND("BIOC",M2387,1),0)&gt;1,"BIOCITY","no")</f>
        <v>no</v>
      </c>
      <c r="AB2387" s="2">
        <f>IFERROR(SEARCH("INT",F2387,1),0)+IFERROR(SEARCH("DEV",F2387,1),0)+IFERROR(SEARCH("FC",F2387,1),0)+IFERROR(SEARCH("USD",F2387,1),0)</f>
        <v>0</v>
      </c>
    </row>
    <row r="2388" spans="20:28" x14ac:dyDescent="0.2">
      <c r="T2388" s="6">
        <f>+S2388*N2388</f>
        <v>0</v>
      </c>
      <c r="U2388" s="6">
        <f>+S2388*Q2388</f>
        <v>0</v>
      </c>
      <c r="V2388" s="1" t="str">
        <f>IF(AB2388=0,IFERROR(VLOOKUP(L2388,[1]listaMateriales!A:K,11,0),"-"),"Sin producto")</f>
        <v>Sin Producto</v>
      </c>
      <c r="W2388" s="6">
        <f>+IF(OR(K2388="27",K2388="28",K2388="29"),VLOOKUP(L2388,[1]listaMateriales!A:E,5,0),0)*N2388/1000</f>
        <v>0</v>
      </c>
      <c r="X2388" s="6">
        <f>+IF(W2388=0,0,T2388/W2388)</f>
        <v>0</v>
      </c>
      <c r="Y2388" s="1" t="str">
        <f>MID(L2388,14,1)</f>
        <v/>
      </c>
      <c r="Z2388" s="2" t="str">
        <f>IF(IFERROR(FIND("PUL",M2388,1),0)&gt;1,"pulido","no")</f>
        <v>no</v>
      </c>
      <c r="AA2388" s="2" t="str">
        <f>IF(IFERROR(FIND("BIOC",M2388,1),0)&gt;1,"BIOCITY","no")</f>
        <v>no</v>
      </c>
      <c r="AB2388" s="2">
        <f>IFERROR(SEARCH("INT",F2388,1),0)+IFERROR(SEARCH("DEV",F2388,1),0)+IFERROR(SEARCH("FC",F2388,1),0)+IFERROR(SEARCH("USD",F2388,1),0)</f>
        <v>0</v>
      </c>
    </row>
    <row r="2389" spans="20:28" x14ac:dyDescent="0.2">
      <c r="T2389" s="6">
        <f>+S2389*N2389</f>
        <v>0</v>
      </c>
      <c r="U2389" s="6">
        <f>+S2389*Q2389</f>
        <v>0</v>
      </c>
      <c r="V2389" s="1" t="str">
        <f>IF(AB2389=0,IFERROR(VLOOKUP(L2389,[1]listaMateriales!A:K,11,0),"-"),"Sin producto")</f>
        <v>Sin Producto</v>
      </c>
      <c r="W2389" s="6">
        <f>+IF(OR(K2389="27",K2389="28",K2389="29"),VLOOKUP(L2389,[1]listaMateriales!A:E,5,0),0)*N2389/1000</f>
        <v>0</v>
      </c>
      <c r="X2389" s="6">
        <f>+IF(W2389=0,0,T2389/W2389)</f>
        <v>0</v>
      </c>
      <c r="Y2389" s="1" t="str">
        <f>MID(L2389,14,1)</f>
        <v/>
      </c>
      <c r="Z2389" s="2" t="str">
        <f>IF(IFERROR(FIND("PUL",M2389,1),0)&gt;1,"pulido","no")</f>
        <v>no</v>
      </c>
      <c r="AA2389" s="2" t="str">
        <f>IF(IFERROR(FIND("BIOC",M2389,1),0)&gt;1,"BIOCITY","no")</f>
        <v>no</v>
      </c>
      <c r="AB2389" s="2">
        <f>IFERROR(SEARCH("INT",F2389,1),0)+IFERROR(SEARCH("DEV",F2389,1),0)+IFERROR(SEARCH("FC",F2389,1),0)+IFERROR(SEARCH("USD",F2389,1),0)</f>
        <v>0</v>
      </c>
    </row>
    <row r="2390" spans="20:28" x14ac:dyDescent="0.2">
      <c r="T2390" s="6">
        <f>+S2390*N2390</f>
        <v>0</v>
      </c>
      <c r="U2390" s="6">
        <f>+S2390*Q2390</f>
        <v>0</v>
      </c>
      <c r="V2390" s="1" t="str">
        <f>IF(AB2390=0,IFERROR(VLOOKUP(L2390,[1]listaMateriales!A:K,11,0),"-"),"Sin producto")</f>
        <v>Sin Producto</v>
      </c>
      <c r="W2390" s="6">
        <f>+IF(OR(K2390="27",K2390="28",K2390="29"),VLOOKUP(L2390,[1]listaMateriales!A:E,5,0),0)*N2390/1000</f>
        <v>0</v>
      </c>
      <c r="X2390" s="6">
        <f>+IF(W2390=0,0,T2390/W2390)</f>
        <v>0</v>
      </c>
      <c r="Y2390" s="1" t="str">
        <f>MID(L2390,14,1)</f>
        <v/>
      </c>
      <c r="Z2390" s="2" t="str">
        <f>IF(IFERROR(FIND("PUL",M2390,1),0)&gt;1,"pulido","no")</f>
        <v>no</v>
      </c>
      <c r="AA2390" s="2" t="str">
        <f>IF(IFERROR(FIND("BIOC",M2390,1),0)&gt;1,"BIOCITY","no")</f>
        <v>no</v>
      </c>
      <c r="AB2390" s="2">
        <f>IFERROR(SEARCH("INT",F2390,1),0)+IFERROR(SEARCH("DEV",F2390,1),0)+IFERROR(SEARCH("FC",F2390,1),0)+IFERROR(SEARCH("USD",F2390,1),0)</f>
        <v>0</v>
      </c>
    </row>
    <row r="2391" spans="20:28" x14ac:dyDescent="0.2">
      <c r="T2391" s="6">
        <f>+S2391*N2391</f>
        <v>0</v>
      </c>
      <c r="U2391" s="6">
        <f>+S2391*Q2391</f>
        <v>0</v>
      </c>
      <c r="V2391" s="1" t="str">
        <f>IF(AB2391=0,IFERROR(VLOOKUP(L2391,[1]listaMateriales!A:K,11,0),"-"),"Sin producto")</f>
        <v>Sin Producto</v>
      </c>
      <c r="W2391" s="6">
        <f>+IF(OR(K2391="27",K2391="28",K2391="29"),VLOOKUP(L2391,[1]listaMateriales!A:E,5,0),0)*N2391/1000</f>
        <v>0</v>
      </c>
      <c r="X2391" s="6">
        <f>+IF(W2391=0,0,T2391/W2391)</f>
        <v>0</v>
      </c>
      <c r="Y2391" s="1" t="str">
        <f>MID(L2391,14,1)</f>
        <v/>
      </c>
      <c r="Z2391" s="2" t="str">
        <f>IF(IFERROR(FIND("PUL",M2391,1),0)&gt;1,"pulido","no")</f>
        <v>no</v>
      </c>
      <c r="AA2391" s="2" t="str">
        <f>IF(IFERROR(FIND("BIOC",M2391,1),0)&gt;1,"BIOCITY","no")</f>
        <v>no</v>
      </c>
      <c r="AB2391" s="2">
        <f>IFERROR(SEARCH("INT",F2391,1),0)+IFERROR(SEARCH("DEV",F2391,1),0)+IFERROR(SEARCH("FC",F2391,1),0)+IFERROR(SEARCH("USD",F2391,1),0)</f>
        <v>0</v>
      </c>
    </row>
    <row r="2392" spans="20:28" x14ac:dyDescent="0.2">
      <c r="T2392" s="6">
        <f>+S2392*N2392</f>
        <v>0</v>
      </c>
      <c r="U2392" s="6">
        <f>+S2392*Q2392</f>
        <v>0</v>
      </c>
      <c r="V2392" s="1" t="str">
        <f>IF(AB2392=0,IFERROR(VLOOKUP(L2392,[1]listaMateriales!A:K,11,0),"-"),"Sin producto")</f>
        <v>Sin Producto</v>
      </c>
      <c r="W2392" s="6">
        <f>+IF(OR(K2392="27",K2392="28",K2392="29"),VLOOKUP(L2392,[1]listaMateriales!A:E,5,0),0)*N2392/1000</f>
        <v>0</v>
      </c>
      <c r="X2392" s="6">
        <f>+IF(W2392=0,0,T2392/W2392)</f>
        <v>0</v>
      </c>
      <c r="Y2392" s="1" t="str">
        <f>MID(L2392,14,1)</f>
        <v/>
      </c>
      <c r="Z2392" s="2" t="str">
        <f>IF(IFERROR(FIND("PUL",M2392,1),0)&gt;1,"pulido","no")</f>
        <v>no</v>
      </c>
      <c r="AA2392" s="2" t="str">
        <f>IF(IFERROR(FIND("BIOC",M2392,1),0)&gt;1,"BIOCITY","no")</f>
        <v>no</v>
      </c>
      <c r="AB2392" s="2">
        <f>IFERROR(SEARCH("INT",F2392,1),0)+IFERROR(SEARCH("DEV",F2392,1),0)+IFERROR(SEARCH("FC",F2392,1),0)+IFERROR(SEARCH("USD",F2392,1),0)</f>
        <v>0</v>
      </c>
    </row>
    <row r="2393" spans="20:28" x14ac:dyDescent="0.2">
      <c r="T2393" s="6">
        <f>+S2393*N2393</f>
        <v>0</v>
      </c>
      <c r="U2393" s="6">
        <f>+S2393*Q2393</f>
        <v>0</v>
      </c>
      <c r="V2393" s="1" t="str">
        <f>IF(AB2393=0,IFERROR(VLOOKUP(L2393,[1]listaMateriales!A:K,11,0),"-"),"Sin producto")</f>
        <v>Sin Producto</v>
      </c>
      <c r="W2393" s="6">
        <f>+IF(OR(K2393="27",K2393="28",K2393="29"),VLOOKUP(L2393,[1]listaMateriales!A:E,5,0),0)*N2393/1000</f>
        <v>0</v>
      </c>
      <c r="X2393" s="6">
        <f>+IF(W2393=0,0,T2393/W2393)</f>
        <v>0</v>
      </c>
      <c r="Y2393" s="1" t="str">
        <f>MID(L2393,14,1)</f>
        <v/>
      </c>
      <c r="Z2393" s="2" t="str">
        <f>IF(IFERROR(FIND("PUL",M2393,1),0)&gt;1,"pulido","no")</f>
        <v>no</v>
      </c>
      <c r="AA2393" s="2" t="str">
        <f>IF(IFERROR(FIND("BIOC",M2393,1),0)&gt;1,"BIOCITY","no")</f>
        <v>no</v>
      </c>
      <c r="AB2393" s="2">
        <f>IFERROR(SEARCH("INT",F2393,1),0)+IFERROR(SEARCH("DEV",F2393,1),0)+IFERROR(SEARCH("FC",F2393,1),0)+IFERROR(SEARCH("USD",F2393,1),0)</f>
        <v>0</v>
      </c>
    </row>
    <row r="2394" spans="20:28" x14ac:dyDescent="0.2">
      <c r="T2394" s="6">
        <f>+S2394*N2394</f>
        <v>0</v>
      </c>
      <c r="U2394" s="6">
        <f>+S2394*Q2394</f>
        <v>0</v>
      </c>
      <c r="V2394" s="1" t="str">
        <f>IF(AB2394=0,IFERROR(VLOOKUP(L2394,[1]listaMateriales!A:K,11,0),"-"),"Sin producto")</f>
        <v>Sin Producto</v>
      </c>
      <c r="W2394" s="6">
        <f>+IF(OR(K2394="27",K2394="28",K2394="29"),VLOOKUP(L2394,[1]listaMateriales!A:E,5,0),0)*N2394/1000</f>
        <v>0</v>
      </c>
      <c r="X2394" s="6">
        <f>+IF(W2394=0,0,T2394/W2394)</f>
        <v>0</v>
      </c>
      <c r="Y2394" s="1" t="str">
        <f>MID(L2394,14,1)</f>
        <v/>
      </c>
      <c r="Z2394" s="2" t="str">
        <f>IF(IFERROR(FIND("PUL",M2394,1),0)&gt;1,"pulido","no")</f>
        <v>no</v>
      </c>
      <c r="AA2394" s="2" t="str">
        <f>IF(IFERROR(FIND("BIOC",M2394,1),0)&gt;1,"BIOCITY","no")</f>
        <v>no</v>
      </c>
      <c r="AB2394" s="2">
        <f>IFERROR(SEARCH("INT",F2394,1),0)+IFERROR(SEARCH("DEV",F2394,1),0)+IFERROR(SEARCH("FC",F2394,1),0)+IFERROR(SEARCH("USD",F2394,1),0)</f>
        <v>0</v>
      </c>
    </row>
    <row r="2395" spans="20:28" x14ac:dyDescent="0.2">
      <c r="T2395" s="6">
        <f>+S2395*N2395</f>
        <v>0</v>
      </c>
      <c r="U2395" s="6">
        <f>+S2395*Q2395</f>
        <v>0</v>
      </c>
      <c r="V2395" s="1" t="str">
        <f>IF(AB2395=0,IFERROR(VLOOKUP(L2395,[1]listaMateriales!A:K,11,0),"-"),"Sin producto")</f>
        <v>Sin Producto</v>
      </c>
      <c r="W2395" s="6">
        <f>+IF(OR(K2395="27",K2395="28",K2395="29"),VLOOKUP(L2395,[1]listaMateriales!A:E,5,0),0)*N2395/1000</f>
        <v>0</v>
      </c>
      <c r="X2395" s="6">
        <f>+IF(W2395=0,0,T2395/W2395)</f>
        <v>0</v>
      </c>
      <c r="Y2395" s="1" t="str">
        <f>MID(L2395,14,1)</f>
        <v/>
      </c>
      <c r="Z2395" s="2" t="str">
        <f>IF(IFERROR(FIND("PUL",M2395,1),0)&gt;1,"pulido","no")</f>
        <v>no</v>
      </c>
      <c r="AA2395" s="2" t="str">
        <f>IF(IFERROR(FIND("BIOC",M2395,1),0)&gt;1,"BIOCITY","no")</f>
        <v>no</v>
      </c>
      <c r="AB2395" s="2">
        <f>IFERROR(SEARCH("INT",F2395,1),0)+IFERROR(SEARCH("DEV",F2395,1),0)+IFERROR(SEARCH("FC",F2395,1),0)+IFERROR(SEARCH("USD",F2395,1),0)</f>
        <v>0</v>
      </c>
    </row>
    <row r="2396" spans="20:28" x14ac:dyDescent="0.2">
      <c r="T2396" s="6">
        <f>+S2396*N2396</f>
        <v>0</v>
      </c>
      <c r="U2396" s="6">
        <f>+S2396*Q2396</f>
        <v>0</v>
      </c>
      <c r="V2396" s="1" t="str">
        <f>IF(AB2396=0,IFERROR(VLOOKUP(L2396,[1]listaMateriales!A:K,11,0),"-"),"Sin producto")</f>
        <v>Sin Producto</v>
      </c>
      <c r="W2396" s="6">
        <f>+IF(OR(K2396="27",K2396="28",K2396="29"),VLOOKUP(L2396,[1]listaMateriales!A:E,5,0),0)*N2396/1000</f>
        <v>0</v>
      </c>
      <c r="X2396" s="6">
        <f>+IF(W2396=0,0,T2396/W2396)</f>
        <v>0</v>
      </c>
      <c r="Y2396" s="1" t="str">
        <f>MID(L2396,14,1)</f>
        <v/>
      </c>
      <c r="Z2396" s="2" t="str">
        <f>IF(IFERROR(FIND("PUL",M2396,1),0)&gt;1,"pulido","no")</f>
        <v>no</v>
      </c>
      <c r="AA2396" s="2" t="str">
        <f>IF(IFERROR(FIND("BIOC",M2396,1),0)&gt;1,"BIOCITY","no")</f>
        <v>no</v>
      </c>
      <c r="AB2396" s="2">
        <f>IFERROR(SEARCH("INT",F2396,1),0)+IFERROR(SEARCH("DEV",F2396,1),0)+IFERROR(SEARCH("FC",F2396,1),0)+IFERROR(SEARCH("USD",F2396,1),0)</f>
        <v>0</v>
      </c>
    </row>
    <row r="2397" spans="20:28" x14ac:dyDescent="0.2">
      <c r="T2397" s="6">
        <f>+S2397*N2397</f>
        <v>0</v>
      </c>
      <c r="U2397" s="6">
        <f>+S2397*Q2397</f>
        <v>0</v>
      </c>
      <c r="V2397" s="1" t="str">
        <f>IF(AB2397=0,IFERROR(VLOOKUP(L2397,[1]listaMateriales!A:K,11,0),"-"),"Sin producto")</f>
        <v>Sin Producto</v>
      </c>
      <c r="W2397" s="6">
        <f>+IF(OR(K2397="27",K2397="28",K2397="29"),VLOOKUP(L2397,[1]listaMateriales!A:E,5,0),0)*N2397/1000</f>
        <v>0</v>
      </c>
      <c r="X2397" s="6">
        <f>+IF(W2397=0,0,T2397/W2397)</f>
        <v>0</v>
      </c>
      <c r="Y2397" s="1" t="str">
        <f>MID(L2397,14,1)</f>
        <v/>
      </c>
      <c r="Z2397" s="2" t="str">
        <f>IF(IFERROR(FIND("PUL",M2397,1),0)&gt;1,"pulido","no")</f>
        <v>no</v>
      </c>
      <c r="AA2397" s="2" t="str">
        <f>IF(IFERROR(FIND("BIOC",M2397,1),0)&gt;1,"BIOCITY","no")</f>
        <v>no</v>
      </c>
      <c r="AB2397" s="2">
        <f>IFERROR(SEARCH("INT",F2397,1),0)+IFERROR(SEARCH("DEV",F2397,1),0)+IFERROR(SEARCH("FC",F2397,1),0)+IFERROR(SEARCH("USD",F2397,1),0)</f>
        <v>0</v>
      </c>
    </row>
    <row r="2398" spans="20:28" x14ac:dyDescent="0.2">
      <c r="T2398" s="6">
        <f>+S2398*N2398</f>
        <v>0</v>
      </c>
      <c r="U2398" s="6">
        <f>+S2398*Q2398</f>
        <v>0</v>
      </c>
      <c r="V2398" s="1" t="str">
        <f>IF(AB2398=0,IFERROR(VLOOKUP(L2398,[1]listaMateriales!A:K,11,0),"-"),"Sin producto")</f>
        <v>Sin Producto</v>
      </c>
      <c r="W2398" s="6">
        <f>+IF(OR(K2398="27",K2398="28",K2398="29"),VLOOKUP(L2398,[1]listaMateriales!A:E,5,0),0)*N2398/1000</f>
        <v>0</v>
      </c>
      <c r="X2398" s="6">
        <f>+IF(W2398=0,0,T2398/W2398)</f>
        <v>0</v>
      </c>
      <c r="Y2398" s="1" t="str">
        <f>MID(L2398,14,1)</f>
        <v/>
      </c>
      <c r="Z2398" s="2" t="str">
        <f>IF(IFERROR(FIND("PUL",M2398,1),0)&gt;1,"pulido","no")</f>
        <v>no</v>
      </c>
      <c r="AA2398" s="2" t="str">
        <f>IF(IFERROR(FIND("BIOC",M2398,1),0)&gt;1,"BIOCITY","no")</f>
        <v>no</v>
      </c>
      <c r="AB2398" s="2">
        <f>IFERROR(SEARCH("INT",F2398,1),0)+IFERROR(SEARCH("DEV",F2398,1),0)+IFERROR(SEARCH("FC",F2398,1),0)+IFERROR(SEARCH("USD",F2398,1),0)</f>
        <v>0</v>
      </c>
    </row>
    <row r="2399" spans="20:28" x14ac:dyDescent="0.2">
      <c r="T2399" s="6">
        <f>+S2399*N2399</f>
        <v>0</v>
      </c>
      <c r="U2399" s="6">
        <f>+S2399*Q2399</f>
        <v>0</v>
      </c>
      <c r="V2399" s="1" t="str">
        <f>IF(AB2399=0,IFERROR(VLOOKUP(L2399,[1]listaMateriales!A:K,11,0),"-"),"Sin producto")</f>
        <v>Sin Producto</v>
      </c>
      <c r="W2399" s="6">
        <f>+IF(OR(K2399="27",K2399="28",K2399="29"),VLOOKUP(L2399,[1]listaMateriales!A:E,5,0),0)*N2399/1000</f>
        <v>0</v>
      </c>
      <c r="X2399" s="6">
        <f>+IF(W2399=0,0,T2399/W2399)</f>
        <v>0</v>
      </c>
      <c r="Y2399" s="1" t="str">
        <f>MID(L2399,14,1)</f>
        <v/>
      </c>
      <c r="Z2399" s="2" t="str">
        <f>IF(IFERROR(FIND("PUL",M2399,1),0)&gt;1,"pulido","no")</f>
        <v>no</v>
      </c>
      <c r="AA2399" s="2" t="str">
        <f>IF(IFERROR(FIND("BIOC",M2399,1),0)&gt;1,"BIOCITY","no")</f>
        <v>no</v>
      </c>
      <c r="AB2399" s="2">
        <f>IFERROR(SEARCH("INT",F2399,1),0)+IFERROR(SEARCH("DEV",F2399,1),0)+IFERROR(SEARCH("FC",F2399,1),0)+IFERROR(SEARCH("USD",F2399,1),0)</f>
        <v>0</v>
      </c>
    </row>
    <row r="2400" spans="20:28" x14ac:dyDescent="0.2">
      <c r="T2400" s="6">
        <f>+S2400*N2400</f>
        <v>0</v>
      </c>
      <c r="U2400" s="6">
        <f>+S2400*Q2400</f>
        <v>0</v>
      </c>
      <c r="V2400" s="1" t="str">
        <f>IF(AB2400=0,IFERROR(VLOOKUP(L2400,[1]listaMateriales!A:K,11,0),"-"),"Sin producto")</f>
        <v>Sin Producto</v>
      </c>
      <c r="W2400" s="6">
        <f>+IF(OR(K2400="27",K2400="28",K2400="29"),VLOOKUP(L2400,[1]listaMateriales!A:E,5,0),0)*N2400/1000</f>
        <v>0</v>
      </c>
      <c r="X2400" s="6">
        <f>+IF(W2400=0,0,T2400/W2400)</f>
        <v>0</v>
      </c>
      <c r="Y2400" s="1" t="str">
        <f>MID(L2400,14,1)</f>
        <v/>
      </c>
      <c r="Z2400" s="2" t="str">
        <f>IF(IFERROR(FIND("PUL",M2400,1),0)&gt;1,"pulido","no")</f>
        <v>no</v>
      </c>
      <c r="AA2400" s="2" t="str">
        <f>IF(IFERROR(FIND("BIOC",M2400,1),0)&gt;1,"BIOCITY","no")</f>
        <v>no</v>
      </c>
      <c r="AB2400" s="2">
        <f>IFERROR(SEARCH("INT",F2400,1),0)+IFERROR(SEARCH("DEV",F2400,1),0)+IFERROR(SEARCH("FC",F2400,1),0)+IFERROR(SEARCH("USD",F2400,1),0)</f>
        <v>0</v>
      </c>
    </row>
    <row r="2401" spans="20:28" x14ac:dyDescent="0.2">
      <c r="T2401" s="6">
        <f>+S2401*N2401</f>
        <v>0</v>
      </c>
      <c r="U2401" s="6">
        <f>+S2401*Q2401</f>
        <v>0</v>
      </c>
      <c r="V2401" s="1" t="str">
        <f>IF(AB2401=0,IFERROR(VLOOKUP(L2401,[1]listaMateriales!A:K,11,0),"-"),"Sin producto")</f>
        <v>Sin Producto</v>
      </c>
      <c r="W2401" s="6">
        <f>+IF(OR(K2401="27",K2401="28",K2401="29"),VLOOKUP(L2401,[1]listaMateriales!A:E,5,0),0)*N2401/1000</f>
        <v>0</v>
      </c>
      <c r="X2401" s="6">
        <f>+IF(W2401=0,0,T2401/W2401)</f>
        <v>0</v>
      </c>
      <c r="Y2401" s="1" t="str">
        <f>MID(L2401,14,1)</f>
        <v/>
      </c>
      <c r="Z2401" s="2" t="str">
        <f>IF(IFERROR(FIND("PUL",M2401,1),0)&gt;1,"pulido","no")</f>
        <v>no</v>
      </c>
      <c r="AA2401" s="2" t="str">
        <f>IF(IFERROR(FIND("BIOC",M2401,1),0)&gt;1,"BIOCITY","no")</f>
        <v>no</v>
      </c>
      <c r="AB2401" s="2">
        <f>IFERROR(SEARCH("INT",F2401,1),0)+IFERROR(SEARCH("DEV",F2401,1),0)+IFERROR(SEARCH("FC",F2401,1),0)+IFERROR(SEARCH("USD",F2401,1),0)</f>
        <v>0</v>
      </c>
    </row>
    <row r="2402" spans="20:28" x14ac:dyDescent="0.2">
      <c r="T2402" s="6">
        <f>+S2402*N2402</f>
        <v>0</v>
      </c>
      <c r="U2402" s="6">
        <f>+S2402*Q2402</f>
        <v>0</v>
      </c>
      <c r="V2402" s="1" t="str">
        <f>IF(AB2402=0,IFERROR(VLOOKUP(L2402,[1]listaMateriales!A:K,11,0),"-"),"Sin producto")</f>
        <v>Sin Producto</v>
      </c>
      <c r="W2402" s="6">
        <f>+IF(OR(K2402="27",K2402="28",K2402="29"),VLOOKUP(L2402,[1]listaMateriales!A:E,5,0),0)*N2402/1000</f>
        <v>0</v>
      </c>
      <c r="X2402" s="6">
        <f>+IF(W2402=0,0,T2402/W2402)</f>
        <v>0</v>
      </c>
      <c r="Y2402" s="1" t="str">
        <f>MID(L2402,14,1)</f>
        <v/>
      </c>
      <c r="Z2402" s="2" t="str">
        <f>IF(IFERROR(FIND("PUL",M2402,1),0)&gt;1,"pulido","no")</f>
        <v>no</v>
      </c>
      <c r="AA2402" s="2" t="str">
        <f>IF(IFERROR(FIND("BIOC",M2402,1),0)&gt;1,"BIOCITY","no")</f>
        <v>no</v>
      </c>
      <c r="AB2402" s="2">
        <f>IFERROR(SEARCH("INT",F2402,1),0)+IFERROR(SEARCH("DEV",F2402,1),0)+IFERROR(SEARCH("FC",F2402,1),0)+IFERROR(SEARCH("USD",F2402,1),0)</f>
        <v>0</v>
      </c>
    </row>
    <row r="2403" spans="20:28" x14ac:dyDescent="0.2">
      <c r="T2403" s="6">
        <f>+S2403*N2403</f>
        <v>0</v>
      </c>
      <c r="U2403" s="6">
        <f>+S2403*Q2403</f>
        <v>0</v>
      </c>
      <c r="V2403" s="1" t="str">
        <f>IF(AB2403=0,IFERROR(VLOOKUP(L2403,[1]listaMateriales!A:K,11,0),"-"),"Sin producto")</f>
        <v>Sin Producto</v>
      </c>
      <c r="W2403" s="6">
        <f>+IF(OR(K2403="27",K2403="28",K2403="29"),VLOOKUP(L2403,[1]listaMateriales!A:E,5,0),0)*N2403/1000</f>
        <v>0</v>
      </c>
      <c r="X2403" s="6">
        <f>+IF(W2403=0,0,T2403/W2403)</f>
        <v>0</v>
      </c>
      <c r="Y2403" s="1" t="str">
        <f>MID(L2403,14,1)</f>
        <v/>
      </c>
      <c r="Z2403" s="2" t="str">
        <f>IF(IFERROR(FIND("PUL",M2403,1),0)&gt;1,"pulido","no")</f>
        <v>no</v>
      </c>
      <c r="AA2403" s="2" t="str">
        <f>IF(IFERROR(FIND("BIOC",M2403,1),0)&gt;1,"BIOCITY","no")</f>
        <v>no</v>
      </c>
      <c r="AB2403" s="2">
        <f>IFERROR(SEARCH("INT",F2403,1),0)+IFERROR(SEARCH("DEV",F2403,1),0)+IFERROR(SEARCH("FC",F2403,1),0)+IFERROR(SEARCH("USD",F2403,1),0)</f>
        <v>0</v>
      </c>
    </row>
    <row r="2404" spans="20:28" x14ac:dyDescent="0.2">
      <c r="T2404" s="6">
        <f>+S2404*N2404</f>
        <v>0</v>
      </c>
      <c r="U2404" s="6">
        <f>+S2404*Q2404</f>
        <v>0</v>
      </c>
      <c r="V2404" s="1" t="str">
        <f>IF(AB2404=0,IFERROR(VLOOKUP(L2404,[1]listaMateriales!A:K,11,0),"-"),"Sin producto")</f>
        <v>Sin Producto</v>
      </c>
      <c r="W2404" s="6">
        <f>+IF(OR(K2404="27",K2404="28",K2404="29"),VLOOKUP(L2404,[1]listaMateriales!A:E,5,0),0)*N2404/1000</f>
        <v>0</v>
      </c>
      <c r="X2404" s="6">
        <f>+IF(W2404=0,0,T2404/W2404)</f>
        <v>0</v>
      </c>
      <c r="Y2404" s="1" t="str">
        <f>MID(L2404,14,1)</f>
        <v/>
      </c>
      <c r="Z2404" s="2" t="str">
        <f>IF(IFERROR(FIND("PUL",M2404,1),0)&gt;1,"pulido","no")</f>
        <v>no</v>
      </c>
      <c r="AA2404" s="2" t="str">
        <f>IF(IFERROR(FIND("BIOC",M2404,1),0)&gt;1,"BIOCITY","no")</f>
        <v>no</v>
      </c>
      <c r="AB2404" s="2">
        <f>IFERROR(SEARCH("INT",F2404,1),0)+IFERROR(SEARCH("DEV",F2404,1),0)+IFERROR(SEARCH("FC",F2404,1),0)+IFERROR(SEARCH("USD",F2404,1),0)</f>
        <v>0</v>
      </c>
    </row>
    <row r="2405" spans="20:28" x14ac:dyDescent="0.2">
      <c r="T2405" s="6">
        <f>+S2405*N2405</f>
        <v>0</v>
      </c>
      <c r="U2405" s="6">
        <f>+S2405*Q2405</f>
        <v>0</v>
      </c>
      <c r="V2405" s="1" t="str">
        <f>IF(AB2405=0,IFERROR(VLOOKUP(L2405,[1]listaMateriales!A:K,11,0),"-"),"Sin producto")</f>
        <v>Sin Producto</v>
      </c>
      <c r="W2405" s="6">
        <f>+IF(OR(K2405="27",K2405="28",K2405="29"),VLOOKUP(L2405,[1]listaMateriales!A:E,5,0),0)*N2405/1000</f>
        <v>0</v>
      </c>
      <c r="X2405" s="6">
        <f>+IF(W2405=0,0,T2405/W2405)</f>
        <v>0</v>
      </c>
      <c r="Y2405" s="1" t="str">
        <f>MID(L2405,14,1)</f>
        <v/>
      </c>
      <c r="Z2405" s="2" t="str">
        <f>IF(IFERROR(FIND("PUL",M2405,1),0)&gt;1,"pulido","no")</f>
        <v>no</v>
      </c>
      <c r="AA2405" s="2" t="str">
        <f>IF(IFERROR(FIND("BIOC",M2405,1),0)&gt;1,"BIOCITY","no")</f>
        <v>no</v>
      </c>
      <c r="AB2405" s="2">
        <f>IFERROR(SEARCH("INT",F2405,1),0)+IFERROR(SEARCH("DEV",F2405,1),0)+IFERROR(SEARCH("FC",F2405,1),0)+IFERROR(SEARCH("USD",F2405,1),0)</f>
        <v>0</v>
      </c>
    </row>
    <row r="2406" spans="20:28" x14ac:dyDescent="0.2">
      <c r="T2406" s="6">
        <f>+S2406*N2406</f>
        <v>0</v>
      </c>
      <c r="U2406" s="6">
        <f>+S2406*Q2406</f>
        <v>0</v>
      </c>
      <c r="V2406" s="1" t="str">
        <f>IF(AB2406=0,IFERROR(VLOOKUP(L2406,[1]listaMateriales!A:K,11,0),"-"),"Sin producto")</f>
        <v>Sin Producto</v>
      </c>
      <c r="W2406" s="6">
        <f>+IF(OR(K2406="27",K2406="28",K2406="29"),VLOOKUP(L2406,[1]listaMateriales!A:E,5,0),0)*N2406/1000</f>
        <v>0</v>
      </c>
      <c r="X2406" s="6">
        <f>+IF(W2406=0,0,T2406/W2406)</f>
        <v>0</v>
      </c>
      <c r="Y2406" s="1" t="str">
        <f>MID(L2406,14,1)</f>
        <v/>
      </c>
      <c r="Z2406" s="2" t="str">
        <f>IF(IFERROR(FIND("PUL",M2406,1),0)&gt;1,"pulido","no")</f>
        <v>no</v>
      </c>
      <c r="AA2406" s="2" t="str">
        <f>IF(IFERROR(FIND("BIOC",M2406,1),0)&gt;1,"BIOCITY","no")</f>
        <v>no</v>
      </c>
      <c r="AB2406" s="2">
        <f>IFERROR(SEARCH("INT",F2406,1),0)+IFERROR(SEARCH("DEV",F2406,1),0)+IFERROR(SEARCH("FC",F2406,1),0)+IFERROR(SEARCH("USD",F2406,1),0)</f>
        <v>0</v>
      </c>
    </row>
    <row r="2407" spans="20:28" x14ac:dyDescent="0.2">
      <c r="T2407" s="6">
        <f>+S2407*N2407</f>
        <v>0</v>
      </c>
      <c r="U2407" s="6">
        <f>+S2407*Q2407</f>
        <v>0</v>
      </c>
      <c r="V2407" s="1" t="str">
        <f>IF(AB2407=0,IFERROR(VLOOKUP(L2407,[1]listaMateriales!A:K,11,0),"-"),"Sin producto")</f>
        <v>Sin Producto</v>
      </c>
      <c r="W2407" s="6">
        <f>+IF(OR(K2407="27",K2407="28",K2407="29"),VLOOKUP(L2407,[1]listaMateriales!A:E,5,0),0)*N2407/1000</f>
        <v>0</v>
      </c>
      <c r="X2407" s="6">
        <f>+IF(W2407=0,0,T2407/W2407)</f>
        <v>0</v>
      </c>
      <c r="Y2407" s="1" t="str">
        <f>MID(L2407,14,1)</f>
        <v/>
      </c>
      <c r="Z2407" s="2" t="str">
        <f>IF(IFERROR(FIND("PUL",M2407,1),0)&gt;1,"pulido","no")</f>
        <v>no</v>
      </c>
      <c r="AA2407" s="2" t="str">
        <f>IF(IFERROR(FIND("BIOC",M2407,1),0)&gt;1,"BIOCITY","no")</f>
        <v>no</v>
      </c>
      <c r="AB2407" s="2">
        <f>IFERROR(SEARCH("INT",F2407,1),0)+IFERROR(SEARCH("DEV",F2407,1),0)+IFERROR(SEARCH("FC",F2407,1),0)+IFERROR(SEARCH("USD",F2407,1),0)</f>
        <v>0</v>
      </c>
    </row>
    <row r="2408" spans="20:28" x14ac:dyDescent="0.2">
      <c r="T2408" s="6">
        <f>+S2408*N2408</f>
        <v>0</v>
      </c>
      <c r="U2408" s="6">
        <f>+S2408*Q2408</f>
        <v>0</v>
      </c>
      <c r="V2408" s="1" t="str">
        <f>IF(AB2408=0,IFERROR(VLOOKUP(L2408,[1]listaMateriales!A:K,11,0),"-"),"Sin producto")</f>
        <v>Sin Producto</v>
      </c>
      <c r="W2408" s="6">
        <f>+IF(OR(K2408="27",K2408="28",K2408="29"),VLOOKUP(L2408,[1]listaMateriales!A:E,5,0),0)*N2408/1000</f>
        <v>0</v>
      </c>
      <c r="X2408" s="6">
        <f>+IF(W2408=0,0,T2408/W2408)</f>
        <v>0</v>
      </c>
      <c r="Y2408" s="1" t="str">
        <f>MID(L2408,14,1)</f>
        <v/>
      </c>
      <c r="Z2408" s="2" t="str">
        <f>IF(IFERROR(FIND("PUL",M2408,1),0)&gt;1,"pulido","no")</f>
        <v>no</v>
      </c>
      <c r="AA2408" s="2" t="str">
        <f>IF(IFERROR(FIND("BIOC",M2408,1),0)&gt;1,"BIOCITY","no")</f>
        <v>no</v>
      </c>
      <c r="AB2408" s="2">
        <f>IFERROR(SEARCH("INT",F2408,1),0)+IFERROR(SEARCH("DEV",F2408,1),0)+IFERROR(SEARCH("FC",F2408,1),0)+IFERROR(SEARCH("USD",F2408,1),0)</f>
        <v>0</v>
      </c>
    </row>
    <row r="2409" spans="20:28" x14ac:dyDescent="0.2">
      <c r="T2409" s="6">
        <f>+S2409*N2409</f>
        <v>0</v>
      </c>
      <c r="U2409" s="6">
        <f>+S2409*Q2409</f>
        <v>0</v>
      </c>
      <c r="V2409" s="1" t="str">
        <f>IF(AB2409=0,IFERROR(VLOOKUP(L2409,[1]listaMateriales!A:K,11,0),"-"),"Sin producto")</f>
        <v>Sin Producto</v>
      </c>
      <c r="W2409" s="6">
        <f>+IF(OR(K2409="27",K2409="28",K2409="29"),VLOOKUP(L2409,[1]listaMateriales!A:E,5,0),0)*N2409/1000</f>
        <v>0</v>
      </c>
      <c r="X2409" s="6">
        <f>+IF(W2409=0,0,T2409/W2409)</f>
        <v>0</v>
      </c>
      <c r="Y2409" s="1" t="str">
        <f>MID(L2409,14,1)</f>
        <v/>
      </c>
      <c r="Z2409" s="2" t="str">
        <f>IF(IFERROR(FIND("PUL",M2409,1),0)&gt;1,"pulido","no")</f>
        <v>no</v>
      </c>
      <c r="AA2409" s="2" t="str">
        <f>IF(IFERROR(FIND("BIOC",M2409,1),0)&gt;1,"BIOCITY","no")</f>
        <v>no</v>
      </c>
      <c r="AB2409" s="2">
        <f>IFERROR(SEARCH("INT",F2409,1),0)+IFERROR(SEARCH("DEV",F2409,1),0)+IFERROR(SEARCH("FC",F2409,1),0)+IFERROR(SEARCH("USD",F2409,1),0)</f>
        <v>0</v>
      </c>
    </row>
    <row r="2410" spans="20:28" x14ac:dyDescent="0.2">
      <c r="T2410" s="6">
        <f>+S2410*N2410</f>
        <v>0</v>
      </c>
      <c r="U2410" s="6">
        <f>+S2410*Q2410</f>
        <v>0</v>
      </c>
      <c r="V2410" s="1" t="str">
        <f>IF(AB2410=0,IFERROR(VLOOKUP(L2410,[1]listaMateriales!A:K,11,0),"-"),"Sin producto")</f>
        <v>Sin Producto</v>
      </c>
      <c r="W2410" s="6">
        <f>+IF(OR(K2410="27",K2410="28",K2410="29"),VLOOKUP(L2410,[1]listaMateriales!A:E,5,0),0)*N2410/1000</f>
        <v>0</v>
      </c>
      <c r="X2410" s="6">
        <f>+IF(W2410=0,0,T2410/W2410)</f>
        <v>0</v>
      </c>
      <c r="Y2410" s="1" t="str">
        <f>MID(L2410,14,1)</f>
        <v/>
      </c>
      <c r="Z2410" s="2" t="str">
        <f>IF(IFERROR(FIND("PUL",M2410,1),0)&gt;1,"pulido","no")</f>
        <v>no</v>
      </c>
      <c r="AA2410" s="2" t="str">
        <f>IF(IFERROR(FIND("BIOC",M2410,1),0)&gt;1,"BIOCITY","no")</f>
        <v>no</v>
      </c>
      <c r="AB2410" s="2">
        <f>IFERROR(SEARCH("INT",F2410,1),0)+IFERROR(SEARCH("DEV",F2410,1),0)+IFERROR(SEARCH("FC",F2410,1),0)+IFERROR(SEARCH("USD",F2410,1),0)</f>
        <v>0</v>
      </c>
    </row>
    <row r="2411" spans="20:28" x14ac:dyDescent="0.2">
      <c r="T2411" s="6">
        <f>+S2411*N2411</f>
        <v>0</v>
      </c>
      <c r="U2411" s="6">
        <f>+S2411*Q2411</f>
        <v>0</v>
      </c>
      <c r="V2411" s="1" t="str">
        <f>IF(AB2411=0,IFERROR(VLOOKUP(L2411,[1]listaMateriales!A:K,11,0),"-"),"Sin producto")</f>
        <v>Sin Producto</v>
      </c>
      <c r="W2411" s="6">
        <f>+IF(OR(K2411="27",K2411="28",K2411="29"),VLOOKUP(L2411,[1]listaMateriales!A:E,5,0),0)*N2411/1000</f>
        <v>0</v>
      </c>
      <c r="X2411" s="6">
        <f>+IF(W2411=0,0,T2411/W2411)</f>
        <v>0</v>
      </c>
      <c r="Y2411" s="1" t="str">
        <f>MID(L2411,14,1)</f>
        <v/>
      </c>
      <c r="Z2411" s="2" t="str">
        <f>IF(IFERROR(FIND("PUL",M2411,1),0)&gt;1,"pulido","no")</f>
        <v>no</v>
      </c>
      <c r="AA2411" s="2" t="str">
        <f>IF(IFERROR(FIND("BIOC",M2411,1),0)&gt;1,"BIOCITY","no")</f>
        <v>no</v>
      </c>
      <c r="AB2411" s="2">
        <f>IFERROR(SEARCH("INT",F2411,1),0)+IFERROR(SEARCH("DEV",F2411,1),0)+IFERROR(SEARCH("FC",F2411,1),0)+IFERROR(SEARCH("USD",F2411,1),0)</f>
        <v>0</v>
      </c>
    </row>
    <row r="2412" spans="20:28" x14ac:dyDescent="0.2">
      <c r="T2412" s="6">
        <f>+S2412*N2412</f>
        <v>0</v>
      </c>
      <c r="U2412" s="6">
        <f>+S2412*Q2412</f>
        <v>0</v>
      </c>
      <c r="V2412" s="1" t="str">
        <f>IF(AB2412=0,IFERROR(VLOOKUP(L2412,[1]listaMateriales!A:K,11,0),"-"),"Sin producto")</f>
        <v>Sin Producto</v>
      </c>
      <c r="W2412" s="6">
        <f>+IF(OR(K2412="27",K2412="28",K2412="29"),VLOOKUP(L2412,[1]listaMateriales!A:E,5,0),0)*N2412/1000</f>
        <v>0</v>
      </c>
      <c r="X2412" s="6">
        <f>+IF(W2412=0,0,T2412/W2412)</f>
        <v>0</v>
      </c>
      <c r="Y2412" s="1" t="str">
        <f>MID(L2412,14,1)</f>
        <v/>
      </c>
      <c r="Z2412" s="2" t="str">
        <f>IF(IFERROR(FIND("PUL",M2412,1),0)&gt;1,"pulido","no")</f>
        <v>no</v>
      </c>
      <c r="AA2412" s="2" t="str">
        <f>IF(IFERROR(FIND("BIOC",M2412,1),0)&gt;1,"BIOCITY","no")</f>
        <v>no</v>
      </c>
      <c r="AB2412" s="2">
        <f>IFERROR(SEARCH("INT",F2412,1),0)+IFERROR(SEARCH("DEV",F2412,1),0)+IFERROR(SEARCH("FC",F2412,1),0)+IFERROR(SEARCH("USD",F2412,1),0)</f>
        <v>0</v>
      </c>
    </row>
    <row r="2413" spans="20:28" x14ac:dyDescent="0.2">
      <c r="T2413" s="6">
        <f>+S2413*N2413</f>
        <v>0</v>
      </c>
      <c r="U2413" s="6">
        <f>+S2413*Q2413</f>
        <v>0</v>
      </c>
      <c r="V2413" s="1" t="str">
        <f>IF(AB2413=0,IFERROR(VLOOKUP(L2413,[1]listaMateriales!A:K,11,0),"-"),"Sin producto")</f>
        <v>Sin Producto</v>
      </c>
      <c r="W2413" s="6">
        <f>+IF(OR(K2413="27",K2413="28",K2413="29"),VLOOKUP(L2413,[1]listaMateriales!A:E,5,0),0)*N2413/1000</f>
        <v>0</v>
      </c>
      <c r="X2413" s="6">
        <f>+IF(W2413=0,0,T2413/W2413)</f>
        <v>0</v>
      </c>
      <c r="Y2413" s="1" t="str">
        <f>MID(L2413,14,1)</f>
        <v/>
      </c>
      <c r="Z2413" s="2" t="str">
        <f>IF(IFERROR(FIND("PUL",M2413,1),0)&gt;1,"pulido","no")</f>
        <v>no</v>
      </c>
      <c r="AA2413" s="2" t="str">
        <f>IF(IFERROR(FIND("BIOC",M2413,1),0)&gt;1,"BIOCITY","no")</f>
        <v>no</v>
      </c>
      <c r="AB2413" s="2">
        <f>IFERROR(SEARCH("INT",F2413,1),0)+IFERROR(SEARCH("DEV",F2413,1),0)+IFERROR(SEARCH("FC",F2413,1),0)+IFERROR(SEARCH("USD",F2413,1),0)</f>
        <v>0</v>
      </c>
    </row>
    <row r="2414" spans="20:28" x14ac:dyDescent="0.2">
      <c r="T2414" s="6">
        <f>+S2414*N2414</f>
        <v>0</v>
      </c>
      <c r="U2414" s="6">
        <f>+S2414*Q2414</f>
        <v>0</v>
      </c>
      <c r="V2414" s="1" t="str">
        <f>IF(AB2414=0,IFERROR(VLOOKUP(L2414,[1]listaMateriales!A:K,11,0),"-"),"Sin producto")</f>
        <v>Sin Producto</v>
      </c>
      <c r="W2414" s="6">
        <f>+IF(OR(K2414="27",K2414="28",K2414="29"),VLOOKUP(L2414,[1]listaMateriales!A:E,5,0),0)*N2414/1000</f>
        <v>0</v>
      </c>
      <c r="X2414" s="6">
        <f>+IF(W2414=0,0,T2414/W2414)</f>
        <v>0</v>
      </c>
      <c r="Y2414" s="1" t="str">
        <f>MID(L2414,14,1)</f>
        <v/>
      </c>
      <c r="Z2414" s="2" t="str">
        <f>IF(IFERROR(FIND("PUL",M2414,1),0)&gt;1,"pulido","no")</f>
        <v>no</v>
      </c>
      <c r="AA2414" s="2" t="str">
        <f>IF(IFERROR(FIND("BIOC",M2414,1),0)&gt;1,"BIOCITY","no")</f>
        <v>no</v>
      </c>
      <c r="AB2414" s="2">
        <f>IFERROR(SEARCH("INT",F2414,1),0)+IFERROR(SEARCH("DEV",F2414,1),0)+IFERROR(SEARCH("FC",F2414,1),0)+IFERROR(SEARCH("USD",F2414,1),0)</f>
        <v>0</v>
      </c>
    </row>
    <row r="2415" spans="20:28" x14ac:dyDescent="0.2">
      <c r="T2415" s="6">
        <f>+S2415*N2415</f>
        <v>0</v>
      </c>
      <c r="U2415" s="6">
        <f>+S2415*Q2415</f>
        <v>0</v>
      </c>
      <c r="V2415" s="1" t="str">
        <f>IF(AB2415=0,IFERROR(VLOOKUP(L2415,[1]listaMateriales!A:K,11,0),"-"),"Sin producto")</f>
        <v>Sin Producto</v>
      </c>
      <c r="W2415" s="6">
        <f>+IF(OR(K2415="27",K2415="28",K2415="29"),VLOOKUP(L2415,[1]listaMateriales!A:E,5,0),0)*N2415/1000</f>
        <v>0</v>
      </c>
      <c r="X2415" s="6">
        <f>+IF(W2415=0,0,T2415/W2415)</f>
        <v>0</v>
      </c>
      <c r="Y2415" s="1" t="str">
        <f>MID(L2415,14,1)</f>
        <v/>
      </c>
      <c r="Z2415" s="2" t="str">
        <f>IF(IFERROR(FIND("PUL",M2415,1),0)&gt;1,"pulido","no")</f>
        <v>no</v>
      </c>
      <c r="AA2415" s="2" t="str">
        <f>IF(IFERROR(FIND("BIOC",M2415,1),0)&gt;1,"BIOCITY","no")</f>
        <v>no</v>
      </c>
      <c r="AB2415" s="2">
        <f>IFERROR(SEARCH("INT",F2415,1),0)+IFERROR(SEARCH("DEV",F2415,1),0)+IFERROR(SEARCH("FC",F2415,1),0)+IFERROR(SEARCH("USD",F2415,1),0)</f>
        <v>0</v>
      </c>
    </row>
    <row r="2416" spans="20:28" x14ac:dyDescent="0.2">
      <c r="T2416" s="6">
        <f>+S2416*N2416</f>
        <v>0</v>
      </c>
      <c r="U2416" s="6">
        <f>+S2416*Q2416</f>
        <v>0</v>
      </c>
      <c r="V2416" s="1" t="str">
        <f>IF(AB2416=0,IFERROR(VLOOKUP(L2416,[1]listaMateriales!A:K,11,0),"-"),"Sin producto")</f>
        <v>Sin Producto</v>
      </c>
      <c r="W2416" s="6">
        <f>+IF(OR(K2416="27",K2416="28",K2416="29"),VLOOKUP(L2416,[1]listaMateriales!A:E,5,0),0)*N2416/1000</f>
        <v>0</v>
      </c>
      <c r="X2416" s="6">
        <f>+IF(W2416=0,0,T2416/W2416)</f>
        <v>0</v>
      </c>
      <c r="Y2416" s="1" t="str">
        <f>MID(L2416,14,1)</f>
        <v/>
      </c>
      <c r="Z2416" s="2" t="str">
        <f>IF(IFERROR(FIND("PUL",M2416,1),0)&gt;1,"pulido","no")</f>
        <v>no</v>
      </c>
      <c r="AA2416" s="2" t="str">
        <f>IF(IFERROR(FIND("BIOC",M2416,1),0)&gt;1,"BIOCITY","no")</f>
        <v>no</v>
      </c>
      <c r="AB2416" s="2">
        <f>IFERROR(SEARCH("INT",F2416,1),0)+IFERROR(SEARCH("DEV",F2416,1),0)+IFERROR(SEARCH("FC",F2416,1),0)+IFERROR(SEARCH("USD",F2416,1),0)</f>
        <v>0</v>
      </c>
    </row>
    <row r="2417" spans="20:28" x14ac:dyDescent="0.2">
      <c r="T2417" s="6">
        <f>+S2417*N2417</f>
        <v>0</v>
      </c>
      <c r="U2417" s="6">
        <f>+S2417*Q2417</f>
        <v>0</v>
      </c>
      <c r="V2417" s="1" t="str">
        <f>IF(AB2417=0,IFERROR(VLOOKUP(L2417,[1]listaMateriales!A:K,11,0),"-"),"Sin producto")</f>
        <v>Sin Producto</v>
      </c>
      <c r="W2417" s="6">
        <f>+IF(OR(K2417="27",K2417="28",K2417="29"),VLOOKUP(L2417,[1]listaMateriales!A:E,5,0),0)*N2417/1000</f>
        <v>0</v>
      </c>
      <c r="X2417" s="6">
        <f>+IF(W2417=0,0,T2417/W2417)</f>
        <v>0</v>
      </c>
      <c r="Y2417" s="1" t="str">
        <f>MID(L2417,14,1)</f>
        <v/>
      </c>
      <c r="Z2417" s="2" t="str">
        <f>IF(IFERROR(FIND("PUL",M2417,1),0)&gt;1,"pulido","no")</f>
        <v>no</v>
      </c>
      <c r="AA2417" s="2" t="str">
        <f>IF(IFERROR(FIND("BIOC",M2417,1),0)&gt;1,"BIOCITY","no")</f>
        <v>no</v>
      </c>
      <c r="AB2417" s="2">
        <f>IFERROR(SEARCH("INT",F2417,1),0)+IFERROR(SEARCH("DEV",F2417,1),0)+IFERROR(SEARCH("FC",F2417,1),0)+IFERROR(SEARCH("USD",F2417,1),0)</f>
        <v>0</v>
      </c>
    </row>
    <row r="2418" spans="20:28" x14ac:dyDescent="0.2">
      <c r="T2418" s="6">
        <f>+S2418*N2418</f>
        <v>0</v>
      </c>
      <c r="U2418" s="6">
        <f>+S2418*Q2418</f>
        <v>0</v>
      </c>
      <c r="V2418" s="1" t="str">
        <f>IF(AB2418=0,IFERROR(VLOOKUP(L2418,[1]listaMateriales!A:K,11,0),"-"),"Sin producto")</f>
        <v>Sin Producto</v>
      </c>
      <c r="W2418" s="6">
        <f>+IF(OR(K2418="27",K2418="28",K2418="29"),VLOOKUP(L2418,[1]listaMateriales!A:E,5,0),0)*N2418/1000</f>
        <v>0</v>
      </c>
      <c r="X2418" s="6">
        <f>+IF(W2418=0,0,T2418/W2418)</f>
        <v>0</v>
      </c>
      <c r="Y2418" s="1" t="str">
        <f>MID(L2418,14,1)</f>
        <v/>
      </c>
      <c r="Z2418" s="2" t="str">
        <f>IF(IFERROR(FIND("PUL",M2418,1),0)&gt;1,"pulido","no")</f>
        <v>no</v>
      </c>
      <c r="AA2418" s="2" t="str">
        <f>IF(IFERROR(FIND("BIOC",M2418,1),0)&gt;1,"BIOCITY","no")</f>
        <v>no</v>
      </c>
      <c r="AB2418" s="2">
        <f>IFERROR(SEARCH("INT",F2418,1),0)+IFERROR(SEARCH("DEV",F2418,1),0)+IFERROR(SEARCH("FC",F2418,1),0)+IFERROR(SEARCH("USD",F2418,1),0)</f>
        <v>0</v>
      </c>
    </row>
    <row r="2419" spans="20:28" x14ac:dyDescent="0.2">
      <c r="T2419" s="6">
        <f>+S2419*N2419</f>
        <v>0</v>
      </c>
      <c r="U2419" s="6">
        <f>+S2419*Q2419</f>
        <v>0</v>
      </c>
      <c r="V2419" s="1" t="str">
        <f>IF(AB2419=0,IFERROR(VLOOKUP(L2419,[1]listaMateriales!A:K,11,0),"-"),"Sin producto")</f>
        <v>Sin Producto</v>
      </c>
      <c r="W2419" s="6">
        <f>+IF(OR(K2419="27",K2419="28",K2419="29"),VLOOKUP(L2419,[1]listaMateriales!A:E,5,0),0)*N2419/1000</f>
        <v>0</v>
      </c>
      <c r="X2419" s="6">
        <f>+IF(W2419=0,0,T2419/W2419)</f>
        <v>0</v>
      </c>
      <c r="Y2419" s="1" t="str">
        <f>MID(L2419,14,1)</f>
        <v/>
      </c>
      <c r="Z2419" s="2" t="str">
        <f>IF(IFERROR(FIND("PUL",M2419,1),0)&gt;1,"pulido","no")</f>
        <v>no</v>
      </c>
      <c r="AA2419" s="2" t="str">
        <f>IF(IFERROR(FIND("BIOC",M2419,1),0)&gt;1,"BIOCITY","no")</f>
        <v>no</v>
      </c>
      <c r="AB2419" s="2">
        <f>IFERROR(SEARCH("INT",F2419,1),0)+IFERROR(SEARCH("DEV",F2419,1),0)+IFERROR(SEARCH("FC",F2419,1),0)+IFERROR(SEARCH("USD",F2419,1),0)</f>
        <v>0</v>
      </c>
    </row>
    <row r="2420" spans="20:28" x14ac:dyDescent="0.2">
      <c r="T2420" s="6">
        <f>+S2420*N2420</f>
        <v>0</v>
      </c>
      <c r="U2420" s="6">
        <f>+S2420*Q2420</f>
        <v>0</v>
      </c>
      <c r="V2420" s="1" t="str">
        <f>IF(AB2420=0,IFERROR(VLOOKUP(L2420,[1]listaMateriales!A:K,11,0),"-"),"Sin producto")</f>
        <v>Sin Producto</v>
      </c>
      <c r="W2420" s="6">
        <f>+IF(OR(K2420="27",K2420="28",K2420="29"),VLOOKUP(L2420,[1]listaMateriales!A:E,5,0),0)*N2420/1000</f>
        <v>0</v>
      </c>
      <c r="X2420" s="6">
        <f>+IF(W2420=0,0,T2420/W2420)</f>
        <v>0</v>
      </c>
      <c r="Y2420" s="1" t="str">
        <f>MID(L2420,14,1)</f>
        <v/>
      </c>
      <c r="Z2420" s="2" t="str">
        <f>IF(IFERROR(FIND("PUL",M2420,1),0)&gt;1,"pulido","no")</f>
        <v>no</v>
      </c>
      <c r="AA2420" s="2" t="str">
        <f>IF(IFERROR(FIND("BIOC",M2420,1),0)&gt;1,"BIOCITY","no")</f>
        <v>no</v>
      </c>
      <c r="AB2420" s="2">
        <f>IFERROR(SEARCH("INT",F2420,1),0)+IFERROR(SEARCH("DEV",F2420,1),0)+IFERROR(SEARCH("FC",F2420,1),0)+IFERROR(SEARCH("USD",F2420,1),0)</f>
        <v>0</v>
      </c>
    </row>
    <row r="2421" spans="20:28" x14ac:dyDescent="0.2">
      <c r="T2421" s="6">
        <f>+S2421*N2421</f>
        <v>0</v>
      </c>
      <c r="U2421" s="6">
        <f>+S2421*Q2421</f>
        <v>0</v>
      </c>
      <c r="V2421" s="1" t="str">
        <f>IF(AB2421=0,IFERROR(VLOOKUP(L2421,[1]listaMateriales!A:K,11,0),"-"),"Sin producto")</f>
        <v>Sin Producto</v>
      </c>
      <c r="W2421" s="6">
        <f>+IF(OR(K2421="27",K2421="28",K2421="29"),VLOOKUP(L2421,[1]listaMateriales!A:E,5,0),0)*N2421/1000</f>
        <v>0</v>
      </c>
      <c r="X2421" s="6">
        <f>+IF(W2421=0,0,T2421/W2421)</f>
        <v>0</v>
      </c>
      <c r="Y2421" s="1" t="str">
        <f>MID(L2421,14,1)</f>
        <v/>
      </c>
      <c r="Z2421" s="2" t="str">
        <f>IF(IFERROR(FIND("PUL",M2421,1),0)&gt;1,"pulido","no")</f>
        <v>no</v>
      </c>
      <c r="AA2421" s="2" t="str">
        <f>IF(IFERROR(FIND("BIOC",M2421,1),0)&gt;1,"BIOCITY","no")</f>
        <v>no</v>
      </c>
      <c r="AB2421" s="2">
        <f>IFERROR(SEARCH("INT",F2421,1),0)+IFERROR(SEARCH("DEV",F2421,1),0)+IFERROR(SEARCH("FC",F2421,1),0)+IFERROR(SEARCH("USD",F2421,1),0)</f>
        <v>0</v>
      </c>
    </row>
    <row r="2422" spans="20:28" x14ac:dyDescent="0.2">
      <c r="T2422" s="6">
        <f>+S2422*N2422</f>
        <v>0</v>
      </c>
      <c r="U2422" s="6">
        <f>+S2422*Q2422</f>
        <v>0</v>
      </c>
      <c r="V2422" s="1" t="str">
        <f>IF(AB2422=0,IFERROR(VLOOKUP(L2422,[1]listaMateriales!A:K,11,0),"-"),"Sin producto")</f>
        <v>Sin Producto</v>
      </c>
      <c r="W2422" s="6">
        <f>+IF(OR(K2422="27",K2422="28",K2422="29"),VLOOKUP(L2422,[1]listaMateriales!A:E,5,0),0)*N2422/1000</f>
        <v>0</v>
      </c>
      <c r="X2422" s="6">
        <f>+IF(W2422=0,0,T2422/W2422)</f>
        <v>0</v>
      </c>
      <c r="Y2422" s="1" t="str">
        <f>MID(L2422,14,1)</f>
        <v/>
      </c>
      <c r="Z2422" s="2" t="str">
        <f>IF(IFERROR(FIND("PUL",M2422,1),0)&gt;1,"pulido","no")</f>
        <v>no</v>
      </c>
      <c r="AA2422" s="2" t="str">
        <f>IF(IFERROR(FIND("BIOC",M2422,1),0)&gt;1,"BIOCITY","no")</f>
        <v>no</v>
      </c>
      <c r="AB2422" s="2">
        <f>IFERROR(SEARCH("INT",F2422,1),0)+IFERROR(SEARCH("DEV",F2422,1),0)+IFERROR(SEARCH("FC",F2422,1),0)+IFERROR(SEARCH("USD",F2422,1),0)</f>
        <v>0</v>
      </c>
    </row>
    <row r="2423" spans="20:28" x14ac:dyDescent="0.2">
      <c r="T2423" s="6">
        <f>+S2423*N2423</f>
        <v>0</v>
      </c>
      <c r="U2423" s="6">
        <f>+S2423*Q2423</f>
        <v>0</v>
      </c>
      <c r="V2423" s="1" t="str">
        <f>IF(AB2423=0,IFERROR(VLOOKUP(L2423,[1]listaMateriales!A:K,11,0),"-"),"Sin producto")</f>
        <v>Sin Producto</v>
      </c>
      <c r="W2423" s="6">
        <f>+IF(OR(K2423="27",K2423="28",K2423="29"),VLOOKUP(L2423,[1]listaMateriales!A:E,5,0),0)*N2423/1000</f>
        <v>0</v>
      </c>
      <c r="X2423" s="6">
        <f>+IF(W2423=0,0,T2423/W2423)</f>
        <v>0</v>
      </c>
      <c r="Y2423" s="1" t="str">
        <f>MID(L2423,14,1)</f>
        <v/>
      </c>
      <c r="Z2423" s="2" t="str">
        <f>IF(IFERROR(FIND("PUL",M2423,1),0)&gt;1,"pulido","no")</f>
        <v>no</v>
      </c>
      <c r="AA2423" s="2" t="str">
        <f>IF(IFERROR(FIND("BIOC",M2423,1),0)&gt;1,"BIOCITY","no")</f>
        <v>no</v>
      </c>
      <c r="AB2423" s="2">
        <f>IFERROR(SEARCH("INT",F2423,1),0)+IFERROR(SEARCH("DEV",F2423,1),0)+IFERROR(SEARCH("FC",F2423,1),0)+IFERROR(SEARCH("USD",F2423,1),0)</f>
        <v>0</v>
      </c>
    </row>
    <row r="2424" spans="20:28" x14ac:dyDescent="0.2">
      <c r="T2424" s="6">
        <f>+S2424*N2424</f>
        <v>0</v>
      </c>
      <c r="U2424" s="6">
        <f>+S2424*Q2424</f>
        <v>0</v>
      </c>
      <c r="V2424" s="1" t="str">
        <f>IF(AB2424=0,IFERROR(VLOOKUP(L2424,[1]listaMateriales!A:K,11,0),"-"),"Sin producto")</f>
        <v>Sin Producto</v>
      </c>
      <c r="W2424" s="6">
        <f>+IF(OR(K2424="27",K2424="28",K2424="29"),VLOOKUP(L2424,[1]listaMateriales!A:E,5,0),0)*N2424/1000</f>
        <v>0</v>
      </c>
      <c r="X2424" s="6">
        <f>+IF(W2424=0,0,T2424/W2424)</f>
        <v>0</v>
      </c>
      <c r="Y2424" s="1" t="str">
        <f>MID(L2424,14,1)</f>
        <v/>
      </c>
      <c r="Z2424" s="2" t="str">
        <f>IF(IFERROR(FIND("PUL",M2424,1),0)&gt;1,"pulido","no")</f>
        <v>no</v>
      </c>
      <c r="AA2424" s="2" t="str">
        <f>IF(IFERROR(FIND("BIOC",M2424,1),0)&gt;1,"BIOCITY","no")</f>
        <v>no</v>
      </c>
      <c r="AB2424" s="2">
        <f>IFERROR(SEARCH("INT",F2424,1),0)+IFERROR(SEARCH("DEV",F2424,1),0)+IFERROR(SEARCH("FC",F2424,1),0)+IFERROR(SEARCH("USD",F2424,1),0)</f>
        <v>0</v>
      </c>
    </row>
    <row r="2425" spans="20:28" x14ac:dyDescent="0.2">
      <c r="T2425" s="6">
        <f>+S2425*N2425</f>
        <v>0</v>
      </c>
      <c r="U2425" s="6">
        <f>+S2425*Q2425</f>
        <v>0</v>
      </c>
      <c r="V2425" s="1" t="str">
        <f>IF(AB2425=0,IFERROR(VLOOKUP(L2425,[1]listaMateriales!A:K,11,0),"-"),"Sin producto")</f>
        <v>Sin Producto</v>
      </c>
      <c r="W2425" s="6">
        <f>+IF(OR(K2425="27",K2425="28",K2425="29"),VLOOKUP(L2425,[1]listaMateriales!A:E,5,0),0)*N2425/1000</f>
        <v>0</v>
      </c>
      <c r="X2425" s="6">
        <f>+IF(W2425=0,0,T2425/W2425)</f>
        <v>0</v>
      </c>
      <c r="Y2425" s="1" t="str">
        <f>MID(L2425,14,1)</f>
        <v/>
      </c>
      <c r="Z2425" s="2" t="str">
        <f>IF(IFERROR(FIND("PUL",M2425,1),0)&gt;1,"pulido","no")</f>
        <v>no</v>
      </c>
      <c r="AA2425" s="2" t="str">
        <f>IF(IFERROR(FIND("BIOC",M2425,1),0)&gt;1,"BIOCITY","no")</f>
        <v>no</v>
      </c>
      <c r="AB2425" s="2">
        <f>IFERROR(SEARCH("INT",F2425,1),0)+IFERROR(SEARCH("DEV",F2425,1),0)+IFERROR(SEARCH("FC",F2425,1),0)+IFERROR(SEARCH("USD",F2425,1),0)</f>
        <v>0</v>
      </c>
    </row>
    <row r="2426" spans="20:28" x14ac:dyDescent="0.2">
      <c r="T2426" s="6">
        <f>+S2426*N2426</f>
        <v>0</v>
      </c>
      <c r="U2426" s="6">
        <f>+S2426*Q2426</f>
        <v>0</v>
      </c>
      <c r="V2426" s="1" t="str">
        <f>IF(AB2426=0,IFERROR(VLOOKUP(L2426,[1]listaMateriales!A:K,11,0),"-"),"Sin producto")</f>
        <v>Sin Producto</v>
      </c>
      <c r="W2426" s="6">
        <f>+IF(OR(K2426="27",K2426="28",K2426="29"),VLOOKUP(L2426,[1]listaMateriales!A:E,5,0),0)*N2426/1000</f>
        <v>0</v>
      </c>
      <c r="X2426" s="6">
        <f>+IF(W2426=0,0,T2426/W2426)</f>
        <v>0</v>
      </c>
      <c r="Y2426" s="1" t="str">
        <f>MID(L2426,14,1)</f>
        <v/>
      </c>
      <c r="Z2426" s="2" t="str">
        <f>IF(IFERROR(FIND("PUL",M2426,1),0)&gt;1,"pulido","no")</f>
        <v>no</v>
      </c>
      <c r="AA2426" s="2" t="str">
        <f>IF(IFERROR(FIND("BIOC",M2426,1),0)&gt;1,"BIOCITY","no")</f>
        <v>no</v>
      </c>
      <c r="AB2426" s="2">
        <f>IFERROR(SEARCH("INT",F2426,1),0)+IFERROR(SEARCH("DEV",F2426,1),0)+IFERROR(SEARCH("FC",F2426,1),0)+IFERROR(SEARCH("USD",F2426,1),0)</f>
        <v>0</v>
      </c>
    </row>
    <row r="2427" spans="20:28" x14ac:dyDescent="0.2">
      <c r="T2427" s="6">
        <f>+S2427*N2427</f>
        <v>0</v>
      </c>
      <c r="U2427" s="6">
        <f>+S2427*Q2427</f>
        <v>0</v>
      </c>
      <c r="V2427" s="1" t="str">
        <f>IF(AB2427=0,IFERROR(VLOOKUP(L2427,[1]listaMateriales!A:K,11,0),"-"),"Sin producto")</f>
        <v>Sin Producto</v>
      </c>
      <c r="W2427" s="6">
        <f>+IF(OR(K2427="27",K2427="28",K2427="29"),VLOOKUP(L2427,[1]listaMateriales!A:E,5,0),0)*N2427/1000</f>
        <v>0</v>
      </c>
      <c r="X2427" s="6">
        <f>+IF(W2427=0,0,T2427/W2427)</f>
        <v>0</v>
      </c>
      <c r="Y2427" s="1" t="str">
        <f>MID(L2427,14,1)</f>
        <v/>
      </c>
      <c r="Z2427" s="2" t="str">
        <f>IF(IFERROR(FIND("PUL",M2427,1),0)&gt;1,"pulido","no")</f>
        <v>no</v>
      </c>
      <c r="AA2427" s="2" t="str">
        <f>IF(IFERROR(FIND("BIOC",M2427,1),0)&gt;1,"BIOCITY","no")</f>
        <v>no</v>
      </c>
      <c r="AB2427" s="2">
        <f>IFERROR(SEARCH("INT",F2427,1),0)+IFERROR(SEARCH("DEV",F2427,1),0)+IFERROR(SEARCH("FC",F2427,1),0)+IFERROR(SEARCH("USD",F2427,1),0)</f>
        <v>0</v>
      </c>
    </row>
    <row r="2428" spans="20:28" x14ac:dyDescent="0.2">
      <c r="T2428" s="6">
        <f>+S2428*N2428</f>
        <v>0</v>
      </c>
      <c r="U2428" s="6">
        <f>+S2428*Q2428</f>
        <v>0</v>
      </c>
      <c r="V2428" s="1" t="str">
        <f>IF(AB2428=0,IFERROR(VLOOKUP(L2428,[1]listaMateriales!A:K,11,0),"-"),"Sin producto")</f>
        <v>Sin Producto</v>
      </c>
      <c r="W2428" s="6">
        <f>+IF(OR(K2428="27",K2428="28",K2428="29"),VLOOKUP(L2428,[1]listaMateriales!A:E,5,0),0)*N2428/1000</f>
        <v>0</v>
      </c>
      <c r="X2428" s="6">
        <f>+IF(W2428=0,0,T2428/W2428)</f>
        <v>0</v>
      </c>
      <c r="Y2428" s="1" t="str">
        <f>MID(L2428,14,1)</f>
        <v/>
      </c>
      <c r="Z2428" s="2" t="str">
        <f>IF(IFERROR(FIND("PUL",M2428,1),0)&gt;1,"pulido","no")</f>
        <v>no</v>
      </c>
      <c r="AA2428" s="2" t="str">
        <f>IF(IFERROR(FIND("BIOC",M2428,1),0)&gt;1,"BIOCITY","no")</f>
        <v>no</v>
      </c>
      <c r="AB2428" s="2">
        <f>IFERROR(SEARCH("INT",F2428,1),0)+IFERROR(SEARCH("DEV",F2428,1),0)+IFERROR(SEARCH("FC",F2428,1),0)+IFERROR(SEARCH("USD",F2428,1),0)</f>
        <v>0</v>
      </c>
    </row>
    <row r="2429" spans="20:28" x14ac:dyDescent="0.2">
      <c r="T2429" s="6">
        <f>+S2429*N2429</f>
        <v>0</v>
      </c>
      <c r="U2429" s="6">
        <f>+S2429*Q2429</f>
        <v>0</v>
      </c>
      <c r="V2429" s="1" t="str">
        <f>IF(AB2429=0,IFERROR(VLOOKUP(L2429,[1]listaMateriales!A:K,11,0),"-"),"Sin producto")</f>
        <v>Sin Producto</v>
      </c>
      <c r="W2429" s="6">
        <f>+IF(OR(K2429="27",K2429="28",K2429="29"),VLOOKUP(L2429,[1]listaMateriales!A:E,5,0),0)*N2429/1000</f>
        <v>0</v>
      </c>
      <c r="X2429" s="6">
        <f>+IF(W2429=0,0,T2429/W2429)</f>
        <v>0</v>
      </c>
      <c r="Y2429" s="1" t="str">
        <f>MID(L2429,14,1)</f>
        <v/>
      </c>
      <c r="Z2429" s="2" t="str">
        <f>IF(IFERROR(FIND("PUL",M2429,1),0)&gt;1,"pulido","no")</f>
        <v>no</v>
      </c>
      <c r="AA2429" s="2" t="str">
        <f>IF(IFERROR(FIND("BIOC",M2429,1),0)&gt;1,"BIOCITY","no")</f>
        <v>no</v>
      </c>
      <c r="AB2429" s="2">
        <f>IFERROR(SEARCH("INT",F2429,1),0)+IFERROR(SEARCH("DEV",F2429,1),0)+IFERROR(SEARCH("FC",F2429,1),0)+IFERROR(SEARCH("USD",F2429,1),0)</f>
        <v>0</v>
      </c>
    </row>
    <row r="2430" spans="20:28" x14ac:dyDescent="0.2">
      <c r="T2430" s="6">
        <f>+S2430*N2430</f>
        <v>0</v>
      </c>
      <c r="U2430" s="6">
        <f>+S2430*Q2430</f>
        <v>0</v>
      </c>
      <c r="V2430" s="1" t="str">
        <f>IF(AB2430=0,IFERROR(VLOOKUP(L2430,[1]listaMateriales!A:K,11,0),"-"),"Sin producto")</f>
        <v>Sin Producto</v>
      </c>
      <c r="W2430" s="6">
        <f>+IF(OR(K2430="27",K2430="28",K2430="29"),VLOOKUP(L2430,[1]listaMateriales!A:E,5,0),0)*N2430/1000</f>
        <v>0</v>
      </c>
      <c r="X2430" s="6">
        <f>+IF(W2430=0,0,T2430/W2430)</f>
        <v>0</v>
      </c>
      <c r="Y2430" s="1" t="str">
        <f>MID(L2430,14,1)</f>
        <v/>
      </c>
      <c r="Z2430" s="2" t="str">
        <f>IF(IFERROR(FIND("PUL",M2430,1),0)&gt;1,"pulido","no")</f>
        <v>no</v>
      </c>
      <c r="AA2430" s="2" t="str">
        <f>IF(IFERROR(FIND("BIOC",M2430,1),0)&gt;1,"BIOCITY","no")</f>
        <v>no</v>
      </c>
      <c r="AB2430" s="2">
        <f>IFERROR(SEARCH("INT",F2430,1),0)+IFERROR(SEARCH("DEV",F2430,1),0)+IFERROR(SEARCH("FC",F2430,1),0)+IFERROR(SEARCH("USD",F2430,1),0)</f>
        <v>0</v>
      </c>
    </row>
    <row r="2431" spans="20:28" x14ac:dyDescent="0.2">
      <c r="T2431" s="6">
        <f>+S2431*N2431</f>
        <v>0</v>
      </c>
      <c r="U2431" s="6">
        <f>+S2431*Q2431</f>
        <v>0</v>
      </c>
      <c r="V2431" s="1" t="str">
        <f>IF(AB2431=0,IFERROR(VLOOKUP(L2431,[1]listaMateriales!A:K,11,0),"-"),"Sin producto")</f>
        <v>Sin Producto</v>
      </c>
      <c r="W2431" s="6">
        <f>+IF(OR(K2431="27",K2431="28",K2431="29"),VLOOKUP(L2431,[1]listaMateriales!A:E,5,0),0)*N2431/1000</f>
        <v>0</v>
      </c>
      <c r="X2431" s="6">
        <f>+IF(W2431=0,0,T2431/W2431)</f>
        <v>0</v>
      </c>
      <c r="Y2431" s="1" t="str">
        <f>MID(L2431,14,1)</f>
        <v/>
      </c>
      <c r="Z2431" s="2" t="str">
        <f>IF(IFERROR(FIND("PUL",M2431,1),0)&gt;1,"pulido","no")</f>
        <v>no</v>
      </c>
      <c r="AA2431" s="2" t="str">
        <f>IF(IFERROR(FIND("BIOC",M2431,1),0)&gt;1,"BIOCITY","no")</f>
        <v>no</v>
      </c>
      <c r="AB2431" s="2">
        <f>IFERROR(SEARCH("INT",F2431,1),0)+IFERROR(SEARCH("DEV",F2431,1),0)+IFERROR(SEARCH("FC",F2431,1),0)+IFERROR(SEARCH("USD",F2431,1),0)</f>
        <v>0</v>
      </c>
    </row>
    <row r="2432" spans="20:28" x14ac:dyDescent="0.2">
      <c r="T2432" s="6">
        <f>+S2432*N2432</f>
        <v>0</v>
      </c>
      <c r="U2432" s="6">
        <f>+S2432*Q2432</f>
        <v>0</v>
      </c>
      <c r="V2432" s="1" t="str">
        <f>IF(AB2432=0,IFERROR(VLOOKUP(L2432,[1]listaMateriales!A:K,11,0),"-"),"Sin producto")</f>
        <v>Sin Producto</v>
      </c>
      <c r="W2432" s="6">
        <f>+IF(OR(K2432="27",K2432="28",K2432="29"),VLOOKUP(L2432,[1]listaMateriales!A:E,5,0),0)*N2432/1000</f>
        <v>0</v>
      </c>
      <c r="X2432" s="6">
        <f>+IF(W2432=0,0,T2432/W2432)</f>
        <v>0</v>
      </c>
      <c r="Y2432" s="1" t="str">
        <f>MID(L2432,14,1)</f>
        <v/>
      </c>
      <c r="Z2432" s="2" t="str">
        <f>IF(IFERROR(FIND("PUL",M2432,1),0)&gt;1,"pulido","no")</f>
        <v>no</v>
      </c>
      <c r="AA2432" s="2" t="str">
        <f>IF(IFERROR(FIND("BIOC",M2432,1),0)&gt;1,"BIOCITY","no")</f>
        <v>no</v>
      </c>
      <c r="AB2432" s="2">
        <f>IFERROR(SEARCH("INT",F2432,1),0)+IFERROR(SEARCH("DEV",F2432,1),0)+IFERROR(SEARCH("FC",F2432,1),0)+IFERROR(SEARCH("USD",F2432,1),0)</f>
        <v>0</v>
      </c>
    </row>
    <row r="2433" spans="20:28" x14ac:dyDescent="0.2">
      <c r="T2433" s="6">
        <f>+S2433*N2433</f>
        <v>0</v>
      </c>
      <c r="U2433" s="6">
        <f>+S2433*Q2433</f>
        <v>0</v>
      </c>
      <c r="V2433" s="1" t="str">
        <f>IF(AB2433=0,IFERROR(VLOOKUP(L2433,[1]listaMateriales!A:K,11,0),"-"),"Sin producto")</f>
        <v>Sin Producto</v>
      </c>
      <c r="W2433" s="6">
        <f>+IF(OR(K2433="27",K2433="28",K2433="29"),VLOOKUP(L2433,[1]listaMateriales!A:E,5,0),0)*N2433/1000</f>
        <v>0</v>
      </c>
      <c r="X2433" s="6">
        <f>+IF(W2433=0,0,T2433/W2433)</f>
        <v>0</v>
      </c>
      <c r="Y2433" s="1" t="str">
        <f>MID(L2433,14,1)</f>
        <v/>
      </c>
      <c r="Z2433" s="2" t="str">
        <f>IF(IFERROR(FIND("PUL",M2433,1),0)&gt;1,"pulido","no")</f>
        <v>no</v>
      </c>
      <c r="AA2433" s="2" t="str">
        <f>IF(IFERROR(FIND("BIOC",M2433,1),0)&gt;1,"BIOCITY","no")</f>
        <v>no</v>
      </c>
      <c r="AB2433" s="2">
        <f>IFERROR(SEARCH("INT",F2433,1),0)+IFERROR(SEARCH("DEV",F2433,1),0)+IFERROR(SEARCH("FC",F2433,1),0)+IFERROR(SEARCH("USD",F2433,1),0)</f>
        <v>0</v>
      </c>
    </row>
    <row r="2434" spans="20:28" x14ac:dyDescent="0.2">
      <c r="T2434" s="6">
        <f>+S2434*N2434</f>
        <v>0</v>
      </c>
      <c r="U2434" s="6">
        <f>+S2434*Q2434</f>
        <v>0</v>
      </c>
      <c r="V2434" s="1" t="str">
        <f>IF(AB2434=0,IFERROR(VLOOKUP(L2434,[1]listaMateriales!A:K,11,0),"-"),"Sin producto")</f>
        <v>Sin Producto</v>
      </c>
      <c r="W2434" s="6">
        <f>+IF(OR(K2434="27",K2434="28",K2434="29"),VLOOKUP(L2434,[1]listaMateriales!A:E,5,0),0)*N2434/1000</f>
        <v>0</v>
      </c>
      <c r="X2434" s="6">
        <f>+IF(W2434=0,0,T2434/W2434)</f>
        <v>0</v>
      </c>
      <c r="Y2434" s="1" t="str">
        <f>MID(L2434,14,1)</f>
        <v/>
      </c>
      <c r="Z2434" s="2" t="str">
        <f>IF(IFERROR(FIND("PUL",M2434,1),0)&gt;1,"pulido","no")</f>
        <v>no</v>
      </c>
      <c r="AA2434" s="2" t="str">
        <f>IF(IFERROR(FIND("BIOC",M2434,1),0)&gt;1,"BIOCITY","no")</f>
        <v>no</v>
      </c>
      <c r="AB2434" s="2">
        <f>IFERROR(SEARCH("INT",F2434,1),0)+IFERROR(SEARCH("DEV",F2434,1),0)+IFERROR(SEARCH("FC",F2434,1),0)+IFERROR(SEARCH("USD",F2434,1),0)</f>
        <v>0</v>
      </c>
    </row>
    <row r="2435" spans="20:28" x14ac:dyDescent="0.2">
      <c r="T2435" s="6">
        <f>+S2435*N2435</f>
        <v>0</v>
      </c>
      <c r="U2435" s="6">
        <f>+S2435*Q2435</f>
        <v>0</v>
      </c>
      <c r="V2435" s="1" t="str">
        <f>IF(AB2435=0,IFERROR(VLOOKUP(L2435,[1]listaMateriales!A:K,11,0),"-"),"Sin producto")</f>
        <v>Sin Producto</v>
      </c>
      <c r="W2435" s="6">
        <f>+IF(OR(K2435="27",K2435="28",K2435="29"),VLOOKUP(L2435,[1]listaMateriales!A:E,5,0),0)*N2435/1000</f>
        <v>0</v>
      </c>
      <c r="X2435" s="6">
        <f>+IF(W2435=0,0,T2435/W2435)</f>
        <v>0</v>
      </c>
      <c r="Y2435" s="1" t="str">
        <f>MID(L2435,14,1)</f>
        <v/>
      </c>
      <c r="Z2435" s="2" t="str">
        <f>IF(IFERROR(FIND("PUL",M2435,1),0)&gt;1,"pulido","no")</f>
        <v>no</v>
      </c>
      <c r="AA2435" s="2" t="str">
        <f>IF(IFERROR(FIND("BIOC",M2435,1),0)&gt;1,"BIOCITY","no")</f>
        <v>no</v>
      </c>
      <c r="AB2435" s="2">
        <f>IFERROR(SEARCH("INT",F2435,1),0)+IFERROR(SEARCH("DEV",F2435,1),0)+IFERROR(SEARCH("FC",F2435,1),0)+IFERROR(SEARCH("USD",F2435,1),0)</f>
        <v>0</v>
      </c>
    </row>
    <row r="2436" spans="20:28" x14ac:dyDescent="0.2">
      <c r="T2436" s="6">
        <f>+S2436*N2436</f>
        <v>0</v>
      </c>
      <c r="U2436" s="6">
        <f>+S2436*Q2436</f>
        <v>0</v>
      </c>
      <c r="V2436" s="1" t="str">
        <f>IF(AB2436=0,IFERROR(VLOOKUP(L2436,[1]listaMateriales!A:K,11,0),"-"),"Sin producto")</f>
        <v>Sin Producto</v>
      </c>
      <c r="W2436" s="6">
        <f>+IF(OR(K2436="27",K2436="28",K2436="29"),VLOOKUP(L2436,[1]listaMateriales!A:E,5,0),0)*N2436/1000</f>
        <v>0</v>
      </c>
      <c r="X2436" s="6">
        <f>+IF(W2436=0,0,T2436/W2436)</f>
        <v>0</v>
      </c>
      <c r="Y2436" s="1" t="str">
        <f>MID(L2436,14,1)</f>
        <v/>
      </c>
      <c r="Z2436" s="2" t="str">
        <f>IF(IFERROR(FIND("PUL",M2436,1),0)&gt;1,"pulido","no")</f>
        <v>no</v>
      </c>
      <c r="AA2436" s="2" t="str">
        <f>IF(IFERROR(FIND("BIOC",M2436,1),0)&gt;1,"BIOCITY","no")</f>
        <v>no</v>
      </c>
      <c r="AB2436" s="2">
        <f>IFERROR(SEARCH("INT",F2436,1),0)+IFERROR(SEARCH("DEV",F2436,1),0)+IFERROR(SEARCH("FC",F2436,1),0)+IFERROR(SEARCH("USD",F2436,1),0)</f>
        <v>0</v>
      </c>
    </row>
    <row r="2437" spans="20:28" x14ac:dyDescent="0.2">
      <c r="T2437" s="6">
        <f>+S2437*N2437</f>
        <v>0</v>
      </c>
      <c r="U2437" s="6">
        <f>+S2437*Q2437</f>
        <v>0</v>
      </c>
      <c r="V2437" s="1" t="str">
        <f>IF(AB2437=0,IFERROR(VLOOKUP(L2437,[1]listaMateriales!A:K,11,0),"-"),"Sin producto")</f>
        <v>Sin Producto</v>
      </c>
      <c r="W2437" s="6">
        <f>+IF(OR(K2437="27",K2437="28",K2437="29"),VLOOKUP(L2437,[1]listaMateriales!A:E,5,0),0)*N2437/1000</f>
        <v>0</v>
      </c>
      <c r="X2437" s="6">
        <f>+IF(W2437=0,0,T2437/W2437)</f>
        <v>0</v>
      </c>
      <c r="Y2437" s="1" t="str">
        <f>MID(L2437,14,1)</f>
        <v/>
      </c>
      <c r="Z2437" s="2" t="str">
        <f>IF(IFERROR(FIND("PUL",M2437,1),0)&gt;1,"pulido","no")</f>
        <v>no</v>
      </c>
      <c r="AA2437" s="2" t="str">
        <f>IF(IFERROR(FIND("BIOC",M2437,1),0)&gt;1,"BIOCITY","no")</f>
        <v>no</v>
      </c>
      <c r="AB2437" s="2">
        <f>IFERROR(SEARCH("INT",F2437,1),0)+IFERROR(SEARCH("DEV",F2437,1),0)+IFERROR(SEARCH("FC",F2437,1),0)+IFERROR(SEARCH("USD",F2437,1),0)</f>
        <v>0</v>
      </c>
    </row>
    <row r="2438" spans="20:28" x14ac:dyDescent="0.2">
      <c r="T2438" s="6">
        <f>+S2438*N2438</f>
        <v>0</v>
      </c>
      <c r="U2438" s="6">
        <f>+S2438*Q2438</f>
        <v>0</v>
      </c>
      <c r="V2438" s="1" t="str">
        <f>IF(AB2438=0,IFERROR(VLOOKUP(L2438,[1]listaMateriales!A:K,11,0),"-"),"Sin producto")</f>
        <v>Sin Producto</v>
      </c>
      <c r="W2438" s="6">
        <f>+IF(OR(K2438="27",K2438="28",K2438="29"),VLOOKUP(L2438,[1]listaMateriales!A:E,5,0),0)*N2438/1000</f>
        <v>0</v>
      </c>
      <c r="X2438" s="6">
        <f>+IF(W2438=0,0,T2438/W2438)</f>
        <v>0</v>
      </c>
      <c r="Y2438" s="1" t="str">
        <f>MID(L2438,14,1)</f>
        <v/>
      </c>
      <c r="Z2438" s="2" t="str">
        <f>IF(IFERROR(FIND("PUL",M2438,1),0)&gt;1,"pulido","no")</f>
        <v>no</v>
      </c>
      <c r="AA2438" s="2" t="str">
        <f>IF(IFERROR(FIND("BIOC",M2438,1),0)&gt;1,"BIOCITY","no")</f>
        <v>no</v>
      </c>
      <c r="AB2438" s="2">
        <f>IFERROR(SEARCH("INT",F2438,1),0)+IFERROR(SEARCH("DEV",F2438,1),0)+IFERROR(SEARCH("FC",F2438,1),0)+IFERROR(SEARCH("USD",F2438,1),0)</f>
        <v>0</v>
      </c>
    </row>
    <row r="2439" spans="20:28" x14ac:dyDescent="0.2">
      <c r="T2439" s="6">
        <f>+S2439*N2439</f>
        <v>0</v>
      </c>
      <c r="U2439" s="6">
        <f>+S2439*Q2439</f>
        <v>0</v>
      </c>
      <c r="V2439" s="1" t="str">
        <f>IF(AB2439=0,IFERROR(VLOOKUP(L2439,[1]listaMateriales!A:K,11,0),"-"),"Sin producto")</f>
        <v>Sin Producto</v>
      </c>
      <c r="W2439" s="6">
        <f>+IF(OR(K2439="27",K2439="28",K2439="29"),VLOOKUP(L2439,[1]listaMateriales!A:E,5,0),0)*N2439/1000</f>
        <v>0</v>
      </c>
      <c r="X2439" s="6">
        <f>+IF(W2439=0,0,T2439/W2439)</f>
        <v>0</v>
      </c>
      <c r="Y2439" s="1" t="str">
        <f>MID(L2439,14,1)</f>
        <v/>
      </c>
      <c r="Z2439" s="2" t="str">
        <f>IF(IFERROR(FIND("PUL",M2439,1),0)&gt;1,"pulido","no")</f>
        <v>no</v>
      </c>
      <c r="AA2439" s="2" t="str">
        <f>IF(IFERROR(FIND("BIOC",M2439,1),0)&gt;1,"BIOCITY","no")</f>
        <v>no</v>
      </c>
      <c r="AB2439" s="2">
        <f>IFERROR(SEARCH("INT",F2439,1),0)+IFERROR(SEARCH("DEV",F2439,1),0)+IFERROR(SEARCH("FC",F2439,1),0)+IFERROR(SEARCH("USD",F2439,1),0)</f>
        <v>0</v>
      </c>
    </row>
    <row r="2440" spans="20:28" x14ac:dyDescent="0.2">
      <c r="T2440" s="6">
        <f>+S2440*N2440</f>
        <v>0</v>
      </c>
      <c r="U2440" s="6">
        <f>+S2440*Q2440</f>
        <v>0</v>
      </c>
      <c r="V2440" s="1" t="str">
        <f>IF(AB2440=0,IFERROR(VLOOKUP(L2440,[1]listaMateriales!A:K,11,0),"-"),"Sin producto")</f>
        <v>Sin Producto</v>
      </c>
      <c r="W2440" s="6">
        <f>+IF(OR(K2440="27",K2440="28",K2440="29"),VLOOKUP(L2440,[1]listaMateriales!A:E,5,0),0)*N2440/1000</f>
        <v>0</v>
      </c>
      <c r="X2440" s="6">
        <f>+IF(W2440=0,0,T2440/W2440)</f>
        <v>0</v>
      </c>
      <c r="Y2440" s="1" t="str">
        <f>MID(L2440,14,1)</f>
        <v/>
      </c>
      <c r="Z2440" s="2" t="str">
        <f>IF(IFERROR(FIND("PUL",M2440,1),0)&gt;1,"pulido","no")</f>
        <v>no</v>
      </c>
      <c r="AA2440" s="2" t="str">
        <f>IF(IFERROR(FIND("BIOC",M2440,1),0)&gt;1,"BIOCITY","no")</f>
        <v>no</v>
      </c>
      <c r="AB2440" s="2">
        <f>IFERROR(SEARCH("INT",F2440,1),0)+IFERROR(SEARCH("DEV",F2440,1),0)+IFERROR(SEARCH("FC",F2440,1),0)+IFERROR(SEARCH("USD",F2440,1),0)</f>
        <v>0</v>
      </c>
    </row>
    <row r="2441" spans="20:28" x14ac:dyDescent="0.2">
      <c r="T2441" s="6">
        <f>+S2441*N2441</f>
        <v>0</v>
      </c>
      <c r="U2441" s="6">
        <f>+S2441*Q2441</f>
        <v>0</v>
      </c>
      <c r="V2441" s="1" t="str">
        <f>IF(AB2441=0,IFERROR(VLOOKUP(L2441,[1]listaMateriales!A:K,11,0),"-"),"Sin producto")</f>
        <v>Sin Producto</v>
      </c>
      <c r="W2441" s="6">
        <f>+IF(OR(K2441="27",K2441="28",K2441="29"),VLOOKUP(L2441,[1]listaMateriales!A:E,5,0),0)*N2441/1000</f>
        <v>0</v>
      </c>
      <c r="X2441" s="6">
        <f>+IF(W2441=0,0,T2441/W2441)</f>
        <v>0</v>
      </c>
      <c r="Y2441" s="1" t="str">
        <f>MID(L2441,14,1)</f>
        <v/>
      </c>
      <c r="Z2441" s="2" t="str">
        <f>IF(IFERROR(FIND("PUL",M2441,1),0)&gt;1,"pulido","no")</f>
        <v>no</v>
      </c>
      <c r="AA2441" s="2" t="str">
        <f>IF(IFERROR(FIND("BIOC",M2441,1),0)&gt;1,"BIOCITY","no")</f>
        <v>no</v>
      </c>
      <c r="AB2441" s="2">
        <f>IFERROR(SEARCH("INT",F2441,1),0)+IFERROR(SEARCH("DEV",F2441,1),0)+IFERROR(SEARCH("FC",F2441,1),0)+IFERROR(SEARCH("USD",F2441,1),0)</f>
        <v>0</v>
      </c>
    </row>
    <row r="2442" spans="20:28" x14ac:dyDescent="0.2">
      <c r="T2442" s="6">
        <f>+S2442*N2442</f>
        <v>0</v>
      </c>
      <c r="U2442" s="6">
        <f>+S2442*Q2442</f>
        <v>0</v>
      </c>
      <c r="V2442" s="1" t="str">
        <f>IF(AB2442=0,IFERROR(VLOOKUP(L2442,[1]listaMateriales!A:K,11,0),"-"),"Sin producto")</f>
        <v>Sin Producto</v>
      </c>
      <c r="W2442" s="6">
        <f>+IF(OR(K2442="27",K2442="28",K2442="29"),VLOOKUP(L2442,[1]listaMateriales!A:E,5,0),0)*N2442/1000</f>
        <v>0</v>
      </c>
      <c r="X2442" s="6">
        <f>+IF(W2442=0,0,T2442/W2442)</f>
        <v>0</v>
      </c>
      <c r="Y2442" s="1" t="str">
        <f>MID(L2442,14,1)</f>
        <v/>
      </c>
      <c r="Z2442" s="2" t="str">
        <f>IF(IFERROR(FIND("PUL",M2442,1),0)&gt;1,"pulido","no")</f>
        <v>no</v>
      </c>
      <c r="AA2442" s="2" t="str">
        <f>IF(IFERROR(FIND("BIOC",M2442,1),0)&gt;1,"BIOCITY","no")</f>
        <v>no</v>
      </c>
      <c r="AB2442" s="2">
        <f>IFERROR(SEARCH("INT",F2442,1),0)+IFERROR(SEARCH("DEV",F2442,1),0)+IFERROR(SEARCH("FC",F2442,1),0)+IFERROR(SEARCH("USD",F2442,1),0)</f>
        <v>0</v>
      </c>
    </row>
    <row r="2443" spans="20:28" x14ac:dyDescent="0.2">
      <c r="T2443" s="6">
        <f>+S2443*N2443</f>
        <v>0</v>
      </c>
      <c r="U2443" s="6">
        <f>+S2443*Q2443</f>
        <v>0</v>
      </c>
      <c r="V2443" s="1" t="str">
        <f>IF(AB2443=0,IFERROR(VLOOKUP(L2443,[1]listaMateriales!A:K,11,0),"-"),"Sin producto")</f>
        <v>Sin Producto</v>
      </c>
      <c r="W2443" s="6">
        <f>+IF(OR(K2443="27",K2443="28",K2443="29"),VLOOKUP(L2443,[1]listaMateriales!A:E,5,0),0)*N2443/1000</f>
        <v>0</v>
      </c>
      <c r="X2443" s="6">
        <f>+IF(W2443=0,0,T2443/W2443)</f>
        <v>0</v>
      </c>
      <c r="Y2443" s="1" t="str">
        <f>MID(L2443,14,1)</f>
        <v/>
      </c>
      <c r="Z2443" s="2" t="str">
        <f>IF(IFERROR(FIND("PUL",M2443,1),0)&gt;1,"pulido","no")</f>
        <v>no</v>
      </c>
      <c r="AA2443" s="2" t="str">
        <f>IF(IFERROR(FIND("BIOC",M2443,1),0)&gt;1,"BIOCITY","no")</f>
        <v>no</v>
      </c>
      <c r="AB2443" s="2">
        <f>IFERROR(SEARCH("INT",F2443,1),0)+IFERROR(SEARCH("DEV",F2443,1),0)+IFERROR(SEARCH("FC",F2443,1),0)+IFERROR(SEARCH("USD",F2443,1),0)</f>
        <v>0</v>
      </c>
    </row>
    <row r="2444" spans="20:28" x14ac:dyDescent="0.2">
      <c r="T2444" s="6">
        <f>+S2444*N2444</f>
        <v>0</v>
      </c>
      <c r="U2444" s="6">
        <f>+S2444*Q2444</f>
        <v>0</v>
      </c>
      <c r="V2444" s="1" t="str">
        <f>IF(AB2444=0,IFERROR(VLOOKUP(L2444,[1]listaMateriales!A:K,11,0),"-"),"Sin producto")</f>
        <v>Sin Producto</v>
      </c>
      <c r="W2444" s="6">
        <f>+IF(OR(K2444="27",K2444="28",K2444="29"),VLOOKUP(L2444,[1]listaMateriales!A:E,5,0),0)*N2444/1000</f>
        <v>0</v>
      </c>
      <c r="X2444" s="6">
        <f>+IF(W2444=0,0,T2444/W2444)</f>
        <v>0</v>
      </c>
      <c r="Y2444" s="1" t="str">
        <f>MID(L2444,14,1)</f>
        <v/>
      </c>
      <c r="Z2444" s="2" t="str">
        <f>IF(IFERROR(FIND("PUL",M2444,1),0)&gt;1,"pulido","no")</f>
        <v>no</v>
      </c>
      <c r="AA2444" s="2" t="str">
        <f>IF(IFERROR(FIND("BIOC",M2444,1),0)&gt;1,"BIOCITY","no")</f>
        <v>no</v>
      </c>
      <c r="AB2444" s="2">
        <f>IFERROR(SEARCH("INT",F2444,1),0)+IFERROR(SEARCH("DEV",F2444,1),0)+IFERROR(SEARCH("FC",F2444,1),0)+IFERROR(SEARCH("USD",F2444,1),0)</f>
        <v>0</v>
      </c>
    </row>
    <row r="2445" spans="20:28" x14ac:dyDescent="0.2">
      <c r="T2445" s="6">
        <f>+S2445*N2445</f>
        <v>0</v>
      </c>
      <c r="U2445" s="6">
        <f>+S2445*Q2445</f>
        <v>0</v>
      </c>
      <c r="V2445" s="1" t="str">
        <f>IF(AB2445=0,IFERROR(VLOOKUP(L2445,[1]listaMateriales!A:K,11,0),"-"),"Sin producto")</f>
        <v>Sin Producto</v>
      </c>
      <c r="W2445" s="6">
        <f>+IF(OR(K2445="27",K2445="28",K2445="29"),VLOOKUP(L2445,[1]listaMateriales!A:E,5,0),0)*N2445/1000</f>
        <v>0</v>
      </c>
      <c r="X2445" s="6">
        <f>+IF(W2445=0,0,T2445/W2445)</f>
        <v>0</v>
      </c>
      <c r="Y2445" s="1" t="str">
        <f>MID(L2445,14,1)</f>
        <v/>
      </c>
      <c r="Z2445" s="2" t="str">
        <f>IF(IFERROR(FIND("PUL",M2445,1),0)&gt;1,"pulido","no")</f>
        <v>no</v>
      </c>
      <c r="AA2445" s="2" t="str">
        <f>IF(IFERROR(FIND("BIOC",M2445,1),0)&gt;1,"BIOCITY","no")</f>
        <v>no</v>
      </c>
      <c r="AB2445" s="2">
        <f>IFERROR(SEARCH("INT",F2445,1),0)+IFERROR(SEARCH("DEV",F2445,1),0)+IFERROR(SEARCH("FC",F2445,1),0)+IFERROR(SEARCH("USD",F2445,1),0)</f>
        <v>0</v>
      </c>
    </row>
    <row r="2446" spans="20:28" x14ac:dyDescent="0.2">
      <c r="T2446" s="6">
        <f>+S2446*N2446</f>
        <v>0</v>
      </c>
      <c r="U2446" s="6">
        <f>+S2446*Q2446</f>
        <v>0</v>
      </c>
      <c r="V2446" s="1" t="str">
        <f>IF(AB2446=0,IFERROR(VLOOKUP(L2446,[1]listaMateriales!A:K,11,0),"-"),"Sin producto")</f>
        <v>Sin Producto</v>
      </c>
      <c r="W2446" s="6">
        <f>+IF(OR(K2446="27",K2446="28",K2446="29"),VLOOKUP(L2446,[1]listaMateriales!A:E,5,0),0)*N2446/1000</f>
        <v>0</v>
      </c>
      <c r="X2446" s="6">
        <f>+IF(W2446=0,0,T2446/W2446)</f>
        <v>0</v>
      </c>
      <c r="Y2446" s="1" t="str">
        <f>MID(L2446,14,1)</f>
        <v/>
      </c>
      <c r="Z2446" s="2" t="str">
        <f>IF(IFERROR(FIND("PUL",M2446,1),0)&gt;1,"pulido","no")</f>
        <v>no</v>
      </c>
      <c r="AA2446" s="2" t="str">
        <f>IF(IFERROR(FIND("BIOC",M2446,1),0)&gt;1,"BIOCITY","no")</f>
        <v>no</v>
      </c>
      <c r="AB2446" s="2">
        <f>IFERROR(SEARCH("INT",F2446,1),0)+IFERROR(SEARCH("DEV",F2446,1),0)+IFERROR(SEARCH("FC",F2446,1),0)+IFERROR(SEARCH("USD",F2446,1),0)</f>
        <v>0</v>
      </c>
    </row>
    <row r="2447" spans="20:28" x14ac:dyDescent="0.2">
      <c r="T2447" s="6">
        <f>+S2447*N2447</f>
        <v>0</v>
      </c>
      <c r="U2447" s="6">
        <f>+S2447*Q2447</f>
        <v>0</v>
      </c>
      <c r="V2447" s="1" t="str">
        <f>IF(AB2447=0,IFERROR(VLOOKUP(L2447,[1]listaMateriales!A:K,11,0),"-"),"Sin producto")</f>
        <v>Sin Producto</v>
      </c>
      <c r="W2447" s="6">
        <f>+IF(OR(K2447="27",K2447="28",K2447="29"),VLOOKUP(L2447,[1]listaMateriales!A:E,5,0),0)*N2447/1000</f>
        <v>0</v>
      </c>
      <c r="X2447" s="6">
        <f>+IF(W2447=0,0,T2447/W2447)</f>
        <v>0</v>
      </c>
      <c r="Y2447" s="1" t="str">
        <f>MID(L2447,14,1)</f>
        <v/>
      </c>
      <c r="Z2447" s="2" t="str">
        <f>IF(IFERROR(FIND("PUL",M2447,1),0)&gt;1,"pulido","no")</f>
        <v>no</v>
      </c>
      <c r="AA2447" s="2" t="str">
        <f>IF(IFERROR(FIND("BIOC",M2447,1),0)&gt;1,"BIOCITY","no")</f>
        <v>no</v>
      </c>
      <c r="AB2447" s="2">
        <f>IFERROR(SEARCH("INT",F2447,1),0)+IFERROR(SEARCH("DEV",F2447,1),0)+IFERROR(SEARCH("FC",F2447,1),0)+IFERROR(SEARCH("USD",F2447,1),0)</f>
        <v>0</v>
      </c>
    </row>
    <row r="2448" spans="20:28" x14ac:dyDescent="0.2">
      <c r="T2448" s="6">
        <f>+S2448*N2448</f>
        <v>0</v>
      </c>
      <c r="U2448" s="6">
        <f>+S2448*Q2448</f>
        <v>0</v>
      </c>
      <c r="V2448" s="1" t="str">
        <f>IF(AB2448=0,IFERROR(VLOOKUP(L2448,[1]listaMateriales!A:K,11,0),"-"),"Sin producto")</f>
        <v>Sin Producto</v>
      </c>
      <c r="W2448" s="6">
        <f>+IF(OR(K2448="27",K2448="28",K2448="29"),VLOOKUP(L2448,[1]listaMateriales!A:E,5,0),0)*N2448/1000</f>
        <v>0</v>
      </c>
      <c r="X2448" s="6">
        <f>+IF(W2448=0,0,T2448/W2448)</f>
        <v>0</v>
      </c>
      <c r="Y2448" s="1" t="str">
        <f>MID(L2448,14,1)</f>
        <v/>
      </c>
      <c r="Z2448" s="2" t="str">
        <f>IF(IFERROR(FIND("PUL",M2448,1),0)&gt;1,"pulido","no")</f>
        <v>no</v>
      </c>
      <c r="AA2448" s="2" t="str">
        <f>IF(IFERROR(FIND("BIOC",M2448,1),0)&gt;1,"BIOCITY","no")</f>
        <v>no</v>
      </c>
      <c r="AB2448" s="2">
        <f>IFERROR(SEARCH("INT",F2448,1),0)+IFERROR(SEARCH("DEV",F2448,1),0)+IFERROR(SEARCH("FC",F2448,1),0)+IFERROR(SEARCH("USD",F2448,1),0)</f>
        <v>0</v>
      </c>
    </row>
    <row r="2449" spans="20:28" x14ac:dyDescent="0.2">
      <c r="T2449" s="6">
        <f>+S2449*N2449</f>
        <v>0</v>
      </c>
      <c r="U2449" s="6">
        <f>+S2449*Q2449</f>
        <v>0</v>
      </c>
      <c r="V2449" s="1" t="str">
        <f>IF(AB2449=0,IFERROR(VLOOKUP(L2449,[1]listaMateriales!A:K,11,0),"-"),"Sin producto")</f>
        <v>Sin Producto</v>
      </c>
      <c r="W2449" s="6">
        <f>+IF(OR(K2449="27",K2449="28",K2449="29"),VLOOKUP(L2449,[1]listaMateriales!A:E,5,0),0)*N2449/1000</f>
        <v>0</v>
      </c>
      <c r="X2449" s="6">
        <f>+IF(W2449=0,0,T2449/W2449)</f>
        <v>0</v>
      </c>
      <c r="Y2449" s="1" t="str">
        <f>MID(L2449,14,1)</f>
        <v/>
      </c>
      <c r="Z2449" s="2" t="str">
        <f>IF(IFERROR(FIND("PUL",M2449,1),0)&gt;1,"pulido","no")</f>
        <v>no</v>
      </c>
      <c r="AA2449" s="2" t="str">
        <f>IF(IFERROR(FIND("BIOC",M2449,1),0)&gt;1,"BIOCITY","no")</f>
        <v>no</v>
      </c>
      <c r="AB2449" s="2">
        <f>IFERROR(SEARCH("INT",F2449,1),0)+IFERROR(SEARCH("DEV",F2449,1),0)+IFERROR(SEARCH("FC",F2449,1),0)+IFERROR(SEARCH("USD",F2449,1),0)</f>
        <v>0</v>
      </c>
    </row>
    <row r="2450" spans="20:28" x14ac:dyDescent="0.2">
      <c r="T2450" s="6">
        <f>+S2450*N2450</f>
        <v>0</v>
      </c>
      <c r="U2450" s="6">
        <f>+S2450*Q2450</f>
        <v>0</v>
      </c>
      <c r="V2450" s="1" t="str">
        <f>IF(AB2450=0,IFERROR(VLOOKUP(L2450,[1]listaMateriales!A:K,11,0),"-"),"Sin producto")</f>
        <v>Sin Producto</v>
      </c>
      <c r="W2450" s="6">
        <f>+IF(OR(K2450="27",K2450="28",K2450="29"),VLOOKUP(L2450,[1]listaMateriales!A:E,5,0),0)*N2450/1000</f>
        <v>0</v>
      </c>
      <c r="X2450" s="6">
        <f>+IF(W2450=0,0,T2450/W2450)</f>
        <v>0</v>
      </c>
      <c r="Y2450" s="1" t="str">
        <f>MID(L2450,14,1)</f>
        <v/>
      </c>
      <c r="Z2450" s="2" t="str">
        <f>IF(IFERROR(FIND("PUL",M2450,1),0)&gt;1,"pulido","no")</f>
        <v>no</v>
      </c>
      <c r="AA2450" s="2" t="str">
        <f>IF(IFERROR(FIND("BIOC",M2450,1),0)&gt;1,"BIOCITY","no")</f>
        <v>no</v>
      </c>
      <c r="AB2450" s="2">
        <f>IFERROR(SEARCH("INT",F2450,1),0)+IFERROR(SEARCH("DEV",F2450,1),0)+IFERROR(SEARCH("FC",F2450,1),0)+IFERROR(SEARCH("USD",F2450,1),0)</f>
        <v>0</v>
      </c>
    </row>
    <row r="2451" spans="20:28" x14ac:dyDescent="0.2">
      <c r="T2451" s="6">
        <f>+S2451*N2451</f>
        <v>0</v>
      </c>
      <c r="U2451" s="6">
        <f>+S2451*Q2451</f>
        <v>0</v>
      </c>
      <c r="V2451" s="1" t="str">
        <f>IF(AB2451=0,IFERROR(VLOOKUP(L2451,[1]listaMateriales!A:K,11,0),"-"),"Sin producto")</f>
        <v>Sin Producto</v>
      </c>
      <c r="W2451" s="6">
        <f>+IF(OR(K2451="27",K2451="28",K2451="29"),VLOOKUP(L2451,[1]listaMateriales!A:E,5,0),0)*N2451/1000</f>
        <v>0</v>
      </c>
      <c r="X2451" s="6">
        <f>+IF(W2451=0,0,T2451/W2451)</f>
        <v>0</v>
      </c>
      <c r="Y2451" s="1" t="str">
        <f>MID(L2451,14,1)</f>
        <v/>
      </c>
      <c r="Z2451" s="2" t="str">
        <f>IF(IFERROR(FIND("PUL",M2451,1),0)&gt;1,"pulido","no")</f>
        <v>no</v>
      </c>
      <c r="AA2451" s="2" t="str">
        <f>IF(IFERROR(FIND("BIOC",M2451,1),0)&gt;1,"BIOCITY","no")</f>
        <v>no</v>
      </c>
      <c r="AB2451" s="2">
        <f>IFERROR(SEARCH("INT",F2451,1),0)+IFERROR(SEARCH("DEV",F2451,1),0)+IFERROR(SEARCH("FC",F2451,1),0)+IFERROR(SEARCH("USD",F2451,1),0)</f>
        <v>0</v>
      </c>
    </row>
    <row r="2452" spans="20:28" x14ac:dyDescent="0.2">
      <c r="T2452" s="6">
        <f>+S2452*N2452</f>
        <v>0</v>
      </c>
      <c r="U2452" s="6">
        <f>+S2452*Q2452</f>
        <v>0</v>
      </c>
      <c r="V2452" s="1" t="str">
        <f>IF(AB2452=0,IFERROR(VLOOKUP(L2452,[1]listaMateriales!A:K,11,0),"-"),"Sin producto")</f>
        <v>Sin Producto</v>
      </c>
      <c r="W2452" s="6">
        <f>+IF(OR(K2452="27",K2452="28",K2452="29"),VLOOKUP(L2452,[1]listaMateriales!A:E,5,0),0)*N2452/1000</f>
        <v>0</v>
      </c>
      <c r="X2452" s="6">
        <f>+IF(W2452=0,0,T2452/W2452)</f>
        <v>0</v>
      </c>
      <c r="Y2452" s="1" t="str">
        <f>MID(L2452,14,1)</f>
        <v/>
      </c>
      <c r="Z2452" s="2" t="str">
        <f>IF(IFERROR(FIND("PUL",M2452,1),0)&gt;1,"pulido","no")</f>
        <v>no</v>
      </c>
      <c r="AA2452" s="2" t="str">
        <f>IF(IFERROR(FIND("BIOC",M2452,1),0)&gt;1,"BIOCITY","no")</f>
        <v>no</v>
      </c>
      <c r="AB2452" s="2">
        <f>IFERROR(SEARCH("INT",F2452,1),0)+IFERROR(SEARCH("DEV",F2452,1),0)+IFERROR(SEARCH("FC",F2452,1),0)+IFERROR(SEARCH("USD",F2452,1),0)</f>
        <v>0</v>
      </c>
    </row>
    <row r="2453" spans="20:28" x14ac:dyDescent="0.2">
      <c r="T2453" s="6">
        <f>+S2453*N2453</f>
        <v>0</v>
      </c>
      <c r="U2453" s="6">
        <f>+S2453*Q2453</f>
        <v>0</v>
      </c>
      <c r="V2453" s="1" t="str">
        <f>IF(AB2453=0,IFERROR(VLOOKUP(L2453,[1]listaMateriales!A:K,11,0),"-"),"Sin producto")</f>
        <v>Sin Producto</v>
      </c>
      <c r="W2453" s="6">
        <f>+IF(OR(K2453="27",K2453="28",K2453="29"),VLOOKUP(L2453,[1]listaMateriales!A:E,5,0),0)*N2453/1000</f>
        <v>0</v>
      </c>
      <c r="X2453" s="6">
        <f>+IF(W2453=0,0,T2453/W2453)</f>
        <v>0</v>
      </c>
      <c r="Y2453" s="1" t="str">
        <f>MID(L2453,14,1)</f>
        <v/>
      </c>
      <c r="Z2453" s="2" t="str">
        <f>IF(IFERROR(FIND("PUL",M2453,1),0)&gt;1,"pulido","no")</f>
        <v>no</v>
      </c>
      <c r="AA2453" s="2" t="str">
        <f>IF(IFERROR(FIND("BIOC",M2453,1),0)&gt;1,"BIOCITY","no")</f>
        <v>no</v>
      </c>
      <c r="AB2453" s="2">
        <f>IFERROR(SEARCH("INT",F2453,1),0)+IFERROR(SEARCH("DEV",F2453,1),0)+IFERROR(SEARCH("FC",F2453,1),0)+IFERROR(SEARCH("USD",F2453,1),0)</f>
        <v>0</v>
      </c>
    </row>
    <row r="2454" spans="20:28" x14ac:dyDescent="0.2">
      <c r="T2454" s="6">
        <f>+S2454*N2454</f>
        <v>0</v>
      </c>
      <c r="U2454" s="6">
        <f>+S2454*Q2454</f>
        <v>0</v>
      </c>
      <c r="V2454" s="1" t="str">
        <f>IF(AB2454=0,IFERROR(VLOOKUP(L2454,[1]listaMateriales!A:K,11,0),"-"),"Sin producto")</f>
        <v>Sin Producto</v>
      </c>
      <c r="W2454" s="6">
        <f>+IF(OR(K2454="27",K2454="28",K2454="29"),VLOOKUP(L2454,[1]listaMateriales!A:E,5,0),0)*N2454/1000</f>
        <v>0</v>
      </c>
      <c r="X2454" s="6">
        <f>+IF(W2454=0,0,T2454/W2454)</f>
        <v>0</v>
      </c>
      <c r="Y2454" s="1" t="str">
        <f>MID(L2454,14,1)</f>
        <v/>
      </c>
      <c r="Z2454" s="2" t="str">
        <f>IF(IFERROR(FIND("PUL",M2454,1),0)&gt;1,"pulido","no")</f>
        <v>no</v>
      </c>
      <c r="AA2454" s="2" t="str">
        <f>IF(IFERROR(FIND("BIOC",M2454,1),0)&gt;1,"BIOCITY","no")</f>
        <v>no</v>
      </c>
      <c r="AB2454" s="2">
        <f>IFERROR(SEARCH("INT",F2454,1),0)+IFERROR(SEARCH("DEV",F2454,1),0)+IFERROR(SEARCH("FC",F2454,1),0)+IFERROR(SEARCH("USD",F2454,1),0)</f>
        <v>0</v>
      </c>
    </row>
    <row r="2455" spans="20:28" x14ac:dyDescent="0.2">
      <c r="T2455" s="6">
        <f>+S2455*N2455</f>
        <v>0</v>
      </c>
      <c r="U2455" s="6">
        <f>+S2455*Q2455</f>
        <v>0</v>
      </c>
      <c r="V2455" s="1" t="str">
        <f>IF(AB2455=0,IFERROR(VLOOKUP(L2455,[1]listaMateriales!A:K,11,0),"-"),"Sin producto")</f>
        <v>Sin Producto</v>
      </c>
      <c r="W2455" s="6">
        <f>+IF(OR(K2455="27",K2455="28",K2455="29"),VLOOKUP(L2455,[1]listaMateriales!A:E,5,0),0)*N2455/1000</f>
        <v>0</v>
      </c>
      <c r="X2455" s="6">
        <f>+IF(W2455=0,0,T2455/W2455)</f>
        <v>0</v>
      </c>
      <c r="Y2455" s="1" t="str">
        <f>MID(L2455,14,1)</f>
        <v/>
      </c>
      <c r="Z2455" s="2" t="str">
        <f>IF(IFERROR(FIND("PUL",M2455,1),0)&gt;1,"pulido","no")</f>
        <v>no</v>
      </c>
      <c r="AA2455" s="2" t="str">
        <f>IF(IFERROR(FIND("BIOC",M2455,1),0)&gt;1,"BIOCITY","no")</f>
        <v>no</v>
      </c>
      <c r="AB2455" s="2">
        <f>IFERROR(SEARCH("INT",F2455,1),0)+IFERROR(SEARCH("DEV",F2455,1),0)+IFERROR(SEARCH("FC",F2455,1),0)+IFERROR(SEARCH("USD",F2455,1),0)</f>
        <v>0</v>
      </c>
    </row>
    <row r="2456" spans="20:28" x14ac:dyDescent="0.2">
      <c r="T2456" s="6">
        <f>+S2456*N2456</f>
        <v>0</v>
      </c>
      <c r="U2456" s="6">
        <f>+S2456*Q2456</f>
        <v>0</v>
      </c>
      <c r="V2456" s="1" t="str">
        <f>IF(AB2456=0,IFERROR(VLOOKUP(L2456,[1]listaMateriales!A:K,11,0),"-"),"Sin producto")</f>
        <v>Sin Producto</v>
      </c>
      <c r="W2456" s="6">
        <f>+IF(OR(K2456="27",K2456="28",K2456="29"),VLOOKUP(L2456,[1]listaMateriales!A:E,5,0),0)*N2456/1000</f>
        <v>0</v>
      </c>
      <c r="X2456" s="6">
        <f>+IF(W2456=0,0,T2456/W2456)</f>
        <v>0</v>
      </c>
      <c r="Y2456" s="1" t="str">
        <f>MID(L2456,14,1)</f>
        <v/>
      </c>
      <c r="Z2456" s="2" t="str">
        <f>IF(IFERROR(FIND("PUL",M2456,1),0)&gt;1,"pulido","no")</f>
        <v>no</v>
      </c>
      <c r="AA2456" s="2" t="str">
        <f>IF(IFERROR(FIND("BIOC",M2456,1),0)&gt;1,"BIOCITY","no")</f>
        <v>no</v>
      </c>
      <c r="AB2456" s="2">
        <f>IFERROR(SEARCH("INT",F2456,1),0)+IFERROR(SEARCH("DEV",F2456,1),0)+IFERROR(SEARCH("FC",F2456,1),0)+IFERROR(SEARCH("USD",F2456,1),0)</f>
        <v>0</v>
      </c>
    </row>
    <row r="2457" spans="20:28" x14ac:dyDescent="0.2">
      <c r="T2457" s="6">
        <f>+S2457*N2457</f>
        <v>0</v>
      </c>
      <c r="U2457" s="6">
        <f>+S2457*Q2457</f>
        <v>0</v>
      </c>
      <c r="V2457" s="1" t="str">
        <f>IF(AB2457=0,IFERROR(VLOOKUP(L2457,[1]listaMateriales!A:K,11,0),"-"),"Sin producto")</f>
        <v>Sin Producto</v>
      </c>
      <c r="W2457" s="6">
        <f>+IF(OR(K2457="27",K2457="28",K2457="29"),VLOOKUP(L2457,[1]listaMateriales!A:E,5,0),0)*N2457/1000</f>
        <v>0</v>
      </c>
      <c r="X2457" s="6">
        <f>+IF(W2457=0,0,T2457/W2457)</f>
        <v>0</v>
      </c>
      <c r="Y2457" s="1" t="str">
        <f>MID(L2457,14,1)</f>
        <v/>
      </c>
      <c r="Z2457" s="2" t="str">
        <f>IF(IFERROR(FIND("PUL",M2457,1),0)&gt;1,"pulido","no")</f>
        <v>no</v>
      </c>
      <c r="AA2457" s="2" t="str">
        <f>IF(IFERROR(FIND("BIOC",M2457,1),0)&gt;1,"BIOCITY","no")</f>
        <v>no</v>
      </c>
      <c r="AB2457" s="2">
        <f>IFERROR(SEARCH("INT",F2457,1),0)+IFERROR(SEARCH("DEV",F2457,1),0)+IFERROR(SEARCH("FC",F2457,1),0)+IFERROR(SEARCH("USD",F2457,1),0)</f>
        <v>0</v>
      </c>
    </row>
    <row r="2458" spans="20:28" x14ac:dyDescent="0.2">
      <c r="T2458" s="6">
        <f>+S2458*N2458</f>
        <v>0</v>
      </c>
      <c r="U2458" s="6">
        <f>+S2458*Q2458</f>
        <v>0</v>
      </c>
      <c r="V2458" s="1" t="str">
        <f>IF(AB2458=0,IFERROR(VLOOKUP(L2458,[1]listaMateriales!A:K,11,0),"-"),"Sin producto")</f>
        <v>Sin Producto</v>
      </c>
      <c r="W2458" s="6">
        <f>+IF(OR(K2458="27",K2458="28",K2458="29"),VLOOKUP(L2458,[1]listaMateriales!A:E,5,0),0)*N2458/1000</f>
        <v>0</v>
      </c>
      <c r="X2458" s="6">
        <f>+IF(W2458=0,0,T2458/W2458)</f>
        <v>0</v>
      </c>
      <c r="Y2458" s="1" t="str">
        <f>MID(L2458,14,1)</f>
        <v/>
      </c>
      <c r="Z2458" s="2" t="str">
        <f>IF(IFERROR(FIND("PUL",M2458,1),0)&gt;1,"pulido","no")</f>
        <v>no</v>
      </c>
      <c r="AA2458" s="2" t="str">
        <f>IF(IFERROR(FIND("BIOC",M2458,1),0)&gt;1,"BIOCITY","no")</f>
        <v>no</v>
      </c>
      <c r="AB2458" s="2">
        <f>IFERROR(SEARCH("INT",F2458,1),0)+IFERROR(SEARCH("DEV",F2458,1),0)+IFERROR(SEARCH("FC",F2458,1),0)+IFERROR(SEARCH("USD",F2458,1),0)</f>
        <v>0</v>
      </c>
    </row>
    <row r="2459" spans="20:28" x14ac:dyDescent="0.2">
      <c r="T2459" s="6">
        <f>+S2459*N2459</f>
        <v>0</v>
      </c>
      <c r="U2459" s="6">
        <f>+S2459*Q2459</f>
        <v>0</v>
      </c>
      <c r="V2459" s="1" t="str">
        <f>IF(AB2459=0,IFERROR(VLOOKUP(L2459,[1]listaMateriales!A:K,11,0),"-"),"Sin producto")</f>
        <v>Sin Producto</v>
      </c>
      <c r="W2459" s="6">
        <f>+IF(OR(K2459="27",K2459="28",K2459="29"),VLOOKUP(L2459,[1]listaMateriales!A:E,5,0),0)*N2459/1000</f>
        <v>0</v>
      </c>
      <c r="X2459" s="6">
        <f>+IF(W2459=0,0,T2459/W2459)</f>
        <v>0</v>
      </c>
      <c r="Y2459" s="1" t="str">
        <f>MID(L2459,14,1)</f>
        <v/>
      </c>
      <c r="Z2459" s="2" t="str">
        <f>IF(IFERROR(FIND("PUL",M2459,1),0)&gt;1,"pulido","no")</f>
        <v>no</v>
      </c>
      <c r="AA2459" s="2" t="str">
        <f>IF(IFERROR(FIND("BIOC",M2459,1),0)&gt;1,"BIOCITY","no")</f>
        <v>no</v>
      </c>
      <c r="AB2459" s="2">
        <f>IFERROR(SEARCH("INT",F2459,1),0)+IFERROR(SEARCH("DEV",F2459,1),0)+IFERROR(SEARCH("FC",F2459,1),0)+IFERROR(SEARCH("USD",F2459,1),0)</f>
        <v>0</v>
      </c>
    </row>
    <row r="2460" spans="20:28" x14ac:dyDescent="0.2">
      <c r="T2460" s="6">
        <f>+S2460*N2460</f>
        <v>0</v>
      </c>
      <c r="U2460" s="6">
        <f>+S2460*Q2460</f>
        <v>0</v>
      </c>
      <c r="V2460" s="1" t="str">
        <f>IF(AB2460=0,IFERROR(VLOOKUP(L2460,[1]listaMateriales!A:K,11,0),"-"),"Sin producto")</f>
        <v>Sin Producto</v>
      </c>
      <c r="W2460" s="6">
        <f>+IF(OR(K2460="27",K2460="28",K2460="29"),VLOOKUP(L2460,[1]listaMateriales!A:E,5,0),0)*N2460/1000</f>
        <v>0</v>
      </c>
      <c r="X2460" s="6">
        <f>+IF(W2460=0,0,T2460/W2460)</f>
        <v>0</v>
      </c>
      <c r="Y2460" s="1" t="str">
        <f>MID(L2460,14,1)</f>
        <v/>
      </c>
      <c r="Z2460" s="2" t="str">
        <f>IF(IFERROR(FIND("PUL",M2460,1),0)&gt;1,"pulido","no")</f>
        <v>no</v>
      </c>
      <c r="AA2460" s="2" t="str">
        <f>IF(IFERROR(FIND("BIOC",M2460,1),0)&gt;1,"BIOCITY","no")</f>
        <v>no</v>
      </c>
      <c r="AB2460" s="2">
        <f>IFERROR(SEARCH("INT",F2460,1),0)+IFERROR(SEARCH("DEV",F2460,1),0)+IFERROR(SEARCH("FC",F2460,1),0)+IFERROR(SEARCH("USD",F2460,1),0)</f>
        <v>0</v>
      </c>
    </row>
    <row r="2461" spans="20:28" x14ac:dyDescent="0.2">
      <c r="T2461" s="6">
        <f>+S2461*N2461</f>
        <v>0</v>
      </c>
      <c r="U2461" s="6">
        <f>+S2461*Q2461</f>
        <v>0</v>
      </c>
      <c r="V2461" s="1" t="str">
        <f>IF(AB2461=0,IFERROR(VLOOKUP(L2461,[1]listaMateriales!A:K,11,0),"-"),"Sin producto")</f>
        <v>Sin Producto</v>
      </c>
      <c r="W2461" s="6">
        <f>+IF(OR(K2461="27",K2461="28",K2461="29"),VLOOKUP(L2461,[1]listaMateriales!A:E,5,0),0)*N2461/1000</f>
        <v>0</v>
      </c>
      <c r="X2461" s="6">
        <f>+IF(W2461=0,0,T2461/W2461)</f>
        <v>0</v>
      </c>
      <c r="Y2461" s="1" t="str">
        <f>MID(L2461,14,1)</f>
        <v/>
      </c>
      <c r="Z2461" s="2" t="str">
        <f>IF(IFERROR(FIND("PUL",M2461,1),0)&gt;1,"pulido","no")</f>
        <v>no</v>
      </c>
      <c r="AA2461" s="2" t="str">
        <f>IF(IFERROR(FIND("BIOC",M2461,1),0)&gt;1,"BIOCITY","no")</f>
        <v>no</v>
      </c>
      <c r="AB2461" s="2">
        <f>IFERROR(SEARCH("INT",F2461,1),0)+IFERROR(SEARCH("DEV",F2461,1),0)+IFERROR(SEARCH("FC",F2461,1),0)+IFERROR(SEARCH("USD",F2461,1),0)</f>
        <v>0</v>
      </c>
    </row>
    <row r="2462" spans="20:28" x14ac:dyDescent="0.2">
      <c r="T2462" s="6">
        <f>+S2462*N2462</f>
        <v>0</v>
      </c>
      <c r="U2462" s="6">
        <f>+S2462*Q2462</f>
        <v>0</v>
      </c>
      <c r="V2462" s="1" t="str">
        <f>IF(AB2462=0,IFERROR(VLOOKUP(L2462,[1]listaMateriales!A:K,11,0),"-"),"Sin producto")</f>
        <v>Sin Producto</v>
      </c>
      <c r="W2462" s="6">
        <f>+IF(OR(K2462="27",K2462="28",K2462="29"),VLOOKUP(L2462,[1]listaMateriales!A:E,5,0),0)*N2462/1000</f>
        <v>0</v>
      </c>
      <c r="X2462" s="6">
        <f>+IF(W2462=0,0,T2462/W2462)</f>
        <v>0</v>
      </c>
      <c r="Y2462" s="1" t="str">
        <f>MID(L2462,14,1)</f>
        <v/>
      </c>
      <c r="Z2462" s="2" t="str">
        <f>IF(IFERROR(FIND("PUL",M2462,1),0)&gt;1,"pulido","no")</f>
        <v>no</v>
      </c>
      <c r="AA2462" s="2" t="str">
        <f>IF(IFERROR(FIND("BIOC",M2462,1),0)&gt;1,"BIOCITY","no")</f>
        <v>no</v>
      </c>
      <c r="AB2462" s="2">
        <f>IFERROR(SEARCH("INT",F2462,1),0)+IFERROR(SEARCH("DEV",F2462,1),0)+IFERROR(SEARCH("FC",F2462,1),0)+IFERROR(SEARCH("USD",F2462,1),0)</f>
        <v>0</v>
      </c>
    </row>
    <row r="2463" spans="20:28" x14ac:dyDescent="0.2">
      <c r="T2463" s="6">
        <f>+S2463*N2463</f>
        <v>0</v>
      </c>
      <c r="U2463" s="6">
        <f>+S2463*Q2463</f>
        <v>0</v>
      </c>
      <c r="V2463" s="1" t="str">
        <f>IF(AB2463=0,IFERROR(VLOOKUP(L2463,[1]listaMateriales!A:K,11,0),"-"),"Sin producto")</f>
        <v>Sin Producto</v>
      </c>
      <c r="W2463" s="6">
        <f>+IF(OR(K2463="27",K2463="28",K2463="29"),VLOOKUP(L2463,[1]listaMateriales!A:E,5,0),0)*N2463/1000</f>
        <v>0</v>
      </c>
      <c r="X2463" s="6">
        <f>+IF(W2463=0,0,T2463/W2463)</f>
        <v>0</v>
      </c>
      <c r="Y2463" s="1" t="str">
        <f>MID(L2463,14,1)</f>
        <v/>
      </c>
      <c r="Z2463" s="2" t="str">
        <f>IF(IFERROR(FIND("PUL",M2463,1),0)&gt;1,"pulido","no")</f>
        <v>no</v>
      </c>
      <c r="AA2463" s="2" t="str">
        <f>IF(IFERROR(FIND("BIOC",M2463,1),0)&gt;1,"BIOCITY","no")</f>
        <v>no</v>
      </c>
      <c r="AB2463" s="2">
        <f>IFERROR(SEARCH("INT",F2463,1),0)+IFERROR(SEARCH("DEV",F2463,1),0)+IFERROR(SEARCH("FC",F2463,1),0)+IFERROR(SEARCH("USD",F2463,1),0)</f>
        <v>0</v>
      </c>
    </row>
    <row r="2464" spans="20:28" x14ac:dyDescent="0.2">
      <c r="T2464" s="6">
        <f>+S2464*N2464</f>
        <v>0</v>
      </c>
      <c r="U2464" s="6">
        <f>+S2464*Q2464</f>
        <v>0</v>
      </c>
      <c r="V2464" s="1" t="str">
        <f>IF(AB2464=0,IFERROR(VLOOKUP(L2464,[1]listaMateriales!A:K,11,0),"-"),"Sin producto")</f>
        <v>Sin Producto</v>
      </c>
      <c r="W2464" s="6">
        <f>+IF(OR(K2464="27",K2464="28",K2464="29"),VLOOKUP(L2464,[1]listaMateriales!A:E,5,0),0)*N2464/1000</f>
        <v>0</v>
      </c>
      <c r="X2464" s="6">
        <f>+IF(W2464=0,0,T2464/W2464)</f>
        <v>0</v>
      </c>
      <c r="Y2464" s="1" t="str">
        <f>MID(L2464,14,1)</f>
        <v/>
      </c>
      <c r="Z2464" s="2" t="str">
        <f>IF(IFERROR(FIND("PUL",M2464,1),0)&gt;1,"pulido","no")</f>
        <v>no</v>
      </c>
      <c r="AA2464" s="2" t="str">
        <f>IF(IFERROR(FIND("BIOC",M2464,1),0)&gt;1,"BIOCITY","no")</f>
        <v>no</v>
      </c>
      <c r="AB2464" s="2">
        <f>IFERROR(SEARCH("INT",F2464,1),0)+IFERROR(SEARCH("DEV",F2464,1),0)+IFERROR(SEARCH("FC",F2464,1),0)+IFERROR(SEARCH("USD",F2464,1),0)</f>
        <v>0</v>
      </c>
    </row>
    <row r="2465" spans="20:28" x14ac:dyDescent="0.2">
      <c r="T2465" s="6">
        <f>+S2465*N2465</f>
        <v>0</v>
      </c>
      <c r="U2465" s="6">
        <f>+S2465*Q2465</f>
        <v>0</v>
      </c>
      <c r="V2465" s="1" t="str">
        <f>IF(AB2465=0,IFERROR(VLOOKUP(L2465,[1]listaMateriales!A:K,11,0),"-"),"Sin producto")</f>
        <v>Sin Producto</v>
      </c>
      <c r="W2465" s="6">
        <f>+IF(OR(K2465="27",K2465="28",K2465="29"),VLOOKUP(L2465,[1]listaMateriales!A:E,5,0),0)*N2465/1000</f>
        <v>0</v>
      </c>
      <c r="X2465" s="6">
        <f>+IF(W2465=0,0,T2465/W2465)</f>
        <v>0</v>
      </c>
      <c r="Y2465" s="1" t="str">
        <f>MID(L2465,14,1)</f>
        <v/>
      </c>
      <c r="Z2465" s="2" t="str">
        <f>IF(IFERROR(FIND("PUL",M2465,1),0)&gt;1,"pulido","no")</f>
        <v>no</v>
      </c>
      <c r="AA2465" s="2" t="str">
        <f>IF(IFERROR(FIND("BIOC",M2465,1),0)&gt;1,"BIOCITY","no")</f>
        <v>no</v>
      </c>
      <c r="AB2465" s="2">
        <f>IFERROR(SEARCH("INT",F2465,1),0)+IFERROR(SEARCH("DEV",F2465,1),0)+IFERROR(SEARCH("FC",F2465,1),0)+IFERROR(SEARCH("USD",F2465,1),0)</f>
        <v>0</v>
      </c>
    </row>
    <row r="2466" spans="20:28" x14ac:dyDescent="0.2">
      <c r="T2466" s="6">
        <f>+S2466*N2466</f>
        <v>0</v>
      </c>
      <c r="U2466" s="6">
        <f>+S2466*Q2466</f>
        <v>0</v>
      </c>
      <c r="V2466" s="1" t="str">
        <f>IF(AB2466=0,IFERROR(VLOOKUP(L2466,[1]listaMateriales!A:K,11,0),"-"),"Sin producto")</f>
        <v>Sin Producto</v>
      </c>
      <c r="W2466" s="6">
        <f>+IF(OR(K2466="27",K2466="28",K2466="29"),VLOOKUP(L2466,[1]listaMateriales!A:E,5,0),0)*N2466/1000</f>
        <v>0</v>
      </c>
      <c r="X2466" s="6">
        <f>+IF(W2466=0,0,T2466/W2466)</f>
        <v>0</v>
      </c>
      <c r="Y2466" s="1" t="str">
        <f>MID(L2466,14,1)</f>
        <v/>
      </c>
      <c r="Z2466" s="2" t="str">
        <f>IF(IFERROR(FIND("PUL",M2466,1),0)&gt;1,"pulido","no")</f>
        <v>no</v>
      </c>
      <c r="AA2466" s="2" t="str">
        <f>IF(IFERROR(FIND("BIOC",M2466,1),0)&gt;1,"BIOCITY","no")</f>
        <v>no</v>
      </c>
      <c r="AB2466" s="2">
        <f>IFERROR(SEARCH("INT",F2466,1),0)+IFERROR(SEARCH("DEV",F2466,1),0)+IFERROR(SEARCH("FC",F2466,1),0)+IFERROR(SEARCH("USD",F2466,1),0)</f>
        <v>0</v>
      </c>
    </row>
    <row r="2467" spans="20:28" x14ac:dyDescent="0.2">
      <c r="T2467" s="6">
        <f>+S2467*N2467</f>
        <v>0</v>
      </c>
      <c r="U2467" s="6">
        <f>+S2467*Q2467</f>
        <v>0</v>
      </c>
      <c r="V2467" s="1" t="str">
        <f>IF(AB2467=0,IFERROR(VLOOKUP(L2467,[1]listaMateriales!A:K,11,0),"-"),"Sin producto")</f>
        <v>Sin Producto</v>
      </c>
      <c r="W2467" s="6">
        <f>+IF(OR(K2467="27",K2467="28",K2467="29"),VLOOKUP(L2467,[1]listaMateriales!A:E,5,0),0)*N2467/1000</f>
        <v>0</v>
      </c>
      <c r="X2467" s="6">
        <f>+IF(W2467=0,0,T2467/W2467)</f>
        <v>0</v>
      </c>
      <c r="Y2467" s="1" t="str">
        <f>MID(L2467,14,1)</f>
        <v/>
      </c>
      <c r="Z2467" s="2" t="str">
        <f>IF(IFERROR(FIND("PUL",M2467,1),0)&gt;1,"pulido","no")</f>
        <v>no</v>
      </c>
      <c r="AA2467" s="2" t="str">
        <f>IF(IFERROR(FIND("BIOC",M2467,1),0)&gt;1,"BIOCITY","no")</f>
        <v>no</v>
      </c>
      <c r="AB2467" s="2">
        <f>IFERROR(SEARCH("INT",F2467,1),0)+IFERROR(SEARCH("DEV",F2467,1),0)+IFERROR(SEARCH("FC",F2467,1),0)+IFERROR(SEARCH("USD",F2467,1),0)</f>
        <v>0</v>
      </c>
    </row>
    <row r="2468" spans="20:28" x14ac:dyDescent="0.2">
      <c r="T2468" s="6">
        <f>+S2468*N2468</f>
        <v>0</v>
      </c>
      <c r="U2468" s="6">
        <f>+S2468*Q2468</f>
        <v>0</v>
      </c>
      <c r="V2468" s="1" t="str">
        <f>IF(AB2468=0,IFERROR(VLOOKUP(L2468,[1]listaMateriales!A:K,11,0),"-"),"Sin producto")</f>
        <v>Sin Producto</v>
      </c>
      <c r="W2468" s="6">
        <f>+IF(OR(K2468="27",K2468="28",K2468="29"),VLOOKUP(L2468,[1]listaMateriales!A:E,5,0),0)*N2468/1000</f>
        <v>0</v>
      </c>
      <c r="X2468" s="6">
        <f>+IF(W2468=0,0,T2468/W2468)</f>
        <v>0</v>
      </c>
      <c r="Y2468" s="1" t="str">
        <f>MID(L2468,14,1)</f>
        <v/>
      </c>
      <c r="Z2468" s="2" t="str">
        <f>IF(IFERROR(FIND("PUL",M2468,1),0)&gt;1,"pulido","no")</f>
        <v>no</v>
      </c>
      <c r="AA2468" s="2" t="str">
        <f>IF(IFERROR(FIND("BIOC",M2468,1),0)&gt;1,"BIOCITY","no")</f>
        <v>no</v>
      </c>
      <c r="AB2468" s="2">
        <f>IFERROR(SEARCH("INT",F2468,1),0)+IFERROR(SEARCH("DEV",F2468,1),0)+IFERROR(SEARCH("FC",F2468,1),0)+IFERROR(SEARCH("USD",F2468,1),0)</f>
        <v>0</v>
      </c>
    </row>
    <row r="2469" spans="20:28" x14ac:dyDescent="0.2">
      <c r="T2469" s="6">
        <f>+S2469*N2469</f>
        <v>0</v>
      </c>
      <c r="U2469" s="6">
        <f>+S2469*Q2469</f>
        <v>0</v>
      </c>
      <c r="V2469" s="1" t="str">
        <f>IF(AB2469=0,IFERROR(VLOOKUP(L2469,[1]listaMateriales!A:K,11,0),"-"),"Sin producto")</f>
        <v>Sin Producto</v>
      </c>
      <c r="W2469" s="6">
        <f>+IF(OR(K2469="27",K2469="28",K2469="29"),VLOOKUP(L2469,[1]listaMateriales!A:E,5,0),0)*N2469/1000</f>
        <v>0</v>
      </c>
      <c r="X2469" s="6">
        <f>+IF(W2469=0,0,T2469/W2469)</f>
        <v>0</v>
      </c>
      <c r="Y2469" s="1" t="str">
        <f>MID(L2469,14,1)</f>
        <v/>
      </c>
      <c r="Z2469" s="2" t="str">
        <f>IF(IFERROR(FIND("PUL",M2469,1),0)&gt;1,"pulido","no")</f>
        <v>no</v>
      </c>
      <c r="AA2469" s="2" t="str">
        <f>IF(IFERROR(FIND("BIOC",M2469,1),0)&gt;1,"BIOCITY","no")</f>
        <v>no</v>
      </c>
      <c r="AB2469" s="2">
        <f>IFERROR(SEARCH("INT",F2469,1),0)+IFERROR(SEARCH("DEV",F2469,1),0)+IFERROR(SEARCH("FC",F2469,1),0)+IFERROR(SEARCH("USD",F2469,1),0)</f>
        <v>0</v>
      </c>
    </row>
    <row r="2470" spans="20:28" x14ac:dyDescent="0.2">
      <c r="T2470" s="6">
        <f>+S2470*N2470</f>
        <v>0</v>
      </c>
      <c r="U2470" s="6">
        <f>+S2470*Q2470</f>
        <v>0</v>
      </c>
      <c r="V2470" s="1" t="str">
        <f>IF(AB2470=0,IFERROR(VLOOKUP(L2470,[1]listaMateriales!A:K,11,0),"-"),"Sin producto")</f>
        <v>Sin Producto</v>
      </c>
      <c r="W2470" s="6">
        <f>+IF(OR(K2470="27",K2470="28",K2470="29"),VLOOKUP(L2470,[1]listaMateriales!A:E,5,0),0)*N2470/1000</f>
        <v>0</v>
      </c>
      <c r="X2470" s="6">
        <f>+IF(W2470=0,0,T2470/W2470)</f>
        <v>0</v>
      </c>
      <c r="Y2470" s="1" t="str">
        <f>MID(L2470,14,1)</f>
        <v/>
      </c>
      <c r="Z2470" s="2" t="str">
        <f>IF(IFERROR(FIND("PUL",M2470,1),0)&gt;1,"pulido","no")</f>
        <v>no</v>
      </c>
      <c r="AA2470" s="2" t="str">
        <f>IF(IFERROR(FIND("BIOC",M2470,1),0)&gt;1,"BIOCITY","no")</f>
        <v>no</v>
      </c>
      <c r="AB2470" s="2">
        <f>IFERROR(SEARCH("INT",F2470,1),0)+IFERROR(SEARCH("DEV",F2470,1),0)+IFERROR(SEARCH("FC",F2470,1),0)+IFERROR(SEARCH("USD",F2470,1),0)</f>
        <v>0</v>
      </c>
    </row>
    <row r="2471" spans="20:28" x14ac:dyDescent="0.2">
      <c r="T2471" s="6">
        <f>+S2471*N2471</f>
        <v>0</v>
      </c>
      <c r="U2471" s="6">
        <f>+S2471*Q2471</f>
        <v>0</v>
      </c>
      <c r="V2471" s="1" t="str">
        <f>IF(AB2471=0,IFERROR(VLOOKUP(L2471,[1]listaMateriales!A:K,11,0),"-"),"Sin producto")</f>
        <v>Sin Producto</v>
      </c>
      <c r="W2471" s="6">
        <f>+IF(OR(K2471="27",K2471="28",K2471="29"),VLOOKUP(L2471,[1]listaMateriales!A:E,5,0),0)*N2471/1000</f>
        <v>0</v>
      </c>
      <c r="X2471" s="6">
        <f>+IF(W2471=0,0,T2471/W2471)</f>
        <v>0</v>
      </c>
      <c r="Y2471" s="1" t="str">
        <f>MID(L2471,14,1)</f>
        <v/>
      </c>
      <c r="Z2471" s="2" t="str">
        <f>IF(IFERROR(FIND("PUL",M2471,1),0)&gt;1,"pulido","no")</f>
        <v>no</v>
      </c>
      <c r="AA2471" s="2" t="str">
        <f>IF(IFERROR(FIND("BIOC",M2471,1),0)&gt;1,"BIOCITY","no")</f>
        <v>no</v>
      </c>
      <c r="AB2471" s="2">
        <f>IFERROR(SEARCH("INT",F2471,1),0)+IFERROR(SEARCH("DEV",F2471,1),0)+IFERROR(SEARCH("FC",F2471,1),0)+IFERROR(SEARCH("USD",F2471,1),0)</f>
        <v>0</v>
      </c>
    </row>
    <row r="2472" spans="20:28" x14ac:dyDescent="0.2">
      <c r="T2472" s="6">
        <f>+S2472*N2472</f>
        <v>0</v>
      </c>
      <c r="U2472" s="6">
        <f>+S2472*Q2472</f>
        <v>0</v>
      </c>
      <c r="V2472" s="1" t="str">
        <f>IF(AB2472=0,IFERROR(VLOOKUP(L2472,[1]listaMateriales!A:K,11,0),"-"),"Sin producto")</f>
        <v>Sin Producto</v>
      </c>
      <c r="W2472" s="6">
        <f>+IF(OR(K2472="27",K2472="28",K2472="29"),VLOOKUP(L2472,[1]listaMateriales!A:E,5,0),0)*N2472/1000</f>
        <v>0</v>
      </c>
      <c r="X2472" s="6">
        <f>+IF(W2472=0,0,T2472/W2472)</f>
        <v>0</v>
      </c>
      <c r="Y2472" s="1" t="str">
        <f>MID(L2472,14,1)</f>
        <v/>
      </c>
      <c r="Z2472" s="2" t="str">
        <f>IF(IFERROR(FIND("PUL",M2472,1),0)&gt;1,"pulido","no")</f>
        <v>no</v>
      </c>
      <c r="AA2472" s="2" t="str">
        <f>IF(IFERROR(FIND("BIOC",M2472,1),0)&gt;1,"BIOCITY","no")</f>
        <v>no</v>
      </c>
      <c r="AB2472" s="2">
        <f>IFERROR(SEARCH("INT",F2472,1),0)+IFERROR(SEARCH("DEV",F2472,1),0)+IFERROR(SEARCH("FC",F2472,1),0)+IFERROR(SEARCH("USD",F2472,1),0)</f>
        <v>0</v>
      </c>
    </row>
    <row r="2473" spans="20:28" x14ac:dyDescent="0.2">
      <c r="T2473" s="6">
        <f>+S2473*N2473</f>
        <v>0</v>
      </c>
      <c r="U2473" s="6">
        <f>+S2473*Q2473</f>
        <v>0</v>
      </c>
      <c r="V2473" s="1" t="str">
        <f>IF(AB2473=0,IFERROR(VLOOKUP(L2473,[1]listaMateriales!A:K,11,0),"-"),"Sin producto")</f>
        <v>Sin Producto</v>
      </c>
      <c r="W2473" s="6">
        <f>+IF(OR(K2473="27",K2473="28",K2473="29"),VLOOKUP(L2473,[1]listaMateriales!A:E,5,0),0)*N2473/1000</f>
        <v>0</v>
      </c>
      <c r="X2473" s="6">
        <f>+IF(W2473=0,0,T2473/W2473)</f>
        <v>0</v>
      </c>
      <c r="Y2473" s="1" t="str">
        <f>MID(L2473,14,1)</f>
        <v/>
      </c>
      <c r="Z2473" s="2" t="str">
        <f>IF(IFERROR(FIND("PUL",M2473,1),0)&gt;1,"pulido","no")</f>
        <v>no</v>
      </c>
      <c r="AA2473" s="2" t="str">
        <f>IF(IFERROR(FIND("BIOC",M2473,1),0)&gt;1,"BIOCITY","no")</f>
        <v>no</v>
      </c>
      <c r="AB2473" s="2">
        <f>IFERROR(SEARCH("INT",F2473,1),0)+IFERROR(SEARCH("DEV",F2473,1),0)+IFERROR(SEARCH("FC",F2473,1),0)+IFERROR(SEARCH("USD",F2473,1),0)</f>
        <v>0</v>
      </c>
    </row>
    <row r="2474" spans="20:28" x14ac:dyDescent="0.2">
      <c r="T2474" s="6">
        <f>+S2474*N2474</f>
        <v>0</v>
      </c>
      <c r="U2474" s="6">
        <f>+S2474*Q2474</f>
        <v>0</v>
      </c>
      <c r="V2474" s="1" t="str">
        <f>IF(AB2474=0,IFERROR(VLOOKUP(L2474,[1]listaMateriales!A:K,11,0),"-"),"Sin producto")</f>
        <v>Sin Producto</v>
      </c>
      <c r="W2474" s="6">
        <f>+IF(OR(K2474="27",K2474="28",K2474="29"),VLOOKUP(L2474,[1]listaMateriales!A:E,5,0),0)*N2474/1000</f>
        <v>0</v>
      </c>
      <c r="X2474" s="6">
        <f>+IF(W2474=0,0,T2474/W2474)</f>
        <v>0</v>
      </c>
      <c r="Y2474" s="1" t="str">
        <f>MID(L2474,14,1)</f>
        <v/>
      </c>
      <c r="Z2474" s="2" t="str">
        <f>IF(IFERROR(FIND("PUL",M2474,1),0)&gt;1,"pulido","no")</f>
        <v>no</v>
      </c>
      <c r="AA2474" s="2" t="str">
        <f>IF(IFERROR(FIND("BIOC",M2474,1),0)&gt;1,"BIOCITY","no")</f>
        <v>no</v>
      </c>
      <c r="AB2474" s="2">
        <f>IFERROR(SEARCH("INT",F2474,1),0)+IFERROR(SEARCH("DEV",F2474,1),0)+IFERROR(SEARCH("FC",F2474,1),0)+IFERROR(SEARCH("USD",F2474,1),0)</f>
        <v>0</v>
      </c>
    </row>
    <row r="2475" spans="20:28" x14ac:dyDescent="0.2">
      <c r="T2475" s="6">
        <f>+S2475*N2475</f>
        <v>0</v>
      </c>
      <c r="U2475" s="6">
        <f>+S2475*Q2475</f>
        <v>0</v>
      </c>
      <c r="V2475" s="1" t="str">
        <f>IF(AB2475=0,IFERROR(VLOOKUP(L2475,[1]listaMateriales!A:K,11,0),"-"),"Sin producto")</f>
        <v>Sin Producto</v>
      </c>
      <c r="W2475" s="6">
        <f>+IF(OR(K2475="27",K2475="28",K2475="29"),VLOOKUP(L2475,[1]listaMateriales!A:E,5,0),0)*N2475/1000</f>
        <v>0</v>
      </c>
      <c r="X2475" s="6">
        <f>+IF(W2475=0,0,T2475/W2475)</f>
        <v>0</v>
      </c>
      <c r="Y2475" s="1" t="str">
        <f>MID(L2475,14,1)</f>
        <v/>
      </c>
      <c r="Z2475" s="2" t="str">
        <f>IF(IFERROR(FIND("PUL",M2475,1),0)&gt;1,"pulido","no")</f>
        <v>no</v>
      </c>
      <c r="AA2475" s="2" t="str">
        <f>IF(IFERROR(FIND("BIOC",M2475,1),0)&gt;1,"BIOCITY","no")</f>
        <v>no</v>
      </c>
      <c r="AB2475" s="2">
        <f>IFERROR(SEARCH("INT",F2475,1),0)+IFERROR(SEARCH("DEV",F2475,1),0)+IFERROR(SEARCH("FC",F2475,1),0)+IFERROR(SEARCH("USD",F2475,1),0)</f>
        <v>0</v>
      </c>
    </row>
    <row r="2476" spans="20:28" x14ac:dyDescent="0.2">
      <c r="T2476" s="6">
        <f>+S2476*N2476</f>
        <v>0</v>
      </c>
      <c r="U2476" s="6">
        <f>+S2476*Q2476</f>
        <v>0</v>
      </c>
      <c r="V2476" s="1" t="str">
        <f>IF(AB2476=0,IFERROR(VLOOKUP(L2476,[1]listaMateriales!A:K,11,0),"-"),"Sin producto")</f>
        <v>Sin Producto</v>
      </c>
      <c r="W2476" s="6">
        <f>+IF(OR(K2476="27",K2476="28",K2476="29"),VLOOKUP(L2476,[1]listaMateriales!A:E,5,0),0)*N2476/1000</f>
        <v>0</v>
      </c>
      <c r="X2476" s="6">
        <f>+IF(W2476=0,0,T2476/W2476)</f>
        <v>0</v>
      </c>
      <c r="Y2476" s="1" t="str">
        <f>MID(L2476,14,1)</f>
        <v/>
      </c>
      <c r="Z2476" s="2" t="str">
        <f>IF(IFERROR(FIND("PUL",M2476,1),0)&gt;1,"pulido","no")</f>
        <v>no</v>
      </c>
      <c r="AA2476" s="2" t="str">
        <f>IF(IFERROR(FIND("BIOC",M2476,1),0)&gt;1,"BIOCITY","no")</f>
        <v>no</v>
      </c>
      <c r="AB2476" s="2">
        <f>IFERROR(SEARCH("INT",F2476,1),0)+IFERROR(SEARCH("DEV",F2476,1),0)+IFERROR(SEARCH("FC",F2476,1),0)+IFERROR(SEARCH("USD",F2476,1),0)</f>
        <v>0</v>
      </c>
    </row>
    <row r="2477" spans="20:28" x14ac:dyDescent="0.2">
      <c r="T2477" s="6">
        <f>+S2477*N2477</f>
        <v>0</v>
      </c>
      <c r="U2477" s="6">
        <f>+S2477*Q2477</f>
        <v>0</v>
      </c>
      <c r="V2477" s="1" t="str">
        <f>IF(AB2477=0,IFERROR(VLOOKUP(L2477,[1]listaMateriales!A:K,11,0),"-"),"Sin producto")</f>
        <v>Sin Producto</v>
      </c>
      <c r="W2477" s="6">
        <f>+IF(OR(K2477="27",K2477="28",K2477="29"),VLOOKUP(L2477,[1]listaMateriales!A:E,5,0),0)*N2477/1000</f>
        <v>0</v>
      </c>
      <c r="X2477" s="6">
        <f>+IF(W2477=0,0,T2477/W2477)</f>
        <v>0</v>
      </c>
      <c r="Y2477" s="1" t="str">
        <f>MID(L2477,14,1)</f>
        <v/>
      </c>
      <c r="Z2477" s="2" t="str">
        <f>IF(IFERROR(FIND("PUL",M2477,1),0)&gt;1,"pulido","no")</f>
        <v>no</v>
      </c>
      <c r="AA2477" s="2" t="str">
        <f>IF(IFERROR(FIND("BIOC",M2477,1),0)&gt;1,"BIOCITY","no")</f>
        <v>no</v>
      </c>
      <c r="AB2477" s="2">
        <f>IFERROR(SEARCH("INT",F2477,1),0)+IFERROR(SEARCH("DEV",F2477,1),0)+IFERROR(SEARCH("FC",F2477,1),0)+IFERROR(SEARCH("USD",F2477,1),0)</f>
        <v>0</v>
      </c>
    </row>
    <row r="2478" spans="20:28" x14ac:dyDescent="0.2">
      <c r="T2478" s="6">
        <f>+S2478*N2478</f>
        <v>0</v>
      </c>
      <c r="U2478" s="6">
        <f>+S2478*Q2478</f>
        <v>0</v>
      </c>
      <c r="V2478" s="1" t="str">
        <f>IF(AB2478=0,IFERROR(VLOOKUP(L2478,[1]listaMateriales!A:K,11,0),"-"),"Sin producto")</f>
        <v>Sin Producto</v>
      </c>
      <c r="W2478" s="6">
        <f>+IF(OR(K2478="27",K2478="28",K2478="29"),VLOOKUP(L2478,[1]listaMateriales!A:E,5,0),0)*N2478/1000</f>
        <v>0</v>
      </c>
      <c r="X2478" s="6">
        <f>+IF(W2478=0,0,T2478/W2478)</f>
        <v>0</v>
      </c>
      <c r="Y2478" s="1" t="str">
        <f>MID(L2478,14,1)</f>
        <v/>
      </c>
      <c r="Z2478" s="2" t="str">
        <f>IF(IFERROR(FIND("PUL",M2478,1),0)&gt;1,"pulido","no")</f>
        <v>no</v>
      </c>
      <c r="AA2478" s="2" t="str">
        <f>IF(IFERROR(FIND("BIOC",M2478,1),0)&gt;1,"BIOCITY","no")</f>
        <v>no</v>
      </c>
      <c r="AB2478" s="2">
        <f>IFERROR(SEARCH("INT",F2478,1),0)+IFERROR(SEARCH("DEV",F2478,1),0)+IFERROR(SEARCH("FC",F2478,1),0)+IFERROR(SEARCH("USD",F2478,1),0)</f>
        <v>0</v>
      </c>
    </row>
    <row r="2479" spans="20:28" x14ac:dyDescent="0.2">
      <c r="T2479" s="6">
        <f>+S2479*N2479</f>
        <v>0</v>
      </c>
      <c r="U2479" s="6">
        <f>+S2479*Q2479</f>
        <v>0</v>
      </c>
      <c r="V2479" s="1" t="str">
        <f>IF(AB2479=0,IFERROR(VLOOKUP(L2479,[1]listaMateriales!A:K,11,0),"-"),"Sin producto")</f>
        <v>Sin Producto</v>
      </c>
      <c r="W2479" s="6">
        <f>+IF(OR(K2479="27",K2479="28",K2479="29"),VLOOKUP(L2479,[1]listaMateriales!A:E,5,0),0)*N2479/1000</f>
        <v>0</v>
      </c>
      <c r="X2479" s="6">
        <f>+IF(W2479=0,0,T2479/W2479)</f>
        <v>0</v>
      </c>
      <c r="Y2479" s="1" t="str">
        <f>MID(L2479,14,1)</f>
        <v/>
      </c>
      <c r="Z2479" s="2" t="str">
        <f>IF(IFERROR(FIND("PUL",M2479,1),0)&gt;1,"pulido","no")</f>
        <v>no</v>
      </c>
      <c r="AA2479" s="2" t="str">
        <f>IF(IFERROR(FIND("BIOC",M2479,1),0)&gt;1,"BIOCITY","no")</f>
        <v>no</v>
      </c>
      <c r="AB2479" s="2">
        <f>IFERROR(SEARCH("INT",F2479,1),0)+IFERROR(SEARCH("DEV",F2479,1),0)+IFERROR(SEARCH("FC",F2479,1),0)+IFERROR(SEARCH("USD",F2479,1),0)</f>
        <v>0</v>
      </c>
    </row>
    <row r="2480" spans="20:28" x14ac:dyDescent="0.2">
      <c r="T2480" s="6">
        <f>+S2480*N2480</f>
        <v>0</v>
      </c>
      <c r="U2480" s="6">
        <f>+S2480*Q2480</f>
        <v>0</v>
      </c>
      <c r="V2480" s="1" t="str">
        <f>IF(AB2480=0,IFERROR(VLOOKUP(L2480,[1]listaMateriales!A:K,11,0),"-"),"Sin producto")</f>
        <v>Sin Producto</v>
      </c>
      <c r="W2480" s="6">
        <f>+IF(OR(K2480="27",K2480="28",K2480="29"),VLOOKUP(L2480,[1]listaMateriales!A:E,5,0),0)*N2480/1000</f>
        <v>0</v>
      </c>
      <c r="X2480" s="6">
        <f>+IF(W2480=0,0,T2480/W2480)</f>
        <v>0</v>
      </c>
      <c r="Y2480" s="1" t="str">
        <f>MID(L2480,14,1)</f>
        <v/>
      </c>
      <c r="Z2480" s="2" t="str">
        <f>IF(IFERROR(FIND("PUL",M2480,1),0)&gt;1,"pulido","no")</f>
        <v>no</v>
      </c>
      <c r="AA2480" s="2" t="str">
        <f>IF(IFERROR(FIND("BIOC",M2480,1),0)&gt;1,"BIOCITY","no")</f>
        <v>no</v>
      </c>
      <c r="AB2480" s="2">
        <f>IFERROR(SEARCH("INT",F2480,1),0)+IFERROR(SEARCH("DEV",F2480,1),0)+IFERROR(SEARCH("FC",F2480,1),0)+IFERROR(SEARCH("USD",F2480,1),0)</f>
        <v>0</v>
      </c>
    </row>
    <row r="2481" spans="20:28" x14ac:dyDescent="0.2">
      <c r="T2481" s="6">
        <f>+S2481*N2481</f>
        <v>0</v>
      </c>
      <c r="U2481" s="6">
        <f>+S2481*Q2481</f>
        <v>0</v>
      </c>
      <c r="V2481" s="1" t="str">
        <f>IF(AB2481=0,IFERROR(VLOOKUP(L2481,[1]listaMateriales!A:K,11,0),"-"),"Sin producto")</f>
        <v>Sin Producto</v>
      </c>
      <c r="W2481" s="6">
        <f>+IF(OR(K2481="27",K2481="28",K2481="29"),VLOOKUP(L2481,[1]listaMateriales!A:E,5,0),0)*N2481/1000</f>
        <v>0</v>
      </c>
      <c r="X2481" s="6">
        <f>+IF(W2481=0,0,T2481/W2481)</f>
        <v>0</v>
      </c>
      <c r="Y2481" s="1" t="str">
        <f>MID(L2481,14,1)</f>
        <v/>
      </c>
      <c r="Z2481" s="2" t="str">
        <f>IF(IFERROR(FIND("PUL",M2481,1),0)&gt;1,"pulido","no")</f>
        <v>no</v>
      </c>
      <c r="AA2481" s="2" t="str">
        <f>IF(IFERROR(FIND("BIOC",M2481,1),0)&gt;1,"BIOCITY","no")</f>
        <v>no</v>
      </c>
      <c r="AB2481" s="2">
        <f>IFERROR(SEARCH("INT",F2481,1),0)+IFERROR(SEARCH("DEV",F2481,1),0)+IFERROR(SEARCH("FC",F2481,1),0)+IFERROR(SEARCH("USD",F2481,1),0)</f>
        <v>0</v>
      </c>
    </row>
    <row r="2482" spans="20:28" x14ac:dyDescent="0.2">
      <c r="T2482" s="6">
        <f>+S2482*N2482</f>
        <v>0</v>
      </c>
      <c r="U2482" s="6">
        <f>+S2482*Q2482</f>
        <v>0</v>
      </c>
      <c r="V2482" s="1" t="str">
        <f>IF(AB2482=0,IFERROR(VLOOKUP(L2482,[1]listaMateriales!A:K,11,0),"-"),"Sin producto")</f>
        <v>Sin Producto</v>
      </c>
      <c r="W2482" s="6">
        <f>+IF(OR(K2482="27",K2482="28",K2482="29"),VLOOKUP(L2482,[1]listaMateriales!A:E,5,0),0)*N2482/1000</f>
        <v>0</v>
      </c>
      <c r="X2482" s="6">
        <f>+IF(W2482=0,0,T2482/W2482)</f>
        <v>0</v>
      </c>
      <c r="Y2482" s="1" t="str">
        <f>MID(L2482,14,1)</f>
        <v/>
      </c>
      <c r="Z2482" s="2" t="str">
        <f>IF(IFERROR(FIND("PUL",M2482,1),0)&gt;1,"pulido","no")</f>
        <v>no</v>
      </c>
      <c r="AA2482" s="2" t="str">
        <f>IF(IFERROR(FIND("BIOC",M2482,1),0)&gt;1,"BIOCITY","no")</f>
        <v>no</v>
      </c>
      <c r="AB2482" s="2">
        <f>IFERROR(SEARCH("INT",F2482,1),0)+IFERROR(SEARCH("DEV",F2482,1),0)+IFERROR(SEARCH("FC",F2482,1),0)+IFERROR(SEARCH("USD",F2482,1),0)</f>
        <v>0</v>
      </c>
    </row>
    <row r="2483" spans="20:28" x14ac:dyDescent="0.2">
      <c r="T2483" s="6">
        <f>+S2483*N2483</f>
        <v>0</v>
      </c>
      <c r="U2483" s="6">
        <f>+S2483*Q2483</f>
        <v>0</v>
      </c>
      <c r="V2483" s="1" t="str">
        <f>IF(AB2483=0,IFERROR(VLOOKUP(L2483,[1]listaMateriales!A:K,11,0),"-"),"Sin producto")</f>
        <v>Sin Producto</v>
      </c>
      <c r="W2483" s="6">
        <f>+IF(OR(K2483="27",K2483="28",K2483="29"),VLOOKUP(L2483,[1]listaMateriales!A:E,5,0),0)*N2483/1000</f>
        <v>0</v>
      </c>
      <c r="X2483" s="6">
        <f>+IF(W2483=0,0,T2483/W2483)</f>
        <v>0</v>
      </c>
      <c r="Y2483" s="1" t="str">
        <f>MID(L2483,14,1)</f>
        <v/>
      </c>
      <c r="Z2483" s="2" t="str">
        <f>IF(IFERROR(FIND("PUL",M2483,1),0)&gt;1,"pulido","no")</f>
        <v>no</v>
      </c>
      <c r="AA2483" s="2" t="str">
        <f>IF(IFERROR(FIND("BIOC",M2483,1),0)&gt;1,"BIOCITY","no")</f>
        <v>no</v>
      </c>
      <c r="AB2483" s="2">
        <f>IFERROR(SEARCH("INT",F2483,1),0)+IFERROR(SEARCH("DEV",F2483,1),0)+IFERROR(SEARCH("FC",F2483,1),0)+IFERROR(SEARCH("USD",F2483,1),0)</f>
        <v>0</v>
      </c>
    </row>
    <row r="2484" spans="20:28" x14ac:dyDescent="0.2">
      <c r="T2484" s="6">
        <f>+S2484*N2484</f>
        <v>0</v>
      </c>
      <c r="U2484" s="6">
        <f>+S2484*Q2484</f>
        <v>0</v>
      </c>
      <c r="V2484" s="1" t="str">
        <f>IF(AB2484=0,IFERROR(VLOOKUP(L2484,[1]listaMateriales!A:K,11,0),"-"),"Sin producto")</f>
        <v>Sin Producto</v>
      </c>
      <c r="W2484" s="6">
        <f>+IF(OR(K2484="27",K2484="28",K2484="29"),VLOOKUP(L2484,[1]listaMateriales!A:E,5,0),0)*N2484/1000</f>
        <v>0</v>
      </c>
      <c r="X2484" s="6">
        <f>+IF(W2484=0,0,T2484/W2484)</f>
        <v>0</v>
      </c>
      <c r="Y2484" s="1" t="str">
        <f>MID(L2484,14,1)</f>
        <v/>
      </c>
      <c r="Z2484" s="2" t="str">
        <f>IF(IFERROR(FIND("PUL",M2484,1),0)&gt;1,"pulido","no")</f>
        <v>no</v>
      </c>
      <c r="AA2484" s="2" t="str">
        <f>IF(IFERROR(FIND("BIOC",M2484,1),0)&gt;1,"BIOCITY","no")</f>
        <v>no</v>
      </c>
      <c r="AB2484" s="2">
        <f>IFERROR(SEARCH("INT",F2484,1),0)+IFERROR(SEARCH("DEV",F2484,1),0)+IFERROR(SEARCH("FC",F2484,1),0)+IFERROR(SEARCH("USD",F2484,1),0)</f>
        <v>0</v>
      </c>
    </row>
    <row r="2485" spans="20:28" x14ac:dyDescent="0.2">
      <c r="T2485" s="6">
        <f>+S2485*N2485</f>
        <v>0</v>
      </c>
      <c r="U2485" s="6">
        <f>+S2485*Q2485</f>
        <v>0</v>
      </c>
      <c r="V2485" s="1" t="str">
        <f>IF(AB2485=0,IFERROR(VLOOKUP(L2485,[1]listaMateriales!A:K,11,0),"-"),"Sin producto")</f>
        <v>Sin Producto</v>
      </c>
      <c r="W2485" s="6">
        <f>+IF(OR(K2485="27",K2485="28",K2485="29"),VLOOKUP(L2485,[1]listaMateriales!A:E,5,0),0)*N2485/1000</f>
        <v>0</v>
      </c>
      <c r="X2485" s="6">
        <f>+IF(W2485=0,0,T2485/W2485)</f>
        <v>0</v>
      </c>
      <c r="Y2485" s="1" t="str">
        <f>MID(L2485,14,1)</f>
        <v/>
      </c>
      <c r="Z2485" s="2" t="str">
        <f>IF(IFERROR(FIND("PUL",M2485,1),0)&gt;1,"pulido","no")</f>
        <v>no</v>
      </c>
      <c r="AA2485" s="2" t="str">
        <f>IF(IFERROR(FIND("BIOC",M2485,1),0)&gt;1,"BIOCITY","no")</f>
        <v>no</v>
      </c>
      <c r="AB2485" s="2">
        <f>IFERROR(SEARCH("INT",F2485,1),0)+IFERROR(SEARCH("DEV",F2485,1),0)+IFERROR(SEARCH("FC",F2485,1),0)+IFERROR(SEARCH("USD",F2485,1),0)</f>
        <v>0</v>
      </c>
    </row>
    <row r="2486" spans="20:28" x14ac:dyDescent="0.2">
      <c r="T2486" s="6">
        <f>+S2486*N2486</f>
        <v>0</v>
      </c>
      <c r="U2486" s="6">
        <f>+S2486*Q2486</f>
        <v>0</v>
      </c>
      <c r="V2486" s="1" t="str">
        <f>IF(AB2486=0,IFERROR(VLOOKUP(L2486,[1]listaMateriales!A:K,11,0),"-"),"Sin producto")</f>
        <v>Sin Producto</v>
      </c>
      <c r="W2486" s="6">
        <f>+IF(OR(K2486="27",K2486="28",K2486="29"),VLOOKUP(L2486,[1]listaMateriales!A:E,5,0),0)*N2486/1000</f>
        <v>0</v>
      </c>
      <c r="X2486" s="6">
        <f>+IF(W2486=0,0,T2486/W2486)</f>
        <v>0</v>
      </c>
      <c r="Y2486" s="1" t="str">
        <f>MID(L2486,14,1)</f>
        <v/>
      </c>
      <c r="Z2486" s="2" t="str">
        <f>IF(IFERROR(FIND("PUL",M2486,1),0)&gt;1,"pulido","no")</f>
        <v>no</v>
      </c>
      <c r="AA2486" s="2" t="str">
        <f>IF(IFERROR(FIND("BIOC",M2486,1),0)&gt;1,"BIOCITY","no")</f>
        <v>no</v>
      </c>
      <c r="AB2486" s="2">
        <f>IFERROR(SEARCH("INT",F2486,1),0)+IFERROR(SEARCH("DEV",F2486,1),0)+IFERROR(SEARCH("FC",F2486,1),0)+IFERROR(SEARCH("USD",F2486,1),0)</f>
        <v>0</v>
      </c>
    </row>
    <row r="2487" spans="20:28" x14ac:dyDescent="0.2">
      <c r="T2487" s="6">
        <f>+S2487*N2487</f>
        <v>0</v>
      </c>
      <c r="U2487" s="6">
        <f>+S2487*Q2487</f>
        <v>0</v>
      </c>
      <c r="V2487" s="1" t="str">
        <f>IF(AB2487=0,IFERROR(VLOOKUP(L2487,[1]listaMateriales!A:K,11,0),"-"),"Sin producto")</f>
        <v>Sin Producto</v>
      </c>
      <c r="W2487" s="6">
        <f>+IF(OR(K2487="27",K2487="28",K2487="29"),VLOOKUP(L2487,[1]listaMateriales!A:E,5,0),0)*N2487/1000</f>
        <v>0</v>
      </c>
      <c r="X2487" s="6">
        <f>+IF(W2487=0,0,T2487/W2487)</f>
        <v>0</v>
      </c>
      <c r="Y2487" s="1" t="str">
        <f>MID(L2487,14,1)</f>
        <v/>
      </c>
      <c r="Z2487" s="2" t="str">
        <f>IF(IFERROR(FIND("PUL",M2487,1),0)&gt;1,"pulido","no")</f>
        <v>no</v>
      </c>
      <c r="AA2487" s="2" t="str">
        <f>IF(IFERROR(FIND("BIOC",M2487,1),0)&gt;1,"BIOCITY","no")</f>
        <v>no</v>
      </c>
      <c r="AB2487" s="2">
        <f>IFERROR(SEARCH("INT",F2487,1),0)+IFERROR(SEARCH("DEV",F2487,1),0)+IFERROR(SEARCH("FC",F2487,1),0)+IFERROR(SEARCH("USD",F2487,1),0)</f>
        <v>0</v>
      </c>
    </row>
    <row r="2488" spans="20:28" x14ac:dyDescent="0.2">
      <c r="T2488" s="6">
        <f>+S2488*N2488</f>
        <v>0</v>
      </c>
      <c r="U2488" s="6">
        <f>+S2488*Q2488</f>
        <v>0</v>
      </c>
      <c r="V2488" s="1" t="str">
        <f>IF(AB2488=0,IFERROR(VLOOKUP(L2488,[1]listaMateriales!A:K,11,0),"-"),"Sin producto")</f>
        <v>Sin Producto</v>
      </c>
      <c r="W2488" s="6">
        <f>+IF(OR(K2488="27",K2488="28",K2488="29"),VLOOKUP(L2488,[1]listaMateriales!A:E,5,0),0)*N2488/1000</f>
        <v>0</v>
      </c>
      <c r="X2488" s="6">
        <f>+IF(W2488=0,0,T2488/W2488)</f>
        <v>0</v>
      </c>
      <c r="Y2488" s="1" t="str">
        <f>MID(L2488,14,1)</f>
        <v/>
      </c>
      <c r="Z2488" s="2" t="str">
        <f>IF(IFERROR(FIND("PUL",M2488,1),0)&gt;1,"pulido","no")</f>
        <v>no</v>
      </c>
      <c r="AA2488" s="2" t="str">
        <f>IF(IFERROR(FIND("BIOC",M2488,1),0)&gt;1,"BIOCITY","no")</f>
        <v>no</v>
      </c>
      <c r="AB2488" s="2">
        <f>IFERROR(SEARCH("INT",F2488,1),0)+IFERROR(SEARCH("DEV",F2488,1),0)+IFERROR(SEARCH("FC",F2488,1),0)+IFERROR(SEARCH("USD",F2488,1),0)</f>
        <v>0</v>
      </c>
    </row>
    <row r="2489" spans="20:28" x14ac:dyDescent="0.2">
      <c r="T2489" s="6">
        <f>+S2489*N2489</f>
        <v>0</v>
      </c>
      <c r="U2489" s="6">
        <f>+S2489*Q2489</f>
        <v>0</v>
      </c>
      <c r="V2489" s="1" t="str">
        <f>IF(AB2489=0,IFERROR(VLOOKUP(L2489,[1]listaMateriales!A:K,11,0),"-"),"Sin producto")</f>
        <v>Sin Producto</v>
      </c>
      <c r="W2489" s="6">
        <f>+IF(OR(K2489="27",K2489="28",K2489="29"),VLOOKUP(L2489,[1]listaMateriales!A:E,5,0),0)*N2489/1000</f>
        <v>0</v>
      </c>
      <c r="X2489" s="6">
        <f>+IF(W2489=0,0,T2489/W2489)</f>
        <v>0</v>
      </c>
      <c r="Y2489" s="1" t="str">
        <f>MID(L2489,14,1)</f>
        <v/>
      </c>
      <c r="Z2489" s="2" t="str">
        <f>IF(IFERROR(FIND("PUL",M2489,1),0)&gt;1,"pulido","no")</f>
        <v>no</v>
      </c>
      <c r="AA2489" s="2" t="str">
        <f>IF(IFERROR(FIND("BIOC",M2489,1),0)&gt;1,"BIOCITY","no")</f>
        <v>no</v>
      </c>
      <c r="AB2489" s="2">
        <f>IFERROR(SEARCH("INT",F2489,1),0)+IFERROR(SEARCH("DEV",F2489,1),0)+IFERROR(SEARCH("FC",F2489,1),0)+IFERROR(SEARCH("USD",F2489,1),0)</f>
        <v>0</v>
      </c>
    </row>
    <row r="2490" spans="20:28" x14ac:dyDescent="0.2">
      <c r="T2490" s="6">
        <f>+S2490*N2490</f>
        <v>0</v>
      </c>
      <c r="U2490" s="6">
        <f>+S2490*Q2490</f>
        <v>0</v>
      </c>
      <c r="V2490" s="1" t="str">
        <f>IF(AB2490=0,IFERROR(VLOOKUP(L2490,[1]listaMateriales!A:K,11,0),"-"),"Sin producto")</f>
        <v>Sin Producto</v>
      </c>
      <c r="W2490" s="6">
        <f>+IF(OR(K2490="27",K2490="28",K2490="29"),VLOOKUP(L2490,[1]listaMateriales!A:E,5,0),0)*N2490/1000</f>
        <v>0</v>
      </c>
      <c r="X2490" s="6">
        <f>+IF(W2490=0,0,T2490/W2490)</f>
        <v>0</v>
      </c>
      <c r="Y2490" s="1" t="str">
        <f>MID(L2490,14,1)</f>
        <v/>
      </c>
      <c r="Z2490" s="2" t="str">
        <f>IF(IFERROR(FIND("PUL",M2490,1),0)&gt;1,"pulido","no")</f>
        <v>no</v>
      </c>
      <c r="AA2490" s="2" t="str">
        <f>IF(IFERROR(FIND("BIOC",M2490,1),0)&gt;1,"BIOCITY","no")</f>
        <v>no</v>
      </c>
      <c r="AB2490" s="2">
        <f>IFERROR(SEARCH("INT",F2490,1),0)+IFERROR(SEARCH("DEV",F2490,1),0)+IFERROR(SEARCH("FC",F2490,1),0)+IFERROR(SEARCH("USD",F2490,1),0)</f>
        <v>0</v>
      </c>
    </row>
    <row r="2491" spans="20:28" x14ac:dyDescent="0.2">
      <c r="T2491" s="6">
        <f>+S2491*N2491</f>
        <v>0</v>
      </c>
      <c r="U2491" s="6">
        <f>+S2491*Q2491</f>
        <v>0</v>
      </c>
      <c r="V2491" s="1" t="str">
        <f>IF(AB2491=0,IFERROR(VLOOKUP(L2491,[1]listaMateriales!A:K,11,0),"-"),"Sin producto")</f>
        <v>Sin Producto</v>
      </c>
      <c r="W2491" s="6">
        <f>+IF(OR(K2491="27",K2491="28",K2491="29"),VLOOKUP(L2491,[1]listaMateriales!A:E,5,0),0)*N2491/1000</f>
        <v>0</v>
      </c>
      <c r="X2491" s="6">
        <f>+IF(W2491=0,0,T2491/W2491)</f>
        <v>0</v>
      </c>
      <c r="Y2491" s="1" t="str">
        <f>MID(L2491,14,1)</f>
        <v/>
      </c>
      <c r="Z2491" s="2" t="str">
        <f>IF(IFERROR(FIND("PUL",M2491,1),0)&gt;1,"pulido","no")</f>
        <v>no</v>
      </c>
      <c r="AA2491" s="2" t="str">
        <f>IF(IFERROR(FIND("BIOC",M2491,1),0)&gt;1,"BIOCITY","no")</f>
        <v>no</v>
      </c>
      <c r="AB2491" s="2">
        <f>IFERROR(SEARCH("INT",F2491,1),0)+IFERROR(SEARCH("DEV",F2491,1),0)+IFERROR(SEARCH("FC",F2491,1),0)+IFERROR(SEARCH("USD",F2491,1),0)</f>
        <v>0</v>
      </c>
    </row>
    <row r="2492" spans="20:28" x14ac:dyDescent="0.2">
      <c r="T2492" s="6">
        <f>+S2492*N2492</f>
        <v>0</v>
      </c>
      <c r="U2492" s="6">
        <f>+S2492*Q2492</f>
        <v>0</v>
      </c>
      <c r="V2492" s="1" t="str">
        <f>IF(AB2492=0,IFERROR(VLOOKUP(L2492,[1]listaMateriales!A:K,11,0),"-"),"Sin producto")</f>
        <v>Sin Producto</v>
      </c>
      <c r="W2492" s="6">
        <f>+IF(OR(K2492="27",K2492="28",K2492="29"),VLOOKUP(L2492,[1]listaMateriales!A:E,5,0),0)*N2492/1000</f>
        <v>0</v>
      </c>
      <c r="X2492" s="6">
        <f>+IF(W2492=0,0,T2492/W2492)</f>
        <v>0</v>
      </c>
      <c r="Y2492" s="1" t="str">
        <f>MID(L2492,14,1)</f>
        <v/>
      </c>
      <c r="Z2492" s="2" t="str">
        <f>IF(IFERROR(FIND("PUL",M2492,1),0)&gt;1,"pulido","no")</f>
        <v>no</v>
      </c>
      <c r="AA2492" s="2" t="str">
        <f>IF(IFERROR(FIND("BIOC",M2492,1),0)&gt;1,"BIOCITY","no")</f>
        <v>no</v>
      </c>
      <c r="AB2492" s="2">
        <f>IFERROR(SEARCH("INT",F2492,1),0)+IFERROR(SEARCH("DEV",F2492,1),0)+IFERROR(SEARCH("FC",F2492,1),0)+IFERROR(SEARCH("USD",F2492,1),0)</f>
        <v>0</v>
      </c>
    </row>
    <row r="2493" spans="20:28" x14ac:dyDescent="0.2">
      <c r="T2493" s="6">
        <f>+S2493*N2493</f>
        <v>0</v>
      </c>
      <c r="U2493" s="6">
        <f>+S2493*Q2493</f>
        <v>0</v>
      </c>
      <c r="V2493" s="1" t="str">
        <f>IF(AB2493=0,IFERROR(VLOOKUP(L2493,[1]listaMateriales!A:K,11,0),"-"),"Sin producto")</f>
        <v>Sin Producto</v>
      </c>
      <c r="W2493" s="6">
        <f>+IF(OR(K2493="27",K2493="28",K2493="29"),VLOOKUP(L2493,[1]listaMateriales!A:E,5,0),0)*N2493/1000</f>
        <v>0</v>
      </c>
      <c r="X2493" s="6">
        <f>+IF(W2493=0,0,T2493/W2493)</f>
        <v>0</v>
      </c>
      <c r="Y2493" s="1" t="str">
        <f>MID(L2493,14,1)</f>
        <v/>
      </c>
      <c r="Z2493" s="2" t="str">
        <f>IF(IFERROR(FIND("PUL",M2493,1),0)&gt;1,"pulido","no")</f>
        <v>no</v>
      </c>
      <c r="AA2493" s="2" t="str">
        <f>IF(IFERROR(FIND("BIOC",M2493,1),0)&gt;1,"BIOCITY","no")</f>
        <v>no</v>
      </c>
      <c r="AB2493" s="2">
        <f>IFERROR(SEARCH("INT",F2493,1),0)+IFERROR(SEARCH("DEV",F2493,1),0)+IFERROR(SEARCH("FC",F2493,1),0)+IFERROR(SEARCH("USD",F2493,1),0)</f>
        <v>0</v>
      </c>
    </row>
    <row r="2494" spans="20:28" x14ac:dyDescent="0.2">
      <c r="T2494" s="6">
        <f>+S2494*N2494</f>
        <v>0</v>
      </c>
      <c r="U2494" s="6">
        <f>+S2494*Q2494</f>
        <v>0</v>
      </c>
      <c r="V2494" s="1" t="str">
        <f>IF(AB2494=0,IFERROR(VLOOKUP(L2494,[1]listaMateriales!A:K,11,0),"-"),"Sin producto")</f>
        <v>Sin Producto</v>
      </c>
      <c r="W2494" s="6">
        <f>+IF(OR(K2494="27",K2494="28",K2494="29"),VLOOKUP(L2494,[1]listaMateriales!A:E,5,0),0)*N2494/1000</f>
        <v>0</v>
      </c>
      <c r="X2494" s="6">
        <f>+IF(W2494=0,0,T2494/W2494)</f>
        <v>0</v>
      </c>
      <c r="Y2494" s="1" t="str">
        <f>MID(L2494,14,1)</f>
        <v/>
      </c>
      <c r="Z2494" s="2" t="str">
        <f>IF(IFERROR(FIND("PUL",M2494,1),0)&gt;1,"pulido","no")</f>
        <v>no</v>
      </c>
      <c r="AA2494" s="2" t="str">
        <f>IF(IFERROR(FIND("BIOC",M2494,1),0)&gt;1,"BIOCITY","no")</f>
        <v>no</v>
      </c>
      <c r="AB2494" s="2">
        <f>IFERROR(SEARCH("INT",F2494,1),0)+IFERROR(SEARCH("DEV",F2494,1),0)+IFERROR(SEARCH("FC",F2494,1),0)+IFERROR(SEARCH("USD",F2494,1),0)</f>
        <v>0</v>
      </c>
    </row>
    <row r="2495" spans="20:28" x14ac:dyDescent="0.2">
      <c r="T2495" s="6">
        <f>+S2495*N2495</f>
        <v>0</v>
      </c>
      <c r="U2495" s="6">
        <f>+S2495*Q2495</f>
        <v>0</v>
      </c>
      <c r="V2495" s="1" t="str">
        <f>IF(AB2495=0,IFERROR(VLOOKUP(L2495,[1]listaMateriales!A:K,11,0),"-"),"Sin producto")</f>
        <v>Sin Producto</v>
      </c>
      <c r="W2495" s="6">
        <f>+IF(OR(K2495="27",K2495="28",K2495="29"),VLOOKUP(L2495,[1]listaMateriales!A:E,5,0),0)*N2495/1000</f>
        <v>0</v>
      </c>
      <c r="X2495" s="6">
        <f>+IF(W2495=0,0,T2495/W2495)</f>
        <v>0</v>
      </c>
      <c r="Y2495" s="1" t="str">
        <f>MID(L2495,14,1)</f>
        <v/>
      </c>
      <c r="Z2495" s="2" t="str">
        <f>IF(IFERROR(FIND("PUL",M2495,1),0)&gt;1,"pulido","no")</f>
        <v>no</v>
      </c>
      <c r="AA2495" s="2" t="str">
        <f>IF(IFERROR(FIND("BIOC",M2495,1),0)&gt;1,"BIOCITY","no")</f>
        <v>no</v>
      </c>
      <c r="AB2495" s="2">
        <f>IFERROR(SEARCH("INT",F2495,1),0)+IFERROR(SEARCH("DEV",F2495,1),0)+IFERROR(SEARCH("FC",F2495,1),0)+IFERROR(SEARCH("USD",F2495,1),0)</f>
        <v>0</v>
      </c>
    </row>
    <row r="2496" spans="20:28" x14ac:dyDescent="0.2">
      <c r="T2496" s="6">
        <f>+S2496*N2496</f>
        <v>0</v>
      </c>
      <c r="U2496" s="6">
        <f>+S2496*Q2496</f>
        <v>0</v>
      </c>
      <c r="V2496" s="1" t="str">
        <f>IF(AB2496=0,IFERROR(VLOOKUP(L2496,[1]listaMateriales!A:K,11,0),"-"),"Sin producto")</f>
        <v>Sin Producto</v>
      </c>
      <c r="W2496" s="6">
        <f>+IF(OR(K2496="27",K2496="28",K2496="29"),VLOOKUP(L2496,[1]listaMateriales!A:E,5,0),0)*N2496/1000</f>
        <v>0</v>
      </c>
      <c r="X2496" s="6">
        <f>+IF(W2496=0,0,T2496/W2496)</f>
        <v>0</v>
      </c>
      <c r="Y2496" s="1" t="str">
        <f>MID(L2496,14,1)</f>
        <v/>
      </c>
      <c r="Z2496" s="2" t="str">
        <f>IF(IFERROR(FIND("PUL",M2496,1),0)&gt;1,"pulido","no")</f>
        <v>no</v>
      </c>
      <c r="AA2496" s="2" t="str">
        <f>IF(IFERROR(FIND("BIOC",M2496,1),0)&gt;1,"BIOCITY","no")</f>
        <v>no</v>
      </c>
      <c r="AB2496" s="2">
        <f>IFERROR(SEARCH("INT",F2496,1),0)+IFERROR(SEARCH("DEV",F2496,1),0)+IFERROR(SEARCH("FC",F2496,1),0)+IFERROR(SEARCH("USD",F2496,1),0)</f>
        <v>0</v>
      </c>
    </row>
    <row r="2497" spans="20:28" x14ac:dyDescent="0.2">
      <c r="T2497" s="6">
        <f>+S2497*N2497</f>
        <v>0</v>
      </c>
      <c r="U2497" s="6">
        <f>+S2497*Q2497</f>
        <v>0</v>
      </c>
      <c r="V2497" s="1" t="str">
        <f>IF(AB2497=0,IFERROR(VLOOKUP(L2497,[1]listaMateriales!A:K,11,0),"-"),"Sin producto")</f>
        <v>Sin Producto</v>
      </c>
      <c r="W2497" s="6">
        <f>+IF(OR(K2497="27",K2497="28",K2497="29"),VLOOKUP(L2497,[1]listaMateriales!A:E,5,0),0)*N2497/1000</f>
        <v>0</v>
      </c>
      <c r="X2497" s="6">
        <f>+IF(W2497=0,0,T2497/W2497)</f>
        <v>0</v>
      </c>
      <c r="Y2497" s="1" t="str">
        <f>MID(L2497,14,1)</f>
        <v/>
      </c>
      <c r="Z2497" s="2" t="str">
        <f>IF(IFERROR(FIND("PUL",M2497,1),0)&gt;1,"pulido","no")</f>
        <v>no</v>
      </c>
      <c r="AA2497" s="2" t="str">
        <f>IF(IFERROR(FIND("BIOC",M2497,1),0)&gt;1,"BIOCITY","no")</f>
        <v>no</v>
      </c>
      <c r="AB2497" s="2">
        <f>IFERROR(SEARCH("INT",F2497,1),0)+IFERROR(SEARCH("DEV",F2497,1),0)+IFERROR(SEARCH("FC",F2497,1),0)+IFERROR(SEARCH("USD",F2497,1),0)</f>
        <v>0</v>
      </c>
    </row>
    <row r="2498" spans="20:28" x14ac:dyDescent="0.2">
      <c r="T2498" s="6">
        <f>+S2498*N2498</f>
        <v>0</v>
      </c>
      <c r="U2498" s="6">
        <f>+S2498*Q2498</f>
        <v>0</v>
      </c>
      <c r="V2498" s="1" t="str">
        <f>IF(AB2498=0,IFERROR(VLOOKUP(L2498,[1]listaMateriales!A:K,11,0),"-"),"Sin producto")</f>
        <v>Sin Producto</v>
      </c>
      <c r="W2498" s="6">
        <f>+IF(OR(K2498="27",K2498="28",K2498="29"),VLOOKUP(L2498,[1]listaMateriales!A:E,5,0),0)*N2498/1000</f>
        <v>0</v>
      </c>
      <c r="X2498" s="6">
        <f>+IF(W2498=0,0,T2498/W2498)</f>
        <v>0</v>
      </c>
      <c r="Y2498" s="1" t="str">
        <f>MID(L2498,14,1)</f>
        <v/>
      </c>
      <c r="Z2498" s="2" t="str">
        <f>IF(IFERROR(FIND("PUL",M2498,1),0)&gt;1,"pulido","no")</f>
        <v>no</v>
      </c>
      <c r="AA2498" s="2" t="str">
        <f>IF(IFERROR(FIND("BIOC",M2498,1),0)&gt;1,"BIOCITY","no")</f>
        <v>no</v>
      </c>
      <c r="AB2498" s="2">
        <f>IFERROR(SEARCH("INT",F2498,1),0)+IFERROR(SEARCH("DEV",F2498,1),0)+IFERROR(SEARCH("FC",F2498,1),0)+IFERROR(SEARCH("USD",F2498,1),0)</f>
        <v>0</v>
      </c>
    </row>
    <row r="2499" spans="20:28" x14ac:dyDescent="0.2">
      <c r="T2499" s="6">
        <f>+S2499*N2499</f>
        <v>0</v>
      </c>
      <c r="U2499" s="6">
        <f>+S2499*Q2499</f>
        <v>0</v>
      </c>
      <c r="V2499" s="1" t="str">
        <f>IF(AB2499=0,IFERROR(VLOOKUP(L2499,[1]listaMateriales!A:K,11,0),"-"),"Sin producto")</f>
        <v>Sin Producto</v>
      </c>
      <c r="W2499" s="6">
        <f>+IF(OR(K2499="27",K2499="28",K2499="29"),VLOOKUP(L2499,[1]listaMateriales!A:E,5,0),0)*N2499/1000</f>
        <v>0</v>
      </c>
      <c r="X2499" s="6">
        <f>+IF(W2499=0,0,T2499/W2499)</f>
        <v>0</v>
      </c>
      <c r="Y2499" s="1" t="str">
        <f>MID(L2499,14,1)</f>
        <v/>
      </c>
      <c r="Z2499" s="2" t="str">
        <f>IF(IFERROR(FIND("PUL",M2499,1),0)&gt;1,"pulido","no")</f>
        <v>no</v>
      </c>
      <c r="AA2499" s="2" t="str">
        <f>IF(IFERROR(FIND("BIOC",M2499,1),0)&gt;1,"BIOCITY","no")</f>
        <v>no</v>
      </c>
      <c r="AB2499" s="2">
        <f>IFERROR(SEARCH("INT",F2499,1),0)+IFERROR(SEARCH("DEV",F2499,1),0)+IFERROR(SEARCH("FC",F2499,1),0)+IFERROR(SEARCH("USD",F2499,1),0)</f>
        <v>0</v>
      </c>
    </row>
    <row r="2500" spans="20:28" x14ac:dyDescent="0.2">
      <c r="T2500" s="6">
        <f>+S2500*N2500</f>
        <v>0</v>
      </c>
      <c r="U2500" s="6">
        <f>+S2500*Q2500</f>
        <v>0</v>
      </c>
      <c r="V2500" s="1" t="str">
        <f>IF(AB2500=0,IFERROR(VLOOKUP(L2500,[1]listaMateriales!A:K,11,0),"-"),"Sin producto")</f>
        <v>Sin Producto</v>
      </c>
      <c r="W2500" s="6">
        <f>+IF(OR(K2500="27",K2500="28",K2500="29"),VLOOKUP(L2500,[1]listaMateriales!A:E,5,0),0)*N2500/1000</f>
        <v>0</v>
      </c>
      <c r="X2500" s="6">
        <f>+IF(W2500=0,0,T2500/W2500)</f>
        <v>0</v>
      </c>
      <c r="Y2500" s="1" t="str">
        <f>MID(L2500,14,1)</f>
        <v/>
      </c>
      <c r="Z2500" s="2" t="str">
        <f>IF(IFERROR(FIND("PUL",M2500,1),0)&gt;1,"pulido","no")</f>
        <v>no</v>
      </c>
      <c r="AA2500" s="2" t="str">
        <f>IF(IFERROR(FIND("BIOC",M2500,1),0)&gt;1,"BIOCITY","no")</f>
        <v>no</v>
      </c>
      <c r="AB2500" s="2">
        <f>IFERROR(SEARCH("INT",F2500,1),0)+IFERROR(SEARCH("DEV",F2500,1),0)+IFERROR(SEARCH("FC",F2500,1),0)+IFERROR(SEARCH("USD",F2500,1),0)</f>
        <v>0</v>
      </c>
    </row>
    <row r="2501" spans="20:28" x14ac:dyDescent="0.2">
      <c r="T2501" s="6">
        <f>+S2501*N2501</f>
        <v>0</v>
      </c>
      <c r="U2501" s="6">
        <f>+S2501*Q2501</f>
        <v>0</v>
      </c>
      <c r="V2501" s="1" t="str">
        <f>IF(AB2501=0,IFERROR(VLOOKUP(L2501,[1]listaMateriales!A:K,11,0),"-"),"Sin producto")</f>
        <v>Sin Producto</v>
      </c>
      <c r="W2501" s="6">
        <f>+IF(OR(K2501="27",K2501="28",K2501="29"),VLOOKUP(L2501,[1]listaMateriales!A:E,5,0),0)*N2501/1000</f>
        <v>0</v>
      </c>
      <c r="X2501" s="6">
        <f>+IF(W2501=0,0,T2501/W2501)</f>
        <v>0</v>
      </c>
      <c r="Y2501" s="1" t="str">
        <f>MID(L2501,14,1)</f>
        <v/>
      </c>
      <c r="Z2501" s="2" t="str">
        <f>IF(IFERROR(FIND("PUL",M2501,1),0)&gt;1,"pulido","no")</f>
        <v>no</v>
      </c>
      <c r="AA2501" s="2" t="str">
        <f>IF(IFERROR(FIND("BIOC",M2501,1),0)&gt;1,"BIOCITY","no")</f>
        <v>no</v>
      </c>
      <c r="AB2501" s="2">
        <f>IFERROR(SEARCH("INT",F2501,1),0)+IFERROR(SEARCH("DEV",F2501,1),0)+IFERROR(SEARCH("FC",F2501,1),0)+IFERROR(SEARCH("USD",F2501,1),0)</f>
        <v>0</v>
      </c>
    </row>
    <row r="2502" spans="20:28" x14ac:dyDescent="0.2">
      <c r="T2502" s="6">
        <f>+S2502*N2502</f>
        <v>0</v>
      </c>
      <c r="U2502" s="6">
        <f>+S2502*Q2502</f>
        <v>0</v>
      </c>
      <c r="V2502" s="1" t="str">
        <f>IF(AB2502=0,IFERROR(VLOOKUP(L2502,[1]listaMateriales!A:K,11,0),"-"),"Sin producto")</f>
        <v>Sin Producto</v>
      </c>
      <c r="W2502" s="6">
        <f>+IF(OR(K2502="27",K2502="28",K2502="29"),VLOOKUP(L2502,[1]listaMateriales!A:E,5,0),0)*N2502/1000</f>
        <v>0</v>
      </c>
      <c r="X2502" s="6">
        <f>+IF(W2502=0,0,T2502/W2502)</f>
        <v>0</v>
      </c>
      <c r="Y2502" s="1" t="str">
        <f>MID(L2502,14,1)</f>
        <v/>
      </c>
      <c r="Z2502" s="2" t="str">
        <f>IF(IFERROR(FIND("PUL",M2502,1),0)&gt;1,"pulido","no")</f>
        <v>no</v>
      </c>
      <c r="AA2502" s="2" t="str">
        <f>IF(IFERROR(FIND("BIOC",M2502,1),0)&gt;1,"BIOCITY","no")</f>
        <v>no</v>
      </c>
      <c r="AB2502" s="2">
        <f>IFERROR(SEARCH("INT",F2502,1),0)+IFERROR(SEARCH("DEV",F2502,1),0)+IFERROR(SEARCH("FC",F2502,1),0)+IFERROR(SEARCH("USD",F2502,1),0)</f>
        <v>0</v>
      </c>
    </row>
    <row r="2503" spans="20:28" x14ac:dyDescent="0.2">
      <c r="T2503" s="6">
        <f>+S2503*N2503</f>
        <v>0</v>
      </c>
      <c r="U2503" s="6">
        <f>+S2503*Q2503</f>
        <v>0</v>
      </c>
      <c r="V2503" s="1" t="str">
        <f>IF(AB2503=0,IFERROR(VLOOKUP(L2503,[1]listaMateriales!A:K,11,0),"-"),"Sin producto")</f>
        <v>Sin Producto</v>
      </c>
      <c r="W2503" s="6">
        <f>+IF(OR(K2503="27",K2503="28",K2503="29"),VLOOKUP(L2503,[1]listaMateriales!A:E,5,0),0)*N2503/1000</f>
        <v>0</v>
      </c>
      <c r="X2503" s="6">
        <f>+IF(W2503=0,0,T2503/W2503)</f>
        <v>0</v>
      </c>
      <c r="Y2503" s="1" t="str">
        <f>MID(L2503,14,1)</f>
        <v/>
      </c>
      <c r="Z2503" s="2" t="str">
        <f>IF(IFERROR(FIND("PUL",M2503,1),0)&gt;1,"pulido","no")</f>
        <v>no</v>
      </c>
      <c r="AA2503" s="2" t="str">
        <f>IF(IFERROR(FIND("BIOC",M2503,1),0)&gt;1,"BIOCITY","no")</f>
        <v>no</v>
      </c>
      <c r="AB2503" s="2">
        <f>IFERROR(SEARCH("INT",F2503,1),0)+IFERROR(SEARCH("DEV",F2503,1),0)+IFERROR(SEARCH("FC",F2503,1),0)+IFERROR(SEARCH("USD",F2503,1),0)</f>
        <v>0</v>
      </c>
    </row>
    <row r="2504" spans="20:28" x14ac:dyDescent="0.2">
      <c r="T2504" s="6">
        <f>+S2504*N2504</f>
        <v>0</v>
      </c>
      <c r="U2504" s="6">
        <f>+S2504*Q2504</f>
        <v>0</v>
      </c>
      <c r="V2504" s="1" t="str">
        <f>IF(AB2504=0,IFERROR(VLOOKUP(L2504,[1]listaMateriales!A:K,11,0),"-"),"Sin producto")</f>
        <v>Sin Producto</v>
      </c>
      <c r="W2504" s="6">
        <f>+IF(OR(K2504="27",K2504="28",K2504="29"),VLOOKUP(L2504,[1]listaMateriales!A:E,5,0),0)*N2504/1000</f>
        <v>0</v>
      </c>
      <c r="X2504" s="6">
        <f>+IF(W2504=0,0,T2504/W2504)</f>
        <v>0</v>
      </c>
      <c r="Y2504" s="1" t="str">
        <f>MID(L2504,14,1)</f>
        <v/>
      </c>
      <c r="Z2504" s="2" t="str">
        <f>IF(IFERROR(FIND("PUL",M2504,1),0)&gt;1,"pulido","no")</f>
        <v>no</v>
      </c>
      <c r="AA2504" s="2" t="str">
        <f>IF(IFERROR(FIND("BIOC",M2504,1),0)&gt;1,"BIOCITY","no")</f>
        <v>no</v>
      </c>
      <c r="AB2504" s="2">
        <f>IFERROR(SEARCH("INT",F2504,1),0)+IFERROR(SEARCH("DEV",F2504,1),0)+IFERROR(SEARCH("FC",F2504,1),0)+IFERROR(SEARCH("USD",F2504,1),0)</f>
        <v>0</v>
      </c>
    </row>
    <row r="2505" spans="20:28" x14ac:dyDescent="0.2">
      <c r="T2505" s="6">
        <f>+S2505*N2505</f>
        <v>0</v>
      </c>
      <c r="U2505" s="6">
        <f>+S2505*Q2505</f>
        <v>0</v>
      </c>
      <c r="V2505" s="1" t="str">
        <f>IF(AB2505=0,IFERROR(VLOOKUP(L2505,[1]listaMateriales!A:K,11,0),"-"),"Sin producto")</f>
        <v>Sin Producto</v>
      </c>
      <c r="W2505" s="6">
        <f>+IF(OR(K2505="27",K2505="28",K2505="29"),VLOOKUP(L2505,[1]listaMateriales!A:E,5,0),0)*N2505/1000</f>
        <v>0</v>
      </c>
      <c r="X2505" s="6">
        <f>+IF(W2505=0,0,T2505/W2505)</f>
        <v>0</v>
      </c>
      <c r="Y2505" s="1" t="str">
        <f>MID(L2505,14,1)</f>
        <v/>
      </c>
      <c r="Z2505" s="2" t="str">
        <f>IF(IFERROR(FIND("PUL",M2505,1),0)&gt;1,"pulido","no")</f>
        <v>no</v>
      </c>
      <c r="AA2505" s="2" t="str">
        <f>IF(IFERROR(FIND("BIOC",M2505,1),0)&gt;1,"BIOCITY","no")</f>
        <v>no</v>
      </c>
      <c r="AB2505" s="2">
        <f>IFERROR(SEARCH("INT",F2505,1),0)+IFERROR(SEARCH("DEV",F2505,1),0)+IFERROR(SEARCH("FC",F2505,1),0)+IFERROR(SEARCH("USD",F2505,1),0)</f>
        <v>0</v>
      </c>
    </row>
    <row r="2506" spans="20:28" x14ac:dyDescent="0.2">
      <c r="T2506" s="6">
        <f>+S2506*N2506</f>
        <v>0</v>
      </c>
      <c r="U2506" s="6">
        <f>+S2506*Q2506</f>
        <v>0</v>
      </c>
      <c r="V2506" s="1" t="str">
        <f>IF(AB2506=0,IFERROR(VLOOKUP(L2506,[1]listaMateriales!A:K,11,0),"-"),"Sin producto")</f>
        <v>Sin Producto</v>
      </c>
      <c r="W2506" s="6">
        <f>+IF(OR(K2506="27",K2506="28",K2506="29"),VLOOKUP(L2506,[1]listaMateriales!A:E,5,0),0)*N2506/1000</f>
        <v>0</v>
      </c>
      <c r="X2506" s="6">
        <f>+IF(W2506=0,0,T2506/W2506)</f>
        <v>0</v>
      </c>
      <c r="Y2506" s="1" t="str">
        <f>MID(L2506,14,1)</f>
        <v/>
      </c>
      <c r="Z2506" s="2" t="str">
        <f>IF(IFERROR(FIND("PUL",M2506,1),0)&gt;1,"pulido","no")</f>
        <v>no</v>
      </c>
      <c r="AA2506" s="2" t="str">
        <f>IF(IFERROR(FIND("BIOC",M2506,1),0)&gt;1,"BIOCITY","no")</f>
        <v>no</v>
      </c>
      <c r="AB2506" s="2">
        <f>IFERROR(SEARCH("INT",F2506,1),0)+IFERROR(SEARCH("DEV",F2506,1),0)+IFERROR(SEARCH("FC",F2506,1),0)+IFERROR(SEARCH("USD",F2506,1),0)</f>
        <v>0</v>
      </c>
    </row>
    <row r="2507" spans="20:28" x14ac:dyDescent="0.2">
      <c r="T2507" s="6">
        <f>+S2507*N2507</f>
        <v>0</v>
      </c>
      <c r="U2507" s="6">
        <f>+S2507*Q2507</f>
        <v>0</v>
      </c>
      <c r="V2507" s="1" t="str">
        <f>IF(AB2507=0,IFERROR(VLOOKUP(L2507,[1]listaMateriales!A:K,11,0),"-"),"Sin producto")</f>
        <v>Sin Producto</v>
      </c>
      <c r="W2507" s="6">
        <f>+IF(OR(K2507="27",K2507="28",K2507="29"),VLOOKUP(L2507,[1]listaMateriales!A:E,5,0),0)*N2507/1000</f>
        <v>0</v>
      </c>
      <c r="X2507" s="6">
        <f>+IF(W2507=0,0,T2507/W2507)</f>
        <v>0</v>
      </c>
      <c r="Y2507" s="1" t="str">
        <f>MID(L2507,14,1)</f>
        <v/>
      </c>
      <c r="Z2507" s="2" t="str">
        <f>IF(IFERROR(FIND("PUL",M2507,1),0)&gt;1,"pulido","no")</f>
        <v>no</v>
      </c>
      <c r="AA2507" s="2" t="str">
        <f>IF(IFERROR(FIND("BIOC",M2507,1),0)&gt;1,"BIOCITY","no")</f>
        <v>no</v>
      </c>
      <c r="AB2507" s="2">
        <f>IFERROR(SEARCH("INT",F2507,1),0)+IFERROR(SEARCH("DEV",F2507,1),0)+IFERROR(SEARCH("FC",F2507,1),0)+IFERROR(SEARCH("USD",F2507,1),0)</f>
        <v>0</v>
      </c>
    </row>
    <row r="2508" spans="20:28" x14ac:dyDescent="0.2">
      <c r="T2508" s="6">
        <f>+S2508*N2508</f>
        <v>0</v>
      </c>
      <c r="U2508" s="6">
        <f>+S2508*Q2508</f>
        <v>0</v>
      </c>
      <c r="V2508" s="1" t="str">
        <f>IF(AB2508=0,IFERROR(VLOOKUP(L2508,[1]listaMateriales!A:K,11,0),"-"),"Sin producto")</f>
        <v>Sin Producto</v>
      </c>
      <c r="W2508" s="6">
        <f>+IF(OR(K2508="27",K2508="28",K2508="29"),VLOOKUP(L2508,[1]listaMateriales!A:E,5,0),0)*N2508/1000</f>
        <v>0</v>
      </c>
      <c r="X2508" s="6">
        <f>+IF(W2508=0,0,T2508/W2508)</f>
        <v>0</v>
      </c>
      <c r="Y2508" s="1" t="str">
        <f>MID(L2508,14,1)</f>
        <v/>
      </c>
      <c r="Z2508" s="2" t="str">
        <f>IF(IFERROR(FIND("PUL",M2508,1),0)&gt;1,"pulido","no")</f>
        <v>no</v>
      </c>
      <c r="AA2508" s="2" t="str">
        <f>IF(IFERROR(FIND("BIOC",M2508,1),0)&gt;1,"BIOCITY","no")</f>
        <v>no</v>
      </c>
      <c r="AB2508" s="2">
        <f>IFERROR(SEARCH("INT",F2508,1),0)+IFERROR(SEARCH("DEV",F2508,1),0)+IFERROR(SEARCH("FC",F2508,1),0)+IFERROR(SEARCH("USD",F2508,1),0)</f>
        <v>0</v>
      </c>
    </row>
    <row r="2509" spans="20:28" x14ac:dyDescent="0.2">
      <c r="T2509" s="6">
        <f>+S2509*N2509</f>
        <v>0</v>
      </c>
      <c r="U2509" s="6">
        <f>+S2509*Q2509</f>
        <v>0</v>
      </c>
      <c r="V2509" s="1" t="str">
        <f>IF(AB2509=0,IFERROR(VLOOKUP(L2509,[1]listaMateriales!A:K,11,0),"-"),"Sin producto")</f>
        <v>Sin Producto</v>
      </c>
      <c r="W2509" s="6">
        <f>+IF(OR(K2509="27",K2509="28",K2509="29"),VLOOKUP(L2509,[1]listaMateriales!A:E,5,0),0)*N2509/1000</f>
        <v>0</v>
      </c>
      <c r="X2509" s="6">
        <f>+IF(W2509=0,0,T2509/W2509)</f>
        <v>0</v>
      </c>
      <c r="Y2509" s="1" t="str">
        <f>MID(L2509,14,1)</f>
        <v/>
      </c>
      <c r="Z2509" s="2" t="str">
        <f>IF(IFERROR(FIND("PUL",M2509,1),0)&gt;1,"pulido","no")</f>
        <v>no</v>
      </c>
      <c r="AA2509" s="2" t="str">
        <f>IF(IFERROR(FIND("BIOC",M2509,1),0)&gt;1,"BIOCITY","no")</f>
        <v>no</v>
      </c>
      <c r="AB2509" s="2">
        <f>IFERROR(SEARCH("INT",F2509,1),0)+IFERROR(SEARCH("DEV",F2509,1),0)+IFERROR(SEARCH("FC",F2509,1),0)+IFERROR(SEARCH("USD",F2509,1),0)</f>
        <v>0</v>
      </c>
    </row>
    <row r="2510" spans="20:28" x14ac:dyDescent="0.2">
      <c r="T2510" s="6">
        <f>+S2510*N2510</f>
        <v>0</v>
      </c>
      <c r="U2510" s="6">
        <f>+S2510*Q2510</f>
        <v>0</v>
      </c>
      <c r="V2510" s="1" t="str">
        <f>IF(AB2510=0,IFERROR(VLOOKUP(L2510,[1]listaMateriales!A:K,11,0),"-"),"Sin producto")</f>
        <v>Sin Producto</v>
      </c>
      <c r="W2510" s="6">
        <f>+IF(OR(K2510="27",K2510="28",K2510="29"),VLOOKUP(L2510,[1]listaMateriales!A:E,5,0),0)*N2510/1000</f>
        <v>0</v>
      </c>
      <c r="X2510" s="6">
        <f>+IF(W2510=0,0,T2510/W2510)</f>
        <v>0</v>
      </c>
      <c r="Y2510" s="1" t="str">
        <f>MID(L2510,14,1)</f>
        <v/>
      </c>
      <c r="Z2510" s="2" t="str">
        <f>IF(IFERROR(FIND("PUL",M2510,1),0)&gt;1,"pulido","no")</f>
        <v>no</v>
      </c>
      <c r="AA2510" s="2" t="str">
        <f>IF(IFERROR(FIND("BIOC",M2510,1),0)&gt;1,"BIOCITY","no")</f>
        <v>no</v>
      </c>
      <c r="AB2510" s="2">
        <f>IFERROR(SEARCH("INT",F2510,1),0)+IFERROR(SEARCH("DEV",F2510,1),0)+IFERROR(SEARCH("FC",F2510,1),0)+IFERROR(SEARCH("USD",F2510,1),0)</f>
        <v>0</v>
      </c>
    </row>
    <row r="2511" spans="20:28" x14ac:dyDescent="0.2">
      <c r="T2511" s="6">
        <f>+S2511*N2511</f>
        <v>0</v>
      </c>
      <c r="U2511" s="6">
        <f>+S2511*Q2511</f>
        <v>0</v>
      </c>
      <c r="V2511" s="1" t="str">
        <f>IF(AB2511=0,IFERROR(VLOOKUP(L2511,[1]listaMateriales!A:K,11,0),"-"),"Sin producto")</f>
        <v>Sin Producto</v>
      </c>
      <c r="W2511" s="6">
        <f>+IF(OR(K2511="27",K2511="28",K2511="29"),VLOOKUP(L2511,[1]listaMateriales!A:E,5,0),0)*N2511/1000</f>
        <v>0</v>
      </c>
      <c r="X2511" s="6">
        <f>+IF(W2511=0,0,T2511/W2511)</f>
        <v>0</v>
      </c>
      <c r="Y2511" s="1" t="str">
        <f>MID(L2511,14,1)</f>
        <v/>
      </c>
      <c r="Z2511" s="2" t="str">
        <f>IF(IFERROR(FIND("PUL",M2511,1),0)&gt;1,"pulido","no")</f>
        <v>no</v>
      </c>
      <c r="AA2511" s="2" t="str">
        <f>IF(IFERROR(FIND("BIOC",M2511,1),0)&gt;1,"BIOCITY","no")</f>
        <v>no</v>
      </c>
      <c r="AB2511" s="2">
        <f>IFERROR(SEARCH("INT",F2511,1),0)+IFERROR(SEARCH("DEV",F2511,1),0)+IFERROR(SEARCH("FC",F2511,1),0)+IFERROR(SEARCH("USD",F2511,1),0)</f>
        <v>0</v>
      </c>
    </row>
    <row r="2512" spans="20:28" x14ac:dyDescent="0.2">
      <c r="T2512" s="6">
        <f>+S2512*N2512</f>
        <v>0</v>
      </c>
      <c r="U2512" s="6">
        <f>+S2512*Q2512</f>
        <v>0</v>
      </c>
      <c r="V2512" s="1" t="str">
        <f>IF(AB2512=0,IFERROR(VLOOKUP(L2512,[1]listaMateriales!A:K,11,0),"-"),"Sin producto")</f>
        <v>Sin Producto</v>
      </c>
      <c r="W2512" s="6">
        <f>+IF(OR(K2512="27",K2512="28",K2512="29"),VLOOKUP(L2512,[1]listaMateriales!A:E,5,0),0)*N2512/1000</f>
        <v>0</v>
      </c>
      <c r="X2512" s="6">
        <f>+IF(W2512=0,0,T2512/W2512)</f>
        <v>0</v>
      </c>
      <c r="Y2512" s="1" t="str">
        <f>MID(L2512,14,1)</f>
        <v/>
      </c>
      <c r="Z2512" s="2" t="str">
        <f>IF(IFERROR(FIND("PUL",M2512,1),0)&gt;1,"pulido","no")</f>
        <v>no</v>
      </c>
      <c r="AA2512" s="2" t="str">
        <f>IF(IFERROR(FIND("BIOC",M2512,1),0)&gt;1,"BIOCITY","no")</f>
        <v>no</v>
      </c>
      <c r="AB2512" s="2">
        <f>IFERROR(SEARCH("INT",F2512,1),0)+IFERROR(SEARCH("DEV",F2512,1),0)+IFERROR(SEARCH("FC",F2512,1),0)+IFERROR(SEARCH("USD",F2512,1),0)</f>
        <v>0</v>
      </c>
    </row>
    <row r="2513" spans="20:28" x14ac:dyDescent="0.2">
      <c r="T2513" s="6">
        <f>+S2513*N2513</f>
        <v>0</v>
      </c>
      <c r="U2513" s="6">
        <f>+S2513*Q2513</f>
        <v>0</v>
      </c>
      <c r="V2513" s="1" t="str">
        <f>IF(AB2513=0,IFERROR(VLOOKUP(L2513,[1]listaMateriales!A:K,11,0),"-"),"Sin producto")</f>
        <v>Sin Producto</v>
      </c>
      <c r="W2513" s="6">
        <f>+IF(OR(K2513="27",K2513="28",K2513="29"),VLOOKUP(L2513,[1]listaMateriales!A:E,5,0),0)*N2513/1000</f>
        <v>0</v>
      </c>
      <c r="X2513" s="6">
        <f>+IF(W2513=0,0,T2513/W2513)</f>
        <v>0</v>
      </c>
      <c r="Y2513" s="1" t="str">
        <f>MID(L2513,14,1)</f>
        <v/>
      </c>
      <c r="Z2513" s="2" t="str">
        <f>IF(IFERROR(FIND("PUL",M2513,1),0)&gt;1,"pulido","no")</f>
        <v>no</v>
      </c>
      <c r="AA2513" s="2" t="str">
        <f>IF(IFERROR(FIND("BIOC",M2513,1),0)&gt;1,"BIOCITY","no")</f>
        <v>no</v>
      </c>
      <c r="AB2513" s="2">
        <f>IFERROR(SEARCH("INT",F2513,1),0)+IFERROR(SEARCH("DEV",F2513,1),0)+IFERROR(SEARCH("FC",F2513,1),0)+IFERROR(SEARCH("USD",F2513,1),0)</f>
        <v>0</v>
      </c>
    </row>
    <row r="2514" spans="20:28" x14ac:dyDescent="0.2">
      <c r="T2514" s="6">
        <f>+S2514*N2514</f>
        <v>0</v>
      </c>
      <c r="U2514" s="6">
        <f>+S2514*Q2514</f>
        <v>0</v>
      </c>
      <c r="V2514" s="1" t="str">
        <f>IF(AB2514=0,IFERROR(VLOOKUP(L2514,[1]listaMateriales!A:K,11,0),"-"),"Sin producto")</f>
        <v>Sin Producto</v>
      </c>
      <c r="W2514" s="6">
        <f>+IF(OR(K2514="27",K2514="28",K2514="29"),VLOOKUP(L2514,[1]listaMateriales!A:E,5,0),0)*N2514/1000</f>
        <v>0</v>
      </c>
      <c r="X2514" s="6">
        <f>+IF(W2514=0,0,T2514/W2514)</f>
        <v>0</v>
      </c>
      <c r="Y2514" s="1" t="str">
        <f>MID(L2514,14,1)</f>
        <v/>
      </c>
      <c r="Z2514" s="2" t="str">
        <f>IF(IFERROR(FIND("PUL",M2514,1),0)&gt;1,"pulido","no")</f>
        <v>no</v>
      </c>
      <c r="AA2514" s="2" t="str">
        <f>IF(IFERROR(FIND("BIOC",M2514,1),0)&gt;1,"BIOCITY","no")</f>
        <v>no</v>
      </c>
      <c r="AB2514" s="2">
        <f>IFERROR(SEARCH("INT",F2514,1),0)+IFERROR(SEARCH("DEV",F2514,1),0)+IFERROR(SEARCH("FC",F2514,1),0)+IFERROR(SEARCH("USD",F2514,1),0)</f>
        <v>0</v>
      </c>
    </row>
    <row r="2515" spans="20:28" x14ac:dyDescent="0.2">
      <c r="T2515" s="6">
        <f>+S2515*N2515</f>
        <v>0</v>
      </c>
      <c r="U2515" s="6">
        <f>+S2515*Q2515</f>
        <v>0</v>
      </c>
      <c r="V2515" s="1" t="str">
        <f>IF(AB2515=0,IFERROR(VLOOKUP(L2515,[1]listaMateriales!A:K,11,0),"-"),"Sin producto")</f>
        <v>Sin Producto</v>
      </c>
      <c r="W2515" s="6">
        <f>+IF(OR(K2515="27",K2515="28",K2515="29"),VLOOKUP(L2515,[1]listaMateriales!A:E,5,0),0)*N2515/1000</f>
        <v>0</v>
      </c>
      <c r="X2515" s="6">
        <f>+IF(W2515=0,0,T2515/W2515)</f>
        <v>0</v>
      </c>
      <c r="Y2515" s="1" t="str">
        <f>MID(L2515,14,1)</f>
        <v/>
      </c>
      <c r="Z2515" s="2" t="str">
        <f>IF(IFERROR(FIND("PUL",M2515,1),0)&gt;1,"pulido","no")</f>
        <v>no</v>
      </c>
      <c r="AA2515" s="2" t="str">
        <f>IF(IFERROR(FIND("BIOC",M2515,1),0)&gt;1,"BIOCITY","no")</f>
        <v>no</v>
      </c>
      <c r="AB2515" s="2">
        <f>IFERROR(SEARCH("INT",F2515,1),0)+IFERROR(SEARCH("DEV",F2515,1),0)+IFERROR(SEARCH("FC",F2515,1),0)+IFERROR(SEARCH("USD",F2515,1),0)</f>
        <v>0</v>
      </c>
    </row>
    <row r="2516" spans="20:28" x14ac:dyDescent="0.2">
      <c r="T2516" s="6">
        <f>+S2516*N2516</f>
        <v>0</v>
      </c>
      <c r="U2516" s="6">
        <f>+S2516*Q2516</f>
        <v>0</v>
      </c>
      <c r="V2516" s="1" t="str">
        <f>IF(AB2516=0,IFERROR(VLOOKUP(L2516,[1]listaMateriales!A:K,11,0),"-"),"Sin producto")</f>
        <v>Sin Producto</v>
      </c>
      <c r="W2516" s="6">
        <f>+IF(OR(K2516="27",K2516="28",K2516="29"),VLOOKUP(L2516,[1]listaMateriales!A:E,5,0),0)*N2516/1000</f>
        <v>0</v>
      </c>
      <c r="X2516" s="6">
        <f>+IF(W2516=0,0,T2516/W2516)</f>
        <v>0</v>
      </c>
      <c r="Y2516" s="1" t="str">
        <f>MID(L2516,14,1)</f>
        <v/>
      </c>
      <c r="Z2516" s="2" t="str">
        <f>IF(IFERROR(FIND("PUL",M2516,1),0)&gt;1,"pulido","no")</f>
        <v>no</v>
      </c>
      <c r="AA2516" s="2" t="str">
        <f>IF(IFERROR(FIND("BIOC",M2516,1),0)&gt;1,"BIOCITY","no")</f>
        <v>no</v>
      </c>
      <c r="AB2516" s="2">
        <f>IFERROR(SEARCH("INT",F2516,1),0)+IFERROR(SEARCH("DEV",F2516,1),0)+IFERROR(SEARCH("FC",F2516,1),0)+IFERROR(SEARCH("USD",F2516,1),0)</f>
        <v>0</v>
      </c>
    </row>
    <row r="2517" spans="20:28" x14ac:dyDescent="0.2">
      <c r="T2517" s="6">
        <f>+S2517*N2517</f>
        <v>0</v>
      </c>
      <c r="U2517" s="6">
        <f>+S2517*Q2517</f>
        <v>0</v>
      </c>
      <c r="V2517" s="1" t="str">
        <f>IF(AB2517=0,IFERROR(VLOOKUP(L2517,[1]listaMateriales!A:K,11,0),"-"),"Sin producto")</f>
        <v>Sin Producto</v>
      </c>
      <c r="W2517" s="6">
        <f>+IF(OR(K2517="27",K2517="28",K2517="29"),VLOOKUP(L2517,[1]listaMateriales!A:E,5,0),0)*N2517/1000</f>
        <v>0</v>
      </c>
      <c r="X2517" s="6">
        <f>+IF(W2517=0,0,T2517/W2517)</f>
        <v>0</v>
      </c>
      <c r="Y2517" s="1" t="str">
        <f>MID(L2517,14,1)</f>
        <v/>
      </c>
      <c r="Z2517" s="2" t="str">
        <f>IF(IFERROR(FIND("PUL",M2517,1),0)&gt;1,"pulido","no")</f>
        <v>no</v>
      </c>
      <c r="AA2517" s="2" t="str">
        <f>IF(IFERROR(FIND("BIOC",M2517,1),0)&gt;1,"BIOCITY","no")</f>
        <v>no</v>
      </c>
      <c r="AB2517" s="2">
        <f>IFERROR(SEARCH("INT",F2517,1),0)+IFERROR(SEARCH("DEV",F2517,1),0)+IFERROR(SEARCH("FC",F2517,1),0)+IFERROR(SEARCH("USD",F2517,1),0)</f>
        <v>0</v>
      </c>
    </row>
    <row r="2518" spans="20:28" x14ac:dyDescent="0.2">
      <c r="T2518" s="6">
        <f>+S2518*N2518</f>
        <v>0</v>
      </c>
      <c r="U2518" s="6">
        <f>+S2518*Q2518</f>
        <v>0</v>
      </c>
      <c r="V2518" s="1" t="str">
        <f>IF(AB2518=0,IFERROR(VLOOKUP(L2518,[1]listaMateriales!A:K,11,0),"-"),"Sin producto")</f>
        <v>Sin Producto</v>
      </c>
      <c r="W2518" s="6">
        <f>+IF(OR(K2518="27",K2518="28",K2518="29"),VLOOKUP(L2518,[1]listaMateriales!A:E,5,0),0)*N2518/1000</f>
        <v>0</v>
      </c>
      <c r="X2518" s="6">
        <f>+IF(W2518=0,0,T2518/W2518)</f>
        <v>0</v>
      </c>
      <c r="Y2518" s="1" t="str">
        <f>MID(L2518,14,1)</f>
        <v/>
      </c>
      <c r="Z2518" s="2" t="str">
        <f>IF(IFERROR(FIND("PUL",M2518,1),0)&gt;1,"pulido","no")</f>
        <v>no</v>
      </c>
      <c r="AA2518" s="2" t="str">
        <f>IF(IFERROR(FIND("BIOC",M2518,1),0)&gt;1,"BIOCITY","no")</f>
        <v>no</v>
      </c>
      <c r="AB2518" s="2">
        <f>IFERROR(SEARCH("INT",F2518,1),0)+IFERROR(SEARCH("DEV",F2518,1),0)+IFERROR(SEARCH("FC",F2518,1),0)+IFERROR(SEARCH("USD",F2518,1),0)</f>
        <v>0</v>
      </c>
    </row>
    <row r="2519" spans="20:28" x14ac:dyDescent="0.2">
      <c r="T2519" s="6">
        <f>+S2519*N2519</f>
        <v>0</v>
      </c>
      <c r="U2519" s="6">
        <f>+S2519*Q2519</f>
        <v>0</v>
      </c>
      <c r="V2519" s="1" t="str">
        <f>IF(AB2519=0,IFERROR(VLOOKUP(L2519,[1]listaMateriales!A:K,11,0),"-"),"Sin producto")</f>
        <v>Sin Producto</v>
      </c>
      <c r="W2519" s="6">
        <f>+IF(OR(K2519="27",K2519="28",K2519="29"),VLOOKUP(L2519,[1]listaMateriales!A:E,5,0),0)*N2519/1000</f>
        <v>0</v>
      </c>
      <c r="X2519" s="6">
        <f>+IF(W2519=0,0,T2519/W2519)</f>
        <v>0</v>
      </c>
      <c r="Y2519" s="1" t="str">
        <f>MID(L2519,14,1)</f>
        <v/>
      </c>
      <c r="Z2519" s="2" t="str">
        <f>IF(IFERROR(FIND("PUL",M2519,1),0)&gt;1,"pulido","no")</f>
        <v>no</v>
      </c>
      <c r="AA2519" s="2" t="str">
        <f>IF(IFERROR(FIND("BIOC",M2519,1),0)&gt;1,"BIOCITY","no")</f>
        <v>no</v>
      </c>
      <c r="AB2519" s="2">
        <f>IFERROR(SEARCH("INT",F2519,1),0)+IFERROR(SEARCH("DEV",F2519,1),0)+IFERROR(SEARCH("FC",F2519,1),0)+IFERROR(SEARCH("USD",F2519,1),0)</f>
        <v>0</v>
      </c>
    </row>
    <row r="2520" spans="20:28" x14ac:dyDescent="0.2">
      <c r="T2520" s="6">
        <f>+S2520*N2520</f>
        <v>0</v>
      </c>
      <c r="U2520" s="6">
        <f>+S2520*Q2520</f>
        <v>0</v>
      </c>
      <c r="V2520" s="1" t="str">
        <f>IF(AB2520=0,IFERROR(VLOOKUP(L2520,[1]listaMateriales!A:K,11,0),"-"),"Sin producto")</f>
        <v>Sin Producto</v>
      </c>
      <c r="W2520" s="6">
        <f>+IF(OR(K2520="27",K2520="28",K2520="29"),VLOOKUP(L2520,[1]listaMateriales!A:E,5,0),0)*N2520/1000</f>
        <v>0</v>
      </c>
      <c r="X2520" s="6">
        <f>+IF(W2520=0,0,T2520/W2520)</f>
        <v>0</v>
      </c>
      <c r="Y2520" s="1" t="str">
        <f>MID(L2520,14,1)</f>
        <v/>
      </c>
      <c r="Z2520" s="2" t="str">
        <f>IF(IFERROR(FIND("PUL",M2520,1),0)&gt;1,"pulido","no")</f>
        <v>no</v>
      </c>
      <c r="AA2520" s="2" t="str">
        <f>IF(IFERROR(FIND("BIOC",M2520,1),0)&gt;1,"BIOCITY","no")</f>
        <v>no</v>
      </c>
      <c r="AB2520" s="2">
        <f>IFERROR(SEARCH("INT",F2520,1),0)+IFERROR(SEARCH("DEV",F2520,1),0)+IFERROR(SEARCH("FC",F2520,1),0)+IFERROR(SEARCH("USD",F2520,1),0)</f>
        <v>0</v>
      </c>
    </row>
    <row r="2521" spans="20:28" x14ac:dyDescent="0.2">
      <c r="T2521" s="6">
        <f>+S2521*N2521</f>
        <v>0</v>
      </c>
      <c r="U2521" s="6">
        <f>+S2521*Q2521</f>
        <v>0</v>
      </c>
      <c r="V2521" s="1" t="str">
        <f>IF(AB2521=0,IFERROR(VLOOKUP(L2521,[1]listaMateriales!A:K,11,0),"-"),"Sin producto")</f>
        <v>Sin Producto</v>
      </c>
      <c r="W2521" s="6">
        <f>+IF(OR(K2521="27",K2521="28",K2521="29"),VLOOKUP(L2521,[1]listaMateriales!A:E,5,0),0)*N2521/1000</f>
        <v>0</v>
      </c>
      <c r="X2521" s="6">
        <f>+IF(W2521=0,0,T2521/W2521)</f>
        <v>0</v>
      </c>
      <c r="Y2521" s="1" t="str">
        <f>MID(L2521,14,1)</f>
        <v/>
      </c>
      <c r="Z2521" s="2" t="str">
        <f>IF(IFERROR(FIND("PUL",M2521,1),0)&gt;1,"pulido","no")</f>
        <v>no</v>
      </c>
      <c r="AA2521" s="2" t="str">
        <f>IF(IFERROR(FIND("BIOC",M2521,1),0)&gt;1,"BIOCITY","no")</f>
        <v>no</v>
      </c>
      <c r="AB2521" s="2">
        <f>IFERROR(SEARCH("INT",F2521,1),0)+IFERROR(SEARCH("DEV",F2521,1),0)+IFERROR(SEARCH("FC",F2521,1),0)+IFERROR(SEARCH("USD",F2521,1),0)</f>
        <v>0</v>
      </c>
    </row>
    <row r="2522" spans="20:28" x14ac:dyDescent="0.2">
      <c r="T2522" s="6">
        <f>+S2522*N2522</f>
        <v>0</v>
      </c>
      <c r="U2522" s="6">
        <f>+S2522*Q2522</f>
        <v>0</v>
      </c>
      <c r="V2522" s="1" t="str">
        <f>IF(AB2522=0,IFERROR(VLOOKUP(L2522,[1]listaMateriales!A:K,11,0),"-"),"Sin producto")</f>
        <v>Sin Producto</v>
      </c>
      <c r="W2522" s="6">
        <f>+IF(OR(K2522="27",K2522="28",K2522="29"),VLOOKUP(L2522,[1]listaMateriales!A:E,5,0),0)*N2522/1000</f>
        <v>0</v>
      </c>
      <c r="X2522" s="6">
        <f>+IF(W2522=0,0,T2522/W2522)</f>
        <v>0</v>
      </c>
      <c r="Y2522" s="1" t="str">
        <f>MID(L2522,14,1)</f>
        <v/>
      </c>
      <c r="Z2522" s="2" t="str">
        <f>IF(IFERROR(FIND("PUL",M2522,1),0)&gt;1,"pulido","no")</f>
        <v>no</v>
      </c>
      <c r="AA2522" s="2" t="str">
        <f>IF(IFERROR(FIND("BIOC",M2522,1),0)&gt;1,"BIOCITY","no")</f>
        <v>no</v>
      </c>
      <c r="AB2522" s="2">
        <f>IFERROR(SEARCH("INT",F2522,1),0)+IFERROR(SEARCH("DEV",F2522,1),0)+IFERROR(SEARCH("FC",F2522,1),0)+IFERROR(SEARCH("USD",F2522,1),0)</f>
        <v>0</v>
      </c>
    </row>
    <row r="2523" spans="20:28" x14ac:dyDescent="0.2">
      <c r="T2523" s="6">
        <f>+S2523*N2523</f>
        <v>0</v>
      </c>
      <c r="U2523" s="6">
        <f>+S2523*Q2523</f>
        <v>0</v>
      </c>
      <c r="V2523" s="1" t="str">
        <f>IF(AB2523=0,IFERROR(VLOOKUP(L2523,[1]listaMateriales!A:K,11,0),"-"),"Sin producto")</f>
        <v>Sin Producto</v>
      </c>
      <c r="W2523" s="6">
        <f>+IF(OR(K2523="27",K2523="28",K2523="29"),VLOOKUP(L2523,[1]listaMateriales!A:E,5,0),0)*N2523/1000</f>
        <v>0</v>
      </c>
      <c r="X2523" s="6">
        <f>+IF(W2523=0,0,T2523/W2523)</f>
        <v>0</v>
      </c>
      <c r="Y2523" s="1" t="str">
        <f>MID(L2523,14,1)</f>
        <v/>
      </c>
      <c r="Z2523" s="2" t="str">
        <f>IF(IFERROR(FIND("PUL",M2523,1),0)&gt;1,"pulido","no")</f>
        <v>no</v>
      </c>
      <c r="AA2523" s="2" t="str">
        <f>IF(IFERROR(FIND("BIOC",M2523,1),0)&gt;1,"BIOCITY","no")</f>
        <v>no</v>
      </c>
      <c r="AB2523" s="2">
        <f>IFERROR(SEARCH("INT",F2523,1),0)+IFERROR(SEARCH("DEV",F2523,1),0)+IFERROR(SEARCH("FC",F2523,1),0)+IFERROR(SEARCH("USD",F2523,1),0)</f>
        <v>0</v>
      </c>
    </row>
    <row r="2524" spans="20:28" x14ac:dyDescent="0.2">
      <c r="T2524" s="6">
        <f>+S2524*N2524</f>
        <v>0</v>
      </c>
      <c r="U2524" s="6">
        <f>+S2524*Q2524</f>
        <v>0</v>
      </c>
      <c r="V2524" s="1" t="str">
        <f>IF(AB2524=0,IFERROR(VLOOKUP(L2524,[1]listaMateriales!A:K,11,0),"-"),"Sin producto")</f>
        <v>Sin Producto</v>
      </c>
      <c r="W2524" s="6">
        <f>+IF(OR(K2524="27",K2524="28",K2524="29"),VLOOKUP(L2524,[1]listaMateriales!A:E,5,0),0)*N2524/1000</f>
        <v>0</v>
      </c>
      <c r="X2524" s="6">
        <f>+IF(W2524=0,0,T2524/W2524)</f>
        <v>0</v>
      </c>
      <c r="Y2524" s="1" t="str">
        <f>MID(L2524,14,1)</f>
        <v/>
      </c>
      <c r="Z2524" s="2" t="str">
        <f>IF(IFERROR(FIND("PUL",M2524,1),0)&gt;1,"pulido","no")</f>
        <v>no</v>
      </c>
      <c r="AA2524" s="2" t="str">
        <f>IF(IFERROR(FIND("BIOC",M2524,1),0)&gt;1,"BIOCITY","no")</f>
        <v>no</v>
      </c>
      <c r="AB2524" s="2">
        <f>IFERROR(SEARCH("INT",F2524,1),0)+IFERROR(SEARCH("DEV",F2524,1),0)+IFERROR(SEARCH("FC",F2524,1),0)+IFERROR(SEARCH("USD",F2524,1),0)</f>
        <v>0</v>
      </c>
    </row>
    <row r="2525" spans="20:28" x14ac:dyDescent="0.2">
      <c r="T2525" s="6">
        <f>+S2525*N2525</f>
        <v>0</v>
      </c>
      <c r="U2525" s="6">
        <f>+S2525*Q2525</f>
        <v>0</v>
      </c>
      <c r="V2525" s="1" t="str">
        <f>IF(AB2525=0,IFERROR(VLOOKUP(L2525,[1]listaMateriales!A:K,11,0),"-"),"Sin producto")</f>
        <v>Sin Producto</v>
      </c>
      <c r="W2525" s="6">
        <f>+IF(OR(K2525="27",K2525="28",K2525="29"),VLOOKUP(L2525,[1]listaMateriales!A:E,5,0),0)*N2525/1000</f>
        <v>0</v>
      </c>
      <c r="X2525" s="6">
        <f>+IF(W2525=0,0,T2525/W2525)</f>
        <v>0</v>
      </c>
      <c r="Y2525" s="1" t="str">
        <f>MID(L2525,14,1)</f>
        <v/>
      </c>
      <c r="Z2525" s="2" t="str">
        <f>IF(IFERROR(FIND("PUL",M2525,1),0)&gt;1,"pulido","no")</f>
        <v>no</v>
      </c>
      <c r="AA2525" s="2" t="str">
        <f>IF(IFERROR(FIND("BIOC",M2525,1),0)&gt;1,"BIOCITY","no")</f>
        <v>no</v>
      </c>
      <c r="AB2525" s="2">
        <f>IFERROR(SEARCH("INT",F2525,1),0)+IFERROR(SEARCH("DEV",F2525,1),0)+IFERROR(SEARCH("FC",F2525,1),0)+IFERROR(SEARCH("USD",F2525,1),0)</f>
        <v>0</v>
      </c>
    </row>
    <row r="2526" spans="20:28" x14ac:dyDescent="0.2">
      <c r="T2526" s="6">
        <f>+S2526*N2526</f>
        <v>0</v>
      </c>
      <c r="U2526" s="6">
        <f>+S2526*Q2526</f>
        <v>0</v>
      </c>
      <c r="V2526" s="1" t="str">
        <f>IF(AB2526=0,IFERROR(VLOOKUP(L2526,[1]listaMateriales!A:K,11,0),"-"),"Sin producto")</f>
        <v>Sin Producto</v>
      </c>
      <c r="W2526" s="6">
        <f>+IF(OR(K2526="27",K2526="28",K2526="29"),VLOOKUP(L2526,[1]listaMateriales!A:E,5,0),0)*N2526/1000</f>
        <v>0</v>
      </c>
      <c r="X2526" s="6">
        <f>+IF(W2526=0,0,T2526/W2526)</f>
        <v>0</v>
      </c>
      <c r="Y2526" s="1" t="str">
        <f>MID(L2526,14,1)</f>
        <v/>
      </c>
      <c r="Z2526" s="2" t="str">
        <f>IF(IFERROR(FIND("PUL",M2526,1),0)&gt;1,"pulido","no")</f>
        <v>no</v>
      </c>
      <c r="AA2526" s="2" t="str">
        <f>IF(IFERROR(FIND("BIOC",M2526,1),0)&gt;1,"BIOCITY","no")</f>
        <v>no</v>
      </c>
      <c r="AB2526" s="2">
        <f>IFERROR(SEARCH("INT",F2526,1),0)+IFERROR(SEARCH("DEV",F2526,1),0)+IFERROR(SEARCH("FC",F2526,1),0)+IFERROR(SEARCH("USD",F2526,1),0)</f>
        <v>0</v>
      </c>
    </row>
    <row r="2527" spans="20:28" x14ac:dyDescent="0.2">
      <c r="T2527" s="6">
        <f>+S2527*N2527</f>
        <v>0</v>
      </c>
      <c r="U2527" s="6">
        <f>+S2527*Q2527</f>
        <v>0</v>
      </c>
      <c r="V2527" s="1" t="str">
        <f>IF(AB2527=0,IFERROR(VLOOKUP(L2527,[1]listaMateriales!A:K,11,0),"-"),"Sin producto")</f>
        <v>Sin Producto</v>
      </c>
      <c r="W2527" s="6">
        <f>+IF(OR(K2527="27",K2527="28",K2527="29"),VLOOKUP(L2527,[1]listaMateriales!A:E,5,0),0)*N2527/1000</f>
        <v>0</v>
      </c>
      <c r="X2527" s="6">
        <f>+IF(W2527=0,0,T2527/W2527)</f>
        <v>0</v>
      </c>
      <c r="Y2527" s="1" t="str">
        <f>MID(L2527,14,1)</f>
        <v/>
      </c>
      <c r="Z2527" s="2" t="str">
        <f>IF(IFERROR(FIND("PUL",M2527,1),0)&gt;1,"pulido","no")</f>
        <v>no</v>
      </c>
      <c r="AA2527" s="2" t="str">
        <f>IF(IFERROR(FIND("BIOC",M2527,1),0)&gt;1,"BIOCITY","no")</f>
        <v>no</v>
      </c>
      <c r="AB2527" s="2">
        <f>IFERROR(SEARCH("INT",F2527,1),0)+IFERROR(SEARCH("DEV",F2527,1),0)+IFERROR(SEARCH("FC",F2527,1),0)+IFERROR(SEARCH("USD",F2527,1),0)</f>
        <v>0</v>
      </c>
    </row>
    <row r="2528" spans="20:28" x14ac:dyDescent="0.2">
      <c r="T2528" s="6">
        <f>+S2528*N2528</f>
        <v>0</v>
      </c>
      <c r="U2528" s="6">
        <f>+S2528*Q2528</f>
        <v>0</v>
      </c>
      <c r="V2528" s="1" t="str">
        <f>IF(AB2528=0,IFERROR(VLOOKUP(L2528,[1]listaMateriales!A:K,11,0),"-"),"Sin producto")</f>
        <v>Sin Producto</v>
      </c>
      <c r="W2528" s="6">
        <f>+IF(OR(K2528="27",K2528="28",K2528="29"),VLOOKUP(L2528,[1]listaMateriales!A:E,5,0),0)*N2528/1000</f>
        <v>0</v>
      </c>
      <c r="X2528" s="6">
        <f>+IF(W2528=0,0,T2528/W2528)</f>
        <v>0</v>
      </c>
      <c r="Y2528" s="1" t="str">
        <f>MID(L2528,14,1)</f>
        <v/>
      </c>
      <c r="Z2528" s="2" t="str">
        <f>IF(IFERROR(FIND("PUL",M2528,1),0)&gt;1,"pulido","no")</f>
        <v>no</v>
      </c>
      <c r="AA2528" s="2" t="str">
        <f>IF(IFERROR(FIND("BIOC",M2528,1),0)&gt;1,"BIOCITY","no")</f>
        <v>no</v>
      </c>
      <c r="AB2528" s="2">
        <f>IFERROR(SEARCH("INT",F2528,1),0)+IFERROR(SEARCH("DEV",F2528,1),0)+IFERROR(SEARCH("FC",F2528,1),0)+IFERROR(SEARCH("USD",F2528,1),0)</f>
        <v>0</v>
      </c>
    </row>
    <row r="2529" spans="20:28" x14ac:dyDescent="0.2">
      <c r="T2529" s="6">
        <f>+S2529*N2529</f>
        <v>0</v>
      </c>
      <c r="U2529" s="6">
        <f>+S2529*Q2529</f>
        <v>0</v>
      </c>
      <c r="V2529" s="1" t="str">
        <f>IF(AB2529=0,IFERROR(VLOOKUP(L2529,[1]listaMateriales!A:K,11,0),"-"),"Sin producto")</f>
        <v>Sin Producto</v>
      </c>
      <c r="W2529" s="6">
        <f>+IF(OR(K2529="27",K2529="28",K2529="29"),VLOOKUP(L2529,[1]listaMateriales!A:E,5,0),0)*N2529/1000</f>
        <v>0</v>
      </c>
      <c r="X2529" s="6">
        <f>+IF(W2529=0,0,T2529/W2529)</f>
        <v>0</v>
      </c>
      <c r="Y2529" s="1" t="str">
        <f>MID(L2529,14,1)</f>
        <v/>
      </c>
      <c r="Z2529" s="2" t="str">
        <f>IF(IFERROR(FIND("PUL",M2529,1),0)&gt;1,"pulido","no")</f>
        <v>no</v>
      </c>
      <c r="AA2529" s="2" t="str">
        <f>IF(IFERROR(FIND("BIOC",M2529,1),0)&gt;1,"BIOCITY","no")</f>
        <v>no</v>
      </c>
      <c r="AB2529" s="2">
        <f>IFERROR(SEARCH("INT",F2529,1),0)+IFERROR(SEARCH("DEV",F2529,1),0)+IFERROR(SEARCH("FC",F2529,1),0)+IFERROR(SEARCH("USD",F2529,1),0)</f>
        <v>0</v>
      </c>
    </row>
    <row r="2530" spans="20:28" x14ac:dyDescent="0.2">
      <c r="T2530" s="6">
        <f>+S2530*N2530</f>
        <v>0</v>
      </c>
      <c r="U2530" s="6">
        <f>+S2530*Q2530</f>
        <v>0</v>
      </c>
      <c r="V2530" s="1" t="str">
        <f>IF(AB2530=0,IFERROR(VLOOKUP(L2530,[1]listaMateriales!A:K,11,0),"-"),"Sin producto")</f>
        <v>Sin Producto</v>
      </c>
      <c r="W2530" s="6">
        <f>+IF(OR(K2530="27",K2530="28",K2530="29"),VLOOKUP(L2530,[1]listaMateriales!A:E,5,0),0)*N2530/1000</f>
        <v>0</v>
      </c>
      <c r="X2530" s="6">
        <f>+IF(W2530=0,0,T2530/W2530)</f>
        <v>0</v>
      </c>
      <c r="Y2530" s="1" t="str">
        <f>MID(L2530,14,1)</f>
        <v/>
      </c>
      <c r="Z2530" s="2" t="str">
        <f>IF(IFERROR(FIND("PUL",M2530,1),0)&gt;1,"pulido","no")</f>
        <v>no</v>
      </c>
      <c r="AA2530" s="2" t="str">
        <f>IF(IFERROR(FIND("BIOC",M2530,1),0)&gt;1,"BIOCITY","no")</f>
        <v>no</v>
      </c>
      <c r="AB2530" s="2">
        <f>IFERROR(SEARCH("INT",F2530,1),0)+IFERROR(SEARCH("DEV",F2530,1),0)+IFERROR(SEARCH("FC",F2530,1),0)+IFERROR(SEARCH("USD",F2530,1),0)</f>
        <v>0</v>
      </c>
    </row>
    <row r="2531" spans="20:28" x14ac:dyDescent="0.2">
      <c r="T2531" s="6">
        <f>+S2531*N2531</f>
        <v>0</v>
      </c>
      <c r="U2531" s="6">
        <f>+S2531*Q2531</f>
        <v>0</v>
      </c>
      <c r="V2531" s="1" t="str">
        <f>IF(AB2531=0,IFERROR(VLOOKUP(L2531,[1]listaMateriales!A:K,11,0),"-"),"Sin producto")</f>
        <v>Sin Producto</v>
      </c>
      <c r="W2531" s="6">
        <f>+IF(OR(K2531="27",K2531="28",K2531="29"),VLOOKUP(L2531,[1]listaMateriales!A:E,5,0),0)*N2531/1000</f>
        <v>0</v>
      </c>
      <c r="X2531" s="6">
        <f>+IF(W2531=0,0,T2531/W2531)</f>
        <v>0</v>
      </c>
      <c r="Y2531" s="1" t="str">
        <f>MID(L2531,14,1)</f>
        <v/>
      </c>
      <c r="Z2531" s="2" t="str">
        <f>IF(IFERROR(FIND("PUL",M2531,1),0)&gt;1,"pulido","no")</f>
        <v>no</v>
      </c>
      <c r="AA2531" s="2" t="str">
        <f>IF(IFERROR(FIND("BIOC",M2531,1),0)&gt;1,"BIOCITY","no")</f>
        <v>no</v>
      </c>
      <c r="AB2531" s="2">
        <f>IFERROR(SEARCH("INT",F2531,1),0)+IFERROR(SEARCH("DEV",F2531,1),0)+IFERROR(SEARCH("FC",F2531,1),0)+IFERROR(SEARCH("USD",F2531,1),0)</f>
        <v>0</v>
      </c>
    </row>
    <row r="2532" spans="20:28" x14ac:dyDescent="0.2">
      <c r="T2532" s="6">
        <f>+S2532*N2532</f>
        <v>0</v>
      </c>
      <c r="U2532" s="6">
        <f>+S2532*Q2532</f>
        <v>0</v>
      </c>
      <c r="V2532" s="1" t="str">
        <f>IF(AB2532=0,IFERROR(VLOOKUP(L2532,[1]listaMateriales!A:K,11,0),"-"),"Sin producto")</f>
        <v>Sin Producto</v>
      </c>
      <c r="W2532" s="6">
        <f>+IF(OR(K2532="27",K2532="28",K2532="29"),VLOOKUP(L2532,[1]listaMateriales!A:E,5,0),0)*N2532/1000</f>
        <v>0</v>
      </c>
      <c r="X2532" s="6">
        <f>+IF(W2532=0,0,T2532/W2532)</f>
        <v>0</v>
      </c>
      <c r="Y2532" s="1" t="str">
        <f>MID(L2532,14,1)</f>
        <v/>
      </c>
      <c r="Z2532" s="2" t="str">
        <f>IF(IFERROR(FIND("PUL",M2532,1),0)&gt;1,"pulido","no")</f>
        <v>no</v>
      </c>
      <c r="AA2532" s="2" t="str">
        <f>IF(IFERROR(FIND("BIOC",M2532,1),0)&gt;1,"BIOCITY","no")</f>
        <v>no</v>
      </c>
      <c r="AB2532" s="2">
        <f>IFERROR(SEARCH("INT",F2532,1),0)+IFERROR(SEARCH("DEV",F2532,1),0)+IFERROR(SEARCH("FC",F2532,1),0)+IFERROR(SEARCH("USD",F2532,1),0)</f>
        <v>0</v>
      </c>
    </row>
    <row r="2533" spans="20:28" x14ac:dyDescent="0.2">
      <c r="T2533" s="6">
        <f>+S2533*N2533</f>
        <v>0</v>
      </c>
      <c r="U2533" s="6">
        <f>+S2533*Q2533</f>
        <v>0</v>
      </c>
      <c r="V2533" s="1" t="str">
        <f>IF(AB2533=0,IFERROR(VLOOKUP(L2533,[1]listaMateriales!A:K,11,0),"-"),"Sin producto")</f>
        <v>Sin Producto</v>
      </c>
      <c r="W2533" s="6">
        <f>+IF(OR(K2533="27",K2533="28",K2533="29"),VLOOKUP(L2533,[1]listaMateriales!A:E,5,0),0)*N2533/1000</f>
        <v>0</v>
      </c>
      <c r="X2533" s="6">
        <f>+IF(W2533=0,0,T2533/W2533)</f>
        <v>0</v>
      </c>
      <c r="Y2533" s="1" t="str">
        <f>MID(L2533,14,1)</f>
        <v/>
      </c>
      <c r="Z2533" s="2" t="str">
        <f>IF(IFERROR(FIND("PUL",M2533,1),0)&gt;1,"pulido","no")</f>
        <v>no</v>
      </c>
      <c r="AA2533" s="2" t="str">
        <f>IF(IFERROR(FIND("BIOC",M2533,1),0)&gt;1,"BIOCITY","no")</f>
        <v>no</v>
      </c>
      <c r="AB2533" s="2">
        <f>IFERROR(SEARCH("INT",F2533,1),0)+IFERROR(SEARCH("DEV",F2533,1),0)+IFERROR(SEARCH("FC",F2533,1),0)+IFERROR(SEARCH("USD",F2533,1),0)</f>
        <v>0</v>
      </c>
    </row>
    <row r="2534" spans="20:28" x14ac:dyDescent="0.2">
      <c r="T2534" s="6">
        <f>+S2534*N2534</f>
        <v>0</v>
      </c>
      <c r="U2534" s="6">
        <f>+S2534*Q2534</f>
        <v>0</v>
      </c>
      <c r="V2534" s="1" t="str">
        <f>IF(AB2534=0,IFERROR(VLOOKUP(L2534,[1]listaMateriales!A:K,11,0),"-"),"Sin producto")</f>
        <v>Sin Producto</v>
      </c>
      <c r="W2534" s="6">
        <f>+IF(OR(K2534="27",K2534="28",K2534="29"),VLOOKUP(L2534,[1]listaMateriales!A:E,5,0),0)*N2534/1000</f>
        <v>0</v>
      </c>
      <c r="X2534" s="6">
        <f>+IF(W2534=0,0,T2534/W2534)</f>
        <v>0</v>
      </c>
      <c r="Y2534" s="1" t="str">
        <f>MID(L2534,14,1)</f>
        <v/>
      </c>
      <c r="Z2534" s="2" t="str">
        <f>IF(IFERROR(FIND("PUL",M2534,1),0)&gt;1,"pulido","no")</f>
        <v>no</v>
      </c>
      <c r="AA2534" s="2" t="str">
        <f>IF(IFERROR(FIND("BIOC",M2534,1),0)&gt;1,"BIOCITY","no")</f>
        <v>no</v>
      </c>
      <c r="AB2534" s="2">
        <f>IFERROR(SEARCH("INT",F2534,1),0)+IFERROR(SEARCH("DEV",F2534,1),0)+IFERROR(SEARCH("FC",F2534,1),0)+IFERROR(SEARCH("USD",F2534,1),0)</f>
        <v>0</v>
      </c>
    </row>
    <row r="2535" spans="20:28" x14ac:dyDescent="0.2">
      <c r="T2535" s="6">
        <f>+S2535*N2535</f>
        <v>0</v>
      </c>
      <c r="U2535" s="6">
        <f>+S2535*Q2535</f>
        <v>0</v>
      </c>
      <c r="V2535" s="1" t="str">
        <f>IF(AB2535=0,IFERROR(VLOOKUP(L2535,[1]listaMateriales!A:K,11,0),"-"),"Sin producto")</f>
        <v>Sin Producto</v>
      </c>
      <c r="W2535" s="6">
        <f>+IF(OR(K2535="27",K2535="28",K2535="29"),VLOOKUP(L2535,[1]listaMateriales!A:E,5,0),0)*N2535/1000</f>
        <v>0</v>
      </c>
      <c r="X2535" s="6">
        <f>+IF(W2535=0,0,T2535/W2535)</f>
        <v>0</v>
      </c>
      <c r="Y2535" s="1" t="str">
        <f>MID(L2535,14,1)</f>
        <v/>
      </c>
      <c r="Z2535" s="2" t="str">
        <f>IF(IFERROR(FIND("PUL",M2535,1),0)&gt;1,"pulido","no")</f>
        <v>no</v>
      </c>
      <c r="AA2535" s="2" t="str">
        <f>IF(IFERROR(FIND("BIOC",M2535,1),0)&gt;1,"BIOCITY","no")</f>
        <v>no</v>
      </c>
      <c r="AB2535" s="2">
        <f>IFERROR(SEARCH("INT",F2535,1),0)+IFERROR(SEARCH("DEV",F2535,1),0)+IFERROR(SEARCH("FC",F2535,1),0)+IFERROR(SEARCH("USD",F2535,1),0)</f>
        <v>0</v>
      </c>
    </row>
    <row r="2536" spans="20:28" x14ac:dyDescent="0.2">
      <c r="T2536" s="6">
        <f>+S2536*N2536</f>
        <v>0</v>
      </c>
      <c r="U2536" s="6">
        <f>+S2536*Q2536</f>
        <v>0</v>
      </c>
      <c r="V2536" s="1" t="str">
        <f>IF(AB2536=0,IFERROR(VLOOKUP(L2536,[1]listaMateriales!A:K,11,0),"-"),"Sin producto")</f>
        <v>Sin Producto</v>
      </c>
      <c r="W2536" s="6">
        <f>+IF(OR(K2536="27",K2536="28",K2536="29"),VLOOKUP(L2536,[1]listaMateriales!A:E,5,0),0)*N2536/1000</f>
        <v>0</v>
      </c>
      <c r="X2536" s="6">
        <f>+IF(W2536=0,0,T2536/W2536)</f>
        <v>0</v>
      </c>
      <c r="Y2536" s="1" t="str">
        <f>MID(L2536,14,1)</f>
        <v/>
      </c>
      <c r="Z2536" s="2" t="str">
        <f>IF(IFERROR(FIND("PUL",M2536,1),0)&gt;1,"pulido","no")</f>
        <v>no</v>
      </c>
      <c r="AA2536" s="2" t="str">
        <f>IF(IFERROR(FIND("BIOC",M2536,1),0)&gt;1,"BIOCITY","no")</f>
        <v>no</v>
      </c>
      <c r="AB2536" s="2">
        <f>IFERROR(SEARCH("INT",F2536,1),0)+IFERROR(SEARCH("DEV",F2536,1),0)+IFERROR(SEARCH("FC",F2536,1),0)+IFERROR(SEARCH("USD",F2536,1),0)</f>
        <v>0</v>
      </c>
    </row>
    <row r="2537" spans="20:28" x14ac:dyDescent="0.2">
      <c r="T2537" s="6">
        <f>+S2537*N2537</f>
        <v>0</v>
      </c>
      <c r="U2537" s="6">
        <f>+S2537*Q2537</f>
        <v>0</v>
      </c>
      <c r="V2537" s="1" t="str">
        <f>IF(AB2537=0,IFERROR(VLOOKUP(L2537,[1]listaMateriales!A:K,11,0),"-"),"Sin producto")</f>
        <v>Sin Producto</v>
      </c>
      <c r="W2537" s="6">
        <f>+IF(OR(K2537="27",K2537="28",K2537="29"),VLOOKUP(L2537,[1]listaMateriales!A:E,5,0),0)*N2537/1000</f>
        <v>0</v>
      </c>
      <c r="X2537" s="6">
        <f>+IF(W2537=0,0,T2537/W2537)</f>
        <v>0</v>
      </c>
      <c r="Y2537" s="1" t="str">
        <f>MID(L2537,14,1)</f>
        <v/>
      </c>
      <c r="Z2537" s="2" t="str">
        <f>IF(IFERROR(FIND("PUL",M2537,1),0)&gt;1,"pulido","no")</f>
        <v>no</v>
      </c>
      <c r="AA2537" s="2" t="str">
        <f>IF(IFERROR(FIND("BIOC",M2537,1),0)&gt;1,"BIOCITY","no")</f>
        <v>no</v>
      </c>
      <c r="AB2537" s="2">
        <f>IFERROR(SEARCH("INT",F2537,1),0)+IFERROR(SEARCH("DEV",F2537,1),0)+IFERROR(SEARCH("FC",F2537,1),0)+IFERROR(SEARCH("USD",F2537,1),0)</f>
        <v>0</v>
      </c>
    </row>
    <row r="2538" spans="20:28" x14ac:dyDescent="0.2">
      <c r="T2538" s="6">
        <f>+S2538*N2538</f>
        <v>0</v>
      </c>
      <c r="U2538" s="6">
        <f>+S2538*Q2538</f>
        <v>0</v>
      </c>
      <c r="V2538" s="1" t="str">
        <f>IF(AB2538=0,IFERROR(VLOOKUP(L2538,[1]listaMateriales!A:K,11,0),"-"),"Sin producto")</f>
        <v>Sin Producto</v>
      </c>
      <c r="W2538" s="6">
        <f>+IF(OR(K2538="27",K2538="28",K2538="29"),VLOOKUP(L2538,[1]listaMateriales!A:E,5,0),0)*N2538/1000</f>
        <v>0</v>
      </c>
      <c r="X2538" s="6">
        <f>+IF(W2538=0,0,T2538/W2538)</f>
        <v>0</v>
      </c>
      <c r="Y2538" s="1" t="str">
        <f>MID(L2538,14,1)</f>
        <v/>
      </c>
      <c r="Z2538" s="2" t="str">
        <f>IF(IFERROR(FIND("PUL",M2538,1),0)&gt;1,"pulido","no")</f>
        <v>no</v>
      </c>
      <c r="AA2538" s="2" t="str">
        <f>IF(IFERROR(FIND("BIOC",M2538,1),0)&gt;1,"BIOCITY","no")</f>
        <v>no</v>
      </c>
      <c r="AB2538" s="2">
        <f>IFERROR(SEARCH("INT",F2538,1),0)+IFERROR(SEARCH("DEV",F2538,1),0)+IFERROR(SEARCH("FC",F2538,1),0)+IFERROR(SEARCH("USD",F2538,1),0)</f>
        <v>0</v>
      </c>
    </row>
    <row r="2539" spans="20:28" x14ac:dyDescent="0.2">
      <c r="T2539" s="6">
        <f>+S2539*N2539</f>
        <v>0</v>
      </c>
      <c r="U2539" s="6">
        <f>+S2539*Q2539</f>
        <v>0</v>
      </c>
      <c r="V2539" s="1" t="str">
        <f>IF(AB2539=0,IFERROR(VLOOKUP(L2539,[1]listaMateriales!A:K,11,0),"-"),"Sin producto")</f>
        <v>Sin Producto</v>
      </c>
      <c r="W2539" s="6">
        <f>+IF(OR(K2539="27",K2539="28",K2539="29"),VLOOKUP(L2539,[1]listaMateriales!A:E,5,0),0)*N2539/1000</f>
        <v>0</v>
      </c>
      <c r="X2539" s="6">
        <f>+IF(W2539=0,0,T2539/W2539)</f>
        <v>0</v>
      </c>
      <c r="Y2539" s="1" t="str">
        <f>MID(L2539,14,1)</f>
        <v/>
      </c>
      <c r="Z2539" s="2" t="str">
        <f>IF(IFERROR(FIND("PUL",M2539,1),0)&gt;1,"pulido","no")</f>
        <v>no</v>
      </c>
      <c r="AA2539" s="2" t="str">
        <f>IF(IFERROR(FIND("BIOC",M2539,1),0)&gt;1,"BIOCITY","no")</f>
        <v>no</v>
      </c>
      <c r="AB2539" s="2">
        <f>IFERROR(SEARCH("INT",F2539,1),0)+IFERROR(SEARCH("DEV",F2539,1),0)+IFERROR(SEARCH("FC",F2539,1),0)+IFERROR(SEARCH("USD",F2539,1),0)</f>
        <v>0</v>
      </c>
    </row>
    <row r="2540" spans="20:28" x14ac:dyDescent="0.2">
      <c r="T2540" s="6">
        <f>+S2540*N2540</f>
        <v>0</v>
      </c>
      <c r="U2540" s="6">
        <f>+S2540*Q2540</f>
        <v>0</v>
      </c>
      <c r="V2540" s="1" t="str">
        <f>IF(AB2540=0,IFERROR(VLOOKUP(L2540,[1]listaMateriales!A:K,11,0),"-"),"Sin producto")</f>
        <v>Sin Producto</v>
      </c>
      <c r="W2540" s="6">
        <f>+IF(OR(K2540="27",K2540="28",K2540="29"),VLOOKUP(L2540,[1]listaMateriales!A:E,5,0),0)*N2540/1000</f>
        <v>0</v>
      </c>
      <c r="X2540" s="6">
        <f>+IF(W2540=0,0,T2540/W2540)</f>
        <v>0</v>
      </c>
      <c r="Y2540" s="1" t="str">
        <f>MID(L2540,14,1)</f>
        <v/>
      </c>
      <c r="Z2540" s="2" t="str">
        <f>IF(IFERROR(FIND("PUL",M2540,1),0)&gt;1,"pulido","no")</f>
        <v>no</v>
      </c>
      <c r="AA2540" s="2" t="str">
        <f>IF(IFERROR(FIND("BIOC",M2540,1),0)&gt;1,"BIOCITY","no")</f>
        <v>no</v>
      </c>
      <c r="AB2540" s="2">
        <f>IFERROR(SEARCH("INT",F2540,1),0)+IFERROR(SEARCH("DEV",F2540,1),0)+IFERROR(SEARCH("FC",F2540,1),0)+IFERROR(SEARCH("USD",F2540,1),0)</f>
        <v>0</v>
      </c>
    </row>
    <row r="2541" spans="20:28" x14ac:dyDescent="0.2">
      <c r="T2541" s="6">
        <f>+S2541*N2541</f>
        <v>0</v>
      </c>
      <c r="U2541" s="6">
        <f>+S2541*Q2541</f>
        <v>0</v>
      </c>
      <c r="V2541" s="1" t="str">
        <f>IF(AB2541=0,IFERROR(VLOOKUP(L2541,[1]listaMateriales!A:K,11,0),"-"),"Sin producto")</f>
        <v>Sin Producto</v>
      </c>
      <c r="W2541" s="6">
        <f>+IF(OR(K2541="27",K2541="28",K2541="29"),VLOOKUP(L2541,[1]listaMateriales!A:E,5,0),0)*N2541/1000</f>
        <v>0</v>
      </c>
      <c r="X2541" s="6">
        <f>+IF(W2541=0,0,T2541/W2541)</f>
        <v>0</v>
      </c>
      <c r="Y2541" s="1" t="str">
        <f>MID(L2541,14,1)</f>
        <v/>
      </c>
      <c r="Z2541" s="2" t="str">
        <f>IF(IFERROR(FIND("PUL",M2541,1),0)&gt;1,"pulido","no")</f>
        <v>no</v>
      </c>
      <c r="AA2541" s="2" t="str">
        <f>IF(IFERROR(FIND("BIOC",M2541,1),0)&gt;1,"BIOCITY","no")</f>
        <v>no</v>
      </c>
      <c r="AB2541" s="2">
        <f>IFERROR(SEARCH("INT",F2541,1),0)+IFERROR(SEARCH("DEV",F2541,1),0)+IFERROR(SEARCH("FC",F2541,1),0)+IFERROR(SEARCH("USD",F2541,1),0)</f>
        <v>0</v>
      </c>
    </row>
    <row r="2542" spans="20:28" x14ac:dyDescent="0.2">
      <c r="T2542" s="6">
        <f>+S2542*N2542</f>
        <v>0</v>
      </c>
      <c r="U2542" s="6">
        <f>+S2542*Q2542</f>
        <v>0</v>
      </c>
      <c r="V2542" s="1" t="str">
        <f>IF(AB2542=0,IFERROR(VLOOKUP(L2542,[1]listaMateriales!A:K,11,0),"-"),"Sin producto")</f>
        <v>Sin Producto</v>
      </c>
      <c r="W2542" s="6">
        <f>+IF(OR(K2542="27",K2542="28",K2542="29"),VLOOKUP(L2542,[1]listaMateriales!A:E,5,0),0)*N2542/1000</f>
        <v>0</v>
      </c>
      <c r="X2542" s="6">
        <f>+IF(W2542=0,0,T2542/W2542)</f>
        <v>0</v>
      </c>
      <c r="Y2542" s="1" t="str">
        <f>MID(L2542,14,1)</f>
        <v/>
      </c>
      <c r="Z2542" s="2" t="str">
        <f>IF(IFERROR(FIND("PUL",M2542,1),0)&gt;1,"pulido","no")</f>
        <v>no</v>
      </c>
      <c r="AA2542" s="2" t="str">
        <f>IF(IFERROR(FIND("BIOC",M2542,1),0)&gt;1,"BIOCITY","no")</f>
        <v>no</v>
      </c>
      <c r="AB2542" s="2">
        <f>IFERROR(SEARCH("INT",F2542,1),0)+IFERROR(SEARCH("DEV",F2542,1),0)+IFERROR(SEARCH("FC",F2542,1),0)+IFERROR(SEARCH("USD",F2542,1),0)</f>
        <v>0</v>
      </c>
    </row>
    <row r="2543" spans="20:28" x14ac:dyDescent="0.2">
      <c r="T2543" s="6">
        <f>+S2543*N2543</f>
        <v>0</v>
      </c>
      <c r="U2543" s="6">
        <f>+S2543*Q2543</f>
        <v>0</v>
      </c>
      <c r="V2543" s="1" t="str">
        <f>IF(AB2543=0,IFERROR(VLOOKUP(L2543,[1]listaMateriales!A:K,11,0),"-"),"Sin producto")</f>
        <v>Sin Producto</v>
      </c>
      <c r="W2543" s="6">
        <f>+IF(OR(K2543="27",K2543="28",K2543="29"),VLOOKUP(L2543,[1]listaMateriales!A:E,5,0),0)*N2543/1000</f>
        <v>0</v>
      </c>
      <c r="X2543" s="6">
        <f>+IF(W2543=0,0,T2543/W2543)</f>
        <v>0</v>
      </c>
      <c r="Y2543" s="1" t="str">
        <f>MID(L2543,14,1)</f>
        <v/>
      </c>
      <c r="Z2543" s="2" t="str">
        <f>IF(IFERROR(FIND("PUL",M2543,1),0)&gt;1,"pulido","no")</f>
        <v>no</v>
      </c>
      <c r="AA2543" s="2" t="str">
        <f>IF(IFERROR(FIND("BIOC",M2543,1),0)&gt;1,"BIOCITY","no")</f>
        <v>no</v>
      </c>
      <c r="AB2543" s="2">
        <f>IFERROR(SEARCH("INT",F2543,1),0)+IFERROR(SEARCH("DEV",F2543,1),0)+IFERROR(SEARCH("FC",F2543,1),0)+IFERROR(SEARCH("USD",F2543,1),0)</f>
        <v>0</v>
      </c>
    </row>
    <row r="2544" spans="20:28" x14ac:dyDescent="0.2">
      <c r="T2544" s="6">
        <f>+S2544*N2544</f>
        <v>0</v>
      </c>
      <c r="U2544" s="6">
        <f>+S2544*Q2544</f>
        <v>0</v>
      </c>
      <c r="V2544" s="1" t="str">
        <f>IF(AB2544=0,IFERROR(VLOOKUP(L2544,[1]listaMateriales!A:K,11,0),"-"),"Sin producto")</f>
        <v>Sin Producto</v>
      </c>
      <c r="W2544" s="6">
        <f>+IF(OR(K2544="27",K2544="28",K2544="29"),VLOOKUP(L2544,[1]listaMateriales!A:E,5,0),0)*N2544/1000</f>
        <v>0</v>
      </c>
      <c r="X2544" s="6">
        <f>+IF(W2544=0,0,T2544/W2544)</f>
        <v>0</v>
      </c>
      <c r="Y2544" s="1" t="str">
        <f>MID(L2544,14,1)</f>
        <v/>
      </c>
      <c r="Z2544" s="2" t="str">
        <f>IF(IFERROR(FIND("PUL",M2544,1),0)&gt;1,"pulido","no")</f>
        <v>no</v>
      </c>
      <c r="AA2544" s="2" t="str">
        <f>IF(IFERROR(FIND("BIOC",M2544,1),0)&gt;1,"BIOCITY","no")</f>
        <v>no</v>
      </c>
      <c r="AB2544" s="2">
        <f>IFERROR(SEARCH("INT",F2544,1),0)+IFERROR(SEARCH("DEV",F2544,1),0)+IFERROR(SEARCH("FC",F2544,1),0)+IFERROR(SEARCH("USD",F2544,1),0)</f>
        <v>0</v>
      </c>
    </row>
    <row r="2545" spans="20:28" x14ac:dyDescent="0.2">
      <c r="T2545" s="6">
        <f>+S2545*N2545</f>
        <v>0</v>
      </c>
      <c r="U2545" s="6">
        <f>+S2545*Q2545</f>
        <v>0</v>
      </c>
      <c r="V2545" s="1" t="str">
        <f>IF(AB2545=0,IFERROR(VLOOKUP(L2545,[1]listaMateriales!A:K,11,0),"-"),"Sin producto")</f>
        <v>Sin Producto</v>
      </c>
      <c r="W2545" s="6">
        <f>+IF(OR(K2545="27",K2545="28",K2545="29"),VLOOKUP(L2545,[1]listaMateriales!A:E,5,0),0)*N2545/1000</f>
        <v>0</v>
      </c>
      <c r="X2545" s="6">
        <f>+IF(W2545=0,0,T2545/W2545)</f>
        <v>0</v>
      </c>
      <c r="Y2545" s="1" t="str">
        <f>MID(L2545,14,1)</f>
        <v/>
      </c>
      <c r="Z2545" s="2" t="str">
        <f>IF(IFERROR(FIND("PUL",M2545,1),0)&gt;1,"pulido","no")</f>
        <v>no</v>
      </c>
      <c r="AA2545" s="2" t="str">
        <f>IF(IFERROR(FIND("BIOC",M2545,1),0)&gt;1,"BIOCITY","no")</f>
        <v>no</v>
      </c>
      <c r="AB2545" s="2">
        <f>IFERROR(SEARCH("INT",F2545,1),0)+IFERROR(SEARCH("DEV",F2545,1),0)+IFERROR(SEARCH("FC",F2545,1),0)+IFERROR(SEARCH("USD",F2545,1),0)</f>
        <v>0</v>
      </c>
    </row>
    <row r="2546" spans="20:28" x14ac:dyDescent="0.2">
      <c r="T2546" s="6">
        <f>+S2546*N2546</f>
        <v>0</v>
      </c>
      <c r="U2546" s="6">
        <f>+S2546*Q2546</f>
        <v>0</v>
      </c>
      <c r="V2546" s="1" t="str">
        <f>IF(AB2546=0,IFERROR(VLOOKUP(L2546,[1]listaMateriales!A:K,11,0),"-"),"Sin producto")</f>
        <v>Sin Producto</v>
      </c>
      <c r="W2546" s="6">
        <f>+IF(OR(K2546="27",K2546="28",K2546="29"),VLOOKUP(L2546,[1]listaMateriales!A:E,5,0),0)*N2546/1000</f>
        <v>0</v>
      </c>
      <c r="X2546" s="6">
        <f>+IF(W2546=0,0,T2546/W2546)</f>
        <v>0</v>
      </c>
      <c r="Y2546" s="1" t="str">
        <f>MID(L2546,14,1)</f>
        <v/>
      </c>
      <c r="Z2546" s="2" t="str">
        <f>IF(IFERROR(FIND("PUL",M2546,1),0)&gt;1,"pulido","no")</f>
        <v>no</v>
      </c>
      <c r="AA2546" s="2" t="str">
        <f>IF(IFERROR(FIND("BIOC",M2546,1),0)&gt;1,"BIOCITY","no")</f>
        <v>no</v>
      </c>
      <c r="AB2546" s="2">
        <f>IFERROR(SEARCH("INT",F2546,1),0)+IFERROR(SEARCH("DEV",F2546,1),0)+IFERROR(SEARCH("FC",F2546,1),0)+IFERROR(SEARCH("USD",F2546,1),0)</f>
        <v>0</v>
      </c>
    </row>
    <row r="2547" spans="20:28" x14ac:dyDescent="0.2">
      <c r="T2547" s="6">
        <f>+S2547*N2547</f>
        <v>0</v>
      </c>
      <c r="U2547" s="6">
        <f>+S2547*Q2547</f>
        <v>0</v>
      </c>
      <c r="V2547" s="1" t="str">
        <f>IF(AB2547=0,IFERROR(VLOOKUP(L2547,[1]listaMateriales!A:K,11,0),"-"),"Sin producto")</f>
        <v>Sin Producto</v>
      </c>
      <c r="W2547" s="6">
        <f>+IF(OR(K2547="27",K2547="28",K2547="29"),VLOOKUP(L2547,[1]listaMateriales!A:E,5,0),0)*N2547/1000</f>
        <v>0</v>
      </c>
      <c r="X2547" s="6">
        <f>+IF(W2547=0,0,T2547/W2547)</f>
        <v>0</v>
      </c>
      <c r="Y2547" s="1" t="str">
        <f>MID(L2547,14,1)</f>
        <v/>
      </c>
      <c r="Z2547" s="2" t="str">
        <f>IF(IFERROR(FIND("PUL",M2547,1),0)&gt;1,"pulido","no")</f>
        <v>no</v>
      </c>
      <c r="AA2547" s="2" t="str">
        <f>IF(IFERROR(FIND("BIOC",M2547,1),0)&gt;1,"BIOCITY","no")</f>
        <v>no</v>
      </c>
      <c r="AB2547" s="2">
        <f>IFERROR(SEARCH("INT",F2547,1),0)+IFERROR(SEARCH("DEV",F2547,1),0)+IFERROR(SEARCH("FC",F2547,1),0)+IFERROR(SEARCH("USD",F2547,1),0)</f>
        <v>0</v>
      </c>
    </row>
    <row r="2548" spans="20:28" x14ac:dyDescent="0.2">
      <c r="T2548" s="6">
        <f>+S2548*N2548</f>
        <v>0</v>
      </c>
      <c r="U2548" s="6">
        <f>+S2548*Q2548</f>
        <v>0</v>
      </c>
      <c r="V2548" s="1" t="str">
        <f>IF(AB2548=0,IFERROR(VLOOKUP(L2548,[1]listaMateriales!A:K,11,0),"-"),"Sin producto")</f>
        <v>Sin Producto</v>
      </c>
      <c r="W2548" s="6">
        <f>+IF(OR(K2548="27",K2548="28",K2548="29"),VLOOKUP(L2548,[1]listaMateriales!A:E,5,0),0)*N2548/1000</f>
        <v>0</v>
      </c>
      <c r="X2548" s="6">
        <f>+IF(W2548=0,0,T2548/W2548)</f>
        <v>0</v>
      </c>
      <c r="Y2548" s="1" t="str">
        <f>MID(L2548,14,1)</f>
        <v/>
      </c>
      <c r="Z2548" s="2" t="str">
        <f>IF(IFERROR(FIND("PUL",M2548,1),0)&gt;1,"pulido","no")</f>
        <v>no</v>
      </c>
      <c r="AA2548" s="2" t="str">
        <f>IF(IFERROR(FIND("BIOC",M2548,1),0)&gt;1,"BIOCITY","no")</f>
        <v>no</v>
      </c>
      <c r="AB2548" s="2">
        <f>IFERROR(SEARCH("INT",F2548,1),0)+IFERROR(SEARCH("DEV",F2548,1),0)+IFERROR(SEARCH("FC",F2548,1),0)+IFERROR(SEARCH("USD",F2548,1),0)</f>
        <v>0</v>
      </c>
    </row>
    <row r="2549" spans="20:28" x14ac:dyDescent="0.2">
      <c r="T2549" s="6">
        <f>+S2549*N2549</f>
        <v>0</v>
      </c>
      <c r="U2549" s="6">
        <f>+S2549*Q2549</f>
        <v>0</v>
      </c>
      <c r="V2549" s="1" t="str">
        <f>IF(AB2549=0,IFERROR(VLOOKUP(L2549,[1]listaMateriales!A:K,11,0),"-"),"Sin producto")</f>
        <v>Sin Producto</v>
      </c>
      <c r="W2549" s="6">
        <f>+IF(OR(K2549="27",K2549="28",K2549="29"),VLOOKUP(L2549,[1]listaMateriales!A:E,5,0),0)*N2549/1000</f>
        <v>0</v>
      </c>
      <c r="X2549" s="6">
        <f>+IF(W2549=0,0,T2549/W2549)</f>
        <v>0</v>
      </c>
      <c r="Y2549" s="1" t="str">
        <f>MID(L2549,14,1)</f>
        <v/>
      </c>
      <c r="Z2549" s="2" t="str">
        <f>IF(IFERROR(FIND("PUL",M2549,1),0)&gt;1,"pulido","no")</f>
        <v>no</v>
      </c>
      <c r="AA2549" s="2" t="str">
        <f>IF(IFERROR(FIND("BIOC",M2549,1),0)&gt;1,"BIOCITY","no")</f>
        <v>no</v>
      </c>
      <c r="AB2549" s="2">
        <f>IFERROR(SEARCH("INT",F2549,1),0)+IFERROR(SEARCH("DEV",F2549,1),0)+IFERROR(SEARCH("FC",F2549,1),0)+IFERROR(SEARCH("USD",F2549,1),0)</f>
        <v>0</v>
      </c>
    </row>
    <row r="2550" spans="20:28" x14ac:dyDescent="0.2">
      <c r="T2550" s="6">
        <f>+S2550*N2550</f>
        <v>0</v>
      </c>
      <c r="U2550" s="6">
        <f>+S2550*Q2550</f>
        <v>0</v>
      </c>
      <c r="V2550" s="1" t="str">
        <f>IF(AB2550=0,IFERROR(VLOOKUP(L2550,[1]listaMateriales!A:K,11,0),"-"),"Sin producto")</f>
        <v>Sin Producto</v>
      </c>
      <c r="W2550" s="6">
        <f>+IF(OR(K2550="27",K2550="28",K2550="29"),VLOOKUP(L2550,[1]listaMateriales!A:E,5,0),0)*N2550/1000</f>
        <v>0</v>
      </c>
      <c r="X2550" s="6">
        <f>+IF(W2550=0,0,T2550/W2550)</f>
        <v>0</v>
      </c>
      <c r="Y2550" s="1" t="str">
        <f>MID(L2550,14,1)</f>
        <v/>
      </c>
      <c r="Z2550" s="2" t="str">
        <f>IF(IFERROR(FIND("PUL",M2550,1),0)&gt;1,"pulido","no")</f>
        <v>no</v>
      </c>
      <c r="AA2550" s="2" t="str">
        <f>IF(IFERROR(FIND("BIOC",M2550,1),0)&gt;1,"BIOCITY","no")</f>
        <v>no</v>
      </c>
      <c r="AB2550" s="2">
        <f>IFERROR(SEARCH("INT",F2550,1),0)+IFERROR(SEARCH("DEV",F2550,1),0)+IFERROR(SEARCH("FC",F2550,1),0)+IFERROR(SEARCH("USD",F2550,1),0)</f>
        <v>0</v>
      </c>
    </row>
    <row r="2551" spans="20:28" x14ac:dyDescent="0.2">
      <c r="T2551" s="6">
        <f>+S2551*N2551</f>
        <v>0</v>
      </c>
      <c r="U2551" s="6">
        <f>+S2551*Q2551</f>
        <v>0</v>
      </c>
      <c r="V2551" s="1" t="str">
        <f>IF(AB2551=0,IFERROR(VLOOKUP(L2551,[1]listaMateriales!A:K,11,0),"-"),"Sin producto")</f>
        <v>Sin Producto</v>
      </c>
      <c r="W2551" s="6">
        <f>+IF(OR(K2551="27",K2551="28",K2551="29"),VLOOKUP(L2551,[1]listaMateriales!A:E,5,0),0)*N2551/1000</f>
        <v>0</v>
      </c>
      <c r="X2551" s="6">
        <f>+IF(W2551=0,0,T2551/W2551)</f>
        <v>0</v>
      </c>
      <c r="Y2551" s="1" t="str">
        <f>MID(L2551,14,1)</f>
        <v/>
      </c>
      <c r="Z2551" s="2" t="str">
        <f>IF(IFERROR(FIND("PUL",M2551,1),0)&gt;1,"pulido","no")</f>
        <v>no</v>
      </c>
      <c r="AA2551" s="2" t="str">
        <f>IF(IFERROR(FIND("BIOC",M2551,1),0)&gt;1,"BIOCITY","no")</f>
        <v>no</v>
      </c>
      <c r="AB2551" s="2">
        <f>IFERROR(SEARCH("INT",F2551,1),0)+IFERROR(SEARCH("DEV",F2551,1),0)+IFERROR(SEARCH("FC",F2551,1),0)+IFERROR(SEARCH("USD",F2551,1),0)</f>
        <v>0</v>
      </c>
    </row>
    <row r="2552" spans="20:28" x14ac:dyDescent="0.2">
      <c r="T2552" s="6">
        <f>+S2552*N2552</f>
        <v>0</v>
      </c>
      <c r="U2552" s="6">
        <f>+S2552*Q2552</f>
        <v>0</v>
      </c>
      <c r="V2552" s="1" t="str">
        <f>IF(AB2552=0,IFERROR(VLOOKUP(L2552,[1]listaMateriales!A:K,11,0),"-"),"Sin producto")</f>
        <v>Sin Producto</v>
      </c>
      <c r="W2552" s="6">
        <f>+IF(OR(K2552="27",K2552="28",K2552="29"),VLOOKUP(L2552,[1]listaMateriales!A:E,5,0),0)*N2552/1000</f>
        <v>0</v>
      </c>
      <c r="X2552" s="6">
        <f>+IF(W2552=0,0,T2552/W2552)</f>
        <v>0</v>
      </c>
      <c r="Y2552" s="1" t="str">
        <f>MID(L2552,14,1)</f>
        <v/>
      </c>
      <c r="Z2552" s="2" t="str">
        <f>IF(IFERROR(FIND("PUL",M2552,1),0)&gt;1,"pulido","no")</f>
        <v>no</v>
      </c>
      <c r="AA2552" s="2" t="str">
        <f>IF(IFERROR(FIND("BIOC",M2552,1),0)&gt;1,"BIOCITY","no")</f>
        <v>no</v>
      </c>
      <c r="AB2552" s="2">
        <f>IFERROR(SEARCH("INT",F2552,1),0)+IFERROR(SEARCH("DEV",F2552,1),0)+IFERROR(SEARCH("FC",F2552,1),0)+IFERROR(SEARCH("USD",F2552,1),0)</f>
        <v>0</v>
      </c>
    </row>
    <row r="2553" spans="20:28" x14ac:dyDescent="0.2">
      <c r="T2553" s="6">
        <f>+S2553*N2553</f>
        <v>0</v>
      </c>
      <c r="U2553" s="6">
        <f>+S2553*Q2553</f>
        <v>0</v>
      </c>
      <c r="V2553" s="1" t="str">
        <f>IF(AB2553=0,IFERROR(VLOOKUP(L2553,[1]listaMateriales!A:K,11,0),"-"),"Sin producto")</f>
        <v>Sin Producto</v>
      </c>
      <c r="W2553" s="6">
        <f>+IF(OR(K2553="27",K2553="28",K2553="29"),VLOOKUP(L2553,[1]listaMateriales!A:E,5,0),0)*N2553/1000</f>
        <v>0</v>
      </c>
      <c r="X2553" s="6">
        <f>+IF(W2553=0,0,T2553/W2553)</f>
        <v>0</v>
      </c>
      <c r="Y2553" s="1" t="str">
        <f>MID(L2553,14,1)</f>
        <v/>
      </c>
      <c r="Z2553" s="2" t="str">
        <f>IF(IFERROR(FIND("PUL",M2553,1),0)&gt;1,"pulido","no")</f>
        <v>no</v>
      </c>
      <c r="AA2553" s="2" t="str">
        <f>IF(IFERROR(FIND("BIOC",M2553,1),0)&gt;1,"BIOCITY","no")</f>
        <v>no</v>
      </c>
      <c r="AB2553" s="2">
        <f>IFERROR(SEARCH("INT",F2553,1),0)+IFERROR(SEARCH("DEV",F2553,1),0)+IFERROR(SEARCH("FC",F2553,1),0)+IFERROR(SEARCH("USD",F2553,1),0)</f>
        <v>0</v>
      </c>
    </row>
    <row r="2554" spans="20:28" x14ac:dyDescent="0.2">
      <c r="T2554" s="6">
        <f>+S2554*N2554</f>
        <v>0</v>
      </c>
      <c r="U2554" s="6">
        <f>+S2554*Q2554</f>
        <v>0</v>
      </c>
      <c r="V2554" s="1" t="str">
        <f>IF(AB2554=0,IFERROR(VLOOKUP(L2554,[1]listaMateriales!A:K,11,0),"-"),"Sin producto")</f>
        <v>Sin Producto</v>
      </c>
      <c r="W2554" s="6">
        <f>+IF(OR(K2554="27",K2554="28",K2554="29"),VLOOKUP(L2554,[1]listaMateriales!A:E,5,0),0)*N2554/1000</f>
        <v>0</v>
      </c>
      <c r="X2554" s="6">
        <f>+IF(W2554=0,0,T2554/W2554)</f>
        <v>0</v>
      </c>
      <c r="Y2554" s="1" t="str">
        <f>MID(L2554,14,1)</f>
        <v/>
      </c>
      <c r="Z2554" s="2" t="str">
        <f>IF(IFERROR(FIND("PUL",M2554,1),0)&gt;1,"pulido","no")</f>
        <v>no</v>
      </c>
      <c r="AA2554" s="2" t="str">
        <f>IF(IFERROR(FIND("BIOC",M2554,1),0)&gt;1,"BIOCITY","no")</f>
        <v>no</v>
      </c>
      <c r="AB2554" s="2">
        <f>IFERROR(SEARCH("INT",F2554,1),0)+IFERROR(SEARCH("DEV",F2554,1),0)+IFERROR(SEARCH("FC",F2554,1),0)+IFERROR(SEARCH("USD",F2554,1),0)</f>
        <v>0</v>
      </c>
    </row>
    <row r="2555" spans="20:28" x14ac:dyDescent="0.2">
      <c r="T2555" s="6">
        <f>+S2555*N2555</f>
        <v>0</v>
      </c>
      <c r="U2555" s="6">
        <f>+S2555*Q2555</f>
        <v>0</v>
      </c>
      <c r="V2555" s="1" t="str">
        <f>IF(AB2555=0,IFERROR(VLOOKUP(L2555,[1]listaMateriales!A:K,11,0),"-"),"Sin producto")</f>
        <v>Sin Producto</v>
      </c>
      <c r="W2555" s="6">
        <f>+IF(OR(K2555="27",K2555="28",K2555="29"),VLOOKUP(L2555,[1]listaMateriales!A:E,5,0),0)*N2555/1000</f>
        <v>0</v>
      </c>
      <c r="X2555" s="6">
        <f>+IF(W2555=0,0,T2555/W2555)</f>
        <v>0</v>
      </c>
      <c r="Y2555" s="1" t="str">
        <f>MID(L2555,14,1)</f>
        <v/>
      </c>
      <c r="Z2555" s="2" t="str">
        <f>IF(IFERROR(FIND("PUL",M2555,1),0)&gt;1,"pulido","no")</f>
        <v>no</v>
      </c>
      <c r="AA2555" s="2" t="str">
        <f>IF(IFERROR(FIND("BIOC",M2555,1),0)&gt;1,"BIOCITY","no")</f>
        <v>no</v>
      </c>
      <c r="AB2555" s="2">
        <f>IFERROR(SEARCH("INT",F2555,1),0)+IFERROR(SEARCH("DEV",F2555,1),0)+IFERROR(SEARCH("FC",F2555,1),0)+IFERROR(SEARCH("USD",F2555,1),0)</f>
        <v>0</v>
      </c>
    </row>
    <row r="2556" spans="20:28" x14ac:dyDescent="0.2">
      <c r="T2556" s="6">
        <f>+S2556*N2556</f>
        <v>0</v>
      </c>
      <c r="U2556" s="6">
        <f>+S2556*Q2556</f>
        <v>0</v>
      </c>
      <c r="V2556" s="1" t="str">
        <f>IF(AB2556=0,IFERROR(VLOOKUP(L2556,[1]listaMateriales!A:K,11,0),"-"),"Sin producto")</f>
        <v>Sin Producto</v>
      </c>
      <c r="W2556" s="6">
        <f>+IF(OR(K2556="27",K2556="28",K2556="29"),VLOOKUP(L2556,[1]listaMateriales!A:E,5,0),0)*N2556/1000</f>
        <v>0</v>
      </c>
      <c r="X2556" s="6">
        <f>+IF(W2556=0,0,T2556/W2556)</f>
        <v>0</v>
      </c>
      <c r="Y2556" s="1" t="str">
        <f>MID(L2556,14,1)</f>
        <v/>
      </c>
      <c r="Z2556" s="2" t="str">
        <f>IF(IFERROR(FIND("PUL",M2556,1),0)&gt;1,"pulido","no")</f>
        <v>no</v>
      </c>
      <c r="AA2556" s="2" t="str">
        <f>IF(IFERROR(FIND("BIOC",M2556,1),0)&gt;1,"BIOCITY","no")</f>
        <v>no</v>
      </c>
      <c r="AB2556" s="2">
        <f>IFERROR(SEARCH("INT",F2556,1),0)+IFERROR(SEARCH("DEV",F2556,1),0)+IFERROR(SEARCH("FC",F2556,1),0)+IFERROR(SEARCH("USD",F2556,1),0)</f>
        <v>0</v>
      </c>
    </row>
    <row r="2557" spans="20:28" x14ac:dyDescent="0.2">
      <c r="T2557" s="6">
        <f>+S2557*N2557</f>
        <v>0</v>
      </c>
      <c r="U2557" s="6">
        <f>+S2557*Q2557</f>
        <v>0</v>
      </c>
      <c r="V2557" s="1" t="str">
        <f>IF(AB2557=0,IFERROR(VLOOKUP(L2557,[1]listaMateriales!A:K,11,0),"-"),"Sin producto")</f>
        <v>Sin Producto</v>
      </c>
      <c r="W2557" s="6">
        <f>+IF(OR(K2557="27",K2557="28",K2557="29"),VLOOKUP(L2557,[1]listaMateriales!A:E,5,0),0)*N2557/1000</f>
        <v>0</v>
      </c>
      <c r="X2557" s="6">
        <f>+IF(W2557=0,0,T2557/W2557)</f>
        <v>0</v>
      </c>
      <c r="Y2557" s="1" t="str">
        <f>MID(L2557,14,1)</f>
        <v/>
      </c>
      <c r="Z2557" s="2" t="str">
        <f>IF(IFERROR(FIND("PUL",M2557,1),0)&gt;1,"pulido","no")</f>
        <v>no</v>
      </c>
      <c r="AA2557" s="2" t="str">
        <f>IF(IFERROR(FIND("BIOC",M2557,1),0)&gt;1,"BIOCITY","no")</f>
        <v>no</v>
      </c>
      <c r="AB2557" s="2">
        <f>IFERROR(SEARCH("INT",F2557,1),0)+IFERROR(SEARCH("DEV",F2557,1),0)+IFERROR(SEARCH("FC",F2557,1),0)+IFERROR(SEARCH("USD",F2557,1),0)</f>
        <v>0</v>
      </c>
    </row>
    <row r="2558" spans="20:28" x14ac:dyDescent="0.2">
      <c r="T2558" s="6">
        <f>+S2558*N2558</f>
        <v>0</v>
      </c>
      <c r="U2558" s="6">
        <f>+S2558*Q2558</f>
        <v>0</v>
      </c>
      <c r="V2558" s="1" t="str">
        <f>IF(AB2558=0,IFERROR(VLOOKUP(L2558,[1]listaMateriales!A:K,11,0),"-"),"Sin producto")</f>
        <v>Sin Producto</v>
      </c>
      <c r="W2558" s="6">
        <f>+IF(OR(K2558="27",K2558="28",K2558="29"),VLOOKUP(L2558,[1]listaMateriales!A:E,5,0),0)*N2558/1000</f>
        <v>0</v>
      </c>
      <c r="X2558" s="6">
        <f>+IF(W2558=0,0,T2558/W2558)</f>
        <v>0</v>
      </c>
      <c r="Y2558" s="1" t="str">
        <f>MID(L2558,14,1)</f>
        <v/>
      </c>
      <c r="Z2558" s="2" t="str">
        <f>IF(IFERROR(FIND("PUL",M2558,1),0)&gt;1,"pulido","no")</f>
        <v>no</v>
      </c>
      <c r="AA2558" s="2" t="str">
        <f>IF(IFERROR(FIND("BIOC",M2558,1),0)&gt;1,"BIOCITY","no")</f>
        <v>no</v>
      </c>
      <c r="AB2558" s="2">
        <f>IFERROR(SEARCH("INT",F2558,1),0)+IFERROR(SEARCH("DEV",F2558,1),0)+IFERROR(SEARCH("FC",F2558,1),0)+IFERROR(SEARCH("USD",F2558,1),0)</f>
        <v>0</v>
      </c>
    </row>
    <row r="2559" spans="20:28" x14ac:dyDescent="0.2">
      <c r="T2559" s="6">
        <f>+S2559*N2559</f>
        <v>0</v>
      </c>
      <c r="U2559" s="6">
        <f>+S2559*Q2559</f>
        <v>0</v>
      </c>
      <c r="V2559" s="1" t="str">
        <f>IF(AB2559=0,IFERROR(VLOOKUP(L2559,[1]listaMateriales!A:K,11,0),"-"),"Sin producto")</f>
        <v>Sin Producto</v>
      </c>
      <c r="W2559" s="6">
        <f>+IF(OR(K2559="27",K2559="28",K2559="29"),VLOOKUP(L2559,[1]listaMateriales!A:E,5,0),0)*N2559/1000</f>
        <v>0</v>
      </c>
      <c r="X2559" s="6">
        <f>+IF(W2559=0,0,T2559/W2559)</f>
        <v>0</v>
      </c>
      <c r="Y2559" s="1" t="str">
        <f>MID(L2559,14,1)</f>
        <v/>
      </c>
      <c r="Z2559" s="2" t="str">
        <f>IF(IFERROR(FIND("PUL",M2559,1),0)&gt;1,"pulido","no")</f>
        <v>no</v>
      </c>
      <c r="AA2559" s="2" t="str">
        <f>IF(IFERROR(FIND("BIOC",M2559,1),0)&gt;1,"BIOCITY","no")</f>
        <v>no</v>
      </c>
      <c r="AB2559" s="2">
        <f>IFERROR(SEARCH("INT",F2559,1),0)+IFERROR(SEARCH("DEV",F2559,1),0)+IFERROR(SEARCH("FC",F2559,1),0)+IFERROR(SEARCH("USD",F2559,1),0)</f>
        <v>0</v>
      </c>
    </row>
    <row r="2560" spans="20:28" x14ac:dyDescent="0.2">
      <c r="T2560" s="6">
        <f>+S2560*N2560</f>
        <v>0</v>
      </c>
      <c r="U2560" s="6">
        <f>+S2560*Q2560</f>
        <v>0</v>
      </c>
      <c r="V2560" s="1" t="str">
        <f>IF(AB2560=0,IFERROR(VLOOKUP(L2560,[1]listaMateriales!A:K,11,0),"-"),"Sin producto")</f>
        <v>Sin Producto</v>
      </c>
      <c r="W2560" s="6">
        <f>+IF(OR(K2560="27",K2560="28",K2560="29"),VLOOKUP(L2560,[1]listaMateriales!A:E,5,0),0)*N2560/1000</f>
        <v>0</v>
      </c>
      <c r="X2560" s="6">
        <f>+IF(W2560=0,0,T2560/W2560)</f>
        <v>0</v>
      </c>
      <c r="Y2560" s="1" t="str">
        <f>MID(L2560,14,1)</f>
        <v/>
      </c>
      <c r="Z2560" s="2" t="str">
        <f>IF(IFERROR(FIND("PUL",M2560,1),0)&gt;1,"pulido","no")</f>
        <v>no</v>
      </c>
      <c r="AA2560" s="2" t="str">
        <f>IF(IFERROR(FIND("BIOC",M2560,1),0)&gt;1,"BIOCITY","no")</f>
        <v>no</v>
      </c>
      <c r="AB2560" s="2">
        <f>IFERROR(SEARCH("INT",F2560,1),0)+IFERROR(SEARCH("DEV",F2560,1),0)+IFERROR(SEARCH("FC",F2560,1),0)+IFERROR(SEARCH("USD",F2560,1),0)</f>
        <v>0</v>
      </c>
    </row>
    <row r="2561" spans="20:28" x14ac:dyDescent="0.2">
      <c r="T2561" s="6">
        <f>+S2561*N2561</f>
        <v>0</v>
      </c>
      <c r="U2561" s="6">
        <f>+S2561*Q2561</f>
        <v>0</v>
      </c>
      <c r="V2561" s="1" t="str">
        <f>IF(AB2561=0,IFERROR(VLOOKUP(L2561,[1]listaMateriales!A:K,11,0),"-"),"Sin producto")</f>
        <v>Sin Producto</v>
      </c>
      <c r="W2561" s="6">
        <f>+IF(OR(K2561="27",K2561="28",K2561="29"),VLOOKUP(L2561,[1]listaMateriales!A:E,5,0),0)*N2561/1000</f>
        <v>0</v>
      </c>
      <c r="X2561" s="6">
        <f>+IF(W2561=0,0,T2561/W2561)</f>
        <v>0</v>
      </c>
      <c r="Y2561" s="1" t="str">
        <f>MID(L2561,14,1)</f>
        <v/>
      </c>
      <c r="Z2561" s="2" t="str">
        <f>IF(IFERROR(FIND("PUL",M2561,1),0)&gt;1,"pulido","no")</f>
        <v>no</v>
      </c>
      <c r="AA2561" s="2" t="str">
        <f>IF(IFERROR(FIND("BIOC",M2561,1),0)&gt;1,"BIOCITY","no")</f>
        <v>no</v>
      </c>
      <c r="AB2561" s="2">
        <f>IFERROR(SEARCH("INT",F2561,1),0)+IFERROR(SEARCH("DEV",F2561,1),0)+IFERROR(SEARCH("FC",F2561,1),0)+IFERROR(SEARCH("USD",F2561,1),0)</f>
        <v>0</v>
      </c>
    </row>
    <row r="2562" spans="20:28" x14ac:dyDescent="0.2">
      <c r="T2562" s="6">
        <f>+S2562*N2562</f>
        <v>0</v>
      </c>
      <c r="U2562" s="6">
        <f>+S2562*Q2562</f>
        <v>0</v>
      </c>
      <c r="V2562" s="1" t="str">
        <f>IF(AB2562=0,IFERROR(VLOOKUP(L2562,[1]listaMateriales!A:K,11,0),"-"),"Sin producto")</f>
        <v>Sin Producto</v>
      </c>
      <c r="W2562" s="6">
        <f>+IF(OR(K2562="27",K2562="28",K2562="29"),VLOOKUP(L2562,[1]listaMateriales!A:E,5,0),0)*N2562/1000</f>
        <v>0</v>
      </c>
      <c r="X2562" s="6">
        <f>+IF(W2562=0,0,T2562/W2562)</f>
        <v>0</v>
      </c>
      <c r="Y2562" s="1" t="str">
        <f>MID(L2562,14,1)</f>
        <v/>
      </c>
      <c r="Z2562" s="2" t="str">
        <f>IF(IFERROR(FIND("PUL",M2562,1),0)&gt;1,"pulido","no")</f>
        <v>no</v>
      </c>
      <c r="AA2562" s="2" t="str">
        <f>IF(IFERROR(FIND("BIOC",M2562,1),0)&gt;1,"BIOCITY","no")</f>
        <v>no</v>
      </c>
      <c r="AB2562" s="2">
        <f>IFERROR(SEARCH("INT",F2562,1),0)+IFERROR(SEARCH("DEV",F2562,1),0)+IFERROR(SEARCH("FC",F2562,1),0)+IFERROR(SEARCH("USD",F2562,1),0)</f>
        <v>0</v>
      </c>
    </row>
    <row r="2563" spans="20:28" x14ac:dyDescent="0.2">
      <c r="T2563" s="6">
        <f>+S2563*N2563</f>
        <v>0</v>
      </c>
      <c r="U2563" s="6">
        <f>+S2563*Q2563</f>
        <v>0</v>
      </c>
      <c r="V2563" s="1" t="str">
        <f>IF(AB2563=0,IFERROR(VLOOKUP(L2563,[1]listaMateriales!A:K,11,0),"-"),"Sin producto")</f>
        <v>Sin Producto</v>
      </c>
      <c r="W2563" s="6">
        <f>+IF(OR(K2563="27",K2563="28",K2563="29"),VLOOKUP(L2563,[1]listaMateriales!A:E,5,0),0)*N2563/1000</f>
        <v>0</v>
      </c>
      <c r="X2563" s="6">
        <f>+IF(W2563=0,0,T2563/W2563)</f>
        <v>0</v>
      </c>
      <c r="Y2563" s="1" t="str">
        <f>MID(L2563,14,1)</f>
        <v/>
      </c>
      <c r="Z2563" s="2" t="str">
        <f>IF(IFERROR(FIND("PUL",M2563,1),0)&gt;1,"pulido","no")</f>
        <v>no</v>
      </c>
      <c r="AA2563" s="2" t="str">
        <f>IF(IFERROR(FIND("BIOC",M2563,1),0)&gt;1,"BIOCITY","no")</f>
        <v>no</v>
      </c>
      <c r="AB2563" s="2">
        <f>IFERROR(SEARCH("INT",F2563,1),0)+IFERROR(SEARCH("DEV",F2563,1),0)+IFERROR(SEARCH("FC",F2563,1),0)+IFERROR(SEARCH("USD",F2563,1),0)</f>
        <v>0</v>
      </c>
    </row>
    <row r="2564" spans="20:28" x14ac:dyDescent="0.2">
      <c r="T2564" s="6">
        <f>+S2564*N2564</f>
        <v>0</v>
      </c>
      <c r="U2564" s="6">
        <f>+S2564*Q2564</f>
        <v>0</v>
      </c>
      <c r="V2564" s="1" t="str">
        <f>IF(AB2564=0,IFERROR(VLOOKUP(L2564,[1]listaMateriales!A:K,11,0),"-"),"Sin producto")</f>
        <v>Sin Producto</v>
      </c>
      <c r="W2564" s="6">
        <f>+IF(OR(K2564="27",K2564="28",K2564="29"),VLOOKUP(L2564,[1]listaMateriales!A:E,5,0),0)*N2564/1000</f>
        <v>0</v>
      </c>
      <c r="X2564" s="6">
        <f>+IF(W2564=0,0,T2564/W2564)</f>
        <v>0</v>
      </c>
      <c r="Y2564" s="1" t="str">
        <f>MID(L2564,14,1)</f>
        <v/>
      </c>
      <c r="Z2564" s="2" t="str">
        <f>IF(IFERROR(FIND("PUL",M2564,1),0)&gt;1,"pulido","no")</f>
        <v>no</v>
      </c>
      <c r="AA2564" s="2" t="str">
        <f>IF(IFERROR(FIND("BIOC",M2564,1),0)&gt;1,"BIOCITY","no")</f>
        <v>no</v>
      </c>
      <c r="AB2564" s="2">
        <f>IFERROR(SEARCH("INT",F2564,1),0)+IFERROR(SEARCH("DEV",F2564,1),0)+IFERROR(SEARCH("FC",F2564,1),0)+IFERROR(SEARCH("USD",F2564,1),0)</f>
        <v>0</v>
      </c>
    </row>
    <row r="2565" spans="20:28" x14ac:dyDescent="0.2">
      <c r="T2565" s="6">
        <f>+S2565*N2565</f>
        <v>0</v>
      </c>
      <c r="U2565" s="6">
        <f>+S2565*Q2565</f>
        <v>0</v>
      </c>
      <c r="V2565" s="1" t="str">
        <f>IF(AB2565=0,IFERROR(VLOOKUP(L2565,[1]listaMateriales!A:K,11,0),"-"),"Sin producto")</f>
        <v>Sin Producto</v>
      </c>
      <c r="W2565" s="6">
        <f>+IF(OR(K2565="27",K2565="28",K2565="29"),VLOOKUP(L2565,[1]listaMateriales!A:E,5,0),0)*N2565/1000</f>
        <v>0</v>
      </c>
      <c r="X2565" s="6">
        <f>+IF(W2565=0,0,T2565/W2565)</f>
        <v>0</v>
      </c>
      <c r="Y2565" s="1" t="str">
        <f>MID(L2565,14,1)</f>
        <v/>
      </c>
      <c r="Z2565" s="2" t="str">
        <f>IF(IFERROR(FIND("PUL",M2565,1),0)&gt;1,"pulido","no")</f>
        <v>no</v>
      </c>
      <c r="AA2565" s="2" t="str">
        <f>IF(IFERROR(FIND("BIOC",M2565,1),0)&gt;1,"BIOCITY","no")</f>
        <v>no</v>
      </c>
      <c r="AB2565" s="2">
        <f>IFERROR(SEARCH("INT",F2565,1),0)+IFERROR(SEARCH("DEV",F2565,1),0)+IFERROR(SEARCH("FC",F2565,1),0)+IFERROR(SEARCH("USD",F2565,1),0)</f>
        <v>0</v>
      </c>
    </row>
    <row r="2566" spans="20:28" x14ac:dyDescent="0.2">
      <c r="T2566" s="6">
        <f>+S2566*N2566</f>
        <v>0</v>
      </c>
      <c r="U2566" s="6">
        <f>+S2566*Q2566</f>
        <v>0</v>
      </c>
      <c r="V2566" s="1" t="str">
        <f>IF(AB2566=0,IFERROR(VLOOKUP(L2566,[1]listaMateriales!A:K,11,0),"-"),"Sin producto")</f>
        <v>Sin Producto</v>
      </c>
      <c r="W2566" s="6">
        <f>+IF(OR(K2566="27",K2566="28",K2566="29"),VLOOKUP(L2566,[1]listaMateriales!A:E,5,0),0)*N2566/1000</f>
        <v>0</v>
      </c>
      <c r="X2566" s="6">
        <f>+IF(W2566=0,0,T2566/W2566)</f>
        <v>0</v>
      </c>
      <c r="Y2566" s="1" t="str">
        <f>MID(L2566,14,1)</f>
        <v/>
      </c>
      <c r="Z2566" s="2" t="str">
        <f>IF(IFERROR(FIND("PUL",M2566,1),0)&gt;1,"pulido","no")</f>
        <v>no</v>
      </c>
      <c r="AA2566" s="2" t="str">
        <f>IF(IFERROR(FIND("BIOC",M2566,1),0)&gt;1,"BIOCITY","no")</f>
        <v>no</v>
      </c>
      <c r="AB2566" s="2">
        <f>IFERROR(SEARCH("INT",F2566,1),0)+IFERROR(SEARCH("DEV",F2566,1),0)+IFERROR(SEARCH("FC",F2566,1),0)+IFERROR(SEARCH("USD",F2566,1),0)</f>
        <v>0</v>
      </c>
    </row>
    <row r="2567" spans="20:28" x14ac:dyDescent="0.2">
      <c r="T2567" s="6">
        <f>+S2567*N2567</f>
        <v>0</v>
      </c>
      <c r="U2567" s="6">
        <f>+S2567*Q2567</f>
        <v>0</v>
      </c>
      <c r="V2567" s="1" t="str">
        <f>IF(AB2567=0,IFERROR(VLOOKUP(L2567,[1]listaMateriales!A:K,11,0),"-"),"Sin producto")</f>
        <v>Sin Producto</v>
      </c>
      <c r="W2567" s="6">
        <f>+IF(OR(K2567="27",K2567="28",K2567="29"),VLOOKUP(L2567,[1]listaMateriales!A:E,5,0),0)*N2567/1000</f>
        <v>0</v>
      </c>
      <c r="X2567" s="6">
        <f>+IF(W2567=0,0,T2567/W2567)</f>
        <v>0</v>
      </c>
      <c r="Y2567" s="1" t="str">
        <f>MID(L2567,14,1)</f>
        <v/>
      </c>
      <c r="Z2567" s="2" t="str">
        <f>IF(IFERROR(FIND("PUL",M2567,1),0)&gt;1,"pulido","no")</f>
        <v>no</v>
      </c>
      <c r="AA2567" s="2" t="str">
        <f>IF(IFERROR(FIND("BIOC",M2567,1),0)&gt;1,"BIOCITY","no")</f>
        <v>no</v>
      </c>
      <c r="AB2567" s="2">
        <f>IFERROR(SEARCH("INT",F2567,1),0)+IFERROR(SEARCH("DEV",F2567,1),0)+IFERROR(SEARCH("FC",F2567,1),0)+IFERROR(SEARCH("USD",F2567,1),0)</f>
        <v>0</v>
      </c>
    </row>
    <row r="2568" spans="20:28" x14ac:dyDescent="0.2">
      <c r="T2568" s="6">
        <f>+S2568*N2568</f>
        <v>0</v>
      </c>
      <c r="U2568" s="6">
        <f>+S2568*Q2568</f>
        <v>0</v>
      </c>
      <c r="V2568" s="1" t="str">
        <f>IF(AB2568=0,IFERROR(VLOOKUP(L2568,[1]listaMateriales!A:K,11,0),"-"),"Sin producto")</f>
        <v>Sin Producto</v>
      </c>
      <c r="W2568" s="6">
        <f>+IF(OR(K2568="27",K2568="28",K2568="29"),VLOOKUP(L2568,[1]listaMateriales!A:E,5,0),0)*N2568/1000</f>
        <v>0</v>
      </c>
      <c r="X2568" s="6">
        <f>+IF(W2568=0,0,T2568/W2568)</f>
        <v>0</v>
      </c>
      <c r="Y2568" s="1" t="str">
        <f>MID(L2568,14,1)</f>
        <v/>
      </c>
      <c r="Z2568" s="2" t="str">
        <f>IF(IFERROR(FIND("PUL",M2568,1),0)&gt;1,"pulido","no")</f>
        <v>no</v>
      </c>
      <c r="AA2568" s="2" t="str">
        <f>IF(IFERROR(FIND("BIOC",M2568,1),0)&gt;1,"BIOCITY","no")</f>
        <v>no</v>
      </c>
      <c r="AB2568" s="2">
        <f>IFERROR(SEARCH("INT",F2568,1),0)+IFERROR(SEARCH("DEV",F2568,1),0)+IFERROR(SEARCH("FC",F2568,1),0)+IFERROR(SEARCH("USD",F2568,1),0)</f>
        <v>0</v>
      </c>
    </row>
    <row r="2569" spans="20:28" x14ac:dyDescent="0.2">
      <c r="T2569" s="6">
        <f>+S2569*N2569</f>
        <v>0</v>
      </c>
      <c r="U2569" s="6">
        <f>+S2569*Q2569</f>
        <v>0</v>
      </c>
      <c r="V2569" s="1" t="str">
        <f>IF(AB2569=0,IFERROR(VLOOKUP(L2569,[1]listaMateriales!A:K,11,0),"-"),"Sin producto")</f>
        <v>Sin Producto</v>
      </c>
      <c r="W2569" s="6">
        <f>+IF(OR(K2569="27",K2569="28",K2569="29"),VLOOKUP(L2569,[1]listaMateriales!A:E,5,0),0)*N2569/1000</f>
        <v>0</v>
      </c>
      <c r="X2569" s="6">
        <f>+IF(W2569=0,0,T2569/W2569)</f>
        <v>0</v>
      </c>
      <c r="Y2569" s="1" t="str">
        <f>MID(L2569,14,1)</f>
        <v/>
      </c>
      <c r="Z2569" s="2" t="str">
        <f>IF(IFERROR(FIND("PUL",M2569,1),0)&gt;1,"pulido","no")</f>
        <v>no</v>
      </c>
      <c r="AA2569" s="2" t="str">
        <f>IF(IFERROR(FIND("BIOC",M2569,1),0)&gt;1,"BIOCITY","no")</f>
        <v>no</v>
      </c>
      <c r="AB2569" s="2">
        <f>IFERROR(SEARCH("INT",F2569,1),0)+IFERROR(SEARCH("DEV",F2569,1),0)+IFERROR(SEARCH("FC",F2569,1),0)+IFERROR(SEARCH("USD",F2569,1),0)</f>
        <v>0</v>
      </c>
    </row>
    <row r="2570" spans="20:28" x14ac:dyDescent="0.2">
      <c r="T2570" s="6">
        <f>+S2570*N2570</f>
        <v>0</v>
      </c>
      <c r="U2570" s="6">
        <f>+S2570*Q2570</f>
        <v>0</v>
      </c>
      <c r="V2570" s="1" t="str">
        <f>IF(AB2570=0,IFERROR(VLOOKUP(L2570,[1]listaMateriales!A:K,11,0),"-"),"Sin producto")</f>
        <v>Sin Producto</v>
      </c>
      <c r="W2570" s="6">
        <f>+IF(OR(K2570="27",K2570="28",K2570="29"),VLOOKUP(L2570,[1]listaMateriales!A:E,5,0),0)*N2570/1000</f>
        <v>0</v>
      </c>
      <c r="X2570" s="6">
        <f>+IF(W2570=0,0,T2570/W2570)</f>
        <v>0</v>
      </c>
      <c r="Y2570" s="1" t="str">
        <f>MID(L2570,14,1)</f>
        <v/>
      </c>
      <c r="Z2570" s="2" t="str">
        <f>IF(IFERROR(FIND("PUL",M2570,1),0)&gt;1,"pulido","no")</f>
        <v>no</v>
      </c>
      <c r="AA2570" s="2" t="str">
        <f>IF(IFERROR(FIND("BIOC",M2570,1),0)&gt;1,"BIOCITY","no")</f>
        <v>no</v>
      </c>
      <c r="AB2570" s="2">
        <f>IFERROR(SEARCH("INT",F2570,1),0)+IFERROR(SEARCH("DEV",F2570,1),0)+IFERROR(SEARCH("FC",F2570,1),0)+IFERROR(SEARCH("USD",F2570,1),0)</f>
        <v>0</v>
      </c>
    </row>
    <row r="2571" spans="20:28" x14ac:dyDescent="0.2">
      <c r="T2571" s="6">
        <f>+S2571*N2571</f>
        <v>0</v>
      </c>
      <c r="U2571" s="6">
        <f>+S2571*Q2571</f>
        <v>0</v>
      </c>
      <c r="V2571" s="1" t="str">
        <f>IF(AB2571=0,IFERROR(VLOOKUP(L2571,[1]listaMateriales!A:K,11,0),"-"),"Sin producto")</f>
        <v>Sin Producto</v>
      </c>
      <c r="W2571" s="6">
        <f>+IF(OR(K2571="27",K2571="28",K2571="29"),VLOOKUP(L2571,[1]listaMateriales!A:E,5,0),0)*N2571/1000</f>
        <v>0</v>
      </c>
      <c r="X2571" s="6">
        <f>+IF(W2571=0,0,T2571/W2571)</f>
        <v>0</v>
      </c>
      <c r="Y2571" s="1" t="str">
        <f>MID(L2571,14,1)</f>
        <v/>
      </c>
      <c r="Z2571" s="2" t="str">
        <f>IF(IFERROR(FIND("PUL",M2571,1),0)&gt;1,"pulido","no")</f>
        <v>no</v>
      </c>
      <c r="AA2571" s="2" t="str">
        <f>IF(IFERROR(FIND("BIOC",M2571,1),0)&gt;1,"BIOCITY","no")</f>
        <v>no</v>
      </c>
      <c r="AB2571" s="2">
        <f>IFERROR(SEARCH("INT",F2571,1),0)+IFERROR(SEARCH("DEV",F2571,1),0)+IFERROR(SEARCH("FC",F2571,1),0)+IFERROR(SEARCH("USD",F2571,1),0)</f>
        <v>0</v>
      </c>
    </row>
    <row r="2572" spans="20:28" x14ac:dyDescent="0.2">
      <c r="T2572" s="6">
        <f>+S2572*N2572</f>
        <v>0</v>
      </c>
      <c r="U2572" s="6">
        <f>+S2572*Q2572</f>
        <v>0</v>
      </c>
      <c r="V2572" s="1" t="str">
        <f>IF(AB2572=0,IFERROR(VLOOKUP(L2572,[1]listaMateriales!A:K,11,0),"-"),"Sin producto")</f>
        <v>Sin Producto</v>
      </c>
      <c r="W2572" s="6">
        <f>+IF(OR(K2572="27",K2572="28",K2572="29"),VLOOKUP(L2572,[1]listaMateriales!A:E,5,0),0)*N2572/1000</f>
        <v>0</v>
      </c>
      <c r="X2572" s="6">
        <f>+IF(W2572=0,0,T2572/W2572)</f>
        <v>0</v>
      </c>
      <c r="Y2572" s="1" t="str">
        <f>MID(L2572,14,1)</f>
        <v/>
      </c>
      <c r="Z2572" s="2" t="str">
        <f>IF(IFERROR(FIND("PUL",M2572,1),0)&gt;1,"pulido","no")</f>
        <v>no</v>
      </c>
      <c r="AA2572" s="2" t="str">
        <f>IF(IFERROR(FIND("BIOC",M2572,1),0)&gt;1,"BIOCITY","no")</f>
        <v>no</v>
      </c>
      <c r="AB2572" s="2">
        <f>IFERROR(SEARCH("INT",F2572,1),0)+IFERROR(SEARCH("DEV",F2572,1),0)+IFERROR(SEARCH("FC",F2572,1),0)+IFERROR(SEARCH("USD",F2572,1),0)</f>
        <v>0</v>
      </c>
    </row>
    <row r="2573" spans="20:28" x14ac:dyDescent="0.2">
      <c r="T2573" s="6">
        <f>+S2573*N2573</f>
        <v>0</v>
      </c>
      <c r="U2573" s="6">
        <f>+S2573*Q2573</f>
        <v>0</v>
      </c>
      <c r="V2573" s="1" t="str">
        <f>IF(AB2573=0,IFERROR(VLOOKUP(L2573,[1]listaMateriales!A:K,11,0),"-"),"Sin producto")</f>
        <v>Sin Producto</v>
      </c>
      <c r="W2573" s="6">
        <f>+IF(OR(K2573="27",K2573="28",K2573="29"),VLOOKUP(L2573,[1]listaMateriales!A:E,5,0),0)*N2573/1000</f>
        <v>0</v>
      </c>
      <c r="X2573" s="6">
        <f>+IF(W2573=0,0,T2573/W2573)</f>
        <v>0</v>
      </c>
      <c r="Y2573" s="1" t="str">
        <f>MID(L2573,14,1)</f>
        <v/>
      </c>
      <c r="Z2573" s="2" t="str">
        <f>IF(IFERROR(FIND("PUL",M2573,1),0)&gt;1,"pulido","no")</f>
        <v>no</v>
      </c>
      <c r="AA2573" s="2" t="str">
        <f>IF(IFERROR(FIND("BIOC",M2573,1),0)&gt;1,"BIOCITY","no")</f>
        <v>no</v>
      </c>
      <c r="AB2573" s="2">
        <f>IFERROR(SEARCH("INT",F2573,1),0)+IFERROR(SEARCH("DEV",F2573,1),0)+IFERROR(SEARCH("FC",F2573,1),0)+IFERROR(SEARCH("USD",F2573,1),0)</f>
        <v>0</v>
      </c>
    </row>
    <row r="2574" spans="20:28" x14ac:dyDescent="0.2">
      <c r="T2574" s="6">
        <f>+S2574*N2574</f>
        <v>0</v>
      </c>
      <c r="U2574" s="6">
        <f>+S2574*Q2574</f>
        <v>0</v>
      </c>
      <c r="V2574" s="1" t="str">
        <f>IF(AB2574=0,IFERROR(VLOOKUP(L2574,[1]listaMateriales!A:K,11,0),"-"),"Sin producto")</f>
        <v>Sin Producto</v>
      </c>
      <c r="W2574" s="6">
        <f>+IF(OR(K2574="27",K2574="28",K2574="29"),VLOOKUP(L2574,[1]listaMateriales!A:E,5,0),0)*N2574/1000</f>
        <v>0</v>
      </c>
      <c r="X2574" s="6">
        <f>+IF(W2574=0,0,T2574/W2574)</f>
        <v>0</v>
      </c>
      <c r="Y2574" s="1" t="str">
        <f>MID(L2574,14,1)</f>
        <v/>
      </c>
      <c r="Z2574" s="2" t="str">
        <f>IF(IFERROR(FIND("PUL",M2574,1),0)&gt;1,"pulido","no")</f>
        <v>no</v>
      </c>
      <c r="AA2574" s="2" t="str">
        <f>IF(IFERROR(FIND("BIOC",M2574,1),0)&gt;1,"BIOCITY","no")</f>
        <v>no</v>
      </c>
      <c r="AB2574" s="2">
        <f>IFERROR(SEARCH("INT",F2574,1),0)+IFERROR(SEARCH("DEV",F2574,1),0)+IFERROR(SEARCH("FC",F2574,1),0)+IFERROR(SEARCH("USD",F2574,1),0)</f>
        <v>0</v>
      </c>
    </row>
    <row r="2575" spans="20:28" x14ac:dyDescent="0.2">
      <c r="T2575" s="6">
        <f>+S2575*N2575</f>
        <v>0</v>
      </c>
      <c r="U2575" s="6">
        <f>+S2575*Q2575</f>
        <v>0</v>
      </c>
      <c r="V2575" s="1" t="str">
        <f>IF(AB2575=0,IFERROR(VLOOKUP(L2575,[1]listaMateriales!A:K,11,0),"-"),"Sin producto")</f>
        <v>Sin Producto</v>
      </c>
      <c r="W2575" s="6">
        <f>+IF(OR(K2575="27",K2575="28",K2575="29"),VLOOKUP(L2575,[1]listaMateriales!A:E,5,0),0)*N2575/1000</f>
        <v>0</v>
      </c>
      <c r="X2575" s="6">
        <f>+IF(W2575=0,0,T2575/W2575)</f>
        <v>0</v>
      </c>
      <c r="Y2575" s="1" t="str">
        <f>MID(L2575,14,1)</f>
        <v/>
      </c>
      <c r="Z2575" s="2" t="str">
        <f>IF(IFERROR(FIND("PUL",M2575,1),0)&gt;1,"pulido","no")</f>
        <v>no</v>
      </c>
      <c r="AA2575" s="2" t="str">
        <f>IF(IFERROR(FIND("BIOC",M2575,1),0)&gt;1,"BIOCITY","no")</f>
        <v>no</v>
      </c>
      <c r="AB2575" s="2">
        <f>IFERROR(SEARCH("INT",F2575,1),0)+IFERROR(SEARCH("DEV",F2575,1),0)+IFERROR(SEARCH("FC",F2575,1),0)+IFERROR(SEARCH("USD",F2575,1),0)</f>
        <v>0</v>
      </c>
    </row>
    <row r="2576" spans="20:28" x14ac:dyDescent="0.2">
      <c r="T2576" s="6">
        <f>+S2576*N2576</f>
        <v>0</v>
      </c>
      <c r="U2576" s="6">
        <f>+S2576*Q2576</f>
        <v>0</v>
      </c>
      <c r="V2576" s="1" t="str">
        <f>IF(AB2576=0,IFERROR(VLOOKUP(L2576,[1]listaMateriales!A:K,11,0),"-"),"Sin producto")</f>
        <v>Sin Producto</v>
      </c>
      <c r="W2576" s="6">
        <f>+IF(OR(K2576="27",K2576="28",K2576="29"),VLOOKUP(L2576,[1]listaMateriales!A:E,5,0),0)*N2576/1000</f>
        <v>0</v>
      </c>
      <c r="X2576" s="6">
        <f>+IF(W2576=0,0,T2576/W2576)</f>
        <v>0</v>
      </c>
      <c r="Y2576" s="1" t="str">
        <f>MID(L2576,14,1)</f>
        <v/>
      </c>
      <c r="Z2576" s="2" t="str">
        <f>IF(IFERROR(FIND("PUL",M2576,1),0)&gt;1,"pulido","no")</f>
        <v>no</v>
      </c>
      <c r="AA2576" s="2" t="str">
        <f>IF(IFERROR(FIND("BIOC",M2576,1),0)&gt;1,"BIOCITY","no")</f>
        <v>no</v>
      </c>
      <c r="AB2576" s="2">
        <f>IFERROR(SEARCH("INT",F2576,1),0)+IFERROR(SEARCH("DEV",F2576,1),0)+IFERROR(SEARCH("FC",F2576,1),0)+IFERROR(SEARCH("USD",F2576,1),0)</f>
        <v>0</v>
      </c>
    </row>
    <row r="2577" spans="20:28" x14ac:dyDescent="0.2">
      <c r="T2577" s="6">
        <f>+S2577*N2577</f>
        <v>0</v>
      </c>
      <c r="U2577" s="6">
        <f>+S2577*Q2577</f>
        <v>0</v>
      </c>
      <c r="V2577" s="1" t="str">
        <f>IF(AB2577=0,IFERROR(VLOOKUP(L2577,[1]listaMateriales!A:K,11,0),"-"),"Sin producto")</f>
        <v>Sin Producto</v>
      </c>
      <c r="W2577" s="6">
        <f>+IF(OR(K2577="27",K2577="28",K2577="29"),VLOOKUP(L2577,[1]listaMateriales!A:E,5,0),0)*N2577/1000</f>
        <v>0</v>
      </c>
      <c r="X2577" s="6">
        <f>+IF(W2577=0,0,T2577/W2577)</f>
        <v>0</v>
      </c>
      <c r="Y2577" s="1" t="str">
        <f>MID(L2577,14,1)</f>
        <v/>
      </c>
      <c r="Z2577" s="2" t="str">
        <f>IF(IFERROR(FIND("PUL",M2577,1),0)&gt;1,"pulido","no")</f>
        <v>no</v>
      </c>
      <c r="AA2577" s="2" t="str">
        <f>IF(IFERROR(FIND("BIOC",M2577,1),0)&gt;1,"BIOCITY","no")</f>
        <v>no</v>
      </c>
      <c r="AB2577" s="2">
        <f>IFERROR(SEARCH("INT",F2577,1),0)+IFERROR(SEARCH("DEV",F2577,1),0)+IFERROR(SEARCH("FC",F2577,1),0)+IFERROR(SEARCH("USD",F2577,1),0)</f>
        <v>0</v>
      </c>
    </row>
    <row r="2578" spans="20:28" x14ac:dyDescent="0.2">
      <c r="T2578" s="6">
        <f>+S2578*N2578</f>
        <v>0</v>
      </c>
      <c r="U2578" s="6">
        <f>+S2578*Q2578</f>
        <v>0</v>
      </c>
      <c r="V2578" s="1" t="str">
        <f>IF(AB2578=0,IFERROR(VLOOKUP(L2578,[1]listaMateriales!A:K,11,0),"-"),"Sin producto")</f>
        <v>Sin Producto</v>
      </c>
      <c r="W2578" s="6">
        <f>+IF(OR(K2578="27",K2578="28",K2578="29"),VLOOKUP(L2578,[1]listaMateriales!A:E,5,0),0)*N2578/1000</f>
        <v>0</v>
      </c>
      <c r="X2578" s="6">
        <f>+IF(W2578=0,0,T2578/W2578)</f>
        <v>0</v>
      </c>
      <c r="Y2578" s="1" t="str">
        <f>MID(L2578,14,1)</f>
        <v/>
      </c>
      <c r="Z2578" s="2" t="str">
        <f>IF(IFERROR(FIND("PUL",M2578,1),0)&gt;1,"pulido","no")</f>
        <v>no</v>
      </c>
      <c r="AA2578" s="2" t="str">
        <f>IF(IFERROR(FIND("BIOC",M2578,1),0)&gt;1,"BIOCITY","no")</f>
        <v>no</v>
      </c>
      <c r="AB2578" s="2">
        <f>IFERROR(SEARCH("INT",F2578,1),0)+IFERROR(SEARCH("DEV",F2578,1),0)+IFERROR(SEARCH("FC",F2578,1),0)+IFERROR(SEARCH("USD",F2578,1),0)</f>
        <v>0</v>
      </c>
    </row>
    <row r="2579" spans="20:28" x14ac:dyDescent="0.2">
      <c r="T2579" s="6">
        <f>+S2579*N2579</f>
        <v>0</v>
      </c>
      <c r="U2579" s="6">
        <f>+S2579*Q2579</f>
        <v>0</v>
      </c>
      <c r="V2579" s="1" t="str">
        <f>IF(AB2579=0,IFERROR(VLOOKUP(L2579,[1]listaMateriales!A:K,11,0),"-"),"Sin producto")</f>
        <v>Sin Producto</v>
      </c>
      <c r="W2579" s="6">
        <f>+IF(OR(K2579="27",K2579="28",K2579="29"),VLOOKUP(L2579,[1]listaMateriales!A:E,5,0),0)*N2579/1000</f>
        <v>0</v>
      </c>
      <c r="X2579" s="6">
        <f>+IF(W2579=0,0,T2579/W2579)</f>
        <v>0</v>
      </c>
      <c r="Y2579" s="1" t="str">
        <f>MID(L2579,14,1)</f>
        <v/>
      </c>
      <c r="Z2579" s="2" t="str">
        <f>IF(IFERROR(FIND("PUL",M2579,1),0)&gt;1,"pulido","no")</f>
        <v>no</v>
      </c>
      <c r="AA2579" s="2" t="str">
        <f>IF(IFERROR(FIND("BIOC",M2579,1),0)&gt;1,"BIOCITY","no")</f>
        <v>no</v>
      </c>
      <c r="AB2579" s="2">
        <f>IFERROR(SEARCH("INT",F2579,1),0)+IFERROR(SEARCH("DEV",F2579,1),0)+IFERROR(SEARCH("FC",F2579,1),0)+IFERROR(SEARCH("USD",F2579,1),0)</f>
        <v>0</v>
      </c>
    </row>
    <row r="2580" spans="20:28" x14ac:dyDescent="0.2">
      <c r="T2580" s="6">
        <f>+S2580*N2580</f>
        <v>0</v>
      </c>
      <c r="U2580" s="6">
        <f>+S2580*Q2580</f>
        <v>0</v>
      </c>
      <c r="V2580" s="1" t="str">
        <f>IF(AB2580=0,IFERROR(VLOOKUP(L2580,[1]listaMateriales!A:K,11,0),"-"),"Sin producto")</f>
        <v>Sin Producto</v>
      </c>
      <c r="W2580" s="6">
        <f>+IF(OR(K2580="27",K2580="28",K2580="29"),VLOOKUP(L2580,[1]listaMateriales!A:E,5,0),0)*N2580/1000</f>
        <v>0</v>
      </c>
      <c r="X2580" s="6">
        <f>+IF(W2580=0,0,T2580/W2580)</f>
        <v>0</v>
      </c>
      <c r="Y2580" s="1" t="str">
        <f>MID(L2580,14,1)</f>
        <v/>
      </c>
      <c r="Z2580" s="2" t="str">
        <f>IF(IFERROR(FIND("PUL",M2580,1),0)&gt;1,"pulido","no")</f>
        <v>no</v>
      </c>
      <c r="AA2580" s="2" t="str">
        <f>IF(IFERROR(FIND("BIOC",M2580,1),0)&gt;1,"BIOCITY","no")</f>
        <v>no</v>
      </c>
      <c r="AB2580" s="2">
        <f>IFERROR(SEARCH("INT",F2580,1),0)+IFERROR(SEARCH("DEV",F2580,1),0)+IFERROR(SEARCH("FC",F2580,1),0)+IFERROR(SEARCH("USD",F2580,1),0)</f>
        <v>0</v>
      </c>
    </row>
    <row r="2581" spans="20:28" x14ac:dyDescent="0.2">
      <c r="T2581" s="6">
        <f>+S2581*N2581</f>
        <v>0</v>
      </c>
      <c r="U2581" s="6">
        <f>+S2581*Q2581</f>
        <v>0</v>
      </c>
      <c r="V2581" s="1" t="str">
        <f>IF(AB2581=0,IFERROR(VLOOKUP(L2581,[1]listaMateriales!A:K,11,0),"-"),"Sin producto")</f>
        <v>Sin Producto</v>
      </c>
      <c r="W2581" s="6">
        <f>+IF(OR(K2581="27",K2581="28",K2581="29"),VLOOKUP(L2581,[1]listaMateriales!A:E,5,0),0)*N2581/1000</f>
        <v>0</v>
      </c>
      <c r="X2581" s="6">
        <f>+IF(W2581=0,0,T2581/W2581)</f>
        <v>0</v>
      </c>
      <c r="Y2581" s="1" t="str">
        <f>MID(L2581,14,1)</f>
        <v/>
      </c>
      <c r="Z2581" s="2" t="str">
        <f>IF(IFERROR(FIND("PUL",M2581,1),0)&gt;1,"pulido","no")</f>
        <v>no</v>
      </c>
      <c r="AA2581" s="2" t="str">
        <f>IF(IFERROR(FIND("BIOC",M2581,1),0)&gt;1,"BIOCITY","no")</f>
        <v>no</v>
      </c>
      <c r="AB2581" s="2">
        <f>IFERROR(SEARCH("INT",F2581,1),0)+IFERROR(SEARCH("DEV",F2581,1),0)+IFERROR(SEARCH("FC",F2581,1),0)+IFERROR(SEARCH("USD",F2581,1),0)</f>
        <v>0</v>
      </c>
    </row>
    <row r="2582" spans="20:28" x14ac:dyDescent="0.2">
      <c r="T2582" s="6">
        <f>+S2582*N2582</f>
        <v>0</v>
      </c>
      <c r="U2582" s="6">
        <f>+S2582*Q2582</f>
        <v>0</v>
      </c>
      <c r="V2582" s="1" t="str">
        <f>IF(AB2582=0,IFERROR(VLOOKUP(L2582,[1]listaMateriales!A:K,11,0),"-"),"Sin producto")</f>
        <v>Sin Producto</v>
      </c>
      <c r="W2582" s="6">
        <f>+IF(OR(K2582="27",K2582="28",K2582="29"),VLOOKUP(L2582,[1]listaMateriales!A:E,5,0),0)*N2582/1000</f>
        <v>0</v>
      </c>
      <c r="X2582" s="6">
        <f>+IF(W2582=0,0,T2582/W2582)</f>
        <v>0</v>
      </c>
      <c r="Y2582" s="1" t="str">
        <f>MID(L2582,14,1)</f>
        <v/>
      </c>
      <c r="Z2582" s="2" t="str">
        <f>IF(IFERROR(FIND("PUL",M2582,1),0)&gt;1,"pulido","no")</f>
        <v>no</v>
      </c>
      <c r="AA2582" s="2" t="str">
        <f>IF(IFERROR(FIND("BIOC",M2582,1),0)&gt;1,"BIOCITY","no")</f>
        <v>no</v>
      </c>
      <c r="AB2582" s="2">
        <f>IFERROR(SEARCH("INT",F2582,1),0)+IFERROR(SEARCH("DEV",F2582,1),0)+IFERROR(SEARCH("FC",F2582,1),0)+IFERROR(SEARCH("USD",F2582,1),0)</f>
        <v>0</v>
      </c>
    </row>
    <row r="2583" spans="20:28" x14ac:dyDescent="0.2">
      <c r="T2583" s="6">
        <f>+S2583*N2583</f>
        <v>0</v>
      </c>
      <c r="U2583" s="6">
        <f>+S2583*Q2583</f>
        <v>0</v>
      </c>
      <c r="V2583" s="1" t="str">
        <f>IF(AB2583=0,IFERROR(VLOOKUP(L2583,[1]listaMateriales!A:K,11,0),"-"),"Sin producto")</f>
        <v>Sin Producto</v>
      </c>
      <c r="W2583" s="6">
        <f>+IF(OR(K2583="27",K2583="28",K2583="29"),VLOOKUP(L2583,[1]listaMateriales!A:E,5,0),0)*N2583/1000</f>
        <v>0</v>
      </c>
      <c r="X2583" s="6">
        <f>+IF(W2583=0,0,T2583/W2583)</f>
        <v>0</v>
      </c>
      <c r="Y2583" s="1" t="str">
        <f>MID(L2583,14,1)</f>
        <v/>
      </c>
      <c r="Z2583" s="2" t="str">
        <f>IF(IFERROR(FIND("PUL",M2583,1),0)&gt;1,"pulido","no")</f>
        <v>no</v>
      </c>
      <c r="AA2583" s="2" t="str">
        <f>IF(IFERROR(FIND("BIOC",M2583,1),0)&gt;1,"BIOCITY","no")</f>
        <v>no</v>
      </c>
      <c r="AB2583" s="2">
        <f>IFERROR(SEARCH("INT",F2583,1),0)+IFERROR(SEARCH("DEV",F2583,1),0)+IFERROR(SEARCH("FC",F2583,1),0)+IFERROR(SEARCH("USD",F2583,1),0)</f>
        <v>0</v>
      </c>
    </row>
    <row r="2584" spans="20:28" x14ac:dyDescent="0.2">
      <c r="T2584" s="6">
        <f>+S2584*N2584</f>
        <v>0</v>
      </c>
      <c r="U2584" s="6">
        <f>+S2584*Q2584</f>
        <v>0</v>
      </c>
      <c r="V2584" s="1" t="str">
        <f>IF(AB2584=0,IFERROR(VLOOKUP(L2584,[1]listaMateriales!A:K,11,0),"-"),"Sin producto")</f>
        <v>Sin Producto</v>
      </c>
      <c r="W2584" s="6">
        <f>+IF(OR(K2584="27",K2584="28",K2584="29"),VLOOKUP(L2584,[1]listaMateriales!A:E,5,0),0)*N2584/1000</f>
        <v>0</v>
      </c>
      <c r="X2584" s="6">
        <f>+IF(W2584=0,0,T2584/W2584)</f>
        <v>0</v>
      </c>
      <c r="Y2584" s="1" t="str">
        <f>MID(L2584,14,1)</f>
        <v/>
      </c>
      <c r="Z2584" s="2" t="str">
        <f>IF(IFERROR(FIND("PUL",M2584,1),0)&gt;1,"pulido","no")</f>
        <v>no</v>
      </c>
      <c r="AA2584" s="2" t="str">
        <f>IF(IFERROR(FIND("BIOC",M2584,1),0)&gt;1,"BIOCITY","no")</f>
        <v>no</v>
      </c>
      <c r="AB2584" s="2">
        <f>IFERROR(SEARCH("INT",F2584,1),0)+IFERROR(SEARCH("DEV",F2584,1),0)+IFERROR(SEARCH("FC",F2584,1),0)+IFERROR(SEARCH("USD",F2584,1),0)</f>
        <v>0</v>
      </c>
    </row>
    <row r="2585" spans="20:28" x14ac:dyDescent="0.2">
      <c r="T2585" s="6">
        <f>+S2585*N2585</f>
        <v>0</v>
      </c>
      <c r="U2585" s="6">
        <f>+S2585*Q2585</f>
        <v>0</v>
      </c>
      <c r="V2585" s="1" t="str">
        <f>IF(AB2585=0,IFERROR(VLOOKUP(L2585,[1]listaMateriales!A:K,11,0),"-"),"Sin producto")</f>
        <v>Sin Producto</v>
      </c>
      <c r="W2585" s="6">
        <f>+IF(OR(K2585="27",K2585="28",K2585="29"),VLOOKUP(L2585,[1]listaMateriales!A:E,5,0),0)*N2585/1000</f>
        <v>0</v>
      </c>
      <c r="X2585" s="6">
        <f>+IF(W2585=0,0,T2585/W2585)</f>
        <v>0</v>
      </c>
      <c r="Y2585" s="1" t="str">
        <f>MID(L2585,14,1)</f>
        <v/>
      </c>
      <c r="Z2585" s="2" t="str">
        <f>IF(IFERROR(FIND("PUL",M2585,1),0)&gt;1,"pulido","no")</f>
        <v>no</v>
      </c>
      <c r="AA2585" s="2" t="str">
        <f>IF(IFERROR(FIND("BIOC",M2585,1),0)&gt;1,"BIOCITY","no")</f>
        <v>no</v>
      </c>
      <c r="AB2585" s="2">
        <f>IFERROR(SEARCH("INT",F2585,1),0)+IFERROR(SEARCH("DEV",F2585,1),0)+IFERROR(SEARCH("FC",F2585,1),0)+IFERROR(SEARCH("USD",F2585,1),0)</f>
        <v>0</v>
      </c>
    </row>
    <row r="2586" spans="20:28" x14ac:dyDescent="0.2">
      <c r="T2586" s="6">
        <f>+S2586*N2586</f>
        <v>0</v>
      </c>
      <c r="U2586" s="6">
        <f>+S2586*Q2586</f>
        <v>0</v>
      </c>
      <c r="V2586" s="1" t="str">
        <f>IF(AB2586=0,IFERROR(VLOOKUP(L2586,[1]listaMateriales!A:K,11,0),"-"),"Sin producto")</f>
        <v>Sin Producto</v>
      </c>
      <c r="W2586" s="6">
        <f>+IF(OR(K2586="27",K2586="28",K2586="29"),VLOOKUP(L2586,[1]listaMateriales!A:E,5,0),0)*N2586/1000</f>
        <v>0</v>
      </c>
      <c r="X2586" s="6">
        <f>+IF(W2586=0,0,T2586/W2586)</f>
        <v>0</v>
      </c>
      <c r="Y2586" s="1" t="str">
        <f>MID(L2586,14,1)</f>
        <v/>
      </c>
      <c r="Z2586" s="2" t="str">
        <f>IF(IFERROR(FIND("PUL",M2586,1),0)&gt;1,"pulido","no")</f>
        <v>no</v>
      </c>
      <c r="AA2586" s="2" t="str">
        <f>IF(IFERROR(FIND("BIOC",M2586,1),0)&gt;1,"BIOCITY","no")</f>
        <v>no</v>
      </c>
      <c r="AB2586" s="2">
        <f>IFERROR(SEARCH("INT",F2586,1),0)+IFERROR(SEARCH("DEV",F2586,1),0)+IFERROR(SEARCH("FC",F2586,1),0)+IFERROR(SEARCH("USD",F2586,1),0)</f>
        <v>0</v>
      </c>
    </row>
    <row r="2587" spans="20:28" x14ac:dyDescent="0.2">
      <c r="T2587" s="6">
        <f>+S2587*N2587</f>
        <v>0</v>
      </c>
      <c r="U2587" s="6">
        <f>+S2587*Q2587</f>
        <v>0</v>
      </c>
      <c r="V2587" s="1" t="str">
        <f>IF(AB2587=0,IFERROR(VLOOKUP(L2587,[1]listaMateriales!A:K,11,0),"-"),"Sin producto")</f>
        <v>Sin Producto</v>
      </c>
      <c r="W2587" s="6">
        <f>+IF(OR(K2587="27",K2587="28",K2587="29"),VLOOKUP(L2587,[1]listaMateriales!A:E,5,0),0)*N2587/1000</f>
        <v>0</v>
      </c>
      <c r="X2587" s="6">
        <f>+IF(W2587=0,0,T2587/W2587)</f>
        <v>0</v>
      </c>
      <c r="Y2587" s="1" t="str">
        <f>MID(L2587,14,1)</f>
        <v/>
      </c>
      <c r="Z2587" s="2" t="str">
        <f>IF(IFERROR(FIND("PUL",M2587,1),0)&gt;1,"pulido","no")</f>
        <v>no</v>
      </c>
      <c r="AA2587" s="2" t="str">
        <f>IF(IFERROR(FIND("BIOC",M2587,1),0)&gt;1,"BIOCITY","no")</f>
        <v>no</v>
      </c>
      <c r="AB2587" s="2">
        <f>IFERROR(SEARCH("INT",F2587,1),0)+IFERROR(SEARCH("DEV",F2587,1),0)+IFERROR(SEARCH("FC",F2587,1),0)+IFERROR(SEARCH("USD",F2587,1),0)</f>
        <v>0</v>
      </c>
    </row>
    <row r="2588" spans="20:28" x14ac:dyDescent="0.2">
      <c r="T2588" s="6">
        <f>+S2588*N2588</f>
        <v>0</v>
      </c>
      <c r="U2588" s="6">
        <f>+S2588*Q2588</f>
        <v>0</v>
      </c>
      <c r="V2588" s="1" t="str">
        <f>IF(AB2588=0,IFERROR(VLOOKUP(L2588,[1]listaMateriales!A:K,11,0),"-"),"Sin producto")</f>
        <v>Sin Producto</v>
      </c>
      <c r="W2588" s="6">
        <f>+IF(OR(K2588="27",K2588="28",K2588="29"),VLOOKUP(L2588,[1]listaMateriales!A:E,5,0),0)*N2588/1000</f>
        <v>0</v>
      </c>
      <c r="X2588" s="6">
        <f>+IF(W2588=0,0,T2588/W2588)</f>
        <v>0</v>
      </c>
      <c r="Y2588" s="1" t="str">
        <f>MID(L2588,14,1)</f>
        <v/>
      </c>
      <c r="Z2588" s="2" t="str">
        <f>IF(IFERROR(FIND("PUL",M2588,1),0)&gt;1,"pulido","no")</f>
        <v>no</v>
      </c>
      <c r="AA2588" s="2" t="str">
        <f>IF(IFERROR(FIND("BIOC",M2588,1),0)&gt;1,"BIOCITY","no")</f>
        <v>no</v>
      </c>
      <c r="AB2588" s="2">
        <f>IFERROR(SEARCH("INT",F2588,1),0)+IFERROR(SEARCH("DEV",F2588,1),0)+IFERROR(SEARCH("FC",F2588,1),0)+IFERROR(SEARCH("USD",F2588,1),0)</f>
        <v>0</v>
      </c>
    </row>
    <row r="2589" spans="20:28" x14ac:dyDescent="0.2">
      <c r="T2589" s="6">
        <f>+S2589*N2589</f>
        <v>0</v>
      </c>
      <c r="U2589" s="6">
        <f>+S2589*Q2589</f>
        <v>0</v>
      </c>
      <c r="V2589" s="1" t="str">
        <f>IF(AB2589=0,IFERROR(VLOOKUP(L2589,[1]listaMateriales!A:K,11,0),"-"),"Sin producto")</f>
        <v>Sin Producto</v>
      </c>
      <c r="W2589" s="6">
        <f>+IF(OR(K2589="27",K2589="28",K2589="29"),VLOOKUP(L2589,[1]listaMateriales!A:E,5,0),0)*N2589/1000</f>
        <v>0</v>
      </c>
      <c r="X2589" s="6">
        <f>+IF(W2589=0,0,T2589/W2589)</f>
        <v>0</v>
      </c>
      <c r="Y2589" s="1" t="str">
        <f>MID(L2589,14,1)</f>
        <v/>
      </c>
      <c r="Z2589" s="2" t="str">
        <f>IF(IFERROR(FIND("PUL",M2589,1),0)&gt;1,"pulido","no")</f>
        <v>no</v>
      </c>
      <c r="AA2589" s="2" t="str">
        <f>IF(IFERROR(FIND("BIOC",M2589,1),0)&gt;1,"BIOCITY","no")</f>
        <v>no</v>
      </c>
      <c r="AB2589" s="2">
        <f>IFERROR(SEARCH("INT",F2589,1),0)+IFERROR(SEARCH("DEV",F2589,1),0)+IFERROR(SEARCH("FC",F2589,1),0)+IFERROR(SEARCH("USD",F2589,1),0)</f>
        <v>0</v>
      </c>
    </row>
    <row r="2590" spans="20:28" x14ac:dyDescent="0.2">
      <c r="T2590" s="6">
        <f>+S2590*N2590</f>
        <v>0</v>
      </c>
      <c r="U2590" s="6">
        <f>+S2590*Q2590</f>
        <v>0</v>
      </c>
      <c r="V2590" s="1" t="str">
        <f>IF(AB2590=0,IFERROR(VLOOKUP(L2590,[1]listaMateriales!A:K,11,0),"-"),"Sin producto")</f>
        <v>Sin Producto</v>
      </c>
      <c r="W2590" s="6">
        <f>+IF(OR(K2590="27",K2590="28",K2590="29"),VLOOKUP(L2590,[1]listaMateriales!A:E,5,0),0)*N2590/1000</f>
        <v>0</v>
      </c>
      <c r="X2590" s="6">
        <f>+IF(W2590=0,0,T2590/W2590)</f>
        <v>0</v>
      </c>
      <c r="Y2590" s="1" t="str">
        <f>MID(L2590,14,1)</f>
        <v/>
      </c>
      <c r="Z2590" s="2" t="str">
        <f>IF(IFERROR(FIND("PUL",M2590,1),0)&gt;1,"pulido","no")</f>
        <v>no</v>
      </c>
      <c r="AA2590" s="2" t="str">
        <f>IF(IFERROR(FIND("BIOC",M2590,1),0)&gt;1,"BIOCITY","no")</f>
        <v>no</v>
      </c>
      <c r="AB2590" s="2">
        <f>IFERROR(SEARCH("INT",F2590,1),0)+IFERROR(SEARCH("DEV",F2590,1),0)+IFERROR(SEARCH("FC",F2590,1),0)+IFERROR(SEARCH("USD",F2590,1),0)</f>
        <v>0</v>
      </c>
    </row>
    <row r="2591" spans="20:28" x14ac:dyDescent="0.2">
      <c r="T2591" s="6">
        <f>+S2591*N2591</f>
        <v>0</v>
      </c>
      <c r="U2591" s="6">
        <f>+S2591*Q2591</f>
        <v>0</v>
      </c>
      <c r="V2591" s="1" t="str">
        <f>IF(AB2591=0,IFERROR(VLOOKUP(L2591,[1]listaMateriales!A:K,11,0),"-"),"Sin producto")</f>
        <v>Sin Producto</v>
      </c>
      <c r="W2591" s="6">
        <f>+IF(OR(K2591="27",K2591="28",K2591="29"),VLOOKUP(L2591,[1]listaMateriales!A:E,5,0),0)*N2591/1000</f>
        <v>0</v>
      </c>
      <c r="X2591" s="6">
        <f>+IF(W2591=0,0,T2591/W2591)</f>
        <v>0</v>
      </c>
      <c r="Y2591" s="1" t="str">
        <f>MID(L2591,14,1)</f>
        <v/>
      </c>
      <c r="Z2591" s="2" t="str">
        <f>IF(IFERROR(FIND("PUL",M2591,1),0)&gt;1,"pulido","no")</f>
        <v>no</v>
      </c>
      <c r="AA2591" s="2" t="str">
        <f>IF(IFERROR(FIND("BIOC",M2591,1),0)&gt;1,"BIOCITY","no")</f>
        <v>no</v>
      </c>
      <c r="AB2591" s="2">
        <f>IFERROR(SEARCH("INT",F2591,1),0)+IFERROR(SEARCH("DEV",F2591,1),0)+IFERROR(SEARCH("FC",F2591,1),0)+IFERROR(SEARCH("USD",F2591,1),0)</f>
        <v>0</v>
      </c>
    </row>
    <row r="2592" spans="20:28" x14ac:dyDescent="0.2">
      <c r="T2592" s="6">
        <f>+S2592*N2592</f>
        <v>0</v>
      </c>
      <c r="U2592" s="6">
        <f>+S2592*Q2592</f>
        <v>0</v>
      </c>
      <c r="V2592" s="1" t="str">
        <f>IF(AB2592=0,IFERROR(VLOOKUP(L2592,[1]listaMateriales!A:K,11,0),"-"),"Sin producto")</f>
        <v>Sin Producto</v>
      </c>
      <c r="W2592" s="6">
        <f>+IF(OR(K2592="27",K2592="28",K2592="29"),VLOOKUP(L2592,[1]listaMateriales!A:E,5,0),0)*N2592/1000</f>
        <v>0</v>
      </c>
      <c r="X2592" s="6">
        <f>+IF(W2592=0,0,T2592/W2592)</f>
        <v>0</v>
      </c>
      <c r="Y2592" s="1" t="str">
        <f>MID(L2592,14,1)</f>
        <v/>
      </c>
      <c r="Z2592" s="2" t="str">
        <f>IF(IFERROR(FIND("PUL",M2592,1),0)&gt;1,"pulido","no")</f>
        <v>no</v>
      </c>
      <c r="AA2592" s="2" t="str">
        <f>IF(IFERROR(FIND("BIOC",M2592,1),0)&gt;1,"BIOCITY","no")</f>
        <v>no</v>
      </c>
      <c r="AB2592" s="2">
        <f>IFERROR(SEARCH("INT",F2592,1),0)+IFERROR(SEARCH("DEV",F2592,1),0)+IFERROR(SEARCH("FC",F2592,1),0)+IFERROR(SEARCH("USD",F2592,1),0)</f>
        <v>0</v>
      </c>
    </row>
    <row r="2593" spans="20:28" x14ac:dyDescent="0.2">
      <c r="T2593" s="6">
        <f>+S2593*N2593</f>
        <v>0</v>
      </c>
      <c r="U2593" s="6">
        <f>+S2593*Q2593</f>
        <v>0</v>
      </c>
      <c r="V2593" s="1" t="str">
        <f>IF(AB2593=0,IFERROR(VLOOKUP(L2593,[1]listaMateriales!A:K,11,0),"-"),"Sin producto")</f>
        <v>Sin Producto</v>
      </c>
      <c r="W2593" s="6">
        <f>+IF(OR(K2593="27",K2593="28",K2593="29"),VLOOKUP(L2593,[1]listaMateriales!A:E,5,0),0)*N2593/1000</f>
        <v>0</v>
      </c>
      <c r="X2593" s="6">
        <f>+IF(W2593=0,0,T2593/W2593)</f>
        <v>0</v>
      </c>
      <c r="Y2593" s="1" t="str">
        <f>MID(L2593,14,1)</f>
        <v/>
      </c>
      <c r="Z2593" s="2" t="str">
        <f>IF(IFERROR(FIND("PUL",M2593,1),0)&gt;1,"pulido","no")</f>
        <v>no</v>
      </c>
      <c r="AA2593" s="2" t="str">
        <f>IF(IFERROR(FIND("BIOC",M2593,1),0)&gt;1,"BIOCITY","no")</f>
        <v>no</v>
      </c>
      <c r="AB2593" s="2">
        <f>IFERROR(SEARCH("INT",F2593,1),0)+IFERROR(SEARCH("DEV",F2593,1),0)+IFERROR(SEARCH("FC",F2593,1),0)+IFERROR(SEARCH("USD",F2593,1),0)</f>
        <v>0</v>
      </c>
    </row>
    <row r="2594" spans="20:28" x14ac:dyDescent="0.2">
      <c r="T2594" s="6">
        <f>+S2594*N2594</f>
        <v>0</v>
      </c>
      <c r="U2594" s="6">
        <f>+S2594*Q2594</f>
        <v>0</v>
      </c>
      <c r="V2594" s="1" t="str">
        <f>IF(AB2594=0,IFERROR(VLOOKUP(L2594,[1]listaMateriales!A:K,11,0),"-"),"Sin producto")</f>
        <v>Sin Producto</v>
      </c>
      <c r="W2594" s="6">
        <f>+IF(OR(K2594="27",K2594="28",K2594="29"),VLOOKUP(L2594,[1]listaMateriales!A:E,5,0),0)*N2594/1000</f>
        <v>0</v>
      </c>
      <c r="X2594" s="6">
        <f>+IF(W2594=0,0,T2594/W2594)</f>
        <v>0</v>
      </c>
      <c r="Y2594" s="1" t="str">
        <f>MID(L2594,14,1)</f>
        <v/>
      </c>
      <c r="Z2594" s="2" t="str">
        <f>IF(IFERROR(FIND("PUL",M2594,1),0)&gt;1,"pulido","no")</f>
        <v>no</v>
      </c>
      <c r="AA2594" s="2" t="str">
        <f>IF(IFERROR(FIND("BIOC",M2594,1),0)&gt;1,"BIOCITY","no")</f>
        <v>no</v>
      </c>
      <c r="AB2594" s="2">
        <f>IFERROR(SEARCH("INT",F2594,1),0)+IFERROR(SEARCH("DEV",F2594,1),0)+IFERROR(SEARCH("FC",F2594,1),0)+IFERROR(SEARCH("USD",F2594,1),0)</f>
        <v>0</v>
      </c>
    </row>
    <row r="2595" spans="20:28" x14ac:dyDescent="0.2">
      <c r="T2595" s="6">
        <f>+S2595*N2595</f>
        <v>0</v>
      </c>
      <c r="U2595" s="6">
        <f>+S2595*Q2595</f>
        <v>0</v>
      </c>
      <c r="V2595" s="1" t="str">
        <f>IF(AB2595=0,IFERROR(VLOOKUP(L2595,[1]listaMateriales!A:K,11,0),"-"),"Sin producto")</f>
        <v>Sin Producto</v>
      </c>
      <c r="W2595" s="6">
        <f>+IF(OR(K2595="27",K2595="28",K2595="29"),VLOOKUP(L2595,[1]listaMateriales!A:E,5,0),0)*N2595/1000</f>
        <v>0</v>
      </c>
      <c r="X2595" s="6">
        <f>+IF(W2595=0,0,T2595/W2595)</f>
        <v>0</v>
      </c>
      <c r="Y2595" s="1" t="str">
        <f>MID(L2595,14,1)</f>
        <v/>
      </c>
      <c r="Z2595" s="2" t="str">
        <f>IF(IFERROR(FIND("PUL",M2595,1),0)&gt;1,"pulido","no")</f>
        <v>no</v>
      </c>
      <c r="AA2595" s="2" t="str">
        <f>IF(IFERROR(FIND("BIOC",M2595,1),0)&gt;1,"BIOCITY","no")</f>
        <v>no</v>
      </c>
      <c r="AB2595" s="2">
        <f>IFERROR(SEARCH("INT",F2595,1),0)+IFERROR(SEARCH("DEV",F2595,1),0)+IFERROR(SEARCH("FC",F2595,1),0)+IFERROR(SEARCH("USD",F2595,1),0)</f>
        <v>0</v>
      </c>
    </row>
    <row r="2596" spans="20:28" x14ac:dyDescent="0.2">
      <c r="T2596" s="6">
        <f>+S2596*N2596</f>
        <v>0</v>
      </c>
      <c r="U2596" s="6">
        <f>+S2596*Q2596</f>
        <v>0</v>
      </c>
      <c r="V2596" s="1" t="str">
        <f>IF(AB2596=0,IFERROR(VLOOKUP(L2596,[1]listaMateriales!A:K,11,0),"-"),"Sin producto")</f>
        <v>Sin Producto</v>
      </c>
      <c r="W2596" s="6">
        <f>+IF(OR(K2596="27",K2596="28",K2596="29"),VLOOKUP(L2596,[1]listaMateriales!A:E,5,0),0)*N2596/1000</f>
        <v>0</v>
      </c>
      <c r="X2596" s="6">
        <f>+IF(W2596=0,0,T2596/W2596)</f>
        <v>0</v>
      </c>
      <c r="Y2596" s="1" t="str">
        <f>MID(L2596,14,1)</f>
        <v/>
      </c>
      <c r="Z2596" s="2" t="str">
        <f>IF(IFERROR(FIND("PUL",M2596,1),0)&gt;1,"pulido","no")</f>
        <v>no</v>
      </c>
      <c r="AA2596" s="2" t="str">
        <f>IF(IFERROR(FIND("BIOC",M2596,1),0)&gt;1,"BIOCITY","no")</f>
        <v>no</v>
      </c>
      <c r="AB2596" s="2">
        <f>IFERROR(SEARCH("INT",F2596,1),0)+IFERROR(SEARCH("DEV",F2596,1),0)+IFERROR(SEARCH("FC",F2596,1),0)+IFERROR(SEARCH("USD",F2596,1),0)</f>
        <v>0</v>
      </c>
    </row>
    <row r="2597" spans="20:28" x14ac:dyDescent="0.2">
      <c r="T2597" s="6">
        <f>+S2597*N2597</f>
        <v>0</v>
      </c>
      <c r="U2597" s="6">
        <f>+S2597*Q2597</f>
        <v>0</v>
      </c>
      <c r="V2597" s="1" t="str">
        <f>IF(AB2597=0,IFERROR(VLOOKUP(L2597,[1]listaMateriales!A:K,11,0),"-"),"Sin producto")</f>
        <v>Sin Producto</v>
      </c>
      <c r="W2597" s="6">
        <f>+IF(OR(K2597="27",K2597="28",K2597="29"),VLOOKUP(L2597,[1]listaMateriales!A:E,5,0),0)*N2597/1000</f>
        <v>0</v>
      </c>
      <c r="X2597" s="6">
        <f>+IF(W2597=0,0,T2597/W2597)</f>
        <v>0</v>
      </c>
      <c r="Y2597" s="1" t="str">
        <f>MID(L2597,14,1)</f>
        <v/>
      </c>
      <c r="Z2597" s="2" t="str">
        <f>IF(IFERROR(FIND("PUL",M2597,1),0)&gt;1,"pulido","no")</f>
        <v>no</v>
      </c>
      <c r="AA2597" s="2" t="str">
        <f>IF(IFERROR(FIND("BIOC",M2597,1),0)&gt;1,"BIOCITY","no")</f>
        <v>no</v>
      </c>
      <c r="AB2597" s="2">
        <f>IFERROR(SEARCH("INT",F2597,1),0)+IFERROR(SEARCH("DEV",F2597,1),0)+IFERROR(SEARCH("FC",F2597,1),0)+IFERROR(SEARCH("USD",F2597,1),0)</f>
        <v>0</v>
      </c>
    </row>
    <row r="2598" spans="20:28" x14ac:dyDescent="0.2">
      <c r="T2598" s="6">
        <f>+S2598*N2598</f>
        <v>0</v>
      </c>
      <c r="U2598" s="6">
        <f>+S2598*Q2598</f>
        <v>0</v>
      </c>
      <c r="V2598" s="1" t="str">
        <f>IF(AB2598=0,IFERROR(VLOOKUP(L2598,[1]listaMateriales!A:K,11,0),"-"),"Sin producto")</f>
        <v>Sin Producto</v>
      </c>
      <c r="W2598" s="6">
        <f>+IF(OR(K2598="27",K2598="28",K2598="29"),VLOOKUP(L2598,[1]listaMateriales!A:E,5,0),0)*N2598/1000</f>
        <v>0</v>
      </c>
      <c r="X2598" s="6">
        <f>+IF(W2598=0,0,T2598/W2598)</f>
        <v>0</v>
      </c>
      <c r="Y2598" s="1" t="str">
        <f>MID(L2598,14,1)</f>
        <v/>
      </c>
      <c r="Z2598" s="2" t="str">
        <f>IF(IFERROR(FIND("PUL",M2598,1),0)&gt;1,"pulido","no")</f>
        <v>no</v>
      </c>
      <c r="AA2598" s="2" t="str">
        <f>IF(IFERROR(FIND("BIOC",M2598,1),0)&gt;1,"BIOCITY","no")</f>
        <v>no</v>
      </c>
      <c r="AB2598" s="2">
        <f>IFERROR(SEARCH("INT",F2598,1),0)+IFERROR(SEARCH("DEV",F2598,1),0)+IFERROR(SEARCH("FC",F2598,1),0)+IFERROR(SEARCH("USD",F2598,1),0)</f>
        <v>0</v>
      </c>
    </row>
    <row r="2599" spans="20:28" x14ac:dyDescent="0.2">
      <c r="T2599" s="6">
        <f>+S2599*N2599</f>
        <v>0</v>
      </c>
      <c r="U2599" s="6">
        <f>+S2599*Q2599</f>
        <v>0</v>
      </c>
      <c r="V2599" s="1" t="str">
        <f>IF(AB2599=0,IFERROR(VLOOKUP(L2599,[1]listaMateriales!A:K,11,0),"-"),"Sin producto")</f>
        <v>Sin Producto</v>
      </c>
      <c r="W2599" s="6">
        <f>+IF(OR(K2599="27",K2599="28",K2599="29"),VLOOKUP(L2599,[1]listaMateriales!A:E,5,0),0)*N2599/1000</f>
        <v>0</v>
      </c>
      <c r="X2599" s="6">
        <f>+IF(W2599=0,0,T2599/W2599)</f>
        <v>0</v>
      </c>
      <c r="Y2599" s="1" t="str">
        <f>MID(L2599,14,1)</f>
        <v/>
      </c>
      <c r="Z2599" s="2" t="str">
        <f>IF(IFERROR(FIND("PUL",M2599,1),0)&gt;1,"pulido","no")</f>
        <v>no</v>
      </c>
      <c r="AA2599" s="2" t="str">
        <f>IF(IFERROR(FIND("BIOC",M2599,1),0)&gt;1,"BIOCITY","no")</f>
        <v>no</v>
      </c>
      <c r="AB2599" s="2">
        <f>IFERROR(SEARCH("INT",F2599,1),0)+IFERROR(SEARCH("DEV",F2599,1),0)+IFERROR(SEARCH("FC",F2599,1),0)+IFERROR(SEARCH("USD",F2599,1),0)</f>
        <v>0</v>
      </c>
    </row>
    <row r="2600" spans="20:28" x14ac:dyDescent="0.2">
      <c r="T2600" s="6">
        <f>+S2600*N2600</f>
        <v>0</v>
      </c>
      <c r="U2600" s="6">
        <f>+S2600*Q2600</f>
        <v>0</v>
      </c>
      <c r="V2600" s="1" t="str">
        <f>IF(AB2600=0,IFERROR(VLOOKUP(L2600,[1]listaMateriales!A:K,11,0),"-"),"Sin producto")</f>
        <v>Sin Producto</v>
      </c>
      <c r="W2600" s="6">
        <f>+IF(OR(K2600="27",K2600="28",K2600="29"),VLOOKUP(L2600,[1]listaMateriales!A:E,5,0),0)*N2600/1000</f>
        <v>0</v>
      </c>
      <c r="X2600" s="6">
        <f>+IF(W2600=0,0,T2600/W2600)</f>
        <v>0</v>
      </c>
      <c r="Y2600" s="1" t="str">
        <f>MID(L2600,14,1)</f>
        <v/>
      </c>
      <c r="Z2600" s="2" t="str">
        <f>IF(IFERROR(FIND("PUL",M2600,1),0)&gt;1,"pulido","no")</f>
        <v>no</v>
      </c>
      <c r="AA2600" s="2" t="str">
        <f>IF(IFERROR(FIND("BIOC",M2600,1),0)&gt;1,"BIOCITY","no")</f>
        <v>no</v>
      </c>
      <c r="AB2600" s="2">
        <f>IFERROR(SEARCH("INT",F2600,1),0)+IFERROR(SEARCH("DEV",F2600,1),0)+IFERROR(SEARCH("FC",F2600,1),0)+IFERROR(SEARCH("USD",F2600,1),0)</f>
        <v>0</v>
      </c>
    </row>
    <row r="2601" spans="20:28" x14ac:dyDescent="0.2">
      <c r="T2601" s="6">
        <f>+S2601*N2601</f>
        <v>0</v>
      </c>
      <c r="U2601" s="6">
        <f>+S2601*Q2601</f>
        <v>0</v>
      </c>
      <c r="V2601" s="1" t="str">
        <f>IF(AB2601=0,IFERROR(VLOOKUP(L2601,[1]listaMateriales!A:K,11,0),"-"),"Sin producto")</f>
        <v>Sin Producto</v>
      </c>
      <c r="W2601" s="6">
        <f>+IF(OR(K2601="27",K2601="28",K2601="29"),VLOOKUP(L2601,[1]listaMateriales!A:E,5,0),0)*N2601/1000</f>
        <v>0</v>
      </c>
      <c r="X2601" s="6">
        <f>+IF(W2601=0,0,T2601/W2601)</f>
        <v>0</v>
      </c>
      <c r="Y2601" s="1" t="str">
        <f>MID(L2601,14,1)</f>
        <v/>
      </c>
      <c r="Z2601" s="2" t="str">
        <f>IF(IFERROR(FIND("PUL",M2601,1),0)&gt;1,"pulido","no")</f>
        <v>no</v>
      </c>
      <c r="AA2601" s="2" t="str">
        <f>IF(IFERROR(FIND("BIOC",M2601,1),0)&gt;1,"BIOCITY","no")</f>
        <v>no</v>
      </c>
      <c r="AB2601" s="2">
        <f>IFERROR(SEARCH("INT",F2601,1),0)+IFERROR(SEARCH("DEV",F2601,1),0)+IFERROR(SEARCH("FC",F2601,1),0)+IFERROR(SEARCH("USD",F2601,1),0)</f>
        <v>0</v>
      </c>
    </row>
    <row r="2602" spans="20:28" x14ac:dyDescent="0.2">
      <c r="T2602" s="6">
        <f>+S2602*N2602</f>
        <v>0</v>
      </c>
      <c r="U2602" s="6">
        <f>+S2602*Q2602</f>
        <v>0</v>
      </c>
      <c r="V2602" s="1" t="str">
        <f>IF(AB2602=0,IFERROR(VLOOKUP(L2602,[1]listaMateriales!A:K,11,0),"-"),"Sin producto")</f>
        <v>Sin Producto</v>
      </c>
      <c r="W2602" s="6">
        <f>+IF(OR(K2602="27",K2602="28",K2602="29"),VLOOKUP(L2602,[1]listaMateriales!A:E,5,0),0)*N2602/1000</f>
        <v>0</v>
      </c>
      <c r="X2602" s="6">
        <f>+IF(W2602=0,0,T2602/W2602)</f>
        <v>0</v>
      </c>
      <c r="Y2602" s="1" t="str">
        <f>MID(L2602,14,1)</f>
        <v/>
      </c>
      <c r="Z2602" s="2" t="str">
        <f>IF(IFERROR(FIND("PUL",M2602,1),0)&gt;1,"pulido","no")</f>
        <v>no</v>
      </c>
      <c r="AA2602" s="2" t="str">
        <f>IF(IFERROR(FIND("BIOC",M2602,1),0)&gt;1,"BIOCITY","no")</f>
        <v>no</v>
      </c>
      <c r="AB2602" s="2">
        <f>IFERROR(SEARCH("INT",F2602,1),0)+IFERROR(SEARCH("DEV",F2602,1),0)+IFERROR(SEARCH("FC",F2602,1),0)+IFERROR(SEARCH("USD",F2602,1),0)</f>
        <v>0</v>
      </c>
    </row>
    <row r="2603" spans="20:28" x14ac:dyDescent="0.2">
      <c r="T2603" s="6">
        <f>+S2603*N2603</f>
        <v>0</v>
      </c>
      <c r="U2603" s="6">
        <f>+S2603*Q2603</f>
        <v>0</v>
      </c>
      <c r="V2603" s="1" t="str">
        <f>IF(AB2603=0,IFERROR(VLOOKUP(L2603,[1]listaMateriales!A:K,11,0),"-"),"Sin producto")</f>
        <v>Sin Producto</v>
      </c>
      <c r="W2603" s="6">
        <f>+IF(OR(K2603="27",K2603="28",K2603="29"),VLOOKUP(L2603,[1]listaMateriales!A:E,5,0),0)*N2603/1000</f>
        <v>0</v>
      </c>
      <c r="X2603" s="6">
        <f>+IF(W2603=0,0,T2603/W2603)</f>
        <v>0</v>
      </c>
      <c r="Y2603" s="1" t="str">
        <f>MID(L2603,14,1)</f>
        <v/>
      </c>
      <c r="Z2603" s="2" t="str">
        <f>IF(IFERROR(FIND("PUL",M2603,1),0)&gt;1,"pulido","no")</f>
        <v>no</v>
      </c>
      <c r="AA2603" s="2" t="str">
        <f>IF(IFERROR(FIND("BIOC",M2603,1),0)&gt;1,"BIOCITY","no")</f>
        <v>no</v>
      </c>
      <c r="AB2603" s="2">
        <f>IFERROR(SEARCH("INT",F2603,1),0)+IFERROR(SEARCH("DEV",F2603,1),0)+IFERROR(SEARCH("FC",F2603,1),0)+IFERROR(SEARCH("USD",F2603,1),0)</f>
        <v>0</v>
      </c>
    </row>
    <row r="2604" spans="20:28" x14ac:dyDescent="0.2">
      <c r="T2604" s="6">
        <f>+S2604*N2604</f>
        <v>0</v>
      </c>
      <c r="U2604" s="6">
        <f>+S2604*Q2604</f>
        <v>0</v>
      </c>
      <c r="V2604" s="1" t="str">
        <f>IF(AB2604=0,IFERROR(VLOOKUP(L2604,[1]listaMateriales!A:K,11,0),"-"),"Sin producto")</f>
        <v>Sin Producto</v>
      </c>
      <c r="W2604" s="6">
        <f>+IF(OR(K2604="27",K2604="28",K2604="29"),VLOOKUP(L2604,[1]listaMateriales!A:E,5,0),0)*N2604/1000</f>
        <v>0</v>
      </c>
      <c r="X2604" s="6">
        <f>+IF(W2604=0,0,T2604/W2604)</f>
        <v>0</v>
      </c>
      <c r="Y2604" s="1" t="str">
        <f>MID(L2604,14,1)</f>
        <v/>
      </c>
      <c r="Z2604" s="2" t="str">
        <f>IF(IFERROR(FIND("PUL",M2604,1),0)&gt;1,"pulido","no")</f>
        <v>no</v>
      </c>
      <c r="AA2604" s="2" t="str">
        <f>IF(IFERROR(FIND("BIOC",M2604,1),0)&gt;1,"BIOCITY","no")</f>
        <v>no</v>
      </c>
      <c r="AB2604" s="2">
        <f>IFERROR(SEARCH("INT",F2604,1),0)+IFERROR(SEARCH("DEV",F2604,1),0)+IFERROR(SEARCH("FC",F2604,1),0)+IFERROR(SEARCH("USD",F2604,1),0)</f>
        <v>0</v>
      </c>
    </row>
    <row r="2605" spans="20:28" x14ac:dyDescent="0.2">
      <c r="T2605" s="6">
        <f>+S2605*N2605</f>
        <v>0</v>
      </c>
      <c r="U2605" s="6">
        <f>+S2605*Q2605</f>
        <v>0</v>
      </c>
      <c r="V2605" s="1" t="str">
        <f>IF(AB2605=0,IFERROR(VLOOKUP(L2605,[1]listaMateriales!A:K,11,0),"-"),"Sin producto")</f>
        <v>Sin Producto</v>
      </c>
      <c r="W2605" s="6">
        <f>+IF(OR(K2605="27",K2605="28",K2605="29"),VLOOKUP(L2605,[1]listaMateriales!A:E,5,0),0)*N2605/1000</f>
        <v>0</v>
      </c>
      <c r="X2605" s="6">
        <f>+IF(W2605=0,0,T2605/W2605)</f>
        <v>0</v>
      </c>
      <c r="Y2605" s="1" t="str">
        <f>MID(L2605,14,1)</f>
        <v/>
      </c>
      <c r="Z2605" s="2" t="str">
        <f>IF(IFERROR(FIND("PUL",M2605,1),0)&gt;1,"pulido","no")</f>
        <v>no</v>
      </c>
      <c r="AA2605" s="2" t="str">
        <f>IF(IFERROR(FIND("BIOC",M2605,1),0)&gt;1,"BIOCITY","no")</f>
        <v>no</v>
      </c>
      <c r="AB2605" s="2">
        <f>IFERROR(SEARCH("INT",F2605,1),0)+IFERROR(SEARCH("DEV",F2605,1),0)+IFERROR(SEARCH("FC",F2605,1),0)+IFERROR(SEARCH("USD",F2605,1),0)</f>
        <v>0</v>
      </c>
    </row>
    <row r="2606" spans="20:28" x14ac:dyDescent="0.2">
      <c r="T2606" s="6">
        <f>+S2606*N2606</f>
        <v>0</v>
      </c>
      <c r="U2606" s="6">
        <f>+S2606*Q2606</f>
        <v>0</v>
      </c>
      <c r="V2606" s="1" t="str">
        <f>IF(AB2606=0,IFERROR(VLOOKUP(L2606,[1]listaMateriales!A:K,11,0),"-"),"Sin producto")</f>
        <v>Sin Producto</v>
      </c>
      <c r="W2606" s="6">
        <f>+IF(OR(K2606="27",K2606="28",K2606="29"),VLOOKUP(L2606,[1]listaMateriales!A:E,5,0),0)*N2606/1000</f>
        <v>0</v>
      </c>
      <c r="X2606" s="6">
        <f>+IF(W2606=0,0,T2606/W2606)</f>
        <v>0</v>
      </c>
      <c r="Y2606" s="1" t="str">
        <f>MID(L2606,14,1)</f>
        <v/>
      </c>
      <c r="Z2606" s="2" t="str">
        <f>IF(IFERROR(FIND("PUL",M2606,1),0)&gt;1,"pulido","no")</f>
        <v>no</v>
      </c>
      <c r="AA2606" s="2" t="str">
        <f>IF(IFERROR(FIND("BIOC",M2606,1),0)&gt;1,"BIOCITY","no")</f>
        <v>no</v>
      </c>
      <c r="AB2606" s="2">
        <f>IFERROR(SEARCH("INT",F2606,1),0)+IFERROR(SEARCH("DEV",F2606,1),0)+IFERROR(SEARCH("FC",F2606,1),0)+IFERROR(SEARCH("USD",F2606,1),0)</f>
        <v>0</v>
      </c>
    </row>
    <row r="2607" spans="20:28" x14ac:dyDescent="0.2">
      <c r="T2607" s="6">
        <f>+S2607*N2607</f>
        <v>0</v>
      </c>
      <c r="U2607" s="6">
        <f>+S2607*Q2607</f>
        <v>0</v>
      </c>
      <c r="V2607" s="1" t="str">
        <f>IF(AB2607=0,IFERROR(VLOOKUP(L2607,[1]listaMateriales!A:K,11,0),"-"),"Sin producto")</f>
        <v>Sin Producto</v>
      </c>
      <c r="W2607" s="6">
        <f>+IF(OR(K2607="27",K2607="28",K2607="29"),VLOOKUP(L2607,[1]listaMateriales!A:E,5,0),0)*N2607/1000</f>
        <v>0</v>
      </c>
      <c r="X2607" s="6">
        <f>+IF(W2607=0,0,T2607/W2607)</f>
        <v>0</v>
      </c>
      <c r="Y2607" s="1" t="str">
        <f>MID(L2607,14,1)</f>
        <v/>
      </c>
      <c r="Z2607" s="2" t="str">
        <f>IF(IFERROR(FIND("PUL",M2607,1),0)&gt;1,"pulido","no")</f>
        <v>no</v>
      </c>
      <c r="AA2607" s="2" t="str">
        <f>IF(IFERROR(FIND("BIOC",M2607,1),0)&gt;1,"BIOCITY","no")</f>
        <v>no</v>
      </c>
      <c r="AB2607" s="2">
        <f>IFERROR(SEARCH("INT",F2607,1),0)+IFERROR(SEARCH("DEV",F2607,1),0)+IFERROR(SEARCH("FC",F2607,1),0)+IFERROR(SEARCH("USD",F2607,1),0)</f>
        <v>0</v>
      </c>
    </row>
    <row r="2608" spans="20:28" x14ac:dyDescent="0.2">
      <c r="T2608" s="6">
        <f>+S2608*N2608</f>
        <v>0</v>
      </c>
      <c r="U2608" s="6">
        <f>+S2608*Q2608</f>
        <v>0</v>
      </c>
      <c r="V2608" s="1" t="str">
        <f>IF(AB2608=0,IFERROR(VLOOKUP(L2608,[1]listaMateriales!A:K,11,0),"-"),"Sin producto")</f>
        <v>Sin Producto</v>
      </c>
      <c r="W2608" s="6">
        <f>+IF(OR(K2608="27",K2608="28",K2608="29"),VLOOKUP(L2608,[1]listaMateriales!A:E,5,0),0)*N2608/1000</f>
        <v>0</v>
      </c>
      <c r="X2608" s="6">
        <f>+IF(W2608=0,0,T2608/W2608)</f>
        <v>0</v>
      </c>
      <c r="Y2608" s="1" t="str">
        <f>MID(L2608,14,1)</f>
        <v/>
      </c>
      <c r="Z2608" s="2" t="str">
        <f>IF(IFERROR(FIND("PUL",M2608,1),0)&gt;1,"pulido","no")</f>
        <v>no</v>
      </c>
      <c r="AA2608" s="2" t="str">
        <f>IF(IFERROR(FIND("BIOC",M2608,1),0)&gt;1,"BIOCITY","no")</f>
        <v>no</v>
      </c>
      <c r="AB2608" s="2">
        <f>IFERROR(SEARCH("INT",F2608,1),0)+IFERROR(SEARCH("DEV",F2608,1),0)+IFERROR(SEARCH("FC",F2608,1),0)+IFERROR(SEARCH("USD",F2608,1),0)</f>
        <v>0</v>
      </c>
    </row>
    <row r="2609" spans="20:28" x14ac:dyDescent="0.2">
      <c r="T2609" s="6">
        <f>+S2609*N2609</f>
        <v>0</v>
      </c>
      <c r="U2609" s="6">
        <f>+S2609*Q2609</f>
        <v>0</v>
      </c>
      <c r="V2609" s="1" t="str">
        <f>IF(AB2609=0,IFERROR(VLOOKUP(L2609,[1]listaMateriales!A:K,11,0),"-"),"Sin producto")</f>
        <v>Sin Producto</v>
      </c>
      <c r="W2609" s="6">
        <f>+IF(OR(K2609="27",K2609="28",K2609="29"),VLOOKUP(L2609,[1]listaMateriales!A:E,5,0),0)*N2609/1000</f>
        <v>0</v>
      </c>
      <c r="X2609" s="6">
        <f>+IF(W2609=0,0,T2609/W2609)</f>
        <v>0</v>
      </c>
      <c r="Y2609" s="1" t="str">
        <f>MID(L2609,14,1)</f>
        <v/>
      </c>
      <c r="Z2609" s="2" t="str">
        <f>IF(IFERROR(FIND("PUL",M2609,1),0)&gt;1,"pulido","no")</f>
        <v>no</v>
      </c>
      <c r="AA2609" s="2" t="str">
        <f>IF(IFERROR(FIND("BIOC",M2609,1),0)&gt;1,"BIOCITY","no")</f>
        <v>no</v>
      </c>
      <c r="AB2609" s="2">
        <f>IFERROR(SEARCH("INT",F2609,1),0)+IFERROR(SEARCH("DEV",F2609,1),0)+IFERROR(SEARCH("FC",F2609,1),0)+IFERROR(SEARCH("USD",F2609,1),0)</f>
        <v>0</v>
      </c>
    </row>
    <row r="2610" spans="20:28" x14ac:dyDescent="0.2">
      <c r="T2610" s="6">
        <f>+S2610*N2610</f>
        <v>0</v>
      </c>
      <c r="U2610" s="6">
        <f>+S2610*Q2610</f>
        <v>0</v>
      </c>
      <c r="V2610" s="1" t="str">
        <f>IF(AB2610=0,IFERROR(VLOOKUP(L2610,[1]listaMateriales!A:K,11,0),"-"),"Sin producto")</f>
        <v>Sin Producto</v>
      </c>
      <c r="W2610" s="6">
        <f>+IF(OR(K2610="27",K2610="28",K2610="29"),VLOOKUP(L2610,[1]listaMateriales!A:E,5,0),0)*N2610/1000</f>
        <v>0</v>
      </c>
      <c r="X2610" s="6">
        <f>+IF(W2610=0,0,T2610/W2610)</f>
        <v>0</v>
      </c>
      <c r="Y2610" s="1" t="str">
        <f>MID(L2610,14,1)</f>
        <v/>
      </c>
      <c r="Z2610" s="2" t="str">
        <f>IF(IFERROR(FIND("PUL",M2610,1),0)&gt;1,"pulido","no")</f>
        <v>no</v>
      </c>
      <c r="AA2610" s="2" t="str">
        <f>IF(IFERROR(FIND("BIOC",M2610,1),0)&gt;1,"BIOCITY","no")</f>
        <v>no</v>
      </c>
      <c r="AB2610" s="2">
        <f>IFERROR(SEARCH("INT",F2610,1),0)+IFERROR(SEARCH("DEV",F2610,1),0)+IFERROR(SEARCH("FC",F2610,1),0)+IFERROR(SEARCH("USD",F2610,1),0)</f>
        <v>0</v>
      </c>
    </row>
    <row r="2611" spans="20:28" x14ac:dyDescent="0.2">
      <c r="T2611" s="6">
        <f>+S2611*N2611</f>
        <v>0</v>
      </c>
      <c r="U2611" s="6">
        <f>+S2611*Q2611</f>
        <v>0</v>
      </c>
      <c r="V2611" s="1" t="str">
        <f>IF(AB2611=0,IFERROR(VLOOKUP(L2611,[1]listaMateriales!A:K,11,0),"-"),"Sin producto")</f>
        <v>Sin Producto</v>
      </c>
      <c r="W2611" s="6">
        <f>+IF(OR(K2611="27",K2611="28",K2611="29"),VLOOKUP(L2611,[1]listaMateriales!A:E,5,0),0)*N2611/1000</f>
        <v>0</v>
      </c>
      <c r="X2611" s="6">
        <f>+IF(W2611=0,0,T2611/W2611)</f>
        <v>0</v>
      </c>
      <c r="Y2611" s="1" t="str">
        <f>MID(L2611,14,1)</f>
        <v/>
      </c>
      <c r="Z2611" s="2" t="str">
        <f>IF(IFERROR(FIND("PUL",M2611,1),0)&gt;1,"pulido","no")</f>
        <v>no</v>
      </c>
      <c r="AA2611" s="2" t="str">
        <f>IF(IFERROR(FIND("BIOC",M2611,1),0)&gt;1,"BIOCITY","no")</f>
        <v>no</v>
      </c>
      <c r="AB2611" s="2">
        <f>IFERROR(SEARCH("INT",F2611,1),0)+IFERROR(SEARCH("DEV",F2611,1),0)+IFERROR(SEARCH("FC",F2611,1),0)+IFERROR(SEARCH("USD",F2611,1),0)</f>
        <v>0</v>
      </c>
    </row>
    <row r="2612" spans="20:28" x14ac:dyDescent="0.2">
      <c r="T2612" s="6">
        <f>+S2612*N2612</f>
        <v>0</v>
      </c>
      <c r="U2612" s="6">
        <f>+S2612*Q2612</f>
        <v>0</v>
      </c>
      <c r="V2612" s="1" t="str">
        <f>IF(AB2612=0,IFERROR(VLOOKUP(L2612,[1]listaMateriales!A:K,11,0),"-"),"Sin producto")</f>
        <v>Sin Producto</v>
      </c>
      <c r="W2612" s="6">
        <f>+IF(OR(K2612="27",K2612="28",K2612="29"),VLOOKUP(L2612,[1]listaMateriales!A:E,5,0),0)*N2612/1000</f>
        <v>0</v>
      </c>
      <c r="X2612" s="6">
        <f>+IF(W2612=0,0,T2612/W2612)</f>
        <v>0</v>
      </c>
      <c r="Y2612" s="1" t="str">
        <f>MID(L2612,14,1)</f>
        <v/>
      </c>
      <c r="Z2612" s="2" t="str">
        <f>IF(IFERROR(FIND("PUL",M2612,1),0)&gt;1,"pulido","no")</f>
        <v>no</v>
      </c>
      <c r="AA2612" s="2" t="str">
        <f>IF(IFERROR(FIND("BIOC",M2612,1),0)&gt;1,"BIOCITY","no")</f>
        <v>no</v>
      </c>
      <c r="AB2612" s="2">
        <f>IFERROR(SEARCH("INT",F2612,1),0)+IFERROR(SEARCH("DEV",F2612,1),0)+IFERROR(SEARCH("FC",F2612,1),0)+IFERROR(SEARCH("USD",F2612,1),0)</f>
        <v>0</v>
      </c>
    </row>
    <row r="2613" spans="20:28" x14ac:dyDescent="0.2">
      <c r="T2613" s="6">
        <f>+S2613*N2613</f>
        <v>0</v>
      </c>
      <c r="U2613" s="6">
        <f>+S2613*Q2613</f>
        <v>0</v>
      </c>
      <c r="V2613" s="1" t="str">
        <f>IF(AB2613=0,IFERROR(VLOOKUP(L2613,[1]listaMateriales!A:K,11,0),"-"),"Sin producto")</f>
        <v>Sin Producto</v>
      </c>
      <c r="W2613" s="6">
        <f>+IF(OR(K2613="27",K2613="28",K2613="29"),VLOOKUP(L2613,[1]listaMateriales!A:E,5,0),0)*N2613/1000</f>
        <v>0</v>
      </c>
      <c r="X2613" s="6">
        <f>+IF(W2613=0,0,T2613/W2613)</f>
        <v>0</v>
      </c>
      <c r="Y2613" s="1" t="str">
        <f>MID(L2613,14,1)</f>
        <v/>
      </c>
      <c r="Z2613" s="2" t="str">
        <f>IF(IFERROR(FIND("PUL",M2613,1),0)&gt;1,"pulido","no")</f>
        <v>no</v>
      </c>
      <c r="AA2613" s="2" t="str">
        <f>IF(IFERROR(FIND("BIOC",M2613,1),0)&gt;1,"BIOCITY","no")</f>
        <v>no</v>
      </c>
      <c r="AB2613" s="2">
        <f>IFERROR(SEARCH("INT",F2613,1),0)+IFERROR(SEARCH("DEV",F2613,1),0)+IFERROR(SEARCH("FC",F2613,1),0)+IFERROR(SEARCH("USD",F2613,1),0)</f>
        <v>0</v>
      </c>
    </row>
    <row r="2614" spans="20:28" x14ac:dyDescent="0.2">
      <c r="T2614" s="6">
        <f>+S2614*N2614</f>
        <v>0</v>
      </c>
      <c r="U2614" s="6">
        <f>+S2614*Q2614</f>
        <v>0</v>
      </c>
      <c r="V2614" s="1" t="str">
        <f>IF(AB2614=0,IFERROR(VLOOKUP(L2614,[1]listaMateriales!A:K,11,0),"-"),"Sin producto")</f>
        <v>Sin Producto</v>
      </c>
      <c r="W2614" s="6">
        <f>+IF(OR(K2614="27",K2614="28",K2614="29"),VLOOKUP(L2614,[1]listaMateriales!A:E,5,0),0)*N2614/1000</f>
        <v>0</v>
      </c>
      <c r="X2614" s="6">
        <f>+IF(W2614=0,0,T2614/W2614)</f>
        <v>0</v>
      </c>
      <c r="Y2614" s="1" t="str">
        <f>MID(L2614,14,1)</f>
        <v/>
      </c>
      <c r="Z2614" s="2" t="str">
        <f>IF(IFERROR(FIND("PUL",M2614,1),0)&gt;1,"pulido","no")</f>
        <v>no</v>
      </c>
      <c r="AA2614" s="2" t="str">
        <f>IF(IFERROR(FIND("BIOC",M2614,1),0)&gt;1,"BIOCITY","no")</f>
        <v>no</v>
      </c>
      <c r="AB2614" s="2">
        <f>IFERROR(SEARCH("INT",F2614,1),0)+IFERROR(SEARCH("DEV",F2614,1),0)+IFERROR(SEARCH("FC",F2614,1),0)+IFERROR(SEARCH("USD",F2614,1),0)</f>
        <v>0</v>
      </c>
    </row>
    <row r="2615" spans="20:28" x14ac:dyDescent="0.2">
      <c r="T2615" s="6">
        <f>+S2615*N2615</f>
        <v>0</v>
      </c>
      <c r="U2615" s="6">
        <f>+S2615*Q2615</f>
        <v>0</v>
      </c>
      <c r="V2615" s="1" t="str">
        <f>IF(AB2615=0,IFERROR(VLOOKUP(L2615,[1]listaMateriales!A:K,11,0),"-"),"Sin producto")</f>
        <v>Sin Producto</v>
      </c>
      <c r="W2615" s="6">
        <f>+IF(OR(K2615="27",K2615="28",K2615="29"),VLOOKUP(L2615,[1]listaMateriales!A:E,5,0),0)*N2615/1000</f>
        <v>0</v>
      </c>
      <c r="X2615" s="6">
        <f>+IF(W2615=0,0,T2615/W2615)</f>
        <v>0</v>
      </c>
      <c r="Y2615" s="1" t="str">
        <f>MID(L2615,14,1)</f>
        <v/>
      </c>
      <c r="Z2615" s="2" t="str">
        <f>IF(IFERROR(FIND("PUL",M2615,1),0)&gt;1,"pulido","no")</f>
        <v>no</v>
      </c>
      <c r="AA2615" s="2" t="str">
        <f>IF(IFERROR(FIND("BIOC",M2615,1),0)&gt;1,"BIOCITY","no")</f>
        <v>no</v>
      </c>
      <c r="AB2615" s="2">
        <f>IFERROR(SEARCH("INT",F2615,1),0)+IFERROR(SEARCH("DEV",F2615,1),0)+IFERROR(SEARCH("FC",F2615,1),0)+IFERROR(SEARCH("USD",F2615,1),0)</f>
        <v>0</v>
      </c>
    </row>
    <row r="2616" spans="20:28" x14ac:dyDescent="0.2">
      <c r="T2616" s="6">
        <f>+S2616*N2616</f>
        <v>0</v>
      </c>
      <c r="U2616" s="6">
        <f>+S2616*Q2616</f>
        <v>0</v>
      </c>
      <c r="V2616" s="1" t="str">
        <f>IF(AB2616=0,IFERROR(VLOOKUP(L2616,[1]listaMateriales!A:K,11,0),"-"),"Sin producto")</f>
        <v>Sin Producto</v>
      </c>
      <c r="W2616" s="6">
        <f>+IF(OR(K2616="27",K2616="28",K2616="29"),VLOOKUP(L2616,[1]listaMateriales!A:E,5,0),0)*N2616/1000</f>
        <v>0</v>
      </c>
      <c r="X2616" s="6">
        <f>+IF(W2616=0,0,T2616/W2616)</f>
        <v>0</v>
      </c>
      <c r="Y2616" s="1" t="str">
        <f>MID(L2616,14,1)</f>
        <v/>
      </c>
      <c r="Z2616" s="2" t="str">
        <f>IF(IFERROR(FIND("PUL",M2616,1),0)&gt;1,"pulido","no")</f>
        <v>no</v>
      </c>
      <c r="AA2616" s="2" t="str">
        <f>IF(IFERROR(FIND("BIOC",M2616,1),0)&gt;1,"BIOCITY","no")</f>
        <v>no</v>
      </c>
      <c r="AB2616" s="2">
        <f>IFERROR(SEARCH("INT",F2616,1),0)+IFERROR(SEARCH("DEV",F2616,1),0)+IFERROR(SEARCH("FC",F2616,1),0)+IFERROR(SEARCH("USD",F2616,1),0)</f>
        <v>0</v>
      </c>
    </row>
    <row r="2617" spans="20:28" x14ac:dyDescent="0.2">
      <c r="T2617" s="6">
        <f>+S2617*N2617</f>
        <v>0</v>
      </c>
      <c r="U2617" s="6">
        <f>+S2617*Q2617</f>
        <v>0</v>
      </c>
      <c r="V2617" s="1" t="str">
        <f>IF(AB2617=0,IFERROR(VLOOKUP(L2617,[1]listaMateriales!A:K,11,0),"-"),"Sin producto")</f>
        <v>Sin Producto</v>
      </c>
      <c r="W2617" s="6">
        <f>+IF(OR(K2617="27",K2617="28",K2617="29"),VLOOKUP(L2617,[1]listaMateriales!A:E,5,0),0)*N2617/1000</f>
        <v>0</v>
      </c>
      <c r="X2617" s="6">
        <f>+IF(W2617=0,0,T2617/W2617)</f>
        <v>0</v>
      </c>
      <c r="Y2617" s="1" t="str">
        <f>MID(L2617,14,1)</f>
        <v/>
      </c>
      <c r="Z2617" s="2" t="str">
        <f>IF(IFERROR(FIND("PUL",M2617,1),0)&gt;1,"pulido","no")</f>
        <v>no</v>
      </c>
      <c r="AA2617" s="2" t="str">
        <f>IF(IFERROR(FIND("BIOC",M2617,1),0)&gt;1,"BIOCITY","no")</f>
        <v>no</v>
      </c>
      <c r="AB2617" s="2">
        <f>IFERROR(SEARCH("INT",F2617,1),0)+IFERROR(SEARCH("DEV",F2617,1),0)+IFERROR(SEARCH("FC",F2617,1),0)+IFERROR(SEARCH("USD",F2617,1),0)</f>
        <v>0</v>
      </c>
    </row>
    <row r="2618" spans="20:28" x14ac:dyDescent="0.2">
      <c r="T2618" s="6">
        <f>+S2618*N2618</f>
        <v>0</v>
      </c>
      <c r="U2618" s="6">
        <f>+S2618*Q2618</f>
        <v>0</v>
      </c>
      <c r="V2618" s="1" t="str">
        <f>IF(AB2618=0,IFERROR(VLOOKUP(L2618,[1]listaMateriales!A:K,11,0),"-"),"Sin producto")</f>
        <v>Sin Producto</v>
      </c>
      <c r="W2618" s="6">
        <f>+IF(OR(K2618="27",K2618="28",K2618="29"),VLOOKUP(L2618,[1]listaMateriales!A:E,5,0),0)*N2618/1000</f>
        <v>0</v>
      </c>
      <c r="X2618" s="6">
        <f>+IF(W2618=0,0,T2618/W2618)</f>
        <v>0</v>
      </c>
      <c r="Y2618" s="1" t="str">
        <f>MID(L2618,14,1)</f>
        <v/>
      </c>
      <c r="Z2618" s="2" t="str">
        <f>IF(IFERROR(FIND("PUL",M2618,1),0)&gt;1,"pulido","no")</f>
        <v>no</v>
      </c>
      <c r="AA2618" s="2" t="str">
        <f>IF(IFERROR(FIND("BIOC",M2618,1),0)&gt;1,"BIOCITY","no")</f>
        <v>no</v>
      </c>
      <c r="AB2618" s="2">
        <f>IFERROR(SEARCH("INT",F2618,1),0)+IFERROR(SEARCH("DEV",F2618,1),0)+IFERROR(SEARCH("FC",F2618,1),0)+IFERROR(SEARCH("USD",F2618,1),0)</f>
        <v>0</v>
      </c>
    </row>
    <row r="2619" spans="20:28" x14ac:dyDescent="0.2">
      <c r="T2619" s="6">
        <f>+S2619*N2619</f>
        <v>0</v>
      </c>
      <c r="U2619" s="6">
        <f>+S2619*Q2619</f>
        <v>0</v>
      </c>
      <c r="V2619" s="1" t="str">
        <f>IF(AB2619=0,IFERROR(VLOOKUP(L2619,[1]listaMateriales!A:K,11,0),"-"),"Sin producto")</f>
        <v>Sin Producto</v>
      </c>
      <c r="W2619" s="6">
        <f>+IF(OR(K2619="27",K2619="28",K2619="29"),VLOOKUP(L2619,[1]listaMateriales!A:E,5,0),0)*N2619/1000</f>
        <v>0</v>
      </c>
      <c r="X2619" s="6">
        <f>+IF(W2619=0,0,T2619/W2619)</f>
        <v>0</v>
      </c>
      <c r="Y2619" s="1" t="str">
        <f>MID(L2619,14,1)</f>
        <v/>
      </c>
      <c r="Z2619" s="2" t="str">
        <f>IF(IFERROR(FIND("PUL",M2619,1),0)&gt;1,"pulido","no")</f>
        <v>no</v>
      </c>
      <c r="AA2619" s="2" t="str">
        <f>IF(IFERROR(FIND("BIOC",M2619,1),0)&gt;1,"BIOCITY","no")</f>
        <v>no</v>
      </c>
      <c r="AB2619" s="2">
        <f>IFERROR(SEARCH("INT",F2619,1),0)+IFERROR(SEARCH("DEV",F2619,1),0)+IFERROR(SEARCH("FC",F2619,1),0)+IFERROR(SEARCH("USD",F2619,1),0)</f>
        <v>0</v>
      </c>
    </row>
    <row r="2620" spans="20:28" x14ac:dyDescent="0.2">
      <c r="T2620" s="6">
        <f>+S2620*N2620</f>
        <v>0</v>
      </c>
      <c r="U2620" s="6">
        <f>+S2620*Q2620</f>
        <v>0</v>
      </c>
      <c r="V2620" s="1" t="str">
        <f>IF(AB2620=0,IFERROR(VLOOKUP(L2620,[1]listaMateriales!A:K,11,0),"-"),"Sin producto")</f>
        <v>Sin Producto</v>
      </c>
      <c r="W2620" s="6">
        <f>+IF(OR(K2620="27",K2620="28",K2620="29"),VLOOKUP(L2620,[1]listaMateriales!A:E,5,0),0)*N2620/1000</f>
        <v>0</v>
      </c>
      <c r="X2620" s="6">
        <f>+IF(W2620=0,0,T2620/W2620)</f>
        <v>0</v>
      </c>
      <c r="Y2620" s="1" t="str">
        <f>MID(L2620,14,1)</f>
        <v/>
      </c>
      <c r="Z2620" s="2" t="str">
        <f>IF(IFERROR(FIND("PUL",M2620,1),0)&gt;1,"pulido","no")</f>
        <v>no</v>
      </c>
      <c r="AA2620" s="2" t="str">
        <f>IF(IFERROR(FIND("BIOC",M2620,1),0)&gt;1,"BIOCITY","no")</f>
        <v>no</v>
      </c>
      <c r="AB2620" s="2">
        <f>IFERROR(SEARCH("INT",F2620,1),0)+IFERROR(SEARCH("DEV",F2620,1),0)+IFERROR(SEARCH("FC",F2620,1),0)+IFERROR(SEARCH("USD",F2620,1),0)</f>
        <v>0</v>
      </c>
    </row>
    <row r="2621" spans="20:28" x14ac:dyDescent="0.2">
      <c r="T2621" s="6">
        <f>+S2621*N2621</f>
        <v>0</v>
      </c>
      <c r="U2621" s="6">
        <f>+S2621*Q2621</f>
        <v>0</v>
      </c>
      <c r="V2621" s="1" t="str">
        <f>IF(AB2621=0,IFERROR(VLOOKUP(L2621,[1]listaMateriales!A:K,11,0),"-"),"Sin producto")</f>
        <v>Sin Producto</v>
      </c>
      <c r="W2621" s="6">
        <f>+IF(OR(K2621="27",K2621="28",K2621="29"),VLOOKUP(L2621,[1]listaMateriales!A:E,5,0),0)*N2621/1000</f>
        <v>0</v>
      </c>
      <c r="X2621" s="6">
        <f>+IF(W2621=0,0,T2621/W2621)</f>
        <v>0</v>
      </c>
      <c r="Y2621" s="1" t="str">
        <f>MID(L2621,14,1)</f>
        <v/>
      </c>
      <c r="Z2621" s="2" t="str">
        <f>IF(IFERROR(FIND("PUL",M2621,1),0)&gt;1,"pulido","no")</f>
        <v>no</v>
      </c>
      <c r="AA2621" s="2" t="str">
        <f>IF(IFERROR(FIND("BIOC",M2621,1),0)&gt;1,"BIOCITY","no")</f>
        <v>no</v>
      </c>
      <c r="AB2621" s="2">
        <f>IFERROR(SEARCH("INT",F2621,1),0)+IFERROR(SEARCH("DEV",F2621,1),0)+IFERROR(SEARCH("FC",F2621,1),0)+IFERROR(SEARCH("USD",F2621,1),0)</f>
        <v>0</v>
      </c>
    </row>
    <row r="2622" spans="20:28" x14ac:dyDescent="0.2">
      <c r="T2622" s="6">
        <f>+S2622*N2622</f>
        <v>0</v>
      </c>
      <c r="U2622" s="6">
        <f>+S2622*Q2622</f>
        <v>0</v>
      </c>
      <c r="V2622" s="1" t="str">
        <f>IF(AB2622=0,IFERROR(VLOOKUP(L2622,[1]listaMateriales!A:K,11,0),"-"),"Sin producto")</f>
        <v>Sin Producto</v>
      </c>
      <c r="W2622" s="6">
        <f>+IF(OR(K2622="27",K2622="28",K2622="29"),VLOOKUP(L2622,[1]listaMateriales!A:E,5,0),0)*N2622/1000</f>
        <v>0</v>
      </c>
      <c r="X2622" s="6">
        <f>+IF(W2622=0,0,T2622/W2622)</f>
        <v>0</v>
      </c>
      <c r="Y2622" s="1" t="str">
        <f>MID(L2622,14,1)</f>
        <v/>
      </c>
      <c r="Z2622" s="2" t="str">
        <f>IF(IFERROR(FIND("PUL",M2622,1),0)&gt;1,"pulido","no")</f>
        <v>no</v>
      </c>
      <c r="AA2622" s="2" t="str">
        <f>IF(IFERROR(FIND("BIOC",M2622,1),0)&gt;1,"BIOCITY","no")</f>
        <v>no</v>
      </c>
      <c r="AB2622" s="2">
        <f>IFERROR(SEARCH("INT",F2622,1),0)+IFERROR(SEARCH("DEV",F2622,1),0)+IFERROR(SEARCH("FC",F2622,1),0)+IFERROR(SEARCH("USD",F2622,1),0)</f>
        <v>0</v>
      </c>
    </row>
    <row r="2623" spans="20:28" x14ac:dyDescent="0.2">
      <c r="T2623" s="6">
        <f>+S2623*N2623</f>
        <v>0</v>
      </c>
      <c r="U2623" s="6">
        <f>+S2623*Q2623</f>
        <v>0</v>
      </c>
      <c r="V2623" s="1" t="str">
        <f>IF(AB2623=0,IFERROR(VLOOKUP(L2623,[1]listaMateriales!A:K,11,0),"-"),"Sin producto")</f>
        <v>Sin Producto</v>
      </c>
      <c r="W2623" s="6">
        <f>+IF(OR(K2623="27",K2623="28",K2623="29"),VLOOKUP(L2623,[1]listaMateriales!A:E,5,0),0)*N2623/1000</f>
        <v>0</v>
      </c>
      <c r="X2623" s="6">
        <f>+IF(W2623=0,0,T2623/W2623)</f>
        <v>0</v>
      </c>
      <c r="Y2623" s="1" t="str">
        <f>MID(L2623,14,1)</f>
        <v/>
      </c>
      <c r="Z2623" s="2" t="str">
        <f>IF(IFERROR(FIND("PUL",M2623,1),0)&gt;1,"pulido","no")</f>
        <v>no</v>
      </c>
      <c r="AA2623" s="2" t="str">
        <f>IF(IFERROR(FIND("BIOC",M2623,1),0)&gt;1,"BIOCITY","no")</f>
        <v>no</v>
      </c>
      <c r="AB2623" s="2">
        <f>IFERROR(SEARCH("INT",F2623,1),0)+IFERROR(SEARCH("DEV",F2623,1),0)+IFERROR(SEARCH("FC",F2623,1),0)+IFERROR(SEARCH("USD",F2623,1),0)</f>
        <v>0</v>
      </c>
    </row>
    <row r="2624" spans="20:28" x14ac:dyDescent="0.2">
      <c r="T2624" s="6">
        <f>+S2624*N2624</f>
        <v>0</v>
      </c>
      <c r="U2624" s="6">
        <f>+S2624*Q2624</f>
        <v>0</v>
      </c>
      <c r="V2624" s="1" t="str">
        <f>IF(AB2624=0,IFERROR(VLOOKUP(L2624,[1]listaMateriales!A:K,11,0),"-"),"Sin producto")</f>
        <v>Sin Producto</v>
      </c>
      <c r="W2624" s="6">
        <f>+IF(OR(K2624="27",K2624="28",K2624="29"),VLOOKUP(L2624,[1]listaMateriales!A:E,5,0),0)*N2624/1000</f>
        <v>0</v>
      </c>
      <c r="X2624" s="6">
        <f>+IF(W2624=0,0,T2624/W2624)</f>
        <v>0</v>
      </c>
      <c r="Y2624" s="1" t="str">
        <f>MID(L2624,14,1)</f>
        <v/>
      </c>
      <c r="Z2624" s="2" t="str">
        <f>IF(IFERROR(FIND("PUL",M2624,1),0)&gt;1,"pulido","no")</f>
        <v>no</v>
      </c>
      <c r="AA2624" s="2" t="str">
        <f>IF(IFERROR(FIND("BIOC",M2624,1),0)&gt;1,"BIOCITY","no")</f>
        <v>no</v>
      </c>
      <c r="AB2624" s="2">
        <f>IFERROR(SEARCH("INT",F2624,1),0)+IFERROR(SEARCH("DEV",F2624,1),0)+IFERROR(SEARCH("FC",F2624,1),0)+IFERROR(SEARCH("USD",F2624,1),0)</f>
        <v>0</v>
      </c>
    </row>
    <row r="2625" spans="20:28" x14ac:dyDescent="0.2">
      <c r="T2625" s="6">
        <f>+S2625*N2625</f>
        <v>0</v>
      </c>
      <c r="U2625" s="6">
        <f>+S2625*Q2625</f>
        <v>0</v>
      </c>
      <c r="V2625" s="1" t="str">
        <f>IF(AB2625=0,IFERROR(VLOOKUP(L2625,[1]listaMateriales!A:K,11,0),"-"),"Sin producto")</f>
        <v>Sin Producto</v>
      </c>
      <c r="W2625" s="6">
        <f>+IF(OR(K2625="27",K2625="28",K2625="29"),VLOOKUP(L2625,[1]listaMateriales!A:E,5,0),0)*N2625/1000</f>
        <v>0</v>
      </c>
      <c r="X2625" s="6">
        <f>+IF(W2625=0,0,T2625/W2625)</f>
        <v>0</v>
      </c>
      <c r="Y2625" s="1" t="str">
        <f>MID(L2625,14,1)</f>
        <v/>
      </c>
      <c r="Z2625" s="2" t="str">
        <f>IF(IFERROR(FIND("PUL",M2625,1),0)&gt;1,"pulido","no")</f>
        <v>no</v>
      </c>
      <c r="AA2625" s="2" t="str">
        <f>IF(IFERROR(FIND("BIOC",M2625,1),0)&gt;1,"BIOCITY","no")</f>
        <v>no</v>
      </c>
      <c r="AB2625" s="2">
        <f>IFERROR(SEARCH("INT",F2625,1),0)+IFERROR(SEARCH("DEV",F2625,1),0)+IFERROR(SEARCH("FC",F2625,1),0)+IFERROR(SEARCH("USD",F2625,1),0)</f>
        <v>0</v>
      </c>
    </row>
    <row r="2626" spans="20:28" x14ac:dyDescent="0.2">
      <c r="T2626" s="6">
        <f>+S2626*N2626</f>
        <v>0</v>
      </c>
      <c r="U2626" s="6">
        <f>+S2626*Q2626</f>
        <v>0</v>
      </c>
      <c r="V2626" s="1" t="str">
        <f>IF(AB2626=0,IFERROR(VLOOKUP(L2626,[1]listaMateriales!A:K,11,0),"-"),"Sin producto")</f>
        <v>Sin Producto</v>
      </c>
      <c r="W2626" s="6">
        <f>+IF(OR(K2626="27",K2626="28",K2626="29"),VLOOKUP(L2626,[1]listaMateriales!A:E,5,0),0)*N2626/1000</f>
        <v>0</v>
      </c>
      <c r="X2626" s="6">
        <f>+IF(W2626=0,0,T2626/W2626)</f>
        <v>0</v>
      </c>
      <c r="Y2626" s="1" t="str">
        <f>MID(L2626,14,1)</f>
        <v/>
      </c>
      <c r="Z2626" s="2" t="str">
        <f>IF(IFERROR(FIND("PUL",M2626,1),0)&gt;1,"pulido","no")</f>
        <v>no</v>
      </c>
      <c r="AA2626" s="2" t="str">
        <f>IF(IFERROR(FIND("BIOC",M2626,1),0)&gt;1,"BIOCITY","no")</f>
        <v>no</v>
      </c>
      <c r="AB2626" s="2">
        <f>IFERROR(SEARCH("INT",F2626,1),0)+IFERROR(SEARCH("DEV",F2626,1),0)+IFERROR(SEARCH("FC",F2626,1),0)+IFERROR(SEARCH("USD",F2626,1),0)</f>
        <v>0</v>
      </c>
    </row>
    <row r="2627" spans="20:28" x14ac:dyDescent="0.2">
      <c r="T2627" s="6">
        <f>+S2627*N2627</f>
        <v>0</v>
      </c>
      <c r="U2627" s="6">
        <f>+S2627*Q2627</f>
        <v>0</v>
      </c>
      <c r="V2627" s="1" t="str">
        <f>IF(AB2627=0,IFERROR(VLOOKUP(L2627,[1]listaMateriales!A:K,11,0),"-"),"Sin producto")</f>
        <v>Sin Producto</v>
      </c>
      <c r="W2627" s="6">
        <f>+IF(OR(K2627="27",K2627="28",K2627="29"),VLOOKUP(L2627,[1]listaMateriales!A:E,5,0),0)*N2627/1000</f>
        <v>0</v>
      </c>
      <c r="X2627" s="6">
        <f>+IF(W2627=0,0,T2627/W2627)</f>
        <v>0</v>
      </c>
      <c r="Y2627" s="1" t="str">
        <f>MID(L2627,14,1)</f>
        <v/>
      </c>
      <c r="Z2627" s="2" t="str">
        <f>IF(IFERROR(FIND("PUL",M2627,1),0)&gt;1,"pulido","no")</f>
        <v>no</v>
      </c>
      <c r="AA2627" s="2" t="str">
        <f>IF(IFERROR(FIND("BIOC",M2627,1),0)&gt;1,"BIOCITY","no")</f>
        <v>no</v>
      </c>
      <c r="AB2627" s="2">
        <f>IFERROR(SEARCH("INT",F2627,1),0)+IFERROR(SEARCH("DEV",F2627,1),0)+IFERROR(SEARCH("FC",F2627,1),0)+IFERROR(SEARCH("USD",F2627,1),0)</f>
        <v>0</v>
      </c>
    </row>
    <row r="2628" spans="20:28" x14ac:dyDescent="0.2">
      <c r="T2628" s="6">
        <f>+S2628*N2628</f>
        <v>0</v>
      </c>
      <c r="U2628" s="6">
        <f>+S2628*Q2628</f>
        <v>0</v>
      </c>
      <c r="V2628" s="1" t="str">
        <f>IF(AB2628=0,IFERROR(VLOOKUP(L2628,[1]listaMateriales!A:K,11,0),"-"),"Sin producto")</f>
        <v>Sin Producto</v>
      </c>
      <c r="W2628" s="6">
        <f>+IF(OR(K2628="27",K2628="28",K2628="29"),VLOOKUP(L2628,[1]listaMateriales!A:E,5,0),0)*N2628/1000</f>
        <v>0</v>
      </c>
      <c r="X2628" s="6">
        <f>+IF(W2628=0,0,T2628/W2628)</f>
        <v>0</v>
      </c>
      <c r="Y2628" s="1" t="str">
        <f>MID(L2628,14,1)</f>
        <v/>
      </c>
      <c r="Z2628" s="2" t="str">
        <f>IF(IFERROR(FIND("PUL",M2628,1),0)&gt;1,"pulido","no")</f>
        <v>no</v>
      </c>
      <c r="AA2628" s="2" t="str">
        <f>IF(IFERROR(FIND("BIOC",M2628,1),0)&gt;1,"BIOCITY","no")</f>
        <v>no</v>
      </c>
      <c r="AB2628" s="2">
        <f>IFERROR(SEARCH("INT",F2628,1),0)+IFERROR(SEARCH("DEV",F2628,1),0)+IFERROR(SEARCH("FC",F2628,1),0)+IFERROR(SEARCH("USD",F2628,1),0)</f>
        <v>0</v>
      </c>
    </row>
    <row r="2629" spans="20:28" x14ac:dyDescent="0.2">
      <c r="T2629" s="6">
        <f>+S2629*N2629</f>
        <v>0</v>
      </c>
      <c r="U2629" s="6">
        <f>+S2629*Q2629</f>
        <v>0</v>
      </c>
      <c r="V2629" s="1" t="str">
        <f>IF(AB2629=0,IFERROR(VLOOKUP(L2629,[1]listaMateriales!A:K,11,0),"-"),"Sin producto")</f>
        <v>Sin Producto</v>
      </c>
      <c r="W2629" s="6">
        <f>+IF(OR(K2629="27",K2629="28",K2629="29"),VLOOKUP(L2629,[1]listaMateriales!A:E,5,0),0)*N2629/1000</f>
        <v>0</v>
      </c>
      <c r="X2629" s="6">
        <f>+IF(W2629=0,0,T2629/W2629)</f>
        <v>0</v>
      </c>
      <c r="Y2629" s="1" t="str">
        <f>MID(L2629,14,1)</f>
        <v/>
      </c>
      <c r="Z2629" s="2" t="str">
        <f>IF(IFERROR(FIND("PUL",M2629,1),0)&gt;1,"pulido","no")</f>
        <v>no</v>
      </c>
      <c r="AA2629" s="2" t="str">
        <f>IF(IFERROR(FIND("BIOC",M2629,1),0)&gt;1,"BIOCITY","no")</f>
        <v>no</v>
      </c>
      <c r="AB2629" s="2">
        <f>IFERROR(SEARCH("INT",F2629,1),0)+IFERROR(SEARCH("DEV",F2629,1),0)+IFERROR(SEARCH("FC",F2629,1),0)+IFERROR(SEARCH("USD",F2629,1),0)</f>
        <v>0</v>
      </c>
    </row>
    <row r="2630" spans="20:28" x14ac:dyDescent="0.2">
      <c r="T2630" s="6">
        <f>+S2630*N2630</f>
        <v>0</v>
      </c>
      <c r="U2630" s="6">
        <f>+S2630*Q2630</f>
        <v>0</v>
      </c>
      <c r="V2630" s="1" t="str">
        <f>IF(AB2630=0,IFERROR(VLOOKUP(L2630,[1]listaMateriales!A:K,11,0),"-"),"Sin producto")</f>
        <v>Sin Producto</v>
      </c>
      <c r="W2630" s="6">
        <f>+IF(OR(K2630="27",K2630="28",K2630="29"),VLOOKUP(L2630,[1]listaMateriales!A:E,5,0),0)*N2630/1000</f>
        <v>0</v>
      </c>
      <c r="X2630" s="6">
        <f>+IF(W2630=0,0,T2630/W2630)</f>
        <v>0</v>
      </c>
      <c r="Y2630" s="1" t="str">
        <f>MID(L2630,14,1)</f>
        <v/>
      </c>
      <c r="Z2630" s="2" t="str">
        <f>IF(IFERROR(FIND("PUL",M2630,1),0)&gt;1,"pulido","no")</f>
        <v>no</v>
      </c>
      <c r="AA2630" s="2" t="str">
        <f>IF(IFERROR(FIND("BIOC",M2630,1),0)&gt;1,"BIOCITY","no")</f>
        <v>no</v>
      </c>
      <c r="AB2630" s="2">
        <f>IFERROR(SEARCH("INT",F2630,1),0)+IFERROR(SEARCH("DEV",F2630,1),0)+IFERROR(SEARCH("FC",F2630,1),0)+IFERROR(SEARCH("USD",F2630,1),0)</f>
        <v>0</v>
      </c>
    </row>
    <row r="2631" spans="20:28" x14ac:dyDescent="0.2">
      <c r="T2631" s="6">
        <f>+S2631*N2631</f>
        <v>0</v>
      </c>
      <c r="U2631" s="6">
        <f>+S2631*Q2631</f>
        <v>0</v>
      </c>
      <c r="V2631" s="1" t="str">
        <f>IF(AB2631=0,IFERROR(VLOOKUP(L2631,[1]listaMateriales!A:K,11,0),"-"),"Sin producto")</f>
        <v>Sin Producto</v>
      </c>
      <c r="W2631" s="6">
        <f>+IF(OR(K2631="27",K2631="28",K2631="29"),VLOOKUP(L2631,[1]listaMateriales!A:E,5,0),0)*N2631/1000</f>
        <v>0</v>
      </c>
      <c r="X2631" s="6">
        <f>+IF(W2631=0,0,T2631/W2631)</f>
        <v>0</v>
      </c>
      <c r="Y2631" s="1" t="str">
        <f>MID(L2631,14,1)</f>
        <v/>
      </c>
      <c r="Z2631" s="2" t="str">
        <f>IF(IFERROR(FIND("PUL",M2631,1),0)&gt;1,"pulido","no")</f>
        <v>no</v>
      </c>
      <c r="AA2631" s="2" t="str">
        <f>IF(IFERROR(FIND("BIOC",M2631,1),0)&gt;1,"BIOCITY","no")</f>
        <v>no</v>
      </c>
      <c r="AB2631" s="2">
        <f>IFERROR(SEARCH("INT",F2631,1),0)+IFERROR(SEARCH("DEV",F2631,1),0)+IFERROR(SEARCH("FC",F2631,1),0)+IFERROR(SEARCH("USD",F2631,1),0)</f>
        <v>0</v>
      </c>
    </row>
    <row r="2632" spans="20:28" x14ac:dyDescent="0.2">
      <c r="T2632" s="6">
        <f>+S2632*N2632</f>
        <v>0</v>
      </c>
      <c r="U2632" s="6">
        <f>+S2632*Q2632</f>
        <v>0</v>
      </c>
      <c r="V2632" s="1" t="str">
        <f>IF(AB2632=0,IFERROR(VLOOKUP(L2632,[1]listaMateriales!A:K,11,0),"-"),"Sin producto")</f>
        <v>Sin Producto</v>
      </c>
      <c r="W2632" s="6">
        <f>+IF(OR(K2632="27",K2632="28",K2632="29"),VLOOKUP(L2632,[1]listaMateriales!A:E,5,0),0)*N2632/1000</f>
        <v>0</v>
      </c>
      <c r="X2632" s="6">
        <f>+IF(W2632=0,0,T2632/W2632)</f>
        <v>0</v>
      </c>
      <c r="Y2632" s="1" t="str">
        <f>MID(L2632,14,1)</f>
        <v/>
      </c>
      <c r="Z2632" s="2" t="str">
        <f>IF(IFERROR(FIND("PUL",M2632,1),0)&gt;1,"pulido","no")</f>
        <v>no</v>
      </c>
      <c r="AA2632" s="2" t="str">
        <f>IF(IFERROR(FIND("BIOC",M2632,1),0)&gt;1,"BIOCITY","no")</f>
        <v>no</v>
      </c>
      <c r="AB2632" s="2">
        <f>IFERROR(SEARCH("INT",F2632,1),0)+IFERROR(SEARCH("DEV",F2632,1),0)+IFERROR(SEARCH("FC",F2632,1),0)+IFERROR(SEARCH("USD",F2632,1),0)</f>
        <v>0</v>
      </c>
    </row>
    <row r="2633" spans="20:28" x14ac:dyDescent="0.2">
      <c r="T2633" s="6">
        <f>+S2633*N2633</f>
        <v>0</v>
      </c>
      <c r="U2633" s="6">
        <f>+S2633*Q2633</f>
        <v>0</v>
      </c>
      <c r="V2633" s="1" t="str">
        <f>IF(AB2633=0,IFERROR(VLOOKUP(L2633,[1]listaMateriales!A:K,11,0),"-"),"Sin producto")</f>
        <v>Sin Producto</v>
      </c>
      <c r="W2633" s="6">
        <f>+IF(OR(K2633="27",K2633="28",K2633="29"),VLOOKUP(L2633,[1]listaMateriales!A:E,5,0),0)*N2633/1000</f>
        <v>0</v>
      </c>
      <c r="X2633" s="6">
        <f>+IF(W2633=0,0,T2633/W2633)</f>
        <v>0</v>
      </c>
      <c r="Y2633" s="1" t="str">
        <f>MID(L2633,14,1)</f>
        <v/>
      </c>
      <c r="Z2633" s="2" t="str">
        <f>IF(IFERROR(FIND("PUL",M2633,1),0)&gt;1,"pulido","no")</f>
        <v>no</v>
      </c>
      <c r="AA2633" s="2" t="str">
        <f>IF(IFERROR(FIND("BIOC",M2633,1),0)&gt;1,"BIOCITY","no")</f>
        <v>no</v>
      </c>
      <c r="AB2633" s="2">
        <f>IFERROR(SEARCH("INT",F2633,1),0)+IFERROR(SEARCH("DEV",F2633,1),0)+IFERROR(SEARCH("FC",F2633,1),0)+IFERROR(SEARCH("USD",F2633,1),0)</f>
        <v>0</v>
      </c>
    </row>
    <row r="2634" spans="20:28" x14ac:dyDescent="0.2">
      <c r="T2634" s="6">
        <f>+S2634*N2634</f>
        <v>0</v>
      </c>
      <c r="U2634" s="6">
        <f>+S2634*Q2634</f>
        <v>0</v>
      </c>
      <c r="V2634" s="1" t="str">
        <f>IF(AB2634=0,IFERROR(VLOOKUP(L2634,[1]listaMateriales!A:K,11,0),"-"),"Sin producto")</f>
        <v>Sin Producto</v>
      </c>
      <c r="W2634" s="6">
        <f>+IF(OR(K2634="27",K2634="28",K2634="29"),VLOOKUP(L2634,[1]listaMateriales!A:E,5,0),0)*N2634/1000</f>
        <v>0</v>
      </c>
      <c r="X2634" s="6">
        <f>+IF(W2634=0,0,T2634/W2634)</f>
        <v>0</v>
      </c>
      <c r="Y2634" s="1" t="str">
        <f>MID(L2634,14,1)</f>
        <v/>
      </c>
      <c r="Z2634" s="2" t="str">
        <f>IF(IFERROR(FIND("PUL",M2634,1),0)&gt;1,"pulido","no")</f>
        <v>no</v>
      </c>
      <c r="AA2634" s="2" t="str">
        <f>IF(IFERROR(FIND("BIOC",M2634,1),0)&gt;1,"BIOCITY","no")</f>
        <v>no</v>
      </c>
      <c r="AB2634" s="2">
        <f>IFERROR(SEARCH("INT",F2634,1),0)+IFERROR(SEARCH("DEV",F2634,1),0)+IFERROR(SEARCH("FC",F2634,1),0)+IFERROR(SEARCH("USD",F2634,1),0)</f>
        <v>0</v>
      </c>
    </row>
    <row r="2635" spans="20:28" x14ac:dyDescent="0.2">
      <c r="T2635" s="6">
        <f>+S2635*N2635</f>
        <v>0</v>
      </c>
      <c r="U2635" s="6">
        <f>+S2635*Q2635</f>
        <v>0</v>
      </c>
      <c r="V2635" s="1" t="str">
        <f>IF(AB2635=0,IFERROR(VLOOKUP(L2635,[1]listaMateriales!A:K,11,0),"-"),"Sin producto")</f>
        <v>Sin Producto</v>
      </c>
      <c r="W2635" s="6">
        <f>+IF(OR(K2635="27",K2635="28",K2635="29"),VLOOKUP(L2635,[1]listaMateriales!A:E,5,0),0)*N2635/1000</f>
        <v>0</v>
      </c>
      <c r="X2635" s="6">
        <f>+IF(W2635=0,0,T2635/W2635)</f>
        <v>0</v>
      </c>
      <c r="Y2635" s="1" t="str">
        <f>MID(L2635,14,1)</f>
        <v/>
      </c>
      <c r="Z2635" s="2" t="str">
        <f>IF(IFERROR(FIND("PUL",M2635,1),0)&gt;1,"pulido","no")</f>
        <v>no</v>
      </c>
      <c r="AA2635" s="2" t="str">
        <f>IF(IFERROR(FIND("BIOC",M2635,1),0)&gt;1,"BIOCITY","no")</f>
        <v>no</v>
      </c>
      <c r="AB2635" s="2">
        <f>IFERROR(SEARCH("INT",F2635,1),0)+IFERROR(SEARCH("DEV",F2635,1),0)+IFERROR(SEARCH("FC",F2635,1),0)+IFERROR(SEARCH("USD",F2635,1),0)</f>
        <v>0</v>
      </c>
    </row>
    <row r="2636" spans="20:28" x14ac:dyDescent="0.2">
      <c r="T2636" s="6">
        <f>+S2636*N2636</f>
        <v>0</v>
      </c>
      <c r="U2636" s="6">
        <f>+S2636*Q2636</f>
        <v>0</v>
      </c>
      <c r="V2636" s="1" t="str">
        <f>IF(AB2636=0,IFERROR(VLOOKUP(L2636,[1]listaMateriales!A:K,11,0),"-"),"Sin producto")</f>
        <v>Sin Producto</v>
      </c>
      <c r="W2636" s="6">
        <f>+IF(OR(K2636="27",K2636="28",K2636="29"),VLOOKUP(L2636,[1]listaMateriales!A:E,5,0),0)*N2636/1000</f>
        <v>0</v>
      </c>
      <c r="X2636" s="6">
        <f>+IF(W2636=0,0,T2636/W2636)</f>
        <v>0</v>
      </c>
      <c r="Y2636" s="1" t="str">
        <f>MID(L2636,14,1)</f>
        <v/>
      </c>
      <c r="Z2636" s="2" t="str">
        <f>IF(IFERROR(FIND("PUL",M2636,1),0)&gt;1,"pulido","no")</f>
        <v>no</v>
      </c>
      <c r="AA2636" s="2" t="str">
        <f>IF(IFERROR(FIND("BIOC",M2636,1),0)&gt;1,"BIOCITY","no")</f>
        <v>no</v>
      </c>
      <c r="AB2636" s="2">
        <f>IFERROR(SEARCH("INT",F2636,1),0)+IFERROR(SEARCH("DEV",F2636,1),0)+IFERROR(SEARCH("FC",F2636,1),0)+IFERROR(SEARCH("USD",F2636,1),0)</f>
        <v>0</v>
      </c>
    </row>
    <row r="2637" spans="20:28" x14ac:dyDescent="0.2">
      <c r="T2637" s="6">
        <f>+S2637*N2637</f>
        <v>0</v>
      </c>
      <c r="U2637" s="6">
        <f>+S2637*Q2637</f>
        <v>0</v>
      </c>
      <c r="V2637" s="1" t="str">
        <f>IF(AB2637=0,IFERROR(VLOOKUP(L2637,[1]listaMateriales!A:K,11,0),"-"),"Sin producto")</f>
        <v>Sin Producto</v>
      </c>
      <c r="W2637" s="6">
        <f>+IF(OR(K2637="27",K2637="28",K2637="29"),VLOOKUP(L2637,[1]listaMateriales!A:E,5,0),0)*N2637/1000</f>
        <v>0</v>
      </c>
      <c r="X2637" s="6">
        <f>+IF(W2637=0,0,T2637/W2637)</f>
        <v>0</v>
      </c>
      <c r="Y2637" s="1" t="str">
        <f>MID(L2637,14,1)</f>
        <v/>
      </c>
      <c r="Z2637" s="2" t="str">
        <f>IF(IFERROR(FIND("PUL",M2637,1),0)&gt;1,"pulido","no")</f>
        <v>no</v>
      </c>
      <c r="AA2637" s="2" t="str">
        <f>IF(IFERROR(FIND("BIOC",M2637,1),0)&gt;1,"BIOCITY","no")</f>
        <v>no</v>
      </c>
      <c r="AB2637" s="2">
        <f>IFERROR(SEARCH("INT",F2637,1),0)+IFERROR(SEARCH("DEV",F2637,1),0)+IFERROR(SEARCH("FC",F2637,1),0)+IFERROR(SEARCH("USD",F2637,1),0)</f>
        <v>0</v>
      </c>
    </row>
    <row r="2638" spans="20:28" x14ac:dyDescent="0.2">
      <c r="T2638" s="6">
        <f>+S2638*N2638</f>
        <v>0</v>
      </c>
      <c r="U2638" s="6">
        <f>+S2638*Q2638</f>
        <v>0</v>
      </c>
      <c r="V2638" s="1" t="str">
        <f>IF(AB2638=0,IFERROR(VLOOKUP(L2638,[1]listaMateriales!A:K,11,0),"-"),"Sin producto")</f>
        <v>Sin Producto</v>
      </c>
      <c r="W2638" s="6">
        <f>+IF(OR(K2638="27",K2638="28",K2638="29"),VLOOKUP(L2638,[1]listaMateriales!A:E,5,0),0)*N2638/1000</f>
        <v>0</v>
      </c>
      <c r="X2638" s="6">
        <f>+IF(W2638=0,0,T2638/W2638)</f>
        <v>0</v>
      </c>
      <c r="Y2638" s="1" t="str">
        <f>MID(L2638,14,1)</f>
        <v/>
      </c>
      <c r="Z2638" s="2" t="str">
        <f>IF(IFERROR(FIND("PUL",M2638,1),0)&gt;1,"pulido","no")</f>
        <v>no</v>
      </c>
      <c r="AA2638" s="2" t="str">
        <f>IF(IFERROR(FIND("BIOC",M2638,1),0)&gt;1,"BIOCITY","no")</f>
        <v>no</v>
      </c>
      <c r="AB2638" s="2">
        <f>IFERROR(SEARCH("INT",F2638,1),0)+IFERROR(SEARCH("DEV",F2638,1),0)+IFERROR(SEARCH("FC",F2638,1),0)+IFERROR(SEARCH("USD",F2638,1),0)</f>
        <v>0</v>
      </c>
    </row>
    <row r="2639" spans="20:28" x14ac:dyDescent="0.2">
      <c r="T2639" s="6">
        <f>+S2639*N2639</f>
        <v>0</v>
      </c>
      <c r="U2639" s="6">
        <f>+S2639*Q2639</f>
        <v>0</v>
      </c>
      <c r="V2639" s="1" t="str">
        <f>IF(AB2639=0,IFERROR(VLOOKUP(L2639,[1]listaMateriales!A:K,11,0),"-"),"Sin producto")</f>
        <v>Sin Producto</v>
      </c>
      <c r="W2639" s="6">
        <f>+IF(OR(K2639="27",K2639="28",K2639="29"),VLOOKUP(L2639,[1]listaMateriales!A:E,5,0),0)*N2639/1000</f>
        <v>0</v>
      </c>
      <c r="X2639" s="6">
        <f>+IF(W2639=0,0,T2639/W2639)</f>
        <v>0</v>
      </c>
      <c r="Y2639" s="1" t="str">
        <f>MID(L2639,14,1)</f>
        <v/>
      </c>
      <c r="Z2639" s="2" t="str">
        <f>IF(IFERROR(FIND("PUL",M2639,1),0)&gt;1,"pulido","no")</f>
        <v>no</v>
      </c>
      <c r="AA2639" s="2" t="str">
        <f>IF(IFERROR(FIND("BIOC",M2639,1),0)&gt;1,"BIOCITY","no")</f>
        <v>no</v>
      </c>
      <c r="AB2639" s="2">
        <f>IFERROR(SEARCH("INT",F2639,1),0)+IFERROR(SEARCH("DEV",F2639,1),0)+IFERROR(SEARCH("FC",F2639,1),0)+IFERROR(SEARCH("USD",F2639,1),0)</f>
        <v>0</v>
      </c>
    </row>
    <row r="2640" spans="20:28" x14ac:dyDescent="0.2">
      <c r="T2640" s="6">
        <f>+S2640*N2640</f>
        <v>0</v>
      </c>
      <c r="U2640" s="6">
        <f>+S2640*Q2640</f>
        <v>0</v>
      </c>
      <c r="V2640" s="1" t="str">
        <f>IF(AB2640=0,IFERROR(VLOOKUP(L2640,[1]listaMateriales!A:K,11,0),"-"),"Sin producto")</f>
        <v>Sin Producto</v>
      </c>
      <c r="W2640" s="6">
        <f>+IF(OR(K2640="27",K2640="28",K2640="29"),VLOOKUP(L2640,[1]listaMateriales!A:E,5,0),0)*N2640/1000</f>
        <v>0</v>
      </c>
      <c r="X2640" s="6">
        <f>+IF(W2640=0,0,T2640/W2640)</f>
        <v>0</v>
      </c>
      <c r="Y2640" s="1" t="str">
        <f>MID(L2640,14,1)</f>
        <v/>
      </c>
      <c r="Z2640" s="2" t="str">
        <f>IF(IFERROR(FIND("PUL",M2640,1),0)&gt;1,"pulido","no")</f>
        <v>no</v>
      </c>
      <c r="AA2640" s="2" t="str">
        <f>IF(IFERROR(FIND("BIOC",M2640,1),0)&gt;1,"BIOCITY","no")</f>
        <v>no</v>
      </c>
      <c r="AB2640" s="2">
        <f>IFERROR(SEARCH("INT",F2640,1),0)+IFERROR(SEARCH("DEV",F2640,1),0)+IFERROR(SEARCH("FC",F2640,1),0)+IFERROR(SEARCH("USD",F2640,1),0)</f>
        <v>0</v>
      </c>
    </row>
    <row r="2641" spans="20:28" x14ac:dyDescent="0.2">
      <c r="T2641" s="6">
        <f>+S2641*N2641</f>
        <v>0</v>
      </c>
      <c r="U2641" s="6">
        <f>+S2641*Q2641</f>
        <v>0</v>
      </c>
      <c r="V2641" s="1" t="str">
        <f>IF(AB2641=0,IFERROR(VLOOKUP(L2641,[1]listaMateriales!A:K,11,0),"-"),"Sin producto")</f>
        <v>Sin Producto</v>
      </c>
      <c r="W2641" s="6">
        <f>+IF(OR(K2641="27",K2641="28",K2641="29"),VLOOKUP(L2641,[1]listaMateriales!A:E,5,0),0)*N2641/1000</f>
        <v>0</v>
      </c>
      <c r="X2641" s="6">
        <f>+IF(W2641=0,0,T2641/W2641)</f>
        <v>0</v>
      </c>
      <c r="Y2641" s="1" t="str">
        <f>MID(L2641,14,1)</f>
        <v/>
      </c>
      <c r="Z2641" s="2" t="str">
        <f>IF(IFERROR(FIND("PUL",M2641,1),0)&gt;1,"pulido","no")</f>
        <v>no</v>
      </c>
      <c r="AA2641" s="2" t="str">
        <f>IF(IFERROR(FIND("BIOC",M2641,1),0)&gt;1,"BIOCITY","no")</f>
        <v>no</v>
      </c>
      <c r="AB2641" s="2">
        <f>IFERROR(SEARCH("INT",F2641,1),0)+IFERROR(SEARCH("DEV",F2641,1),0)+IFERROR(SEARCH("FC",F2641,1),0)+IFERROR(SEARCH("USD",F2641,1),0)</f>
        <v>0</v>
      </c>
    </row>
    <row r="2642" spans="20:28" x14ac:dyDescent="0.2">
      <c r="T2642" s="6">
        <f>+S2642*N2642</f>
        <v>0</v>
      </c>
      <c r="U2642" s="6">
        <f>+S2642*Q2642</f>
        <v>0</v>
      </c>
      <c r="V2642" s="1" t="str">
        <f>IF(AB2642=0,IFERROR(VLOOKUP(L2642,[1]listaMateriales!A:K,11,0),"-"),"Sin producto")</f>
        <v>Sin Producto</v>
      </c>
      <c r="W2642" s="6">
        <f>+IF(OR(K2642="27",K2642="28",K2642="29"),VLOOKUP(L2642,[1]listaMateriales!A:E,5,0),0)*N2642/1000</f>
        <v>0</v>
      </c>
      <c r="X2642" s="6">
        <f>+IF(W2642=0,0,T2642/W2642)</f>
        <v>0</v>
      </c>
      <c r="Y2642" s="1" t="str">
        <f>MID(L2642,14,1)</f>
        <v/>
      </c>
      <c r="Z2642" s="2" t="str">
        <f>IF(IFERROR(FIND("PUL",M2642,1),0)&gt;1,"pulido","no")</f>
        <v>no</v>
      </c>
      <c r="AA2642" s="2" t="str">
        <f>IF(IFERROR(FIND("BIOC",M2642,1),0)&gt;1,"BIOCITY","no")</f>
        <v>no</v>
      </c>
      <c r="AB2642" s="2">
        <f>IFERROR(SEARCH("INT",F2642,1),0)+IFERROR(SEARCH("DEV",F2642,1),0)+IFERROR(SEARCH("FC",F2642,1),0)+IFERROR(SEARCH("USD",F2642,1),0)</f>
        <v>0</v>
      </c>
    </row>
    <row r="2643" spans="20:28" x14ac:dyDescent="0.2">
      <c r="T2643" s="6">
        <f>+S2643*N2643</f>
        <v>0</v>
      </c>
      <c r="U2643" s="6">
        <f>+S2643*Q2643</f>
        <v>0</v>
      </c>
      <c r="V2643" s="1" t="str">
        <f>IF(AB2643=0,IFERROR(VLOOKUP(L2643,[1]listaMateriales!A:K,11,0),"-"),"Sin producto")</f>
        <v>Sin Producto</v>
      </c>
      <c r="W2643" s="6">
        <f>+IF(OR(K2643="27",K2643="28",K2643="29"),VLOOKUP(L2643,[1]listaMateriales!A:E,5,0),0)*N2643/1000</f>
        <v>0</v>
      </c>
      <c r="X2643" s="6">
        <f>+IF(W2643=0,0,T2643/W2643)</f>
        <v>0</v>
      </c>
      <c r="Y2643" s="1" t="str">
        <f>MID(L2643,14,1)</f>
        <v/>
      </c>
      <c r="Z2643" s="2" t="str">
        <f>IF(IFERROR(FIND("PUL",M2643,1),0)&gt;1,"pulido","no")</f>
        <v>no</v>
      </c>
      <c r="AA2643" s="2" t="str">
        <f>IF(IFERROR(FIND("BIOC",M2643,1),0)&gt;1,"BIOCITY","no")</f>
        <v>no</v>
      </c>
      <c r="AB2643" s="2">
        <f>IFERROR(SEARCH("INT",F2643,1),0)+IFERROR(SEARCH("DEV",F2643,1),0)+IFERROR(SEARCH("FC",F2643,1),0)+IFERROR(SEARCH("USD",F2643,1),0)</f>
        <v>0</v>
      </c>
    </row>
    <row r="2644" spans="20:28" x14ac:dyDescent="0.2">
      <c r="T2644" s="6">
        <f>+S2644*N2644</f>
        <v>0</v>
      </c>
      <c r="U2644" s="6">
        <f>+S2644*Q2644</f>
        <v>0</v>
      </c>
      <c r="V2644" s="1" t="str">
        <f>IF(AB2644=0,IFERROR(VLOOKUP(L2644,[1]listaMateriales!A:K,11,0),"-"),"Sin producto")</f>
        <v>Sin Producto</v>
      </c>
      <c r="W2644" s="6">
        <f>+IF(OR(K2644="27",K2644="28",K2644="29"),VLOOKUP(L2644,[1]listaMateriales!A:E,5,0),0)*N2644/1000</f>
        <v>0</v>
      </c>
      <c r="X2644" s="6">
        <f>+IF(W2644=0,0,T2644/W2644)</f>
        <v>0</v>
      </c>
      <c r="Y2644" s="1" t="str">
        <f>MID(L2644,14,1)</f>
        <v/>
      </c>
      <c r="Z2644" s="2" t="str">
        <f>IF(IFERROR(FIND("PUL",M2644,1),0)&gt;1,"pulido","no")</f>
        <v>no</v>
      </c>
      <c r="AA2644" s="2" t="str">
        <f>IF(IFERROR(FIND("BIOC",M2644,1),0)&gt;1,"BIOCITY","no")</f>
        <v>no</v>
      </c>
      <c r="AB2644" s="2">
        <f>IFERROR(SEARCH("INT",F2644,1),0)+IFERROR(SEARCH("DEV",F2644,1),0)+IFERROR(SEARCH("FC",F2644,1),0)+IFERROR(SEARCH("USD",F2644,1),0)</f>
        <v>0</v>
      </c>
    </row>
    <row r="2645" spans="20:28" x14ac:dyDescent="0.2">
      <c r="T2645" s="6">
        <f>+S2645*N2645</f>
        <v>0</v>
      </c>
      <c r="U2645" s="6">
        <f>+S2645*Q2645</f>
        <v>0</v>
      </c>
      <c r="V2645" s="1" t="str">
        <f>IF(AB2645=0,IFERROR(VLOOKUP(L2645,[1]listaMateriales!A:K,11,0),"-"),"Sin producto")</f>
        <v>Sin Producto</v>
      </c>
      <c r="W2645" s="6">
        <f>+IF(OR(K2645="27",K2645="28",K2645="29"),VLOOKUP(L2645,[1]listaMateriales!A:E,5,0),0)*N2645/1000</f>
        <v>0</v>
      </c>
      <c r="X2645" s="6">
        <f>+IF(W2645=0,0,T2645/W2645)</f>
        <v>0</v>
      </c>
      <c r="Y2645" s="1" t="str">
        <f>MID(L2645,14,1)</f>
        <v/>
      </c>
      <c r="Z2645" s="2" t="str">
        <f>IF(IFERROR(FIND("PUL",M2645,1),0)&gt;1,"pulido","no")</f>
        <v>no</v>
      </c>
      <c r="AA2645" s="2" t="str">
        <f>IF(IFERROR(FIND("BIOC",M2645,1),0)&gt;1,"BIOCITY","no")</f>
        <v>no</v>
      </c>
      <c r="AB2645" s="2">
        <f>IFERROR(SEARCH("INT",F2645,1),0)+IFERROR(SEARCH("DEV",F2645,1),0)+IFERROR(SEARCH("FC",F2645,1),0)+IFERROR(SEARCH("USD",F2645,1),0)</f>
        <v>0</v>
      </c>
    </row>
    <row r="2646" spans="20:28" x14ac:dyDescent="0.2">
      <c r="T2646" s="6">
        <f>+S2646*N2646</f>
        <v>0</v>
      </c>
      <c r="U2646" s="6">
        <f>+S2646*Q2646</f>
        <v>0</v>
      </c>
      <c r="V2646" s="1" t="str">
        <f>IF(AB2646=0,IFERROR(VLOOKUP(L2646,[1]listaMateriales!A:K,11,0),"-"),"Sin producto")</f>
        <v>Sin Producto</v>
      </c>
      <c r="W2646" s="6">
        <f>+IF(OR(K2646="27",K2646="28",K2646="29"),VLOOKUP(L2646,[1]listaMateriales!A:E,5,0),0)*N2646/1000</f>
        <v>0</v>
      </c>
      <c r="X2646" s="6">
        <f>+IF(W2646=0,0,T2646/W2646)</f>
        <v>0</v>
      </c>
      <c r="Y2646" s="1" t="str">
        <f>MID(L2646,14,1)</f>
        <v/>
      </c>
      <c r="Z2646" s="2" t="str">
        <f>IF(IFERROR(FIND("PUL",M2646,1),0)&gt;1,"pulido","no")</f>
        <v>no</v>
      </c>
      <c r="AA2646" s="2" t="str">
        <f>IF(IFERROR(FIND("BIOC",M2646,1),0)&gt;1,"BIOCITY","no")</f>
        <v>no</v>
      </c>
      <c r="AB2646" s="2">
        <f>IFERROR(SEARCH("INT",F2646,1),0)+IFERROR(SEARCH("DEV",F2646,1),0)+IFERROR(SEARCH("FC",F2646,1),0)+IFERROR(SEARCH("USD",F2646,1),0)</f>
        <v>0</v>
      </c>
    </row>
    <row r="2647" spans="20:28" x14ac:dyDescent="0.2">
      <c r="T2647" s="6">
        <f>+S2647*N2647</f>
        <v>0</v>
      </c>
      <c r="U2647" s="6">
        <f>+S2647*Q2647</f>
        <v>0</v>
      </c>
      <c r="V2647" s="1" t="str">
        <f>IF(AB2647=0,IFERROR(VLOOKUP(L2647,[1]listaMateriales!A:K,11,0),"-"),"Sin producto")</f>
        <v>Sin Producto</v>
      </c>
      <c r="W2647" s="6">
        <f>+IF(OR(K2647="27",K2647="28",K2647="29"),VLOOKUP(L2647,[1]listaMateriales!A:E,5,0),0)*N2647/1000</f>
        <v>0</v>
      </c>
      <c r="X2647" s="6">
        <f>+IF(W2647=0,0,T2647/W2647)</f>
        <v>0</v>
      </c>
      <c r="Y2647" s="1" t="str">
        <f>MID(L2647,14,1)</f>
        <v/>
      </c>
      <c r="Z2647" s="2" t="str">
        <f>IF(IFERROR(FIND("PUL",M2647,1),0)&gt;1,"pulido","no")</f>
        <v>no</v>
      </c>
      <c r="AA2647" s="2" t="str">
        <f>IF(IFERROR(FIND("BIOC",M2647,1),0)&gt;1,"BIOCITY","no")</f>
        <v>no</v>
      </c>
      <c r="AB2647" s="2">
        <f>IFERROR(SEARCH("INT",F2647,1),0)+IFERROR(SEARCH("DEV",F2647,1),0)+IFERROR(SEARCH("FC",F2647,1),0)+IFERROR(SEARCH("USD",F2647,1),0)</f>
        <v>0</v>
      </c>
    </row>
    <row r="2648" spans="20:28" x14ac:dyDescent="0.2">
      <c r="T2648" s="6">
        <f>+S2648*N2648</f>
        <v>0</v>
      </c>
      <c r="U2648" s="6">
        <f>+S2648*Q2648</f>
        <v>0</v>
      </c>
      <c r="V2648" s="1" t="str">
        <f>IF(AB2648=0,IFERROR(VLOOKUP(L2648,[1]listaMateriales!A:K,11,0),"-"),"Sin producto")</f>
        <v>Sin Producto</v>
      </c>
      <c r="W2648" s="6">
        <f>+IF(OR(K2648="27",K2648="28",K2648="29"),VLOOKUP(L2648,[1]listaMateriales!A:E,5,0),0)*N2648/1000</f>
        <v>0</v>
      </c>
      <c r="X2648" s="6">
        <f>+IF(W2648=0,0,T2648/W2648)</f>
        <v>0</v>
      </c>
      <c r="Y2648" s="1" t="str">
        <f>MID(L2648,14,1)</f>
        <v/>
      </c>
      <c r="Z2648" s="2" t="str">
        <f>IF(IFERROR(FIND("PUL",M2648,1),0)&gt;1,"pulido","no")</f>
        <v>no</v>
      </c>
      <c r="AA2648" s="2" t="str">
        <f>IF(IFERROR(FIND("BIOC",M2648,1),0)&gt;1,"BIOCITY","no")</f>
        <v>no</v>
      </c>
      <c r="AB2648" s="2">
        <f>IFERROR(SEARCH("INT",F2648,1),0)+IFERROR(SEARCH("DEV",F2648,1),0)+IFERROR(SEARCH("FC",F2648,1),0)+IFERROR(SEARCH("USD",F2648,1),0)</f>
        <v>0</v>
      </c>
    </row>
    <row r="2649" spans="20:28" x14ac:dyDescent="0.2">
      <c r="T2649" s="6">
        <f>+S2649*N2649</f>
        <v>0</v>
      </c>
      <c r="U2649" s="6">
        <f>+S2649*Q2649</f>
        <v>0</v>
      </c>
      <c r="V2649" s="1" t="str">
        <f>IF(AB2649=0,IFERROR(VLOOKUP(L2649,[1]listaMateriales!A:K,11,0),"-"),"Sin producto")</f>
        <v>Sin Producto</v>
      </c>
      <c r="W2649" s="6">
        <f>+IF(OR(K2649="27",K2649="28",K2649="29"),VLOOKUP(L2649,[1]listaMateriales!A:E,5,0),0)*N2649/1000</f>
        <v>0</v>
      </c>
      <c r="X2649" s="6">
        <f>+IF(W2649=0,0,T2649/W2649)</f>
        <v>0</v>
      </c>
      <c r="Y2649" s="1" t="str">
        <f>MID(L2649,14,1)</f>
        <v/>
      </c>
      <c r="Z2649" s="2" t="str">
        <f>IF(IFERROR(FIND("PUL",M2649,1),0)&gt;1,"pulido","no")</f>
        <v>no</v>
      </c>
      <c r="AA2649" s="2" t="str">
        <f>IF(IFERROR(FIND("BIOC",M2649,1),0)&gt;1,"BIOCITY","no")</f>
        <v>no</v>
      </c>
      <c r="AB2649" s="2">
        <f>IFERROR(SEARCH("INT",F2649,1),0)+IFERROR(SEARCH("DEV",F2649,1),0)+IFERROR(SEARCH("FC",F2649,1),0)+IFERROR(SEARCH("USD",F2649,1),0)</f>
        <v>0</v>
      </c>
    </row>
    <row r="2650" spans="20:28" x14ac:dyDescent="0.2">
      <c r="T2650" s="6">
        <f>+S2650*N2650</f>
        <v>0</v>
      </c>
      <c r="U2650" s="6">
        <f>+S2650*Q2650</f>
        <v>0</v>
      </c>
      <c r="V2650" s="1" t="str">
        <f>IF(AB2650=0,IFERROR(VLOOKUP(L2650,[1]listaMateriales!A:K,11,0),"-"),"Sin producto")</f>
        <v>Sin Producto</v>
      </c>
      <c r="W2650" s="6">
        <f>+IF(OR(K2650="27",K2650="28",K2650="29"),VLOOKUP(L2650,[1]listaMateriales!A:E,5,0),0)*N2650/1000</f>
        <v>0</v>
      </c>
      <c r="X2650" s="6">
        <f>+IF(W2650=0,0,T2650/W2650)</f>
        <v>0</v>
      </c>
      <c r="Y2650" s="1" t="str">
        <f>MID(L2650,14,1)</f>
        <v/>
      </c>
      <c r="Z2650" s="2" t="str">
        <f>IF(IFERROR(FIND("PUL",M2650,1),0)&gt;1,"pulido","no")</f>
        <v>no</v>
      </c>
      <c r="AA2650" s="2" t="str">
        <f>IF(IFERROR(FIND("BIOC",M2650,1),0)&gt;1,"BIOCITY","no")</f>
        <v>no</v>
      </c>
      <c r="AB2650" s="2">
        <f>IFERROR(SEARCH("INT",F2650,1),0)+IFERROR(SEARCH("DEV",F2650,1),0)+IFERROR(SEARCH("FC",F2650,1),0)+IFERROR(SEARCH("USD",F2650,1),0)</f>
        <v>0</v>
      </c>
    </row>
    <row r="2651" spans="20:28" x14ac:dyDescent="0.2">
      <c r="T2651" s="6">
        <f>+S2651*N2651</f>
        <v>0</v>
      </c>
      <c r="U2651" s="6">
        <f>+S2651*Q2651</f>
        <v>0</v>
      </c>
      <c r="V2651" s="1" t="str">
        <f>IF(AB2651=0,IFERROR(VLOOKUP(L2651,[1]listaMateriales!A:K,11,0),"-"),"Sin producto")</f>
        <v>Sin Producto</v>
      </c>
      <c r="W2651" s="6">
        <f>+IF(OR(K2651="27",K2651="28",K2651="29"),VLOOKUP(L2651,[1]listaMateriales!A:E,5,0),0)*N2651/1000</f>
        <v>0</v>
      </c>
      <c r="X2651" s="6">
        <f>+IF(W2651=0,0,T2651/W2651)</f>
        <v>0</v>
      </c>
      <c r="Y2651" s="1" t="str">
        <f>MID(L2651,14,1)</f>
        <v/>
      </c>
      <c r="Z2651" s="2" t="str">
        <f>IF(IFERROR(FIND("PUL",M2651,1),0)&gt;1,"pulido","no")</f>
        <v>no</v>
      </c>
      <c r="AA2651" s="2" t="str">
        <f>IF(IFERROR(FIND("BIOC",M2651,1),0)&gt;1,"BIOCITY","no")</f>
        <v>no</v>
      </c>
      <c r="AB2651" s="2">
        <f>IFERROR(SEARCH("INT",F2651,1),0)+IFERROR(SEARCH("DEV",F2651,1),0)+IFERROR(SEARCH("FC",F2651,1),0)+IFERROR(SEARCH("USD",F2651,1),0)</f>
        <v>0</v>
      </c>
    </row>
    <row r="2652" spans="20:28" x14ac:dyDescent="0.2">
      <c r="T2652" s="6">
        <f>+S2652*N2652</f>
        <v>0</v>
      </c>
      <c r="U2652" s="6">
        <f>+S2652*Q2652</f>
        <v>0</v>
      </c>
      <c r="V2652" s="1" t="str">
        <f>IF(AB2652=0,IFERROR(VLOOKUP(L2652,[1]listaMateriales!A:K,11,0),"-"),"Sin producto")</f>
        <v>Sin Producto</v>
      </c>
      <c r="W2652" s="6">
        <f>+IF(OR(K2652="27",K2652="28",K2652="29"),VLOOKUP(L2652,[1]listaMateriales!A:E,5,0),0)*N2652/1000</f>
        <v>0</v>
      </c>
      <c r="X2652" s="6">
        <f>+IF(W2652=0,0,T2652/W2652)</f>
        <v>0</v>
      </c>
      <c r="Y2652" s="1" t="str">
        <f>MID(L2652,14,1)</f>
        <v/>
      </c>
      <c r="Z2652" s="2" t="str">
        <f>IF(IFERROR(FIND("PUL",M2652,1),0)&gt;1,"pulido","no")</f>
        <v>no</v>
      </c>
      <c r="AA2652" s="2" t="str">
        <f>IF(IFERROR(FIND("BIOC",M2652,1),0)&gt;1,"BIOCITY","no")</f>
        <v>no</v>
      </c>
      <c r="AB2652" s="2">
        <f>IFERROR(SEARCH("INT",F2652,1),0)+IFERROR(SEARCH("DEV",F2652,1),0)+IFERROR(SEARCH("FC",F2652,1),0)+IFERROR(SEARCH("USD",F2652,1),0)</f>
        <v>0</v>
      </c>
    </row>
    <row r="2653" spans="20:28" x14ac:dyDescent="0.2">
      <c r="T2653" s="6">
        <f>+S2653*N2653</f>
        <v>0</v>
      </c>
      <c r="U2653" s="6">
        <f>+S2653*Q2653</f>
        <v>0</v>
      </c>
      <c r="V2653" s="1" t="str">
        <f>IF(AB2653=0,IFERROR(VLOOKUP(L2653,[1]listaMateriales!A:K,11,0),"-"),"Sin producto")</f>
        <v>Sin Producto</v>
      </c>
      <c r="W2653" s="6">
        <f>+IF(OR(K2653="27",K2653="28",K2653="29"),VLOOKUP(L2653,[1]listaMateriales!A:E,5,0),0)*N2653/1000</f>
        <v>0</v>
      </c>
      <c r="X2653" s="6">
        <f>+IF(W2653=0,0,T2653/W2653)</f>
        <v>0</v>
      </c>
      <c r="Y2653" s="1" t="str">
        <f>MID(L2653,14,1)</f>
        <v/>
      </c>
      <c r="Z2653" s="2" t="str">
        <f>IF(IFERROR(FIND("PUL",M2653,1),0)&gt;1,"pulido","no")</f>
        <v>no</v>
      </c>
      <c r="AA2653" s="2" t="str">
        <f>IF(IFERROR(FIND("BIOC",M2653,1),0)&gt;1,"BIOCITY","no")</f>
        <v>no</v>
      </c>
      <c r="AB2653" s="2">
        <f>IFERROR(SEARCH("INT",F2653,1),0)+IFERROR(SEARCH("DEV",F2653,1),0)+IFERROR(SEARCH("FC",F2653,1),0)+IFERROR(SEARCH("USD",F2653,1),0)</f>
        <v>0</v>
      </c>
    </row>
    <row r="2654" spans="20:28" x14ac:dyDescent="0.2">
      <c r="T2654" s="6">
        <f>+S2654*N2654</f>
        <v>0</v>
      </c>
      <c r="U2654" s="6">
        <f>+S2654*Q2654</f>
        <v>0</v>
      </c>
      <c r="V2654" s="1" t="str">
        <f>IF(AB2654=0,IFERROR(VLOOKUP(L2654,[1]listaMateriales!A:K,11,0),"-"),"Sin producto")</f>
        <v>Sin Producto</v>
      </c>
      <c r="W2654" s="6">
        <f>+IF(OR(K2654="27",K2654="28",K2654="29"),VLOOKUP(L2654,[1]listaMateriales!A:E,5,0),0)*N2654/1000</f>
        <v>0</v>
      </c>
      <c r="X2654" s="6">
        <f>+IF(W2654=0,0,T2654/W2654)</f>
        <v>0</v>
      </c>
      <c r="Y2654" s="1" t="str">
        <f>MID(L2654,14,1)</f>
        <v/>
      </c>
      <c r="Z2654" s="2" t="str">
        <f>IF(IFERROR(FIND("PUL",M2654,1),0)&gt;1,"pulido","no")</f>
        <v>no</v>
      </c>
      <c r="AA2654" s="2" t="str">
        <f>IF(IFERROR(FIND("BIOC",M2654,1),0)&gt;1,"BIOCITY","no")</f>
        <v>no</v>
      </c>
      <c r="AB2654" s="2">
        <f>IFERROR(SEARCH("INT",F2654,1),0)+IFERROR(SEARCH("DEV",F2654,1),0)+IFERROR(SEARCH("FC",F2654,1),0)+IFERROR(SEARCH("USD",F2654,1),0)</f>
        <v>0</v>
      </c>
    </row>
    <row r="2655" spans="20:28" x14ac:dyDescent="0.2">
      <c r="T2655" s="6">
        <f>+S2655*N2655</f>
        <v>0</v>
      </c>
      <c r="U2655" s="6">
        <f>+S2655*Q2655</f>
        <v>0</v>
      </c>
      <c r="V2655" s="1" t="str">
        <f>IF(AB2655=0,IFERROR(VLOOKUP(L2655,[1]listaMateriales!A:K,11,0),"-"),"Sin producto")</f>
        <v>Sin Producto</v>
      </c>
      <c r="W2655" s="6">
        <f>+IF(OR(K2655="27",K2655="28",K2655="29"),VLOOKUP(L2655,[1]listaMateriales!A:E,5,0),0)*N2655/1000</f>
        <v>0</v>
      </c>
      <c r="X2655" s="6">
        <f>+IF(W2655=0,0,T2655/W2655)</f>
        <v>0</v>
      </c>
      <c r="Y2655" s="1" t="str">
        <f>MID(L2655,14,1)</f>
        <v/>
      </c>
      <c r="Z2655" s="2" t="str">
        <f>IF(IFERROR(FIND("PUL",M2655,1),0)&gt;1,"pulido","no")</f>
        <v>no</v>
      </c>
      <c r="AA2655" s="2" t="str">
        <f>IF(IFERROR(FIND("BIOC",M2655,1),0)&gt;1,"BIOCITY","no")</f>
        <v>no</v>
      </c>
      <c r="AB2655" s="2">
        <f>IFERROR(SEARCH("INT",F2655,1),0)+IFERROR(SEARCH("DEV",F2655,1),0)+IFERROR(SEARCH("FC",F2655,1),0)+IFERROR(SEARCH("USD",F2655,1),0)</f>
        <v>0</v>
      </c>
    </row>
    <row r="2656" spans="20:28" x14ac:dyDescent="0.2">
      <c r="T2656" s="6">
        <f>+S2656*N2656</f>
        <v>0</v>
      </c>
      <c r="U2656" s="6">
        <f>+S2656*Q2656</f>
        <v>0</v>
      </c>
      <c r="V2656" s="1" t="str">
        <f>IF(AB2656=0,IFERROR(VLOOKUP(L2656,[1]listaMateriales!A:K,11,0),"-"),"Sin producto")</f>
        <v>Sin Producto</v>
      </c>
      <c r="W2656" s="6">
        <f>+IF(OR(K2656="27",K2656="28",K2656="29"),VLOOKUP(L2656,[1]listaMateriales!A:E,5,0),0)*N2656/1000</f>
        <v>0</v>
      </c>
      <c r="X2656" s="6">
        <f>+IF(W2656=0,0,T2656/W2656)</f>
        <v>0</v>
      </c>
      <c r="Y2656" s="1" t="str">
        <f>MID(L2656,14,1)</f>
        <v/>
      </c>
      <c r="Z2656" s="2" t="str">
        <f>IF(IFERROR(FIND("PUL",M2656,1),0)&gt;1,"pulido","no")</f>
        <v>no</v>
      </c>
      <c r="AA2656" s="2" t="str">
        <f>IF(IFERROR(FIND("BIOC",M2656,1),0)&gt;1,"BIOCITY","no")</f>
        <v>no</v>
      </c>
      <c r="AB2656" s="2">
        <f>IFERROR(SEARCH("INT",F2656,1),0)+IFERROR(SEARCH("DEV",F2656,1),0)+IFERROR(SEARCH("FC",F2656,1),0)+IFERROR(SEARCH("USD",F2656,1),0)</f>
        <v>0</v>
      </c>
    </row>
    <row r="2657" spans="20:28" x14ac:dyDescent="0.2">
      <c r="T2657" s="6">
        <f>+S2657*N2657</f>
        <v>0</v>
      </c>
      <c r="U2657" s="6">
        <f>+S2657*Q2657</f>
        <v>0</v>
      </c>
      <c r="V2657" s="1" t="str">
        <f>IF(AB2657=0,IFERROR(VLOOKUP(L2657,[1]listaMateriales!A:K,11,0),"-"),"Sin producto")</f>
        <v>Sin Producto</v>
      </c>
      <c r="W2657" s="6">
        <f>+IF(OR(K2657="27",K2657="28",K2657="29"),VLOOKUP(L2657,[1]listaMateriales!A:E,5,0),0)*N2657/1000</f>
        <v>0</v>
      </c>
      <c r="X2657" s="6">
        <f>+IF(W2657=0,0,T2657/W2657)</f>
        <v>0</v>
      </c>
      <c r="Y2657" s="1" t="str">
        <f>MID(L2657,14,1)</f>
        <v/>
      </c>
      <c r="Z2657" s="2" t="str">
        <f>IF(IFERROR(FIND("PUL",M2657,1),0)&gt;1,"pulido","no")</f>
        <v>no</v>
      </c>
      <c r="AA2657" s="2" t="str">
        <f>IF(IFERROR(FIND("BIOC",M2657,1),0)&gt;1,"BIOCITY","no")</f>
        <v>no</v>
      </c>
      <c r="AB2657" s="2">
        <f>IFERROR(SEARCH("INT",F2657,1),0)+IFERROR(SEARCH("DEV",F2657,1),0)+IFERROR(SEARCH("FC",F2657,1),0)+IFERROR(SEARCH("USD",F2657,1),0)</f>
        <v>0</v>
      </c>
    </row>
    <row r="2658" spans="20:28" x14ac:dyDescent="0.2">
      <c r="T2658" s="6">
        <f>+S2658*N2658</f>
        <v>0</v>
      </c>
      <c r="U2658" s="6">
        <f>+S2658*Q2658</f>
        <v>0</v>
      </c>
      <c r="V2658" s="1" t="str">
        <f>IF(AB2658=0,IFERROR(VLOOKUP(L2658,[1]listaMateriales!A:K,11,0),"-"),"Sin producto")</f>
        <v>Sin Producto</v>
      </c>
      <c r="W2658" s="6">
        <f>+IF(OR(K2658="27",K2658="28",K2658="29"),VLOOKUP(L2658,[1]listaMateriales!A:E,5,0),0)*N2658/1000</f>
        <v>0</v>
      </c>
      <c r="X2658" s="6">
        <f>+IF(W2658=0,0,T2658/W2658)</f>
        <v>0</v>
      </c>
      <c r="Y2658" s="1" t="str">
        <f>MID(L2658,14,1)</f>
        <v/>
      </c>
      <c r="Z2658" s="2" t="str">
        <f>IF(IFERROR(FIND("PUL",M2658,1),0)&gt;1,"pulido","no")</f>
        <v>no</v>
      </c>
      <c r="AA2658" s="2" t="str">
        <f>IF(IFERROR(FIND("BIOC",M2658,1),0)&gt;1,"BIOCITY","no")</f>
        <v>no</v>
      </c>
      <c r="AB2658" s="2">
        <f>IFERROR(SEARCH("INT",F2658,1),0)+IFERROR(SEARCH("DEV",F2658,1),0)+IFERROR(SEARCH("FC",F2658,1),0)+IFERROR(SEARCH("USD",F2658,1),0)</f>
        <v>0</v>
      </c>
    </row>
    <row r="2659" spans="20:28" x14ac:dyDescent="0.2">
      <c r="T2659" s="6">
        <f>+S2659*N2659</f>
        <v>0</v>
      </c>
      <c r="U2659" s="6">
        <f>+S2659*Q2659</f>
        <v>0</v>
      </c>
      <c r="V2659" s="1" t="str">
        <f>IF(AB2659=0,IFERROR(VLOOKUP(L2659,[1]listaMateriales!A:K,11,0),"-"),"Sin producto")</f>
        <v>Sin Producto</v>
      </c>
      <c r="W2659" s="6">
        <f>+IF(OR(K2659="27",K2659="28",K2659="29"),VLOOKUP(L2659,[1]listaMateriales!A:E,5,0),0)*N2659/1000</f>
        <v>0</v>
      </c>
      <c r="X2659" s="6">
        <f>+IF(W2659=0,0,T2659/W2659)</f>
        <v>0</v>
      </c>
      <c r="Y2659" s="1" t="str">
        <f>MID(L2659,14,1)</f>
        <v/>
      </c>
      <c r="Z2659" s="2" t="str">
        <f>IF(IFERROR(FIND("PUL",M2659,1),0)&gt;1,"pulido","no")</f>
        <v>no</v>
      </c>
      <c r="AA2659" s="2" t="str">
        <f>IF(IFERROR(FIND("BIOC",M2659,1),0)&gt;1,"BIOCITY","no")</f>
        <v>no</v>
      </c>
      <c r="AB2659" s="2">
        <f>IFERROR(SEARCH("INT",F2659,1),0)+IFERROR(SEARCH("DEV",F2659,1),0)+IFERROR(SEARCH("FC",F2659,1),0)+IFERROR(SEARCH("USD",F2659,1),0)</f>
        <v>0</v>
      </c>
    </row>
    <row r="2660" spans="20:28" x14ac:dyDescent="0.2">
      <c r="T2660" s="6">
        <f>+S2660*N2660</f>
        <v>0</v>
      </c>
      <c r="U2660" s="6">
        <f>+S2660*Q2660</f>
        <v>0</v>
      </c>
      <c r="V2660" s="1" t="str">
        <f>IF(AB2660=0,IFERROR(VLOOKUP(L2660,[1]listaMateriales!A:K,11,0),"-"),"Sin producto")</f>
        <v>Sin Producto</v>
      </c>
      <c r="W2660" s="6">
        <f>+IF(OR(K2660="27",K2660="28",K2660="29"),VLOOKUP(L2660,[1]listaMateriales!A:E,5,0),0)*N2660/1000</f>
        <v>0</v>
      </c>
      <c r="X2660" s="6">
        <f>+IF(W2660=0,0,T2660/W2660)</f>
        <v>0</v>
      </c>
      <c r="Y2660" s="1" t="str">
        <f>MID(L2660,14,1)</f>
        <v/>
      </c>
      <c r="Z2660" s="2" t="str">
        <f>IF(IFERROR(FIND("PUL",M2660,1),0)&gt;1,"pulido","no")</f>
        <v>no</v>
      </c>
      <c r="AA2660" s="2" t="str">
        <f>IF(IFERROR(FIND("BIOC",M2660,1),0)&gt;1,"BIOCITY","no")</f>
        <v>no</v>
      </c>
      <c r="AB2660" s="2">
        <f>IFERROR(SEARCH("INT",F2660,1),0)+IFERROR(SEARCH("DEV",F2660,1),0)+IFERROR(SEARCH("FC",F2660,1),0)+IFERROR(SEARCH("USD",F2660,1),0)</f>
        <v>0</v>
      </c>
    </row>
    <row r="2661" spans="20:28" x14ac:dyDescent="0.2">
      <c r="T2661" s="6">
        <f>+S2661*N2661</f>
        <v>0</v>
      </c>
      <c r="U2661" s="6">
        <f>+S2661*Q2661</f>
        <v>0</v>
      </c>
      <c r="V2661" s="1" t="str">
        <f>IF(AB2661=0,IFERROR(VLOOKUP(L2661,[1]listaMateriales!A:K,11,0),"-"),"Sin producto")</f>
        <v>Sin Producto</v>
      </c>
      <c r="W2661" s="6">
        <f>+IF(OR(K2661="27",K2661="28",K2661="29"),VLOOKUP(L2661,[1]listaMateriales!A:E,5,0),0)*N2661/1000</f>
        <v>0</v>
      </c>
      <c r="X2661" s="6">
        <f>+IF(W2661=0,0,T2661/W2661)</f>
        <v>0</v>
      </c>
      <c r="Y2661" s="1" t="str">
        <f>MID(L2661,14,1)</f>
        <v/>
      </c>
      <c r="Z2661" s="2" t="str">
        <f>IF(IFERROR(FIND("PUL",M2661,1),0)&gt;1,"pulido","no")</f>
        <v>no</v>
      </c>
      <c r="AA2661" s="2" t="str">
        <f>IF(IFERROR(FIND("BIOC",M2661,1),0)&gt;1,"BIOCITY","no")</f>
        <v>no</v>
      </c>
      <c r="AB2661" s="2">
        <f>IFERROR(SEARCH("INT",F2661,1),0)+IFERROR(SEARCH("DEV",F2661,1),0)+IFERROR(SEARCH("FC",F2661,1),0)+IFERROR(SEARCH("USD",F2661,1),0)</f>
        <v>0</v>
      </c>
    </row>
    <row r="2662" spans="20:28" x14ac:dyDescent="0.2">
      <c r="T2662" s="6">
        <f>+S2662*N2662</f>
        <v>0</v>
      </c>
      <c r="U2662" s="6">
        <f>+S2662*Q2662</f>
        <v>0</v>
      </c>
      <c r="V2662" s="1" t="str">
        <f>IF(AB2662=0,IFERROR(VLOOKUP(L2662,[1]listaMateriales!A:K,11,0),"-"),"Sin producto")</f>
        <v>Sin Producto</v>
      </c>
      <c r="W2662" s="6">
        <f>+IF(OR(K2662="27",K2662="28",K2662="29"),VLOOKUP(L2662,[1]listaMateriales!A:E,5,0),0)*N2662/1000</f>
        <v>0</v>
      </c>
      <c r="X2662" s="6">
        <f>+IF(W2662=0,0,T2662/W2662)</f>
        <v>0</v>
      </c>
      <c r="Y2662" s="1" t="str">
        <f>MID(L2662,14,1)</f>
        <v/>
      </c>
      <c r="Z2662" s="2" t="str">
        <f>IF(IFERROR(FIND("PUL",M2662,1),0)&gt;1,"pulido","no")</f>
        <v>no</v>
      </c>
      <c r="AA2662" s="2" t="str">
        <f>IF(IFERROR(FIND("BIOC",M2662,1),0)&gt;1,"BIOCITY","no")</f>
        <v>no</v>
      </c>
      <c r="AB2662" s="2">
        <f>IFERROR(SEARCH("INT",F2662,1),0)+IFERROR(SEARCH("DEV",F2662,1),0)+IFERROR(SEARCH("FC",F2662,1),0)+IFERROR(SEARCH("USD",F2662,1),0)</f>
        <v>0</v>
      </c>
    </row>
    <row r="2663" spans="20:28" x14ac:dyDescent="0.2">
      <c r="T2663" s="6">
        <f>+S2663*N2663</f>
        <v>0</v>
      </c>
      <c r="U2663" s="6">
        <f>+S2663*Q2663</f>
        <v>0</v>
      </c>
      <c r="V2663" s="1" t="str">
        <f>IF(AB2663=0,IFERROR(VLOOKUP(L2663,[1]listaMateriales!A:K,11,0),"-"),"Sin producto")</f>
        <v>Sin Producto</v>
      </c>
      <c r="W2663" s="6">
        <f>+IF(OR(K2663="27",K2663="28",K2663="29"),VLOOKUP(L2663,[1]listaMateriales!A:E,5,0),0)*N2663/1000</f>
        <v>0</v>
      </c>
      <c r="X2663" s="6">
        <f>+IF(W2663=0,0,T2663/W2663)</f>
        <v>0</v>
      </c>
      <c r="Y2663" s="1" t="str">
        <f>MID(L2663,14,1)</f>
        <v/>
      </c>
      <c r="Z2663" s="2" t="str">
        <f>IF(IFERROR(FIND("PUL",M2663,1),0)&gt;1,"pulido","no")</f>
        <v>no</v>
      </c>
      <c r="AA2663" s="2" t="str">
        <f>IF(IFERROR(FIND("BIOC",M2663,1),0)&gt;1,"BIOCITY","no")</f>
        <v>no</v>
      </c>
      <c r="AB2663" s="2">
        <f>IFERROR(SEARCH("INT",F2663,1),0)+IFERROR(SEARCH("DEV",F2663,1),0)+IFERROR(SEARCH("FC",F2663,1),0)+IFERROR(SEARCH("USD",F2663,1),0)</f>
        <v>0</v>
      </c>
    </row>
    <row r="2664" spans="20:28" x14ac:dyDescent="0.2">
      <c r="T2664" s="6">
        <f>+S2664*N2664</f>
        <v>0</v>
      </c>
      <c r="U2664" s="6">
        <f>+S2664*Q2664</f>
        <v>0</v>
      </c>
      <c r="V2664" s="1" t="str">
        <f>IF(AB2664=0,IFERROR(VLOOKUP(L2664,[1]listaMateriales!A:K,11,0),"-"),"Sin producto")</f>
        <v>Sin Producto</v>
      </c>
      <c r="W2664" s="6">
        <f>+IF(OR(K2664="27",K2664="28",K2664="29"),VLOOKUP(L2664,[1]listaMateriales!A:E,5,0),0)*N2664/1000</f>
        <v>0</v>
      </c>
      <c r="X2664" s="6">
        <f>+IF(W2664=0,0,T2664/W2664)</f>
        <v>0</v>
      </c>
      <c r="Y2664" s="1" t="str">
        <f>MID(L2664,14,1)</f>
        <v/>
      </c>
      <c r="Z2664" s="2" t="str">
        <f>IF(IFERROR(FIND("PUL",M2664,1),0)&gt;1,"pulido","no")</f>
        <v>no</v>
      </c>
      <c r="AA2664" s="2" t="str">
        <f>IF(IFERROR(FIND("BIOC",M2664,1),0)&gt;1,"BIOCITY","no")</f>
        <v>no</v>
      </c>
      <c r="AB2664" s="2">
        <f>IFERROR(SEARCH("INT",F2664,1),0)+IFERROR(SEARCH("DEV",F2664,1),0)+IFERROR(SEARCH("FC",F2664,1),0)+IFERROR(SEARCH("USD",F2664,1),0)</f>
        <v>0</v>
      </c>
    </row>
    <row r="2665" spans="20:28" x14ac:dyDescent="0.2">
      <c r="T2665" s="6">
        <f>+S2665*N2665</f>
        <v>0</v>
      </c>
      <c r="U2665" s="6">
        <f>+S2665*Q2665</f>
        <v>0</v>
      </c>
      <c r="V2665" s="1" t="str">
        <f>IF(AB2665=0,IFERROR(VLOOKUP(L2665,[1]listaMateriales!A:K,11,0),"-"),"Sin producto")</f>
        <v>Sin Producto</v>
      </c>
      <c r="W2665" s="6">
        <f>+IF(OR(K2665="27",K2665="28",K2665="29"),VLOOKUP(L2665,[1]listaMateriales!A:E,5,0),0)*N2665/1000</f>
        <v>0</v>
      </c>
      <c r="X2665" s="6">
        <f>+IF(W2665=0,0,T2665/W2665)</f>
        <v>0</v>
      </c>
      <c r="Y2665" s="1" t="str">
        <f>MID(L2665,14,1)</f>
        <v/>
      </c>
      <c r="Z2665" s="2" t="str">
        <f>IF(IFERROR(FIND("PUL",M2665,1),0)&gt;1,"pulido","no")</f>
        <v>no</v>
      </c>
      <c r="AA2665" s="2" t="str">
        <f>IF(IFERROR(FIND("BIOC",M2665,1),0)&gt;1,"BIOCITY","no")</f>
        <v>no</v>
      </c>
      <c r="AB2665" s="2">
        <f>IFERROR(SEARCH("INT",F2665,1),0)+IFERROR(SEARCH("DEV",F2665,1),0)+IFERROR(SEARCH("FC",F2665,1),0)+IFERROR(SEARCH("USD",F2665,1),0)</f>
        <v>0</v>
      </c>
    </row>
    <row r="2666" spans="20:28" x14ac:dyDescent="0.2">
      <c r="T2666" s="6">
        <f>+S2666*N2666</f>
        <v>0</v>
      </c>
      <c r="U2666" s="6">
        <f>+S2666*Q2666</f>
        <v>0</v>
      </c>
      <c r="V2666" s="1" t="str">
        <f>IF(AB2666=0,IFERROR(VLOOKUP(L2666,[1]listaMateriales!A:K,11,0),"-"),"Sin producto")</f>
        <v>Sin Producto</v>
      </c>
      <c r="W2666" s="6">
        <f>+IF(OR(K2666="27",K2666="28",K2666="29"),VLOOKUP(L2666,[1]listaMateriales!A:E,5,0),0)*N2666/1000</f>
        <v>0</v>
      </c>
      <c r="X2666" s="6">
        <f>+IF(W2666=0,0,T2666/W2666)</f>
        <v>0</v>
      </c>
      <c r="Y2666" s="1" t="str">
        <f>MID(L2666,14,1)</f>
        <v/>
      </c>
      <c r="Z2666" s="2" t="str">
        <f>IF(IFERROR(FIND("PUL",M2666,1),0)&gt;1,"pulido","no")</f>
        <v>no</v>
      </c>
      <c r="AA2666" s="2" t="str">
        <f>IF(IFERROR(FIND("BIOC",M2666,1),0)&gt;1,"BIOCITY","no")</f>
        <v>no</v>
      </c>
      <c r="AB2666" s="2">
        <f>IFERROR(SEARCH("INT",F2666,1),0)+IFERROR(SEARCH("DEV",F2666,1),0)+IFERROR(SEARCH("FC",F2666,1),0)+IFERROR(SEARCH("USD",F2666,1),0)</f>
        <v>0</v>
      </c>
    </row>
    <row r="2667" spans="20:28" x14ac:dyDescent="0.2">
      <c r="T2667" s="6">
        <f>+S2667*N2667</f>
        <v>0</v>
      </c>
      <c r="U2667" s="6">
        <f>+S2667*Q2667</f>
        <v>0</v>
      </c>
      <c r="V2667" s="1" t="str">
        <f>IF(AB2667=0,IFERROR(VLOOKUP(L2667,[1]listaMateriales!A:K,11,0),"-"),"Sin producto")</f>
        <v>Sin Producto</v>
      </c>
      <c r="W2667" s="6">
        <f>+IF(OR(K2667="27",K2667="28",K2667="29"),VLOOKUP(L2667,[1]listaMateriales!A:E,5,0),0)*N2667/1000</f>
        <v>0</v>
      </c>
      <c r="X2667" s="6">
        <f>+IF(W2667=0,0,T2667/W2667)</f>
        <v>0</v>
      </c>
      <c r="Y2667" s="1" t="str">
        <f>MID(L2667,14,1)</f>
        <v/>
      </c>
      <c r="Z2667" s="2" t="str">
        <f>IF(IFERROR(FIND("PUL",M2667,1),0)&gt;1,"pulido","no")</f>
        <v>no</v>
      </c>
      <c r="AA2667" s="2" t="str">
        <f>IF(IFERROR(FIND("BIOC",M2667,1),0)&gt;1,"BIOCITY","no")</f>
        <v>no</v>
      </c>
      <c r="AB2667" s="2">
        <f>IFERROR(SEARCH("INT",F2667,1),0)+IFERROR(SEARCH("DEV",F2667,1),0)+IFERROR(SEARCH("FC",F2667,1),0)+IFERROR(SEARCH("USD",F2667,1),0)</f>
        <v>0</v>
      </c>
    </row>
    <row r="2668" spans="20:28" x14ac:dyDescent="0.2">
      <c r="T2668" s="6">
        <f>+S2668*N2668</f>
        <v>0</v>
      </c>
      <c r="U2668" s="6">
        <f>+S2668*Q2668</f>
        <v>0</v>
      </c>
      <c r="V2668" s="1" t="str">
        <f>IF(AB2668=0,IFERROR(VLOOKUP(L2668,[1]listaMateriales!A:K,11,0),"-"),"Sin producto")</f>
        <v>Sin Producto</v>
      </c>
      <c r="W2668" s="6">
        <f>+IF(OR(K2668="27",K2668="28",K2668="29"),VLOOKUP(L2668,[1]listaMateriales!A:E,5,0),0)*N2668/1000</f>
        <v>0</v>
      </c>
      <c r="X2668" s="6">
        <f>+IF(W2668=0,0,T2668/W2668)</f>
        <v>0</v>
      </c>
      <c r="Y2668" s="1" t="str">
        <f>MID(L2668,14,1)</f>
        <v/>
      </c>
      <c r="Z2668" s="2" t="str">
        <f>IF(IFERROR(FIND("PUL",M2668,1),0)&gt;1,"pulido","no")</f>
        <v>no</v>
      </c>
      <c r="AA2668" s="2" t="str">
        <f>IF(IFERROR(FIND("BIOC",M2668,1),0)&gt;1,"BIOCITY","no")</f>
        <v>no</v>
      </c>
      <c r="AB2668" s="2">
        <f>IFERROR(SEARCH("INT",F2668,1),0)+IFERROR(SEARCH("DEV",F2668,1),0)+IFERROR(SEARCH("FC",F2668,1),0)+IFERROR(SEARCH("USD",F2668,1),0)</f>
        <v>0</v>
      </c>
    </row>
    <row r="2669" spans="20:28" x14ac:dyDescent="0.2">
      <c r="T2669" s="6">
        <f>+S2669*N2669</f>
        <v>0</v>
      </c>
      <c r="U2669" s="6">
        <f>+S2669*Q2669</f>
        <v>0</v>
      </c>
      <c r="V2669" s="1" t="str">
        <f>IF(AB2669=0,IFERROR(VLOOKUP(L2669,[1]listaMateriales!A:K,11,0),"-"),"Sin producto")</f>
        <v>Sin Producto</v>
      </c>
      <c r="W2669" s="6">
        <f>+IF(OR(K2669="27",K2669="28",K2669="29"),VLOOKUP(L2669,[1]listaMateriales!A:E,5,0),0)*N2669/1000</f>
        <v>0</v>
      </c>
      <c r="X2669" s="6">
        <f>+IF(W2669=0,0,T2669/W2669)</f>
        <v>0</v>
      </c>
      <c r="Y2669" s="1" t="str">
        <f>MID(L2669,14,1)</f>
        <v/>
      </c>
      <c r="Z2669" s="2" t="str">
        <f>IF(IFERROR(FIND("PUL",M2669,1),0)&gt;1,"pulido","no")</f>
        <v>no</v>
      </c>
      <c r="AA2669" s="2" t="str">
        <f>IF(IFERROR(FIND("BIOC",M2669,1),0)&gt;1,"BIOCITY","no")</f>
        <v>no</v>
      </c>
      <c r="AB2669" s="2">
        <f>IFERROR(SEARCH("INT",F2669,1),0)+IFERROR(SEARCH("DEV",F2669,1),0)+IFERROR(SEARCH("FC",F2669,1),0)+IFERROR(SEARCH("USD",F2669,1),0)</f>
        <v>0</v>
      </c>
    </row>
    <row r="2670" spans="20:28" x14ac:dyDescent="0.2">
      <c r="T2670" s="6">
        <f>+S2670*N2670</f>
        <v>0</v>
      </c>
      <c r="U2670" s="6">
        <f>+S2670*Q2670</f>
        <v>0</v>
      </c>
      <c r="V2670" s="1" t="str">
        <f>IF(AB2670=0,IFERROR(VLOOKUP(L2670,[1]listaMateriales!A:K,11,0),"-"),"Sin producto")</f>
        <v>Sin Producto</v>
      </c>
      <c r="W2670" s="6">
        <f>+IF(OR(K2670="27",K2670="28",K2670="29"),VLOOKUP(L2670,[1]listaMateriales!A:E,5,0),0)*N2670/1000</f>
        <v>0</v>
      </c>
      <c r="X2670" s="6">
        <f>+IF(W2670=0,0,T2670/W2670)</f>
        <v>0</v>
      </c>
      <c r="Y2670" s="1" t="str">
        <f>MID(L2670,14,1)</f>
        <v/>
      </c>
      <c r="Z2670" s="2" t="str">
        <f>IF(IFERROR(FIND("PUL",M2670,1),0)&gt;1,"pulido","no")</f>
        <v>no</v>
      </c>
      <c r="AA2670" s="2" t="str">
        <f>IF(IFERROR(FIND("BIOC",M2670,1),0)&gt;1,"BIOCITY","no")</f>
        <v>no</v>
      </c>
      <c r="AB2670" s="2">
        <f>IFERROR(SEARCH("INT",F2670,1),0)+IFERROR(SEARCH("DEV",F2670,1),0)+IFERROR(SEARCH("FC",F2670,1),0)+IFERROR(SEARCH("USD",F2670,1),0)</f>
        <v>0</v>
      </c>
    </row>
    <row r="2671" spans="20:28" x14ac:dyDescent="0.2">
      <c r="T2671" s="6">
        <f>+S2671*N2671</f>
        <v>0</v>
      </c>
      <c r="U2671" s="6">
        <f>+S2671*Q2671</f>
        <v>0</v>
      </c>
      <c r="V2671" s="1" t="str">
        <f>IF(AB2671=0,IFERROR(VLOOKUP(L2671,[1]listaMateriales!A:K,11,0),"-"),"Sin producto")</f>
        <v>Sin Producto</v>
      </c>
      <c r="W2671" s="6">
        <f>+IF(OR(K2671="27",K2671="28",K2671="29"),VLOOKUP(L2671,[1]listaMateriales!A:E,5,0),0)*N2671/1000</f>
        <v>0</v>
      </c>
      <c r="X2671" s="6">
        <f>+IF(W2671=0,0,T2671/W2671)</f>
        <v>0</v>
      </c>
      <c r="Y2671" s="1" t="str">
        <f>MID(L2671,14,1)</f>
        <v/>
      </c>
      <c r="Z2671" s="2" t="str">
        <f>IF(IFERROR(FIND("PUL",M2671,1),0)&gt;1,"pulido","no")</f>
        <v>no</v>
      </c>
      <c r="AA2671" s="2" t="str">
        <f>IF(IFERROR(FIND("BIOC",M2671,1),0)&gt;1,"BIOCITY","no")</f>
        <v>no</v>
      </c>
      <c r="AB2671" s="2">
        <f>IFERROR(SEARCH("INT",F2671,1),0)+IFERROR(SEARCH("DEV",F2671,1),0)+IFERROR(SEARCH("FC",F2671,1),0)+IFERROR(SEARCH("USD",F2671,1),0)</f>
        <v>0</v>
      </c>
    </row>
    <row r="2672" spans="20:28" x14ac:dyDescent="0.2">
      <c r="T2672" s="6">
        <f>+S2672*N2672</f>
        <v>0</v>
      </c>
      <c r="U2672" s="6">
        <f>+S2672*Q2672</f>
        <v>0</v>
      </c>
      <c r="V2672" s="1" t="str">
        <f>IF(AB2672=0,IFERROR(VLOOKUP(L2672,[1]listaMateriales!A:K,11,0),"-"),"Sin producto")</f>
        <v>Sin Producto</v>
      </c>
      <c r="W2672" s="6">
        <f>+IF(OR(K2672="27",K2672="28",K2672="29"),VLOOKUP(L2672,[1]listaMateriales!A:E,5,0),0)*N2672/1000</f>
        <v>0</v>
      </c>
      <c r="X2672" s="6">
        <f>+IF(W2672=0,0,T2672/W2672)</f>
        <v>0</v>
      </c>
      <c r="Y2672" s="1" t="str">
        <f>MID(L2672,14,1)</f>
        <v/>
      </c>
      <c r="Z2672" s="2" t="str">
        <f>IF(IFERROR(FIND("PUL",M2672,1),0)&gt;1,"pulido","no")</f>
        <v>no</v>
      </c>
      <c r="AA2672" s="2" t="str">
        <f>IF(IFERROR(FIND("BIOC",M2672,1),0)&gt;1,"BIOCITY","no")</f>
        <v>no</v>
      </c>
      <c r="AB2672" s="2">
        <f>IFERROR(SEARCH("INT",F2672,1),0)+IFERROR(SEARCH("DEV",F2672,1),0)+IFERROR(SEARCH("FC",F2672,1),0)+IFERROR(SEARCH("USD",F2672,1),0)</f>
        <v>0</v>
      </c>
    </row>
    <row r="2673" spans="20:28" x14ac:dyDescent="0.2">
      <c r="T2673" s="6">
        <f>+S2673*N2673</f>
        <v>0</v>
      </c>
      <c r="U2673" s="6">
        <f>+S2673*Q2673</f>
        <v>0</v>
      </c>
      <c r="V2673" s="1" t="str">
        <f>IF(AB2673=0,IFERROR(VLOOKUP(L2673,[1]listaMateriales!A:K,11,0),"-"),"Sin producto")</f>
        <v>Sin Producto</v>
      </c>
      <c r="W2673" s="6">
        <f>+IF(OR(K2673="27",K2673="28",K2673="29"),VLOOKUP(L2673,[1]listaMateriales!A:E,5,0),0)*N2673/1000</f>
        <v>0</v>
      </c>
      <c r="X2673" s="6">
        <f>+IF(W2673=0,0,T2673/W2673)</f>
        <v>0</v>
      </c>
      <c r="Y2673" s="1" t="str">
        <f>MID(L2673,14,1)</f>
        <v/>
      </c>
      <c r="Z2673" s="2" t="str">
        <f>IF(IFERROR(FIND("PUL",M2673,1),0)&gt;1,"pulido","no")</f>
        <v>no</v>
      </c>
      <c r="AA2673" s="2" t="str">
        <f>IF(IFERROR(FIND("BIOC",M2673,1),0)&gt;1,"BIOCITY","no")</f>
        <v>no</v>
      </c>
      <c r="AB2673" s="2">
        <f>IFERROR(SEARCH("INT",F2673,1),0)+IFERROR(SEARCH("DEV",F2673,1),0)+IFERROR(SEARCH("FC",F2673,1),0)+IFERROR(SEARCH("USD",F2673,1),0)</f>
        <v>0</v>
      </c>
    </row>
    <row r="2674" spans="20:28" x14ac:dyDescent="0.2">
      <c r="T2674" s="6">
        <f>+S2674*N2674</f>
        <v>0</v>
      </c>
      <c r="U2674" s="6">
        <f>+S2674*Q2674</f>
        <v>0</v>
      </c>
      <c r="V2674" s="1" t="str">
        <f>IF(AB2674=0,IFERROR(VLOOKUP(L2674,[1]listaMateriales!A:K,11,0),"-"),"Sin producto")</f>
        <v>Sin Producto</v>
      </c>
      <c r="W2674" s="6">
        <f>+IF(OR(K2674="27",K2674="28",K2674="29"),VLOOKUP(L2674,[1]listaMateriales!A:E,5,0),0)*N2674/1000</f>
        <v>0</v>
      </c>
      <c r="X2674" s="6">
        <f>+IF(W2674=0,0,T2674/W2674)</f>
        <v>0</v>
      </c>
      <c r="Y2674" s="1" t="str">
        <f>MID(L2674,14,1)</f>
        <v/>
      </c>
      <c r="Z2674" s="2" t="str">
        <f>IF(IFERROR(FIND("PUL",M2674,1),0)&gt;1,"pulido","no")</f>
        <v>no</v>
      </c>
      <c r="AA2674" s="2" t="str">
        <f>IF(IFERROR(FIND("BIOC",M2674,1),0)&gt;1,"BIOCITY","no")</f>
        <v>no</v>
      </c>
      <c r="AB2674" s="2">
        <f>IFERROR(SEARCH("INT",F2674,1),0)+IFERROR(SEARCH("DEV",F2674,1),0)+IFERROR(SEARCH("FC",F2674,1),0)+IFERROR(SEARCH("USD",F2674,1),0)</f>
        <v>0</v>
      </c>
    </row>
    <row r="2675" spans="20:28" x14ac:dyDescent="0.2">
      <c r="T2675" s="6">
        <f>+S2675*N2675</f>
        <v>0</v>
      </c>
      <c r="U2675" s="6">
        <f>+S2675*Q2675</f>
        <v>0</v>
      </c>
      <c r="V2675" s="1" t="str">
        <f>IF(AB2675=0,IFERROR(VLOOKUP(L2675,[1]listaMateriales!A:K,11,0),"-"),"Sin producto")</f>
        <v>Sin Producto</v>
      </c>
      <c r="W2675" s="6">
        <f>+IF(OR(K2675="27",K2675="28",K2675="29"),VLOOKUP(L2675,[1]listaMateriales!A:E,5,0),0)*N2675/1000</f>
        <v>0</v>
      </c>
      <c r="X2675" s="6">
        <f>+IF(W2675=0,0,T2675/W2675)</f>
        <v>0</v>
      </c>
      <c r="Y2675" s="1" t="str">
        <f>MID(L2675,14,1)</f>
        <v/>
      </c>
      <c r="Z2675" s="2" t="str">
        <f>IF(IFERROR(FIND("PUL",M2675,1),0)&gt;1,"pulido","no")</f>
        <v>no</v>
      </c>
      <c r="AA2675" s="2" t="str">
        <f>IF(IFERROR(FIND("BIOC",M2675,1),0)&gt;1,"BIOCITY","no")</f>
        <v>no</v>
      </c>
      <c r="AB2675" s="2">
        <f>IFERROR(SEARCH("INT",F2675,1),0)+IFERROR(SEARCH("DEV",F2675,1),0)+IFERROR(SEARCH("FC",F2675,1),0)+IFERROR(SEARCH("USD",F2675,1),0)</f>
        <v>0</v>
      </c>
    </row>
    <row r="2676" spans="20:28" x14ac:dyDescent="0.2">
      <c r="T2676" s="6">
        <f>+S2676*N2676</f>
        <v>0</v>
      </c>
      <c r="U2676" s="6">
        <f>+S2676*Q2676</f>
        <v>0</v>
      </c>
      <c r="V2676" s="1" t="str">
        <f>IF(AB2676=0,IFERROR(VLOOKUP(L2676,[1]listaMateriales!A:K,11,0),"-"),"Sin producto")</f>
        <v>Sin Producto</v>
      </c>
      <c r="W2676" s="6">
        <f>+IF(OR(K2676="27",K2676="28",K2676="29"),VLOOKUP(L2676,[1]listaMateriales!A:E,5,0),0)*N2676/1000</f>
        <v>0</v>
      </c>
      <c r="X2676" s="6">
        <f>+IF(W2676=0,0,T2676/W2676)</f>
        <v>0</v>
      </c>
      <c r="Y2676" s="1" t="str">
        <f>MID(L2676,14,1)</f>
        <v/>
      </c>
      <c r="Z2676" s="2" t="str">
        <f>IF(IFERROR(FIND("PUL",M2676,1),0)&gt;1,"pulido","no")</f>
        <v>no</v>
      </c>
      <c r="AA2676" s="2" t="str">
        <f>IF(IFERROR(FIND("BIOC",M2676,1),0)&gt;1,"BIOCITY","no")</f>
        <v>no</v>
      </c>
      <c r="AB2676" s="2">
        <f>IFERROR(SEARCH("INT",F2676,1),0)+IFERROR(SEARCH("DEV",F2676,1),0)+IFERROR(SEARCH("FC",F2676,1),0)+IFERROR(SEARCH("USD",F2676,1),0)</f>
        <v>0</v>
      </c>
    </row>
    <row r="2677" spans="20:28" x14ac:dyDescent="0.2">
      <c r="T2677" s="6">
        <f>+S2677*N2677</f>
        <v>0</v>
      </c>
      <c r="U2677" s="6">
        <f>+S2677*Q2677</f>
        <v>0</v>
      </c>
      <c r="V2677" s="1" t="str">
        <f>IF(AB2677=0,IFERROR(VLOOKUP(L2677,[1]listaMateriales!A:K,11,0),"-"),"Sin producto")</f>
        <v>Sin Producto</v>
      </c>
      <c r="W2677" s="6">
        <f>+IF(OR(K2677="27",K2677="28",K2677="29"),VLOOKUP(L2677,[1]listaMateriales!A:E,5,0),0)*N2677/1000</f>
        <v>0</v>
      </c>
      <c r="X2677" s="6">
        <f>+IF(W2677=0,0,T2677/W2677)</f>
        <v>0</v>
      </c>
      <c r="Y2677" s="1" t="str">
        <f>MID(L2677,14,1)</f>
        <v/>
      </c>
      <c r="Z2677" s="2" t="str">
        <f>IF(IFERROR(FIND("PUL",M2677,1),0)&gt;1,"pulido","no")</f>
        <v>no</v>
      </c>
      <c r="AA2677" s="2" t="str">
        <f>IF(IFERROR(FIND("BIOC",M2677,1),0)&gt;1,"BIOCITY","no")</f>
        <v>no</v>
      </c>
      <c r="AB2677" s="2">
        <f>IFERROR(SEARCH("INT",F2677,1),0)+IFERROR(SEARCH("DEV",F2677,1),0)+IFERROR(SEARCH("FC",F2677,1),0)+IFERROR(SEARCH("USD",F2677,1),0)</f>
        <v>0</v>
      </c>
    </row>
    <row r="2678" spans="20:28" x14ac:dyDescent="0.2">
      <c r="T2678" s="6">
        <f>+S2678*N2678</f>
        <v>0</v>
      </c>
      <c r="U2678" s="6">
        <f>+S2678*Q2678</f>
        <v>0</v>
      </c>
      <c r="V2678" s="1" t="str">
        <f>IF(AB2678=0,IFERROR(VLOOKUP(L2678,[1]listaMateriales!A:K,11,0),"-"),"Sin producto")</f>
        <v>Sin Producto</v>
      </c>
      <c r="W2678" s="6">
        <f>+IF(OR(K2678="27",K2678="28",K2678="29"),VLOOKUP(L2678,[1]listaMateriales!A:E,5,0),0)*N2678/1000</f>
        <v>0</v>
      </c>
      <c r="X2678" s="6">
        <f>+IF(W2678=0,0,T2678/W2678)</f>
        <v>0</v>
      </c>
      <c r="Y2678" s="1" t="str">
        <f>MID(L2678,14,1)</f>
        <v/>
      </c>
      <c r="Z2678" s="2" t="str">
        <f>IF(IFERROR(FIND("PUL",M2678,1),0)&gt;1,"pulido","no")</f>
        <v>no</v>
      </c>
      <c r="AA2678" s="2" t="str">
        <f>IF(IFERROR(FIND("BIOC",M2678,1),0)&gt;1,"BIOCITY","no")</f>
        <v>no</v>
      </c>
      <c r="AB2678" s="2">
        <f>IFERROR(SEARCH("INT",F2678,1),0)+IFERROR(SEARCH("DEV",F2678,1),0)+IFERROR(SEARCH("FC",F2678,1),0)+IFERROR(SEARCH("USD",F2678,1),0)</f>
        <v>0</v>
      </c>
    </row>
    <row r="2679" spans="20:28" x14ac:dyDescent="0.2">
      <c r="T2679" s="6">
        <f>+S2679*N2679</f>
        <v>0</v>
      </c>
      <c r="U2679" s="6">
        <f>+S2679*Q2679</f>
        <v>0</v>
      </c>
      <c r="V2679" s="1" t="str">
        <f>IF(AB2679=0,IFERROR(VLOOKUP(L2679,[1]listaMateriales!A:K,11,0),"-"),"Sin producto")</f>
        <v>Sin Producto</v>
      </c>
      <c r="W2679" s="6">
        <f>+IF(OR(K2679="27",K2679="28",K2679="29"),VLOOKUP(L2679,[1]listaMateriales!A:E,5,0),0)*N2679/1000</f>
        <v>0</v>
      </c>
      <c r="X2679" s="6">
        <f>+IF(W2679=0,0,T2679/W2679)</f>
        <v>0</v>
      </c>
      <c r="Y2679" s="1" t="str">
        <f>MID(L2679,14,1)</f>
        <v/>
      </c>
      <c r="Z2679" s="2" t="str">
        <f>IF(IFERROR(FIND("PUL",M2679,1),0)&gt;1,"pulido","no")</f>
        <v>no</v>
      </c>
      <c r="AA2679" s="2" t="str">
        <f>IF(IFERROR(FIND("BIOC",M2679,1),0)&gt;1,"BIOCITY","no")</f>
        <v>no</v>
      </c>
      <c r="AB2679" s="2">
        <f>IFERROR(SEARCH("INT",F2679,1),0)+IFERROR(SEARCH("DEV",F2679,1),0)+IFERROR(SEARCH("FC",F2679,1),0)+IFERROR(SEARCH("USD",F2679,1),0)</f>
        <v>0</v>
      </c>
    </row>
    <row r="2680" spans="20:28" x14ac:dyDescent="0.2">
      <c r="T2680" s="6">
        <f>+S2680*N2680</f>
        <v>0</v>
      </c>
      <c r="U2680" s="6">
        <f>+S2680*Q2680</f>
        <v>0</v>
      </c>
      <c r="V2680" s="1" t="str">
        <f>IF(AB2680=0,IFERROR(VLOOKUP(L2680,[1]listaMateriales!A:K,11,0),"-"),"Sin producto")</f>
        <v>Sin Producto</v>
      </c>
      <c r="W2680" s="6">
        <f>+IF(OR(K2680="27",K2680="28",K2680="29"),VLOOKUP(L2680,[1]listaMateriales!A:E,5,0),0)*N2680/1000</f>
        <v>0</v>
      </c>
      <c r="X2680" s="6">
        <f>+IF(W2680=0,0,T2680/W2680)</f>
        <v>0</v>
      </c>
      <c r="Y2680" s="1" t="str">
        <f>MID(L2680,14,1)</f>
        <v/>
      </c>
      <c r="Z2680" s="2" t="str">
        <f>IF(IFERROR(FIND("PUL",M2680,1),0)&gt;1,"pulido","no")</f>
        <v>no</v>
      </c>
      <c r="AA2680" s="2" t="str">
        <f>IF(IFERROR(FIND("BIOC",M2680,1),0)&gt;1,"BIOCITY","no")</f>
        <v>no</v>
      </c>
      <c r="AB2680" s="2">
        <f>IFERROR(SEARCH("INT",F2680,1),0)+IFERROR(SEARCH("DEV",F2680,1),0)+IFERROR(SEARCH("FC",F2680,1),0)+IFERROR(SEARCH("USD",F2680,1),0)</f>
        <v>0</v>
      </c>
    </row>
    <row r="2681" spans="20:28" x14ac:dyDescent="0.2">
      <c r="T2681" s="6">
        <f>+S2681*N2681</f>
        <v>0</v>
      </c>
      <c r="U2681" s="6">
        <f>+S2681*Q2681</f>
        <v>0</v>
      </c>
      <c r="V2681" s="1" t="str">
        <f>IF(AB2681=0,IFERROR(VLOOKUP(L2681,[1]listaMateriales!A:K,11,0),"-"),"Sin producto")</f>
        <v>Sin Producto</v>
      </c>
      <c r="W2681" s="6">
        <f>+IF(OR(K2681="27",K2681="28",K2681="29"),VLOOKUP(L2681,[1]listaMateriales!A:E,5,0),0)*N2681/1000</f>
        <v>0</v>
      </c>
      <c r="X2681" s="6">
        <f>+IF(W2681=0,0,T2681/W2681)</f>
        <v>0</v>
      </c>
      <c r="Y2681" s="1" t="str">
        <f>MID(L2681,14,1)</f>
        <v/>
      </c>
      <c r="Z2681" s="2" t="str">
        <f>IF(IFERROR(FIND("PUL",M2681,1),0)&gt;1,"pulido","no")</f>
        <v>no</v>
      </c>
      <c r="AA2681" s="2" t="str">
        <f>IF(IFERROR(FIND("BIOC",M2681,1),0)&gt;1,"BIOCITY","no")</f>
        <v>no</v>
      </c>
      <c r="AB2681" s="2">
        <f>IFERROR(SEARCH("INT",F2681,1),0)+IFERROR(SEARCH("DEV",F2681,1),0)+IFERROR(SEARCH("FC",F2681,1),0)+IFERROR(SEARCH("USD",F2681,1),0)</f>
        <v>0</v>
      </c>
    </row>
    <row r="2682" spans="20:28" x14ac:dyDescent="0.2">
      <c r="T2682" s="6">
        <f>+S2682*N2682</f>
        <v>0</v>
      </c>
      <c r="U2682" s="6">
        <f>+S2682*Q2682</f>
        <v>0</v>
      </c>
      <c r="V2682" s="1" t="str">
        <f>IF(AB2682=0,IFERROR(VLOOKUP(L2682,[1]listaMateriales!A:K,11,0),"-"),"Sin producto")</f>
        <v>Sin Producto</v>
      </c>
      <c r="W2682" s="6">
        <f>+IF(OR(K2682="27",K2682="28",K2682="29"),VLOOKUP(L2682,[1]listaMateriales!A:E,5,0),0)*N2682/1000</f>
        <v>0</v>
      </c>
      <c r="X2682" s="6">
        <f>+IF(W2682=0,0,T2682/W2682)</f>
        <v>0</v>
      </c>
      <c r="Y2682" s="1" t="str">
        <f>MID(L2682,14,1)</f>
        <v/>
      </c>
      <c r="Z2682" s="2" t="str">
        <f>IF(IFERROR(FIND("PUL",M2682,1),0)&gt;1,"pulido","no")</f>
        <v>no</v>
      </c>
      <c r="AA2682" s="2" t="str">
        <f>IF(IFERROR(FIND("BIOC",M2682,1),0)&gt;1,"BIOCITY","no")</f>
        <v>no</v>
      </c>
      <c r="AB2682" s="2">
        <f>IFERROR(SEARCH("INT",F2682,1),0)+IFERROR(SEARCH("DEV",F2682,1),0)+IFERROR(SEARCH("FC",F2682,1),0)+IFERROR(SEARCH("USD",F2682,1),0)</f>
        <v>0</v>
      </c>
    </row>
    <row r="2683" spans="20:28" x14ac:dyDescent="0.2">
      <c r="T2683" s="6">
        <f>+S2683*N2683</f>
        <v>0</v>
      </c>
      <c r="U2683" s="6">
        <f>+S2683*Q2683</f>
        <v>0</v>
      </c>
      <c r="V2683" s="1" t="str">
        <f>IF(AB2683=0,IFERROR(VLOOKUP(L2683,[1]listaMateriales!A:K,11,0),"-"),"Sin producto")</f>
        <v>Sin Producto</v>
      </c>
      <c r="W2683" s="6">
        <f>+IF(OR(K2683="27",K2683="28",K2683="29"),VLOOKUP(L2683,[1]listaMateriales!A:E,5,0),0)*N2683/1000</f>
        <v>0</v>
      </c>
      <c r="X2683" s="6">
        <f>+IF(W2683=0,0,T2683/W2683)</f>
        <v>0</v>
      </c>
      <c r="Y2683" s="1" t="str">
        <f>MID(L2683,14,1)</f>
        <v/>
      </c>
      <c r="Z2683" s="2" t="str">
        <f>IF(IFERROR(FIND("PUL",M2683,1),0)&gt;1,"pulido","no")</f>
        <v>no</v>
      </c>
      <c r="AA2683" s="2" t="str">
        <f>IF(IFERROR(FIND("BIOC",M2683,1),0)&gt;1,"BIOCITY","no")</f>
        <v>no</v>
      </c>
      <c r="AB2683" s="2">
        <f>IFERROR(SEARCH("INT",F2683,1),0)+IFERROR(SEARCH("DEV",F2683,1),0)+IFERROR(SEARCH("FC",F2683,1),0)+IFERROR(SEARCH("USD",F2683,1),0)</f>
        <v>0</v>
      </c>
    </row>
    <row r="2684" spans="20:28" x14ac:dyDescent="0.2">
      <c r="T2684" s="6">
        <f>+S2684*N2684</f>
        <v>0</v>
      </c>
      <c r="U2684" s="6">
        <f>+S2684*Q2684</f>
        <v>0</v>
      </c>
      <c r="V2684" s="1" t="str">
        <f>IF(AB2684=0,IFERROR(VLOOKUP(L2684,[1]listaMateriales!A:K,11,0),"-"),"Sin producto")</f>
        <v>Sin Producto</v>
      </c>
      <c r="W2684" s="6">
        <f>+IF(OR(K2684="27",K2684="28",K2684="29"),VLOOKUP(L2684,[1]listaMateriales!A:E,5,0),0)*N2684/1000</f>
        <v>0</v>
      </c>
      <c r="X2684" s="6">
        <f>+IF(W2684=0,0,T2684/W2684)</f>
        <v>0</v>
      </c>
      <c r="Y2684" s="1" t="str">
        <f>MID(L2684,14,1)</f>
        <v/>
      </c>
      <c r="Z2684" s="2" t="str">
        <f>IF(IFERROR(FIND("PUL",M2684,1),0)&gt;1,"pulido","no")</f>
        <v>no</v>
      </c>
      <c r="AA2684" s="2" t="str">
        <f>IF(IFERROR(FIND("BIOC",M2684,1),0)&gt;1,"BIOCITY","no")</f>
        <v>no</v>
      </c>
      <c r="AB2684" s="2">
        <f>IFERROR(SEARCH("INT",F2684,1),0)+IFERROR(SEARCH("DEV",F2684,1),0)+IFERROR(SEARCH("FC",F2684,1),0)+IFERROR(SEARCH("USD",F2684,1),0)</f>
        <v>0</v>
      </c>
    </row>
    <row r="2685" spans="20:28" x14ac:dyDescent="0.2">
      <c r="T2685" s="6">
        <f>+S2685*N2685</f>
        <v>0</v>
      </c>
      <c r="U2685" s="6">
        <f>+S2685*Q2685</f>
        <v>0</v>
      </c>
      <c r="V2685" s="1" t="str">
        <f>IF(AB2685=0,IFERROR(VLOOKUP(L2685,[1]listaMateriales!A:K,11,0),"-"),"Sin producto")</f>
        <v>Sin Producto</v>
      </c>
      <c r="W2685" s="6">
        <f>+IF(OR(K2685="27",K2685="28",K2685="29"),VLOOKUP(L2685,[1]listaMateriales!A:E,5,0),0)*N2685/1000</f>
        <v>0</v>
      </c>
      <c r="X2685" s="6">
        <f>+IF(W2685=0,0,T2685/W2685)</f>
        <v>0</v>
      </c>
      <c r="Y2685" s="1" t="str">
        <f>MID(L2685,14,1)</f>
        <v/>
      </c>
      <c r="Z2685" s="2" t="str">
        <f>IF(IFERROR(FIND("PUL",M2685,1),0)&gt;1,"pulido","no")</f>
        <v>no</v>
      </c>
      <c r="AA2685" s="2" t="str">
        <f>IF(IFERROR(FIND("BIOC",M2685,1),0)&gt;1,"BIOCITY","no")</f>
        <v>no</v>
      </c>
      <c r="AB2685" s="2">
        <f>IFERROR(SEARCH("INT",F2685,1),0)+IFERROR(SEARCH("DEV",F2685,1),0)+IFERROR(SEARCH("FC",F2685,1),0)+IFERROR(SEARCH("USD",F2685,1),0)</f>
        <v>0</v>
      </c>
    </row>
    <row r="2686" spans="20:28" x14ac:dyDescent="0.2">
      <c r="T2686" s="6">
        <f>+S2686*N2686</f>
        <v>0</v>
      </c>
      <c r="U2686" s="6">
        <f>+S2686*Q2686</f>
        <v>0</v>
      </c>
      <c r="V2686" s="1" t="str">
        <f>IF(AB2686=0,IFERROR(VLOOKUP(L2686,[1]listaMateriales!A:K,11,0),"-"),"Sin producto")</f>
        <v>Sin Producto</v>
      </c>
      <c r="W2686" s="6">
        <f>+IF(OR(K2686="27",K2686="28",K2686="29"),VLOOKUP(L2686,[1]listaMateriales!A:E,5,0),0)*N2686/1000</f>
        <v>0</v>
      </c>
      <c r="X2686" s="6">
        <f>+IF(W2686=0,0,T2686/W2686)</f>
        <v>0</v>
      </c>
      <c r="Y2686" s="1" t="str">
        <f>MID(L2686,14,1)</f>
        <v/>
      </c>
      <c r="Z2686" s="2" t="str">
        <f>IF(IFERROR(FIND("PUL",M2686,1),0)&gt;1,"pulido","no")</f>
        <v>no</v>
      </c>
      <c r="AA2686" s="2" t="str">
        <f>IF(IFERROR(FIND("BIOC",M2686,1),0)&gt;1,"BIOCITY","no")</f>
        <v>no</v>
      </c>
      <c r="AB2686" s="2">
        <f>IFERROR(SEARCH("INT",F2686,1),0)+IFERROR(SEARCH("DEV",F2686,1),0)+IFERROR(SEARCH("FC",F2686,1),0)+IFERROR(SEARCH("USD",F2686,1),0)</f>
        <v>0</v>
      </c>
    </row>
    <row r="2687" spans="20:28" x14ac:dyDescent="0.2">
      <c r="T2687" s="6">
        <f>+S2687*N2687</f>
        <v>0</v>
      </c>
      <c r="U2687" s="6">
        <f>+S2687*Q2687</f>
        <v>0</v>
      </c>
      <c r="V2687" s="1" t="str">
        <f>IF(AB2687=0,IFERROR(VLOOKUP(L2687,[1]listaMateriales!A:K,11,0),"-"),"Sin producto")</f>
        <v>Sin Producto</v>
      </c>
      <c r="W2687" s="6">
        <f>+IF(OR(K2687="27",K2687="28",K2687="29"),VLOOKUP(L2687,[1]listaMateriales!A:E,5,0),0)*N2687/1000</f>
        <v>0</v>
      </c>
      <c r="X2687" s="6">
        <f>+IF(W2687=0,0,T2687/W2687)</f>
        <v>0</v>
      </c>
      <c r="Y2687" s="1" t="str">
        <f>MID(L2687,14,1)</f>
        <v/>
      </c>
      <c r="Z2687" s="2" t="str">
        <f>IF(IFERROR(FIND("PUL",M2687,1),0)&gt;1,"pulido","no")</f>
        <v>no</v>
      </c>
      <c r="AA2687" s="2" t="str">
        <f>IF(IFERROR(FIND("BIOC",M2687,1),0)&gt;1,"BIOCITY","no")</f>
        <v>no</v>
      </c>
      <c r="AB2687" s="2">
        <f>IFERROR(SEARCH("INT",F2687,1),0)+IFERROR(SEARCH("DEV",F2687,1),0)+IFERROR(SEARCH("FC",F2687,1),0)+IFERROR(SEARCH("USD",F2687,1),0)</f>
        <v>0</v>
      </c>
    </row>
    <row r="2688" spans="20:28" x14ac:dyDescent="0.2">
      <c r="T2688" s="6">
        <f>+S2688*N2688</f>
        <v>0</v>
      </c>
      <c r="U2688" s="6">
        <f>+S2688*Q2688</f>
        <v>0</v>
      </c>
      <c r="V2688" s="1" t="str">
        <f>IF(AB2688=0,IFERROR(VLOOKUP(L2688,[1]listaMateriales!A:K,11,0),"-"),"Sin producto")</f>
        <v>Sin Producto</v>
      </c>
      <c r="W2688" s="6">
        <f>+IF(OR(K2688="27",K2688="28",K2688="29"),VLOOKUP(L2688,[1]listaMateriales!A:E,5,0),0)*N2688/1000</f>
        <v>0</v>
      </c>
      <c r="X2688" s="6">
        <f>+IF(W2688=0,0,T2688/W2688)</f>
        <v>0</v>
      </c>
      <c r="Y2688" s="1" t="str">
        <f>MID(L2688,14,1)</f>
        <v/>
      </c>
      <c r="Z2688" s="2" t="str">
        <f>IF(IFERROR(FIND("PUL",M2688,1),0)&gt;1,"pulido","no")</f>
        <v>no</v>
      </c>
      <c r="AA2688" s="2" t="str">
        <f>IF(IFERROR(FIND("BIOC",M2688,1),0)&gt;1,"BIOCITY","no")</f>
        <v>no</v>
      </c>
      <c r="AB2688" s="2">
        <f>IFERROR(SEARCH("INT",F2688,1),0)+IFERROR(SEARCH("DEV",F2688,1),0)+IFERROR(SEARCH("FC",F2688,1),0)+IFERROR(SEARCH("USD",F2688,1),0)</f>
        <v>0</v>
      </c>
    </row>
    <row r="2689" spans="20:28" x14ac:dyDescent="0.2">
      <c r="T2689" s="6">
        <f>+S2689*N2689</f>
        <v>0</v>
      </c>
      <c r="U2689" s="6">
        <f>+S2689*Q2689</f>
        <v>0</v>
      </c>
      <c r="V2689" s="1" t="str">
        <f>IF(AB2689=0,IFERROR(VLOOKUP(L2689,[1]listaMateriales!A:K,11,0),"-"),"Sin producto")</f>
        <v>Sin Producto</v>
      </c>
      <c r="W2689" s="6">
        <f>+IF(OR(K2689="27",K2689="28",K2689="29"),VLOOKUP(L2689,[1]listaMateriales!A:E,5,0),0)*N2689/1000</f>
        <v>0</v>
      </c>
      <c r="X2689" s="6">
        <f>+IF(W2689=0,0,T2689/W2689)</f>
        <v>0</v>
      </c>
      <c r="Y2689" s="1" t="str">
        <f>MID(L2689,14,1)</f>
        <v/>
      </c>
      <c r="Z2689" s="2" t="str">
        <f>IF(IFERROR(FIND("PUL",M2689,1),0)&gt;1,"pulido","no")</f>
        <v>no</v>
      </c>
      <c r="AA2689" s="2" t="str">
        <f>IF(IFERROR(FIND("BIOC",M2689,1),0)&gt;1,"BIOCITY","no")</f>
        <v>no</v>
      </c>
      <c r="AB2689" s="2">
        <f>IFERROR(SEARCH("INT",F2689,1),0)+IFERROR(SEARCH("DEV",F2689,1),0)+IFERROR(SEARCH("FC",F2689,1),0)+IFERROR(SEARCH("USD",F2689,1),0)</f>
        <v>0</v>
      </c>
    </row>
    <row r="2690" spans="20:28" x14ac:dyDescent="0.2">
      <c r="T2690" s="6">
        <f>+S2690*N2690</f>
        <v>0</v>
      </c>
      <c r="U2690" s="6">
        <f>+S2690*Q2690</f>
        <v>0</v>
      </c>
      <c r="V2690" s="1" t="str">
        <f>IF(AB2690=0,IFERROR(VLOOKUP(L2690,[1]listaMateriales!A:K,11,0),"-"),"Sin producto")</f>
        <v>Sin Producto</v>
      </c>
      <c r="W2690" s="6">
        <f>+IF(OR(K2690="27",K2690="28",K2690="29"),VLOOKUP(L2690,[1]listaMateriales!A:E,5,0),0)*N2690/1000</f>
        <v>0</v>
      </c>
      <c r="X2690" s="6">
        <f>+IF(W2690=0,0,T2690/W2690)</f>
        <v>0</v>
      </c>
      <c r="Y2690" s="1" t="str">
        <f>MID(L2690,14,1)</f>
        <v/>
      </c>
      <c r="Z2690" s="2" t="str">
        <f>IF(IFERROR(FIND("PUL",M2690,1),0)&gt;1,"pulido","no")</f>
        <v>no</v>
      </c>
      <c r="AA2690" s="2" t="str">
        <f>IF(IFERROR(FIND("BIOC",M2690,1),0)&gt;1,"BIOCITY","no")</f>
        <v>no</v>
      </c>
      <c r="AB2690" s="2">
        <f>IFERROR(SEARCH("INT",F2690,1),0)+IFERROR(SEARCH("DEV",F2690,1),0)+IFERROR(SEARCH("FC",F2690,1),0)+IFERROR(SEARCH("USD",F2690,1),0)</f>
        <v>0</v>
      </c>
    </row>
    <row r="2691" spans="20:28" x14ac:dyDescent="0.2">
      <c r="T2691" s="6">
        <f>+S2691*N2691</f>
        <v>0</v>
      </c>
      <c r="U2691" s="6">
        <f>+S2691*Q2691</f>
        <v>0</v>
      </c>
      <c r="V2691" s="1" t="str">
        <f>IF(AB2691=0,IFERROR(VLOOKUP(L2691,[1]listaMateriales!A:K,11,0),"-"),"Sin producto")</f>
        <v>Sin Producto</v>
      </c>
      <c r="W2691" s="6">
        <f>+IF(OR(K2691="27",K2691="28",K2691="29"),VLOOKUP(L2691,[1]listaMateriales!A:E,5,0),0)*N2691/1000</f>
        <v>0</v>
      </c>
      <c r="X2691" s="6">
        <f>+IF(W2691=0,0,T2691/W2691)</f>
        <v>0</v>
      </c>
      <c r="Y2691" s="1" t="str">
        <f>MID(L2691,14,1)</f>
        <v/>
      </c>
      <c r="Z2691" s="2" t="str">
        <f>IF(IFERROR(FIND("PUL",M2691,1),0)&gt;1,"pulido","no")</f>
        <v>no</v>
      </c>
      <c r="AA2691" s="2" t="str">
        <f>IF(IFERROR(FIND("BIOC",M2691,1),0)&gt;1,"BIOCITY","no")</f>
        <v>no</v>
      </c>
      <c r="AB2691" s="2">
        <f>IFERROR(SEARCH("INT",F2691,1),0)+IFERROR(SEARCH("DEV",F2691,1),0)+IFERROR(SEARCH("FC",F2691,1),0)+IFERROR(SEARCH("USD",F2691,1),0)</f>
        <v>0</v>
      </c>
    </row>
    <row r="2692" spans="20:28" x14ac:dyDescent="0.2">
      <c r="T2692" s="6">
        <f>+S2692*N2692</f>
        <v>0</v>
      </c>
      <c r="U2692" s="6">
        <f>+S2692*Q2692</f>
        <v>0</v>
      </c>
      <c r="V2692" s="1" t="str">
        <f>IF(AB2692=0,IFERROR(VLOOKUP(L2692,[1]listaMateriales!A:K,11,0),"-"),"Sin producto")</f>
        <v>Sin Producto</v>
      </c>
      <c r="W2692" s="6">
        <f>+IF(OR(K2692="27",K2692="28",K2692="29"),VLOOKUP(L2692,[1]listaMateriales!A:E,5,0),0)*N2692/1000</f>
        <v>0</v>
      </c>
      <c r="X2692" s="6">
        <f>+IF(W2692=0,0,T2692/W2692)</f>
        <v>0</v>
      </c>
      <c r="Y2692" s="1" t="str">
        <f>MID(L2692,14,1)</f>
        <v/>
      </c>
      <c r="Z2692" s="2" t="str">
        <f>IF(IFERROR(FIND("PUL",M2692,1),0)&gt;1,"pulido","no")</f>
        <v>no</v>
      </c>
      <c r="AA2692" s="2" t="str">
        <f>IF(IFERROR(FIND("BIOC",M2692,1),0)&gt;1,"BIOCITY","no")</f>
        <v>no</v>
      </c>
      <c r="AB2692" s="2">
        <f>IFERROR(SEARCH("INT",F2692,1),0)+IFERROR(SEARCH("DEV",F2692,1),0)+IFERROR(SEARCH("FC",F2692,1),0)+IFERROR(SEARCH("USD",F2692,1),0)</f>
        <v>0</v>
      </c>
    </row>
    <row r="2693" spans="20:28" x14ac:dyDescent="0.2">
      <c r="T2693" s="6">
        <f>+S2693*N2693</f>
        <v>0</v>
      </c>
      <c r="U2693" s="6">
        <f>+S2693*Q2693</f>
        <v>0</v>
      </c>
      <c r="V2693" s="1" t="str">
        <f>IF(AB2693=0,IFERROR(VLOOKUP(L2693,[1]listaMateriales!A:K,11,0),"-"),"Sin producto")</f>
        <v>Sin Producto</v>
      </c>
      <c r="W2693" s="6">
        <f>+IF(OR(K2693="27",K2693="28",K2693="29"),VLOOKUP(L2693,[1]listaMateriales!A:E,5,0),0)*N2693/1000</f>
        <v>0</v>
      </c>
      <c r="X2693" s="6">
        <f>+IF(W2693=0,0,T2693/W2693)</f>
        <v>0</v>
      </c>
      <c r="Y2693" s="1" t="str">
        <f>MID(L2693,14,1)</f>
        <v/>
      </c>
      <c r="Z2693" s="2" t="str">
        <f>IF(IFERROR(FIND("PUL",M2693,1),0)&gt;1,"pulido","no")</f>
        <v>no</v>
      </c>
      <c r="AA2693" s="2" t="str">
        <f>IF(IFERROR(FIND("BIOC",M2693,1),0)&gt;1,"BIOCITY","no")</f>
        <v>no</v>
      </c>
      <c r="AB2693" s="2">
        <f>IFERROR(SEARCH("INT",F2693,1),0)+IFERROR(SEARCH("DEV",F2693,1),0)+IFERROR(SEARCH("FC",F2693,1),0)+IFERROR(SEARCH("USD",F2693,1),0)</f>
        <v>0</v>
      </c>
    </row>
    <row r="2694" spans="20:28" x14ac:dyDescent="0.2">
      <c r="T2694" s="6">
        <f>+S2694*N2694</f>
        <v>0</v>
      </c>
      <c r="U2694" s="6">
        <f>+S2694*Q2694</f>
        <v>0</v>
      </c>
      <c r="V2694" s="1" t="str">
        <f>IF(AB2694=0,IFERROR(VLOOKUP(L2694,[1]listaMateriales!A:K,11,0),"-"),"Sin producto")</f>
        <v>Sin Producto</v>
      </c>
      <c r="W2694" s="6">
        <f>+IF(OR(K2694="27",K2694="28",K2694="29"),VLOOKUP(L2694,[1]listaMateriales!A:E,5,0),0)*N2694/1000</f>
        <v>0</v>
      </c>
      <c r="X2694" s="6">
        <f>+IF(W2694=0,0,T2694/W2694)</f>
        <v>0</v>
      </c>
      <c r="Y2694" s="1" t="str">
        <f>MID(L2694,14,1)</f>
        <v/>
      </c>
      <c r="Z2694" s="2" t="str">
        <f>IF(IFERROR(FIND("PUL",M2694,1),0)&gt;1,"pulido","no")</f>
        <v>no</v>
      </c>
      <c r="AA2694" s="2" t="str">
        <f>IF(IFERROR(FIND("BIOC",M2694,1),0)&gt;1,"BIOCITY","no")</f>
        <v>no</v>
      </c>
      <c r="AB2694" s="2">
        <f>IFERROR(SEARCH("INT",F2694,1),0)+IFERROR(SEARCH("DEV",F2694,1),0)+IFERROR(SEARCH("FC",F2694,1),0)+IFERROR(SEARCH("USD",F2694,1),0)</f>
        <v>0</v>
      </c>
    </row>
    <row r="2695" spans="20:28" x14ac:dyDescent="0.2">
      <c r="T2695" s="6">
        <f>+S2695*N2695</f>
        <v>0</v>
      </c>
      <c r="U2695" s="6">
        <f>+S2695*Q2695</f>
        <v>0</v>
      </c>
      <c r="V2695" s="1" t="str">
        <f>IF(AB2695=0,IFERROR(VLOOKUP(L2695,[1]listaMateriales!A:K,11,0),"-"),"Sin producto")</f>
        <v>Sin Producto</v>
      </c>
      <c r="W2695" s="6">
        <f>+IF(OR(K2695="27",K2695="28",K2695="29"),VLOOKUP(L2695,[1]listaMateriales!A:E,5,0),0)*N2695/1000</f>
        <v>0</v>
      </c>
      <c r="X2695" s="6">
        <f>+IF(W2695=0,0,T2695/W2695)</f>
        <v>0</v>
      </c>
      <c r="Y2695" s="1" t="str">
        <f>MID(L2695,14,1)</f>
        <v/>
      </c>
      <c r="Z2695" s="2" t="str">
        <f>IF(IFERROR(FIND("PUL",M2695,1),0)&gt;1,"pulido","no")</f>
        <v>no</v>
      </c>
      <c r="AA2695" s="2" t="str">
        <f>IF(IFERROR(FIND("BIOC",M2695,1),0)&gt;1,"BIOCITY","no")</f>
        <v>no</v>
      </c>
      <c r="AB2695" s="2">
        <f>IFERROR(SEARCH("INT",F2695,1),0)+IFERROR(SEARCH("DEV",F2695,1),0)+IFERROR(SEARCH("FC",F2695,1),0)+IFERROR(SEARCH("USD",F2695,1),0)</f>
        <v>0</v>
      </c>
    </row>
    <row r="2696" spans="20:28" x14ac:dyDescent="0.2">
      <c r="T2696" s="6">
        <f>+S2696*N2696</f>
        <v>0</v>
      </c>
      <c r="U2696" s="6">
        <f>+S2696*Q2696</f>
        <v>0</v>
      </c>
      <c r="V2696" s="1" t="str">
        <f>IF(AB2696=0,IFERROR(VLOOKUP(L2696,[1]listaMateriales!A:K,11,0),"-"),"Sin producto")</f>
        <v>Sin Producto</v>
      </c>
      <c r="W2696" s="6">
        <f>+IF(OR(K2696="27",K2696="28",K2696="29"),VLOOKUP(L2696,[1]listaMateriales!A:E,5,0),0)*N2696/1000</f>
        <v>0</v>
      </c>
      <c r="X2696" s="6">
        <f>+IF(W2696=0,0,T2696/W2696)</f>
        <v>0</v>
      </c>
      <c r="Y2696" s="1" t="str">
        <f>MID(L2696,14,1)</f>
        <v/>
      </c>
      <c r="Z2696" s="2" t="str">
        <f>IF(IFERROR(FIND("PUL",M2696,1),0)&gt;1,"pulido","no")</f>
        <v>no</v>
      </c>
      <c r="AA2696" s="2" t="str">
        <f>IF(IFERROR(FIND("BIOC",M2696,1),0)&gt;1,"BIOCITY","no")</f>
        <v>no</v>
      </c>
      <c r="AB2696" s="2">
        <f>IFERROR(SEARCH("INT",F2696,1),0)+IFERROR(SEARCH("DEV",F2696,1),0)+IFERROR(SEARCH("FC",F2696,1),0)+IFERROR(SEARCH("USD",F2696,1),0)</f>
        <v>0</v>
      </c>
    </row>
    <row r="2697" spans="20:28" x14ac:dyDescent="0.2">
      <c r="T2697" s="6">
        <f>+S2697*N2697</f>
        <v>0</v>
      </c>
      <c r="U2697" s="6">
        <f>+S2697*Q2697</f>
        <v>0</v>
      </c>
      <c r="V2697" s="1" t="str">
        <f>IF(AB2697=0,IFERROR(VLOOKUP(L2697,[1]listaMateriales!A:K,11,0),"-"),"Sin producto")</f>
        <v>Sin Producto</v>
      </c>
      <c r="W2697" s="6">
        <f>+IF(OR(K2697="27",K2697="28",K2697="29"),VLOOKUP(L2697,[1]listaMateriales!A:E,5,0),0)*N2697/1000</f>
        <v>0</v>
      </c>
      <c r="X2697" s="6">
        <f>+IF(W2697=0,0,T2697/W2697)</f>
        <v>0</v>
      </c>
      <c r="Y2697" s="1" t="str">
        <f>MID(L2697,14,1)</f>
        <v/>
      </c>
      <c r="Z2697" s="2" t="str">
        <f>IF(IFERROR(FIND("PUL",M2697,1),0)&gt;1,"pulido","no")</f>
        <v>no</v>
      </c>
      <c r="AA2697" s="2" t="str">
        <f>IF(IFERROR(FIND("BIOC",M2697,1),0)&gt;1,"BIOCITY","no")</f>
        <v>no</v>
      </c>
      <c r="AB2697" s="2">
        <f>IFERROR(SEARCH("INT",F2697,1),0)+IFERROR(SEARCH("DEV",F2697,1),0)+IFERROR(SEARCH("FC",F2697,1),0)+IFERROR(SEARCH("USD",F2697,1),0)</f>
        <v>0</v>
      </c>
    </row>
    <row r="2698" spans="20:28" x14ac:dyDescent="0.2">
      <c r="T2698" s="6">
        <f>+S2698*N2698</f>
        <v>0</v>
      </c>
      <c r="U2698" s="6">
        <f>+S2698*Q2698</f>
        <v>0</v>
      </c>
      <c r="V2698" s="1" t="str">
        <f>IF(AB2698=0,IFERROR(VLOOKUP(L2698,[1]listaMateriales!A:K,11,0),"-"),"Sin producto")</f>
        <v>Sin Producto</v>
      </c>
      <c r="W2698" s="6">
        <f>+IF(OR(K2698="27",K2698="28",K2698="29"),VLOOKUP(L2698,[1]listaMateriales!A:E,5,0),0)*N2698/1000</f>
        <v>0</v>
      </c>
      <c r="X2698" s="6">
        <f>+IF(W2698=0,0,T2698/W2698)</f>
        <v>0</v>
      </c>
      <c r="Y2698" s="1" t="str">
        <f>MID(L2698,14,1)</f>
        <v/>
      </c>
      <c r="Z2698" s="2" t="str">
        <f>IF(IFERROR(FIND("PUL",M2698,1),0)&gt;1,"pulido","no")</f>
        <v>no</v>
      </c>
      <c r="AA2698" s="2" t="str">
        <f>IF(IFERROR(FIND("BIOC",M2698,1),0)&gt;1,"BIOCITY","no")</f>
        <v>no</v>
      </c>
      <c r="AB2698" s="2">
        <f>IFERROR(SEARCH("INT",F2698,1),0)+IFERROR(SEARCH("DEV",F2698,1),0)+IFERROR(SEARCH("FC",F2698,1),0)+IFERROR(SEARCH("USD",F2698,1),0)</f>
        <v>0</v>
      </c>
    </row>
    <row r="2699" spans="20:28" x14ac:dyDescent="0.2">
      <c r="T2699" s="6">
        <f>+S2699*N2699</f>
        <v>0</v>
      </c>
      <c r="U2699" s="6">
        <f>+S2699*Q2699</f>
        <v>0</v>
      </c>
      <c r="V2699" s="1" t="str">
        <f>IF(AB2699=0,IFERROR(VLOOKUP(L2699,[1]listaMateriales!A:K,11,0),"-"),"Sin producto")</f>
        <v>Sin Producto</v>
      </c>
      <c r="W2699" s="6">
        <f>+IF(OR(K2699="27",K2699="28",K2699="29"),VLOOKUP(L2699,[1]listaMateriales!A:E,5,0),0)*N2699/1000</f>
        <v>0</v>
      </c>
      <c r="X2699" s="6">
        <f>+IF(W2699=0,0,T2699/W2699)</f>
        <v>0</v>
      </c>
      <c r="Y2699" s="1" t="str">
        <f>MID(L2699,14,1)</f>
        <v/>
      </c>
      <c r="Z2699" s="2" t="str">
        <f>IF(IFERROR(FIND("PUL",M2699,1),0)&gt;1,"pulido","no")</f>
        <v>no</v>
      </c>
      <c r="AA2699" s="2" t="str">
        <f>IF(IFERROR(FIND("BIOC",M2699,1),0)&gt;1,"BIOCITY","no")</f>
        <v>no</v>
      </c>
      <c r="AB2699" s="2">
        <f>IFERROR(SEARCH("INT",F2699,1),0)+IFERROR(SEARCH("DEV",F2699,1),0)+IFERROR(SEARCH("FC",F2699,1),0)+IFERROR(SEARCH("USD",F2699,1),0)</f>
        <v>0</v>
      </c>
    </row>
    <row r="2700" spans="20:28" x14ac:dyDescent="0.2">
      <c r="T2700" s="6">
        <f>+S2700*N2700</f>
        <v>0</v>
      </c>
      <c r="U2700" s="6">
        <f>+S2700*Q2700</f>
        <v>0</v>
      </c>
      <c r="V2700" s="1" t="str">
        <f>IF(AB2700=0,IFERROR(VLOOKUP(L2700,[1]listaMateriales!A:K,11,0),"-"),"Sin producto")</f>
        <v>Sin Producto</v>
      </c>
      <c r="W2700" s="6">
        <f>+IF(OR(K2700="27",K2700="28",K2700="29"),VLOOKUP(L2700,[1]listaMateriales!A:E,5,0),0)*N2700/1000</f>
        <v>0</v>
      </c>
      <c r="X2700" s="6">
        <f>+IF(W2700=0,0,T2700/W2700)</f>
        <v>0</v>
      </c>
      <c r="Y2700" s="1" t="str">
        <f>MID(L2700,14,1)</f>
        <v/>
      </c>
      <c r="Z2700" s="2" t="str">
        <f>IF(IFERROR(FIND("PUL",M2700,1),0)&gt;1,"pulido","no")</f>
        <v>no</v>
      </c>
      <c r="AA2700" s="2" t="str">
        <f>IF(IFERROR(FIND("BIOC",M2700,1),0)&gt;1,"BIOCITY","no")</f>
        <v>no</v>
      </c>
      <c r="AB2700" s="2">
        <f>IFERROR(SEARCH("INT",F2700,1),0)+IFERROR(SEARCH("DEV",F2700,1),0)+IFERROR(SEARCH("FC",F2700,1),0)+IFERROR(SEARCH("USD",F2700,1),0)</f>
        <v>0</v>
      </c>
    </row>
    <row r="2701" spans="20:28" x14ac:dyDescent="0.2">
      <c r="T2701" s="6">
        <f>+S2701*N2701</f>
        <v>0</v>
      </c>
      <c r="U2701" s="6">
        <f>+S2701*Q2701</f>
        <v>0</v>
      </c>
      <c r="V2701" s="1" t="str">
        <f>IF(AB2701=0,IFERROR(VLOOKUP(L2701,[1]listaMateriales!A:K,11,0),"-"),"Sin producto")</f>
        <v>Sin Producto</v>
      </c>
      <c r="W2701" s="6">
        <f>+IF(OR(K2701="27",K2701="28",K2701="29"),VLOOKUP(L2701,[1]listaMateriales!A:E,5,0),0)*N2701/1000</f>
        <v>0</v>
      </c>
      <c r="X2701" s="6">
        <f>+IF(W2701=0,0,T2701/W2701)</f>
        <v>0</v>
      </c>
      <c r="Y2701" s="1" t="str">
        <f>MID(L2701,14,1)</f>
        <v/>
      </c>
      <c r="Z2701" s="2" t="str">
        <f>IF(IFERROR(FIND("PUL",M2701,1),0)&gt;1,"pulido","no")</f>
        <v>no</v>
      </c>
      <c r="AA2701" s="2" t="str">
        <f>IF(IFERROR(FIND("BIOC",M2701,1),0)&gt;1,"BIOCITY","no")</f>
        <v>no</v>
      </c>
      <c r="AB2701" s="2">
        <f>IFERROR(SEARCH("INT",F2701,1),0)+IFERROR(SEARCH("DEV",F2701,1),0)+IFERROR(SEARCH("FC",F2701,1),0)+IFERROR(SEARCH("USD",F2701,1),0)</f>
        <v>0</v>
      </c>
    </row>
    <row r="2702" spans="20:28" x14ac:dyDescent="0.2">
      <c r="T2702" s="6">
        <f>+S2702*N2702</f>
        <v>0</v>
      </c>
      <c r="U2702" s="6">
        <f>+S2702*Q2702</f>
        <v>0</v>
      </c>
      <c r="V2702" s="1" t="str">
        <f>IF(AB2702=0,IFERROR(VLOOKUP(L2702,[1]listaMateriales!A:K,11,0),"-"),"Sin producto")</f>
        <v>Sin Producto</v>
      </c>
      <c r="W2702" s="6">
        <f>+IF(OR(K2702="27",K2702="28",K2702="29"),VLOOKUP(L2702,[1]listaMateriales!A:E,5,0),0)*N2702/1000</f>
        <v>0</v>
      </c>
      <c r="X2702" s="6">
        <f>+IF(W2702=0,0,T2702/W2702)</f>
        <v>0</v>
      </c>
      <c r="Y2702" s="1" t="str">
        <f>MID(L2702,14,1)</f>
        <v/>
      </c>
      <c r="Z2702" s="2" t="str">
        <f>IF(IFERROR(FIND("PUL",M2702,1),0)&gt;1,"pulido","no")</f>
        <v>no</v>
      </c>
      <c r="AA2702" s="2" t="str">
        <f>IF(IFERROR(FIND("BIOC",M2702,1),0)&gt;1,"BIOCITY","no")</f>
        <v>no</v>
      </c>
      <c r="AB2702" s="2">
        <f>IFERROR(SEARCH("INT",F2702,1),0)+IFERROR(SEARCH("DEV",F2702,1),0)+IFERROR(SEARCH("FC",F2702,1),0)+IFERROR(SEARCH("USD",F2702,1),0)</f>
        <v>0</v>
      </c>
    </row>
    <row r="2703" spans="20:28" x14ac:dyDescent="0.2">
      <c r="T2703" s="6">
        <f>+S2703*N2703</f>
        <v>0</v>
      </c>
      <c r="U2703" s="6">
        <f>+S2703*Q2703</f>
        <v>0</v>
      </c>
      <c r="V2703" s="1" t="str">
        <f>IF(AB2703=0,IFERROR(VLOOKUP(L2703,[1]listaMateriales!A:K,11,0),"-"),"Sin producto")</f>
        <v>Sin Producto</v>
      </c>
      <c r="W2703" s="6">
        <f>+IF(OR(K2703="27",K2703="28",K2703="29"),VLOOKUP(L2703,[1]listaMateriales!A:E,5,0),0)*N2703/1000</f>
        <v>0</v>
      </c>
      <c r="X2703" s="6">
        <f>+IF(W2703=0,0,T2703/W2703)</f>
        <v>0</v>
      </c>
      <c r="Y2703" s="1" t="str">
        <f>MID(L2703,14,1)</f>
        <v/>
      </c>
      <c r="Z2703" s="2" t="str">
        <f>IF(IFERROR(FIND("PUL",M2703,1),0)&gt;1,"pulido","no")</f>
        <v>no</v>
      </c>
      <c r="AA2703" s="2" t="str">
        <f>IF(IFERROR(FIND("BIOC",M2703,1),0)&gt;1,"BIOCITY","no")</f>
        <v>no</v>
      </c>
      <c r="AB2703" s="2">
        <f>IFERROR(SEARCH("INT",F2703,1),0)+IFERROR(SEARCH("DEV",F2703,1),0)+IFERROR(SEARCH("FC",F2703,1),0)+IFERROR(SEARCH("USD",F2703,1),0)</f>
        <v>0</v>
      </c>
    </row>
    <row r="2704" spans="20:28" x14ac:dyDescent="0.2">
      <c r="T2704" s="6">
        <f>+S2704*N2704</f>
        <v>0</v>
      </c>
      <c r="U2704" s="6">
        <f>+S2704*Q2704</f>
        <v>0</v>
      </c>
      <c r="V2704" s="1" t="str">
        <f>IF(AB2704=0,IFERROR(VLOOKUP(L2704,[1]listaMateriales!A:K,11,0),"-"),"Sin producto")</f>
        <v>Sin Producto</v>
      </c>
      <c r="W2704" s="6">
        <f>+IF(OR(K2704="27",K2704="28",K2704="29"),VLOOKUP(L2704,[1]listaMateriales!A:E,5,0),0)*N2704/1000</f>
        <v>0</v>
      </c>
      <c r="X2704" s="6">
        <f>+IF(W2704=0,0,T2704/W2704)</f>
        <v>0</v>
      </c>
      <c r="Y2704" s="1" t="str">
        <f>MID(L2704,14,1)</f>
        <v/>
      </c>
      <c r="Z2704" s="2" t="str">
        <f>IF(IFERROR(FIND("PUL",M2704,1),0)&gt;1,"pulido","no")</f>
        <v>no</v>
      </c>
      <c r="AA2704" s="2" t="str">
        <f>IF(IFERROR(FIND("BIOC",M2704,1),0)&gt;1,"BIOCITY","no")</f>
        <v>no</v>
      </c>
      <c r="AB2704" s="2">
        <f>IFERROR(SEARCH("INT",F2704,1),0)+IFERROR(SEARCH("DEV",F2704,1),0)+IFERROR(SEARCH("FC",F2704,1),0)+IFERROR(SEARCH("USD",F2704,1),0)</f>
        <v>0</v>
      </c>
    </row>
    <row r="2705" spans="20:28" x14ac:dyDescent="0.2">
      <c r="T2705" s="6">
        <f>+S2705*N2705</f>
        <v>0</v>
      </c>
      <c r="U2705" s="6">
        <f>+S2705*Q2705</f>
        <v>0</v>
      </c>
      <c r="V2705" s="1" t="str">
        <f>IF(AB2705=0,IFERROR(VLOOKUP(L2705,[1]listaMateriales!A:K,11,0),"-"),"Sin producto")</f>
        <v>Sin Producto</v>
      </c>
      <c r="W2705" s="6">
        <f>+IF(OR(K2705="27",K2705="28",K2705="29"),VLOOKUP(L2705,[1]listaMateriales!A:E,5,0),0)*N2705/1000</f>
        <v>0</v>
      </c>
      <c r="X2705" s="6">
        <f>+IF(W2705=0,0,T2705/W2705)</f>
        <v>0</v>
      </c>
      <c r="Y2705" s="1" t="str">
        <f>MID(L2705,14,1)</f>
        <v/>
      </c>
      <c r="Z2705" s="2" t="str">
        <f>IF(IFERROR(FIND("PUL",M2705,1),0)&gt;1,"pulido","no")</f>
        <v>no</v>
      </c>
      <c r="AA2705" s="2" t="str">
        <f>IF(IFERROR(FIND("BIOC",M2705,1),0)&gt;1,"BIOCITY","no")</f>
        <v>no</v>
      </c>
      <c r="AB2705" s="2">
        <f>IFERROR(SEARCH("INT",F2705,1),0)+IFERROR(SEARCH("DEV",F2705,1),0)+IFERROR(SEARCH("FC",F2705,1),0)+IFERROR(SEARCH("USD",F2705,1),0)</f>
        <v>0</v>
      </c>
    </row>
    <row r="2706" spans="20:28" x14ac:dyDescent="0.2">
      <c r="T2706" s="6">
        <f>+S2706*N2706</f>
        <v>0</v>
      </c>
      <c r="U2706" s="6">
        <f>+S2706*Q2706</f>
        <v>0</v>
      </c>
      <c r="V2706" s="1" t="str">
        <f>IF(AB2706=0,IFERROR(VLOOKUP(L2706,[1]listaMateriales!A:K,11,0),"-"),"Sin producto")</f>
        <v>Sin Producto</v>
      </c>
      <c r="W2706" s="6">
        <f>+IF(OR(K2706="27",K2706="28",K2706="29"),VLOOKUP(L2706,[1]listaMateriales!A:E,5,0),0)*N2706/1000</f>
        <v>0</v>
      </c>
      <c r="X2706" s="6">
        <f>+IF(W2706=0,0,T2706/W2706)</f>
        <v>0</v>
      </c>
      <c r="Y2706" s="1" t="str">
        <f>MID(L2706,14,1)</f>
        <v/>
      </c>
      <c r="Z2706" s="2" t="str">
        <f>IF(IFERROR(FIND("PUL",M2706,1),0)&gt;1,"pulido","no")</f>
        <v>no</v>
      </c>
      <c r="AA2706" s="2" t="str">
        <f>IF(IFERROR(FIND("BIOC",M2706,1),0)&gt;1,"BIOCITY","no")</f>
        <v>no</v>
      </c>
      <c r="AB2706" s="2">
        <f>IFERROR(SEARCH("INT",F2706,1),0)+IFERROR(SEARCH("DEV",F2706,1),0)+IFERROR(SEARCH("FC",F2706,1),0)+IFERROR(SEARCH("USD",F2706,1),0)</f>
        <v>0</v>
      </c>
    </row>
    <row r="2707" spans="20:28" x14ac:dyDescent="0.2">
      <c r="T2707" s="6">
        <f>+S2707*N2707</f>
        <v>0</v>
      </c>
      <c r="U2707" s="6">
        <f>+S2707*Q2707</f>
        <v>0</v>
      </c>
      <c r="V2707" s="1" t="str">
        <f>IF(AB2707=0,IFERROR(VLOOKUP(L2707,[1]listaMateriales!A:K,11,0),"-"),"Sin producto")</f>
        <v>Sin Producto</v>
      </c>
      <c r="W2707" s="6">
        <f>+IF(OR(K2707="27",K2707="28",K2707="29"),VLOOKUP(L2707,[1]listaMateriales!A:E,5,0),0)*N2707/1000</f>
        <v>0</v>
      </c>
      <c r="X2707" s="6">
        <f>+IF(W2707=0,0,T2707/W2707)</f>
        <v>0</v>
      </c>
      <c r="Y2707" s="1" t="str">
        <f>MID(L2707,14,1)</f>
        <v/>
      </c>
      <c r="Z2707" s="2" t="str">
        <f>IF(IFERROR(FIND("PUL",M2707,1),0)&gt;1,"pulido","no")</f>
        <v>no</v>
      </c>
      <c r="AA2707" s="2" t="str">
        <f>IF(IFERROR(FIND("BIOC",M2707,1),0)&gt;1,"BIOCITY","no")</f>
        <v>no</v>
      </c>
      <c r="AB2707" s="2">
        <f>IFERROR(SEARCH("INT",F2707,1),0)+IFERROR(SEARCH("DEV",F2707,1),0)+IFERROR(SEARCH("FC",F2707,1),0)+IFERROR(SEARCH("USD",F2707,1),0)</f>
        <v>0</v>
      </c>
    </row>
    <row r="2708" spans="20:28" x14ac:dyDescent="0.2">
      <c r="T2708" s="6">
        <f>+S2708*N2708</f>
        <v>0</v>
      </c>
      <c r="U2708" s="6">
        <f>+S2708*Q2708</f>
        <v>0</v>
      </c>
      <c r="V2708" s="1" t="str">
        <f>IF(AB2708=0,IFERROR(VLOOKUP(L2708,[1]listaMateriales!A:K,11,0),"-"),"Sin producto")</f>
        <v>Sin Producto</v>
      </c>
      <c r="W2708" s="6">
        <f>+IF(OR(K2708="27",K2708="28",K2708="29"),VLOOKUP(L2708,[1]listaMateriales!A:E,5,0),0)*N2708/1000</f>
        <v>0</v>
      </c>
      <c r="X2708" s="6">
        <f>+IF(W2708=0,0,T2708/W2708)</f>
        <v>0</v>
      </c>
      <c r="Y2708" s="1" t="str">
        <f>MID(L2708,14,1)</f>
        <v/>
      </c>
      <c r="Z2708" s="2" t="str">
        <f>IF(IFERROR(FIND("PUL",M2708,1),0)&gt;1,"pulido","no")</f>
        <v>no</v>
      </c>
      <c r="AA2708" s="2" t="str">
        <f>IF(IFERROR(FIND("BIOC",M2708,1),0)&gt;1,"BIOCITY","no")</f>
        <v>no</v>
      </c>
      <c r="AB2708" s="2">
        <f>IFERROR(SEARCH("INT",F2708,1),0)+IFERROR(SEARCH("DEV",F2708,1),0)+IFERROR(SEARCH("FC",F2708,1),0)+IFERROR(SEARCH("USD",F2708,1),0)</f>
        <v>0</v>
      </c>
    </row>
    <row r="2709" spans="20:28" x14ac:dyDescent="0.2">
      <c r="T2709" s="6">
        <f>+S2709*N2709</f>
        <v>0</v>
      </c>
      <c r="U2709" s="6">
        <f>+S2709*Q2709</f>
        <v>0</v>
      </c>
      <c r="V2709" s="1" t="str">
        <f>IF(AB2709=0,IFERROR(VLOOKUP(L2709,[1]listaMateriales!A:K,11,0),"-"),"Sin producto")</f>
        <v>Sin Producto</v>
      </c>
      <c r="W2709" s="6">
        <f>+IF(OR(K2709="27",K2709="28",K2709="29"),VLOOKUP(L2709,[1]listaMateriales!A:E,5,0),0)*N2709/1000</f>
        <v>0</v>
      </c>
      <c r="X2709" s="6">
        <f>+IF(W2709=0,0,T2709/W2709)</f>
        <v>0</v>
      </c>
      <c r="Y2709" s="1" t="str">
        <f>MID(L2709,14,1)</f>
        <v/>
      </c>
      <c r="Z2709" s="2" t="str">
        <f>IF(IFERROR(FIND("PUL",M2709,1),0)&gt;1,"pulido","no")</f>
        <v>no</v>
      </c>
      <c r="AA2709" s="2" t="str">
        <f>IF(IFERROR(FIND("BIOC",M2709,1),0)&gt;1,"BIOCITY","no")</f>
        <v>no</v>
      </c>
      <c r="AB2709" s="2">
        <f>IFERROR(SEARCH("INT",F2709,1),0)+IFERROR(SEARCH("DEV",F2709,1),0)+IFERROR(SEARCH("FC",F2709,1),0)+IFERROR(SEARCH("USD",F2709,1),0)</f>
        <v>0</v>
      </c>
    </row>
    <row r="2710" spans="20:28" x14ac:dyDescent="0.2">
      <c r="T2710" s="6">
        <f>+S2710*N2710</f>
        <v>0</v>
      </c>
      <c r="U2710" s="6">
        <f>+S2710*Q2710</f>
        <v>0</v>
      </c>
      <c r="V2710" s="1" t="str">
        <f>IF(AB2710=0,IFERROR(VLOOKUP(L2710,[1]listaMateriales!A:K,11,0),"-"),"Sin producto")</f>
        <v>Sin Producto</v>
      </c>
      <c r="W2710" s="6">
        <f>+IF(OR(K2710="27",K2710="28",K2710="29"),VLOOKUP(L2710,[1]listaMateriales!A:E,5,0),0)*N2710/1000</f>
        <v>0</v>
      </c>
      <c r="X2710" s="6">
        <f>+IF(W2710=0,0,T2710/W2710)</f>
        <v>0</v>
      </c>
      <c r="Y2710" s="1" t="str">
        <f>MID(L2710,14,1)</f>
        <v/>
      </c>
      <c r="Z2710" s="2" t="str">
        <f>IF(IFERROR(FIND("PUL",M2710,1),0)&gt;1,"pulido","no")</f>
        <v>no</v>
      </c>
      <c r="AA2710" s="2" t="str">
        <f>IF(IFERROR(FIND("BIOC",M2710,1),0)&gt;1,"BIOCITY","no")</f>
        <v>no</v>
      </c>
      <c r="AB2710" s="2">
        <f>IFERROR(SEARCH("INT",F2710,1),0)+IFERROR(SEARCH("DEV",F2710,1),0)+IFERROR(SEARCH("FC",F2710,1),0)+IFERROR(SEARCH("USD",F2710,1),0)</f>
        <v>0</v>
      </c>
    </row>
    <row r="2711" spans="20:28" x14ac:dyDescent="0.2">
      <c r="T2711" s="6">
        <f>+S2711*N2711</f>
        <v>0</v>
      </c>
      <c r="U2711" s="6">
        <f>+S2711*Q2711</f>
        <v>0</v>
      </c>
      <c r="V2711" s="1" t="str">
        <f>IF(AB2711=0,IFERROR(VLOOKUP(L2711,[1]listaMateriales!A:K,11,0),"-"),"Sin producto")</f>
        <v>Sin Producto</v>
      </c>
      <c r="W2711" s="6">
        <f>+IF(OR(K2711="27",K2711="28",K2711="29"),VLOOKUP(L2711,[1]listaMateriales!A:E,5,0),0)*N2711/1000</f>
        <v>0</v>
      </c>
      <c r="X2711" s="6">
        <f>+IF(W2711=0,0,T2711/W2711)</f>
        <v>0</v>
      </c>
      <c r="Y2711" s="1" t="str">
        <f>MID(L2711,14,1)</f>
        <v/>
      </c>
      <c r="Z2711" s="2" t="str">
        <f>IF(IFERROR(FIND("PUL",M2711,1),0)&gt;1,"pulido","no")</f>
        <v>no</v>
      </c>
      <c r="AA2711" s="2" t="str">
        <f>IF(IFERROR(FIND("BIOC",M2711,1),0)&gt;1,"BIOCITY","no")</f>
        <v>no</v>
      </c>
      <c r="AB2711" s="2">
        <f>IFERROR(SEARCH("INT",F2711,1),0)+IFERROR(SEARCH("DEV",F2711,1),0)+IFERROR(SEARCH("FC",F2711,1),0)+IFERROR(SEARCH("USD",F2711,1),0)</f>
        <v>0</v>
      </c>
    </row>
    <row r="2712" spans="20:28" x14ac:dyDescent="0.2">
      <c r="T2712" s="6">
        <f>+S2712*N2712</f>
        <v>0</v>
      </c>
      <c r="U2712" s="6">
        <f>+S2712*Q2712</f>
        <v>0</v>
      </c>
      <c r="V2712" s="1" t="str">
        <f>IF(AB2712=0,IFERROR(VLOOKUP(L2712,[1]listaMateriales!A:K,11,0),"-"),"Sin producto")</f>
        <v>Sin Producto</v>
      </c>
      <c r="W2712" s="6">
        <f>+IF(OR(K2712="27",K2712="28",K2712="29"),VLOOKUP(L2712,[1]listaMateriales!A:E,5,0),0)*N2712/1000</f>
        <v>0</v>
      </c>
      <c r="X2712" s="6">
        <f>+IF(W2712=0,0,T2712/W2712)</f>
        <v>0</v>
      </c>
      <c r="Y2712" s="1" t="str">
        <f>MID(L2712,14,1)</f>
        <v/>
      </c>
      <c r="Z2712" s="2" t="str">
        <f>IF(IFERROR(FIND("PUL",M2712,1),0)&gt;1,"pulido","no")</f>
        <v>no</v>
      </c>
      <c r="AA2712" s="2" t="str">
        <f>IF(IFERROR(FIND("BIOC",M2712,1),0)&gt;1,"BIOCITY","no")</f>
        <v>no</v>
      </c>
      <c r="AB2712" s="2">
        <f>IFERROR(SEARCH("INT",F2712,1),0)+IFERROR(SEARCH("DEV",F2712,1),0)+IFERROR(SEARCH("FC",F2712,1),0)+IFERROR(SEARCH("USD",F2712,1),0)</f>
        <v>0</v>
      </c>
    </row>
    <row r="2713" spans="20:28" x14ac:dyDescent="0.2">
      <c r="T2713" s="6">
        <f>+S2713*N2713</f>
        <v>0</v>
      </c>
      <c r="U2713" s="6">
        <f>+S2713*Q2713</f>
        <v>0</v>
      </c>
      <c r="V2713" s="1" t="str">
        <f>IF(AB2713=0,IFERROR(VLOOKUP(L2713,[1]listaMateriales!A:K,11,0),"-"),"Sin producto")</f>
        <v>Sin Producto</v>
      </c>
      <c r="W2713" s="6">
        <f>+IF(OR(K2713="27",K2713="28",K2713="29"),VLOOKUP(L2713,[1]listaMateriales!A:E,5,0),0)*N2713/1000</f>
        <v>0</v>
      </c>
      <c r="X2713" s="6">
        <f>+IF(W2713=0,0,T2713/W2713)</f>
        <v>0</v>
      </c>
      <c r="Y2713" s="1" t="str">
        <f>MID(L2713,14,1)</f>
        <v/>
      </c>
      <c r="Z2713" s="2" t="str">
        <f>IF(IFERROR(FIND("PUL",M2713,1),0)&gt;1,"pulido","no")</f>
        <v>no</v>
      </c>
      <c r="AA2713" s="2" t="str">
        <f>IF(IFERROR(FIND("BIOC",M2713,1),0)&gt;1,"BIOCITY","no")</f>
        <v>no</v>
      </c>
      <c r="AB2713" s="2">
        <f>IFERROR(SEARCH("INT",F2713,1),0)+IFERROR(SEARCH("DEV",F2713,1),0)+IFERROR(SEARCH("FC",F2713,1),0)+IFERROR(SEARCH("USD",F2713,1),0)</f>
        <v>0</v>
      </c>
    </row>
    <row r="2714" spans="20:28" x14ac:dyDescent="0.2">
      <c r="T2714" s="6">
        <f>+S2714*N2714</f>
        <v>0</v>
      </c>
      <c r="U2714" s="6">
        <f>+S2714*Q2714</f>
        <v>0</v>
      </c>
      <c r="V2714" s="1" t="str">
        <f>IF(AB2714=0,IFERROR(VLOOKUP(L2714,[1]listaMateriales!A:K,11,0),"-"),"Sin producto")</f>
        <v>Sin Producto</v>
      </c>
      <c r="W2714" s="6">
        <f>+IF(OR(K2714="27",K2714="28",K2714="29"),VLOOKUP(L2714,[1]listaMateriales!A:E,5,0),0)*N2714/1000</f>
        <v>0</v>
      </c>
      <c r="X2714" s="6">
        <f>+IF(W2714=0,0,T2714/W2714)</f>
        <v>0</v>
      </c>
      <c r="Y2714" s="1" t="str">
        <f>MID(L2714,14,1)</f>
        <v/>
      </c>
      <c r="Z2714" s="2" t="str">
        <f>IF(IFERROR(FIND("PUL",M2714,1),0)&gt;1,"pulido","no")</f>
        <v>no</v>
      </c>
      <c r="AA2714" s="2" t="str">
        <f>IF(IFERROR(FIND("BIOC",M2714,1),0)&gt;1,"BIOCITY","no")</f>
        <v>no</v>
      </c>
      <c r="AB2714" s="2">
        <f>IFERROR(SEARCH("INT",F2714,1),0)+IFERROR(SEARCH("DEV",F2714,1),0)+IFERROR(SEARCH("FC",F2714,1),0)+IFERROR(SEARCH("USD",F2714,1),0)</f>
        <v>0</v>
      </c>
    </row>
    <row r="2715" spans="20:28" x14ac:dyDescent="0.2">
      <c r="T2715" s="6">
        <f>+S2715*N2715</f>
        <v>0</v>
      </c>
      <c r="U2715" s="6">
        <f>+S2715*Q2715</f>
        <v>0</v>
      </c>
      <c r="V2715" s="1" t="str">
        <f>IF(AB2715=0,IFERROR(VLOOKUP(L2715,[1]listaMateriales!A:K,11,0),"-"),"Sin producto")</f>
        <v>Sin Producto</v>
      </c>
      <c r="W2715" s="6">
        <f>+IF(OR(K2715="27",K2715="28",K2715="29"),VLOOKUP(L2715,[1]listaMateriales!A:E,5,0),0)*N2715/1000</f>
        <v>0</v>
      </c>
      <c r="X2715" s="6">
        <f>+IF(W2715=0,0,T2715/W2715)</f>
        <v>0</v>
      </c>
      <c r="Y2715" s="1" t="str">
        <f>MID(L2715,14,1)</f>
        <v/>
      </c>
      <c r="Z2715" s="2" t="str">
        <f>IF(IFERROR(FIND("PUL",M2715,1),0)&gt;1,"pulido","no")</f>
        <v>no</v>
      </c>
      <c r="AA2715" s="2" t="str">
        <f>IF(IFERROR(FIND("BIOC",M2715,1),0)&gt;1,"BIOCITY","no")</f>
        <v>no</v>
      </c>
      <c r="AB2715" s="2">
        <f>IFERROR(SEARCH("INT",F2715,1),0)+IFERROR(SEARCH("DEV",F2715,1),0)+IFERROR(SEARCH("FC",F2715,1),0)+IFERROR(SEARCH("USD",F2715,1),0)</f>
        <v>0</v>
      </c>
    </row>
    <row r="2716" spans="20:28" x14ac:dyDescent="0.2">
      <c r="T2716" s="6">
        <f>+S2716*N2716</f>
        <v>0</v>
      </c>
      <c r="U2716" s="6">
        <f>+S2716*Q2716</f>
        <v>0</v>
      </c>
      <c r="V2716" s="1" t="str">
        <f>IF(AB2716=0,IFERROR(VLOOKUP(L2716,[1]listaMateriales!A:K,11,0),"-"),"Sin producto")</f>
        <v>Sin Producto</v>
      </c>
      <c r="W2716" s="6">
        <f>+IF(OR(K2716="27",K2716="28",K2716="29"),VLOOKUP(L2716,[1]listaMateriales!A:E,5,0),0)*N2716/1000</f>
        <v>0</v>
      </c>
      <c r="X2716" s="6">
        <f>+IF(W2716=0,0,T2716/W2716)</f>
        <v>0</v>
      </c>
      <c r="Y2716" s="1" t="str">
        <f>MID(L2716,14,1)</f>
        <v/>
      </c>
      <c r="Z2716" s="2" t="str">
        <f>IF(IFERROR(FIND("PUL",M2716,1),0)&gt;1,"pulido","no")</f>
        <v>no</v>
      </c>
      <c r="AA2716" s="2" t="str">
        <f>IF(IFERROR(FIND("BIOC",M2716,1),0)&gt;1,"BIOCITY","no")</f>
        <v>no</v>
      </c>
      <c r="AB2716" s="2">
        <f>IFERROR(SEARCH("INT",F2716,1),0)+IFERROR(SEARCH("DEV",F2716,1),0)+IFERROR(SEARCH("FC",F2716,1),0)+IFERROR(SEARCH("USD",F2716,1),0)</f>
        <v>0</v>
      </c>
    </row>
    <row r="2717" spans="20:28" x14ac:dyDescent="0.2">
      <c r="T2717" s="6">
        <f>+S2717*N2717</f>
        <v>0</v>
      </c>
      <c r="U2717" s="6">
        <f>+S2717*Q2717</f>
        <v>0</v>
      </c>
      <c r="V2717" s="1" t="str">
        <f>IF(AB2717=0,IFERROR(VLOOKUP(L2717,[1]listaMateriales!A:K,11,0),"-"),"Sin producto")</f>
        <v>Sin Producto</v>
      </c>
      <c r="W2717" s="6">
        <f>+IF(OR(K2717="27",K2717="28",K2717="29"),VLOOKUP(L2717,[1]listaMateriales!A:E,5,0),0)*N2717/1000</f>
        <v>0</v>
      </c>
      <c r="X2717" s="6">
        <f>+IF(W2717=0,0,T2717/W2717)</f>
        <v>0</v>
      </c>
      <c r="Y2717" s="1" t="str">
        <f>MID(L2717,14,1)</f>
        <v/>
      </c>
      <c r="Z2717" s="2" t="str">
        <f>IF(IFERROR(FIND("PUL",M2717,1),0)&gt;1,"pulido","no")</f>
        <v>no</v>
      </c>
      <c r="AA2717" s="2" t="str">
        <f>IF(IFERROR(FIND("BIOC",M2717,1),0)&gt;1,"BIOCITY","no")</f>
        <v>no</v>
      </c>
      <c r="AB2717" s="2">
        <f>IFERROR(SEARCH("INT",F2717,1),0)+IFERROR(SEARCH("DEV",F2717,1),0)+IFERROR(SEARCH("FC",F2717,1),0)+IFERROR(SEARCH("USD",F2717,1),0)</f>
        <v>0</v>
      </c>
    </row>
    <row r="2718" spans="20:28" x14ac:dyDescent="0.2">
      <c r="T2718" s="6">
        <f>+S2718*N2718</f>
        <v>0</v>
      </c>
      <c r="U2718" s="6">
        <f>+S2718*Q2718</f>
        <v>0</v>
      </c>
      <c r="V2718" s="1" t="str">
        <f>IF(AB2718=0,IFERROR(VLOOKUP(L2718,[1]listaMateriales!A:K,11,0),"-"),"Sin producto")</f>
        <v>Sin Producto</v>
      </c>
      <c r="W2718" s="6">
        <f>+IF(OR(K2718="27",K2718="28",K2718="29"),VLOOKUP(L2718,[1]listaMateriales!A:E,5,0),0)*N2718/1000</f>
        <v>0</v>
      </c>
      <c r="X2718" s="6">
        <f>+IF(W2718=0,0,T2718/W2718)</f>
        <v>0</v>
      </c>
      <c r="Y2718" s="1" t="str">
        <f>MID(L2718,14,1)</f>
        <v/>
      </c>
      <c r="Z2718" s="2" t="str">
        <f>IF(IFERROR(FIND("PUL",M2718,1),0)&gt;1,"pulido","no")</f>
        <v>no</v>
      </c>
      <c r="AA2718" s="2" t="str">
        <f>IF(IFERROR(FIND("BIOC",M2718,1),0)&gt;1,"BIOCITY","no")</f>
        <v>no</v>
      </c>
      <c r="AB2718" s="2">
        <f>IFERROR(SEARCH("INT",F2718,1),0)+IFERROR(SEARCH("DEV",F2718,1),0)+IFERROR(SEARCH("FC",F2718,1),0)+IFERROR(SEARCH("USD",F2718,1),0)</f>
        <v>0</v>
      </c>
    </row>
    <row r="2719" spans="20:28" x14ac:dyDescent="0.2">
      <c r="T2719" s="6">
        <f>+S2719*N2719</f>
        <v>0</v>
      </c>
      <c r="U2719" s="6">
        <f>+S2719*Q2719</f>
        <v>0</v>
      </c>
      <c r="V2719" s="1" t="str">
        <f>IF(AB2719=0,IFERROR(VLOOKUP(L2719,[1]listaMateriales!A:K,11,0),"-"),"Sin producto")</f>
        <v>Sin Producto</v>
      </c>
      <c r="W2719" s="6">
        <f>+IF(OR(K2719="27",K2719="28",K2719="29"),VLOOKUP(L2719,[1]listaMateriales!A:E,5,0),0)*N2719/1000</f>
        <v>0</v>
      </c>
      <c r="X2719" s="6">
        <f>+IF(W2719=0,0,T2719/W2719)</f>
        <v>0</v>
      </c>
      <c r="Y2719" s="1" t="str">
        <f>MID(L2719,14,1)</f>
        <v/>
      </c>
      <c r="Z2719" s="2" t="str">
        <f>IF(IFERROR(FIND("PUL",M2719,1),0)&gt;1,"pulido","no")</f>
        <v>no</v>
      </c>
      <c r="AA2719" s="2" t="str">
        <f>IF(IFERROR(FIND("BIOC",M2719,1),0)&gt;1,"BIOCITY","no")</f>
        <v>no</v>
      </c>
      <c r="AB2719" s="2">
        <f>IFERROR(SEARCH("INT",F2719,1),0)+IFERROR(SEARCH("DEV",F2719,1),0)+IFERROR(SEARCH("FC",F2719,1),0)+IFERROR(SEARCH("USD",F2719,1),0)</f>
        <v>0</v>
      </c>
    </row>
    <row r="2720" spans="20:28" x14ac:dyDescent="0.2">
      <c r="T2720" s="6">
        <f>+S2720*N2720</f>
        <v>0</v>
      </c>
      <c r="U2720" s="6">
        <f>+S2720*Q2720</f>
        <v>0</v>
      </c>
      <c r="V2720" s="1" t="str">
        <f>IF(AB2720=0,IFERROR(VLOOKUP(L2720,[1]listaMateriales!A:K,11,0),"-"),"Sin producto")</f>
        <v>Sin Producto</v>
      </c>
      <c r="W2720" s="6">
        <f>+IF(OR(K2720="27",K2720="28",K2720="29"),VLOOKUP(L2720,[1]listaMateriales!A:E,5,0),0)*N2720/1000</f>
        <v>0</v>
      </c>
      <c r="X2720" s="6">
        <f>+IF(W2720=0,0,T2720/W2720)</f>
        <v>0</v>
      </c>
      <c r="Y2720" s="1" t="str">
        <f>MID(L2720,14,1)</f>
        <v/>
      </c>
      <c r="Z2720" s="2" t="str">
        <f>IF(IFERROR(FIND("PUL",M2720,1),0)&gt;1,"pulido","no")</f>
        <v>no</v>
      </c>
      <c r="AA2720" s="2" t="str">
        <f>IF(IFERROR(FIND("BIOC",M2720,1),0)&gt;1,"BIOCITY","no")</f>
        <v>no</v>
      </c>
      <c r="AB2720" s="2">
        <f>IFERROR(SEARCH("INT",F2720,1),0)+IFERROR(SEARCH("DEV",F2720,1),0)+IFERROR(SEARCH("FC",F2720,1),0)+IFERROR(SEARCH("USD",F2720,1),0)</f>
        <v>0</v>
      </c>
    </row>
    <row r="2721" spans="20:28" x14ac:dyDescent="0.2">
      <c r="T2721" s="6">
        <f>+S2721*N2721</f>
        <v>0</v>
      </c>
      <c r="U2721" s="6">
        <f>+S2721*Q2721</f>
        <v>0</v>
      </c>
      <c r="V2721" s="1" t="str">
        <f>IF(AB2721=0,IFERROR(VLOOKUP(L2721,[1]listaMateriales!A:K,11,0),"-"),"Sin producto")</f>
        <v>Sin Producto</v>
      </c>
      <c r="W2721" s="6">
        <f>+IF(OR(K2721="27",K2721="28",K2721="29"),VLOOKUP(L2721,[1]listaMateriales!A:E,5,0),0)*N2721/1000</f>
        <v>0</v>
      </c>
      <c r="X2721" s="6">
        <f>+IF(W2721=0,0,T2721/W2721)</f>
        <v>0</v>
      </c>
      <c r="Y2721" s="1" t="str">
        <f>MID(L2721,14,1)</f>
        <v/>
      </c>
      <c r="Z2721" s="2" t="str">
        <f>IF(IFERROR(FIND("PUL",M2721,1),0)&gt;1,"pulido","no")</f>
        <v>no</v>
      </c>
      <c r="AA2721" s="2" t="str">
        <f>IF(IFERROR(FIND("BIOC",M2721,1),0)&gt;1,"BIOCITY","no")</f>
        <v>no</v>
      </c>
      <c r="AB2721" s="2">
        <f>IFERROR(SEARCH("INT",F2721,1),0)+IFERROR(SEARCH("DEV",F2721,1),0)+IFERROR(SEARCH("FC",F2721,1),0)+IFERROR(SEARCH("USD",F2721,1),0)</f>
        <v>0</v>
      </c>
    </row>
    <row r="2722" spans="20:28" x14ac:dyDescent="0.2">
      <c r="T2722" s="6">
        <f>+S2722*N2722</f>
        <v>0</v>
      </c>
      <c r="U2722" s="6">
        <f>+S2722*Q2722</f>
        <v>0</v>
      </c>
      <c r="V2722" s="1" t="str">
        <f>IF(AB2722=0,IFERROR(VLOOKUP(L2722,[1]listaMateriales!A:K,11,0),"-"),"Sin producto")</f>
        <v>Sin Producto</v>
      </c>
      <c r="W2722" s="6">
        <f>+IF(OR(K2722="27",K2722="28",K2722="29"),VLOOKUP(L2722,[1]listaMateriales!A:E,5,0),0)*N2722/1000</f>
        <v>0</v>
      </c>
      <c r="X2722" s="6">
        <f>+IF(W2722=0,0,T2722/W2722)</f>
        <v>0</v>
      </c>
      <c r="Y2722" s="1" t="str">
        <f>MID(L2722,14,1)</f>
        <v/>
      </c>
      <c r="Z2722" s="2" t="str">
        <f>IF(IFERROR(FIND("PUL",M2722,1),0)&gt;1,"pulido","no")</f>
        <v>no</v>
      </c>
      <c r="AA2722" s="2" t="str">
        <f>IF(IFERROR(FIND("BIOC",M2722,1),0)&gt;1,"BIOCITY","no")</f>
        <v>no</v>
      </c>
      <c r="AB2722" s="2">
        <f>IFERROR(SEARCH("INT",F2722,1),0)+IFERROR(SEARCH("DEV",F2722,1),0)+IFERROR(SEARCH("FC",F2722,1),0)+IFERROR(SEARCH("USD",F2722,1),0)</f>
        <v>0</v>
      </c>
    </row>
    <row r="2723" spans="20:28" x14ac:dyDescent="0.2">
      <c r="T2723" s="6">
        <f>+S2723*N2723</f>
        <v>0</v>
      </c>
      <c r="U2723" s="6">
        <f>+S2723*Q2723</f>
        <v>0</v>
      </c>
      <c r="V2723" s="1" t="str">
        <f>IF(AB2723=0,IFERROR(VLOOKUP(L2723,[1]listaMateriales!A:K,11,0),"-"),"Sin producto")</f>
        <v>Sin Producto</v>
      </c>
      <c r="W2723" s="6">
        <f>+IF(OR(K2723="27",K2723="28",K2723="29"),VLOOKUP(L2723,[1]listaMateriales!A:E,5,0),0)*N2723/1000</f>
        <v>0</v>
      </c>
      <c r="X2723" s="6">
        <f>+IF(W2723=0,0,T2723/W2723)</f>
        <v>0</v>
      </c>
      <c r="Y2723" s="1" t="str">
        <f>MID(L2723,14,1)</f>
        <v/>
      </c>
      <c r="Z2723" s="2" t="str">
        <f>IF(IFERROR(FIND("PUL",M2723,1),0)&gt;1,"pulido","no")</f>
        <v>no</v>
      </c>
      <c r="AA2723" s="2" t="str">
        <f>IF(IFERROR(FIND("BIOC",M2723,1),0)&gt;1,"BIOCITY","no")</f>
        <v>no</v>
      </c>
      <c r="AB2723" s="2">
        <f>IFERROR(SEARCH("INT",F2723,1),0)+IFERROR(SEARCH("DEV",F2723,1),0)+IFERROR(SEARCH("FC",F2723,1),0)+IFERROR(SEARCH("USD",F2723,1),0)</f>
        <v>0</v>
      </c>
    </row>
    <row r="2724" spans="20:28" x14ac:dyDescent="0.2">
      <c r="T2724" s="6">
        <f>+S2724*N2724</f>
        <v>0</v>
      </c>
      <c r="U2724" s="6">
        <f>+S2724*Q2724</f>
        <v>0</v>
      </c>
      <c r="V2724" s="1" t="str">
        <f>IF(AB2724=0,IFERROR(VLOOKUP(L2724,[1]listaMateriales!A:K,11,0),"-"),"Sin producto")</f>
        <v>Sin Producto</v>
      </c>
      <c r="W2724" s="6">
        <f>+IF(OR(K2724="27",K2724="28",K2724="29"),VLOOKUP(L2724,[1]listaMateriales!A:E,5,0),0)*N2724/1000</f>
        <v>0</v>
      </c>
      <c r="X2724" s="6">
        <f>+IF(W2724=0,0,T2724/W2724)</f>
        <v>0</v>
      </c>
      <c r="Y2724" s="1" t="str">
        <f>MID(L2724,14,1)</f>
        <v/>
      </c>
      <c r="Z2724" s="2" t="str">
        <f>IF(IFERROR(FIND("PUL",M2724,1),0)&gt;1,"pulido","no")</f>
        <v>no</v>
      </c>
      <c r="AA2724" s="2" t="str">
        <f>IF(IFERROR(FIND("BIOC",M2724,1),0)&gt;1,"BIOCITY","no")</f>
        <v>no</v>
      </c>
      <c r="AB2724" s="2">
        <f>IFERROR(SEARCH("INT",F2724,1),0)+IFERROR(SEARCH("DEV",F2724,1),0)+IFERROR(SEARCH("FC",F2724,1),0)+IFERROR(SEARCH("USD",F2724,1),0)</f>
        <v>0</v>
      </c>
    </row>
    <row r="2725" spans="20:28" x14ac:dyDescent="0.2">
      <c r="T2725" s="6">
        <f>+S2725*N2725</f>
        <v>0</v>
      </c>
      <c r="U2725" s="6">
        <f>+S2725*Q2725</f>
        <v>0</v>
      </c>
      <c r="V2725" s="1" t="str">
        <f>IF(AB2725=0,IFERROR(VLOOKUP(L2725,[1]listaMateriales!A:K,11,0),"-"),"Sin producto")</f>
        <v>Sin Producto</v>
      </c>
      <c r="W2725" s="6">
        <f>+IF(OR(K2725="27",K2725="28",K2725="29"),VLOOKUP(L2725,[1]listaMateriales!A:E,5,0),0)*N2725/1000</f>
        <v>0</v>
      </c>
      <c r="X2725" s="6">
        <f>+IF(W2725=0,0,T2725/W2725)</f>
        <v>0</v>
      </c>
      <c r="Y2725" s="1" t="str">
        <f>MID(L2725,14,1)</f>
        <v/>
      </c>
      <c r="Z2725" s="2" t="str">
        <f>IF(IFERROR(FIND("PUL",M2725,1),0)&gt;1,"pulido","no")</f>
        <v>no</v>
      </c>
      <c r="AA2725" s="2" t="str">
        <f>IF(IFERROR(FIND("BIOC",M2725,1),0)&gt;1,"BIOCITY","no")</f>
        <v>no</v>
      </c>
      <c r="AB2725" s="2">
        <f>IFERROR(SEARCH("INT",F2725,1),0)+IFERROR(SEARCH("DEV",F2725,1),0)+IFERROR(SEARCH("FC",F2725,1),0)+IFERROR(SEARCH("USD",F2725,1),0)</f>
        <v>0</v>
      </c>
    </row>
    <row r="2726" spans="20:28" x14ac:dyDescent="0.2">
      <c r="T2726" s="6">
        <f>+S2726*N2726</f>
        <v>0</v>
      </c>
      <c r="U2726" s="6">
        <f>+S2726*Q2726</f>
        <v>0</v>
      </c>
      <c r="V2726" s="1" t="str">
        <f>IF(AB2726=0,IFERROR(VLOOKUP(L2726,[1]listaMateriales!A:K,11,0),"-"),"Sin producto")</f>
        <v>Sin Producto</v>
      </c>
      <c r="W2726" s="6">
        <f>+IF(OR(K2726="27",K2726="28",K2726="29"),VLOOKUP(L2726,[1]listaMateriales!A:E,5,0),0)*N2726/1000</f>
        <v>0</v>
      </c>
      <c r="X2726" s="6">
        <f>+IF(W2726=0,0,T2726/W2726)</f>
        <v>0</v>
      </c>
      <c r="Y2726" s="1" t="str">
        <f>MID(L2726,14,1)</f>
        <v/>
      </c>
      <c r="Z2726" s="2" t="str">
        <f>IF(IFERROR(FIND("PUL",M2726,1),0)&gt;1,"pulido","no")</f>
        <v>no</v>
      </c>
      <c r="AA2726" s="2" t="str">
        <f>IF(IFERROR(FIND("BIOC",M2726,1),0)&gt;1,"BIOCITY","no")</f>
        <v>no</v>
      </c>
      <c r="AB2726" s="2">
        <f>IFERROR(SEARCH("INT",F2726,1),0)+IFERROR(SEARCH("DEV",F2726,1),0)+IFERROR(SEARCH("FC",F2726,1),0)+IFERROR(SEARCH("USD",F2726,1),0)</f>
        <v>0</v>
      </c>
    </row>
    <row r="2727" spans="20:28" x14ac:dyDescent="0.2">
      <c r="T2727" s="6">
        <f>+S2727*N2727</f>
        <v>0</v>
      </c>
      <c r="U2727" s="6">
        <f>+S2727*Q2727</f>
        <v>0</v>
      </c>
      <c r="V2727" s="1" t="str">
        <f>IF(AB2727=0,IFERROR(VLOOKUP(L2727,[1]listaMateriales!A:K,11,0),"-"),"Sin producto")</f>
        <v>Sin Producto</v>
      </c>
      <c r="W2727" s="6">
        <f>+IF(OR(K2727="27",K2727="28",K2727="29"),VLOOKUP(L2727,[1]listaMateriales!A:E,5,0),0)*N2727/1000</f>
        <v>0</v>
      </c>
      <c r="X2727" s="6">
        <f>+IF(W2727=0,0,T2727/W2727)</f>
        <v>0</v>
      </c>
      <c r="Y2727" s="1" t="str">
        <f>MID(L2727,14,1)</f>
        <v/>
      </c>
      <c r="Z2727" s="2" t="str">
        <f>IF(IFERROR(FIND("PUL",M2727,1),0)&gt;1,"pulido","no")</f>
        <v>no</v>
      </c>
      <c r="AA2727" s="2" t="str">
        <f>IF(IFERROR(FIND("BIOC",M2727,1),0)&gt;1,"BIOCITY","no")</f>
        <v>no</v>
      </c>
      <c r="AB2727" s="2">
        <f>IFERROR(SEARCH("INT",F2727,1),0)+IFERROR(SEARCH("DEV",F2727,1),0)+IFERROR(SEARCH("FC",F2727,1),0)+IFERROR(SEARCH("USD",F2727,1),0)</f>
        <v>0</v>
      </c>
    </row>
    <row r="2728" spans="20:28" x14ac:dyDescent="0.2">
      <c r="T2728" s="6">
        <f>+S2728*N2728</f>
        <v>0</v>
      </c>
      <c r="U2728" s="6">
        <f>+S2728*Q2728</f>
        <v>0</v>
      </c>
      <c r="V2728" s="1" t="str">
        <f>IF(AB2728=0,IFERROR(VLOOKUP(L2728,[1]listaMateriales!A:K,11,0),"-"),"Sin producto")</f>
        <v>Sin Producto</v>
      </c>
      <c r="W2728" s="6">
        <f>+IF(OR(K2728="27",K2728="28",K2728="29"),VLOOKUP(L2728,[1]listaMateriales!A:E,5,0),0)*N2728/1000</f>
        <v>0</v>
      </c>
      <c r="X2728" s="6">
        <f>+IF(W2728=0,0,T2728/W2728)</f>
        <v>0</v>
      </c>
      <c r="Y2728" s="1" t="str">
        <f>MID(L2728,14,1)</f>
        <v/>
      </c>
      <c r="Z2728" s="2" t="str">
        <f>IF(IFERROR(FIND("PUL",M2728,1),0)&gt;1,"pulido","no")</f>
        <v>no</v>
      </c>
      <c r="AA2728" s="2" t="str">
        <f>IF(IFERROR(FIND("BIOC",M2728,1),0)&gt;1,"BIOCITY","no")</f>
        <v>no</v>
      </c>
      <c r="AB2728" s="2">
        <f>IFERROR(SEARCH("INT",F2728,1),0)+IFERROR(SEARCH("DEV",F2728,1),0)+IFERROR(SEARCH("FC",F2728,1),0)+IFERROR(SEARCH("USD",F2728,1),0)</f>
        <v>0</v>
      </c>
    </row>
    <row r="2729" spans="20:28" x14ac:dyDescent="0.2">
      <c r="T2729" s="6">
        <f>+S2729*N2729</f>
        <v>0</v>
      </c>
      <c r="U2729" s="6">
        <f>+S2729*Q2729</f>
        <v>0</v>
      </c>
      <c r="V2729" s="1" t="str">
        <f>IF(AB2729=0,IFERROR(VLOOKUP(L2729,[1]listaMateriales!A:K,11,0),"-"),"Sin producto")</f>
        <v>Sin Producto</v>
      </c>
      <c r="W2729" s="6">
        <f>+IF(OR(K2729="27",K2729="28",K2729="29"),VLOOKUP(L2729,[1]listaMateriales!A:E,5,0),0)*N2729/1000</f>
        <v>0</v>
      </c>
      <c r="X2729" s="6">
        <f>+IF(W2729=0,0,T2729/W2729)</f>
        <v>0</v>
      </c>
      <c r="Y2729" s="1" t="str">
        <f>MID(L2729,14,1)</f>
        <v/>
      </c>
      <c r="Z2729" s="2" t="str">
        <f>IF(IFERROR(FIND("PUL",M2729,1),0)&gt;1,"pulido","no")</f>
        <v>no</v>
      </c>
      <c r="AA2729" s="2" t="str">
        <f>IF(IFERROR(FIND("BIOC",M2729,1),0)&gt;1,"BIOCITY","no")</f>
        <v>no</v>
      </c>
      <c r="AB2729" s="2">
        <f>IFERROR(SEARCH("INT",F2729,1),0)+IFERROR(SEARCH("DEV",F2729,1),0)+IFERROR(SEARCH("FC",F2729,1),0)+IFERROR(SEARCH("USD",F2729,1),0)</f>
        <v>0</v>
      </c>
    </row>
    <row r="2730" spans="20:28" x14ac:dyDescent="0.2">
      <c r="T2730" s="6">
        <f>+S2730*N2730</f>
        <v>0</v>
      </c>
      <c r="U2730" s="6">
        <f>+S2730*Q2730</f>
        <v>0</v>
      </c>
      <c r="V2730" s="1" t="str">
        <f>IF(AB2730=0,IFERROR(VLOOKUP(L2730,[1]listaMateriales!A:K,11,0),"-"),"Sin producto")</f>
        <v>Sin Producto</v>
      </c>
      <c r="W2730" s="6">
        <f>+IF(OR(K2730="27",K2730="28",K2730="29"),VLOOKUP(L2730,[1]listaMateriales!A:E,5,0),0)*N2730/1000</f>
        <v>0</v>
      </c>
      <c r="X2730" s="6">
        <f>+IF(W2730=0,0,T2730/W2730)</f>
        <v>0</v>
      </c>
      <c r="Y2730" s="1" t="str">
        <f>MID(L2730,14,1)</f>
        <v/>
      </c>
      <c r="Z2730" s="2" t="str">
        <f>IF(IFERROR(FIND("PUL",M2730,1),0)&gt;1,"pulido","no")</f>
        <v>no</v>
      </c>
      <c r="AA2730" s="2" t="str">
        <f>IF(IFERROR(FIND("BIOC",M2730,1),0)&gt;1,"BIOCITY","no")</f>
        <v>no</v>
      </c>
      <c r="AB2730" s="2">
        <f>IFERROR(SEARCH("INT",F2730,1),0)+IFERROR(SEARCH("DEV",F2730,1),0)+IFERROR(SEARCH("FC",F2730,1),0)+IFERROR(SEARCH("USD",F2730,1),0)</f>
        <v>0</v>
      </c>
    </row>
    <row r="2731" spans="20:28" x14ac:dyDescent="0.2">
      <c r="T2731" s="6">
        <f>+S2731*N2731</f>
        <v>0</v>
      </c>
      <c r="U2731" s="6">
        <f>+S2731*Q2731</f>
        <v>0</v>
      </c>
      <c r="V2731" s="1" t="str">
        <f>IF(AB2731=0,IFERROR(VLOOKUP(L2731,[1]listaMateriales!A:K,11,0),"-"),"Sin producto")</f>
        <v>Sin Producto</v>
      </c>
      <c r="W2731" s="6">
        <f>+IF(OR(K2731="27",K2731="28",K2731="29"),VLOOKUP(L2731,[1]listaMateriales!A:E,5,0),0)*N2731/1000</f>
        <v>0</v>
      </c>
      <c r="X2731" s="6">
        <f>+IF(W2731=0,0,T2731/W2731)</f>
        <v>0</v>
      </c>
      <c r="Y2731" s="1" t="str">
        <f>MID(L2731,14,1)</f>
        <v/>
      </c>
      <c r="Z2731" s="2" t="str">
        <f>IF(IFERROR(FIND("PUL",M2731,1),0)&gt;1,"pulido","no")</f>
        <v>no</v>
      </c>
      <c r="AA2731" s="2" t="str">
        <f>IF(IFERROR(FIND("BIOC",M2731,1),0)&gt;1,"BIOCITY","no")</f>
        <v>no</v>
      </c>
      <c r="AB2731" s="2">
        <f>IFERROR(SEARCH("INT",F2731,1),0)+IFERROR(SEARCH("DEV",F2731,1),0)+IFERROR(SEARCH("FC",F2731,1),0)+IFERROR(SEARCH("USD",F2731,1),0)</f>
        <v>0</v>
      </c>
    </row>
    <row r="2732" spans="20:28" x14ac:dyDescent="0.2">
      <c r="T2732" s="6">
        <f>+S2732*N2732</f>
        <v>0</v>
      </c>
      <c r="U2732" s="6">
        <f>+S2732*Q2732</f>
        <v>0</v>
      </c>
      <c r="V2732" s="1" t="str">
        <f>IF(AB2732=0,IFERROR(VLOOKUP(L2732,[1]listaMateriales!A:K,11,0),"-"),"Sin producto")</f>
        <v>Sin Producto</v>
      </c>
      <c r="W2732" s="6">
        <f>+IF(OR(K2732="27",K2732="28",K2732="29"),VLOOKUP(L2732,[1]listaMateriales!A:E,5,0),0)*N2732/1000</f>
        <v>0</v>
      </c>
      <c r="X2732" s="6">
        <f>+IF(W2732=0,0,T2732/W2732)</f>
        <v>0</v>
      </c>
      <c r="Y2732" s="1" t="str">
        <f>MID(L2732,14,1)</f>
        <v/>
      </c>
      <c r="Z2732" s="2" t="str">
        <f>IF(IFERROR(FIND("PUL",M2732,1),0)&gt;1,"pulido","no")</f>
        <v>no</v>
      </c>
      <c r="AA2732" s="2" t="str">
        <f>IF(IFERROR(FIND("BIOC",M2732,1),0)&gt;1,"BIOCITY","no")</f>
        <v>no</v>
      </c>
      <c r="AB2732" s="2">
        <f>IFERROR(SEARCH("INT",F2732,1),0)+IFERROR(SEARCH("DEV",F2732,1),0)+IFERROR(SEARCH("FC",F2732,1),0)+IFERROR(SEARCH("USD",F2732,1),0)</f>
        <v>0</v>
      </c>
    </row>
    <row r="2733" spans="20:28" x14ac:dyDescent="0.2">
      <c r="T2733" s="6">
        <f>+S2733*N2733</f>
        <v>0</v>
      </c>
      <c r="U2733" s="6">
        <f>+S2733*Q2733</f>
        <v>0</v>
      </c>
      <c r="V2733" s="1" t="str">
        <f>IF(AB2733=0,IFERROR(VLOOKUP(L2733,[1]listaMateriales!A:K,11,0),"-"),"Sin producto")</f>
        <v>Sin Producto</v>
      </c>
      <c r="W2733" s="6">
        <f>+IF(OR(K2733="27",K2733="28",K2733="29"),VLOOKUP(L2733,[1]listaMateriales!A:E,5,0),0)*N2733/1000</f>
        <v>0</v>
      </c>
      <c r="X2733" s="6">
        <f>+IF(W2733=0,0,T2733/W2733)</f>
        <v>0</v>
      </c>
      <c r="Y2733" s="1" t="str">
        <f>MID(L2733,14,1)</f>
        <v/>
      </c>
      <c r="Z2733" s="2" t="str">
        <f>IF(IFERROR(FIND("PUL",M2733,1),0)&gt;1,"pulido","no")</f>
        <v>no</v>
      </c>
      <c r="AA2733" s="2" t="str">
        <f>IF(IFERROR(FIND("BIOC",M2733,1),0)&gt;1,"BIOCITY","no")</f>
        <v>no</v>
      </c>
      <c r="AB2733" s="2">
        <f>IFERROR(SEARCH("INT",F2733,1),0)+IFERROR(SEARCH("DEV",F2733,1),0)+IFERROR(SEARCH("FC",F2733,1),0)+IFERROR(SEARCH("USD",F2733,1),0)</f>
        <v>0</v>
      </c>
    </row>
    <row r="2734" spans="20:28" x14ac:dyDescent="0.2">
      <c r="T2734" s="6">
        <f>+S2734*N2734</f>
        <v>0</v>
      </c>
      <c r="U2734" s="6">
        <f>+S2734*Q2734</f>
        <v>0</v>
      </c>
      <c r="V2734" s="1" t="str">
        <f>IF(AB2734=0,IFERROR(VLOOKUP(L2734,[1]listaMateriales!A:K,11,0),"-"),"Sin producto")</f>
        <v>Sin Producto</v>
      </c>
      <c r="W2734" s="6">
        <f>+IF(OR(K2734="27",K2734="28",K2734="29"),VLOOKUP(L2734,[1]listaMateriales!A:E,5,0),0)*N2734/1000</f>
        <v>0</v>
      </c>
      <c r="X2734" s="6">
        <f>+IF(W2734=0,0,T2734/W2734)</f>
        <v>0</v>
      </c>
      <c r="Y2734" s="1" t="str">
        <f>MID(L2734,14,1)</f>
        <v/>
      </c>
      <c r="Z2734" s="2" t="str">
        <f>IF(IFERROR(FIND("PUL",M2734,1),0)&gt;1,"pulido","no")</f>
        <v>no</v>
      </c>
      <c r="AA2734" s="2" t="str">
        <f>IF(IFERROR(FIND("BIOC",M2734,1),0)&gt;1,"BIOCITY","no")</f>
        <v>no</v>
      </c>
      <c r="AB2734" s="2">
        <f>IFERROR(SEARCH("INT",F2734,1),0)+IFERROR(SEARCH("DEV",F2734,1),0)+IFERROR(SEARCH("FC",F2734,1),0)+IFERROR(SEARCH("USD",F2734,1),0)</f>
        <v>0</v>
      </c>
    </row>
    <row r="2735" spans="20:28" x14ac:dyDescent="0.2">
      <c r="T2735" s="6">
        <f>+S2735*N2735</f>
        <v>0</v>
      </c>
      <c r="U2735" s="6">
        <f>+S2735*Q2735</f>
        <v>0</v>
      </c>
      <c r="V2735" s="1" t="str">
        <f>IF(AB2735=0,IFERROR(VLOOKUP(L2735,[1]listaMateriales!A:K,11,0),"-"),"Sin producto")</f>
        <v>Sin Producto</v>
      </c>
      <c r="W2735" s="6">
        <f>+IF(OR(K2735="27",K2735="28",K2735="29"),VLOOKUP(L2735,[1]listaMateriales!A:E,5,0),0)*N2735/1000</f>
        <v>0</v>
      </c>
      <c r="X2735" s="6">
        <f>+IF(W2735=0,0,T2735/W2735)</f>
        <v>0</v>
      </c>
      <c r="Y2735" s="1" t="str">
        <f>MID(L2735,14,1)</f>
        <v/>
      </c>
      <c r="Z2735" s="2" t="str">
        <f>IF(IFERROR(FIND("PUL",M2735,1),0)&gt;1,"pulido","no")</f>
        <v>no</v>
      </c>
      <c r="AA2735" s="2" t="str">
        <f>IF(IFERROR(FIND("BIOC",M2735,1),0)&gt;1,"BIOCITY","no")</f>
        <v>no</v>
      </c>
      <c r="AB2735" s="2">
        <f>IFERROR(SEARCH("INT",F2735,1),0)+IFERROR(SEARCH("DEV",F2735,1),0)+IFERROR(SEARCH("FC",F2735,1),0)+IFERROR(SEARCH("USD",F2735,1),0)</f>
        <v>0</v>
      </c>
    </row>
    <row r="2736" spans="20:28" x14ac:dyDescent="0.2">
      <c r="T2736" s="6">
        <f>+S2736*N2736</f>
        <v>0</v>
      </c>
      <c r="U2736" s="6">
        <f>+S2736*Q2736</f>
        <v>0</v>
      </c>
      <c r="V2736" s="1" t="str">
        <f>IF(AB2736=0,IFERROR(VLOOKUP(L2736,[1]listaMateriales!A:K,11,0),"-"),"Sin producto")</f>
        <v>Sin Producto</v>
      </c>
      <c r="W2736" s="6">
        <f>+IF(OR(K2736="27",K2736="28",K2736="29"),VLOOKUP(L2736,[1]listaMateriales!A:E,5,0),0)*N2736/1000</f>
        <v>0</v>
      </c>
      <c r="X2736" s="6">
        <f>+IF(W2736=0,0,T2736/W2736)</f>
        <v>0</v>
      </c>
      <c r="Y2736" s="1" t="str">
        <f>MID(L2736,14,1)</f>
        <v/>
      </c>
      <c r="Z2736" s="2" t="str">
        <f>IF(IFERROR(FIND("PUL",M2736,1),0)&gt;1,"pulido","no")</f>
        <v>no</v>
      </c>
      <c r="AA2736" s="2" t="str">
        <f>IF(IFERROR(FIND("BIOC",M2736,1),0)&gt;1,"BIOCITY","no")</f>
        <v>no</v>
      </c>
      <c r="AB2736" s="2">
        <f>IFERROR(SEARCH("INT",F2736,1),0)+IFERROR(SEARCH("DEV",F2736,1),0)+IFERROR(SEARCH("FC",F2736,1),0)+IFERROR(SEARCH("USD",F2736,1),0)</f>
        <v>0</v>
      </c>
    </row>
    <row r="2737" spans="20:28" x14ac:dyDescent="0.2">
      <c r="T2737" s="6">
        <f>+S2737*N2737</f>
        <v>0</v>
      </c>
      <c r="U2737" s="6">
        <f>+S2737*Q2737</f>
        <v>0</v>
      </c>
      <c r="V2737" s="1" t="str">
        <f>IF(AB2737=0,IFERROR(VLOOKUP(L2737,[1]listaMateriales!A:K,11,0),"-"),"Sin producto")</f>
        <v>Sin Producto</v>
      </c>
      <c r="W2737" s="6">
        <f>+IF(OR(K2737="27",K2737="28",K2737="29"),VLOOKUP(L2737,[1]listaMateriales!A:E,5,0),0)*N2737/1000</f>
        <v>0</v>
      </c>
      <c r="X2737" s="6">
        <f>+IF(W2737=0,0,T2737/W2737)</f>
        <v>0</v>
      </c>
      <c r="Y2737" s="1" t="str">
        <f>MID(L2737,14,1)</f>
        <v/>
      </c>
      <c r="Z2737" s="2" t="str">
        <f>IF(IFERROR(FIND("PUL",M2737,1),0)&gt;1,"pulido","no")</f>
        <v>no</v>
      </c>
      <c r="AA2737" s="2" t="str">
        <f>IF(IFERROR(FIND("BIOC",M2737,1),0)&gt;1,"BIOCITY","no")</f>
        <v>no</v>
      </c>
      <c r="AB2737" s="2">
        <f>IFERROR(SEARCH("INT",F2737,1),0)+IFERROR(SEARCH("DEV",F2737,1),0)+IFERROR(SEARCH("FC",F2737,1),0)+IFERROR(SEARCH("USD",F2737,1),0)</f>
        <v>0</v>
      </c>
    </row>
    <row r="2738" spans="20:28" x14ac:dyDescent="0.2">
      <c r="T2738" s="6">
        <f>+S2738*N2738</f>
        <v>0</v>
      </c>
      <c r="U2738" s="6">
        <f>+S2738*Q2738</f>
        <v>0</v>
      </c>
      <c r="V2738" s="1" t="str">
        <f>IF(AB2738=0,IFERROR(VLOOKUP(L2738,[1]listaMateriales!A:K,11,0),"-"),"Sin producto")</f>
        <v>Sin Producto</v>
      </c>
      <c r="W2738" s="6">
        <f>+IF(OR(K2738="27",K2738="28",K2738="29"),VLOOKUP(L2738,[1]listaMateriales!A:E,5,0),0)*N2738/1000</f>
        <v>0</v>
      </c>
      <c r="X2738" s="6">
        <f>+IF(W2738=0,0,T2738/W2738)</f>
        <v>0</v>
      </c>
      <c r="Y2738" s="1" t="str">
        <f>MID(L2738,14,1)</f>
        <v/>
      </c>
      <c r="Z2738" s="2" t="str">
        <f>IF(IFERROR(FIND("PUL",M2738,1),0)&gt;1,"pulido","no")</f>
        <v>no</v>
      </c>
      <c r="AA2738" s="2" t="str">
        <f>IF(IFERROR(FIND("BIOC",M2738,1),0)&gt;1,"BIOCITY","no")</f>
        <v>no</v>
      </c>
      <c r="AB2738" s="2">
        <f>IFERROR(SEARCH("INT",F2738,1),0)+IFERROR(SEARCH("DEV",F2738,1),0)+IFERROR(SEARCH("FC",F2738,1),0)+IFERROR(SEARCH("USD",F2738,1),0)</f>
        <v>0</v>
      </c>
    </row>
    <row r="2739" spans="20:28" x14ac:dyDescent="0.2">
      <c r="T2739" s="6">
        <f>+S2739*N2739</f>
        <v>0</v>
      </c>
      <c r="U2739" s="6">
        <f>+S2739*Q2739</f>
        <v>0</v>
      </c>
      <c r="V2739" s="1" t="str">
        <f>IF(AB2739=0,IFERROR(VLOOKUP(L2739,[1]listaMateriales!A:K,11,0),"-"),"Sin producto")</f>
        <v>Sin Producto</v>
      </c>
      <c r="W2739" s="6">
        <f>+IF(OR(K2739="27",K2739="28",K2739="29"),VLOOKUP(L2739,[1]listaMateriales!A:E,5,0),0)*N2739/1000</f>
        <v>0</v>
      </c>
      <c r="X2739" s="6">
        <f>+IF(W2739=0,0,T2739/W2739)</f>
        <v>0</v>
      </c>
      <c r="Y2739" s="1" t="str">
        <f>MID(L2739,14,1)</f>
        <v/>
      </c>
      <c r="Z2739" s="2" t="str">
        <f>IF(IFERROR(FIND("PUL",M2739,1),0)&gt;1,"pulido","no")</f>
        <v>no</v>
      </c>
      <c r="AA2739" s="2" t="str">
        <f>IF(IFERROR(FIND("BIOC",M2739,1),0)&gt;1,"BIOCITY","no")</f>
        <v>no</v>
      </c>
      <c r="AB2739" s="2">
        <f>IFERROR(SEARCH("INT",F2739,1),0)+IFERROR(SEARCH("DEV",F2739,1),0)+IFERROR(SEARCH("FC",F2739,1),0)+IFERROR(SEARCH("USD",F2739,1),0)</f>
        <v>0</v>
      </c>
    </row>
    <row r="2740" spans="20:28" x14ac:dyDescent="0.2">
      <c r="T2740" s="6">
        <f>+S2740*N2740</f>
        <v>0</v>
      </c>
      <c r="U2740" s="6">
        <f>+S2740*Q2740</f>
        <v>0</v>
      </c>
      <c r="V2740" s="1" t="str">
        <f>IF(AB2740=0,IFERROR(VLOOKUP(L2740,[1]listaMateriales!A:K,11,0),"-"),"Sin producto")</f>
        <v>Sin Producto</v>
      </c>
      <c r="W2740" s="6">
        <f>+IF(OR(K2740="27",K2740="28",K2740="29"),VLOOKUP(L2740,[1]listaMateriales!A:E,5,0),0)*N2740/1000</f>
        <v>0</v>
      </c>
      <c r="X2740" s="6">
        <f>+IF(W2740=0,0,T2740/W2740)</f>
        <v>0</v>
      </c>
      <c r="Y2740" s="1" t="str">
        <f>MID(L2740,14,1)</f>
        <v/>
      </c>
      <c r="Z2740" s="2" t="str">
        <f>IF(IFERROR(FIND("PUL",M2740,1),0)&gt;1,"pulido","no")</f>
        <v>no</v>
      </c>
      <c r="AA2740" s="2" t="str">
        <f>IF(IFERROR(FIND("BIOC",M2740,1),0)&gt;1,"BIOCITY","no")</f>
        <v>no</v>
      </c>
      <c r="AB2740" s="2">
        <f>IFERROR(SEARCH("INT",F2740,1),0)+IFERROR(SEARCH("DEV",F2740,1),0)+IFERROR(SEARCH("FC",F2740,1),0)+IFERROR(SEARCH("USD",F2740,1),0)</f>
        <v>0</v>
      </c>
    </row>
    <row r="2741" spans="20:28" x14ac:dyDescent="0.2">
      <c r="T2741" s="6">
        <f>+S2741*N2741</f>
        <v>0</v>
      </c>
      <c r="U2741" s="6">
        <f>+S2741*Q2741</f>
        <v>0</v>
      </c>
      <c r="V2741" s="1" t="str">
        <f>IF(AB2741=0,IFERROR(VLOOKUP(L2741,[1]listaMateriales!A:K,11,0),"-"),"Sin producto")</f>
        <v>Sin Producto</v>
      </c>
      <c r="W2741" s="6">
        <f>+IF(OR(K2741="27",K2741="28",K2741="29"),VLOOKUP(L2741,[1]listaMateriales!A:E,5,0),0)*N2741/1000</f>
        <v>0</v>
      </c>
      <c r="X2741" s="6">
        <f>+IF(W2741=0,0,T2741/W2741)</f>
        <v>0</v>
      </c>
      <c r="Y2741" s="1" t="str">
        <f>MID(L2741,14,1)</f>
        <v/>
      </c>
      <c r="Z2741" s="2" t="str">
        <f>IF(IFERROR(FIND("PUL",M2741,1),0)&gt;1,"pulido","no")</f>
        <v>no</v>
      </c>
      <c r="AA2741" s="2" t="str">
        <f>IF(IFERROR(FIND("BIOC",M2741,1),0)&gt;1,"BIOCITY","no")</f>
        <v>no</v>
      </c>
      <c r="AB2741" s="2">
        <f>IFERROR(SEARCH("INT",F2741,1),0)+IFERROR(SEARCH("DEV",F2741,1),0)+IFERROR(SEARCH("FC",F2741,1),0)+IFERROR(SEARCH("USD",F2741,1),0)</f>
        <v>0</v>
      </c>
    </row>
    <row r="2742" spans="20:28" x14ac:dyDescent="0.2">
      <c r="T2742" s="6">
        <f>+S2742*N2742</f>
        <v>0</v>
      </c>
      <c r="U2742" s="6">
        <f>+S2742*Q2742</f>
        <v>0</v>
      </c>
      <c r="V2742" s="1" t="str">
        <f>IF(AB2742=0,IFERROR(VLOOKUP(L2742,[1]listaMateriales!A:K,11,0),"-"),"Sin producto")</f>
        <v>Sin Producto</v>
      </c>
      <c r="W2742" s="6">
        <f>+IF(OR(K2742="27",K2742="28",K2742="29"),VLOOKUP(L2742,[1]listaMateriales!A:E,5,0),0)*N2742/1000</f>
        <v>0</v>
      </c>
      <c r="X2742" s="6">
        <f>+IF(W2742=0,0,T2742/W2742)</f>
        <v>0</v>
      </c>
      <c r="Y2742" s="1" t="str">
        <f>MID(L2742,14,1)</f>
        <v/>
      </c>
      <c r="Z2742" s="2" t="str">
        <f>IF(IFERROR(FIND("PUL",M2742,1),0)&gt;1,"pulido","no")</f>
        <v>no</v>
      </c>
      <c r="AA2742" s="2" t="str">
        <f>IF(IFERROR(FIND("BIOC",M2742,1),0)&gt;1,"BIOCITY","no")</f>
        <v>no</v>
      </c>
      <c r="AB2742" s="2">
        <f>IFERROR(SEARCH("INT",F2742,1),0)+IFERROR(SEARCH("DEV",F2742,1),0)+IFERROR(SEARCH("FC",F2742,1),0)+IFERROR(SEARCH("USD",F2742,1),0)</f>
        <v>0</v>
      </c>
    </row>
    <row r="2743" spans="20:28" x14ac:dyDescent="0.2">
      <c r="T2743" s="6">
        <f>+S2743*N2743</f>
        <v>0</v>
      </c>
      <c r="U2743" s="6">
        <f>+S2743*Q2743</f>
        <v>0</v>
      </c>
      <c r="V2743" s="1" t="str">
        <f>IF(AB2743=0,IFERROR(VLOOKUP(L2743,[1]listaMateriales!A:K,11,0),"-"),"Sin producto")</f>
        <v>Sin Producto</v>
      </c>
      <c r="W2743" s="6">
        <f>+IF(OR(K2743="27",K2743="28",K2743="29"),VLOOKUP(L2743,[1]listaMateriales!A:E,5,0),0)*N2743/1000</f>
        <v>0</v>
      </c>
      <c r="X2743" s="6">
        <f>+IF(W2743=0,0,T2743/W2743)</f>
        <v>0</v>
      </c>
      <c r="Y2743" s="1" t="str">
        <f>MID(L2743,14,1)</f>
        <v/>
      </c>
      <c r="Z2743" s="2" t="str">
        <f>IF(IFERROR(FIND("PUL",M2743,1),0)&gt;1,"pulido","no")</f>
        <v>no</v>
      </c>
      <c r="AA2743" s="2" t="str">
        <f>IF(IFERROR(FIND("BIOC",M2743,1),0)&gt;1,"BIOCITY","no")</f>
        <v>no</v>
      </c>
      <c r="AB2743" s="2">
        <f>IFERROR(SEARCH("INT",F2743,1),0)+IFERROR(SEARCH("DEV",F2743,1),0)+IFERROR(SEARCH("FC",F2743,1),0)+IFERROR(SEARCH("USD",F2743,1),0)</f>
        <v>0</v>
      </c>
    </row>
    <row r="2744" spans="20:28" x14ac:dyDescent="0.2">
      <c r="T2744" s="6">
        <f>+S2744*N2744</f>
        <v>0</v>
      </c>
      <c r="U2744" s="6">
        <f>+S2744*Q2744</f>
        <v>0</v>
      </c>
      <c r="V2744" s="1" t="str">
        <f>IF(AB2744=0,IFERROR(VLOOKUP(L2744,[1]listaMateriales!A:K,11,0),"-"),"Sin producto")</f>
        <v>Sin Producto</v>
      </c>
      <c r="W2744" s="6">
        <f>+IF(OR(K2744="27",K2744="28",K2744="29"),VLOOKUP(L2744,[1]listaMateriales!A:E,5,0),0)*N2744/1000</f>
        <v>0</v>
      </c>
      <c r="X2744" s="6">
        <f>+IF(W2744=0,0,T2744/W2744)</f>
        <v>0</v>
      </c>
      <c r="Y2744" s="1" t="str">
        <f>MID(L2744,14,1)</f>
        <v/>
      </c>
      <c r="Z2744" s="2" t="str">
        <f>IF(IFERROR(FIND("PUL",M2744,1),0)&gt;1,"pulido","no")</f>
        <v>no</v>
      </c>
      <c r="AA2744" s="2" t="str">
        <f>IF(IFERROR(FIND("BIOC",M2744,1),0)&gt;1,"BIOCITY","no")</f>
        <v>no</v>
      </c>
      <c r="AB2744" s="2">
        <f>IFERROR(SEARCH("INT",F2744,1),0)+IFERROR(SEARCH("DEV",F2744,1),0)+IFERROR(SEARCH("FC",F2744,1),0)+IFERROR(SEARCH("USD",F2744,1),0)</f>
        <v>0</v>
      </c>
    </row>
    <row r="2745" spans="20:28" x14ac:dyDescent="0.2">
      <c r="T2745" s="6">
        <f>+S2745*N2745</f>
        <v>0</v>
      </c>
      <c r="U2745" s="6">
        <f>+S2745*Q2745</f>
        <v>0</v>
      </c>
      <c r="V2745" s="1" t="str">
        <f>IF(AB2745=0,IFERROR(VLOOKUP(L2745,[1]listaMateriales!A:K,11,0),"-"),"Sin producto")</f>
        <v>Sin Producto</v>
      </c>
      <c r="W2745" s="6">
        <f>+IF(OR(K2745="27",K2745="28",K2745="29"),VLOOKUP(L2745,[1]listaMateriales!A:E,5,0),0)*N2745/1000</f>
        <v>0</v>
      </c>
      <c r="X2745" s="6">
        <f>+IF(W2745=0,0,T2745/W2745)</f>
        <v>0</v>
      </c>
      <c r="Y2745" s="1" t="str">
        <f>MID(L2745,14,1)</f>
        <v/>
      </c>
      <c r="Z2745" s="2" t="str">
        <f>IF(IFERROR(FIND("PUL",M2745,1),0)&gt;1,"pulido","no")</f>
        <v>no</v>
      </c>
      <c r="AA2745" s="2" t="str">
        <f>IF(IFERROR(FIND("BIOC",M2745,1),0)&gt;1,"BIOCITY","no")</f>
        <v>no</v>
      </c>
      <c r="AB2745" s="2">
        <f>IFERROR(SEARCH("INT",F2745,1),0)+IFERROR(SEARCH("DEV",F2745,1),0)+IFERROR(SEARCH("FC",F2745,1),0)+IFERROR(SEARCH("USD",F2745,1),0)</f>
        <v>0</v>
      </c>
    </row>
    <row r="2746" spans="20:28" x14ac:dyDescent="0.2">
      <c r="T2746" s="6">
        <f>+S2746*N2746</f>
        <v>0</v>
      </c>
      <c r="U2746" s="6">
        <f>+S2746*Q2746</f>
        <v>0</v>
      </c>
      <c r="V2746" s="1" t="str">
        <f>IF(AB2746=0,IFERROR(VLOOKUP(L2746,[1]listaMateriales!A:K,11,0),"-"),"Sin producto")</f>
        <v>Sin Producto</v>
      </c>
      <c r="W2746" s="6">
        <f>+IF(OR(K2746="27",K2746="28",K2746="29"),VLOOKUP(L2746,[1]listaMateriales!A:E,5,0),0)*N2746/1000</f>
        <v>0</v>
      </c>
      <c r="X2746" s="6">
        <f>+IF(W2746=0,0,T2746/W2746)</f>
        <v>0</v>
      </c>
      <c r="Y2746" s="1" t="str">
        <f>MID(L2746,14,1)</f>
        <v/>
      </c>
      <c r="Z2746" s="2" t="str">
        <f>IF(IFERROR(FIND("PUL",M2746,1),0)&gt;1,"pulido","no")</f>
        <v>no</v>
      </c>
      <c r="AA2746" s="2" t="str">
        <f>IF(IFERROR(FIND("BIOC",M2746,1),0)&gt;1,"BIOCITY","no")</f>
        <v>no</v>
      </c>
      <c r="AB2746" s="2">
        <f>IFERROR(SEARCH("INT",F2746,1),0)+IFERROR(SEARCH("DEV",F2746,1),0)+IFERROR(SEARCH("FC",F2746,1),0)+IFERROR(SEARCH("USD",F2746,1),0)</f>
        <v>0</v>
      </c>
    </row>
    <row r="2747" spans="20:28" x14ac:dyDescent="0.2">
      <c r="T2747" s="6">
        <f>+S2747*N2747</f>
        <v>0</v>
      </c>
      <c r="U2747" s="6">
        <f>+S2747*Q2747</f>
        <v>0</v>
      </c>
      <c r="V2747" s="1" t="str">
        <f>IF(AB2747=0,IFERROR(VLOOKUP(L2747,[1]listaMateriales!A:K,11,0),"-"),"Sin producto")</f>
        <v>Sin Producto</v>
      </c>
      <c r="W2747" s="6">
        <f>+IF(OR(K2747="27",K2747="28",K2747="29"),VLOOKUP(L2747,[1]listaMateriales!A:E,5,0),0)*N2747/1000</f>
        <v>0</v>
      </c>
      <c r="X2747" s="6">
        <f>+IF(W2747=0,0,T2747/W2747)</f>
        <v>0</v>
      </c>
      <c r="Y2747" s="1" t="str">
        <f>MID(L2747,14,1)</f>
        <v/>
      </c>
      <c r="Z2747" s="2" t="str">
        <f>IF(IFERROR(FIND("PUL",M2747,1),0)&gt;1,"pulido","no")</f>
        <v>no</v>
      </c>
      <c r="AA2747" s="2" t="str">
        <f>IF(IFERROR(FIND("BIOC",M2747,1),0)&gt;1,"BIOCITY","no")</f>
        <v>no</v>
      </c>
      <c r="AB2747" s="2">
        <f>IFERROR(SEARCH("INT",F2747,1),0)+IFERROR(SEARCH("DEV",F2747,1),0)+IFERROR(SEARCH("FC",F2747,1),0)+IFERROR(SEARCH("USD",F2747,1),0)</f>
        <v>0</v>
      </c>
    </row>
    <row r="2748" spans="20:28" x14ac:dyDescent="0.2">
      <c r="T2748" s="6">
        <f>+S2748*N2748</f>
        <v>0</v>
      </c>
      <c r="U2748" s="6">
        <f>+S2748*Q2748</f>
        <v>0</v>
      </c>
      <c r="V2748" s="1" t="str">
        <f>IF(AB2748=0,IFERROR(VLOOKUP(L2748,[1]listaMateriales!A:K,11,0),"-"),"Sin producto")</f>
        <v>Sin Producto</v>
      </c>
      <c r="W2748" s="6">
        <f>+IF(OR(K2748="27",K2748="28",K2748="29"),VLOOKUP(L2748,[1]listaMateriales!A:E,5,0),0)*N2748/1000</f>
        <v>0</v>
      </c>
      <c r="X2748" s="6">
        <f>+IF(W2748=0,0,T2748/W2748)</f>
        <v>0</v>
      </c>
      <c r="Y2748" s="1" t="str">
        <f>MID(L2748,14,1)</f>
        <v/>
      </c>
      <c r="Z2748" s="2" t="str">
        <f>IF(IFERROR(FIND("PUL",M2748,1),0)&gt;1,"pulido","no")</f>
        <v>no</v>
      </c>
      <c r="AA2748" s="2" t="str">
        <f>IF(IFERROR(FIND("BIOC",M2748,1),0)&gt;1,"BIOCITY","no")</f>
        <v>no</v>
      </c>
      <c r="AB2748" s="2">
        <f>IFERROR(SEARCH("INT",F2748,1),0)+IFERROR(SEARCH("DEV",F2748,1),0)+IFERROR(SEARCH("FC",F2748,1),0)+IFERROR(SEARCH("USD",F2748,1),0)</f>
        <v>0</v>
      </c>
    </row>
    <row r="2749" spans="20:28" x14ac:dyDescent="0.2">
      <c r="T2749" s="6">
        <f>+S2749*N2749</f>
        <v>0</v>
      </c>
      <c r="U2749" s="6">
        <f>+S2749*Q2749</f>
        <v>0</v>
      </c>
      <c r="V2749" s="1" t="str">
        <f>IF(AB2749=0,IFERROR(VLOOKUP(L2749,[1]listaMateriales!A:K,11,0),"-"),"Sin producto")</f>
        <v>Sin Producto</v>
      </c>
      <c r="W2749" s="6">
        <f>+IF(OR(K2749="27",K2749="28",K2749="29"),VLOOKUP(L2749,[1]listaMateriales!A:E,5,0),0)*N2749/1000</f>
        <v>0</v>
      </c>
      <c r="X2749" s="6">
        <f>+IF(W2749=0,0,T2749/W2749)</f>
        <v>0</v>
      </c>
      <c r="Y2749" s="1" t="str">
        <f>MID(L2749,14,1)</f>
        <v/>
      </c>
      <c r="Z2749" s="2" t="str">
        <f>IF(IFERROR(FIND("PUL",M2749,1),0)&gt;1,"pulido","no")</f>
        <v>no</v>
      </c>
      <c r="AA2749" s="2" t="str">
        <f>IF(IFERROR(FIND("BIOC",M2749,1),0)&gt;1,"BIOCITY","no")</f>
        <v>no</v>
      </c>
      <c r="AB2749" s="2">
        <f>IFERROR(SEARCH("INT",F2749,1),0)+IFERROR(SEARCH("DEV",F2749,1),0)+IFERROR(SEARCH("FC",F2749,1),0)+IFERROR(SEARCH("USD",F2749,1),0)</f>
        <v>0</v>
      </c>
    </row>
    <row r="2750" spans="20:28" x14ac:dyDescent="0.2">
      <c r="T2750" s="6">
        <f>+S2750*N2750</f>
        <v>0</v>
      </c>
      <c r="U2750" s="6">
        <f>+S2750*Q2750</f>
        <v>0</v>
      </c>
      <c r="V2750" s="1" t="str">
        <f>IF(AB2750=0,IFERROR(VLOOKUP(L2750,[1]listaMateriales!A:K,11,0),"-"),"Sin producto")</f>
        <v>Sin Producto</v>
      </c>
      <c r="W2750" s="6">
        <f>+IF(OR(K2750="27",K2750="28",K2750="29"),VLOOKUP(L2750,[1]listaMateriales!A:E,5,0),0)*N2750/1000</f>
        <v>0</v>
      </c>
      <c r="X2750" s="6">
        <f>+IF(W2750=0,0,T2750/W2750)</f>
        <v>0</v>
      </c>
      <c r="Y2750" s="1" t="str">
        <f>MID(L2750,14,1)</f>
        <v/>
      </c>
      <c r="Z2750" s="2" t="str">
        <f>IF(IFERROR(FIND("PUL",M2750,1),0)&gt;1,"pulido","no")</f>
        <v>no</v>
      </c>
      <c r="AA2750" s="2" t="str">
        <f>IF(IFERROR(FIND("BIOC",M2750,1),0)&gt;1,"BIOCITY","no")</f>
        <v>no</v>
      </c>
      <c r="AB2750" s="2">
        <f>IFERROR(SEARCH("INT",F2750,1),0)+IFERROR(SEARCH("DEV",F2750,1),0)+IFERROR(SEARCH("FC",F2750,1),0)+IFERROR(SEARCH("USD",F2750,1),0)</f>
        <v>0</v>
      </c>
    </row>
    <row r="2751" spans="20:28" x14ac:dyDescent="0.2">
      <c r="T2751" s="6">
        <f>+S2751*N2751</f>
        <v>0</v>
      </c>
      <c r="U2751" s="6">
        <f>+S2751*Q2751</f>
        <v>0</v>
      </c>
      <c r="V2751" s="1" t="str">
        <f>IF(AB2751=0,IFERROR(VLOOKUP(L2751,[1]listaMateriales!A:K,11,0),"-"),"Sin producto")</f>
        <v>Sin Producto</v>
      </c>
      <c r="W2751" s="6">
        <f>+IF(OR(K2751="27",K2751="28",K2751="29"),VLOOKUP(L2751,[1]listaMateriales!A:E,5,0),0)*N2751/1000</f>
        <v>0</v>
      </c>
      <c r="X2751" s="6">
        <f>+IF(W2751=0,0,T2751/W2751)</f>
        <v>0</v>
      </c>
      <c r="Y2751" s="1" t="str">
        <f>MID(L2751,14,1)</f>
        <v/>
      </c>
      <c r="Z2751" s="2" t="str">
        <f>IF(IFERROR(FIND("PUL",M2751,1),0)&gt;1,"pulido","no")</f>
        <v>no</v>
      </c>
      <c r="AA2751" s="2" t="str">
        <f>IF(IFERROR(FIND("BIOC",M2751,1),0)&gt;1,"BIOCITY","no")</f>
        <v>no</v>
      </c>
      <c r="AB2751" s="2">
        <f>IFERROR(SEARCH("INT",F2751,1),0)+IFERROR(SEARCH("DEV",F2751,1),0)+IFERROR(SEARCH("FC",F2751,1),0)+IFERROR(SEARCH("USD",F2751,1),0)</f>
        <v>0</v>
      </c>
    </row>
    <row r="2752" spans="20:28" x14ac:dyDescent="0.2">
      <c r="T2752" s="6">
        <f>+S2752*N2752</f>
        <v>0</v>
      </c>
      <c r="U2752" s="6">
        <f>+S2752*Q2752</f>
        <v>0</v>
      </c>
      <c r="V2752" s="1" t="str">
        <f>IF(AB2752=0,IFERROR(VLOOKUP(L2752,[1]listaMateriales!A:K,11,0),"-"),"Sin producto")</f>
        <v>Sin Producto</v>
      </c>
      <c r="W2752" s="6">
        <f>+IF(OR(K2752="27",K2752="28",K2752="29"),VLOOKUP(L2752,[1]listaMateriales!A:E,5,0),0)*N2752/1000</f>
        <v>0</v>
      </c>
      <c r="X2752" s="6">
        <f>+IF(W2752=0,0,T2752/W2752)</f>
        <v>0</v>
      </c>
      <c r="Y2752" s="1" t="str">
        <f>MID(L2752,14,1)</f>
        <v/>
      </c>
      <c r="Z2752" s="2" t="str">
        <f>IF(IFERROR(FIND("PUL",M2752,1),0)&gt;1,"pulido","no")</f>
        <v>no</v>
      </c>
      <c r="AA2752" s="2" t="str">
        <f>IF(IFERROR(FIND("BIOC",M2752,1),0)&gt;1,"BIOCITY","no")</f>
        <v>no</v>
      </c>
      <c r="AB2752" s="2">
        <f>IFERROR(SEARCH("INT",F2752,1),0)+IFERROR(SEARCH("DEV",F2752,1),0)+IFERROR(SEARCH("FC",F2752,1),0)+IFERROR(SEARCH("USD",F2752,1),0)</f>
        <v>0</v>
      </c>
    </row>
    <row r="2753" spans="20:28" x14ac:dyDescent="0.2">
      <c r="T2753" s="6">
        <f>+S2753*N2753</f>
        <v>0</v>
      </c>
      <c r="U2753" s="6">
        <f>+S2753*Q2753</f>
        <v>0</v>
      </c>
      <c r="V2753" s="1" t="str">
        <f>IF(AB2753=0,IFERROR(VLOOKUP(L2753,[1]listaMateriales!A:K,11,0),"-"),"Sin producto")</f>
        <v>Sin Producto</v>
      </c>
      <c r="W2753" s="6">
        <f>+IF(OR(K2753="27",K2753="28",K2753="29"),VLOOKUP(L2753,[1]listaMateriales!A:E,5,0),0)*N2753/1000</f>
        <v>0</v>
      </c>
      <c r="X2753" s="6">
        <f>+IF(W2753=0,0,T2753/W2753)</f>
        <v>0</v>
      </c>
      <c r="Y2753" s="1" t="str">
        <f>MID(L2753,14,1)</f>
        <v/>
      </c>
      <c r="Z2753" s="2" t="str">
        <f>IF(IFERROR(FIND("PUL",M2753,1),0)&gt;1,"pulido","no")</f>
        <v>no</v>
      </c>
      <c r="AA2753" s="2" t="str">
        <f>IF(IFERROR(FIND("BIOC",M2753,1),0)&gt;1,"BIOCITY","no")</f>
        <v>no</v>
      </c>
      <c r="AB2753" s="2">
        <f>IFERROR(SEARCH("INT",F2753,1),0)+IFERROR(SEARCH("DEV",F2753,1),0)+IFERROR(SEARCH("FC",F2753,1),0)+IFERROR(SEARCH("USD",F2753,1),0)</f>
        <v>0</v>
      </c>
    </row>
    <row r="2754" spans="20:28" x14ac:dyDescent="0.2">
      <c r="T2754" s="6">
        <f>+S2754*N2754</f>
        <v>0</v>
      </c>
      <c r="U2754" s="6">
        <f>+S2754*Q2754</f>
        <v>0</v>
      </c>
      <c r="V2754" s="1" t="str">
        <f>IF(AB2754=0,IFERROR(VLOOKUP(L2754,[1]listaMateriales!A:K,11,0),"-"),"Sin producto")</f>
        <v>Sin Producto</v>
      </c>
      <c r="W2754" s="6">
        <f>+IF(OR(K2754="27",K2754="28",K2754="29"),VLOOKUP(L2754,[1]listaMateriales!A:E,5,0),0)*N2754/1000</f>
        <v>0</v>
      </c>
      <c r="X2754" s="6">
        <f>+IF(W2754=0,0,T2754/W2754)</f>
        <v>0</v>
      </c>
      <c r="Y2754" s="1" t="str">
        <f>MID(L2754,14,1)</f>
        <v/>
      </c>
      <c r="Z2754" s="2" t="str">
        <f>IF(IFERROR(FIND("PUL",M2754,1),0)&gt;1,"pulido","no")</f>
        <v>no</v>
      </c>
      <c r="AA2754" s="2" t="str">
        <f>IF(IFERROR(FIND("BIOC",M2754,1),0)&gt;1,"BIOCITY","no")</f>
        <v>no</v>
      </c>
      <c r="AB2754" s="2">
        <f>IFERROR(SEARCH("INT",F2754,1),0)+IFERROR(SEARCH("DEV",F2754,1),0)+IFERROR(SEARCH("FC",F2754,1),0)+IFERROR(SEARCH("USD",F2754,1),0)</f>
        <v>0</v>
      </c>
    </row>
    <row r="2755" spans="20:28" x14ac:dyDescent="0.2">
      <c r="T2755" s="6">
        <f>+S2755*N2755</f>
        <v>0</v>
      </c>
      <c r="U2755" s="6">
        <f>+S2755*Q2755</f>
        <v>0</v>
      </c>
      <c r="V2755" s="1" t="str">
        <f>IF(AB2755=0,IFERROR(VLOOKUP(L2755,[1]listaMateriales!A:K,11,0),"-"),"Sin producto")</f>
        <v>Sin Producto</v>
      </c>
      <c r="W2755" s="6">
        <f>+IF(OR(K2755="27",K2755="28",K2755="29"),VLOOKUP(L2755,[1]listaMateriales!A:E,5,0),0)*N2755/1000</f>
        <v>0</v>
      </c>
      <c r="X2755" s="6">
        <f>+IF(W2755=0,0,T2755/W2755)</f>
        <v>0</v>
      </c>
      <c r="Y2755" s="1" t="str">
        <f>MID(L2755,14,1)</f>
        <v/>
      </c>
      <c r="Z2755" s="2" t="str">
        <f>IF(IFERROR(FIND("PUL",M2755,1),0)&gt;1,"pulido","no")</f>
        <v>no</v>
      </c>
      <c r="AA2755" s="2" t="str">
        <f>IF(IFERROR(FIND("BIOC",M2755,1),0)&gt;1,"BIOCITY","no")</f>
        <v>no</v>
      </c>
      <c r="AB2755" s="2">
        <f>IFERROR(SEARCH("INT",F2755,1),0)+IFERROR(SEARCH("DEV",F2755,1),0)+IFERROR(SEARCH("FC",F2755,1),0)+IFERROR(SEARCH("USD",F2755,1),0)</f>
        <v>0</v>
      </c>
    </row>
    <row r="2756" spans="20:28" x14ac:dyDescent="0.2">
      <c r="T2756" s="6">
        <f>+S2756*N2756</f>
        <v>0</v>
      </c>
      <c r="U2756" s="6">
        <f>+S2756*Q2756</f>
        <v>0</v>
      </c>
      <c r="V2756" s="1" t="str">
        <f>IF(AB2756=0,IFERROR(VLOOKUP(L2756,[1]listaMateriales!A:K,11,0),"-"),"Sin producto")</f>
        <v>Sin Producto</v>
      </c>
      <c r="W2756" s="6">
        <f>+IF(OR(K2756="27",K2756="28",K2756="29"),VLOOKUP(L2756,[1]listaMateriales!A:E,5,0),0)*N2756/1000</f>
        <v>0</v>
      </c>
      <c r="X2756" s="6">
        <f>+IF(W2756=0,0,T2756/W2756)</f>
        <v>0</v>
      </c>
      <c r="Y2756" s="1" t="str">
        <f>MID(L2756,14,1)</f>
        <v/>
      </c>
      <c r="Z2756" s="2" t="str">
        <f>IF(IFERROR(FIND("PUL",M2756,1),0)&gt;1,"pulido","no")</f>
        <v>no</v>
      </c>
      <c r="AA2756" s="2" t="str">
        <f>IF(IFERROR(FIND("BIOC",M2756,1),0)&gt;1,"BIOCITY","no")</f>
        <v>no</v>
      </c>
      <c r="AB2756" s="2">
        <f>IFERROR(SEARCH("INT",F2756,1),0)+IFERROR(SEARCH("DEV",F2756,1),0)+IFERROR(SEARCH("FC",F2756,1),0)+IFERROR(SEARCH("USD",F2756,1),0)</f>
        <v>0</v>
      </c>
    </row>
    <row r="2757" spans="20:28" x14ac:dyDescent="0.2">
      <c r="T2757" s="6">
        <f>+S2757*N2757</f>
        <v>0</v>
      </c>
      <c r="U2757" s="6">
        <f>+S2757*Q2757</f>
        <v>0</v>
      </c>
      <c r="V2757" s="1" t="str">
        <f>IF(AB2757=0,IFERROR(VLOOKUP(L2757,[1]listaMateriales!A:K,11,0),"-"),"Sin producto")</f>
        <v>Sin Producto</v>
      </c>
      <c r="W2757" s="6">
        <f>+IF(OR(K2757="27",K2757="28",K2757="29"),VLOOKUP(L2757,[1]listaMateriales!A:E,5,0),0)*N2757/1000</f>
        <v>0</v>
      </c>
      <c r="X2757" s="6">
        <f>+IF(W2757=0,0,T2757/W2757)</f>
        <v>0</v>
      </c>
      <c r="Y2757" s="1" t="str">
        <f>MID(L2757,14,1)</f>
        <v/>
      </c>
      <c r="Z2757" s="2" t="str">
        <f>IF(IFERROR(FIND("PUL",M2757,1),0)&gt;1,"pulido","no")</f>
        <v>no</v>
      </c>
      <c r="AA2757" s="2" t="str">
        <f>IF(IFERROR(FIND("BIOC",M2757,1),0)&gt;1,"BIOCITY","no")</f>
        <v>no</v>
      </c>
      <c r="AB2757" s="2">
        <f>IFERROR(SEARCH("INT",F2757,1),0)+IFERROR(SEARCH("DEV",F2757,1),0)+IFERROR(SEARCH("FC",F2757,1),0)+IFERROR(SEARCH("USD",F2757,1),0)</f>
        <v>0</v>
      </c>
    </row>
    <row r="2758" spans="20:28" x14ac:dyDescent="0.2">
      <c r="T2758" s="6">
        <f>+S2758*N2758</f>
        <v>0</v>
      </c>
      <c r="U2758" s="6">
        <f>+S2758*Q2758</f>
        <v>0</v>
      </c>
      <c r="V2758" s="1" t="str">
        <f>IF(AB2758=0,IFERROR(VLOOKUP(L2758,[1]listaMateriales!A:K,11,0),"-"),"Sin producto")</f>
        <v>Sin Producto</v>
      </c>
      <c r="W2758" s="6">
        <f>+IF(OR(K2758="27",K2758="28",K2758="29"),VLOOKUP(L2758,[1]listaMateriales!A:E,5,0),0)*N2758/1000</f>
        <v>0</v>
      </c>
      <c r="X2758" s="6">
        <f>+IF(W2758=0,0,T2758/W2758)</f>
        <v>0</v>
      </c>
      <c r="Y2758" s="1" t="str">
        <f>MID(L2758,14,1)</f>
        <v/>
      </c>
      <c r="Z2758" s="2" t="str">
        <f>IF(IFERROR(FIND("PUL",M2758,1),0)&gt;1,"pulido","no")</f>
        <v>no</v>
      </c>
      <c r="AA2758" s="2" t="str">
        <f>IF(IFERROR(FIND("BIOC",M2758,1),0)&gt;1,"BIOCITY","no")</f>
        <v>no</v>
      </c>
      <c r="AB2758" s="2">
        <f>IFERROR(SEARCH("INT",F2758,1),0)+IFERROR(SEARCH("DEV",F2758,1),0)+IFERROR(SEARCH("FC",F2758,1),0)+IFERROR(SEARCH("USD",F2758,1),0)</f>
        <v>0</v>
      </c>
    </row>
    <row r="2759" spans="20:28" x14ac:dyDescent="0.2">
      <c r="T2759" s="6">
        <f>+S2759*N2759</f>
        <v>0</v>
      </c>
      <c r="U2759" s="6">
        <f>+S2759*Q2759</f>
        <v>0</v>
      </c>
      <c r="V2759" s="1" t="str">
        <f>IF(AB2759=0,IFERROR(VLOOKUP(L2759,[1]listaMateriales!A:K,11,0),"-"),"Sin producto")</f>
        <v>Sin Producto</v>
      </c>
      <c r="W2759" s="6">
        <f>+IF(OR(K2759="27",K2759="28",K2759="29"),VLOOKUP(L2759,[1]listaMateriales!A:E,5,0),0)*N2759/1000</f>
        <v>0</v>
      </c>
      <c r="X2759" s="6">
        <f>+IF(W2759=0,0,T2759/W2759)</f>
        <v>0</v>
      </c>
      <c r="Y2759" s="1" t="str">
        <f>MID(L2759,14,1)</f>
        <v/>
      </c>
      <c r="Z2759" s="2" t="str">
        <f>IF(IFERROR(FIND("PUL",M2759,1),0)&gt;1,"pulido","no")</f>
        <v>no</v>
      </c>
      <c r="AA2759" s="2" t="str">
        <f>IF(IFERROR(FIND("BIOC",M2759,1),0)&gt;1,"BIOCITY","no")</f>
        <v>no</v>
      </c>
      <c r="AB2759" s="2">
        <f>IFERROR(SEARCH("INT",F2759,1),0)+IFERROR(SEARCH("DEV",F2759,1),0)+IFERROR(SEARCH("FC",F2759,1),0)+IFERROR(SEARCH("USD",F2759,1),0)</f>
        <v>0</v>
      </c>
    </row>
    <row r="2760" spans="20:28" x14ac:dyDescent="0.2">
      <c r="T2760" s="6">
        <f>+S2760*N2760</f>
        <v>0</v>
      </c>
      <c r="U2760" s="6">
        <f>+S2760*Q2760</f>
        <v>0</v>
      </c>
      <c r="V2760" s="1" t="str">
        <f>IF(AB2760=0,IFERROR(VLOOKUP(L2760,[1]listaMateriales!A:K,11,0),"-"),"Sin producto")</f>
        <v>Sin Producto</v>
      </c>
      <c r="W2760" s="6">
        <f>+IF(OR(K2760="27",K2760="28",K2760="29"),VLOOKUP(L2760,[1]listaMateriales!A:E,5,0),0)*N2760/1000</f>
        <v>0</v>
      </c>
      <c r="X2760" s="6">
        <f>+IF(W2760=0,0,T2760/W2760)</f>
        <v>0</v>
      </c>
      <c r="Y2760" s="1" t="str">
        <f>MID(L2760,14,1)</f>
        <v/>
      </c>
      <c r="Z2760" s="2" t="str">
        <f>IF(IFERROR(FIND("PUL",M2760,1),0)&gt;1,"pulido","no")</f>
        <v>no</v>
      </c>
      <c r="AA2760" s="2" t="str">
        <f>IF(IFERROR(FIND("BIOC",M2760,1),0)&gt;1,"BIOCITY","no")</f>
        <v>no</v>
      </c>
      <c r="AB2760" s="2">
        <f>IFERROR(SEARCH("INT",F2760,1),0)+IFERROR(SEARCH("DEV",F2760,1),0)+IFERROR(SEARCH("FC",F2760,1),0)+IFERROR(SEARCH("USD",F2760,1),0)</f>
        <v>0</v>
      </c>
    </row>
    <row r="2761" spans="20:28" x14ac:dyDescent="0.2">
      <c r="T2761" s="6">
        <f>+S2761*N2761</f>
        <v>0</v>
      </c>
      <c r="U2761" s="6">
        <f>+S2761*Q2761</f>
        <v>0</v>
      </c>
      <c r="V2761" s="1" t="str">
        <f>IF(AB2761=0,IFERROR(VLOOKUP(L2761,[1]listaMateriales!A:K,11,0),"-"),"Sin producto")</f>
        <v>Sin Producto</v>
      </c>
      <c r="W2761" s="6">
        <f>+IF(OR(K2761="27",K2761="28",K2761="29"),VLOOKUP(L2761,[1]listaMateriales!A:E,5,0),0)*N2761/1000</f>
        <v>0</v>
      </c>
      <c r="X2761" s="6">
        <f>+IF(W2761=0,0,T2761/W2761)</f>
        <v>0</v>
      </c>
      <c r="Y2761" s="1" t="str">
        <f>MID(L2761,14,1)</f>
        <v/>
      </c>
      <c r="Z2761" s="2" t="str">
        <f>IF(IFERROR(FIND("PUL",M2761,1),0)&gt;1,"pulido","no")</f>
        <v>no</v>
      </c>
      <c r="AA2761" s="2" t="str">
        <f>IF(IFERROR(FIND("BIOC",M2761,1),0)&gt;1,"BIOCITY","no")</f>
        <v>no</v>
      </c>
      <c r="AB2761" s="2">
        <f>IFERROR(SEARCH("INT",F2761,1),0)+IFERROR(SEARCH("DEV",F2761,1),0)+IFERROR(SEARCH("FC",F2761,1),0)+IFERROR(SEARCH("USD",F2761,1),0)</f>
        <v>0</v>
      </c>
    </row>
    <row r="2762" spans="20:28" x14ac:dyDescent="0.2">
      <c r="T2762" s="6">
        <f>+S2762*N2762</f>
        <v>0</v>
      </c>
      <c r="U2762" s="6">
        <f>+S2762*Q2762</f>
        <v>0</v>
      </c>
      <c r="V2762" s="1" t="str">
        <f>IF(AB2762=0,IFERROR(VLOOKUP(L2762,[1]listaMateriales!A:K,11,0),"-"),"Sin producto")</f>
        <v>Sin Producto</v>
      </c>
      <c r="W2762" s="6">
        <f>+IF(OR(K2762="27",K2762="28",K2762="29"),VLOOKUP(L2762,[1]listaMateriales!A:E,5,0),0)*N2762/1000</f>
        <v>0</v>
      </c>
      <c r="X2762" s="6">
        <f>+IF(W2762=0,0,T2762/W2762)</f>
        <v>0</v>
      </c>
      <c r="Y2762" s="1" t="str">
        <f>MID(L2762,14,1)</f>
        <v/>
      </c>
      <c r="Z2762" s="2" t="str">
        <f>IF(IFERROR(FIND("PUL",M2762,1),0)&gt;1,"pulido","no")</f>
        <v>no</v>
      </c>
      <c r="AA2762" s="2" t="str">
        <f>IF(IFERROR(FIND("BIOC",M2762,1),0)&gt;1,"BIOCITY","no")</f>
        <v>no</v>
      </c>
      <c r="AB2762" s="2">
        <f>IFERROR(SEARCH("INT",F2762,1),0)+IFERROR(SEARCH("DEV",F2762,1),0)+IFERROR(SEARCH("FC",F2762,1),0)+IFERROR(SEARCH("USD",F2762,1),0)</f>
        <v>0</v>
      </c>
    </row>
    <row r="2763" spans="20:28" x14ac:dyDescent="0.2">
      <c r="T2763" s="6">
        <f>+S2763*N2763</f>
        <v>0</v>
      </c>
      <c r="U2763" s="6">
        <f>+S2763*Q2763</f>
        <v>0</v>
      </c>
      <c r="V2763" s="1" t="str">
        <f>IF(AB2763=0,IFERROR(VLOOKUP(L2763,[1]listaMateriales!A:K,11,0),"-"),"Sin producto")</f>
        <v>Sin Producto</v>
      </c>
      <c r="W2763" s="6">
        <f>+IF(OR(K2763="27",K2763="28",K2763="29"),VLOOKUP(L2763,[1]listaMateriales!A:E,5,0),0)*N2763/1000</f>
        <v>0</v>
      </c>
      <c r="X2763" s="6">
        <f>+IF(W2763=0,0,T2763/W2763)</f>
        <v>0</v>
      </c>
      <c r="Y2763" s="1" t="str">
        <f>MID(L2763,14,1)</f>
        <v/>
      </c>
      <c r="Z2763" s="2" t="str">
        <f>IF(IFERROR(FIND("PUL",M2763,1),0)&gt;1,"pulido","no")</f>
        <v>no</v>
      </c>
      <c r="AA2763" s="2" t="str">
        <f>IF(IFERROR(FIND("BIOC",M2763,1),0)&gt;1,"BIOCITY","no")</f>
        <v>no</v>
      </c>
      <c r="AB2763" s="2">
        <f>IFERROR(SEARCH("INT",F2763,1),0)+IFERROR(SEARCH("DEV",F2763,1),0)+IFERROR(SEARCH("FC",F2763,1),0)+IFERROR(SEARCH("USD",F2763,1),0)</f>
        <v>0</v>
      </c>
    </row>
    <row r="2764" spans="20:28" x14ac:dyDescent="0.2">
      <c r="T2764" s="6">
        <f>+S2764*N2764</f>
        <v>0</v>
      </c>
      <c r="U2764" s="6">
        <f>+S2764*Q2764</f>
        <v>0</v>
      </c>
      <c r="V2764" s="1" t="str">
        <f>IF(AB2764=0,IFERROR(VLOOKUP(L2764,[1]listaMateriales!A:K,11,0),"-"),"Sin producto")</f>
        <v>Sin Producto</v>
      </c>
      <c r="W2764" s="6">
        <f>+IF(OR(K2764="27",K2764="28",K2764="29"),VLOOKUP(L2764,[1]listaMateriales!A:E,5,0),0)*N2764/1000</f>
        <v>0</v>
      </c>
      <c r="X2764" s="6">
        <f>+IF(W2764=0,0,T2764/W2764)</f>
        <v>0</v>
      </c>
      <c r="Y2764" s="1" t="str">
        <f>MID(L2764,14,1)</f>
        <v/>
      </c>
      <c r="Z2764" s="2" t="str">
        <f>IF(IFERROR(FIND("PUL",M2764,1),0)&gt;1,"pulido","no")</f>
        <v>no</v>
      </c>
      <c r="AA2764" s="2" t="str">
        <f>IF(IFERROR(FIND("BIOC",M2764,1),0)&gt;1,"BIOCITY","no")</f>
        <v>no</v>
      </c>
      <c r="AB2764" s="2">
        <f>IFERROR(SEARCH("INT",F2764,1),0)+IFERROR(SEARCH("DEV",F2764,1),0)+IFERROR(SEARCH("FC",F2764,1),0)+IFERROR(SEARCH("USD",F2764,1),0)</f>
        <v>0</v>
      </c>
    </row>
    <row r="2765" spans="20:28" x14ac:dyDescent="0.2">
      <c r="T2765" s="6">
        <f>+S2765*N2765</f>
        <v>0</v>
      </c>
      <c r="U2765" s="6">
        <f>+S2765*Q2765</f>
        <v>0</v>
      </c>
      <c r="V2765" s="1" t="str">
        <f>IF(AB2765=0,IFERROR(VLOOKUP(L2765,[1]listaMateriales!A:K,11,0),"-"),"Sin producto")</f>
        <v>Sin Producto</v>
      </c>
      <c r="W2765" s="6">
        <f>+IF(OR(K2765="27",K2765="28",K2765="29"),VLOOKUP(L2765,[1]listaMateriales!A:E,5,0),0)*N2765/1000</f>
        <v>0</v>
      </c>
      <c r="X2765" s="6">
        <f>+IF(W2765=0,0,T2765/W2765)</f>
        <v>0</v>
      </c>
      <c r="Y2765" s="1" t="str">
        <f>MID(L2765,14,1)</f>
        <v/>
      </c>
      <c r="Z2765" s="2" t="str">
        <f>IF(IFERROR(FIND("PUL",M2765,1),0)&gt;1,"pulido","no")</f>
        <v>no</v>
      </c>
      <c r="AA2765" s="2" t="str">
        <f>IF(IFERROR(FIND("BIOC",M2765,1),0)&gt;1,"BIOCITY","no")</f>
        <v>no</v>
      </c>
      <c r="AB2765" s="2">
        <f>IFERROR(SEARCH("INT",F2765,1),0)+IFERROR(SEARCH("DEV",F2765,1),0)+IFERROR(SEARCH("FC",F2765,1),0)+IFERROR(SEARCH("USD",F2765,1),0)</f>
        <v>0</v>
      </c>
    </row>
    <row r="2766" spans="20:28" x14ac:dyDescent="0.2">
      <c r="T2766" s="6">
        <f>+S2766*N2766</f>
        <v>0</v>
      </c>
      <c r="U2766" s="6">
        <f>+S2766*Q2766</f>
        <v>0</v>
      </c>
      <c r="V2766" s="1" t="str">
        <f>IF(AB2766=0,IFERROR(VLOOKUP(L2766,[1]listaMateriales!A:K,11,0),"-"),"Sin producto")</f>
        <v>Sin Producto</v>
      </c>
      <c r="W2766" s="6">
        <f>+IF(OR(K2766="27",K2766="28",K2766="29"),VLOOKUP(L2766,[1]listaMateriales!A:E,5,0),0)*N2766/1000</f>
        <v>0</v>
      </c>
      <c r="X2766" s="6">
        <f>+IF(W2766=0,0,T2766/W2766)</f>
        <v>0</v>
      </c>
      <c r="Y2766" s="1" t="str">
        <f>MID(L2766,14,1)</f>
        <v/>
      </c>
      <c r="Z2766" s="2" t="str">
        <f>IF(IFERROR(FIND("PUL",M2766,1),0)&gt;1,"pulido","no")</f>
        <v>no</v>
      </c>
      <c r="AA2766" s="2" t="str">
        <f>IF(IFERROR(FIND("BIOC",M2766,1),0)&gt;1,"BIOCITY","no")</f>
        <v>no</v>
      </c>
      <c r="AB2766" s="2">
        <f>IFERROR(SEARCH("INT",F2766,1),0)+IFERROR(SEARCH("DEV",F2766,1),0)+IFERROR(SEARCH("FC",F2766,1),0)+IFERROR(SEARCH("USD",F2766,1),0)</f>
        <v>0</v>
      </c>
    </row>
    <row r="2767" spans="20:28" x14ac:dyDescent="0.2">
      <c r="T2767" s="6">
        <f>+S2767*N2767</f>
        <v>0</v>
      </c>
      <c r="U2767" s="6">
        <f>+S2767*Q2767</f>
        <v>0</v>
      </c>
      <c r="V2767" s="1" t="str">
        <f>IF(AB2767=0,IFERROR(VLOOKUP(L2767,[1]listaMateriales!A:K,11,0),"-"),"Sin producto")</f>
        <v>Sin Producto</v>
      </c>
      <c r="W2767" s="6">
        <f>+IF(OR(K2767="27",K2767="28",K2767="29"),VLOOKUP(L2767,[1]listaMateriales!A:E,5,0),0)*N2767/1000</f>
        <v>0</v>
      </c>
      <c r="X2767" s="6">
        <f>+IF(W2767=0,0,T2767/W2767)</f>
        <v>0</v>
      </c>
      <c r="Y2767" s="1" t="str">
        <f>MID(L2767,14,1)</f>
        <v/>
      </c>
      <c r="Z2767" s="2" t="str">
        <f>IF(IFERROR(FIND("PUL",M2767,1),0)&gt;1,"pulido","no")</f>
        <v>no</v>
      </c>
      <c r="AA2767" s="2" t="str">
        <f>IF(IFERROR(FIND("BIOC",M2767,1),0)&gt;1,"BIOCITY","no")</f>
        <v>no</v>
      </c>
      <c r="AB2767" s="2">
        <f>IFERROR(SEARCH("INT",F2767,1),0)+IFERROR(SEARCH("DEV",F2767,1),0)+IFERROR(SEARCH("FC",F2767,1),0)+IFERROR(SEARCH("USD",F2767,1),0)</f>
        <v>0</v>
      </c>
    </row>
    <row r="2768" spans="20:28" x14ac:dyDescent="0.2">
      <c r="T2768" s="6">
        <f>+S2768*N2768</f>
        <v>0</v>
      </c>
      <c r="U2768" s="6">
        <f>+S2768*Q2768</f>
        <v>0</v>
      </c>
      <c r="V2768" s="1" t="str">
        <f>IF(AB2768=0,IFERROR(VLOOKUP(L2768,[1]listaMateriales!A:K,11,0),"-"),"Sin producto")</f>
        <v>Sin Producto</v>
      </c>
      <c r="W2768" s="6">
        <f>+IF(OR(K2768="27",K2768="28",K2768="29"),VLOOKUP(L2768,[1]listaMateriales!A:E,5,0),0)*N2768/1000</f>
        <v>0</v>
      </c>
      <c r="X2768" s="6">
        <f>+IF(W2768=0,0,T2768/W2768)</f>
        <v>0</v>
      </c>
      <c r="Y2768" s="1" t="str">
        <f>MID(L2768,14,1)</f>
        <v/>
      </c>
      <c r="Z2768" s="2" t="str">
        <f>IF(IFERROR(FIND("PUL",M2768,1),0)&gt;1,"pulido","no")</f>
        <v>no</v>
      </c>
      <c r="AA2768" s="2" t="str">
        <f>IF(IFERROR(FIND("BIOC",M2768,1),0)&gt;1,"BIOCITY","no")</f>
        <v>no</v>
      </c>
      <c r="AB2768" s="2">
        <f>IFERROR(SEARCH("INT",F2768,1),0)+IFERROR(SEARCH("DEV",F2768,1),0)+IFERROR(SEARCH("FC",F2768,1),0)+IFERROR(SEARCH("USD",F2768,1),0)</f>
        <v>0</v>
      </c>
    </row>
    <row r="2769" spans="20:28" x14ac:dyDescent="0.2">
      <c r="T2769" s="6">
        <f>+S2769*N2769</f>
        <v>0</v>
      </c>
      <c r="U2769" s="6">
        <f>+S2769*Q2769</f>
        <v>0</v>
      </c>
      <c r="V2769" s="1" t="str">
        <f>IF(AB2769=0,IFERROR(VLOOKUP(L2769,[1]listaMateriales!A:K,11,0),"-"),"Sin producto")</f>
        <v>Sin Producto</v>
      </c>
      <c r="W2769" s="6">
        <f>+IF(OR(K2769="27",K2769="28",K2769="29"),VLOOKUP(L2769,[1]listaMateriales!A:E,5,0),0)*N2769/1000</f>
        <v>0</v>
      </c>
      <c r="X2769" s="6">
        <f>+IF(W2769=0,0,T2769/W2769)</f>
        <v>0</v>
      </c>
      <c r="Y2769" s="1" t="str">
        <f>MID(L2769,14,1)</f>
        <v/>
      </c>
      <c r="Z2769" s="2" t="str">
        <f>IF(IFERROR(FIND("PUL",M2769,1),0)&gt;1,"pulido","no")</f>
        <v>no</v>
      </c>
      <c r="AA2769" s="2" t="str">
        <f>IF(IFERROR(FIND("BIOC",M2769,1),0)&gt;1,"BIOCITY","no")</f>
        <v>no</v>
      </c>
      <c r="AB2769" s="2">
        <f>IFERROR(SEARCH("INT",F2769,1),0)+IFERROR(SEARCH("DEV",F2769,1),0)+IFERROR(SEARCH("FC",F2769,1),0)+IFERROR(SEARCH("USD",F2769,1),0)</f>
        <v>0</v>
      </c>
    </row>
    <row r="2770" spans="20:28" x14ac:dyDescent="0.2">
      <c r="T2770" s="6">
        <f>+S2770*N2770</f>
        <v>0</v>
      </c>
      <c r="U2770" s="6">
        <f>+S2770*Q2770</f>
        <v>0</v>
      </c>
      <c r="V2770" s="1" t="str">
        <f>IF(AB2770=0,IFERROR(VLOOKUP(L2770,[1]listaMateriales!A:K,11,0),"-"),"Sin producto")</f>
        <v>Sin Producto</v>
      </c>
      <c r="W2770" s="6">
        <f>+IF(OR(K2770="27",K2770="28",K2770="29"),VLOOKUP(L2770,[1]listaMateriales!A:E,5,0),0)*N2770/1000</f>
        <v>0</v>
      </c>
      <c r="X2770" s="6">
        <f>+IF(W2770=0,0,T2770/W2770)</f>
        <v>0</v>
      </c>
      <c r="Y2770" s="1" t="str">
        <f>MID(L2770,14,1)</f>
        <v/>
      </c>
      <c r="Z2770" s="2" t="str">
        <f>IF(IFERROR(FIND("PUL",M2770,1),0)&gt;1,"pulido","no")</f>
        <v>no</v>
      </c>
      <c r="AA2770" s="2" t="str">
        <f>IF(IFERROR(FIND("BIOC",M2770,1),0)&gt;1,"BIOCITY","no")</f>
        <v>no</v>
      </c>
      <c r="AB2770" s="2">
        <f>IFERROR(SEARCH("INT",F2770,1),0)+IFERROR(SEARCH("DEV",F2770,1),0)+IFERROR(SEARCH("FC",F2770,1),0)+IFERROR(SEARCH("USD",F2770,1),0)</f>
        <v>0</v>
      </c>
    </row>
    <row r="2771" spans="20:28" x14ac:dyDescent="0.2">
      <c r="T2771" s="6">
        <f>+S2771*N2771</f>
        <v>0</v>
      </c>
      <c r="U2771" s="6">
        <f>+S2771*Q2771</f>
        <v>0</v>
      </c>
      <c r="V2771" s="1" t="str">
        <f>IF(AB2771=0,IFERROR(VLOOKUP(L2771,[1]listaMateriales!A:K,11,0),"-"),"Sin producto")</f>
        <v>Sin Producto</v>
      </c>
      <c r="W2771" s="6">
        <f>+IF(OR(K2771="27",K2771="28",K2771="29"),VLOOKUP(L2771,[1]listaMateriales!A:E,5,0),0)*N2771/1000</f>
        <v>0</v>
      </c>
      <c r="X2771" s="6">
        <f>+IF(W2771=0,0,T2771/W2771)</f>
        <v>0</v>
      </c>
      <c r="Y2771" s="1" t="str">
        <f>MID(L2771,14,1)</f>
        <v/>
      </c>
      <c r="Z2771" s="2" t="str">
        <f>IF(IFERROR(FIND("PUL",M2771,1),0)&gt;1,"pulido","no")</f>
        <v>no</v>
      </c>
      <c r="AA2771" s="2" t="str">
        <f>IF(IFERROR(FIND("BIOC",M2771,1),0)&gt;1,"BIOCITY","no")</f>
        <v>no</v>
      </c>
      <c r="AB2771" s="2">
        <f>IFERROR(SEARCH("INT",F2771,1),0)+IFERROR(SEARCH("DEV",F2771,1),0)+IFERROR(SEARCH("FC",F2771,1),0)+IFERROR(SEARCH("USD",F2771,1),0)</f>
        <v>0</v>
      </c>
    </row>
    <row r="2772" spans="20:28" x14ac:dyDescent="0.2">
      <c r="T2772" s="6">
        <f>+S2772*N2772</f>
        <v>0</v>
      </c>
      <c r="U2772" s="6">
        <f>+S2772*Q2772</f>
        <v>0</v>
      </c>
      <c r="V2772" s="1" t="str">
        <f>IF(AB2772=0,IFERROR(VLOOKUP(L2772,[1]listaMateriales!A:K,11,0),"-"),"Sin producto")</f>
        <v>Sin Producto</v>
      </c>
      <c r="W2772" s="6">
        <f>+IF(OR(K2772="27",K2772="28",K2772="29"),VLOOKUP(L2772,[1]listaMateriales!A:E,5,0),0)*N2772/1000</f>
        <v>0</v>
      </c>
      <c r="X2772" s="6">
        <f>+IF(W2772=0,0,T2772/W2772)</f>
        <v>0</v>
      </c>
      <c r="Y2772" s="1" t="str">
        <f>MID(L2772,14,1)</f>
        <v/>
      </c>
      <c r="Z2772" s="2" t="str">
        <f>IF(IFERROR(FIND("PUL",M2772,1),0)&gt;1,"pulido","no")</f>
        <v>no</v>
      </c>
      <c r="AA2772" s="2" t="str">
        <f>IF(IFERROR(FIND("BIOC",M2772,1),0)&gt;1,"BIOCITY","no")</f>
        <v>no</v>
      </c>
      <c r="AB2772" s="2">
        <f>IFERROR(SEARCH("INT",F2772,1),0)+IFERROR(SEARCH("DEV",F2772,1),0)+IFERROR(SEARCH("FC",F2772,1),0)+IFERROR(SEARCH("USD",F2772,1),0)</f>
        <v>0</v>
      </c>
    </row>
    <row r="2773" spans="20:28" x14ac:dyDescent="0.2">
      <c r="T2773" s="6">
        <f>+S2773*N2773</f>
        <v>0</v>
      </c>
      <c r="U2773" s="6">
        <f>+S2773*Q2773</f>
        <v>0</v>
      </c>
      <c r="V2773" s="1" t="str">
        <f>IF(AB2773=0,IFERROR(VLOOKUP(L2773,[1]listaMateriales!A:K,11,0),"-"),"Sin producto")</f>
        <v>Sin Producto</v>
      </c>
      <c r="W2773" s="6">
        <f>+IF(OR(K2773="27",K2773="28",K2773="29"),VLOOKUP(L2773,[1]listaMateriales!A:E,5,0),0)*N2773/1000</f>
        <v>0</v>
      </c>
      <c r="X2773" s="6">
        <f>+IF(W2773=0,0,T2773/W2773)</f>
        <v>0</v>
      </c>
      <c r="Y2773" s="1" t="str">
        <f>MID(L2773,14,1)</f>
        <v/>
      </c>
      <c r="Z2773" s="2" t="str">
        <f>IF(IFERROR(FIND("PUL",M2773,1),0)&gt;1,"pulido","no")</f>
        <v>no</v>
      </c>
      <c r="AA2773" s="2" t="str">
        <f>IF(IFERROR(FIND("BIOC",M2773,1),0)&gt;1,"BIOCITY","no")</f>
        <v>no</v>
      </c>
      <c r="AB2773" s="2">
        <f>IFERROR(SEARCH("INT",F2773,1),0)+IFERROR(SEARCH("DEV",F2773,1),0)+IFERROR(SEARCH("FC",F2773,1),0)+IFERROR(SEARCH("USD",F2773,1),0)</f>
        <v>0</v>
      </c>
    </row>
    <row r="2774" spans="20:28" x14ac:dyDescent="0.2">
      <c r="T2774" s="6">
        <f>+S2774*N2774</f>
        <v>0</v>
      </c>
      <c r="U2774" s="6">
        <f>+S2774*Q2774</f>
        <v>0</v>
      </c>
      <c r="V2774" s="1" t="str">
        <f>IF(AB2774=0,IFERROR(VLOOKUP(L2774,[1]listaMateriales!A:K,11,0),"-"),"Sin producto")</f>
        <v>Sin Producto</v>
      </c>
      <c r="W2774" s="6">
        <f>+IF(OR(K2774="27",K2774="28",K2774="29"),VLOOKUP(L2774,[1]listaMateriales!A:E,5,0),0)*N2774/1000</f>
        <v>0</v>
      </c>
      <c r="X2774" s="6">
        <f>+IF(W2774=0,0,T2774/W2774)</f>
        <v>0</v>
      </c>
      <c r="Y2774" s="1" t="str">
        <f>MID(L2774,14,1)</f>
        <v/>
      </c>
      <c r="Z2774" s="2" t="str">
        <f>IF(IFERROR(FIND("PUL",M2774,1),0)&gt;1,"pulido","no")</f>
        <v>no</v>
      </c>
      <c r="AA2774" s="2" t="str">
        <f>IF(IFERROR(FIND("BIOC",M2774,1),0)&gt;1,"BIOCITY","no")</f>
        <v>no</v>
      </c>
      <c r="AB2774" s="2">
        <f>IFERROR(SEARCH("INT",F2774,1),0)+IFERROR(SEARCH("DEV",F2774,1),0)+IFERROR(SEARCH("FC",F2774,1),0)+IFERROR(SEARCH("USD",F2774,1),0)</f>
        <v>0</v>
      </c>
    </row>
    <row r="2775" spans="20:28" x14ac:dyDescent="0.2">
      <c r="T2775" s="6">
        <f>+S2775*N2775</f>
        <v>0</v>
      </c>
      <c r="U2775" s="6">
        <f>+S2775*Q2775</f>
        <v>0</v>
      </c>
      <c r="V2775" s="1" t="str">
        <f>IF(AB2775=0,IFERROR(VLOOKUP(L2775,[1]listaMateriales!A:K,11,0),"-"),"Sin producto")</f>
        <v>Sin Producto</v>
      </c>
      <c r="W2775" s="6">
        <f>+IF(OR(K2775="27",K2775="28",K2775="29"),VLOOKUP(L2775,[1]listaMateriales!A:E,5,0),0)*N2775/1000</f>
        <v>0</v>
      </c>
      <c r="X2775" s="6">
        <f>+IF(W2775=0,0,T2775/W2775)</f>
        <v>0</v>
      </c>
      <c r="Y2775" s="1" t="str">
        <f>MID(L2775,14,1)</f>
        <v/>
      </c>
      <c r="Z2775" s="2" t="str">
        <f>IF(IFERROR(FIND("PUL",M2775,1),0)&gt;1,"pulido","no")</f>
        <v>no</v>
      </c>
      <c r="AA2775" s="2" t="str">
        <f>IF(IFERROR(FIND("BIOC",M2775,1),0)&gt;1,"BIOCITY","no")</f>
        <v>no</v>
      </c>
      <c r="AB2775" s="2">
        <f>IFERROR(SEARCH("INT",F2775,1),0)+IFERROR(SEARCH("DEV",F2775,1),0)+IFERROR(SEARCH("FC",F2775,1),0)+IFERROR(SEARCH("USD",F2775,1),0)</f>
        <v>0</v>
      </c>
    </row>
    <row r="2776" spans="20:28" x14ac:dyDescent="0.2">
      <c r="T2776" s="6">
        <f>+S2776*N2776</f>
        <v>0</v>
      </c>
      <c r="U2776" s="6">
        <f>+S2776*Q2776</f>
        <v>0</v>
      </c>
      <c r="V2776" s="1" t="str">
        <f>IF(AB2776=0,IFERROR(VLOOKUP(L2776,[1]listaMateriales!A:K,11,0),"-"),"Sin producto")</f>
        <v>Sin Producto</v>
      </c>
      <c r="W2776" s="6">
        <f>+IF(OR(K2776="27",K2776="28",K2776="29"),VLOOKUP(L2776,[1]listaMateriales!A:E,5,0),0)*N2776/1000</f>
        <v>0</v>
      </c>
      <c r="X2776" s="6">
        <f>+IF(W2776=0,0,T2776/W2776)</f>
        <v>0</v>
      </c>
      <c r="Y2776" s="1" t="str">
        <f>MID(L2776,14,1)</f>
        <v/>
      </c>
      <c r="Z2776" s="2" t="str">
        <f>IF(IFERROR(FIND("PUL",M2776,1),0)&gt;1,"pulido","no")</f>
        <v>no</v>
      </c>
      <c r="AA2776" s="2" t="str">
        <f>IF(IFERROR(FIND("BIOC",M2776,1),0)&gt;1,"BIOCITY","no")</f>
        <v>no</v>
      </c>
      <c r="AB2776" s="2">
        <f>IFERROR(SEARCH("INT",F2776,1),0)+IFERROR(SEARCH("DEV",F2776,1),0)+IFERROR(SEARCH("FC",F2776,1),0)+IFERROR(SEARCH("USD",F2776,1),0)</f>
        <v>0</v>
      </c>
    </row>
    <row r="2777" spans="20:28" x14ac:dyDescent="0.2">
      <c r="T2777" s="6">
        <f>+S2777*N2777</f>
        <v>0</v>
      </c>
      <c r="U2777" s="6">
        <f>+S2777*Q2777</f>
        <v>0</v>
      </c>
      <c r="V2777" s="1" t="str">
        <f>IF(AB2777=0,IFERROR(VLOOKUP(L2777,[1]listaMateriales!A:K,11,0),"-"),"Sin producto")</f>
        <v>Sin Producto</v>
      </c>
      <c r="W2777" s="6">
        <f>+IF(OR(K2777="27",K2777="28",K2777="29"),VLOOKUP(L2777,[1]listaMateriales!A:E,5,0),0)*N2777/1000</f>
        <v>0</v>
      </c>
      <c r="X2777" s="6">
        <f>+IF(W2777=0,0,T2777/W2777)</f>
        <v>0</v>
      </c>
      <c r="Y2777" s="1" t="str">
        <f>MID(L2777,14,1)</f>
        <v/>
      </c>
      <c r="Z2777" s="2" t="str">
        <f>IF(IFERROR(FIND("PUL",M2777,1),0)&gt;1,"pulido","no")</f>
        <v>no</v>
      </c>
      <c r="AA2777" s="2" t="str">
        <f>IF(IFERROR(FIND("BIOC",M2777,1),0)&gt;1,"BIOCITY","no")</f>
        <v>no</v>
      </c>
      <c r="AB2777" s="2">
        <f>IFERROR(SEARCH("INT",F2777,1),0)+IFERROR(SEARCH("DEV",F2777,1),0)+IFERROR(SEARCH("FC",F2777,1),0)+IFERROR(SEARCH("USD",F2777,1),0)</f>
        <v>0</v>
      </c>
    </row>
    <row r="2778" spans="20:28" x14ac:dyDescent="0.2">
      <c r="T2778" s="6">
        <f>+S2778*N2778</f>
        <v>0</v>
      </c>
      <c r="U2778" s="6">
        <f>+S2778*Q2778</f>
        <v>0</v>
      </c>
      <c r="V2778" s="1" t="str">
        <f>IF(AB2778=0,IFERROR(VLOOKUP(L2778,[1]listaMateriales!A:K,11,0),"-"),"Sin producto")</f>
        <v>Sin Producto</v>
      </c>
      <c r="W2778" s="6">
        <f>+IF(OR(K2778="27",K2778="28",K2778="29"),VLOOKUP(L2778,[1]listaMateriales!A:E,5,0),0)*N2778/1000</f>
        <v>0</v>
      </c>
      <c r="X2778" s="6">
        <f>+IF(W2778=0,0,T2778/W2778)</f>
        <v>0</v>
      </c>
      <c r="Y2778" s="1" t="str">
        <f>MID(L2778,14,1)</f>
        <v/>
      </c>
      <c r="Z2778" s="2" t="str">
        <f>IF(IFERROR(FIND("PUL",M2778,1),0)&gt;1,"pulido","no")</f>
        <v>no</v>
      </c>
      <c r="AA2778" s="2" t="str">
        <f>IF(IFERROR(FIND("BIOC",M2778,1),0)&gt;1,"BIOCITY","no")</f>
        <v>no</v>
      </c>
      <c r="AB2778" s="2">
        <f>IFERROR(SEARCH("INT",F2778,1),0)+IFERROR(SEARCH("DEV",F2778,1),0)+IFERROR(SEARCH("FC",F2778,1),0)+IFERROR(SEARCH("USD",F2778,1),0)</f>
        <v>0</v>
      </c>
    </row>
    <row r="2779" spans="20:28" x14ac:dyDescent="0.2">
      <c r="T2779" s="6">
        <f>+S2779*N2779</f>
        <v>0</v>
      </c>
      <c r="U2779" s="6">
        <f>+S2779*Q2779</f>
        <v>0</v>
      </c>
      <c r="V2779" s="1" t="str">
        <f>IF(AB2779=0,IFERROR(VLOOKUP(L2779,[1]listaMateriales!A:K,11,0),"-"),"Sin producto")</f>
        <v>Sin Producto</v>
      </c>
      <c r="W2779" s="6">
        <f>+IF(OR(K2779="27",K2779="28",K2779="29"),VLOOKUP(L2779,[1]listaMateriales!A:E,5,0),0)*N2779/1000</f>
        <v>0</v>
      </c>
      <c r="X2779" s="6">
        <f>+IF(W2779=0,0,T2779/W2779)</f>
        <v>0</v>
      </c>
      <c r="Y2779" s="1" t="str">
        <f>MID(L2779,14,1)</f>
        <v/>
      </c>
      <c r="Z2779" s="2" t="str">
        <f>IF(IFERROR(FIND("PUL",M2779,1),0)&gt;1,"pulido","no")</f>
        <v>no</v>
      </c>
      <c r="AA2779" s="2" t="str">
        <f>IF(IFERROR(FIND("BIOC",M2779,1),0)&gt;1,"BIOCITY","no")</f>
        <v>no</v>
      </c>
      <c r="AB2779" s="2">
        <f>IFERROR(SEARCH("INT",F2779,1),0)+IFERROR(SEARCH("DEV",F2779,1),0)+IFERROR(SEARCH("FC",F2779,1),0)+IFERROR(SEARCH("USD",F2779,1),0)</f>
        <v>0</v>
      </c>
    </row>
    <row r="2780" spans="20:28" x14ac:dyDescent="0.2">
      <c r="T2780" s="6">
        <f>+S2780*N2780</f>
        <v>0</v>
      </c>
      <c r="U2780" s="6">
        <f>+S2780*Q2780</f>
        <v>0</v>
      </c>
      <c r="V2780" s="1" t="str">
        <f>IF(AB2780=0,IFERROR(VLOOKUP(L2780,[1]listaMateriales!A:K,11,0),"-"),"Sin producto")</f>
        <v>Sin Producto</v>
      </c>
      <c r="W2780" s="6">
        <f>+IF(OR(K2780="27",K2780="28",K2780="29"),VLOOKUP(L2780,[1]listaMateriales!A:E,5,0),0)*N2780/1000</f>
        <v>0</v>
      </c>
      <c r="X2780" s="6">
        <f>+IF(W2780=0,0,T2780/W2780)</f>
        <v>0</v>
      </c>
      <c r="Y2780" s="1" t="str">
        <f>MID(L2780,14,1)</f>
        <v/>
      </c>
      <c r="Z2780" s="2" t="str">
        <f>IF(IFERROR(FIND("PUL",M2780,1),0)&gt;1,"pulido","no")</f>
        <v>no</v>
      </c>
      <c r="AA2780" s="2" t="str">
        <f>IF(IFERROR(FIND("BIOC",M2780,1),0)&gt;1,"BIOCITY","no")</f>
        <v>no</v>
      </c>
      <c r="AB2780" s="2">
        <f>IFERROR(SEARCH("INT",F2780,1),0)+IFERROR(SEARCH("DEV",F2780,1),0)+IFERROR(SEARCH("FC",F2780,1),0)+IFERROR(SEARCH("USD",F2780,1),0)</f>
        <v>0</v>
      </c>
    </row>
    <row r="2781" spans="20:28" x14ac:dyDescent="0.2">
      <c r="T2781" s="6">
        <f>+S2781*N2781</f>
        <v>0</v>
      </c>
      <c r="U2781" s="6">
        <f>+S2781*Q2781</f>
        <v>0</v>
      </c>
      <c r="V2781" s="1" t="str">
        <f>IF(AB2781=0,IFERROR(VLOOKUP(L2781,[1]listaMateriales!A:K,11,0),"-"),"Sin producto")</f>
        <v>Sin Producto</v>
      </c>
      <c r="W2781" s="6">
        <f>+IF(OR(K2781="27",K2781="28",K2781="29"),VLOOKUP(L2781,[1]listaMateriales!A:E,5,0),0)*N2781/1000</f>
        <v>0</v>
      </c>
      <c r="X2781" s="6">
        <f>+IF(W2781=0,0,T2781/W2781)</f>
        <v>0</v>
      </c>
      <c r="Y2781" s="1" t="str">
        <f>MID(L2781,14,1)</f>
        <v/>
      </c>
      <c r="Z2781" s="2" t="str">
        <f>IF(IFERROR(FIND("PUL",M2781,1),0)&gt;1,"pulido","no")</f>
        <v>no</v>
      </c>
      <c r="AA2781" s="2" t="str">
        <f>IF(IFERROR(FIND("BIOC",M2781,1),0)&gt;1,"BIOCITY","no")</f>
        <v>no</v>
      </c>
      <c r="AB2781" s="2">
        <f>IFERROR(SEARCH("INT",F2781,1),0)+IFERROR(SEARCH("DEV",F2781,1),0)+IFERROR(SEARCH("FC",F2781,1),0)+IFERROR(SEARCH("USD",F2781,1),0)</f>
        <v>0</v>
      </c>
    </row>
    <row r="2782" spans="20:28" x14ac:dyDescent="0.2">
      <c r="T2782" s="6">
        <f>+S2782*N2782</f>
        <v>0</v>
      </c>
      <c r="U2782" s="6">
        <f>+S2782*Q2782</f>
        <v>0</v>
      </c>
      <c r="V2782" s="1" t="str">
        <f>IF(AB2782=0,IFERROR(VLOOKUP(L2782,[1]listaMateriales!A:K,11,0),"-"),"Sin producto")</f>
        <v>Sin Producto</v>
      </c>
      <c r="W2782" s="6">
        <f>+IF(OR(K2782="27",K2782="28",K2782="29"),VLOOKUP(L2782,[1]listaMateriales!A:E,5,0),0)*N2782/1000</f>
        <v>0</v>
      </c>
      <c r="X2782" s="6">
        <f>+IF(W2782=0,0,T2782/W2782)</f>
        <v>0</v>
      </c>
      <c r="Y2782" s="1" t="str">
        <f>MID(L2782,14,1)</f>
        <v/>
      </c>
      <c r="Z2782" s="2" t="str">
        <f>IF(IFERROR(FIND("PUL",M2782,1),0)&gt;1,"pulido","no")</f>
        <v>no</v>
      </c>
      <c r="AA2782" s="2" t="str">
        <f>IF(IFERROR(FIND("BIOC",M2782,1),0)&gt;1,"BIOCITY","no")</f>
        <v>no</v>
      </c>
      <c r="AB2782" s="2">
        <f>IFERROR(SEARCH("INT",F2782,1),0)+IFERROR(SEARCH("DEV",F2782,1),0)+IFERROR(SEARCH("FC",F2782,1),0)+IFERROR(SEARCH("USD",F2782,1),0)</f>
        <v>0</v>
      </c>
    </row>
    <row r="2783" spans="20:28" x14ac:dyDescent="0.2">
      <c r="T2783" s="6">
        <f>+S2783*N2783</f>
        <v>0</v>
      </c>
      <c r="U2783" s="6">
        <f>+S2783*Q2783</f>
        <v>0</v>
      </c>
      <c r="V2783" s="1" t="str">
        <f>IF(AB2783=0,IFERROR(VLOOKUP(L2783,[1]listaMateriales!A:K,11,0),"-"),"Sin producto")</f>
        <v>Sin Producto</v>
      </c>
      <c r="W2783" s="6">
        <f>+IF(OR(K2783="27",K2783="28",K2783="29"),VLOOKUP(L2783,[1]listaMateriales!A:E,5,0),0)*N2783/1000</f>
        <v>0</v>
      </c>
      <c r="X2783" s="6">
        <f>+IF(W2783=0,0,T2783/W2783)</f>
        <v>0</v>
      </c>
      <c r="Y2783" s="1" t="str">
        <f>MID(L2783,14,1)</f>
        <v/>
      </c>
      <c r="Z2783" s="2" t="str">
        <f>IF(IFERROR(FIND("PUL",M2783,1),0)&gt;1,"pulido","no")</f>
        <v>no</v>
      </c>
      <c r="AA2783" s="2" t="str">
        <f>IF(IFERROR(FIND("BIOC",M2783,1),0)&gt;1,"BIOCITY","no")</f>
        <v>no</v>
      </c>
      <c r="AB2783" s="2">
        <f>IFERROR(SEARCH("INT",F2783,1),0)+IFERROR(SEARCH("DEV",F2783,1),0)+IFERROR(SEARCH("FC",F2783,1),0)+IFERROR(SEARCH("USD",F2783,1),0)</f>
        <v>0</v>
      </c>
    </row>
    <row r="2784" spans="20:28" x14ac:dyDescent="0.2">
      <c r="T2784" s="6">
        <f>+S2784*N2784</f>
        <v>0</v>
      </c>
      <c r="U2784" s="6">
        <f>+S2784*Q2784</f>
        <v>0</v>
      </c>
      <c r="V2784" s="1" t="str">
        <f>IF(AB2784=0,IFERROR(VLOOKUP(L2784,[1]listaMateriales!A:K,11,0),"-"),"Sin producto")</f>
        <v>Sin Producto</v>
      </c>
      <c r="W2784" s="6">
        <f>+IF(OR(K2784="27",K2784="28",K2784="29"),VLOOKUP(L2784,[1]listaMateriales!A:E,5,0),0)*N2784/1000</f>
        <v>0</v>
      </c>
      <c r="X2784" s="6">
        <f>+IF(W2784=0,0,T2784/W2784)</f>
        <v>0</v>
      </c>
      <c r="Y2784" s="1" t="str">
        <f>MID(L2784,14,1)</f>
        <v/>
      </c>
      <c r="Z2784" s="2" t="str">
        <f>IF(IFERROR(FIND("PUL",M2784,1),0)&gt;1,"pulido","no")</f>
        <v>no</v>
      </c>
      <c r="AA2784" s="2" t="str">
        <f>IF(IFERROR(FIND("BIOC",M2784,1),0)&gt;1,"BIOCITY","no")</f>
        <v>no</v>
      </c>
      <c r="AB2784" s="2">
        <f>IFERROR(SEARCH("INT",F2784,1),0)+IFERROR(SEARCH("DEV",F2784,1),0)+IFERROR(SEARCH("FC",F2784,1),0)+IFERROR(SEARCH("USD",F2784,1),0)</f>
        <v>0</v>
      </c>
    </row>
    <row r="2785" spans="20:28" x14ac:dyDescent="0.2">
      <c r="T2785" s="6">
        <f>+S2785*N2785</f>
        <v>0</v>
      </c>
      <c r="U2785" s="6">
        <f>+S2785*Q2785</f>
        <v>0</v>
      </c>
      <c r="V2785" s="1" t="str">
        <f>IF(AB2785=0,IFERROR(VLOOKUP(L2785,[1]listaMateriales!A:K,11,0),"-"),"Sin producto")</f>
        <v>Sin Producto</v>
      </c>
      <c r="W2785" s="6">
        <f>+IF(OR(K2785="27",K2785="28",K2785="29"),VLOOKUP(L2785,[1]listaMateriales!A:E,5,0),0)*N2785/1000</f>
        <v>0</v>
      </c>
      <c r="X2785" s="6">
        <f>+IF(W2785=0,0,T2785/W2785)</f>
        <v>0</v>
      </c>
      <c r="Y2785" s="1" t="str">
        <f>MID(L2785,14,1)</f>
        <v/>
      </c>
      <c r="Z2785" s="2" t="str">
        <f>IF(IFERROR(FIND("PUL",M2785,1),0)&gt;1,"pulido","no")</f>
        <v>no</v>
      </c>
      <c r="AA2785" s="2" t="str">
        <f>IF(IFERROR(FIND("BIOC",M2785,1),0)&gt;1,"BIOCITY","no")</f>
        <v>no</v>
      </c>
      <c r="AB2785" s="2">
        <f>IFERROR(SEARCH("INT",F2785,1),0)+IFERROR(SEARCH("DEV",F2785,1),0)+IFERROR(SEARCH("FC",F2785,1),0)+IFERROR(SEARCH("USD",F2785,1),0)</f>
        <v>0</v>
      </c>
    </row>
    <row r="2786" spans="20:28" x14ac:dyDescent="0.2">
      <c r="T2786" s="6">
        <f>+S2786*N2786</f>
        <v>0</v>
      </c>
      <c r="U2786" s="6">
        <f>+S2786*Q2786</f>
        <v>0</v>
      </c>
      <c r="V2786" s="1" t="str">
        <f>IF(AB2786=0,IFERROR(VLOOKUP(L2786,[1]listaMateriales!A:K,11,0),"-"),"Sin producto")</f>
        <v>Sin Producto</v>
      </c>
      <c r="W2786" s="6">
        <f>+IF(OR(K2786="27",K2786="28",K2786="29"),VLOOKUP(L2786,[1]listaMateriales!A:E,5,0),0)*N2786/1000</f>
        <v>0</v>
      </c>
      <c r="X2786" s="6">
        <f>+IF(W2786=0,0,T2786/W2786)</f>
        <v>0</v>
      </c>
      <c r="Y2786" s="1" t="str">
        <f>MID(L2786,14,1)</f>
        <v/>
      </c>
      <c r="Z2786" s="2" t="str">
        <f>IF(IFERROR(FIND("PUL",M2786,1),0)&gt;1,"pulido","no")</f>
        <v>no</v>
      </c>
      <c r="AA2786" s="2" t="str">
        <f>IF(IFERROR(FIND("BIOC",M2786,1),0)&gt;1,"BIOCITY","no")</f>
        <v>no</v>
      </c>
      <c r="AB2786" s="2">
        <f>IFERROR(SEARCH("INT",F2786,1),0)+IFERROR(SEARCH("DEV",F2786,1),0)+IFERROR(SEARCH("FC",F2786,1),0)+IFERROR(SEARCH("USD",F2786,1),0)</f>
        <v>0</v>
      </c>
    </row>
    <row r="2787" spans="20:28" x14ac:dyDescent="0.2">
      <c r="T2787" s="6">
        <f>+S2787*N2787</f>
        <v>0</v>
      </c>
      <c r="U2787" s="6">
        <f>+S2787*Q2787</f>
        <v>0</v>
      </c>
      <c r="V2787" s="1" t="str">
        <f>IF(AB2787=0,IFERROR(VLOOKUP(L2787,[1]listaMateriales!A:K,11,0),"-"),"Sin producto")</f>
        <v>Sin Producto</v>
      </c>
      <c r="W2787" s="6">
        <f>+IF(OR(K2787="27",K2787="28",K2787="29"),VLOOKUP(L2787,[1]listaMateriales!A:E,5,0),0)*N2787/1000</f>
        <v>0</v>
      </c>
      <c r="X2787" s="6">
        <f>+IF(W2787=0,0,T2787/W2787)</f>
        <v>0</v>
      </c>
      <c r="Y2787" s="1" t="str">
        <f>MID(L2787,14,1)</f>
        <v/>
      </c>
      <c r="Z2787" s="2" t="str">
        <f>IF(IFERROR(FIND("PUL",M2787,1),0)&gt;1,"pulido","no")</f>
        <v>no</v>
      </c>
      <c r="AA2787" s="2" t="str">
        <f>IF(IFERROR(FIND("BIOC",M2787,1),0)&gt;1,"BIOCITY","no")</f>
        <v>no</v>
      </c>
      <c r="AB2787" s="2">
        <f>IFERROR(SEARCH("INT",F2787,1),0)+IFERROR(SEARCH("DEV",F2787,1),0)+IFERROR(SEARCH("FC",F2787,1),0)+IFERROR(SEARCH("USD",F2787,1),0)</f>
        <v>0</v>
      </c>
    </row>
    <row r="2788" spans="20:28" x14ac:dyDescent="0.2">
      <c r="T2788" s="6">
        <f>+S2788*N2788</f>
        <v>0</v>
      </c>
      <c r="U2788" s="6">
        <f>+S2788*Q2788</f>
        <v>0</v>
      </c>
      <c r="V2788" s="1" t="str">
        <f>IF(AB2788=0,IFERROR(VLOOKUP(L2788,[1]listaMateriales!A:K,11,0),"-"),"Sin producto")</f>
        <v>Sin Producto</v>
      </c>
      <c r="W2788" s="6">
        <f>+IF(OR(K2788="27",K2788="28",K2788="29"),VLOOKUP(L2788,[1]listaMateriales!A:E,5,0),0)*N2788/1000</f>
        <v>0</v>
      </c>
      <c r="X2788" s="6">
        <f>+IF(W2788=0,0,T2788/W2788)</f>
        <v>0</v>
      </c>
      <c r="Y2788" s="1" t="str">
        <f>MID(L2788,14,1)</f>
        <v/>
      </c>
      <c r="Z2788" s="2" t="str">
        <f>IF(IFERROR(FIND("PUL",M2788,1),0)&gt;1,"pulido","no")</f>
        <v>no</v>
      </c>
      <c r="AA2788" s="2" t="str">
        <f>IF(IFERROR(FIND("BIOC",M2788,1),0)&gt;1,"BIOCITY","no")</f>
        <v>no</v>
      </c>
      <c r="AB2788" s="2">
        <f>IFERROR(SEARCH("INT",F2788,1),0)+IFERROR(SEARCH("DEV",F2788,1),0)+IFERROR(SEARCH("FC",F2788,1),0)+IFERROR(SEARCH("USD",F2788,1),0)</f>
        <v>0</v>
      </c>
    </row>
    <row r="2789" spans="20:28" x14ac:dyDescent="0.2">
      <c r="T2789" s="6">
        <f>+S2789*N2789</f>
        <v>0</v>
      </c>
      <c r="U2789" s="6">
        <f>+S2789*Q2789</f>
        <v>0</v>
      </c>
      <c r="V2789" s="1" t="str">
        <f>IF(AB2789=0,IFERROR(VLOOKUP(L2789,[1]listaMateriales!A:K,11,0),"-"),"Sin producto")</f>
        <v>Sin Producto</v>
      </c>
      <c r="W2789" s="6">
        <f>+IF(OR(K2789="27",K2789="28",K2789="29"),VLOOKUP(L2789,[1]listaMateriales!A:E,5,0),0)*N2789/1000</f>
        <v>0</v>
      </c>
      <c r="X2789" s="6">
        <f>+IF(W2789=0,0,T2789/W2789)</f>
        <v>0</v>
      </c>
      <c r="Y2789" s="1" t="str">
        <f>MID(L2789,14,1)</f>
        <v/>
      </c>
      <c r="Z2789" s="2" t="str">
        <f>IF(IFERROR(FIND("PUL",M2789,1),0)&gt;1,"pulido","no")</f>
        <v>no</v>
      </c>
      <c r="AA2789" s="2" t="str">
        <f>IF(IFERROR(FIND("BIOC",M2789,1),0)&gt;1,"BIOCITY","no")</f>
        <v>no</v>
      </c>
      <c r="AB2789" s="2">
        <f>IFERROR(SEARCH("INT",F2789,1),0)+IFERROR(SEARCH("DEV",F2789,1),0)+IFERROR(SEARCH("FC",F2789,1),0)+IFERROR(SEARCH("USD",F2789,1),0)</f>
        <v>0</v>
      </c>
    </row>
    <row r="2790" spans="20:28" x14ac:dyDescent="0.2">
      <c r="T2790" s="6">
        <f>+S2790*N2790</f>
        <v>0</v>
      </c>
      <c r="U2790" s="6">
        <f>+S2790*Q2790</f>
        <v>0</v>
      </c>
      <c r="V2790" s="1" t="str">
        <f>IF(AB2790=0,IFERROR(VLOOKUP(L2790,[1]listaMateriales!A:K,11,0),"-"),"Sin producto")</f>
        <v>Sin Producto</v>
      </c>
      <c r="W2790" s="6">
        <f>+IF(OR(K2790="27",K2790="28",K2790="29"),VLOOKUP(L2790,[1]listaMateriales!A:E,5,0),0)*N2790/1000</f>
        <v>0</v>
      </c>
      <c r="X2790" s="6">
        <f>+IF(W2790=0,0,T2790/W2790)</f>
        <v>0</v>
      </c>
      <c r="Y2790" s="1" t="str">
        <f>MID(L2790,14,1)</f>
        <v/>
      </c>
      <c r="Z2790" s="2" t="str">
        <f>IF(IFERROR(FIND("PUL",M2790,1),0)&gt;1,"pulido","no")</f>
        <v>no</v>
      </c>
      <c r="AA2790" s="2" t="str">
        <f>IF(IFERROR(FIND("BIOC",M2790,1),0)&gt;1,"BIOCITY","no")</f>
        <v>no</v>
      </c>
      <c r="AB2790" s="2">
        <f>IFERROR(SEARCH("INT",F2790,1),0)+IFERROR(SEARCH("DEV",F2790,1),0)+IFERROR(SEARCH("FC",F2790,1),0)+IFERROR(SEARCH("USD",F2790,1),0)</f>
        <v>0</v>
      </c>
    </row>
    <row r="2791" spans="20:28" x14ac:dyDescent="0.2">
      <c r="T2791" s="6">
        <f>+S2791*N2791</f>
        <v>0</v>
      </c>
      <c r="U2791" s="6">
        <f>+S2791*Q2791</f>
        <v>0</v>
      </c>
      <c r="V2791" s="1" t="str">
        <f>IF(AB2791=0,IFERROR(VLOOKUP(L2791,[1]listaMateriales!A:K,11,0),"-"),"Sin producto")</f>
        <v>Sin Producto</v>
      </c>
      <c r="W2791" s="6">
        <f>+IF(OR(K2791="27",K2791="28",K2791="29"),VLOOKUP(L2791,[1]listaMateriales!A:E,5,0),0)*N2791/1000</f>
        <v>0</v>
      </c>
      <c r="X2791" s="6">
        <f>+IF(W2791=0,0,T2791/W2791)</f>
        <v>0</v>
      </c>
      <c r="Y2791" s="1" t="str">
        <f>MID(L2791,14,1)</f>
        <v/>
      </c>
      <c r="Z2791" s="2" t="str">
        <f>IF(IFERROR(FIND("PUL",M2791,1),0)&gt;1,"pulido","no")</f>
        <v>no</v>
      </c>
      <c r="AA2791" s="2" t="str">
        <f>IF(IFERROR(FIND("BIOC",M2791,1),0)&gt;1,"BIOCITY","no")</f>
        <v>no</v>
      </c>
      <c r="AB2791" s="2">
        <f>IFERROR(SEARCH("INT",F2791,1),0)+IFERROR(SEARCH("DEV",F2791,1),0)+IFERROR(SEARCH("FC",F2791,1),0)+IFERROR(SEARCH("USD",F2791,1),0)</f>
        <v>0</v>
      </c>
    </row>
    <row r="2792" spans="20:28" x14ac:dyDescent="0.2">
      <c r="T2792" s="6">
        <f>+S2792*N2792</f>
        <v>0</v>
      </c>
      <c r="U2792" s="6">
        <f>+S2792*Q2792</f>
        <v>0</v>
      </c>
      <c r="V2792" s="1" t="str">
        <f>IF(AB2792=0,IFERROR(VLOOKUP(L2792,[1]listaMateriales!A:K,11,0),"-"),"Sin producto")</f>
        <v>Sin Producto</v>
      </c>
      <c r="W2792" s="6">
        <f>+IF(OR(K2792="27",K2792="28",K2792="29"),VLOOKUP(L2792,[1]listaMateriales!A:E,5,0),0)*N2792/1000</f>
        <v>0</v>
      </c>
      <c r="X2792" s="6">
        <f>+IF(W2792=0,0,T2792/W2792)</f>
        <v>0</v>
      </c>
      <c r="Y2792" s="1" t="str">
        <f>MID(L2792,14,1)</f>
        <v/>
      </c>
      <c r="Z2792" s="2" t="str">
        <f>IF(IFERROR(FIND("PUL",M2792,1),0)&gt;1,"pulido","no")</f>
        <v>no</v>
      </c>
      <c r="AA2792" s="2" t="str">
        <f>IF(IFERROR(FIND("BIOC",M2792,1),0)&gt;1,"BIOCITY","no")</f>
        <v>no</v>
      </c>
      <c r="AB2792" s="2">
        <f>IFERROR(SEARCH("INT",F2792,1),0)+IFERROR(SEARCH("DEV",F2792,1),0)+IFERROR(SEARCH("FC",F2792,1),0)+IFERROR(SEARCH("USD",F2792,1),0)</f>
        <v>0</v>
      </c>
    </row>
    <row r="2793" spans="20:28" x14ac:dyDescent="0.2">
      <c r="T2793" s="6">
        <f>+S2793*N2793</f>
        <v>0</v>
      </c>
      <c r="U2793" s="6">
        <f>+S2793*Q2793</f>
        <v>0</v>
      </c>
      <c r="V2793" s="1" t="str">
        <f>IF(AB2793=0,IFERROR(VLOOKUP(L2793,[1]listaMateriales!A:K,11,0),"-"),"Sin producto")</f>
        <v>Sin Producto</v>
      </c>
      <c r="W2793" s="6">
        <f>+IF(OR(K2793="27",K2793="28",K2793="29"),VLOOKUP(L2793,[1]listaMateriales!A:E,5,0),0)*N2793/1000</f>
        <v>0</v>
      </c>
      <c r="X2793" s="6">
        <f>+IF(W2793=0,0,T2793/W2793)</f>
        <v>0</v>
      </c>
      <c r="Y2793" s="1" t="str">
        <f>MID(L2793,14,1)</f>
        <v/>
      </c>
      <c r="Z2793" s="2" t="str">
        <f>IF(IFERROR(FIND("PUL",M2793,1),0)&gt;1,"pulido","no")</f>
        <v>no</v>
      </c>
      <c r="AA2793" s="2" t="str">
        <f>IF(IFERROR(FIND("BIOC",M2793,1),0)&gt;1,"BIOCITY","no")</f>
        <v>no</v>
      </c>
      <c r="AB2793" s="2">
        <f>IFERROR(SEARCH("INT",F2793,1),0)+IFERROR(SEARCH("DEV",F2793,1),0)+IFERROR(SEARCH("FC",F2793,1),0)+IFERROR(SEARCH("USD",F2793,1),0)</f>
        <v>0</v>
      </c>
    </row>
    <row r="2794" spans="20:28" x14ac:dyDescent="0.2">
      <c r="T2794" s="6">
        <f>+S2794*N2794</f>
        <v>0</v>
      </c>
      <c r="U2794" s="6">
        <f>+S2794*Q2794</f>
        <v>0</v>
      </c>
      <c r="V2794" s="1" t="str">
        <f>IF(AB2794=0,IFERROR(VLOOKUP(L2794,[1]listaMateriales!A:K,11,0),"-"),"Sin producto")</f>
        <v>Sin Producto</v>
      </c>
      <c r="W2794" s="6">
        <f>+IF(OR(K2794="27",K2794="28",K2794="29"),VLOOKUP(L2794,[1]listaMateriales!A:E,5,0),0)*N2794/1000</f>
        <v>0</v>
      </c>
      <c r="X2794" s="6">
        <f>+IF(W2794=0,0,T2794/W2794)</f>
        <v>0</v>
      </c>
      <c r="Y2794" s="1" t="str">
        <f>MID(L2794,14,1)</f>
        <v/>
      </c>
      <c r="Z2794" s="2" t="str">
        <f>IF(IFERROR(FIND("PUL",M2794,1),0)&gt;1,"pulido","no")</f>
        <v>no</v>
      </c>
      <c r="AA2794" s="2" t="str">
        <f>IF(IFERROR(FIND("BIOC",M2794,1),0)&gt;1,"BIOCITY","no")</f>
        <v>no</v>
      </c>
      <c r="AB2794" s="2">
        <f>IFERROR(SEARCH("INT",F2794,1),0)+IFERROR(SEARCH("DEV",F2794,1),0)+IFERROR(SEARCH("FC",F2794,1),0)+IFERROR(SEARCH("USD",F2794,1),0)</f>
        <v>0</v>
      </c>
    </row>
    <row r="2795" spans="20:28" x14ac:dyDescent="0.2">
      <c r="T2795" s="6">
        <f>+S2795*N2795</f>
        <v>0</v>
      </c>
      <c r="U2795" s="6">
        <f>+S2795*Q2795</f>
        <v>0</v>
      </c>
      <c r="V2795" s="1" t="str">
        <f>IF(AB2795=0,IFERROR(VLOOKUP(L2795,[1]listaMateriales!A:K,11,0),"-"),"Sin producto")</f>
        <v>Sin Producto</v>
      </c>
      <c r="W2795" s="6">
        <f>+IF(OR(K2795="27",K2795="28",K2795="29"),VLOOKUP(L2795,[1]listaMateriales!A:E,5,0),0)*N2795/1000</f>
        <v>0</v>
      </c>
      <c r="X2795" s="6">
        <f>+IF(W2795=0,0,T2795/W2795)</f>
        <v>0</v>
      </c>
      <c r="Y2795" s="1" t="str">
        <f>MID(L2795,14,1)</f>
        <v/>
      </c>
      <c r="Z2795" s="2" t="str">
        <f>IF(IFERROR(FIND("PUL",M2795,1),0)&gt;1,"pulido","no")</f>
        <v>no</v>
      </c>
      <c r="AA2795" s="2" t="str">
        <f>IF(IFERROR(FIND("BIOC",M2795,1),0)&gt;1,"BIOCITY","no")</f>
        <v>no</v>
      </c>
      <c r="AB2795" s="2">
        <f>IFERROR(SEARCH("INT",F2795,1),0)+IFERROR(SEARCH("DEV",F2795,1),0)+IFERROR(SEARCH("FC",F2795,1),0)+IFERROR(SEARCH("USD",F2795,1),0)</f>
        <v>0</v>
      </c>
    </row>
    <row r="2796" spans="20:28" x14ac:dyDescent="0.2">
      <c r="T2796" s="6">
        <f>+S2796*N2796</f>
        <v>0</v>
      </c>
      <c r="U2796" s="6">
        <f>+S2796*Q2796</f>
        <v>0</v>
      </c>
      <c r="V2796" s="1" t="str">
        <f>IF(AB2796=0,IFERROR(VLOOKUP(L2796,[1]listaMateriales!A:K,11,0),"-"),"Sin producto")</f>
        <v>Sin Producto</v>
      </c>
      <c r="W2796" s="6">
        <f>+IF(OR(K2796="27",K2796="28",K2796="29"),VLOOKUP(L2796,[1]listaMateriales!A:E,5,0),0)*N2796/1000</f>
        <v>0</v>
      </c>
      <c r="X2796" s="6">
        <f>+IF(W2796=0,0,T2796/W2796)</f>
        <v>0</v>
      </c>
      <c r="Y2796" s="1" t="str">
        <f>MID(L2796,14,1)</f>
        <v/>
      </c>
      <c r="Z2796" s="2" t="str">
        <f>IF(IFERROR(FIND("PUL",M2796,1),0)&gt;1,"pulido","no")</f>
        <v>no</v>
      </c>
      <c r="AA2796" s="2" t="str">
        <f>IF(IFERROR(FIND("BIOC",M2796,1),0)&gt;1,"BIOCITY","no")</f>
        <v>no</v>
      </c>
      <c r="AB2796" s="2">
        <f>IFERROR(SEARCH("INT",F2796,1),0)+IFERROR(SEARCH("DEV",F2796,1),0)+IFERROR(SEARCH("FC",F2796,1),0)+IFERROR(SEARCH("USD",F2796,1),0)</f>
        <v>0</v>
      </c>
    </row>
    <row r="2797" spans="20:28" x14ac:dyDescent="0.2">
      <c r="T2797" s="6">
        <f>+S2797*N2797</f>
        <v>0</v>
      </c>
      <c r="U2797" s="6">
        <f>+S2797*Q2797</f>
        <v>0</v>
      </c>
      <c r="V2797" s="1" t="str">
        <f>IF(AB2797=0,IFERROR(VLOOKUP(L2797,[1]listaMateriales!A:K,11,0),"-"),"Sin producto")</f>
        <v>Sin Producto</v>
      </c>
      <c r="W2797" s="6">
        <f>+IF(OR(K2797="27",K2797="28",K2797="29"),VLOOKUP(L2797,[1]listaMateriales!A:E,5,0),0)*N2797/1000</f>
        <v>0</v>
      </c>
      <c r="X2797" s="6">
        <f>+IF(W2797=0,0,T2797/W2797)</f>
        <v>0</v>
      </c>
      <c r="Y2797" s="1" t="str">
        <f>MID(L2797,14,1)</f>
        <v/>
      </c>
      <c r="Z2797" s="2" t="str">
        <f>IF(IFERROR(FIND("PUL",M2797,1),0)&gt;1,"pulido","no")</f>
        <v>no</v>
      </c>
      <c r="AA2797" s="2" t="str">
        <f>IF(IFERROR(FIND("BIOC",M2797,1),0)&gt;1,"BIOCITY","no")</f>
        <v>no</v>
      </c>
      <c r="AB2797" s="2">
        <f>IFERROR(SEARCH("INT",F2797,1),0)+IFERROR(SEARCH("DEV",F2797,1),0)+IFERROR(SEARCH("FC",F2797,1),0)+IFERROR(SEARCH("USD",F2797,1),0)</f>
        <v>0</v>
      </c>
    </row>
    <row r="2798" spans="20:28" x14ac:dyDescent="0.2">
      <c r="T2798" s="6">
        <f>+S2798*N2798</f>
        <v>0</v>
      </c>
      <c r="U2798" s="6">
        <f>+S2798*Q2798</f>
        <v>0</v>
      </c>
      <c r="V2798" s="1" t="str">
        <f>IF(AB2798=0,IFERROR(VLOOKUP(L2798,[1]listaMateriales!A:K,11,0),"-"),"Sin producto")</f>
        <v>Sin Producto</v>
      </c>
      <c r="W2798" s="6">
        <f>+IF(OR(K2798="27",K2798="28",K2798="29"),VLOOKUP(L2798,[1]listaMateriales!A:E,5,0),0)*N2798/1000</f>
        <v>0</v>
      </c>
      <c r="X2798" s="6">
        <f>+IF(W2798=0,0,T2798/W2798)</f>
        <v>0</v>
      </c>
      <c r="Y2798" s="1" t="str">
        <f>MID(L2798,14,1)</f>
        <v/>
      </c>
      <c r="Z2798" s="2" t="str">
        <f>IF(IFERROR(FIND("PUL",M2798,1),0)&gt;1,"pulido","no")</f>
        <v>no</v>
      </c>
      <c r="AA2798" s="2" t="str">
        <f>IF(IFERROR(FIND("BIOC",M2798,1),0)&gt;1,"BIOCITY","no")</f>
        <v>no</v>
      </c>
      <c r="AB2798" s="2">
        <f>IFERROR(SEARCH("INT",F2798,1),0)+IFERROR(SEARCH("DEV",F2798,1),0)+IFERROR(SEARCH("FC",F2798,1),0)+IFERROR(SEARCH("USD",F2798,1),0)</f>
        <v>0</v>
      </c>
    </row>
    <row r="2799" spans="20:28" x14ac:dyDescent="0.2">
      <c r="T2799" s="6">
        <f>+S2799*N2799</f>
        <v>0</v>
      </c>
      <c r="U2799" s="6">
        <f>+S2799*Q2799</f>
        <v>0</v>
      </c>
      <c r="V2799" s="1" t="str">
        <f>IF(AB2799=0,IFERROR(VLOOKUP(L2799,[1]listaMateriales!A:K,11,0),"-"),"Sin producto")</f>
        <v>Sin Producto</v>
      </c>
      <c r="W2799" s="6">
        <f>+IF(OR(K2799="27",K2799="28",K2799="29"),VLOOKUP(L2799,[1]listaMateriales!A:E,5,0),0)*N2799/1000</f>
        <v>0</v>
      </c>
      <c r="X2799" s="6">
        <f>+IF(W2799=0,0,T2799/W2799)</f>
        <v>0</v>
      </c>
      <c r="Y2799" s="1" t="str">
        <f>MID(L2799,14,1)</f>
        <v/>
      </c>
      <c r="Z2799" s="2" t="str">
        <f>IF(IFERROR(FIND("PUL",M2799,1),0)&gt;1,"pulido","no")</f>
        <v>no</v>
      </c>
      <c r="AA2799" s="2" t="str">
        <f>IF(IFERROR(FIND("BIOC",M2799,1),0)&gt;1,"BIOCITY","no")</f>
        <v>no</v>
      </c>
      <c r="AB2799" s="2">
        <f>IFERROR(SEARCH("INT",F2799,1),0)+IFERROR(SEARCH("DEV",F2799,1),0)+IFERROR(SEARCH("FC",F2799,1),0)+IFERROR(SEARCH("USD",F2799,1),0)</f>
        <v>0</v>
      </c>
    </row>
    <row r="2800" spans="20:28" x14ac:dyDescent="0.2">
      <c r="T2800" s="6">
        <f>+S2800*N2800</f>
        <v>0</v>
      </c>
      <c r="U2800" s="6">
        <f>+S2800*Q2800</f>
        <v>0</v>
      </c>
      <c r="V2800" s="1" t="str">
        <f>IF(AB2800=0,IFERROR(VLOOKUP(L2800,[1]listaMateriales!A:K,11,0),"-"),"Sin producto")</f>
        <v>Sin Producto</v>
      </c>
      <c r="W2800" s="6">
        <f>+IF(OR(K2800="27",K2800="28",K2800="29"),VLOOKUP(L2800,[1]listaMateriales!A:E,5,0),0)*N2800/1000</f>
        <v>0</v>
      </c>
      <c r="X2800" s="6">
        <f>+IF(W2800=0,0,T2800/W2800)</f>
        <v>0</v>
      </c>
      <c r="Y2800" s="1" t="str">
        <f>MID(L2800,14,1)</f>
        <v/>
      </c>
      <c r="Z2800" s="2" t="str">
        <f>IF(IFERROR(FIND("PUL",M2800,1),0)&gt;1,"pulido","no")</f>
        <v>no</v>
      </c>
      <c r="AA2800" s="2" t="str">
        <f>IF(IFERROR(FIND("BIOC",M2800,1),0)&gt;1,"BIOCITY","no")</f>
        <v>no</v>
      </c>
      <c r="AB2800" s="2">
        <f>IFERROR(SEARCH("INT",F2800,1),0)+IFERROR(SEARCH("DEV",F2800,1),0)+IFERROR(SEARCH("FC",F2800,1),0)+IFERROR(SEARCH("USD",F2800,1),0)</f>
        <v>0</v>
      </c>
    </row>
    <row r="2801" spans="20:28" x14ac:dyDescent="0.2">
      <c r="T2801" s="6">
        <f>+S2801*N2801</f>
        <v>0</v>
      </c>
      <c r="U2801" s="6">
        <f>+S2801*Q2801</f>
        <v>0</v>
      </c>
      <c r="V2801" s="1" t="str">
        <f>IF(AB2801=0,IFERROR(VLOOKUP(L2801,[1]listaMateriales!A:K,11,0),"-"),"Sin producto")</f>
        <v>Sin Producto</v>
      </c>
      <c r="W2801" s="6">
        <f>+IF(OR(K2801="27",K2801="28",K2801="29"),VLOOKUP(L2801,[1]listaMateriales!A:E,5,0),0)*N2801/1000</f>
        <v>0</v>
      </c>
      <c r="X2801" s="6">
        <f>+IF(W2801=0,0,T2801/W2801)</f>
        <v>0</v>
      </c>
      <c r="Y2801" s="1" t="str">
        <f>MID(L2801,14,1)</f>
        <v/>
      </c>
      <c r="Z2801" s="2" t="str">
        <f>IF(IFERROR(FIND("PUL",M2801,1),0)&gt;1,"pulido","no")</f>
        <v>no</v>
      </c>
      <c r="AA2801" s="2" t="str">
        <f>IF(IFERROR(FIND("BIOC",M2801,1),0)&gt;1,"BIOCITY","no")</f>
        <v>no</v>
      </c>
      <c r="AB2801" s="2">
        <f>IFERROR(SEARCH("INT",F2801,1),0)+IFERROR(SEARCH("DEV",F2801,1),0)+IFERROR(SEARCH("FC",F2801,1),0)+IFERROR(SEARCH("USD",F2801,1),0)</f>
        <v>0</v>
      </c>
    </row>
    <row r="2802" spans="20:28" x14ac:dyDescent="0.2">
      <c r="T2802" s="6">
        <f>+S2802*N2802</f>
        <v>0</v>
      </c>
      <c r="U2802" s="6">
        <f>+S2802*Q2802</f>
        <v>0</v>
      </c>
      <c r="V2802" s="1" t="str">
        <f>IF(AB2802=0,IFERROR(VLOOKUP(L2802,[1]listaMateriales!A:K,11,0),"-"),"Sin producto")</f>
        <v>Sin Producto</v>
      </c>
      <c r="W2802" s="6">
        <f>+IF(OR(K2802="27",K2802="28",K2802="29"),VLOOKUP(L2802,[1]listaMateriales!A:E,5,0),0)*N2802/1000</f>
        <v>0</v>
      </c>
      <c r="X2802" s="6">
        <f>+IF(W2802=0,0,T2802/W2802)</f>
        <v>0</v>
      </c>
      <c r="Y2802" s="1" t="str">
        <f>MID(L2802,14,1)</f>
        <v/>
      </c>
      <c r="Z2802" s="2" t="str">
        <f>IF(IFERROR(FIND("PUL",M2802,1),0)&gt;1,"pulido","no")</f>
        <v>no</v>
      </c>
      <c r="AA2802" s="2" t="str">
        <f>IF(IFERROR(FIND("BIOC",M2802,1),0)&gt;1,"BIOCITY","no")</f>
        <v>no</v>
      </c>
      <c r="AB2802" s="2">
        <f>IFERROR(SEARCH("INT",F2802,1),0)+IFERROR(SEARCH("DEV",F2802,1),0)+IFERROR(SEARCH("FC",F2802,1),0)+IFERROR(SEARCH("USD",F2802,1),0)</f>
        <v>0</v>
      </c>
    </row>
    <row r="2803" spans="20:28" x14ac:dyDescent="0.2">
      <c r="T2803" s="6">
        <f>+S2803*N2803</f>
        <v>0</v>
      </c>
      <c r="U2803" s="6">
        <f>+S2803*Q2803</f>
        <v>0</v>
      </c>
      <c r="V2803" s="1" t="str">
        <f>IF(AB2803=0,IFERROR(VLOOKUP(L2803,[1]listaMateriales!A:K,11,0),"-"),"Sin producto")</f>
        <v>Sin Producto</v>
      </c>
      <c r="W2803" s="6">
        <f>+IF(OR(K2803="27",K2803="28",K2803="29"),VLOOKUP(L2803,[1]listaMateriales!A:E,5,0),0)*N2803/1000</f>
        <v>0</v>
      </c>
      <c r="X2803" s="6">
        <f>+IF(W2803=0,0,T2803/W2803)</f>
        <v>0</v>
      </c>
      <c r="Y2803" s="1" t="str">
        <f>MID(L2803,14,1)</f>
        <v/>
      </c>
      <c r="Z2803" s="2" t="str">
        <f>IF(IFERROR(FIND("PUL",M2803,1),0)&gt;1,"pulido","no")</f>
        <v>no</v>
      </c>
      <c r="AA2803" s="2" t="str">
        <f>IF(IFERROR(FIND("BIOC",M2803,1),0)&gt;1,"BIOCITY","no")</f>
        <v>no</v>
      </c>
      <c r="AB2803" s="2">
        <f>IFERROR(SEARCH("INT",F2803,1),0)+IFERROR(SEARCH("DEV",F2803,1),0)+IFERROR(SEARCH("FC",F2803,1),0)+IFERROR(SEARCH("USD",F2803,1),0)</f>
        <v>0</v>
      </c>
    </row>
    <row r="2804" spans="20:28" x14ac:dyDescent="0.2">
      <c r="T2804" s="6">
        <f>+S2804*N2804</f>
        <v>0</v>
      </c>
      <c r="U2804" s="6">
        <f>+S2804*Q2804</f>
        <v>0</v>
      </c>
      <c r="V2804" s="1" t="str">
        <f>IF(AB2804=0,IFERROR(VLOOKUP(L2804,[1]listaMateriales!A:K,11,0),"-"),"Sin producto")</f>
        <v>Sin Producto</v>
      </c>
      <c r="W2804" s="6">
        <f>+IF(OR(K2804="27",K2804="28",K2804="29"),VLOOKUP(L2804,[1]listaMateriales!A:E,5,0),0)*N2804/1000</f>
        <v>0</v>
      </c>
      <c r="X2804" s="6">
        <f>+IF(W2804=0,0,T2804/W2804)</f>
        <v>0</v>
      </c>
      <c r="Y2804" s="1" t="str">
        <f>MID(L2804,14,1)</f>
        <v/>
      </c>
      <c r="Z2804" s="2" t="str">
        <f>IF(IFERROR(FIND("PUL",M2804,1),0)&gt;1,"pulido","no")</f>
        <v>no</v>
      </c>
      <c r="AA2804" s="2" t="str">
        <f>IF(IFERROR(FIND("BIOC",M2804,1),0)&gt;1,"BIOCITY","no")</f>
        <v>no</v>
      </c>
      <c r="AB2804" s="2">
        <f>IFERROR(SEARCH("INT",F2804,1),0)+IFERROR(SEARCH("DEV",F2804,1),0)+IFERROR(SEARCH("FC",F2804,1),0)+IFERROR(SEARCH("USD",F2804,1),0)</f>
        <v>0</v>
      </c>
    </row>
    <row r="2805" spans="20:28" x14ac:dyDescent="0.2">
      <c r="T2805" s="6">
        <f>+S2805*N2805</f>
        <v>0</v>
      </c>
      <c r="U2805" s="6">
        <f>+S2805*Q2805</f>
        <v>0</v>
      </c>
      <c r="V2805" s="1" t="str">
        <f>IF(AB2805=0,IFERROR(VLOOKUP(L2805,[1]listaMateriales!A:K,11,0),"-"),"Sin producto")</f>
        <v>Sin Producto</v>
      </c>
      <c r="W2805" s="6">
        <f>+IF(OR(K2805="27",K2805="28",K2805="29"),VLOOKUP(L2805,[1]listaMateriales!A:E,5,0),0)*N2805/1000</f>
        <v>0</v>
      </c>
      <c r="X2805" s="6">
        <f>+IF(W2805=0,0,T2805/W2805)</f>
        <v>0</v>
      </c>
      <c r="Y2805" s="1" t="str">
        <f>MID(L2805,14,1)</f>
        <v/>
      </c>
      <c r="Z2805" s="2" t="str">
        <f>IF(IFERROR(FIND("PUL",M2805,1),0)&gt;1,"pulido","no")</f>
        <v>no</v>
      </c>
      <c r="AA2805" s="2" t="str">
        <f>IF(IFERROR(FIND("BIOC",M2805,1),0)&gt;1,"BIOCITY","no")</f>
        <v>no</v>
      </c>
      <c r="AB2805" s="2">
        <f>IFERROR(SEARCH("INT",F2805,1),0)+IFERROR(SEARCH("DEV",F2805,1),0)+IFERROR(SEARCH("FC",F2805,1),0)+IFERROR(SEARCH("USD",F2805,1),0)</f>
        <v>0</v>
      </c>
    </row>
    <row r="2806" spans="20:28" x14ac:dyDescent="0.2">
      <c r="T2806" s="6">
        <f>+S2806*N2806</f>
        <v>0</v>
      </c>
      <c r="U2806" s="6">
        <f>+S2806*Q2806</f>
        <v>0</v>
      </c>
      <c r="V2806" s="1" t="str">
        <f>IF(AB2806=0,IFERROR(VLOOKUP(L2806,[1]listaMateriales!A:K,11,0),"-"),"Sin producto")</f>
        <v>Sin Producto</v>
      </c>
      <c r="W2806" s="6">
        <f>+IF(OR(K2806="27",K2806="28",K2806="29"),VLOOKUP(L2806,[1]listaMateriales!A:E,5,0),0)*N2806/1000</f>
        <v>0</v>
      </c>
      <c r="X2806" s="6">
        <f>+IF(W2806=0,0,T2806/W2806)</f>
        <v>0</v>
      </c>
      <c r="Y2806" s="1" t="str">
        <f>MID(L2806,14,1)</f>
        <v/>
      </c>
      <c r="Z2806" s="2" t="str">
        <f>IF(IFERROR(FIND("PUL",M2806,1),0)&gt;1,"pulido","no")</f>
        <v>no</v>
      </c>
      <c r="AA2806" s="2" t="str">
        <f>IF(IFERROR(FIND("BIOC",M2806,1),0)&gt;1,"BIOCITY","no")</f>
        <v>no</v>
      </c>
      <c r="AB2806" s="2">
        <f>IFERROR(SEARCH("INT",F2806,1),0)+IFERROR(SEARCH("DEV",F2806,1),0)+IFERROR(SEARCH("FC",F2806,1),0)+IFERROR(SEARCH("USD",F2806,1),0)</f>
        <v>0</v>
      </c>
    </row>
    <row r="2807" spans="20:28" x14ac:dyDescent="0.2">
      <c r="T2807" s="6">
        <f>+S2807*N2807</f>
        <v>0</v>
      </c>
      <c r="U2807" s="6">
        <f>+S2807*Q2807</f>
        <v>0</v>
      </c>
      <c r="V2807" s="1" t="str">
        <f>IF(AB2807=0,IFERROR(VLOOKUP(L2807,[1]listaMateriales!A:K,11,0),"-"),"Sin producto")</f>
        <v>Sin Producto</v>
      </c>
      <c r="W2807" s="6">
        <f>+IF(OR(K2807="27",K2807="28",K2807="29"),VLOOKUP(L2807,[1]listaMateriales!A:E,5,0),0)*N2807/1000</f>
        <v>0</v>
      </c>
      <c r="X2807" s="6">
        <f>+IF(W2807=0,0,T2807/W2807)</f>
        <v>0</v>
      </c>
      <c r="Y2807" s="1" t="str">
        <f>MID(L2807,14,1)</f>
        <v/>
      </c>
      <c r="Z2807" s="2" t="str">
        <f>IF(IFERROR(FIND("PUL",M2807,1),0)&gt;1,"pulido","no")</f>
        <v>no</v>
      </c>
      <c r="AA2807" s="2" t="str">
        <f>IF(IFERROR(FIND("BIOC",M2807,1),0)&gt;1,"BIOCITY","no")</f>
        <v>no</v>
      </c>
      <c r="AB2807" s="2">
        <f>IFERROR(SEARCH("INT",F2807,1),0)+IFERROR(SEARCH("DEV",F2807,1),0)+IFERROR(SEARCH("FC",F2807,1),0)+IFERROR(SEARCH("USD",F2807,1),0)</f>
        <v>0</v>
      </c>
    </row>
    <row r="2808" spans="20:28" x14ac:dyDescent="0.2">
      <c r="T2808" s="6">
        <f>+S2808*N2808</f>
        <v>0</v>
      </c>
      <c r="U2808" s="6">
        <f>+S2808*Q2808</f>
        <v>0</v>
      </c>
      <c r="V2808" s="1" t="str">
        <f>IF(AB2808=0,IFERROR(VLOOKUP(L2808,[1]listaMateriales!A:K,11,0),"-"),"Sin producto")</f>
        <v>Sin Producto</v>
      </c>
      <c r="W2808" s="6">
        <f>+IF(OR(K2808="27",K2808="28",K2808="29"),VLOOKUP(L2808,[1]listaMateriales!A:E,5,0),0)*N2808/1000</f>
        <v>0</v>
      </c>
      <c r="X2808" s="6">
        <f>+IF(W2808=0,0,T2808/W2808)</f>
        <v>0</v>
      </c>
      <c r="Y2808" s="1" t="str">
        <f>MID(L2808,14,1)</f>
        <v/>
      </c>
      <c r="Z2808" s="2" t="str">
        <f>IF(IFERROR(FIND("PUL",M2808,1),0)&gt;1,"pulido","no")</f>
        <v>no</v>
      </c>
      <c r="AA2808" s="2" t="str">
        <f>IF(IFERROR(FIND("BIOC",M2808,1),0)&gt;1,"BIOCITY","no")</f>
        <v>no</v>
      </c>
      <c r="AB2808" s="2">
        <f>IFERROR(SEARCH("INT",F2808,1),0)+IFERROR(SEARCH("DEV",F2808,1),0)+IFERROR(SEARCH("FC",F2808,1),0)+IFERROR(SEARCH("USD",F2808,1),0)</f>
        <v>0</v>
      </c>
    </row>
    <row r="2809" spans="20:28" x14ac:dyDescent="0.2">
      <c r="T2809" s="6">
        <f>+S2809*N2809</f>
        <v>0</v>
      </c>
      <c r="U2809" s="6">
        <f>+S2809*Q2809</f>
        <v>0</v>
      </c>
      <c r="V2809" s="1" t="str">
        <f>IF(AB2809=0,IFERROR(VLOOKUP(L2809,[1]listaMateriales!A:K,11,0),"-"),"Sin producto")</f>
        <v>Sin Producto</v>
      </c>
      <c r="W2809" s="6">
        <f>+IF(OR(K2809="27",K2809="28",K2809="29"),VLOOKUP(L2809,[1]listaMateriales!A:E,5,0),0)*N2809/1000</f>
        <v>0</v>
      </c>
      <c r="X2809" s="6">
        <f>+IF(W2809=0,0,T2809/W2809)</f>
        <v>0</v>
      </c>
      <c r="Y2809" s="1" t="str">
        <f>MID(L2809,14,1)</f>
        <v/>
      </c>
      <c r="Z2809" s="2" t="str">
        <f>IF(IFERROR(FIND("PUL",M2809,1),0)&gt;1,"pulido","no")</f>
        <v>no</v>
      </c>
      <c r="AA2809" s="2" t="str">
        <f>IF(IFERROR(FIND("BIOC",M2809,1),0)&gt;1,"BIOCITY","no")</f>
        <v>no</v>
      </c>
      <c r="AB2809" s="2">
        <f>IFERROR(SEARCH("INT",F2809,1),0)+IFERROR(SEARCH("DEV",F2809,1),0)+IFERROR(SEARCH("FC",F2809,1),0)+IFERROR(SEARCH("USD",F2809,1),0)</f>
        <v>0</v>
      </c>
    </row>
    <row r="2810" spans="20:28" x14ac:dyDescent="0.2">
      <c r="T2810" s="6">
        <f>+S2810*N2810</f>
        <v>0</v>
      </c>
      <c r="U2810" s="6">
        <f>+S2810*Q2810</f>
        <v>0</v>
      </c>
      <c r="V2810" s="1" t="str">
        <f>IF(AB2810=0,IFERROR(VLOOKUP(L2810,[1]listaMateriales!A:K,11,0),"-"),"Sin producto")</f>
        <v>Sin Producto</v>
      </c>
      <c r="W2810" s="6">
        <f>+IF(OR(K2810="27",K2810="28",K2810="29"),VLOOKUP(L2810,[1]listaMateriales!A:E,5,0),0)*N2810/1000</f>
        <v>0</v>
      </c>
      <c r="X2810" s="6">
        <f>+IF(W2810=0,0,T2810/W2810)</f>
        <v>0</v>
      </c>
      <c r="Y2810" s="1" t="str">
        <f>MID(L2810,14,1)</f>
        <v/>
      </c>
      <c r="Z2810" s="2" t="str">
        <f>IF(IFERROR(FIND("PUL",M2810,1),0)&gt;1,"pulido","no")</f>
        <v>no</v>
      </c>
      <c r="AA2810" s="2" t="str">
        <f>IF(IFERROR(FIND("BIOC",M2810,1),0)&gt;1,"BIOCITY","no")</f>
        <v>no</v>
      </c>
      <c r="AB2810" s="2">
        <f>IFERROR(SEARCH("INT",F2810,1),0)+IFERROR(SEARCH("DEV",F2810,1),0)+IFERROR(SEARCH("FC",F2810,1),0)+IFERROR(SEARCH("USD",F2810,1),0)</f>
        <v>0</v>
      </c>
    </row>
    <row r="2811" spans="20:28" x14ac:dyDescent="0.2">
      <c r="T2811" s="6">
        <f>+S2811*N2811</f>
        <v>0</v>
      </c>
      <c r="U2811" s="6">
        <f>+S2811*Q2811</f>
        <v>0</v>
      </c>
      <c r="V2811" s="1" t="str">
        <f>IF(AB2811=0,IFERROR(VLOOKUP(L2811,[1]listaMateriales!A:K,11,0),"-"),"Sin producto")</f>
        <v>Sin Producto</v>
      </c>
      <c r="W2811" s="6">
        <f>+IF(OR(K2811="27",K2811="28",K2811="29"),VLOOKUP(L2811,[1]listaMateriales!A:E,5,0),0)*N2811/1000</f>
        <v>0</v>
      </c>
      <c r="X2811" s="6">
        <f>+IF(W2811=0,0,T2811/W2811)</f>
        <v>0</v>
      </c>
      <c r="Y2811" s="1" t="str">
        <f>MID(L2811,14,1)</f>
        <v/>
      </c>
      <c r="Z2811" s="2" t="str">
        <f>IF(IFERROR(FIND("PUL",M2811,1),0)&gt;1,"pulido","no")</f>
        <v>no</v>
      </c>
      <c r="AA2811" s="2" t="str">
        <f>IF(IFERROR(FIND("BIOC",M2811,1),0)&gt;1,"BIOCITY","no")</f>
        <v>no</v>
      </c>
      <c r="AB2811" s="2">
        <f>IFERROR(SEARCH("INT",F2811,1),0)+IFERROR(SEARCH("DEV",F2811,1),0)+IFERROR(SEARCH("FC",F2811,1),0)+IFERROR(SEARCH("USD",F2811,1),0)</f>
        <v>0</v>
      </c>
    </row>
    <row r="2812" spans="20:28" x14ac:dyDescent="0.2">
      <c r="T2812" s="6">
        <f>+S2812*N2812</f>
        <v>0</v>
      </c>
      <c r="U2812" s="6">
        <f>+S2812*Q2812</f>
        <v>0</v>
      </c>
      <c r="V2812" s="1" t="str">
        <f>IF(AB2812=0,IFERROR(VLOOKUP(L2812,[1]listaMateriales!A:K,11,0),"-"),"Sin producto")</f>
        <v>Sin Producto</v>
      </c>
      <c r="W2812" s="6">
        <f>+IF(OR(K2812="27",K2812="28",K2812="29"),VLOOKUP(L2812,[1]listaMateriales!A:E,5,0),0)*N2812/1000</f>
        <v>0</v>
      </c>
      <c r="X2812" s="6">
        <f>+IF(W2812=0,0,T2812/W2812)</f>
        <v>0</v>
      </c>
      <c r="Y2812" s="1" t="str">
        <f>MID(L2812,14,1)</f>
        <v/>
      </c>
      <c r="Z2812" s="2" t="str">
        <f>IF(IFERROR(FIND("PUL",M2812,1),0)&gt;1,"pulido","no")</f>
        <v>no</v>
      </c>
      <c r="AA2812" s="2" t="str">
        <f>IF(IFERROR(FIND("BIOC",M2812,1),0)&gt;1,"BIOCITY","no")</f>
        <v>no</v>
      </c>
      <c r="AB2812" s="2">
        <f>IFERROR(SEARCH("INT",F2812,1),0)+IFERROR(SEARCH("DEV",F2812,1),0)+IFERROR(SEARCH("FC",F2812,1),0)+IFERROR(SEARCH("USD",F2812,1),0)</f>
        <v>0</v>
      </c>
    </row>
    <row r="2813" spans="20:28" x14ac:dyDescent="0.2">
      <c r="T2813" s="6">
        <f>+S2813*N2813</f>
        <v>0</v>
      </c>
      <c r="U2813" s="6">
        <f>+S2813*Q2813</f>
        <v>0</v>
      </c>
      <c r="V2813" s="1" t="str">
        <f>IF(AB2813=0,IFERROR(VLOOKUP(L2813,[1]listaMateriales!A:K,11,0),"-"),"Sin producto")</f>
        <v>Sin Producto</v>
      </c>
      <c r="W2813" s="6">
        <f>+IF(OR(K2813="27",K2813="28",K2813="29"),VLOOKUP(L2813,[1]listaMateriales!A:E,5,0),0)*N2813/1000</f>
        <v>0</v>
      </c>
      <c r="X2813" s="6">
        <f>+IF(W2813=0,0,T2813/W2813)</f>
        <v>0</v>
      </c>
      <c r="Y2813" s="1" t="str">
        <f>MID(L2813,14,1)</f>
        <v/>
      </c>
      <c r="Z2813" s="2" t="str">
        <f>IF(IFERROR(FIND("PUL",M2813,1),0)&gt;1,"pulido","no")</f>
        <v>no</v>
      </c>
      <c r="AA2813" s="2" t="str">
        <f>IF(IFERROR(FIND("BIOC",M2813,1),0)&gt;1,"BIOCITY","no")</f>
        <v>no</v>
      </c>
      <c r="AB2813" s="2">
        <f>IFERROR(SEARCH("INT",F2813,1),0)+IFERROR(SEARCH("DEV",F2813,1),0)+IFERROR(SEARCH("FC",F2813,1),0)+IFERROR(SEARCH("USD",F2813,1),0)</f>
        <v>0</v>
      </c>
    </row>
    <row r="2814" spans="20:28" x14ac:dyDescent="0.2">
      <c r="T2814" s="6">
        <f>+S2814*N2814</f>
        <v>0</v>
      </c>
      <c r="U2814" s="6">
        <f>+S2814*Q2814</f>
        <v>0</v>
      </c>
      <c r="V2814" s="1" t="str">
        <f>IF(AB2814=0,IFERROR(VLOOKUP(L2814,[1]listaMateriales!A:K,11,0),"-"),"Sin producto")</f>
        <v>Sin Producto</v>
      </c>
      <c r="W2814" s="6">
        <f>+IF(OR(K2814="27",K2814="28",K2814="29"),VLOOKUP(L2814,[1]listaMateriales!A:E,5,0),0)*N2814/1000</f>
        <v>0</v>
      </c>
      <c r="X2814" s="6">
        <f>+IF(W2814=0,0,T2814/W2814)</f>
        <v>0</v>
      </c>
      <c r="Y2814" s="1" t="str">
        <f>MID(L2814,14,1)</f>
        <v/>
      </c>
      <c r="Z2814" s="2" t="str">
        <f>IF(IFERROR(FIND("PUL",M2814,1),0)&gt;1,"pulido","no")</f>
        <v>no</v>
      </c>
      <c r="AA2814" s="2" t="str">
        <f>IF(IFERROR(FIND("BIOC",M2814,1),0)&gt;1,"BIOCITY","no")</f>
        <v>no</v>
      </c>
      <c r="AB2814" s="2">
        <f>IFERROR(SEARCH("INT",F2814,1),0)+IFERROR(SEARCH("DEV",F2814,1),0)+IFERROR(SEARCH("FC",F2814,1),0)+IFERROR(SEARCH("USD",F2814,1),0)</f>
        <v>0</v>
      </c>
    </row>
    <row r="2815" spans="20:28" x14ac:dyDescent="0.2">
      <c r="T2815" s="6">
        <f>+S2815*N2815</f>
        <v>0</v>
      </c>
      <c r="U2815" s="6">
        <f>+S2815*Q2815</f>
        <v>0</v>
      </c>
      <c r="V2815" s="1" t="str">
        <f>IF(AB2815=0,IFERROR(VLOOKUP(L2815,[1]listaMateriales!A:K,11,0),"-"),"Sin producto")</f>
        <v>Sin Producto</v>
      </c>
      <c r="W2815" s="6">
        <f>+IF(OR(K2815="27",K2815="28",K2815="29"),VLOOKUP(L2815,[1]listaMateriales!A:E,5,0),0)*N2815/1000</f>
        <v>0</v>
      </c>
      <c r="X2815" s="6">
        <f>+IF(W2815=0,0,T2815/W2815)</f>
        <v>0</v>
      </c>
      <c r="Y2815" s="1" t="str">
        <f>MID(L2815,14,1)</f>
        <v/>
      </c>
      <c r="Z2815" s="2" t="str">
        <f>IF(IFERROR(FIND("PUL",M2815,1),0)&gt;1,"pulido","no")</f>
        <v>no</v>
      </c>
      <c r="AA2815" s="2" t="str">
        <f>IF(IFERROR(FIND("BIOC",M2815,1),0)&gt;1,"BIOCITY","no")</f>
        <v>no</v>
      </c>
      <c r="AB2815" s="2">
        <f>IFERROR(SEARCH("INT",F2815,1),0)+IFERROR(SEARCH("DEV",F2815,1),0)+IFERROR(SEARCH("FC",F2815,1),0)+IFERROR(SEARCH("USD",F2815,1),0)</f>
        <v>0</v>
      </c>
    </row>
    <row r="2816" spans="20:28" x14ac:dyDescent="0.2">
      <c r="T2816" s="6">
        <f>+S2816*N2816</f>
        <v>0</v>
      </c>
      <c r="U2816" s="6">
        <f>+S2816*Q2816</f>
        <v>0</v>
      </c>
      <c r="V2816" s="1" t="str">
        <f>IF(AB2816=0,IFERROR(VLOOKUP(L2816,[1]listaMateriales!A:K,11,0),"-"),"Sin producto")</f>
        <v>Sin Producto</v>
      </c>
      <c r="W2816" s="6">
        <f>+IF(OR(K2816="27",K2816="28",K2816="29"),VLOOKUP(L2816,[1]listaMateriales!A:E,5,0),0)*N2816/1000</f>
        <v>0</v>
      </c>
      <c r="X2816" s="6">
        <f>+IF(W2816=0,0,T2816/W2816)</f>
        <v>0</v>
      </c>
      <c r="Y2816" s="1" t="str">
        <f>MID(L2816,14,1)</f>
        <v/>
      </c>
      <c r="Z2816" s="2" t="str">
        <f>IF(IFERROR(FIND("PUL",M2816,1),0)&gt;1,"pulido","no")</f>
        <v>no</v>
      </c>
      <c r="AA2816" s="2" t="str">
        <f>IF(IFERROR(FIND("BIOC",M2816,1),0)&gt;1,"BIOCITY","no")</f>
        <v>no</v>
      </c>
      <c r="AB2816" s="2">
        <f>IFERROR(SEARCH("INT",F2816,1),0)+IFERROR(SEARCH("DEV",F2816,1),0)+IFERROR(SEARCH("FC",F2816,1),0)+IFERROR(SEARCH("USD",F2816,1),0)</f>
        <v>0</v>
      </c>
    </row>
    <row r="2817" spans="20:28" x14ac:dyDescent="0.2">
      <c r="T2817" s="6">
        <f>+S2817*N2817</f>
        <v>0</v>
      </c>
      <c r="U2817" s="6">
        <f>+S2817*Q2817</f>
        <v>0</v>
      </c>
      <c r="V2817" s="1" t="str">
        <f>IF(AB2817=0,IFERROR(VLOOKUP(L2817,[1]listaMateriales!A:K,11,0),"-"),"Sin producto")</f>
        <v>Sin Producto</v>
      </c>
      <c r="W2817" s="6">
        <f>+IF(OR(K2817="27",K2817="28",K2817="29"),VLOOKUP(L2817,[1]listaMateriales!A:E,5,0),0)*N2817/1000</f>
        <v>0</v>
      </c>
      <c r="X2817" s="6">
        <f>+IF(W2817=0,0,T2817/W2817)</f>
        <v>0</v>
      </c>
      <c r="Y2817" s="1" t="str">
        <f>MID(L2817,14,1)</f>
        <v/>
      </c>
      <c r="Z2817" s="2" t="str">
        <f>IF(IFERROR(FIND("PUL",M2817,1),0)&gt;1,"pulido","no")</f>
        <v>no</v>
      </c>
      <c r="AA2817" s="2" t="str">
        <f>IF(IFERROR(FIND("BIOC",M2817,1),0)&gt;1,"BIOCITY","no")</f>
        <v>no</v>
      </c>
      <c r="AB2817" s="2">
        <f>IFERROR(SEARCH("INT",F2817,1),0)+IFERROR(SEARCH("DEV",F2817,1),0)+IFERROR(SEARCH("FC",F2817,1),0)+IFERROR(SEARCH("USD",F2817,1),0)</f>
        <v>0</v>
      </c>
    </row>
    <row r="2818" spans="20:28" x14ac:dyDescent="0.2">
      <c r="T2818" s="6">
        <f>+S2818*N2818</f>
        <v>0</v>
      </c>
      <c r="U2818" s="6">
        <f>+S2818*Q2818</f>
        <v>0</v>
      </c>
      <c r="V2818" s="1" t="str">
        <f>IF(AB2818=0,IFERROR(VLOOKUP(L2818,[1]listaMateriales!A:K,11,0),"-"),"Sin producto")</f>
        <v>Sin Producto</v>
      </c>
      <c r="W2818" s="6">
        <f>+IF(OR(K2818="27",K2818="28",K2818="29"),VLOOKUP(L2818,[1]listaMateriales!A:E,5,0),0)*N2818/1000</f>
        <v>0</v>
      </c>
      <c r="X2818" s="6">
        <f>+IF(W2818=0,0,T2818/W2818)</f>
        <v>0</v>
      </c>
      <c r="Y2818" s="1" t="str">
        <f>MID(L2818,14,1)</f>
        <v/>
      </c>
      <c r="Z2818" s="2" t="str">
        <f>IF(IFERROR(FIND("PUL",M2818,1),0)&gt;1,"pulido","no")</f>
        <v>no</v>
      </c>
      <c r="AA2818" s="2" t="str">
        <f>IF(IFERROR(FIND("BIOC",M2818,1),0)&gt;1,"BIOCITY","no")</f>
        <v>no</v>
      </c>
      <c r="AB2818" s="2">
        <f>IFERROR(SEARCH("INT",F2818,1),0)+IFERROR(SEARCH("DEV",F2818,1),0)+IFERROR(SEARCH("FC",F2818,1),0)+IFERROR(SEARCH("USD",F2818,1),0)</f>
        <v>0</v>
      </c>
    </row>
    <row r="2819" spans="20:28" x14ac:dyDescent="0.2">
      <c r="T2819" s="6">
        <f>+S2819*N2819</f>
        <v>0</v>
      </c>
      <c r="U2819" s="6">
        <f>+S2819*Q2819</f>
        <v>0</v>
      </c>
      <c r="V2819" s="1" t="str">
        <f>IF(AB2819=0,IFERROR(VLOOKUP(L2819,[1]listaMateriales!A:K,11,0),"-"),"Sin producto")</f>
        <v>Sin Producto</v>
      </c>
      <c r="W2819" s="6">
        <f>+IF(OR(K2819="27",K2819="28",K2819="29"),VLOOKUP(L2819,[1]listaMateriales!A:E,5,0),0)*N2819/1000</f>
        <v>0</v>
      </c>
      <c r="X2819" s="6">
        <f>+IF(W2819=0,0,T2819/W2819)</f>
        <v>0</v>
      </c>
      <c r="Y2819" s="1" t="str">
        <f>MID(L2819,14,1)</f>
        <v/>
      </c>
      <c r="Z2819" s="2" t="str">
        <f>IF(IFERROR(FIND("PUL",M2819,1),0)&gt;1,"pulido","no")</f>
        <v>no</v>
      </c>
      <c r="AA2819" s="2" t="str">
        <f>IF(IFERROR(FIND("BIOC",M2819,1),0)&gt;1,"BIOCITY","no")</f>
        <v>no</v>
      </c>
      <c r="AB2819" s="2">
        <f>IFERROR(SEARCH("INT",F2819,1),0)+IFERROR(SEARCH("DEV",F2819,1),0)+IFERROR(SEARCH("FC",F2819,1),0)+IFERROR(SEARCH("USD",F2819,1),0)</f>
        <v>0</v>
      </c>
    </row>
    <row r="2820" spans="20:28" x14ac:dyDescent="0.2">
      <c r="T2820" s="6">
        <f>+S2820*N2820</f>
        <v>0</v>
      </c>
      <c r="U2820" s="6">
        <f>+S2820*Q2820</f>
        <v>0</v>
      </c>
      <c r="V2820" s="1" t="str">
        <f>IF(AB2820=0,IFERROR(VLOOKUP(L2820,[1]listaMateriales!A:K,11,0),"-"),"Sin producto")</f>
        <v>Sin Producto</v>
      </c>
      <c r="W2820" s="6">
        <f>+IF(OR(K2820="27",K2820="28",K2820="29"),VLOOKUP(L2820,[1]listaMateriales!A:E,5,0),0)*N2820/1000</f>
        <v>0</v>
      </c>
      <c r="X2820" s="6">
        <f>+IF(W2820=0,0,T2820/W2820)</f>
        <v>0</v>
      </c>
      <c r="Y2820" s="1" t="str">
        <f>MID(L2820,14,1)</f>
        <v/>
      </c>
      <c r="Z2820" s="2" t="str">
        <f>IF(IFERROR(FIND("PUL",M2820,1),0)&gt;1,"pulido","no")</f>
        <v>no</v>
      </c>
      <c r="AA2820" s="2" t="str">
        <f>IF(IFERROR(FIND("BIOC",M2820,1),0)&gt;1,"BIOCITY","no")</f>
        <v>no</v>
      </c>
      <c r="AB2820" s="2">
        <f>IFERROR(SEARCH("INT",F2820,1),0)+IFERROR(SEARCH("DEV",F2820,1),0)+IFERROR(SEARCH("FC",F2820,1),0)+IFERROR(SEARCH("USD",F2820,1),0)</f>
        <v>0</v>
      </c>
    </row>
    <row r="2821" spans="20:28" x14ac:dyDescent="0.2">
      <c r="T2821" s="6">
        <f>+S2821*N2821</f>
        <v>0</v>
      </c>
      <c r="U2821" s="6">
        <f>+S2821*Q2821</f>
        <v>0</v>
      </c>
      <c r="V2821" s="1" t="str">
        <f>IF(AB2821=0,IFERROR(VLOOKUP(L2821,[1]listaMateriales!A:K,11,0),"-"),"Sin producto")</f>
        <v>Sin Producto</v>
      </c>
      <c r="W2821" s="6">
        <f>+IF(OR(K2821="27",K2821="28",K2821="29"),VLOOKUP(L2821,[1]listaMateriales!A:E,5,0),0)*N2821/1000</f>
        <v>0</v>
      </c>
      <c r="X2821" s="6">
        <f>+IF(W2821=0,0,T2821/W2821)</f>
        <v>0</v>
      </c>
      <c r="Y2821" s="1" t="str">
        <f>MID(L2821,14,1)</f>
        <v/>
      </c>
      <c r="Z2821" s="2" t="str">
        <f>IF(IFERROR(FIND("PUL",M2821,1),0)&gt;1,"pulido","no")</f>
        <v>no</v>
      </c>
      <c r="AA2821" s="2" t="str">
        <f>IF(IFERROR(FIND("BIOC",M2821,1),0)&gt;1,"BIOCITY","no")</f>
        <v>no</v>
      </c>
      <c r="AB2821" s="2">
        <f>IFERROR(SEARCH("INT",F2821,1),0)+IFERROR(SEARCH("DEV",F2821,1),0)+IFERROR(SEARCH("FC",F2821,1),0)+IFERROR(SEARCH("USD",F2821,1),0)</f>
        <v>0</v>
      </c>
    </row>
    <row r="2822" spans="20:28" x14ac:dyDescent="0.2">
      <c r="T2822" s="6">
        <f>+S2822*N2822</f>
        <v>0</v>
      </c>
      <c r="U2822" s="6">
        <f>+S2822*Q2822</f>
        <v>0</v>
      </c>
      <c r="V2822" s="1" t="str">
        <f>IF(AB2822=0,IFERROR(VLOOKUP(L2822,[1]listaMateriales!A:K,11,0),"-"),"Sin producto")</f>
        <v>Sin Producto</v>
      </c>
      <c r="W2822" s="6">
        <f>+IF(OR(K2822="27",K2822="28",K2822="29"),VLOOKUP(L2822,[1]listaMateriales!A:E,5,0),0)*N2822/1000</f>
        <v>0</v>
      </c>
      <c r="X2822" s="6">
        <f>+IF(W2822=0,0,T2822/W2822)</f>
        <v>0</v>
      </c>
      <c r="Y2822" s="1" t="str">
        <f>MID(L2822,14,1)</f>
        <v/>
      </c>
      <c r="Z2822" s="2" t="str">
        <f>IF(IFERROR(FIND("PUL",M2822,1),0)&gt;1,"pulido","no")</f>
        <v>no</v>
      </c>
      <c r="AA2822" s="2" t="str">
        <f>IF(IFERROR(FIND("BIOC",M2822,1),0)&gt;1,"BIOCITY","no")</f>
        <v>no</v>
      </c>
      <c r="AB2822" s="2">
        <f>IFERROR(SEARCH("INT",F2822,1),0)+IFERROR(SEARCH("DEV",F2822,1),0)+IFERROR(SEARCH("FC",F2822,1),0)+IFERROR(SEARCH("USD",F2822,1),0)</f>
        <v>0</v>
      </c>
    </row>
    <row r="2823" spans="20:28" x14ac:dyDescent="0.2">
      <c r="T2823" s="6">
        <f>+S2823*N2823</f>
        <v>0</v>
      </c>
      <c r="U2823" s="6">
        <f>+S2823*Q2823</f>
        <v>0</v>
      </c>
      <c r="V2823" s="1" t="str">
        <f>IF(AB2823=0,IFERROR(VLOOKUP(L2823,[1]listaMateriales!A:K,11,0),"-"),"Sin producto")</f>
        <v>Sin Producto</v>
      </c>
      <c r="W2823" s="6">
        <f>+IF(OR(K2823="27",K2823="28",K2823="29"),VLOOKUP(L2823,[1]listaMateriales!A:E,5,0),0)*N2823/1000</f>
        <v>0</v>
      </c>
      <c r="X2823" s="6">
        <f>+IF(W2823=0,0,T2823/W2823)</f>
        <v>0</v>
      </c>
      <c r="Y2823" s="1" t="str">
        <f>MID(L2823,14,1)</f>
        <v/>
      </c>
      <c r="Z2823" s="2" t="str">
        <f>IF(IFERROR(FIND("PUL",M2823,1),0)&gt;1,"pulido","no")</f>
        <v>no</v>
      </c>
      <c r="AA2823" s="2" t="str">
        <f>IF(IFERROR(FIND("BIOC",M2823,1),0)&gt;1,"BIOCITY","no")</f>
        <v>no</v>
      </c>
      <c r="AB2823" s="2">
        <f>IFERROR(SEARCH("INT",F2823,1),0)+IFERROR(SEARCH("DEV",F2823,1),0)+IFERROR(SEARCH("FC",F2823,1),0)+IFERROR(SEARCH("USD",F2823,1),0)</f>
        <v>0</v>
      </c>
    </row>
    <row r="2824" spans="20:28" x14ac:dyDescent="0.2">
      <c r="T2824" s="6">
        <f>+S2824*N2824</f>
        <v>0</v>
      </c>
      <c r="U2824" s="6">
        <f>+S2824*Q2824</f>
        <v>0</v>
      </c>
      <c r="V2824" s="1" t="str">
        <f>IF(AB2824=0,IFERROR(VLOOKUP(L2824,[1]listaMateriales!A:K,11,0),"-"),"Sin producto")</f>
        <v>Sin Producto</v>
      </c>
      <c r="W2824" s="6">
        <f>+IF(OR(K2824="27",K2824="28",K2824="29"),VLOOKUP(L2824,[1]listaMateriales!A:E,5,0),0)*N2824/1000</f>
        <v>0</v>
      </c>
      <c r="X2824" s="6">
        <f>+IF(W2824=0,0,T2824/W2824)</f>
        <v>0</v>
      </c>
      <c r="Y2824" s="1" t="str">
        <f>MID(L2824,14,1)</f>
        <v/>
      </c>
      <c r="Z2824" s="2" t="str">
        <f>IF(IFERROR(FIND("PUL",M2824,1),0)&gt;1,"pulido","no")</f>
        <v>no</v>
      </c>
      <c r="AA2824" s="2" t="str">
        <f>IF(IFERROR(FIND("BIOC",M2824,1),0)&gt;1,"BIOCITY","no")</f>
        <v>no</v>
      </c>
      <c r="AB2824" s="2">
        <f>IFERROR(SEARCH("INT",F2824,1),0)+IFERROR(SEARCH("DEV",F2824,1),0)+IFERROR(SEARCH("FC",F2824,1),0)+IFERROR(SEARCH("USD",F2824,1),0)</f>
        <v>0</v>
      </c>
    </row>
    <row r="2825" spans="20:28" x14ac:dyDescent="0.2">
      <c r="T2825" s="6">
        <f>+S2825*N2825</f>
        <v>0</v>
      </c>
      <c r="U2825" s="6">
        <f>+S2825*Q2825</f>
        <v>0</v>
      </c>
      <c r="V2825" s="1" t="str">
        <f>IF(AB2825=0,IFERROR(VLOOKUP(L2825,[1]listaMateriales!A:K,11,0),"-"),"Sin producto")</f>
        <v>Sin Producto</v>
      </c>
      <c r="W2825" s="6">
        <f>+IF(OR(K2825="27",K2825="28",K2825="29"),VLOOKUP(L2825,[1]listaMateriales!A:E,5,0),0)*N2825/1000</f>
        <v>0</v>
      </c>
      <c r="X2825" s="6">
        <f>+IF(W2825=0,0,T2825/W2825)</f>
        <v>0</v>
      </c>
      <c r="Y2825" s="1" t="str">
        <f>MID(L2825,14,1)</f>
        <v/>
      </c>
      <c r="Z2825" s="2" t="str">
        <f>IF(IFERROR(FIND("PUL",M2825,1),0)&gt;1,"pulido","no")</f>
        <v>no</v>
      </c>
      <c r="AA2825" s="2" t="str">
        <f>IF(IFERROR(FIND("BIOC",M2825,1),0)&gt;1,"BIOCITY","no")</f>
        <v>no</v>
      </c>
      <c r="AB2825" s="2">
        <f>IFERROR(SEARCH("INT",F2825,1),0)+IFERROR(SEARCH("DEV",F2825,1),0)+IFERROR(SEARCH("FC",F2825,1),0)+IFERROR(SEARCH("USD",F2825,1),0)</f>
        <v>0</v>
      </c>
    </row>
    <row r="2826" spans="20:28" x14ac:dyDescent="0.2">
      <c r="T2826" s="6">
        <f>+S2826*N2826</f>
        <v>0</v>
      </c>
      <c r="U2826" s="6">
        <f>+S2826*Q2826</f>
        <v>0</v>
      </c>
      <c r="V2826" s="1" t="str">
        <f>IF(AB2826=0,IFERROR(VLOOKUP(L2826,[1]listaMateriales!A:K,11,0),"-"),"Sin producto")</f>
        <v>Sin Producto</v>
      </c>
      <c r="W2826" s="6">
        <f>+IF(OR(K2826="27",K2826="28",K2826="29"),VLOOKUP(L2826,[1]listaMateriales!A:E,5,0),0)*N2826/1000</f>
        <v>0</v>
      </c>
      <c r="X2826" s="6">
        <f>+IF(W2826=0,0,T2826/W2826)</f>
        <v>0</v>
      </c>
      <c r="Y2826" s="1" t="str">
        <f>MID(L2826,14,1)</f>
        <v/>
      </c>
      <c r="Z2826" s="2" t="str">
        <f>IF(IFERROR(FIND("PUL",M2826,1),0)&gt;1,"pulido","no")</f>
        <v>no</v>
      </c>
      <c r="AA2826" s="2" t="str">
        <f>IF(IFERROR(FIND("BIOC",M2826,1),0)&gt;1,"BIOCITY","no")</f>
        <v>no</v>
      </c>
      <c r="AB2826" s="2">
        <f>IFERROR(SEARCH("INT",F2826,1),0)+IFERROR(SEARCH("DEV",F2826,1),0)+IFERROR(SEARCH("FC",F2826,1),0)+IFERROR(SEARCH("USD",F2826,1),0)</f>
        <v>0</v>
      </c>
    </row>
    <row r="2827" spans="20:28" x14ac:dyDescent="0.2">
      <c r="T2827" s="6">
        <f>+S2827*N2827</f>
        <v>0</v>
      </c>
      <c r="U2827" s="6">
        <f>+S2827*Q2827</f>
        <v>0</v>
      </c>
      <c r="V2827" s="1" t="str">
        <f>IF(AB2827=0,IFERROR(VLOOKUP(L2827,[1]listaMateriales!A:K,11,0),"-"),"Sin producto")</f>
        <v>Sin Producto</v>
      </c>
      <c r="W2827" s="6">
        <f>+IF(OR(K2827="27",K2827="28",K2827="29"),VLOOKUP(L2827,[1]listaMateriales!A:E,5,0),0)*N2827/1000</f>
        <v>0</v>
      </c>
      <c r="X2827" s="6">
        <f>+IF(W2827=0,0,T2827/W2827)</f>
        <v>0</v>
      </c>
      <c r="Y2827" s="1" t="str">
        <f>MID(L2827,14,1)</f>
        <v/>
      </c>
      <c r="Z2827" s="2" t="str">
        <f>IF(IFERROR(FIND("PUL",M2827,1),0)&gt;1,"pulido","no")</f>
        <v>no</v>
      </c>
      <c r="AA2827" s="2" t="str">
        <f>IF(IFERROR(FIND("BIOC",M2827,1),0)&gt;1,"BIOCITY","no")</f>
        <v>no</v>
      </c>
      <c r="AB2827" s="2">
        <f>IFERROR(SEARCH("INT",F2827,1),0)+IFERROR(SEARCH("DEV",F2827,1),0)+IFERROR(SEARCH("FC",F2827,1),0)+IFERROR(SEARCH("USD",F2827,1),0)</f>
        <v>0</v>
      </c>
    </row>
    <row r="2828" spans="20:28" x14ac:dyDescent="0.2">
      <c r="T2828" s="6">
        <f>+S2828*N2828</f>
        <v>0</v>
      </c>
      <c r="U2828" s="6">
        <f>+S2828*Q2828</f>
        <v>0</v>
      </c>
      <c r="V2828" s="1" t="str">
        <f>IF(AB2828=0,IFERROR(VLOOKUP(L2828,[1]listaMateriales!A:K,11,0),"-"),"Sin producto")</f>
        <v>Sin Producto</v>
      </c>
      <c r="W2828" s="6">
        <f>+IF(OR(K2828="27",K2828="28",K2828="29"),VLOOKUP(L2828,[1]listaMateriales!A:E,5,0),0)*N2828/1000</f>
        <v>0</v>
      </c>
      <c r="X2828" s="6">
        <f>+IF(W2828=0,0,T2828/W2828)</f>
        <v>0</v>
      </c>
      <c r="Y2828" s="1" t="str">
        <f>MID(L2828,14,1)</f>
        <v/>
      </c>
      <c r="Z2828" s="2" t="str">
        <f>IF(IFERROR(FIND("PUL",M2828,1),0)&gt;1,"pulido","no")</f>
        <v>no</v>
      </c>
      <c r="AA2828" s="2" t="str">
        <f>IF(IFERROR(FIND("BIOC",M2828,1),0)&gt;1,"BIOCITY","no")</f>
        <v>no</v>
      </c>
      <c r="AB2828" s="2">
        <f>IFERROR(SEARCH("INT",F2828,1),0)+IFERROR(SEARCH("DEV",F2828,1),0)+IFERROR(SEARCH("FC",F2828,1),0)+IFERROR(SEARCH("USD",F2828,1),0)</f>
        <v>0</v>
      </c>
    </row>
    <row r="2829" spans="20:28" x14ac:dyDescent="0.2">
      <c r="T2829" s="6">
        <f>+S2829*N2829</f>
        <v>0</v>
      </c>
      <c r="U2829" s="6">
        <f>+S2829*Q2829</f>
        <v>0</v>
      </c>
      <c r="V2829" s="1" t="str">
        <f>IF(AB2829=0,IFERROR(VLOOKUP(L2829,[1]listaMateriales!A:K,11,0),"-"),"Sin producto")</f>
        <v>Sin Producto</v>
      </c>
      <c r="W2829" s="6">
        <f>+IF(OR(K2829="27",K2829="28",K2829="29"),VLOOKUP(L2829,[1]listaMateriales!A:E,5,0),0)*N2829/1000</f>
        <v>0</v>
      </c>
      <c r="X2829" s="6">
        <f>+IF(W2829=0,0,T2829/W2829)</f>
        <v>0</v>
      </c>
      <c r="Y2829" s="1" t="str">
        <f>MID(L2829,14,1)</f>
        <v/>
      </c>
      <c r="Z2829" s="2" t="str">
        <f>IF(IFERROR(FIND("PUL",M2829,1),0)&gt;1,"pulido","no")</f>
        <v>no</v>
      </c>
      <c r="AA2829" s="2" t="str">
        <f>IF(IFERROR(FIND("BIOC",M2829,1),0)&gt;1,"BIOCITY","no")</f>
        <v>no</v>
      </c>
      <c r="AB2829" s="2">
        <f>IFERROR(SEARCH("INT",F2829,1),0)+IFERROR(SEARCH("DEV",F2829,1),0)+IFERROR(SEARCH("FC",F2829,1),0)+IFERROR(SEARCH("USD",F2829,1),0)</f>
        <v>0</v>
      </c>
    </row>
    <row r="2830" spans="20:28" x14ac:dyDescent="0.2">
      <c r="T2830" s="6">
        <f>+S2830*N2830</f>
        <v>0</v>
      </c>
      <c r="U2830" s="6">
        <f>+S2830*Q2830</f>
        <v>0</v>
      </c>
      <c r="V2830" s="1" t="str">
        <f>IF(AB2830=0,IFERROR(VLOOKUP(L2830,[1]listaMateriales!A:K,11,0),"-"),"Sin producto")</f>
        <v>Sin Producto</v>
      </c>
      <c r="W2830" s="6">
        <f>+IF(OR(K2830="27",K2830="28",K2830="29"),VLOOKUP(L2830,[1]listaMateriales!A:E,5,0),0)*N2830/1000</f>
        <v>0</v>
      </c>
      <c r="X2830" s="6">
        <f>+IF(W2830=0,0,T2830/W2830)</f>
        <v>0</v>
      </c>
      <c r="Y2830" s="1" t="str">
        <f>MID(L2830,14,1)</f>
        <v/>
      </c>
      <c r="Z2830" s="2" t="str">
        <f>IF(IFERROR(FIND("PUL",M2830,1),0)&gt;1,"pulido","no")</f>
        <v>no</v>
      </c>
      <c r="AA2830" s="2" t="str">
        <f>IF(IFERROR(FIND("BIOC",M2830,1),0)&gt;1,"BIOCITY","no")</f>
        <v>no</v>
      </c>
      <c r="AB2830" s="2">
        <f>IFERROR(SEARCH("INT",F2830,1),0)+IFERROR(SEARCH("DEV",F2830,1),0)+IFERROR(SEARCH("FC",F2830,1),0)+IFERROR(SEARCH("USD",F2830,1),0)</f>
        <v>0</v>
      </c>
    </row>
    <row r="2831" spans="20:28" x14ac:dyDescent="0.2">
      <c r="T2831" s="6">
        <f>+S2831*N2831</f>
        <v>0</v>
      </c>
      <c r="U2831" s="6">
        <f>+S2831*Q2831</f>
        <v>0</v>
      </c>
      <c r="V2831" s="1" t="str">
        <f>IF(AB2831=0,IFERROR(VLOOKUP(L2831,[1]listaMateriales!A:K,11,0),"-"),"Sin producto")</f>
        <v>Sin Producto</v>
      </c>
      <c r="W2831" s="6">
        <f>+IF(OR(K2831="27",K2831="28",K2831="29"),VLOOKUP(L2831,[1]listaMateriales!A:E,5,0),0)*N2831/1000</f>
        <v>0</v>
      </c>
      <c r="X2831" s="6">
        <f>+IF(W2831=0,0,T2831/W2831)</f>
        <v>0</v>
      </c>
      <c r="Y2831" s="1" t="str">
        <f>MID(L2831,14,1)</f>
        <v/>
      </c>
      <c r="Z2831" s="2" t="str">
        <f>IF(IFERROR(FIND("PUL",M2831,1),0)&gt;1,"pulido","no")</f>
        <v>no</v>
      </c>
      <c r="AA2831" s="2" t="str">
        <f>IF(IFERROR(FIND("BIOC",M2831,1),0)&gt;1,"BIOCITY","no")</f>
        <v>no</v>
      </c>
      <c r="AB2831" s="2">
        <f>IFERROR(SEARCH("INT",F2831,1),0)+IFERROR(SEARCH("DEV",F2831,1),0)+IFERROR(SEARCH("FC",F2831,1),0)+IFERROR(SEARCH("USD",F2831,1),0)</f>
        <v>0</v>
      </c>
    </row>
    <row r="2832" spans="20:28" x14ac:dyDescent="0.2">
      <c r="T2832" s="6">
        <f>+S2832*N2832</f>
        <v>0</v>
      </c>
      <c r="U2832" s="6">
        <f>+S2832*Q2832</f>
        <v>0</v>
      </c>
      <c r="V2832" s="1" t="str">
        <f>IF(AB2832=0,IFERROR(VLOOKUP(L2832,[1]listaMateriales!A:K,11,0),"-"),"Sin producto")</f>
        <v>Sin Producto</v>
      </c>
      <c r="W2832" s="6">
        <f>+IF(OR(K2832="27",K2832="28",K2832="29"),VLOOKUP(L2832,[1]listaMateriales!A:E,5,0),0)*N2832/1000</f>
        <v>0</v>
      </c>
      <c r="X2832" s="6">
        <f>+IF(W2832=0,0,T2832/W2832)</f>
        <v>0</v>
      </c>
      <c r="Y2832" s="1" t="str">
        <f>MID(L2832,14,1)</f>
        <v/>
      </c>
      <c r="Z2832" s="2" t="str">
        <f>IF(IFERROR(FIND("PUL",M2832,1),0)&gt;1,"pulido","no")</f>
        <v>no</v>
      </c>
      <c r="AA2832" s="2" t="str">
        <f>IF(IFERROR(FIND("BIOC",M2832,1),0)&gt;1,"BIOCITY","no")</f>
        <v>no</v>
      </c>
      <c r="AB2832" s="2">
        <f>IFERROR(SEARCH("INT",F2832,1),0)+IFERROR(SEARCH("DEV",F2832,1),0)+IFERROR(SEARCH("FC",F2832,1),0)+IFERROR(SEARCH("USD",F2832,1),0)</f>
        <v>0</v>
      </c>
    </row>
    <row r="2833" spans="20:28" x14ac:dyDescent="0.2">
      <c r="T2833" s="6">
        <f>+S2833*N2833</f>
        <v>0</v>
      </c>
      <c r="U2833" s="6">
        <f>+S2833*Q2833</f>
        <v>0</v>
      </c>
      <c r="V2833" s="1" t="str">
        <f>IF(AB2833=0,IFERROR(VLOOKUP(L2833,[1]listaMateriales!A:K,11,0),"-"),"Sin producto")</f>
        <v>Sin Producto</v>
      </c>
      <c r="W2833" s="6">
        <f>+IF(OR(K2833="27",K2833="28",K2833="29"),VLOOKUP(L2833,[1]listaMateriales!A:E,5,0),0)*N2833/1000</f>
        <v>0</v>
      </c>
      <c r="X2833" s="6">
        <f>+IF(W2833=0,0,T2833/W2833)</f>
        <v>0</v>
      </c>
      <c r="Y2833" s="1" t="str">
        <f>MID(L2833,14,1)</f>
        <v/>
      </c>
      <c r="Z2833" s="2" t="str">
        <f>IF(IFERROR(FIND("PUL",M2833,1),0)&gt;1,"pulido","no")</f>
        <v>no</v>
      </c>
      <c r="AA2833" s="2" t="str">
        <f>IF(IFERROR(FIND("BIOC",M2833,1),0)&gt;1,"BIOCITY","no")</f>
        <v>no</v>
      </c>
      <c r="AB2833" s="2">
        <f>IFERROR(SEARCH("INT",F2833,1),0)+IFERROR(SEARCH("DEV",F2833,1),0)+IFERROR(SEARCH("FC",F2833,1),0)+IFERROR(SEARCH("USD",F2833,1),0)</f>
        <v>0</v>
      </c>
    </row>
    <row r="2834" spans="20:28" x14ac:dyDescent="0.2">
      <c r="T2834" s="6">
        <f>+S2834*N2834</f>
        <v>0</v>
      </c>
      <c r="U2834" s="6">
        <f>+S2834*Q2834</f>
        <v>0</v>
      </c>
      <c r="V2834" s="1" t="str">
        <f>IF(AB2834=0,IFERROR(VLOOKUP(L2834,[1]listaMateriales!A:K,11,0),"-"),"Sin producto")</f>
        <v>Sin Producto</v>
      </c>
      <c r="W2834" s="6">
        <f>+IF(OR(K2834="27",K2834="28",K2834="29"),VLOOKUP(L2834,[1]listaMateriales!A:E,5,0),0)*N2834/1000</f>
        <v>0</v>
      </c>
      <c r="X2834" s="6">
        <f>+IF(W2834=0,0,T2834/W2834)</f>
        <v>0</v>
      </c>
      <c r="Y2834" s="1" t="str">
        <f>MID(L2834,14,1)</f>
        <v/>
      </c>
      <c r="Z2834" s="2" t="str">
        <f>IF(IFERROR(FIND("PUL",M2834,1),0)&gt;1,"pulido","no")</f>
        <v>no</v>
      </c>
      <c r="AA2834" s="2" t="str">
        <f>IF(IFERROR(FIND("BIOC",M2834,1),0)&gt;1,"BIOCITY","no")</f>
        <v>no</v>
      </c>
      <c r="AB2834" s="2">
        <f>IFERROR(SEARCH("INT",F2834,1),0)+IFERROR(SEARCH("DEV",F2834,1),0)+IFERROR(SEARCH("FC",F2834,1),0)+IFERROR(SEARCH("USD",F2834,1),0)</f>
        <v>0</v>
      </c>
    </row>
    <row r="2835" spans="20:28" x14ac:dyDescent="0.2">
      <c r="T2835" s="6">
        <f>+S2835*N2835</f>
        <v>0</v>
      </c>
      <c r="U2835" s="6">
        <f>+S2835*Q2835</f>
        <v>0</v>
      </c>
      <c r="V2835" s="1" t="str">
        <f>IF(AB2835=0,IFERROR(VLOOKUP(L2835,[1]listaMateriales!A:K,11,0),"-"),"Sin producto")</f>
        <v>Sin Producto</v>
      </c>
      <c r="W2835" s="6">
        <f>+IF(OR(K2835="27",K2835="28",K2835="29"),VLOOKUP(L2835,[1]listaMateriales!A:E,5,0),0)*N2835/1000</f>
        <v>0</v>
      </c>
      <c r="X2835" s="6">
        <f>+IF(W2835=0,0,T2835/W2835)</f>
        <v>0</v>
      </c>
      <c r="Y2835" s="1" t="str">
        <f>MID(L2835,14,1)</f>
        <v/>
      </c>
      <c r="Z2835" s="2" t="str">
        <f>IF(IFERROR(FIND("PUL",M2835,1),0)&gt;1,"pulido","no")</f>
        <v>no</v>
      </c>
      <c r="AA2835" s="2" t="str">
        <f>IF(IFERROR(FIND("BIOC",M2835,1),0)&gt;1,"BIOCITY","no")</f>
        <v>no</v>
      </c>
      <c r="AB2835" s="2">
        <f>IFERROR(SEARCH("INT",F2835,1),0)+IFERROR(SEARCH("DEV",F2835,1),0)+IFERROR(SEARCH("FC",F2835,1),0)+IFERROR(SEARCH("USD",F2835,1),0)</f>
        <v>0</v>
      </c>
    </row>
    <row r="2836" spans="20:28" x14ac:dyDescent="0.2">
      <c r="T2836" s="6">
        <f>+S2836*N2836</f>
        <v>0</v>
      </c>
      <c r="U2836" s="6">
        <f>+S2836*Q2836</f>
        <v>0</v>
      </c>
      <c r="V2836" s="1" t="str">
        <f>IF(AB2836=0,IFERROR(VLOOKUP(L2836,[1]listaMateriales!A:K,11,0),"-"),"Sin producto")</f>
        <v>Sin Producto</v>
      </c>
      <c r="W2836" s="6">
        <f>+IF(OR(K2836="27",K2836="28",K2836="29"),VLOOKUP(L2836,[1]listaMateriales!A:E,5,0),0)*N2836/1000</f>
        <v>0</v>
      </c>
      <c r="X2836" s="6">
        <f>+IF(W2836=0,0,T2836/W2836)</f>
        <v>0</v>
      </c>
      <c r="Y2836" s="1" t="str">
        <f>MID(L2836,14,1)</f>
        <v/>
      </c>
      <c r="Z2836" s="2" t="str">
        <f>IF(IFERROR(FIND("PUL",M2836,1),0)&gt;1,"pulido","no")</f>
        <v>no</v>
      </c>
      <c r="AA2836" s="2" t="str">
        <f>IF(IFERROR(FIND("BIOC",M2836,1),0)&gt;1,"BIOCITY","no")</f>
        <v>no</v>
      </c>
      <c r="AB2836" s="2">
        <f>IFERROR(SEARCH("INT",F2836,1),0)+IFERROR(SEARCH("DEV",F2836,1),0)+IFERROR(SEARCH("FC",F2836,1),0)+IFERROR(SEARCH("USD",F2836,1),0)</f>
        <v>0</v>
      </c>
    </row>
    <row r="2837" spans="20:28" x14ac:dyDescent="0.2">
      <c r="T2837" s="6">
        <f>+S2837*N2837</f>
        <v>0</v>
      </c>
      <c r="U2837" s="6">
        <f>+S2837*Q2837</f>
        <v>0</v>
      </c>
      <c r="V2837" s="1" t="str">
        <f>IF(AB2837=0,IFERROR(VLOOKUP(L2837,[1]listaMateriales!A:K,11,0),"-"),"Sin producto")</f>
        <v>Sin Producto</v>
      </c>
      <c r="W2837" s="6">
        <f>+IF(OR(K2837="27",K2837="28",K2837="29"),VLOOKUP(L2837,[1]listaMateriales!A:E,5,0),0)*N2837/1000</f>
        <v>0</v>
      </c>
      <c r="X2837" s="6">
        <f>+IF(W2837=0,0,T2837/W2837)</f>
        <v>0</v>
      </c>
      <c r="Y2837" s="1" t="str">
        <f>MID(L2837,14,1)</f>
        <v/>
      </c>
      <c r="Z2837" s="2" t="str">
        <f>IF(IFERROR(FIND("PUL",M2837,1),0)&gt;1,"pulido","no")</f>
        <v>no</v>
      </c>
      <c r="AA2837" s="2" t="str">
        <f>IF(IFERROR(FIND("BIOC",M2837,1),0)&gt;1,"BIOCITY","no")</f>
        <v>no</v>
      </c>
      <c r="AB2837" s="2">
        <f>IFERROR(SEARCH("INT",F2837,1),0)+IFERROR(SEARCH("DEV",F2837,1),0)+IFERROR(SEARCH("FC",F2837,1),0)+IFERROR(SEARCH("USD",F2837,1),0)</f>
        <v>0</v>
      </c>
    </row>
    <row r="2838" spans="20:28" x14ac:dyDescent="0.2">
      <c r="T2838" s="6">
        <f>+S2838*N2838</f>
        <v>0</v>
      </c>
      <c r="U2838" s="6">
        <f>+S2838*Q2838</f>
        <v>0</v>
      </c>
      <c r="V2838" s="1" t="str">
        <f>IF(AB2838=0,IFERROR(VLOOKUP(L2838,[1]listaMateriales!A:K,11,0),"-"),"Sin producto")</f>
        <v>Sin Producto</v>
      </c>
      <c r="W2838" s="6">
        <f>+IF(OR(K2838="27",K2838="28",K2838="29"),VLOOKUP(L2838,[1]listaMateriales!A:E,5,0),0)*N2838/1000</f>
        <v>0</v>
      </c>
      <c r="X2838" s="6">
        <f>+IF(W2838=0,0,T2838/W2838)</f>
        <v>0</v>
      </c>
      <c r="Y2838" s="1" t="str">
        <f>MID(L2838,14,1)</f>
        <v/>
      </c>
      <c r="Z2838" s="2" t="str">
        <f>IF(IFERROR(FIND("PUL",M2838,1),0)&gt;1,"pulido","no")</f>
        <v>no</v>
      </c>
      <c r="AA2838" s="2" t="str">
        <f>IF(IFERROR(FIND("BIOC",M2838,1),0)&gt;1,"BIOCITY","no")</f>
        <v>no</v>
      </c>
      <c r="AB2838" s="2">
        <f>IFERROR(SEARCH("INT",F2838,1),0)+IFERROR(SEARCH("DEV",F2838,1),0)+IFERROR(SEARCH("FC",F2838,1),0)+IFERROR(SEARCH("USD",F2838,1),0)</f>
        <v>0</v>
      </c>
    </row>
    <row r="2839" spans="20:28" x14ac:dyDescent="0.2">
      <c r="T2839" s="6">
        <f>+S2839*N2839</f>
        <v>0</v>
      </c>
      <c r="U2839" s="6">
        <f>+S2839*Q2839</f>
        <v>0</v>
      </c>
      <c r="V2839" s="1" t="str">
        <f>IF(AB2839=0,IFERROR(VLOOKUP(L2839,[1]listaMateriales!A:K,11,0),"-"),"Sin producto")</f>
        <v>Sin Producto</v>
      </c>
      <c r="W2839" s="6">
        <f>+IF(OR(K2839="27",K2839="28",K2839="29"),VLOOKUP(L2839,[1]listaMateriales!A:E,5,0),0)*N2839/1000</f>
        <v>0</v>
      </c>
      <c r="X2839" s="6">
        <f>+IF(W2839=0,0,T2839/W2839)</f>
        <v>0</v>
      </c>
      <c r="Y2839" s="1" t="str">
        <f>MID(L2839,14,1)</f>
        <v/>
      </c>
      <c r="Z2839" s="2" t="str">
        <f>IF(IFERROR(FIND("PUL",M2839,1),0)&gt;1,"pulido","no")</f>
        <v>no</v>
      </c>
      <c r="AA2839" s="2" t="str">
        <f>IF(IFERROR(FIND("BIOC",M2839,1),0)&gt;1,"BIOCITY","no")</f>
        <v>no</v>
      </c>
      <c r="AB2839" s="2">
        <f>IFERROR(SEARCH("INT",F2839,1),0)+IFERROR(SEARCH("DEV",F2839,1),0)+IFERROR(SEARCH("FC",F2839,1),0)+IFERROR(SEARCH("USD",F2839,1),0)</f>
        <v>0</v>
      </c>
    </row>
    <row r="2840" spans="20:28" x14ac:dyDescent="0.2">
      <c r="T2840" s="6">
        <f>+S2840*N2840</f>
        <v>0</v>
      </c>
      <c r="U2840" s="6">
        <f>+S2840*Q2840</f>
        <v>0</v>
      </c>
      <c r="V2840" s="1" t="str">
        <f>IF(AB2840=0,IFERROR(VLOOKUP(L2840,[1]listaMateriales!A:K,11,0),"-"),"Sin producto")</f>
        <v>Sin Producto</v>
      </c>
      <c r="W2840" s="6">
        <f>+IF(OR(K2840="27",K2840="28",K2840="29"),VLOOKUP(L2840,[1]listaMateriales!A:E,5,0),0)*N2840/1000</f>
        <v>0</v>
      </c>
      <c r="X2840" s="6">
        <f>+IF(W2840=0,0,T2840/W2840)</f>
        <v>0</v>
      </c>
      <c r="Y2840" s="1" t="str">
        <f>MID(L2840,14,1)</f>
        <v/>
      </c>
      <c r="Z2840" s="2" t="str">
        <f>IF(IFERROR(FIND("PUL",M2840,1),0)&gt;1,"pulido","no")</f>
        <v>no</v>
      </c>
      <c r="AA2840" s="2" t="str">
        <f>IF(IFERROR(FIND("BIOC",M2840,1),0)&gt;1,"BIOCITY","no")</f>
        <v>no</v>
      </c>
      <c r="AB2840" s="2">
        <f>IFERROR(SEARCH("INT",F2840,1),0)+IFERROR(SEARCH("DEV",F2840,1),0)+IFERROR(SEARCH("FC",F2840,1),0)+IFERROR(SEARCH("USD",F2840,1),0)</f>
        <v>0</v>
      </c>
    </row>
    <row r="2841" spans="20:28" x14ac:dyDescent="0.2">
      <c r="T2841" s="6">
        <f>+S2841*N2841</f>
        <v>0</v>
      </c>
      <c r="U2841" s="6">
        <f>+S2841*Q2841</f>
        <v>0</v>
      </c>
      <c r="V2841" s="1" t="str">
        <f>IF(AB2841=0,IFERROR(VLOOKUP(L2841,[1]listaMateriales!A:K,11,0),"-"),"Sin producto")</f>
        <v>Sin Producto</v>
      </c>
      <c r="W2841" s="6">
        <f>+IF(OR(K2841="27",K2841="28",K2841="29"),VLOOKUP(L2841,[1]listaMateriales!A:E,5,0),0)*N2841/1000</f>
        <v>0</v>
      </c>
      <c r="X2841" s="6">
        <f>+IF(W2841=0,0,T2841/W2841)</f>
        <v>0</v>
      </c>
      <c r="Y2841" s="1" t="str">
        <f>MID(L2841,14,1)</f>
        <v/>
      </c>
      <c r="Z2841" s="2" t="str">
        <f>IF(IFERROR(FIND("PUL",M2841,1),0)&gt;1,"pulido","no")</f>
        <v>no</v>
      </c>
      <c r="AA2841" s="2" t="str">
        <f>IF(IFERROR(FIND("BIOC",M2841,1),0)&gt;1,"BIOCITY","no")</f>
        <v>no</v>
      </c>
      <c r="AB2841" s="2">
        <f>IFERROR(SEARCH("INT",F2841,1),0)+IFERROR(SEARCH("DEV",F2841,1),0)+IFERROR(SEARCH("FC",F2841,1),0)+IFERROR(SEARCH("USD",F2841,1),0)</f>
        <v>0</v>
      </c>
    </row>
    <row r="2842" spans="20:28" x14ac:dyDescent="0.2">
      <c r="T2842" s="6">
        <f>+S2842*N2842</f>
        <v>0</v>
      </c>
      <c r="U2842" s="6">
        <f>+S2842*Q2842</f>
        <v>0</v>
      </c>
      <c r="V2842" s="1" t="str">
        <f>IF(AB2842=0,IFERROR(VLOOKUP(L2842,[1]listaMateriales!A:K,11,0),"-"),"Sin producto")</f>
        <v>Sin Producto</v>
      </c>
      <c r="W2842" s="6">
        <f>+IF(OR(K2842="27",K2842="28",K2842="29"),VLOOKUP(L2842,[1]listaMateriales!A:E,5,0),0)*N2842/1000</f>
        <v>0</v>
      </c>
      <c r="X2842" s="6">
        <f>+IF(W2842=0,0,T2842/W2842)</f>
        <v>0</v>
      </c>
      <c r="Y2842" s="1" t="str">
        <f>MID(L2842,14,1)</f>
        <v/>
      </c>
      <c r="Z2842" s="2" t="str">
        <f>IF(IFERROR(FIND("PUL",M2842,1),0)&gt;1,"pulido","no")</f>
        <v>no</v>
      </c>
      <c r="AA2842" s="2" t="str">
        <f>IF(IFERROR(FIND("BIOC",M2842,1),0)&gt;1,"BIOCITY","no")</f>
        <v>no</v>
      </c>
      <c r="AB2842" s="2">
        <f>IFERROR(SEARCH("INT",F2842,1),0)+IFERROR(SEARCH("DEV",F2842,1),0)+IFERROR(SEARCH("FC",F2842,1),0)+IFERROR(SEARCH("USD",F2842,1),0)</f>
        <v>0</v>
      </c>
    </row>
    <row r="2843" spans="20:28" x14ac:dyDescent="0.2">
      <c r="T2843" s="6">
        <f>+S2843*N2843</f>
        <v>0</v>
      </c>
      <c r="U2843" s="6">
        <f>+S2843*Q2843</f>
        <v>0</v>
      </c>
      <c r="V2843" s="1" t="str">
        <f>IF(AB2843=0,IFERROR(VLOOKUP(L2843,[1]listaMateriales!A:K,11,0),"-"),"Sin producto")</f>
        <v>Sin Producto</v>
      </c>
      <c r="W2843" s="6">
        <f>+IF(OR(K2843="27",K2843="28",K2843="29"),VLOOKUP(L2843,[1]listaMateriales!A:E,5,0),0)*N2843/1000</f>
        <v>0</v>
      </c>
      <c r="X2843" s="6">
        <f>+IF(W2843=0,0,T2843/W2843)</f>
        <v>0</v>
      </c>
      <c r="Y2843" s="1" t="str">
        <f>MID(L2843,14,1)</f>
        <v/>
      </c>
      <c r="Z2843" s="2" t="str">
        <f>IF(IFERROR(FIND("PUL",M2843,1),0)&gt;1,"pulido","no")</f>
        <v>no</v>
      </c>
      <c r="AA2843" s="2" t="str">
        <f>IF(IFERROR(FIND("BIOC",M2843,1),0)&gt;1,"BIOCITY","no")</f>
        <v>no</v>
      </c>
      <c r="AB2843" s="2">
        <f>IFERROR(SEARCH("INT",F2843,1),0)+IFERROR(SEARCH("DEV",F2843,1),0)+IFERROR(SEARCH("FC",F2843,1),0)+IFERROR(SEARCH("USD",F2843,1),0)</f>
        <v>0</v>
      </c>
    </row>
    <row r="2844" spans="20:28" x14ac:dyDescent="0.2">
      <c r="T2844" s="6">
        <f>+S2844*N2844</f>
        <v>0</v>
      </c>
      <c r="U2844" s="6">
        <f>+S2844*Q2844</f>
        <v>0</v>
      </c>
      <c r="V2844" s="1" t="str">
        <f>IF(AB2844=0,IFERROR(VLOOKUP(L2844,[1]listaMateriales!A:K,11,0),"-"),"Sin producto")</f>
        <v>Sin Producto</v>
      </c>
      <c r="W2844" s="6">
        <f>+IF(OR(K2844="27",K2844="28",K2844="29"),VLOOKUP(L2844,[1]listaMateriales!A:E,5,0),0)*N2844/1000</f>
        <v>0</v>
      </c>
      <c r="X2844" s="6">
        <f>+IF(W2844=0,0,T2844/W2844)</f>
        <v>0</v>
      </c>
      <c r="Y2844" s="1" t="str">
        <f>MID(L2844,14,1)</f>
        <v/>
      </c>
      <c r="Z2844" s="2" t="str">
        <f>IF(IFERROR(FIND("PUL",M2844,1),0)&gt;1,"pulido","no")</f>
        <v>no</v>
      </c>
      <c r="AA2844" s="2" t="str">
        <f>IF(IFERROR(FIND("BIOC",M2844,1),0)&gt;1,"BIOCITY","no")</f>
        <v>no</v>
      </c>
      <c r="AB2844" s="2">
        <f>IFERROR(SEARCH("INT",F2844,1),0)+IFERROR(SEARCH("DEV",F2844,1),0)+IFERROR(SEARCH("FC",F2844,1),0)+IFERROR(SEARCH("USD",F2844,1),0)</f>
        <v>0</v>
      </c>
    </row>
    <row r="2845" spans="20:28" x14ac:dyDescent="0.2">
      <c r="T2845" s="6">
        <f>+S2845*N2845</f>
        <v>0</v>
      </c>
      <c r="U2845" s="6">
        <f>+S2845*Q2845</f>
        <v>0</v>
      </c>
      <c r="V2845" s="1" t="str">
        <f>IF(AB2845=0,IFERROR(VLOOKUP(L2845,[1]listaMateriales!A:K,11,0),"-"),"Sin producto")</f>
        <v>Sin Producto</v>
      </c>
      <c r="W2845" s="6">
        <f>+IF(OR(K2845="27",K2845="28",K2845="29"),VLOOKUP(L2845,[1]listaMateriales!A:E,5,0),0)*N2845/1000</f>
        <v>0</v>
      </c>
      <c r="X2845" s="6">
        <f>+IF(W2845=0,0,T2845/W2845)</f>
        <v>0</v>
      </c>
      <c r="Y2845" s="1" t="str">
        <f>MID(L2845,14,1)</f>
        <v/>
      </c>
      <c r="Z2845" s="2" t="str">
        <f>IF(IFERROR(FIND("PUL",M2845,1),0)&gt;1,"pulido","no")</f>
        <v>no</v>
      </c>
      <c r="AA2845" s="2" t="str">
        <f>IF(IFERROR(FIND("BIOC",M2845,1),0)&gt;1,"BIOCITY","no")</f>
        <v>no</v>
      </c>
      <c r="AB2845" s="2">
        <f>IFERROR(SEARCH("INT",F2845,1),0)+IFERROR(SEARCH("DEV",F2845,1),0)+IFERROR(SEARCH("FC",F2845,1),0)+IFERROR(SEARCH("USD",F2845,1),0)</f>
        <v>0</v>
      </c>
    </row>
    <row r="2846" spans="20:28" x14ac:dyDescent="0.2">
      <c r="T2846" s="6">
        <f>+S2846*N2846</f>
        <v>0</v>
      </c>
      <c r="U2846" s="6">
        <f>+S2846*Q2846</f>
        <v>0</v>
      </c>
      <c r="V2846" s="1" t="str">
        <f>IF(AB2846=0,IFERROR(VLOOKUP(L2846,[1]listaMateriales!A:K,11,0),"-"),"Sin producto")</f>
        <v>Sin Producto</v>
      </c>
      <c r="W2846" s="6">
        <f>+IF(OR(K2846="27",K2846="28",K2846="29"),VLOOKUP(L2846,[1]listaMateriales!A:E,5,0),0)*N2846/1000</f>
        <v>0</v>
      </c>
      <c r="X2846" s="6">
        <f>+IF(W2846=0,0,T2846/W2846)</f>
        <v>0</v>
      </c>
      <c r="Y2846" s="1" t="str">
        <f>MID(L2846,14,1)</f>
        <v/>
      </c>
      <c r="Z2846" s="2" t="str">
        <f>IF(IFERROR(FIND("PUL",M2846,1),0)&gt;1,"pulido","no")</f>
        <v>no</v>
      </c>
      <c r="AA2846" s="2" t="str">
        <f>IF(IFERROR(FIND("BIOC",M2846,1),0)&gt;1,"BIOCITY","no")</f>
        <v>no</v>
      </c>
      <c r="AB2846" s="2">
        <f>IFERROR(SEARCH("INT",F2846,1),0)+IFERROR(SEARCH("DEV",F2846,1),0)+IFERROR(SEARCH("FC",F2846,1),0)+IFERROR(SEARCH("USD",F2846,1),0)</f>
        <v>0</v>
      </c>
    </row>
    <row r="2847" spans="20:28" x14ac:dyDescent="0.2">
      <c r="T2847" s="6">
        <f>+S2847*N2847</f>
        <v>0</v>
      </c>
      <c r="U2847" s="6">
        <f>+S2847*Q2847</f>
        <v>0</v>
      </c>
      <c r="V2847" s="1" t="str">
        <f>IF(AB2847=0,IFERROR(VLOOKUP(L2847,[1]listaMateriales!A:K,11,0),"-"),"Sin producto")</f>
        <v>Sin Producto</v>
      </c>
      <c r="W2847" s="6">
        <f>+IF(OR(K2847="27",K2847="28",K2847="29"),VLOOKUP(L2847,[1]listaMateriales!A:E,5,0),0)*N2847/1000</f>
        <v>0</v>
      </c>
      <c r="X2847" s="6">
        <f>+IF(W2847=0,0,T2847/W2847)</f>
        <v>0</v>
      </c>
      <c r="Y2847" s="1" t="str">
        <f>MID(L2847,14,1)</f>
        <v/>
      </c>
      <c r="Z2847" s="2" t="str">
        <f>IF(IFERROR(FIND("PUL",M2847,1),0)&gt;1,"pulido","no")</f>
        <v>no</v>
      </c>
      <c r="AA2847" s="2" t="str">
        <f>IF(IFERROR(FIND("BIOC",M2847,1),0)&gt;1,"BIOCITY","no")</f>
        <v>no</v>
      </c>
      <c r="AB2847" s="2">
        <f>IFERROR(SEARCH("INT",F2847,1),0)+IFERROR(SEARCH("DEV",F2847,1),0)+IFERROR(SEARCH("FC",F2847,1),0)+IFERROR(SEARCH("USD",F2847,1),0)</f>
        <v>0</v>
      </c>
    </row>
    <row r="2848" spans="20:28" x14ac:dyDescent="0.2">
      <c r="T2848" s="6">
        <f>+S2848*N2848</f>
        <v>0</v>
      </c>
      <c r="U2848" s="6">
        <f>+S2848*Q2848</f>
        <v>0</v>
      </c>
      <c r="V2848" s="1" t="str">
        <f>IF(AB2848=0,IFERROR(VLOOKUP(L2848,[1]listaMateriales!A:K,11,0),"-"),"Sin producto")</f>
        <v>Sin Producto</v>
      </c>
      <c r="W2848" s="6">
        <f>+IF(OR(K2848="27",K2848="28",K2848="29"),VLOOKUP(L2848,[1]listaMateriales!A:E,5,0),0)*N2848/1000</f>
        <v>0</v>
      </c>
      <c r="X2848" s="6">
        <f>+IF(W2848=0,0,T2848/W2848)</f>
        <v>0</v>
      </c>
      <c r="Y2848" s="1" t="str">
        <f>MID(L2848,14,1)</f>
        <v/>
      </c>
      <c r="Z2848" s="2" t="str">
        <f>IF(IFERROR(FIND("PUL",M2848,1),0)&gt;1,"pulido","no")</f>
        <v>no</v>
      </c>
      <c r="AA2848" s="2" t="str">
        <f>IF(IFERROR(FIND("BIOC",M2848,1),0)&gt;1,"BIOCITY","no")</f>
        <v>no</v>
      </c>
      <c r="AB2848" s="2">
        <f>IFERROR(SEARCH("INT",F2848,1),0)+IFERROR(SEARCH("DEV",F2848,1),0)+IFERROR(SEARCH("FC",F2848,1),0)+IFERROR(SEARCH("USD",F2848,1),0)</f>
        <v>0</v>
      </c>
    </row>
    <row r="2849" spans="20:28" x14ac:dyDescent="0.2">
      <c r="T2849" s="6">
        <f>+S2849*N2849</f>
        <v>0</v>
      </c>
      <c r="U2849" s="6">
        <f>+S2849*Q2849</f>
        <v>0</v>
      </c>
      <c r="V2849" s="1" t="str">
        <f>IF(AB2849=0,IFERROR(VLOOKUP(L2849,[1]listaMateriales!A:K,11,0),"-"),"Sin producto")</f>
        <v>Sin Producto</v>
      </c>
      <c r="W2849" s="6">
        <f>+IF(OR(K2849="27",K2849="28",K2849="29"),VLOOKUP(L2849,[1]listaMateriales!A:E,5,0),0)*N2849/1000</f>
        <v>0</v>
      </c>
      <c r="X2849" s="6">
        <f>+IF(W2849=0,0,T2849/W2849)</f>
        <v>0</v>
      </c>
      <c r="Y2849" s="1" t="str">
        <f>MID(L2849,14,1)</f>
        <v/>
      </c>
      <c r="Z2849" s="2" t="str">
        <f>IF(IFERROR(FIND("PUL",M2849,1),0)&gt;1,"pulido","no")</f>
        <v>no</v>
      </c>
      <c r="AA2849" s="2" t="str">
        <f>IF(IFERROR(FIND("BIOC",M2849,1),0)&gt;1,"BIOCITY","no")</f>
        <v>no</v>
      </c>
      <c r="AB2849" s="2">
        <f>IFERROR(SEARCH("INT",F2849,1),0)+IFERROR(SEARCH("DEV",F2849,1),0)+IFERROR(SEARCH("FC",F2849,1),0)+IFERROR(SEARCH("USD",F2849,1),0)</f>
        <v>0</v>
      </c>
    </row>
    <row r="2850" spans="20:28" x14ac:dyDescent="0.2">
      <c r="T2850" s="6">
        <f>+S2850*N2850</f>
        <v>0</v>
      </c>
      <c r="U2850" s="6">
        <f>+S2850*Q2850</f>
        <v>0</v>
      </c>
      <c r="V2850" s="1" t="str">
        <f>IF(AB2850=0,IFERROR(VLOOKUP(L2850,[1]listaMateriales!A:K,11,0),"-"),"Sin producto")</f>
        <v>Sin Producto</v>
      </c>
      <c r="W2850" s="6">
        <f>+IF(OR(K2850="27",K2850="28",K2850="29"),VLOOKUP(L2850,[1]listaMateriales!A:E,5,0),0)*N2850/1000</f>
        <v>0</v>
      </c>
      <c r="X2850" s="6">
        <f>+IF(W2850=0,0,T2850/W2850)</f>
        <v>0</v>
      </c>
      <c r="Y2850" s="1" t="str">
        <f>MID(L2850,14,1)</f>
        <v/>
      </c>
      <c r="Z2850" s="2" t="str">
        <f>IF(IFERROR(FIND("PUL",M2850,1),0)&gt;1,"pulido","no")</f>
        <v>no</v>
      </c>
      <c r="AA2850" s="2" t="str">
        <f>IF(IFERROR(FIND("BIOC",M2850,1),0)&gt;1,"BIOCITY","no")</f>
        <v>no</v>
      </c>
      <c r="AB2850" s="2">
        <f>IFERROR(SEARCH("INT",F2850,1),0)+IFERROR(SEARCH("DEV",F2850,1),0)+IFERROR(SEARCH("FC",F2850,1),0)+IFERROR(SEARCH("USD",F2850,1),0)</f>
        <v>0</v>
      </c>
    </row>
    <row r="2851" spans="20:28" x14ac:dyDescent="0.2">
      <c r="T2851" s="6">
        <f>+S2851*N2851</f>
        <v>0</v>
      </c>
      <c r="U2851" s="6">
        <f>+S2851*Q2851</f>
        <v>0</v>
      </c>
      <c r="V2851" s="1" t="str">
        <f>IF(AB2851=0,IFERROR(VLOOKUP(L2851,[1]listaMateriales!A:K,11,0),"-"),"Sin producto")</f>
        <v>Sin Producto</v>
      </c>
      <c r="W2851" s="6">
        <f>+IF(OR(K2851="27",K2851="28",K2851="29"),VLOOKUP(L2851,[1]listaMateriales!A:E,5,0),0)*N2851/1000</f>
        <v>0</v>
      </c>
      <c r="X2851" s="6">
        <f>+IF(W2851=0,0,T2851/W2851)</f>
        <v>0</v>
      </c>
      <c r="Y2851" s="1" t="str">
        <f>MID(L2851,14,1)</f>
        <v/>
      </c>
      <c r="Z2851" s="2" t="str">
        <f>IF(IFERROR(FIND("PUL",M2851,1),0)&gt;1,"pulido","no")</f>
        <v>no</v>
      </c>
      <c r="AA2851" s="2" t="str">
        <f>IF(IFERROR(FIND("BIOC",M2851,1),0)&gt;1,"BIOCITY","no")</f>
        <v>no</v>
      </c>
      <c r="AB2851" s="2">
        <f>IFERROR(SEARCH("INT",F2851,1),0)+IFERROR(SEARCH("DEV",F2851,1),0)+IFERROR(SEARCH("FC",F2851,1),0)+IFERROR(SEARCH("USD",F2851,1),0)</f>
        <v>0</v>
      </c>
    </row>
    <row r="2852" spans="20:28" x14ac:dyDescent="0.2">
      <c r="T2852" s="6">
        <f>+S2852*N2852</f>
        <v>0</v>
      </c>
      <c r="U2852" s="6">
        <f>+S2852*Q2852</f>
        <v>0</v>
      </c>
      <c r="V2852" s="1" t="str">
        <f>IF(AB2852=0,IFERROR(VLOOKUP(L2852,[1]listaMateriales!A:K,11,0),"-"),"Sin producto")</f>
        <v>Sin Producto</v>
      </c>
      <c r="W2852" s="6">
        <f>+IF(OR(K2852="27",K2852="28",K2852="29"),VLOOKUP(L2852,[1]listaMateriales!A:E,5,0),0)*N2852/1000</f>
        <v>0</v>
      </c>
      <c r="X2852" s="6">
        <f>+IF(W2852=0,0,T2852/W2852)</f>
        <v>0</v>
      </c>
      <c r="Y2852" s="1" t="str">
        <f>MID(L2852,14,1)</f>
        <v/>
      </c>
      <c r="Z2852" s="2" t="str">
        <f>IF(IFERROR(FIND("PUL",M2852,1),0)&gt;1,"pulido","no")</f>
        <v>no</v>
      </c>
      <c r="AA2852" s="2" t="str">
        <f>IF(IFERROR(FIND("BIOC",M2852,1),0)&gt;1,"BIOCITY","no")</f>
        <v>no</v>
      </c>
      <c r="AB2852" s="2">
        <f>IFERROR(SEARCH("INT",F2852,1),0)+IFERROR(SEARCH("DEV",F2852,1),0)+IFERROR(SEARCH("FC",F2852,1),0)+IFERROR(SEARCH("USD",F2852,1),0)</f>
        <v>0</v>
      </c>
    </row>
    <row r="2853" spans="20:28" x14ac:dyDescent="0.2">
      <c r="T2853" s="6">
        <f>+S2853*N2853</f>
        <v>0</v>
      </c>
      <c r="U2853" s="6">
        <f>+S2853*Q2853</f>
        <v>0</v>
      </c>
      <c r="V2853" s="1" t="str">
        <f>IF(AB2853=0,IFERROR(VLOOKUP(L2853,[1]listaMateriales!A:K,11,0),"-"),"Sin producto")</f>
        <v>Sin Producto</v>
      </c>
      <c r="W2853" s="6">
        <f>+IF(OR(K2853="27",K2853="28",K2853="29"),VLOOKUP(L2853,[1]listaMateriales!A:E,5,0),0)*N2853/1000</f>
        <v>0</v>
      </c>
      <c r="X2853" s="6">
        <f>+IF(W2853=0,0,T2853/W2853)</f>
        <v>0</v>
      </c>
      <c r="Y2853" s="1" t="str">
        <f>MID(L2853,14,1)</f>
        <v/>
      </c>
      <c r="Z2853" s="2" t="str">
        <f>IF(IFERROR(FIND("PUL",M2853,1),0)&gt;1,"pulido","no")</f>
        <v>no</v>
      </c>
      <c r="AA2853" s="2" t="str">
        <f>IF(IFERROR(FIND("BIOC",M2853,1),0)&gt;1,"BIOCITY","no")</f>
        <v>no</v>
      </c>
      <c r="AB2853" s="2">
        <f>IFERROR(SEARCH("INT",F2853,1),0)+IFERROR(SEARCH("DEV",F2853,1),0)+IFERROR(SEARCH("FC",F2853,1),0)+IFERROR(SEARCH("USD",F2853,1),0)</f>
        <v>0</v>
      </c>
    </row>
    <row r="2854" spans="20:28" x14ac:dyDescent="0.2">
      <c r="T2854" s="6">
        <f>+S2854*N2854</f>
        <v>0</v>
      </c>
      <c r="U2854" s="6">
        <f>+S2854*Q2854</f>
        <v>0</v>
      </c>
      <c r="V2854" s="1" t="str">
        <f>IF(AB2854=0,IFERROR(VLOOKUP(L2854,[1]listaMateriales!A:K,11,0),"-"),"Sin producto")</f>
        <v>Sin Producto</v>
      </c>
      <c r="W2854" s="6">
        <f>+IF(OR(K2854="27",K2854="28",K2854="29"),VLOOKUP(L2854,[1]listaMateriales!A:E,5,0),0)*N2854/1000</f>
        <v>0</v>
      </c>
      <c r="X2854" s="6">
        <f>+IF(W2854=0,0,T2854/W2854)</f>
        <v>0</v>
      </c>
      <c r="Y2854" s="1" t="str">
        <f>MID(L2854,14,1)</f>
        <v/>
      </c>
      <c r="Z2854" s="2" t="str">
        <f>IF(IFERROR(FIND("PUL",M2854,1),0)&gt;1,"pulido","no")</f>
        <v>no</v>
      </c>
      <c r="AA2854" s="2" t="str">
        <f>IF(IFERROR(FIND("BIOC",M2854,1),0)&gt;1,"BIOCITY","no")</f>
        <v>no</v>
      </c>
      <c r="AB2854" s="2">
        <f>IFERROR(SEARCH("INT",F2854,1),0)+IFERROR(SEARCH("DEV",F2854,1),0)+IFERROR(SEARCH("FC",F2854,1),0)+IFERROR(SEARCH("USD",F2854,1),0)</f>
        <v>0</v>
      </c>
    </row>
    <row r="2855" spans="20:28" x14ac:dyDescent="0.2">
      <c r="T2855" s="6">
        <f>+S2855*N2855</f>
        <v>0</v>
      </c>
      <c r="U2855" s="6">
        <f>+S2855*Q2855</f>
        <v>0</v>
      </c>
      <c r="V2855" s="1" t="str">
        <f>IF(AB2855=0,IFERROR(VLOOKUP(L2855,[1]listaMateriales!A:K,11,0),"-"),"Sin producto")</f>
        <v>Sin Producto</v>
      </c>
      <c r="W2855" s="6">
        <f>+IF(OR(K2855="27",K2855="28",K2855="29"),VLOOKUP(L2855,[1]listaMateriales!A:E,5,0),0)*N2855/1000</f>
        <v>0</v>
      </c>
      <c r="X2855" s="6">
        <f>+IF(W2855=0,0,T2855/W2855)</f>
        <v>0</v>
      </c>
      <c r="Y2855" s="1" t="str">
        <f>MID(L2855,14,1)</f>
        <v/>
      </c>
      <c r="Z2855" s="2" t="str">
        <f>IF(IFERROR(FIND("PUL",M2855,1),0)&gt;1,"pulido","no")</f>
        <v>no</v>
      </c>
      <c r="AA2855" s="2" t="str">
        <f>IF(IFERROR(FIND("BIOC",M2855,1),0)&gt;1,"BIOCITY","no")</f>
        <v>no</v>
      </c>
      <c r="AB2855" s="2">
        <f>IFERROR(SEARCH("INT",F2855,1),0)+IFERROR(SEARCH("DEV",F2855,1),0)+IFERROR(SEARCH("FC",F2855,1),0)+IFERROR(SEARCH("USD",F2855,1),0)</f>
        <v>0</v>
      </c>
    </row>
    <row r="2856" spans="20:28" x14ac:dyDescent="0.2">
      <c r="T2856" s="6">
        <f>+S2856*N2856</f>
        <v>0</v>
      </c>
      <c r="U2856" s="6">
        <f>+S2856*Q2856</f>
        <v>0</v>
      </c>
      <c r="V2856" s="1" t="str">
        <f>IF(AB2856=0,IFERROR(VLOOKUP(L2856,[1]listaMateriales!A:K,11,0),"-"),"Sin producto")</f>
        <v>Sin Producto</v>
      </c>
      <c r="W2856" s="6">
        <f>+IF(OR(K2856="27",K2856="28",K2856="29"),VLOOKUP(L2856,[1]listaMateriales!A:E,5,0),0)*N2856/1000</f>
        <v>0</v>
      </c>
      <c r="X2856" s="6">
        <f>+IF(W2856=0,0,T2856/W2856)</f>
        <v>0</v>
      </c>
      <c r="Y2856" s="1" t="str">
        <f>MID(L2856,14,1)</f>
        <v/>
      </c>
      <c r="Z2856" s="2" t="str">
        <f>IF(IFERROR(FIND("PUL",M2856,1),0)&gt;1,"pulido","no")</f>
        <v>no</v>
      </c>
      <c r="AA2856" s="2" t="str">
        <f>IF(IFERROR(FIND("BIOC",M2856,1),0)&gt;1,"BIOCITY","no")</f>
        <v>no</v>
      </c>
      <c r="AB2856" s="2">
        <f>IFERROR(SEARCH("INT",F2856,1),0)+IFERROR(SEARCH("DEV",F2856,1),0)+IFERROR(SEARCH("FC",F2856,1),0)+IFERROR(SEARCH("USD",F2856,1),0)</f>
        <v>0</v>
      </c>
    </row>
    <row r="2857" spans="20:28" x14ac:dyDescent="0.2">
      <c r="T2857" s="6">
        <f>+S2857*N2857</f>
        <v>0</v>
      </c>
      <c r="U2857" s="6">
        <f>+S2857*Q2857</f>
        <v>0</v>
      </c>
      <c r="V2857" s="1" t="str">
        <f>IF(AB2857=0,IFERROR(VLOOKUP(L2857,[1]listaMateriales!A:K,11,0),"-"),"Sin producto")</f>
        <v>Sin Producto</v>
      </c>
      <c r="W2857" s="6">
        <f>+IF(OR(K2857="27",K2857="28",K2857="29"),VLOOKUP(L2857,[1]listaMateriales!A:E,5,0),0)*N2857/1000</f>
        <v>0</v>
      </c>
      <c r="X2857" s="6">
        <f>+IF(W2857=0,0,T2857/W2857)</f>
        <v>0</v>
      </c>
      <c r="Y2857" s="1" t="str">
        <f>MID(L2857,14,1)</f>
        <v/>
      </c>
      <c r="Z2857" s="2" t="str">
        <f>IF(IFERROR(FIND("PUL",M2857,1),0)&gt;1,"pulido","no")</f>
        <v>no</v>
      </c>
      <c r="AA2857" s="2" t="str">
        <f>IF(IFERROR(FIND("BIOC",M2857,1),0)&gt;1,"BIOCITY","no")</f>
        <v>no</v>
      </c>
      <c r="AB2857" s="2">
        <f>IFERROR(SEARCH("INT",F2857,1),0)+IFERROR(SEARCH("DEV",F2857,1),0)+IFERROR(SEARCH("FC",F2857,1),0)+IFERROR(SEARCH("USD",F2857,1),0)</f>
        <v>0</v>
      </c>
    </row>
    <row r="2858" spans="20:28" x14ac:dyDescent="0.2">
      <c r="T2858" s="6">
        <f>+S2858*N2858</f>
        <v>0</v>
      </c>
      <c r="U2858" s="6">
        <f>+S2858*Q2858</f>
        <v>0</v>
      </c>
      <c r="V2858" s="1" t="str">
        <f>IF(AB2858=0,IFERROR(VLOOKUP(L2858,[1]listaMateriales!A:K,11,0),"-"),"Sin producto")</f>
        <v>Sin Producto</v>
      </c>
      <c r="W2858" s="6">
        <f>+IF(OR(K2858="27",K2858="28",K2858="29"),VLOOKUP(L2858,[1]listaMateriales!A:E,5,0),0)*N2858/1000</f>
        <v>0</v>
      </c>
      <c r="X2858" s="6">
        <f>+IF(W2858=0,0,T2858/W2858)</f>
        <v>0</v>
      </c>
      <c r="Y2858" s="1" t="str">
        <f>MID(L2858,14,1)</f>
        <v/>
      </c>
      <c r="Z2858" s="2" t="str">
        <f>IF(IFERROR(FIND("PUL",M2858,1),0)&gt;1,"pulido","no")</f>
        <v>no</v>
      </c>
      <c r="AA2858" s="2" t="str">
        <f>IF(IFERROR(FIND("BIOC",M2858,1),0)&gt;1,"BIOCITY","no")</f>
        <v>no</v>
      </c>
      <c r="AB2858" s="2">
        <f>IFERROR(SEARCH("INT",F2858,1),0)+IFERROR(SEARCH("DEV",F2858,1),0)+IFERROR(SEARCH("FC",F2858,1),0)+IFERROR(SEARCH("USD",F2858,1),0)</f>
        <v>0</v>
      </c>
    </row>
    <row r="2859" spans="20:28" x14ac:dyDescent="0.2">
      <c r="T2859" s="6">
        <f>+S2859*N2859</f>
        <v>0</v>
      </c>
      <c r="U2859" s="6">
        <f>+S2859*Q2859</f>
        <v>0</v>
      </c>
      <c r="V2859" s="1" t="str">
        <f>IF(AB2859=0,IFERROR(VLOOKUP(L2859,[1]listaMateriales!A:K,11,0),"-"),"Sin producto")</f>
        <v>Sin Producto</v>
      </c>
      <c r="W2859" s="6">
        <f>+IF(OR(K2859="27",K2859="28",K2859="29"),VLOOKUP(L2859,[1]listaMateriales!A:E,5,0),0)*N2859/1000</f>
        <v>0</v>
      </c>
      <c r="X2859" s="6">
        <f>+IF(W2859=0,0,T2859/W2859)</f>
        <v>0</v>
      </c>
      <c r="Y2859" s="1" t="str">
        <f>MID(L2859,14,1)</f>
        <v/>
      </c>
      <c r="Z2859" s="2" t="str">
        <f>IF(IFERROR(FIND("PUL",M2859,1),0)&gt;1,"pulido","no")</f>
        <v>no</v>
      </c>
      <c r="AA2859" s="2" t="str">
        <f>IF(IFERROR(FIND("BIOC",M2859,1),0)&gt;1,"BIOCITY","no")</f>
        <v>no</v>
      </c>
      <c r="AB2859" s="2">
        <f>IFERROR(SEARCH("INT",F2859,1),0)+IFERROR(SEARCH("DEV",F2859,1),0)+IFERROR(SEARCH("FC",F2859,1),0)+IFERROR(SEARCH("USD",F2859,1),0)</f>
        <v>0</v>
      </c>
    </row>
    <row r="2860" spans="20:28" x14ac:dyDescent="0.2">
      <c r="T2860" s="6">
        <f>+S2860*N2860</f>
        <v>0</v>
      </c>
      <c r="U2860" s="6">
        <f>+S2860*Q2860</f>
        <v>0</v>
      </c>
      <c r="V2860" s="1" t="str">
        <f>IF(AB2860=0,IFERROR(VLOOKUP(L2860,[1]listaMateriales!A:K,11,0),"-"),"Sin producto")</f>
        <v>Sin Producto</v>
      </c>
      <c r="W2860" s="6">
        <f>+IF(OR(K2860="27",K2860="28",K2860="29"),VLOOKUP(L2860,[1]listaMateriales!A:E,5,0),0)*N2860/1000</f>
        <v>0</v>
      </c>
      <c r="X2860" s="6">
        <f>+IF(W2860=0,0,T2860/W2860)</f>
        <v>0</v>
      </c>
      <c r="Y2860" s="1" t="str">
        <f>MID(L2860,14,1)</f>
        <v/>
      </c>
      <c r="Z2860" s="2" t="str">
        <f>IF(IFERROR(FIND("PUL",M2860,1),0)&gt;1,"pulido","no")</f>
        <v>no</v>
      </c>
      <c r="AA2860" s="2" t="str">
        <f>IF(IFERROR(FIND("BIOC",M2860,1),0)&gt;1,"BIOCITY","no")</f>
        <v>no</v>
      </c>
      <c r="AB2860" s="2">
        <f>IFERROR(SEARCH("INT",F2860,1),0)+IFERROR(SEARCH("DEV",F2860,1),0)+IFERROR(SEARCH("FC",F2860,1),0)+IFERROR(SEARCH("USD",F2860,1),0)</f>
        <v>0</v>
      </c>
    </row>
    <row r="2861" spans="20:28" x14ac:dyDescent="0.2">
      <c r="T2861" s="6">
        <f>+S2861*N2861</f>
        <v>0</v>
      </c>
      <c r="U2861" s="6">
        <f>+S2861*Q2861</f>
        <v>0</v>
      </c>
      <c r="V2861" s="1" t="str">
        <f>IF(AB2861=0,IFERROR(VLOOKUP(L2861,[1]listaMateriales!A:K,11,0),"-"),"Sin producto")</f>
        <v>Sin Producto</v>
      </c>
      <c r="W2861" s="6">
        <f>+IF(OR(K2861="27",K2861="28",K2861="29"),VLOOKUP(L2861,[1]listaMateriales!A:E,5,0),0)*N2861/1000</f>
        <v>0</v>
      </c>
      <c r="X2861" s="6">
        <f>+IF(W2861=0,0,T2861/W2861)</f>
        <v>0</v>
      </c>
      <c r="Y2861" s="1" t="str">
        <f>MID(L2861,14,1)</f>
        <v/>
      </c>
      <c r="Z2861" s="2" t="str">
        <f>IF(IFERROR(FIND("PUL",M2861,1),0)&gt;1,"pulido","no")</f>
        <v>no</v>
      </c>
      <c r="AA2861" s="2" t="str">
        <f>IF(IFERROR(FIND("BIOC",M2861,1),0)&gt;1,"BIOCITY","no")</f>
        <v>no</v>
      </c>
      <c r="AB2861" s="2">
        <f>IFERROR(SEARCH("INT",F2861,1),0)+IFERROR(SEARCH("DEV",F2861,1),0)+IFERROR(SEARCH("FC",F2861,1),0)+IFERROR(SEARCH("USD",F2861,1),0)</f>
        <v>0</v>
      </c>
    </row>
    <row r="2862" spans="20:28" x14ac:dyDescent="0.2">
      <c r="T2862" s="6">
        <f>+S2862*N2862</f>
        <v>0</v>
      </c>
      <c r="U2862" s="6">
        <f>+S2862*Q2862</f>
        <v>0</v>
      </c>
      <c r="V2862" s="1" t="str">
        <f>IF(AB2862=0,IFERROR(VLOOKUP(L2862,[1]listaMateriales!A:K,11,0),"-"),"Sin producto")</f>
        <v>Sin Producto</v>
      </c>
      <c r="W2862" s="6">
        <f>+IF(OR(K2862="27",K2862="28",K2862="29"),VLOOKUP(L2862,[1]listaMateriales!A:E,5,0),0)*N2862/1000</f>
        <v>0</v>
      </c>
      <c r="X2862" s="6">
        <f>+IF(W2862=0,0,T2862/W2862)</f>
        <v>0</v>
      </c>
      <c r="Y2862" s="1" t="str">
        <f>MID(L2862,14,1)</f>
        <v/>
      </c>
      <c r="Z2862" s="2" t="str">
        <f>IF(IFERROR(FIND("PUL",M2862,1),0)&gt;1,"pulido","no")</f>
        <v>no</v>
      </c>
      <c r="AA2862" s="2" t="str">
        <f>IF(IFERROR(FIND("BIOC",M2862,1),0)&gt;1,"BIOCITY","no")</f>
        <v>no</v>
      </c>
      <c r="AB2862" s="2">
        <f>IFERROR(SEARCH("INT",F2862,1),0)+IFERROR(SEARCH("DEV",F2862,1),0)+IFERROR(SEARCH("FC",F2862,1),0)+IFERROR(SEARCH("USD",F2862,1),0)</f>
        <v>0</v>
      </c>
    </row>
    <row r="2863" spans="20:28" x14ac:dyDescent="0.2">
      <c r="T2863" s="6">
        <f>+S2863*N2863</f>
        <v>0</v>
      </c>
      <c r="U2863" s="6">
        <f>+S2863*Q2863</f>
        <v>0</v>
      </c>
      <c r="V2863" s="1" t="str">
        <f>IF(AB2863=0,IFERROR(VLOOKUP(L2863,[1]listaMateriales!A:K,11,0),"-"),"Sin producto")</f>
        <v>Sin Producto</v>
      </c>
      <c r="W2863" s="6">
        <f>+IF(OR(K2863="27",K2863="28",K2863="29"),VLOOKUP(L2863,[1]listaMateriales!A:E,5,0),0)*N2863/1000</f>
        <v>0</v>
      </c>
      <c r="X2863" s="6">
        <f>+IF(W2863=0,0,T2863/W2863)</f>
        <v>0</v>
      </c>
      <c r="Y2863" s="1" t="str">
        <f>MID(L2863,14,1)</f>
        <v/>
      </c>
      <c r="Z2863" s="2" t="str">
        <f>IF(IFERROR(FIND("PUL",M2863,1),0)&gt;1,"pulido","no")</f>
        <v>no</v>
      </c>
      <c r="AA2863" s="2" t="str">
        <f>IF(IFERROR(FIND("BIOC",M2863,1),0)&gt;1,"BIOCITY","no")</f>
        <v>no</v>
      </c>
      <c r="AB2863" s="2">
        <f>IFERROR(SEARCH("INT",F2863,1),0)+IFERROR(SEARCH("DEV",F2863,1),0)+IFERROR(SEARCH("FC",F2863,1),0)+IFERROR(SEARCH("USD",F2863,1),0)</f>
        <v>0</v>
      </c>
    </row>
    <row r="2864" spans="20:28" x14ac:dyDescent="0.2">
      <c r="T2864" s="6">
        <f>+S2864*N2864</f>
        <v>0</v>
      </c>
      <c r="U2864" s="6">
        <f>+S2864*Q2864</f>
        <v>0</v>
      </c>
      <c r="V2864" s="1" t="str">
        <f>IF(AB2864=0,IFERROR(VLOOKUP(L2864,[1]listaMateriales!A:K,11,0),"-"),"Sin producto")</f>
        <v>Sin Producto</v>
      </c>
      <c r="W2864" s="6">
        <f>+IF(OR(K2864="27",K2864="28",K2864="29"),VLOOKUP(L2864,[1]listaMateriales!A:E,5,0),0)*N2864/1000</f>
        <v>0</v>
      </c>
      <c r="X2864" s="6">
        <f>+IF(W2864=0,0,T2864/W2864)</f>
        <v>0</v>
      </c>
      <c r="Y2864" s="1" t="str">
        <f>MID(L2864,14,1)</f>
        <v/>
      </c>
      <c r="Z2864" s="2" t="str">
        <f>IF(IFERROR(FIND("PUL",M2864,1),0)&gt;1,"pulido","no")</f>
        <v>no</v>
      </c>
      <c r="AA2864" s="2" t="str">
        <f>IF(IFERROR(FIND("BIOC",M2864,1),0)&gt;1,"BIOCITY","no")</f>
        <v>no</v>
      </c>
      <c r="AB2864" s="2">
        <f>IFERROR(SEARCH("INT",F2864,1),0)+IFERROR(SEARCH("DEV",F2864,1),0)+IFERROR(SEARCH("FC",F2864,1),0)+IFERROR(SEARCH("USD",F2864,1),0)</f>
        <v>0</v>
      </c>
    </row>
    <row r="2865" spans="20:28" x14ac:dyDescent="0.2">
      <c r="T2865" s="6">
        <f>+S2865*N2865</f>
        <v>0</v>
      </c>
      <c r="U2865" s="6">
        <f>+S2865*Q2865</f>
        <v>0</v>
      </c>
      <c r="V2865" s="1" t="str">
        <f>IF(AB2865=0,IFERROR(VLOOKUP(L2865,[1]listaMateriales!A:K,11,0),"-"),"Sin producto")</f>
        <v>Sin Producto</v>
      </c>
      <c r="W2865" s="6">
        <f>+IF(OR(K2865="27",K2865="28",K2865="29"),VLOOKUP(L2865,[1]listaMateriales!A:E,5,0),0)*N2865/1000</f>
        <v>0</v>
      </c>
      <c r="X2865" s="6">
        <f>+IF(W2865=0,0,T2865/W2865)</f>
        <v>0</v>
      </c>
      <c r="Y2865" s="1" t="str">
        <f>MID(L2865,14,1)</f>
        <v/>
      </c>
      <c r="Z2865" s="2" t="str">
        <f>IF(IFERROR(FIND("PUL",M2865,1),0)&gt;1,"pulido","no")</f>
        <v>no</v>
      </c>
      <c r="AA2865" s="2" t="str">
        <f>IF(IFERROR(FIND("BIOC",M2865,1),0)&gt;1,"BIOCITY","no")</f>
        <v>no</v>
      </c>
      <c r="AB2865" s="2">
        <f>IFERROR(SEARCH("INT",F2865,1),0)+IFERROR(SEARCH("DEV",F2865,1),0)+IFERROR(SEARCH("FC",F2865,1),0)+IFERROR(SEARCH("USD",F2865,1),0)</f>
        <v>0</v>
      </c>
    </row>
    <row r="2866" spans="20:28" x14ac:dyDescent="0.2">
      <c r="T2866" s="6">
        <f>+S2866*N2866</f>
        <v>0</v>
      </c>
      <c r="U2866" s="6">
        <f>+S2866*Q2866</f>
        <v>0</v>
      </c>
      <c r="V2866" s="1" t="str">
        <f>IF(AB2866=0,IFERROR(VLOOKUP(L2866,[1]listaMateriales!A:K,11,0),"-"),"Sin producto")</f>
        <v>Sin Producto</v>
      </c>
      <c r="W2866" s="6">
        <f>+IF(OR(K2866="27",K2866="28",K2866="29"),VLOOKUP(L2866,[1]listaMateriales!A:E,5,0),0)*N2866/1000</f>
        <v>0</v>
      </c>
      <c r="X2866" s="6">
        <f>+IF(W2866=0,0,T2866/W2866)</f>
        <v>0</v>
      </c>
      <c r="Y2866" s="1" t="str">
        <f>MID(L2866,14,1)</f>
        <v/>
      </c>
      <c r="Z2866" s="2" t="str">
        <f>IF(IFERROR(FIND("PUL",M2866,1),0)&gt;1,"pulido","no")</f>
        <v>no</v>
      </c>
      <c r="AA2866" s="2" t="str">
        <f>IF(IFERROR(FIND("BIOC",M2866,1),0)&gt;1,"BIOCITY","no")</f>
        <v>no</v>
      </c>
      <c r="AB2866" s="2">
        <f>IFERROR(SEARCH("INT",F2866,1),0)+IFERROR(SEARCH("DEV",F2866,1),0)+IFERROR(SEARCH("FC",F2866,1),0)+IFERROR(SEARCH("USD",F2866,1),0)</f>
        <v>0</v>
      </c>
    </row>
    <row r="2867" spans="20:28" x14ac:dyDescent="0.2">
      <c r="T2867" s="6">
        <f>+S2867*N2867</f>
        <v>0</v>
      </c>
      <c r="U2867" s="6">
        <f>+S2867*Q2867</f>
        <v>0</v>
      </c>
      <c r="V2867" s="1" t="str">
        <f>IF(AB2867=0,IFERROR(VLOOKUP(L2867,[1]listaMateriales!A:K,11,0),"-"),"Sin producto")</f>
        <v>Sin Producto</v>
      </c>
      <c r="W2867" s="6">
        <f>+IF(OR(K2867="27",K2867="28",K2867="29"),VLOOKUP(L2867,[1]listaMateriales!A:E,5,0),0)*N2867/1000</f>
        <v>0</v>
      </c>
      <c r="X2867" s="6">
        <f>+IF(W2867=0,0,T2867/W2867)</f>
        <v>0</v>
      </c>
      <c r="Y2867" s="1" t="str">
        <f>MID(L2867,14,1)</f>
        <v/>
      </c>
      <c r="Z2867" s="2" t="str">
        <f>IF(IFERROR(FIND("PUL",M2867,1),0)&gt;1,"pulido","no")</f>
        <v>no</v>
      </c>
      <c r="AA2867" s="2" t="str">
        <f>IF(IFERROR(FIND("BIOC",M2867,1),0)&gt;1,"BIOCITY","no")</f>
        <v>no</v>
      </c>
      <c r="AB2867" s="2">
        <f>IFERROR(SEARCH("INT",F2867,1),0)+IFERROR(SEARCH("DEV",F2867,1),0)+IFERROR(SEARCH("FC",F2867,1),0)+IFERROR(SEARCH("USD",F2867,1),0)</f>
        <v>0</v>
      </c>
    </row>
    <row r="2868" spans="20:28" x14ac:dyDescent="0.2">
      <c r="T2868" s="6">
        <f>+S2868*N2868</f>
        <v>0</v>
      </c>
      <c r="U2868" s="6">
        <f>+S2868*Q2868</f>
        <v>0</v>
      </c>
      <c r="V2868" s="1" t="str">
        <f>IF(AB2868=0,IFERROR(VLOOKUP(L2868,[1]listaMateriales!A:K,11,0),"-"),"Sin producto")</f>
        <v>Sin Producto</v>
      </c>
      <c r="W2868" s="6">
        <f>+IF(OR(K2868="27",K2868="28",K2868="29"),VLOOKUP(L2868,[1]listaMateriales!A:E,5,0),0)*N2868/1000</f>
        <v>0</v>
      </c>
      <c r="X2868" s="6">
        <f>+IF(W2868=0,0,T2868/W2868)</f>
        <v>0</v>
      </c>
      <c r="Y2868" s="1" t="str">
        <f>MID(L2868,14,1)</f>
        <v/>
      </c>
      <c r="Z2868" s="2" t="str">
        <f>IF(IFERROR(FIND("PUL",M2868,1),0)&gt;1,"pulido","no")</f>
        <v>no</v>
      </c>
      <c r="AA2868" s="2" t="str">
        <f>IF(IFERROR(FIND("BIOC",M2868,1),0)&gt;1,"BIOCITY","no")</f>
        <v>no</v>
      </c>
      <c r="AB2868" s="2">
        <f>IFERROR(SEARCH("INT",F2868,1),0)+IFERROR(SEARCH("DEV",F2868,1),0)+IFERROR(SEARCH("FC",F2868,1),0)+IFERROR(SEARCH("USD",F2868,1),0)</f>
        <v>0</v>
      </c>
    </row>
    <row r="2869" spans="20:28" x14ac:dyDescent="0.2">
      <c r="T2869" s="6">
        <f>+S2869*N2869</f>
        <v>0</v>
      </c>
      <c r="U2869" s="6">
        <f>+S2869*Q2869</f>
        <v>0</v>
      </c>
      <c r="V2869" s="1" t="str">
        <f>IF(AB2869=0,IFERROR(VLOOKUP(L2869,[1]listaMateriales!A:K,11,0),"-"),"Sin producto")</f>
        <v>Sin Producto</v>
      </c>
      <c r="W2869" s="6">
        <f>+IF(OR(K2869="27",K2869="28",K2869="29"),VLOOKUP(L2869,[1]listaMateriales!A:E,5,0),0)*N2869/1000</f>
        <v>0</v>
      </c>
      <c r="X2869" s="6">
        <f>+IF(W2869=0,0,T2869/W2869)</f>
        <v>0</v>
      </c>
      <c r="Y2869" s="1" t="str">
        <f>MID(L2869,14,1)</f>
        <v/>
      </c>
      <c r="Z2869" s="2" t="str">
        <f>IF(IFERROR(FIND("PUL",M2869,1),0)&gt;1,"pulido","no")</f>
        <v>no</v>
      </c>
      <c r="AA2869" s="2" t="str">
        <f>IF(IFERROR(FIND("BIOC",M2869,1),0)&gt;1,"BIOCITY","no")</f>
        <v>no</v>
      </c>
      <c r="AB2869" s="2">
        <f>IFERROR(SEARCH("INT",F2869,1),0)+IFERROR(SEARCH("DEV",F2869,1),0)+IFERROR(SEARCH("FC",F2869,1),0)+IFERROR(SEARCH("USD",F2869,1),0)</f>
        <v>0</v>
      </c>
    </row>
    <row r="2870" spans="20:28" x14ac:dyDescent="0.2">
      <c r="T2870" s="6">
        <f>+S2870*N2870</f>
        <v>0</v>
      </c>
      <c r="U2870" s="6">
        <f>+S2870*Q2870</f>
        <v>0</v>
      </c>
      <c r="V2870" s="1" t="str">
        <f>IF(AB2870=0,IFERROR(VLOOKUP(L2870,[1]listaMateriales!A:K,11,0),"-"),"Sin producto")</f>
        <v>Sin Producto</v>
      </c>
      <c r="W2870" s="6">
        <f>+IF(OR(K2870="27",K2870="28",K2870="29"),VLOOKUP(L2870,[1]listaMateriales!A:E,5,0),0)*N2870/1000</f>
        <v>0</v>
      </c>
      <c r="X2870" s="6">
        <f>+IF(W2870=0,0,T2870/W2870)</f>
        <v>0</v>
      </c>
      <c r="Y2870" s="1" t="str">
        <f>MID(L2870,14,1)</f>
        <v/>
      </c>
      <c r="Z2870" s="2" t="str">
        <f>IF(IFERROR(FIND("PUL",M2870,1),0)&gt;1,"pulido","no")</f>
        <v>no</v>
      </c>
      <c r="AA2870" s="2" t="str">
        <f>IF(IFERROR(FIND("BIOC",M2870,1),0)&gt;1,"BIOCITY","no")</f>
        <v>no</v>
      </c>
      <c r="AB2870" s="2">
        <f>IFERROR(SEARCH("INT",F2870,1),0)+IFERROR(SEARCH("DEV",F2870,1),0)+IFERROR(SEARCH("FC",F2870,1),0)+IFERROR(SEARCH("USD",F2870,1),0)</f>
        <v>0</v>
      </c>
    </row>
    <row r="2871" spans="20:28" x14ac:dyDescent="0.2">
      <c r="T2871" s="6">
        <f>+S2871*N2871</f>
        <v>0</v>
      </c>
      <c r="U2871" s="6">
        <f>+S2871*Q2871</f>
        <v>0</v>
      </c>
      <c r="V2871" s="1" t="str">
        <f>IF(AB2871=0,IFERROR(VLOOKUP(L2871,[1]listaMateriales!A:K,11,0),"-"),"Sin producto")</f>
        <v>Sin Producto</v>
      </c>
      <c r="W2871" s="6">
        <f>+IF(OR(K2871="27",K2871="28",K2871="29"),VLOOKUP(L2871,[1]listaMateriales!A:E,5,0),0)*N2871/1000</f>
        <v>0</v>
      </c>
      <c r="X2871" s="6">
        <f>+IF(W2871=0,0,T2871/W2871)</f>
        <v>0</v>
      </c>
      <c r="Y2871" s="1" t="str">
        <f>MID(L2871,14,1)</f>
        <v/>
      </c>
      <c r="Z2871" s="2" t="str">
        <f>IF(IFERROR(FIND("PUL",M2871,1),0)&gt;1,"pulido","no")</f>
        <v>no</v>
      </c>
      <c r="AA2871" s="2" t="str">
        <f>IF(IFERROR(FIND("BIOC",M2871,1),0)&gt;1,"BIOCITY","no")</f>
        <v>no</v>
      </c>
      <c r="AB2871" s="2">
        <f>IFERROR(SEARCH("INT",F2871,1),0)+IFERROR(SEARCH("DEV",F2871,1),0)+IFERROR(SEARCH("FC",F2871,1),0)+IFERROR(SEARCH("USD",F2871,1),0)</f>
        <v>0</v>
      </c>
    </row>
    <row r="2872" spans="20:28" x14ac:dyDescent="0.2">
      <c r="T2872" s="6">
        <f>+S2872*N2872</f>
        <v>0</v>
      </c>
      <c r="U2872" s="6">
        <f>+S2872*Q2872</f>
        <v>0</v>
      </c>
      <c r="V2872" s="1" t="str">
        <f>IF(AB2872=0,IFERROR(VLOOKUP(L2872,[1]listaMateriales!A:K,11,0),"-"),"Sin producto")</f>
        <v>Sin Producto</v>
      </c>
      <c r="W2872" s="6">
        <f>+IF(OR(K2872="27",K2872="28",K2872="29"),VLOOKUP(L2872,[1]listaMateriales!A:E,5,0),0)*N2872/1000</f>
        <v>0</v>
      </c>
      <c r="X2872" s="6">
        <f>+IF(W2872=0,0,T2872/W2872)</f>
        <v>0</v>
      </c>
      <c r="Y2872" s="1" t="str">
        <f>MID(L2872,14,1)</f>
        <v/>
      </c>
      <c r="Z2872" s="2" t="str">
        <f>IF(IFERROR(FIND("PUL",M2872,1),0)&gt;1,"pulido","no")</f>
        <v>no</v>
      </c>
      <c r="AA2872" s="2" t="str">
        <f>IF(IFERROR(FIND("BIOC",M2872,1),0)&gt;1,"BIOCITY","no")</f>
        <v>no</v>
      </c>
      <c r="AB2872" s="2">
        <f>IFERROR(SEARCH("INT",F2872,1),0)+IFERROR(SEARCH("DEV",F2872,1),0)+IFERROR(SEARCH("FC",F2872,1),0)+IFERROR(SEARCH("USD",F2872,1),0)</f>
        <v>0</v>
      </c>
    </row>
    <row r="2873" spans="20:28" x14ac:dyDescent="0.2">
      <c r="T2873" s="6">
        <f>+S2873*N2873</f>
        <v>0</v>
      </c>
      <c r="U2873" s="6">
        <f>+S2873*Q2873</f>
        <v>0</v>
      </c>
      <c r="V2873" s="1" t="str">
        <f>IF(AB2873=0,IFERROR(VLOOKUP(L2873,[1]listaMateriales!A:K,11,0),"-"),"Sin producto")</f>
        <v>Sin Producto</v>
      </c>
      <c r="W2873" s="6">
        <f>+IF(OR(K2873="27",K2873="28",K2873="29"),VLOOKUP(L2873,[1]listaMateriales!A:E,5,0),0)*N2873/1000</f>
        <v>0</v>
      </c>
      <c r="X2873" s="6">
        <f>+IF(W2873=0,0,T2873/W2873)</f>
        <v>0</v>
      </c>
      <c r="Y2873" s="1" t="str">
        <f>MID(L2873,14,1)</f>
        <v/>
      </c>
      <c r="Z2873" s="2" t="str">
        <f>IF(IFERROR(FIND("PUL",M2873,1),0)&gt;1,"pulido","no")</f>
        <v>no</v>
      </c>
      <c r="AA2873" s="2" t="str">
        <f>IF(IFERROR(FIND("BIOC",M2873,1),0)&gt;1,"BIOCITY","no")</f>
        <v>no</v>
      </c>
      <c r="AB2873" s="2">
        <f>IFERROR(SEARCH("INT",F2873,1),0)+IFERROR(SEARCH("DEV",F2873,1),0)+IFERROR(SEARCH("FC",F2873,1),0)+IFERROR(SEARCH("USD",F2873,1),0)</f>
        <v>0</v>
      </c>
    </row>
    <row r="2874" spans="20:28" x14ac:dyDescent="0.2">
      <c r="T2874" s="6">
        <f>+S2874*N2874</f>
        <v>0</v>
      </c>
      <c r="U2874" s="6">
        <f>+S2874*Q2874</f>
        <v>0</v>
      </c>
      <c r="V2874" s="1" t="str">
        <f>IF(AB2874=0,IFERROR(VLOOKUP(L2874,[1]listaMateriales!A:K,11,0),"-"),"Sin producto")</f>
        <v>Sin Producto</v>
      </c>
      <c r="W2874" s="6">
        <f>+IF(OR(K2874="27",K2874="28",K2874="29"),VLOOKUP(L2874,[1]listaMateriales!A:E,5,0),0)*N2874/1000</f>
        <v>0</v>
      </c>
      <c r="X2874" s="6">
        <f>+IF(W2874=0,0,T2874/W2874)</f>
        <v>0</v>
      </c>
      <c r="Y2874" s="1" t="str">
        <f>MID(L2874,14,1)</f>
        <v/>
      </c>
      <c r="Z2874" s="2" t="str">
        <f>IF(IFERROR(FIND("PUL",M2874,1),0)&gt;1,"pulido","no")</f>
        <v>no</v>
      </c>
      <c r="AA2874" s="2" t="str">
        <f>IF(IFERROR(FIND("BIOC",M2874,1),0)&gt;1,"BIOCITY","no")</f>
        <v>no</v>
      </c>
      <c r="AB2874" s="2">
        <f>IFERROR(SEARCH("INT",F2874,1),0)+IFERROR(SEARCH("DEV",F2874,1),0)+IFERROR(SEARCH("FC",F2874,1),0)+IFERROR(SEARCH("USD",F2874,1),0)</f>
        <v>0</v>
      </c>
    </row>
    <row r="2875" spans="20:28" x14ac:dyDescent="0.2">
      <c r="T2875" s="6">
        <f>+S2875*N2875</f>
        <v>0</v>
      </c>
      <c r="U2875" s="6">
        <f>+S2875*Q2875</f>
        <v>0</v>
      </c>
      <c r="V2875" s="1" t="str">
        <f>IF(AB2875=0,IFERROR(VLOOKUP(L2875,[1]listaMateriales!A:K,11,0),"-"),"Sin producto")</f>
        <v>Sin Producto</v>
      </c>
      <c r="W2875" s="6">
        <f>+IF(OR(K2875="27",K2875="28",K2875="29"),VLOOKUP(L2875,[1]listaMateriales!A:E,5,0),0)*N2875/1000</f>
        <v>0</v>
      </c>
      <c r="X2875" s="6">
        <f>+IF(W2875=0,0,T2875/W2875)</f>
        <v>0</v>
      </c>
      <c r="Y2875" s="1" t="str">
        <f>MID(L2875,14,1)</f>
        <v/>
      </c>
      <c r="Z2875" s="2" t="str">
        <f>IF(IFERROR(FIND("PUL",M2875,1),0)&gt;1,"pulido","no")</f>
        <v>no</v>
      </c>
      <c r="AA2875" s="2" t="str">
        <f>IF(IFERROR(FIND("BIOC",M2875,1),0)&gt;1,"BIOCITY","no")</f>
        <v>no</v>
      </c>
      <c r="AB2875" s="2">
        <f>IFERROR(SEARCH("INT",F2875,1),0)+IFERROR(SEARCH("DEV",F2875,1),0)+IFERROR(SEARCH("FC",F2875,1),0)+IFERROR(SEARCH("USD",F2875,1),0)</f>
        <v>0</v>
      </c>
    </row>
    <row r="2876" spans="20:28" x14ac:dyDescent="0.2">
      <c r="T2876" s="6">
        <f>+S2876*N2876</f>
        <v>0</v>
      </c>
      <c r="U2876" s="6">
        <f>+S2876*Q2876</f>
        <v>0</v>
      </c>
      <c r="V2876" s="1" t="str">
        <f>IF(AB2876=0,IFERROR(VLOOKUP(L2876,[1]listaMateriales!A:K,11,0),"-"),"Sin producto")</f>
        <v>Sin Producto</v>
      </c>
      <c r="W2876" s="6">
        <f>+IF(OR(K2876="27",K2876="28",K2876="29"),VLOOKUP(L2876,[1]listaMateriales!A:E,5,0),0)*N2876/1000</f>
        <v>0</v>
      </c>
      <c r="X2876" s="6">
        <f>+IF(W2876=0,0,T2876/W2876)</f>
        <v>0</v>
      </c>
      <c r="Y2876" s="1" t="str">
        <f>MID(L2876,14,1)</f>
        <v/>
      </c>
      <c r="Z2876" s="2" t="str">
        <f>IF(IFERROR(FIND("PUL",M2876,1),0)&gt;1,"pulido","no")</f>
        <v>no</v>
      </c>
      <c r="AA2876" s="2" t="str">
        <f>IF(IFERROR(FIND("BIOC",M2876,1),0)&gt;1,"BIOCITY","no")</f>
        <v>no</v>
      </c>
      <c r="AB2876" s="2">
        <f>IFERROR(SEARCH("INT",F2876,1),0)+IFERROR(SEARCH("DEV",F2876,1),0)+IFERROR(SEARCH("FC",F2876,1),0)+IFERROR(SEARCH("USD",F2876,1),0)</f>
        <v>0</v>
      </c>
    </row>
    <row r="2877" spans="20:28" x14ac:dyDescent="0.2">
      <c r="T2877" s="6">
        <f>+S2877*N2877</f>
        <v>0</v>
      </c>
      <c r="U2877" s="6">
        <f>+S2877*Q2877</f>
        <v>0</v>
      </c>
      <c r="V2877" s="1" t="str">
        <f>IF(AB2877=0,IFERROR(VLOOKUP(L2877,[1]listaMateriales!A:K,11,0),"-"),"Sin producto")</f>
        <v>Sin Producto</v>
      </c>
      <c r="W2877" s="6">
        <f>+IF(OR(K2877="27",K2877="28",K2877="29"),VLOOKUP(L2877,[1]listaMateriales!A:E,5,0),0)*N2877/1000</f>
        <v>0</v>
      </c>
      <c r="X2877" s="6">
        <f>+IF(W2877=0,0,T2877/W2877)</f>
        <v>0</v>
      </c>
      <c r="Y2877" s="1" t="str">
        <f>MID(L2877,14,1)</f>
        <v/>
      </c>
      <c r="Z2877" s="2" t="str">
        <f>IF(IFERROR(FIND("PUL",M2877,1),0)&gt;1,"pulido","no")</f>
        <v>no</v>
      </c>
      <c r="AA2877" s="2" t="str">
        <f>IF(IFERROR(FIND("BIOC",M2877,1),0)&gt;1,"BIOCITY","no")</f>
        <v>no</v>
      </c>
      <c r="AB2877" s="2">
        <f>IFERROR(SEARCH("INT",F2877,1),0)+IFERROR(SEARCH("DEV",F2877,1),0)+IFERROR(SEARCH("FC",F2877,1),0)+IFERROR(SEARCH("USD",F2877,1),0)</f>
        <v>0</v>
      </c>
    </row>
    <row r="2878" spans="20:28" x14ac:dyDescent="0.2">
      <c r="T2878" s="6">
        <f>+S2878*N2878</f>
        <v>0</v>
      </c>
      <c r="U2878" s="6">
        <f>+S2878*Q2878</f>
        <v>0</v>
      </c>
      <c r="V2878" s="1" t="str">
        <f>IF(AB2878=0,IFERROR(VLOOKUP(L2878,[1]listaMateriales!A:K,11,0),"-"),"Sin producto")</f>
        <v>Sin Producto</v>
      </c>
      <c r="W2878" s="6">
        <f>+IF(OR(K2878="27",K2878="28",K2878="29"),VLOOKUP(L2878,[1]listaMateriales!A:E,5,0),0)*N2878/1000</f>
        <v>0</v>
      </c>
      <c r="X2878" s="6">
        <f>+IF(W2878=0,0,T2878/W2878)</f>
        <v>0</v>
      </c>
      <c r="Y2878" s="1" t="str">
        <f>MID(L2878,14,1)</f>
        <v/>
      </c>
      <c r="Z2878" s="2" t="str">
        <f>IF(IFERROR(FIND("PUL",M2878,1),0)&gt;1,"pulido","no")</f>
        <v>no</v>
      </c>
      <c r="AA2878" s="2" t="str">
        <f>IF(IFERROR(FIND("BIOC",M2878,1),0)&gt;1,"BIOCITY","no")</f>
        <v>no</v>
      </c>
      <c r="AB2878" s="2">
        <f>IFERROR(SEARCH("INT",F2878,1),0)+IFERROR(SEARCH("DEV",F2878,1),0)+IFERROR(SEARCH("FC",F2878,1),0)+IFERROR(SEARCH("USD",F2878,1),0)</f>
        <v>0</v>
      </c>
    </row>
    <row r="2879" spans="20:28" x14ac:dyDescent="0.2">
      <c r="T2879" s="6">
        <f>+S2879*N2879</f>
        <v>0</v>
      </c>
      <c r="U2879" s="6">
        <f>+S2879*Q2879</f>
        <v>0</v>
      </c>
      <c r="V2879" s="1" t="str">
        <f>IF(AB2879=0,IFERROR(VLOOKUP(L2879,[1]listaMateriales!A:K,11,0),"-"),"Sin producto")</f>
        <v>Sin Producto</v>
      </c>
      <c r="W2879" s="6">
        <f>+IF(OR(K2879="27",K2879="28",K2879="29"),VLOOKUP(L2879,[1]listaMateriales!A:E,5,0),0)*N2879/1000</f>
        <v>0</v>
      </c>
      <c r="X2879" s="6">
        <f>+IF(W2879=0,0,T2879/W2879)</f>
        <v>0</v>
      </c>
      <c r="Y2879" s="1" t="str">
        <f>MID(L2879,14,1)</f>
        <v/>
      </c>
      <c r="Z2879" s="2" t="str">
        <f>IF(IFERROR(FIND("PUL",M2879,1),0)&gt;1,"pulido","no")</f>
        <v>no</v>
      </c>
      <c r="AA2879" s="2" t="str">
        <f>IF(IFERROR(FIND("BIOC",M2879,1),0)&gt;1,"BIOCITY","no")</f>
        <v>no</v>
      </c>
      <c r="AB2879" s="2">
        <f>IFERROR(SEARCH("INT",F2879,1),0)+IFERROR(SEARCH("DEV",F2879,1),0)+IFERROR(SEARCH("FC",F2879,1),0)+IFERROR(SEARCH("USD",F2879,1),0)</f>
        <v>0</v>
      </c>
    </row>
    <row r="2880" spans="20:28" x14ac:dyDescent="0.2">
      <c r="T2880" s="6">
        <f>+S2880*N2880</f>
        <v>0</v>
      </c>
      <c r="U2880" s="6">
        <f>+S2880*Q2880</f>
        <v>0</v>
      </c>
      <c r="V2880" s="1" t="str">
        <f>IF(AB2880=0,IFERROR(VLOOKUP(L2880,[1]listaMateriales!A:K,11,0),"-"),"Sin producto")</f>
        <v>Sin Producto</v>
      </c>
      <c r="W2880" s="6">
        <f>+IF(OR(K2880="27",K2880="28",K2880="29"),VLOOKUP(L2880,[1]listaMateriales!A:E,5,0),0)*N2880/1000</f>
        <v>0</v>
      </c>
      <c r="X2880" s="6">
        <f>+IF(W2880=0,0,T2880/W2880)</f>
        <v>0</v>
      </c>
      <c r="Y2880" s="1" t="str">
        <f>MID(L2880,14,1)</f>
        <v/>
      </c>
      <c r="Z2880" s="2" t="str">
        <f>IF(IFERROR(FIND("PUL",M2880,1),0)&gt;1,"pulido","no")</f>
        <v>no</v>
      </c>
      <c r="AA2880" s="2" t="str">
        <f>IF(IFERROR(FIND("BIOC",M2880,1),0)&gt;1,"BIOCITY","no")</f>
        <v>no</v>
      </c>
      <c r="AB2880" s="2">
        <f>IFERROR(SEARCH("INT",F2880,1),0)+IFERROR(SEARCH("DEV",F2880,1),0)+IFERROR(SEARCH("FC",F2880,1),0)+IFERROR(SEARCH("USD",F2880,1),0)</f>
        <v>0</v>
      </c>
    </row>
    <row r="2881" spans="20:28" x14ac:dyDescent="0.2">
      <c r="T2881" s="6">
        <f>+S2881*N2881</f>
        <v>0</v>
      </c>
      <c r="U2881" s="6">
        <f>+S2881*Q2881</f>
        <v>0</v>
      </c>
      <c r="V2881" s="1" t="str">
        <f>IF(AB2881=0,IFERROR(VLOOKUP(L2881,[1]listaMateriales!A:K,11,0),"-"),"Sin producto")</f>
        <v>Sin Producto</v>
      </c>
      <c r="W2881" s="6">
        <f>+IF(OR(K2881="27",K2881="28",K2881="29"),VLOOKUP(L2881,[1]listaMateriales!A:E,5,0),0)*N2881/1000</f>
        <v>0</v>
      </c>
      <c r="X2881" s="6">
        <f>+IF(W2881=0,0,T2881/W2881)</f>
        <v>0</v>
      </c>
      <c r="Y2881" s="1" t="str">
        <f>MID(L2881,14,1)</f>
        <v/>
      </c>
      <c r="Z2881" s="2" t="str">
        <f>IF(IFERROR(FIND("PUL",M2881,1),0)&gt;1,"pulido","no")</f>
        <v>no</v>
      </c>
      <c r="AA2881" s="2" t="str">
        <f>IF(IFERROR(FIND("BIOC",M2881,1),0)&gt;1,"BIOCITY","no")</f>
        <v>no</v>
      </c>
      <c r="AB2881" s="2">
        <f>IFERROR(SEARCH("INT",F2881,1),0)+IFERROR(SEARCH("DEV",F2881,1),0)+IFERROR(SEARCH("FC",F2881,1),0)+IFERROR(SEARCH("USD",F2881,1),0)</f>
        <v>0</v>
      </c>
    </row>
    <row r="2882" spans="20:28" x14ac:dyDescent="0.2">
      <c r="T2882" s="6">
        <f>+S2882*N2882</f>
        <v>0</v>
      </c>
      <c r="U2882" s="6">
        <f>+S2882*Q2882</f>
        <v>0</v>
      </c>
      <c r="V2882" s="1" t="str">
        <f>IF(AB2882=0,IFERROR(VLOOKUP(L2882,[1]listaMateriales!A:K,11,0),"-"),"Sin producto")</f>
        <v>Sin Producto</v>
      </c>
      <c r="W2882" s="6">
        <f>+IF(OR(K2882="27",K2882="28",K2882="29"),VLOOKUP(L2882,[1]listaMateriales!A:E,5,0),0)*N2882/1000</f>
        <v>0</v>
      </c>
      <c r="X2882" s="6">
        <f>+IF(W2882=0,0,T2882/W2882)</f>
        <v>0</v>
      </c>
      <c r="Y2882" s="1" t="str">
        <f>MID(L2882,14,1)</f>
        <v/>
      </c>
      <c r="Z2882" s="2" t="str">
        <f>IF(IFERROR(FIND("PUL",M2882,1),0)&gt;1,"pulido","no")</f>
        <v>no</v>
      </c>
      <c r="AA2882" s="2" t="str">
        <f>IF(IFERROR(FIND("BIOC",M2882,1),0)&gt;1,"BIOCITY","no")</f>
        <v>no</v>
      </c>
      <c r="AB2882" s="2">
        <f>IFERROR(SEARCH("INT",F2882,1),0)+IFERROR(SEARCH("DEV",F2882,1),0)+IFERROR(SEARCH("FC",F2882,1),0)+IFERROR(SEARCH("USD",F2882,1),0)</f>
        <v>0</v>
      </c>
    </row>
    <row r="2883" spans="20:28" x14ac:dyDescent="0.2">
      <c r="T2883" s="6">
        <f>+S2883*N2883</f>
        <v>0</v>
      </c>
      <c r="U2883" s="6">
        <f>+S2883*Q2883</f>
        <v>0</v>
      </c>
      <c r="V2883" s="1" t="str">
        <f>IF(AB2883=0,IFERROR(VLOOKUP(L2883,[1]listaMateriales!A:K,11,0),"-"),"Sin producto")</f>
        <v>Sin Producto</v>
      </c>
      <c r="W2883" s="6">
        <f>+IF(OR(K2883="27",K2883="28",K2883="29"),VLOOKUP(L2883,[1]listaMateriales!A:E,5,0),0)*N2883/1000</f>
        <v>0</v>
      </c>
      <c r="X2883" s="6">
        <f>+IF(W2883=0,0,T2883/W2883)</f>
        <v>0</v>
      </c>
      <c r="Y2883" s="1" t="str">
        <f>MID(L2883,14,1)</f>
        <v/>
      </c>
      <c r="Z2883" s="2" t="str">
        <f>IF(IFERROR(FIND("PUL",M2883,1),0)&gt;1,"pulido","no")</f>
        <v>no</v>
      </c>
      <c r="AA2883" s="2" t="str">
        <f>IF(IFERROR(FIND("BIOC",M2883,1),0)&gt;1,"BIOCITY","no")</f>
        <v>no</v>
      </c>
      <c r="AB2883" s="2">
        <f>IFERROR(SEARCH("INT",F2883,1),0)+IFERROR(SEARCH("DEV",F2883,1),0)+IFERROR(SEARCH("FC",F2883,1),0)+IFERROR(SEARCH("USD",F2883,1),0)</f>
        <v>0</v>
      </c>
    </row>
    <row r="2884" spans="20:28" x14ac:dyDescent="0.2">
      <c r="T2884" s="6">
        <f>+S2884*N2884</f>
        <v>0</v>
      </c>
      <c r="U2884" s="6">
        <f>+S2884*Q2884</f>
        <v>0</v>
      </c>
      <c r="V2884" s="1" t="str">
        <f>IF(AB2884=0,IFERROR(VLOOKUP(L2884,[1]listaMateriales!A:K,11,0),"-"),"Sin producto")</f>
        <v>Sin Producto</v>
      </c>
      <c r="W2884" s="6">
        <f>+IF(OR(K2884="27",K2884="28",K2884="29"),VLOOKUP(L2884,[1]listaMateriales!A:E,5,0),0)*N2884/1000</f>
        <v>0</v>
      </c>
      <c r="X2884" s="6">
        <f>+IF(W2884=0,0,T2884/W2884)</f>
        <v>0</v>
      </c>
      <c r="Y2884" s="1" t="str">
        <f>MID(L2884,14,1)</f>
        <v/>
      </c>
      <c r="Z2884" s="2" t="str">
        <f>IF(IFERROR(FIND("PUL",M2884,1),0)&gt;1,"pulido","no")</f>
        <v>no</v>
      </c>
      <c r="AA2884" s="2" t="str">
        <f>IF(IFERROR(FIND("BIOC",M2884,1),0)&gt;1,"BIOCITY","no")</f>
        <v>no</v>
      </c>
      <c r="AB2884" s="2">
        <f>IFERROR(SEARCH("INT",F2884,1),0)+IFERROR(SEARCH("DEV",F2884,1),0)+IFERROR(SEARCH("FC",F2884,1),0)+IFERROR(SEARCH("USD",F2884,1),0)</f>
        <v>0</v>
      </c>
    </row>
    <row r="2885" spans="20:28" x14ac:dyDescent="0.2">
      <c r="T2885" s="6">
        <f>+S2885*N2885</f>
        <v>0</v>
      </c>
      <c r="U2885" s="6">
        <f>+S2885*Q2885</f>
        <v>0</v>
      </c>
      <c r="V2885" s="1" t="str">
        <f>IF(AB2885=0,IFERROR(VLOOKUP(L2885,[1]listaMateriales!A:K,11,0),"-"),"Sin producto")</f>
        <v>Sin Producto</v>
      </c>
      <c r="W2885" s="6">
        <f>+IF(OR(K2885="27",K2885="28",K2885="29"),VLOOKUP(L2885,[1]listaMateriales!A:E,5,0),0)*N2885/1000</f>
        <v>0</v>
      </c>
      <c r="X2885" s="6">
        <f>+IF(W2885=0,0,T2885/W2885)</f>
        <v>0</v>
      </c>
      <c r="Y2885" s="1" t="str">
        <f>MID(L2885,14,1)</f>
        <v/>
      </c>
      <c r="Z2885" s="2" t="str">
        <f>IF(IFERROR(FIND("PUL",M2885,1),0)&gt;1,"pulido","no")</f>
        <v>no</v>
      </c>
      <c r="AA2885" s="2" t="str">
        <f>IF(IFERROR(FIND("BIOC",M2885,1),0)&gt;1,"BIOCITY","no")</f>
        <v>no</v>
      </c>
      <c r="AB2885" s="2">
        <f>IFERROR(SEARCH("INT",F2885,1),0)+IFERROR(SEARCH("DEV",F2885,1),0)+IFERROR(SEARCH("FC",F2885,1),0)+IFERROR(SEARCH("USD",F2885,1),0)</f>
        <v>0</v>
      </c>
    </row>
    <row r="2886" spans="20:28" x14ac:dyDescent="0.2">
      <c r="T2886" s="6">
        <f>+S2886*N2886</f>
        <v>0</v>
      </c>
      <c r="U2886" s="6">
        <f>+S2886*Q2886</f>
        <v>0</v>
      </c>
      <c r="V2886" s="1" t="str">
        <f>IF(AB2886=0,IFERROR(VLOOKUP(L2886,[1]listaMateriales!A:K,11,0),"-"),"Sin producto")</f>
        <v>Sin Producto</v>
      </c>
      <c r="W2886" s="6">
        <f>+IF(OR(K2886="27",K2886="28",K2886="29"),VLOOKUP(L2886,[1]listaMateriales!A:E,5,0),0)*N2886/1000</f>
        <v>0</v>
      </c>
      <c r="X2886" s="6">
        <f>+IF(W2886=0,0,T2886/W2886)</f>
        <v>0</v>
      </c>
      <c r="Y2886" s="1" t="str">
        <f>MID(L2886,14,1)</f>
        <v/>
      </c>
      <c r="Z2886" s="2" t="str">
        <f>IF(IFERROR(FIND("PUL",M2886,1),0)&gt;1,"pulido","no")</f>
        <v>no</v>
      </c>
      <c r="AA2886" s="2" t="str">
        <f>IF(IFERROR(FIND("BIOC",M2886,1),0)&gt;1,"BIOCITY","no")</f>
        <v>no</v>
      </c>
      <c r="AB2886" s="2">
        <f>IFERROR(SEARCH("INT",F2886,1),0)+IFERROR(SEARCH("DEV",F2886,1),0)+IFERROR(SEARCH("FC",F2886,1),0)+IFERROR(SEARCH("USD",F2886,1),0)</f>
        <v>0</v>
      </c>
    </row>
    <row r="2887" spans="20:28" x14ac:dyDescent="0.2">
      <c r="T2887" s="6">
        <f>+S2887*N2887</f>
        <v>0</v>
      </c>
      <c r="U2887" s="6">
        <f>+S2887*Q2887</f>
        <v>0</v>
      </c>
      <c r="V2887" s="1" t="str">
        <f>IF(AB2887=0,IFERROR(VLOOKUP(L2887,[1]listaMateriales!A:K,11,0),"-"),"Sin producto")</f>
        <v>Sin Producto</v>
      </c>
      <c r="W2887" s="6">
        <f>+IF(OR(K2887="27",K2887="28",K2887="29"),VLOOKUP(L2887,[1]listaMateriales!A:E,5,0),0)*N2887/1000</f>
        <v>0</v>
      </c>
      <c r="X2887" s="6">
        <f>+IF(W2887=0,0,T2887/W2887)</f>
        <v>0</v>
      </c>
      <c r="Y2887" s="1" t="str">
        <f>MID(L2887,14,1)</f>
        <v/>
      </c>
      <c r="Z2887" s="2" t="str">
        <f>IF(IFERROR(FIND("PUL",M2887,1),0)&gt;1,"pulido","no")</f>
        <v>no</v>
      </c>
      <c r="AA2887" s="2" t="str">
        <f>IF(IFERROR(FIND("BIOC",M2887,1),0)&gt;1,"BIOCITY","no")</f>
        <v>no</v>
      </c>
      <c r="AB2887" s="2">
        <f>IFERROR(SEARCH("INT",F2887,1),0)+IFERROR(SEARCH("DEV",F2887,1),0)+IFERROR(SEARCH("FC",F2887,1),0)+IFERROR(SEARCH("USD",F2887,1),0)</f>
        <v>0</v>
      </c>
    </row>
    <row r="2888" spans="20:28" x14ac:dyDescent="0.2">
      <c r="T2888" s="6">
        <f>+S2888*N2888</f>
        <v>0</v>
      </c>
      <c r="U2888" s="6">
        <f>+S2888*Q2888</f>
        <v>0</v>
      </c>
      <c r="V2888" s="1" t="str">
        <f>IF(AB2888=0,IFERROR(VLOOKUP(L2888,[1]listaMateriales!A:K,11,0),"-"),"Sin producto")</f>
        <v>Sin Producto</v>
      </c>
      <c r="W2888" s="6">
        <f>+IF(OR(K2888="27",K2888="28",K2888="29"),VLOOKUP(L2888,[1]listaMateriales!A:E,5,0),0)*N2888/1000</f>
        <v>0</v>
      </c>
      <c r="X2888" s="6">
        <f>+IF(W2888=0,0,T2888/W2888)</f>
        <v>0</v>
      </c>
      <c r="Y2888" s="1" t="str">
        <f>MID(L2888,14,1)</f>
        <v/>
      </c>
      <c r="Z2888" s="2" t="str">
        <f>IF(IFERROR(FIND("PUL",M2888,1),0)&gt;1,"pulido","no")</f>
        <v>no</v>
      </c>
      <c r="AA2888" s="2" t="str">
        <f>IF(IFERROR(FIND("BIOC",M2888,1),0)&gt;1,"BIOCITY","no")</f>
        <v>no</v>
      </c>
      <c r="AB2888" s="2">
        <f>IFERROR(SEARCH("INT",F2888,1),0)+IFERROR(SEARCH("DEV",F2888,1),0)+IFERROR(SEARCH("FC",F2888,1),0)+IFERROR(SEARCH("USD",F2888,1),0)</f>
        <v>0</v>
      </c>
    </row>
    <row r="2889" spans="20:28" x14ac:dyDescent="0.2">
      <c r="T2889" s="6">
        <f>+S2889*N2889</f>
        <v>0</v>
      </c>
      <c r="U2889" s="6">
        <f>+S2889*Q2889</f>
        <v>0</v>
      </c>
      <c r="V2889" s="1" t="str">
        <f>IF(AB2889=0,IFERROR(VLOOKUP(L2889,[1]listaMateriales!A:K,11,0),"-"),"Sin producto")</f>
        <v>Sin Producto</v>
      </c>
      <c r="W2889" s="6">
        <f>+IF(OR(K2889="27",K2889="28",K2889="29"),VLOOKUP(L2889,[1]listaMateriales!A:E,5,0),0)*N2889/1000</f>
        <v>0</v>
      </c>
      <c r="X2889" s="6">
        <f>+IF(W2889=0,0,T2889/W2889)</f>
        <v>0</v>
      </c>
      <c r="Y2889" s="1" t="str">
        <f>MID(L2889,14,1)</f>
        <v/>
      </c>
      <c r="Z2889" s="2" t="str">
        <f>IF(IFERROR(FIND("PUL",M2889,1),0)&gt;1,"pulido","no")</f>
        <v>no</v>
      </c>
      <c r="AA2889" s="2" t="str">
        <f>IF(IFERROR(FIND("BIOC",M2889,1),0)&gt;1,"BIOCITY","no")</f>
        <v>no</v>
      </c>
      <c r="AB2889" s="2">
        <f>IFERROR(SEARCH("INT",F2889,1),0)+IFERROR(SEARCH("DEV",F2889,1),0)+IFERROR(SEARCH("FC",F2889,1),0)+IFERROR(SEARCH("USD",F2889,1),0)</f>
        <v>0</v>
      </c>
    </row>
    <row r="2890" spans="20:28" x14ac:dyDescent="0.2">
      <c r="T2890" s="6">
        <f>+S2890*N2890</f>
        <v>0</v>
      </c>
      <c r="U2890" s="6">
        <f>+S2890*Q2890</f>
        <v>0</v>
      </c>
      <c r="V2890" s="1" t="str">
        <f>IF(AB2890=0,IFERROR(VLOOKUP(L2890,[1]listaMateriales!A:K,11,0),"-"),"Sin producto")</f>
        <v>Sin Producto</v>
      </c>
      <c r="W2890" s="6">
        <f>+IF(OR(K2890="27",K2890="28",K2890="29"),VLOOKUP(L2890,[1]listaMateriales!A:E,5,0),0)*N2890/1000</f>
        <v>0</v>
      </c>
      <c r="X2890" s="6">
        <f>+IF(W2890=0,0,T2890/W2890)</f>
        <v>0</v>
      </c>
      <c r="Y2890" s="1" t="str">
        <f>MID(L2890,14,1)</f>
        <v/>
      </c>
      <c r="Z2890" s="2" t="str">
        <f>IF(IFERROR(FIND("PUL",M2890,1),0)&gt;1,"pulido","no")</f>
        <v>no</v>
      </c>
      <c r="AA2890" s="2" t="str">
        <f>IF(IFERROR(FIND("BIOC",M2890,1),0)&gt;1,"BIOCITY","no")</f>
        <v>no</v>
      </c>
      <c r="AB2890" s="2">
        <f>IFERROR(SEARCH("INT",F2890,1),0)+IFERROR(SEARCH("DEV",F2890,1),0)+IFERROR(SEARCH("FC",F2890,1),0)+IFERROR(SEARCH("USD",F2890,1),0)</f>
        <v>0</v>
      </c>
    </row>
    <row r="2891" spans="20:28" x14ac:dyDescent="0.2">
      <c r="T2891" s="6">
        <f>+S2891*N2891</f>
        <v>0</v>
      </c>
      <c r="U2891" s="6">
        <f>+S2891*Q2891</f>
        <v>0</v>
      </c>
      <c r="V2891" s="1" t="str">
        <f>IF(AB2891=0,IFERROR(VLOOKUP(L2891,[1]listaMateriales!A:K,11,0),"-"),"Sin producto")</f>
        <v>Sin Producto</v>
      </c>
      <c r="W2891" s="6">
        <f>+IF(OR(K2891="27",K2891="28",K2891="29"),VLOOKUP(L2891,[1]listaMateriales!A:E,5,0),0)*N2891/1000</f>
        <v>0</v>
      </c>
      <c r="X2891" s="6">
        <f>+IF(W2891=0,0,T2891/W2891)</f>
        <v>0</v>
      </c>
      <c r="Y2891" s="1" t="str">
        <f>MID(L2891,14,1)</f>
        <v/>
      </c>
      <c r="Z2891" s="2" t="str">
        <f>IF(IFERROR(FIND("PUL",M2891,1),0)&gt;1,"pulido","no")</f>
        <v>no</v>
      </c>
      <c r="AA2891" s="2" t="str">
        <f>IF(IFERROR(FIND("BIOC",M2891,1),0)&gt;1,"BIOCITY","no")</f>
        <v>no</v>
      </c>
      <c r="AB2891" s="2">
        <f>IFERROR(SEARCH("INT",F2891,1),0)+IFERROR(SEARCH("DEV",F2891,1),0)+IFERROR(SEARCH("FC",F2891,1),0)+IFERROR(SEARCH("USD",F2891,1),0)</f>
        <v>0</v>
      </c>
    </row>
    <row r="2892" spans="20:28" x14ac:dyDescent="0.2">
      <c r="T2892" s="6">
        <f>+S2892*N2892</f>
        <v>0</v>
      </c>
      <c r="U2892" s="6">
        <f>+S2892*Q2892</f>
        <v>0</v>
      </c>
      <c r="V2892" s="1" t="str">
        <f>IF(AB2892=0,IFERROR(VLOOKUP(L2892,[1]listaMateriales!A:K,11,0),"-"),"Sin producto")</f>
        <v>Sin Producto</v>
      </c>
      <c r="W2892" s="6">
        <f>+IF(OR(K2892="27",K2892="28",K2892="29"),VLOOKUP(L2892,[1]listaMateriales!A:E,5,0),0)*N2892/1000</f>
        <v>0</v>
      </c>
      <c r="X2892" s="6">
        <f>+IF(W2892=0,0,T2892/W2892)</f>
        <v>0</v>
      </c>
      <c r="Y2892" s="1" t="str">
        <f>MID(L2892,14,1)</f>
        <v/>
      </c>
      <c r="Z2892" s="2" t="str">
        <f>IF(IFERROR(FIND("PUL",M2892,1),0)&gt;1,"pulido","no")</f>
        <v>no</v>
      </c>
      <c r="AA2892" s="2" t="str">
        <f>IF(IFERROR(FIND("BIOC",M2892,1),0)&gt;1,"BIOCITY","no")</f>
        <v>no</v>
      </c>
      <c r="AB2892" s="2">
        <f>IFERROR(SEARCH("INT",F2892,1),0)+IFERROR(SEARCH("DEV",F2892,1),0)+IFERROR(SEARCH("FC",F2892,1),0)+IFERROR(SEARCH("USD",F2892,1),0)</f>
        <v>0</v>
      </c>
    </row>
    <row r="2893" spans="20:28" x14ac:dyDescent="0.2">
      <c r="T2893" s="6">
        <f>+S2893*N2893</f>
        <v>0</v>
      </c>
      <c r="U2893" s="6">
        <f>+S2893*Q2893</f>
        <v>0</v>
      </c>
      <c r="V2893" s="1" t="str">
        <f>IF(AB2893=0,IFERROR(VLOOKUP(L2893,[1]listaMateriales!A:K,11,0),"-"),"Sin producto")</f>
        <v>Sin Producto</v>
      </c>
      <c r="W2893" s="6">
        <f>+IF(OR(K2893="27",K2893="28",K2893="29"),VLOOKUP(L2893,[1]listaMateriales!A:E,5,0),0)*N2893/1000</f>
        <v>0</v>
      </c>
      <c r="X2893" s="6">
        <f>+IF(W2893=0,0,T2893/W2893)</f>
        <v>0</v>
      </c>
      <c r="Y2893" s="1" t="str">
        <f>MID(L2893,14,1)</f>
        <v/>
      </c>
      <c r="Z2893" s="2" t="str">
        <f>IF(IFERROR(FIND("PUL",M2893,1),0)&gt;1,"pulido","no")</f>
        <v>no</v>
      </c>
      <c r="AA2893" s="2" t="str">
        <f>IF(IFERROR(FIND("BIOC",M2893,1),0)&gt;1,"BIOCITY","no")</f>
        <v>no</v>
      </c>
      <c r="AB2893" s="2">
        <f>IFERROR(SEARCH("INT",F2893,1),0)+IFERROR(SEARCH("DEV",F2893,1),0)+IFERROR(SEARCH("FC",F2893,1),0)+IFERROR(SEARCH("USD",F2893,1),0)</f>
        <v>0</v>
      </c>
    </row>
    <row r="2894" spans="20:28" x14ac:dyDescent="0.2">
      <c r="T2894" s="6">
        <f>+S2894*N2894</f>
        <v>0</v>
      </c>
      <c r="U2894" s="6">
        <f>+S2894*Q2894</f>
        <v>0</v>
      </c>
      <c r="V2894" s="1" t="str">
        <f>IF(AB2894=0,IFERROR(VLOOKUP(L2894,[1]listaMateriales!A:K,11,0),"-"),"Sin producto")</f>
        <v>Sin Producto</v>
      </c>
      <c r="W2894" s="6">
        <f>+IF(OR(K2894="27",K2894="28",K2894="29"),VLOOKUP(L2894,[1]listaMateriales!A:E,5,0),0)*N2894/1000</f>
        <v>0</v>
      </c>
      <c r="X2894" s="6">
        <f>+IF(W2894=0,0,T2894/W2894)</f>
        <v>0</v>
      </c>
      <c r="Y2894" s="1" t="str">
        <f>MID(L2894,14,1)</f>
        <v/>
      </c>
      <c r="Z2894" s="2" t="str">
        <f>IF(IFERROR(FIND("PUL",M2894,1),0)&gt;1,"pulido","no")</f>
        <v>no</v>
      </c>
      <c r="AA2894" s="2" t="str">
        <f>IF(IFERROR(FIND("BIOC",M2894,1),0)&gt;1,"BIOCITY","no")</f>
        <v>no</v>
      </c>
      <c r="AB2894" s="2">
        <f>IFERROR(SEARCH("INT",F2894,1),0)+IFERROR(SEARCH("DEV",F2894,1),0)+IFERROR(SEARCH("FC",F2894,1),0)+IFERROR(SEARCH("USD",F2894,1),0)</f>
        <v>0</v>
      </c>
    </row>
    <row r="2895" spans="20:28" x14ac:dyDescent="0.2">
      <c r="T2895" s="6">
        <f>+S2895*N2895</f>
        <v>0</v>
      </c>
      <c r="U2895" s="6">
        <f>+S2895*Q2895</f>
        <v>0</v>
      </c>
      <c r="V2895" s="1" t="str">
        <f>IF(AB2895=0,IFERROR(VLOOKUP(L2895,[1]listaMateriales!A:K,11,0),"-"),"Sin producto")</f>
        <v>Sin Producto</v>
      </c>
      <c r="W2895" s="6">
        <f>+IF(OR(K2895="27",K2895="28",K2895="29"),VLOOKUP(L2895,[1]listaMateriales!A:E,5,0),0)*N2895/1000</f>
        <v>0</v>
      </c>
      <c r="X2895" s="6">
        <f>+IF(W2895=0,0,T2895/W2895)</f>
        <v>0</v>
      </c>
      <c r="Y2895" s="1" t="str">
        <f>MID(L2895,14,1)</f>
        <v/>
      </c>
      <c r="Z2895" s="2" t="str">
        <f>IF(IFERROR(FIND("PUL",M2895,1),0)&gt;1,"pulido","no")</f>
        <v>no</v>
      </c>
      <c r="AA2895" s="2" t="str">
        <f>IF(IFERROR(FIND("BIOC",M2895,1),0)&gt;1,"BIOCITY","no")</f>
        <v>no</v>
      </c>
      <c r="AB2895" s="2">
        <f>IFERROR(SEARCH("INT",F2895,1),0)+IFERROR(SEARCH("DEV",F2895,1),0)+IFERROR(SEARCH("FC",F2895,1),0)+IFERROR(SEARCH("USD",F2895,1),0)</f>
        <v>0</v>
      </c>
    </row>
    <row r="2896" spans="20:28" x14ac:dyDescent="0.2">
      <c r="T2896" s="6">
        <f>+S2896*N2896</f>
        <v>0</v>
      </c>
      <c r="U2896" s="6">
        <f>+S2896*Q2896</f>
        <v>0</v>
      </c>
      <c r="V2896" s="1" t="str">
        <f>IF(AB2896=0,IFERROR(VLOOKUP(L2896,[1]listaMateriales!A:K,11,0),"-"),"Sin producto")</f>
        <v>Sin Producto</v>
      </c>
      <c r="W2896" s="6">
        <f>+IF(OR(K2896="27",K2896="28",K2896="29"),VLOOKUP(L2896,[1]listaMateriales!A:E,5,0),0)*N2896/1000</f>
        <v>0</v>
      </c>
      <c r="X2896" s="6">
        <f>+IF(W2896=0,0,T2896/W2896)</f>
        <v>0</v>
      </c>
      <c r="Y2896" s="1" t="str">
        <f>MID(L2896,14,1)</f>
        <v/>
      </c>
      <c r="Z2896" s="2" t="str">
        <f>IF(IFERROR(FIND("PUL",M2896,1),0)&gt;1,"pulido","no")</f>
        <v>no</v>
      </c>
      <c r="AA2896" s="2" t="str">
        <f>IF(IFERROR(FIND("BIOC",M2896,1),0)&gt;1,"BIOCITY","no")</f>
        <v>no</v>
      </c>
      <c r="AB2896" s="2">
        <f>IFERROR(SEARCH("INT",F2896,1),0)+IFERROR(SEARCH("DEV",F2896,1),0)+IFERROR(SEARCH("FC",F2896,1),0)+IFERROR(SEARCH("USD",F2896,1),0)</f>
        <v>0</v>
      </c>
    </row>
    <row r="2897" spans="20:28" x14ac:dyDescent="0.2">
      <c r="T2897" s="6">
        <f>+S2897*N2897</f>
        <v>0</v>
      </c>
      <c r="U2897" s="6">
        <f>+S2897*Q2897</f>
        <v>0</v>
      </c>
      <c r="V2897" s="1" t="str">
        <f>IF(AB2897=0,IFERROR(VLOOKUP(L2897,[1]listaMateriales!A:K,11,0),"-"),"Sin producto")</f>
        <v>Sin Producto</v>
      </c>
      <c r="W2897" s="6">
        <f>+IF(OR(K2897="27",K2897="28",K2897="29"),VLOOKUP(L2897,[1]listaMateriales!A:E,5,0),0)*N2897/1000</f>
        <v>0</v>
      </c>
      <c r="X2897" s="6">
        <f>+IF(W2897=0,0,T2897/W2897)</f>
        <v>0</v>
      </c>
      <c r="Y2897" s="1" t="str">
        <f>MID(L2897,14,1)</f>
        <v/>
      </c>
      <c r="Z2897" s="2" t="str">
        <f>IF(IFERROR(FIND("PUL",M2897,1),0)&gt;1,"pulido","no")</f>
        <v>no</v>
      </c>
      <c r="AA2897" s="2" t="str">
        <f>IF(IFERROR(FIND("BIOC",M2897,1),0)&gt;1,"BIOCITY","no")</f>
        <v>no</v>
      </c>
      <c r="AB2897" s="2">
        <f>IFERROR(SEARCH("INT",F2897,1),0)+IFERROR(SEARCH("DEV",F2897,1),0)+IFERROR(SEARCH("FC",F2897,1),0)+IFERROR(SEARCH("USD",F2897,1),0)</f>
        <v>0</v>
      </c>
    </row>
    <row r="2898" spans="20:28" x14ac:dyDescent="0.2">
      <c r="T2898" s="6">
        <f>+S2898*N2898</f>
        <v>0</v>
      </c>
      <c r="U2898" s="6">
        <f>+S2898*Q2898</f>
        <v>0</v>
      </c>
      <c r="V2898" s="1" t="str">
        <f>IF(AB2898=0,IFERROR(VLOOKUP(L2898,[1]listaMateriales!A:K,11,0),"-"),"Sin producto")</f>
        <v>Sin Producto</v>
      </c>
      <c r="W2898" s="6">
        <f>+IF(OR(K2898="27",K2898="28",K2898="29"),VLOOKUP(L2898,[1]listaMateriales!A:E,5,0),0)*N2898/1000</f>
        <v>0</v>
      </c>
      <c r="X2898" s="6">
        <f>+IF(W2898=0,0,T2898/W2898)</f>
        <v>0</v>
      </c>
      <c r="Y2898" s="1" t="str">
        <f>MID(L2898,14,1)</f>
        <v/>
      </c>
      <c r="Z2898" s="2" t="str">
        <f>IF(IFERROR(FIND("PUL",M2898,1),0)&gt;1,"pulido","no")</f>
        <v>no</v>
      </c>
      <c r="AA2898" s="2" t="str">
        <f>IF(IFERROR(FIND("BIOC",M2898,1),0)&gt;1,"BIOCITY","no")</f>
        <v>no</v>
      </c>
      <c r="AB2898" s="2">
        <f>IFERROR(SEARCH("INT",F2898,1),0)+IFERROR(SEARCH("DEV",F2898,1),0)+IFERROR(SEARCH("FC",F2898,1),0)+IFERROR(SEARCH("USD",F2898,1),0)</f>
        <v>0</v>
      </c>
    </row>
    <row r="2899" spans="20:28" x14ac:dyDescent="0.2">
      <c r="T2899" s="6">
        <f>+S2899*N2899</f>
        <v>0</v>
      </c>
      <c r="U2899" s="6">
        <f>+S2899*Q2899</f>
        <v>0</v>
      </c>
      <c r="V2899" s="1" t="str">
        <f>IF(AB2899=0,IFERROR(VLOOKUP(L2899,[1]listaMateriales!A:K,11,0),"-"),"Sin producto")</f>
        <v>Sin Producto</v>
      </c>
      <c r="W2899" s="6">
        <f>+IF(OR(K2899="27",K2899="28",K2899="29"),VLOOKUP(L2899,[1]listaMateriales!A:E,5,0),0)*N2899/1000</f>
        <v>0</v>
      </c>
      <c r="X2899" s="6">
        <f>+IF(W2899=0,0,T2899/W2899)</f>
        <v>0</v>
      </c>
      <c r="Y2899" s="1" t="str">
        <f>MID(L2899,14,1)</f>
        <v/>
      </c>
      <c r="Z2899" s="2" t="str">
        <f>IF(IFERROR(FIND("PUL",M2899,1),0)&gt;1,"pulido","no")</f>
        <v>no</v>
      </c>
      <c r="AA2899" s="2" t="str">
        <f>IF(IFERROR(FIND("BIOC",M2899,1),0)&gt;1,"BIOCITY","no")</f>
        <v>no</v>
      </c>
      <c r="AB2899" s="2">
        <f>IFERROR(SEARCH("INT",F2899,1),0)+IFERROR(SEARCH("DEV",F2899,1),0)+IFERROR(SEARCH("FC",F2899,1),0)+IFERROR(SEARCH("USD",F2899,1),0)</f>
        <v>0</v>
      </c>
    </row>
    <row r="2900" spans="20:28" x14ac:dyDescent="0.2">
      <c r="T2900" s="6">
        <f>+S2900*N2900</f>
        <v>0</v>
      </c>
      <c r="U2900" s="6">
        <f>+S2900*Q2900</f>
        <v>0</v>
      </c>
      <c r="V2900" s="1" t="str">
        <f>IF(AB2900=0,IFERROR(VLOOKUP(L2900,[1]listaMateriales!A:K,11,0),"-"),"Sin producto")</f>
        <v>Sin Producto</v>
      </c>
      <c r="W2900" s="6">
        <f>+IF(OR(K2900="27",K2900="28",K2900="29"),VLOOKUP(L2900,[1]listaMateriales!A:E,5,0),0)*N2900/1000</f>
        <v>0</v>
      </c>
      <c r="X2900" s="6">
        <f>+IF(W2900=0,0,T2900/W2900)</f>
        <v>0</v>
      </c>
      <c r="Y2900" s="1" t="str">
        <f>MID(L2900,14,1)</f>
        <v/>
      </c>
      <c r="Z2900" s="2" t="str">
        <f>IF(IFERROR(FIND("PUL",M2900,1),0)&gt;1,"pulido","no")</f>
        <v>no</v>
      </c>
      <c r="AA2900" s="2" t="str">
        <f>IF(IFERROR(FIND("BIOC",M2900,1),0)&gt;1,"BIOCITY","no")</f>
        <v>no</v>
      </c>
      <c r="AB2900" s="2">
        <f>IFERROR(SEARCH("INT",F2900,1),0)+IFERROR(SEARCH("DEV",F2900,1),0)+IFERROR(SEARCH("FC",F2900,1),0)+IFERROR(SEARCH("USD",F2900,1),0)</f>
        <v>0</v>
      </c>
    </row>
    <row r="2901" spans="20:28" x14ac:dyDescent="0.2">
      <c r="T2901" s="6">
        <f>+S2901*N2901</f>
        <v>0</v>
      </c>
      <c r="U2901" s="6">
        <f>+S2901*Q2901</f>
        <v>0</v>
      </c>
      <c r="V2901" s="1" t="str">
        <f>IF(AB2901=0,IFERROR(VLOOKUP(L2901,[1]listaMateriales!A:K,11,0),"-"),"Sin producto")</f>
        <v>Sin Producto</v>
      </c>
      <c r="W2901" s="6">
        <f>+IF(OR(K2901="27",K2901="28",K2901="29"),VLOOKUP(L2901,[1]listaMateriales!A:E,5,0),0)*N2901/1000</f>
        <v>0</v>
      </c>
      <c r="X2901" s="6">
        <f>+IF(W2901=0,0,T2901/W2901)</f>
        <v>0</v>
      </c>
      <c r="Y2901" s="1" t="str">
        <f>MID(L2901,14,1)</f>
        <v/>
      </c>
      <c r="Z2901" s="2" t="str">
        <f>IF(IFERROR(FIND("PUL",M2901,1),0)&gt;1,"pulido","no")</f>
        <v>no</v>
      </c>
      <c r="AA2901" s="2" t="str">
        <f>IF(IFERROR(FIND("BIOC",M2901,1),0)&gt;1,"BIOCITY","no")</f>
        <v>no</v>
      </c>
      <c r="AB2901" s="2">
        <f>IFERROR(SEARCH("INT",F2901,1),0)+IFERROR(SEARCH("DEV",F2901,1),0)+IFERROR(SEARCH("FC",F2901,1),0)+IFERROR(SEARCH("USD",F2901,1),0)</f>
        <v>0</v>
      </c>
    </row>
    <row r="2902" spans="20:28" x14ac:dyDescent="0.2">
      <c r="T2902" s="6">
        <f>+S2902*N2902</f>
        <v>0</v>
      </c>
      <c r="U2902" s="6">
        <f>+S2902*Q2902</f>
        <v>0</v>
      </c>
      <c r="V2902" s="1" t="str">
        <f>IF(AB2902=0,IFERROR(VLOOKUP(L2902,[1]listaMateriales!A:K,11,0),"-"),"Sin producto")</f>
        <v>Sin Producto</v>
      </c>
      <c r="W2902" s="6">
        <f>+IF(OR(K2902="27",K2902="28",K2902="29"),VLOOKUP(L2902,[1]listaMateriales!A:E,5,0),0)*N2902/1000</f>
        <v>0</v>
      </c>
      <c r="X2902" s="6">
        <f>+IF(W2902=0,0,T2902/W2902)</f>
        <v>0</v>
      </c>
      <c r="Y2902" s="1" t="str">
        <f>MID(L2902,14,1)</f>
        <v/>
      </c>
      <c r="Z2902" s="2" t="str">
        <f>IF(IFERROR(FIND("PUL",M2902,1),0)&gt;1,"pulido","no")</f>
        <v>no</v>
      </c>
      <c r="AA2902" s="2" t="str">
        <f>IF(IFERROR(FIND("BIOC",M2902,1),0)&gt;1,"BIOCITY","no")</f>
        <v>no</v>
      </c>
      <c r="AB2902" s="2">
        <f>IFERROR(SEARCH("INT",F2902,1),0)+IFERROR(SEARCH("DEV",F2902,1),0)+IFERROR(SEARCH("FC",F2902,1),0)+IFERROR(SEARCH("USD",F2902,1),0)</f>
        <v>0</v>
      </c>
    </row>
    <row r="2903" spans="20:28" x14ac:dyDescent="0.2">
      <c r="T2903" s="6">
        <f>+S2903*N2903</f>
        <v>0</v>
      </c>
      <c r="U2903" s="6">
        <f>+S2903*Q2903</f>
        <v>0</v>
      </c>
      <c r="V2903" s="1" t="str">
        <f>IF(AB2903=0,IFERROR(VLOOKUP(L2903,[1]listaMateriales!A:K,11,0),"-"),"Sin producto")</f>
        <v>Sin Producto</v>
      </c>
      <c r="W2903" s="6">
        <f>+IF(OR(K2903="27",K2903="28",K2903="29"),VLOOKUP(L2903,[1]listaMateriales!A:E,5,0),0)*N2903/1000</f>
        <v>0</v>
      </c>
      <c r="X2903" s="6">
        <f>+IF(W2903=0,0,T2903/W2903)</f>
        <v>0</v>
      </c>
      <c r="Y2903" s="1" t="str">
        <f>MID(L2903,14,1)</f>
        <v/>
      </c>
      <c r="Z2903" s="2" t="str">
        <f>IF(IFERROR(FIND("PUL",M2903,1),0)&gt;1,"pulido","no")</f>
        <v>no</v>
      </c>
      <c r="AA2903" s="2" t="str">
        <f>IF(IFERROR(FIND("BIOC",M2903,1),0)&gt;1,"BIOCITY","no")</f>
        <v>no</v>
      </c>
      <c r="AB2903" s="2">
        <f>IFERROR(SEARCH("INT",F2903,1),0)+IFERROR(SEARCH("DEV",F2903,1),0)+IFERROR(SEARCH("FC",F2903,1),0)+IFERROR(SEARCH("USD",F2903,1),0)</f>
        <v>0</v>
      </c>
    </row>
    <row r="2904" spans="20:28" x14ac:dyDescent="0.2">
      <c r="T2904" s="6">
        <f>+S2904*N2904</f>
        <v>0</v>
      </c>
      <c r="U2904" s="6">
        <f>+S2904*Q2904</f>
        <v>0</v>
      </c>
      <c r="V2904" s="1" t="str">
        <f>IF(AB2904=0,IFERROR(VLOOKUP(L2904,[1]listaMateriales!A:K,11,0),"-"),"Sin producto")</f>
        <v>Sin Producto</v>
      </c>
      <c r="W2904" s="6">
        <f>+IF(OR(K2904="27",K2904="28",K2904="29"),VLOOKUP(L2904,[1]listaMateriales!A:E,5,0),0)*N2904/1000</f>
        <v>0</v>
      </c>
      <c r="X2904" s="6">
        <f>+IF(W2904=0,0,T2904/W2904)</f>
        <v>0</v>
      </c>
      <c r="Y2904" s="1" t="str">
        <f>MID(L2904,14,1)</f>
        <v/>
      </c>
      <c r="Z2904" s="2" t="str">
        <f>IF(IFERROR(FIND("PUL",M2904,1),0)&gt;1,"pulido","no")</f>
        <v>no</v>
      </c>
      <c r="AA2904" s="2" t="str">
        <f>IF(IFERROR(FIND("BIOC",M2904,1),0)&gt;1,"BIOCITY","no")</f>
        <v>no</v>
      </c>
      <c r="AB2904" s="2">
        <f>IFERROR(SEARCH("INT",F2904,1),0)+IFERROR(SEARCH("DEV",F2904,1),0)+IFERROR(SEARCH("FC",F2904,1),0)+IFERROR(SEARCH("USD",F2904,1),0)</f>
        <v>0</v>
      </c>
    </row>
    <row r="2905" spans="20:28" x14ac:dyDescent="0.2">
      <c r="T2905" s="6">
        <f>+S2905*N2905</f>
        <v>0</v>
      </c>
      <c r="U2905" s="6">
        <f>+S2905*Q2905</f>
        <v>0</v>
      </c>
      <c r="V2905" s="1" t="str">
        <f>IF(AB2905=0,IFERROR(VLOOKUP(L2905,[1]listaMateriales!A:K,11,0),"-"),"Sin producto")</f>
        <v>Sin Producto</v>
      </c>
      <c r="W2905" s="6">
        <f>+IF(OR(K2905="27",K2905="28",K2905="29"),VLOOKUP(L2905,[1]listaMateriales!A:E,5,0),0)*N2905/1000</f>
        <v>0</v>
      </c>
      <c r="X2905" s="6">
        <f>+IF(W2905=0,0,T2905/W2905)</f>
        <v>0</v>
      </c>
      <c r="Y2905" s="1" t="str">
        <f>MID(L2905,14,1)</f>
        <v/>
      </c>
      <c r="Z2905" s="2" t="str">
        <f>IF(IFERROR(FIND("PUL",M2905,1),0)&gt;1,"pulido","no")</f>
        <v>no</v>
      </c>
      <c r="AA2905" s="2" t="str">
        <f>IF(IFERROR(FIND("BIOC",M2905,1),0)&gt;1,"BIOCITY","no")</f>
        <v>no</v>
      </c>
      <c r="AB2905" s="2">
        <f>IFERROR(SEARCH("INT",F2905,1),0)+IFERROR(SEARCH("DEV",F2905,1),0)+IFERROR(SEARCH("FC",F2905,1),0)+IFERROR(SEARCH("USD",F2905,1),0)</f>
        <v>0</v>
      </c>
    </row>
    <row r="2906" spans="20:28" x14ac:dyDescent="0.2">
      <c r="T2906" s="6">
        <f>+S2906*N2906</f>
        <v>0</v>
      </c>
      <c r="U2906" s="6">
        <f>+S2906*Q2906</f>
        <v>0</v>
      </c>
      <c r="V2906" s="1" t="str">
        <f>IF(AB2906=0,IFERROR(VLOOKUP(L2906,[1]listaMateriales!A:K,11,0),"-"),"Sin producto")</f>
        <v>Sin Producto</v>
      </c>
      <c r="W2906" s="6">
        <f>+IF(OR(K2906="27",K2906="28",K2906="29"),VLOOKUP(L2906,[1]listaMateriales!A:E,5,0),0)*N2906/1000</f>
        <v>0</v>
      </c>
      <c r="X2906" s="6">
        <f>+IF(W2906=0,0,T2906/W2906)</f>
        <v>0</v>
      </c>
      <c r="Y2906" s="1" t="str">
        <f>MID(L2906,14,1)</f>
        <v/>
      </c>
      <c r="Z2906" s="2" t="str">
        <f>IF(IFERROR(FIND("PUL",M2906,1),0)&gt;1,"pulido","no")</f>
        <v>no</v>
      </c>
      <c r="AA2906" s="2" t="str">
        <f>IF(IFERROR(FIND("BIOC",M2906,1),0)&gt;1,"BIOCITY","no")</f>
        <v>no</v>
      </c>
      <c r="AB2906" s="2">
        <f>IFERROR(SEARCH("INT",F2906,1),0)+IFERROR(SEARCH("DEV",F2906,1),0)+IFERROR(SEARCH("FC",F2906,1),0)+IFERROR(SEARCH("USD",F2906,1),0)</f>
        <v>0</v>
      </c>
    </row>
    <row r="2907" spans="20:28" x14ac:dyDescent="0.2">
      <c r="T2907" s="6">
        <f>+S2907*N2907</f>
        <v>0</v>
      </c>
      <c r="U2907" s="6">
        <f>+S2907*Q2907</f>
        <v>0</v>
      </c>
      <c r="V2907" s="1" t="str">
        <f>IF(AB2907=0,IFERROR(VLOOKUP(L2907,[1]listaMateriales!A:K,11,0),"-"),"Sin producto")</f>
        <v>Sin Producto</v>
      </c>
      <c r="W2907" s="6">
        <f>+IF(OR(K2907="27",K2907="28",K2907="29"),VLOOKUP(L2907,[1]listaMateriales!A:E,5,0),0)*N2907/1000</f>
        <v>0</v>
      </c>
      <c r="X2907" s="6">
        <f>+IF(W2907=0,0,T2907/W2907)</f>
        <v>0</v>
      </c>
      <c r="Y2907" s="1" t="str">
        <f>MID(L2907,14,1)</f>
        <v/>
      </c>
      <c r="Z2907" s="2" t="str">
        <f>IF(IFERROR(FIND("PUL",M2907,1),0)&gt;1,"pulido","no")</f>
        <v>no</v>
      </c>
      <c r="AA2907" s="2" t="str">
        <f>IF(IFERROR(FIND("BIOC",M2907,1),0)&gt;1,"BIOCITY","no")</f>
        <v>no</v>
      </c>
      <c r="AB2907" s="2">
        <f>IFERROR(SEARCH("INT",F2907,1),0)+IFERROR(SEARCH("DEV",F2907,1),0)+IFERROR(SEARCH("FC",F2907,1),0)+IFERROR(SEARCH("USD",F2907,1),0)</f>
        <v>0</v>
      </c>
    </row>
    <row r="2908" spans="20:28" x14ac:dyDescent="0.2">
      <c r="T2908" s="6">
        <f>+S2908*N2908</f>
        <v>0</v>
      </c>
      <c r="U2908" s="6">
        <f>+S2908*Q2908</f>
        <v>0</v>
      </c>
      <c r="V2908" s="1" t="str">
        <f>IF(AB2908=0,IFERROR(VLOOKUP(L2908,[1]listaMateriales!A:K,11,0),"-"),"Sin producto")</f>
        <v>Sin Producto</v>
      </c>
      <c r="W2908" s="6">
        <f>+IF(OR(K2908="27",K2908="28",K2908="29"),VLOOKUP(L2908,[1]listaMateriales!A:E,5,0),0)*N2908/1000</f>
        <v>0</v>
      </c>
      <c r="X2908" s="6">
        <f>+IF(W2908=0,0,T2908/W2908)</f>
        <v>0</v>
      </c>
      <c r="Y2908" s="1" t="str">
        <f>MID(L2908,14,1)</f>
        <v/>
      </c>
      <c r="Z2908" s="2" t="str">
        <f>IF(IFERROR(FIND("PUL",M2908,1),0)&gt;1,"pulido","no")</f>
        <v>no</v>
      </c>
      <c r="AA2908" s="2" t="str">
        <f>IF(IFERROR(FIND("BIOC",M2908,1),0)&gt;1,"BIOCITY","no")</f>
        <v>no</v>
      </c>
      <c r="AB2908" s="2">
        <f>IFERROR(SEARCH("INT",F2908,1),0)+IFERROR(SEARCH("DEV",F2908,1),0)+IFERROR(SEARCH("FC",F2908,1),0)+IFERROR(SEARCH("USD",F2908,1),0)</f>
        <v>0</v>
      </c>
    </row>
    <row r="2909" spans="20:28" x14ac:dyDescent="0.2">
      <c r="T2909" s="6">
        <f>+S2909*N2909</f>
        <v>0</v>
      </c>
      <c r="U2909" s="6">
        <f>+S2909*Q2909</f>
        <v>0</v>
      </c>
      <c r="V2909" s="1" t="str">
        <f>IF(AB2909=0,IFERROR(VLOOKUP(L2909,[1]listaMateriales!A:K,11,0),"-"),"Sin producto")</f>
        <v>Sin Producto</v>
      </c>
      <c r="W2909" s="6">
        <f>+IF(OR(K2909="27",K2909="28",K2909="29"),VLOOKUP(L2909,[1]listaMateriales!A:E,5,0),0)*N2909/1000</f>
        <v>0</v>
      </c>
      <c r="X2909" s="6">
        <f>+IF(W2909=0,0,T2909/W2909)</f>
        <v>0</v>
      </c>
      <c r="Y2909" s="1" t="str">
        <f>MID(L2909,14,1)</f>
        <v/>
      </c>
      <c r="Z2909" s="2" t="str">
        <f>IF(IFERROR(FIND("PUL",M2909,1),0)&gt;1,"pulido","no")</f>
        <v>no</v>
      </c>
      <c r="AA2909" s="2" t="str">
        <f>IF(IFERROR(FIND("BIOC",M2909,1),0)&gt;1,"BIOCITY","no")</f>
        <v>no</v>
      </c>
      <c r="AB2909" s="2">
        <f>IFERROR(SEARCH("INT",F2909,1),0)+IFERROR(SEARCH("DEV",F2909,1),0)+IFERROR(SEARCH("FC",F2909,1),0)+IFERROR(SEARCH("USD",F2909,1),0)</f>
        <v>0</v>
      </c>
    </row>
    <row r="2910" spans="20:28" x14ac:dyDescent="0.2">
      <c r="T2910" s="6">
        <f>+S2910*N2910</f>
        <v>0</v>
      </c>
      <c r="U2910" s="6">
        <f>+S2910*Q2910</f>
        <v>0</v>
      </c>
      <c r="V2910" s="1" t="str">
        <f>IF(AB2910=0,IFERROR(VLOOKUP(L2910,[1]listaMateriales!A:K,11,0),"-"),"Sin producto")</f>
        <v>Sin Producto</v>
      </c>
      <c r="W2910" s="6">
        <f>+IF(OR(K2910="27",K2910="28",K2910="29"),VLOOKUP(L2910,[1]listaMateriales!A:E,5,0),0)*N2910/1000</f>
        <v>0</v>
      </c>
      <c r="X2910" s="6">
        <f>+IF(W2910=0,0,T2910/W2910)</f>
        <v>0</v>
      </c>
      <c r="Y2910" s="1" t="str">
        <f>MID(L2910,14,1)</f>
        <v/>
      </c>
      <c r="Z2910" s="2" t="str">
        <f>IF(IFERROR(FIND("PUL",M2910,1),0)&gt;1,"pulido","no")</f>
        <v>no</v>
      </c>
      <c r="AA2910" s="2" t="str">
        <f>IF(IFERROR(FIND("BIOC",M2910,1),0)&gt;1,"BIOCITY","no")</f>
        <v>no</v>
      </c>
      <c r="AB2910" s="2">
        <f>IFERROR(SEARCH("INT",F2910,1),0)+IFERROR(SEARCH("DEV",F2910,1),0)+IFERROR(SEARCH("FC",F2910,1),0)+IFERROR(SEARCH("USD",F2910,1),0)</f>
        <v>0</v>
      </c>
    </row>
    <row r="2911" spans="20:28" x14ac:dyDescent="0.2">
      <c r="T2911" s="6">
        <f>+S2911*N2911</f>
        <v>0</v>
      </c>
      <c r="U2911" s="6">
        <f>+S2911*Q2911</f>
        <v>0</v>
      </c>
      <c r="V2911" s="1" t="str">
        <f>IF(AB2911=0,IFERROR(VLOOKUP(L2911,[1]listaMateriales!A:K,11,0),"-"),"Sin producto")</f>
        <v>Sin Producto</v>
      </c>
      <c r="W2911" s="6">
        <f>+IF(OR(K2911="27",K2911="28",K2911="29"),VLOOKUP(L2911,[1]listaMateriales!A:E,5,0),0)*N2911/1000</f>
        <v>0</v>
      </c>
      <c r="X2911" s="6">
        <f>+IF(W2911=0,0,T2911/W2911)</f>
        <v>0</v>
      </c>
      <c r="Y2911" s="1" t="str">
        <f>MID(L2911,14,1)</f>
        <v/>
      </c>
      <c r="Z2911" s="2" t="str">
        <f>IF(IFERROR(FIND("PUL",M2911,1),0)&gt;1,"pulido","no")</f>
        <v>no</v>
      </c>
      <c r="AA2911" s="2" t="str">
        <f>IF(IFERROR(FIND("BIOC",M2911,1),0)&gt;1,"BIOCITY","no")</f>
        <v>no</v>
      </c>
      <c r="AB2911" s="2">
        <f>IFERROR(SEARCH("INT",F2911,1),0)+IFERROR(SEARCH("DEV",F2911,1),0)+IFERROR(SEARCH("FC",F2911,1),0)+IFERROR(SEARCH("USD",F2911,1),0)</f>
        <v>0</v>
      </c>
    </row>
    <row r="2912" spans="20:28" x14ac:dyDescent="0.2">
      <c r="T2912" s="6">
        <f>+S2912*N2912</f>
        <v>0</v>
      </c>
      <c r="U2912" s="6">
        <f>+S2912*Q2912</f>
        <v>0</v>
      </c>
      <c r="V2912" s="1" t="str">
        <f>IF(AB2912=0,IFERROR(VLOOKUP(L2912,[1]listaMateriales!A:K,11,0),"-"),"Sin producto")</f>
        <v>Sin Producto</v>
      </c>
      <c r="W2912" s="6">
        <f>+IF(OR(K2912="27",K2912="28",K2912="29"),VLOOKUP(L2912,[1]listaMateriales!A:E,5,0),0)*N2912/1000</f>
        <v>0</v>
      </c>
      <c r="X2912" s="6">
        <f>+IF(W2912=0,0,T2912/W2912)</f>
        <v>0</v>
      </c>
      <c r="Y2912" s="1" t="str">
        <f>MID(L2912,14,1)</f>
        <v/>
      </c>
      <c r="Z2912" s="2" t="str">
        <f>IF(IFERROR(FIND("PUL",M2912,1),0)&gt;1,"pulido","no")</f>
        <v>no</v>
      </c>
      <c r="AA2912" s="2" t="str">
        <f>IF(IFERROR(FIND("BIOC",M2912,1),0)&gt;1,"BIOCITY","no")</f>
        <v>no</v>
      </c>
      <c r="AB2912" s="2">
        <f>IFERROR(SEARCH("INT",F2912,1),0)+IFERROR(SEARCH("DEV",F2912,1),0)+IFERROR(SEARCH("FC",F2912,1),0)+IFERROR(SEARCH("USD",F2912,1),0)</f>
        <v>0</v>
      </c>
    </row>
    <row r="2913" spans="20:28" x14ac:dyDescent="0.2">
      <c r="T2913" s="6">
        <f>+S2913*N2913</f>
        <v>0</v>
      </c>
      <c r="U2913" s="6">
        <f>+S2913*Q2913</f>
        <v>0</v>
      </c>
      <c r="V2913" s="1" t="str">
        <f>IF(AB2913=0,IFERROR(VLOOKUP(L2913,[1]listaMateriales!A:K,11,0),"-"),"Sin producto")</f>
        <v>Sin Producto</v>
      </c>
      <c r="W2913" s="6">
        <f>+IF(OR(K2913="27",K2913="28",K2913="29"),VLOOKUP(L2913,[1]listaMateriales!A:E,5,0),0)*N2913/1000</f>
        <v>0</v>
      </c>
      <c r="X2913" s="6">
        <f>+IF(W2913=0,0,T2913/W2913)</f>
        <v>0</v>
      </c>
      <c r="Y2913" s="1" t="str">
        <f>MID(L2913,14,1)</f>
        <v/>
      </c>
      <c r="Z2913" s="2" t="str">
        <f>IF(IFERROR(FIND("PUL",M2913,1),0)&gt;1,"pulido","no")</f>
        <v>no</v>
      </c>
      <c r="AA2913" s="2" t="str">
        <f>IF(IFERROR(FIND("BIOC",M2913,1),0)&gt;1,"BIOCITY","no")</f>
        <v>no</v>
      </c>
      <c r="AB2913" s="2">
        <f>IFERROR(SEARCH("INT",F2913,1),0)+IFERROR(SEARCH("DEV",F2913,1),0)+IFERROR(SEARCH("FC",F2913,1),0)+IFERROR(SEARCH("USD",F2913,1),0)</f>
        <v>0</v>
      </c>
    </row>
    <row r="2914" spans="20:28" x14ac:dyDescent="0.2">
      <c r="T2914" s="6">
        <f>+S2914*N2914</f>
        <v>0</v>
      </c>
      <c r="U2914" s="6">
        <f>+S2914*Q2914</f>
        <v>0</v>
      </c>
      <c r="V2914" s="1" t="str">
        <f>IF(AB2914=0,IFERROR(VLOOKUP(L2914,[1]listaMateriales!A:K,11,0),"-"),"Sin producto")</f>
        <v>Sin Producto</v>
      </c>
      <c r="W2914" s="6">
        <f>+IF(OR(K2914="27",K2914="28",K2914="29"),VLOOKUP(L2914,[1]listaMateriales!A:E,5,0),0)*N2914/1000</f>
        <v>0</v>
      </c>
      <c r="X2914" s="6">
        <f>+IF(W2914=0,0,T2914/W2914)</f>
        <v>0</v>
      </c>
      <c r="Y2914" s="1" t="str">
        <f>MID(L2914,14,1)</f>
        <v/>
      </c>
      <c r="Z2914" s="2" t="str">
        <f>IF(IFERROR(FIND("PUL",M2914,1),0)&gt;1,"pulido","no")</f>
        <v>no</v>
      </c>
      <c r="AA2914" s="2" t="str">
        <f>IF(IFERROR(FIND("BIOC",M2914,1),0)&gt;1,"BIOCITY","no")</f>
        <v>no</v>
      </c>
      <c r="AB2914" s="2">
        <f>IFERROR(SEARCH("INT",F2914,1),0)+IFERROR(SEARCH("DEV",F2914,1),0)+IFERROR(SEARCH("FC",F2914,1),0)+IFERROR(SEARCH("USD",F2914,1),0)</f>
        <v>0</v>
      </c>
    </row>
    <row r="2915" spans="20:28" x14ac:dyDescent="0.2">
      <c r="T2915" s="6">
        <f>+S2915*N2915</f>
        <v>0</v>
      </c>
      <c r="U2915" s="6">
        <f>+S2915*Q2915</f>
        <v>0</v>
      </c>
      <c r="V2915" s="1" t="str">
        <f>IF(AB2915=0,IFERROR(VLOOKUP(L2915,[1]listaMateriales!A:K,11,0),"-"),"Sin producto")</f>
        <v>Sin Producto</v>
      </c>
      <c r="W2915" s="6">
        <f>+IF(OR(K2915="27",K2915="28",K2915="29"),VLOOKUP(L2915,[1]listaMateriales!A:E,5,0),0)*N2915/1000</f>
        <v>0</v>
      </c>
      <c r="X2915" s="6">
        <f>+IF(W2915=0,0,T2915/W2915)</f>
        <v>0</v>
      </c>
      <c r="Y2915" s="1" t="str">
        <f>MID(L2915,14,1)</f>
        <v/>
      </c>
      <c r="Z2915" s="2" t="str">
        <f>IF(IFERROR(FIND("PUL",M2915,1),0)&gt;1,"pulido","no")</f>
        <v>no</v>
      </c>
      <c r="AA2915" s="2" t="str">
        <f>IF(IFERROR(FIND("BIOC",M2915,1),0)&gt;1,"BIOCITY","no")</f>
        <v>no</v>
      </c>
      <c r="AB2915" s="2">
        <f>IFERROR(SEARCH("INT",F2915,1),0)+IFERROR(SEARCH("DEV",F2915,1),0)+IFERROR(SEARCH("FC",F2915,1),0)+IFERROR(SEARCH("USD",F2915,1),0)</f>
        <v>0</v>
      </c>
    </row>
    <row r="2916" spans="20:28" x14ac:dyDescent="0.2">
      <c r="T2916" s="6">
        <f>+S2916*N2916</f>
        <v>0</v>
      </c>
      <c r="U2916" s="6">
        <f>+S2916*Q2916</f>
        <v>0</v>
      </c>
      <c r="V2916" s="1" t="str">
        <f>IF(AB2916=0,IFERROR(VLOOKUP(L2916,[1]listaMateriales!A:K,11,0),"-"),"Sin producto")</f>
        <v>Sin Producto</v>
      </c>
      <c r="W2916" s="6">
        <f>+IF(OR(K2916="27",K2916="28",K2916="29"),VLOOKUP(L2916,[1]listaMateriales!A:E,5,0),0)*N2916/1000</f>
        <v>0</v>
      </c>
      <c r="X2916" s="6">
        <f>+IF(W2916=0,0,T2916/W2916)</f>
        <v>0</v>
      </c>
      <c r="Y2916" s="1" t="str">
        <f>MID(L2916,14,1)</f>
        <v/>
      </c>
      <c r="Z2916" s="2" t="str">
        <f>IF(IFERROR(FIND("PUL",M2916,1),0)&gt;1,"pulido","no")</f>
        <v>no</v>
      </c>
      <c r="AA2916" s="2" t="str">
        <f>IF(IFERROR(FIND("BIOC",M2916,1),0)&gt;1,"BIOCITY","no")</f>
        <v>no</v>
      </c>
      <c r="AB2916" s="2">
        <f>IFERROR(SEARCH("INT",F2916,1),0)+IFERROR(SEARCH("DEV",F2916,1),0)+IFERROR(SEARCH("FC",F2916,1),0)+IFERROR(SEARCH("USD",F2916,1),0)</f>
        <v>0</v>
      </c>
    </row>
    <row r="2917" spans="20:28" x14ac:dyDescent="0.2">
      <c r="T2917" s="6">
        <f>+S2917*N2917</f>
        <v>0</v>
      </c>
      <c r="U2917" s="6">
        <f>+S2917*Q2917</f>
        <v>0</v>
      </c>
      <c r="V2917" s="1" t="str">
        <f>IF(AB2917=0,IFERROR(VLOOKUP(L2917,[1]listaMateriales!A:K,11,0),"-"),"Sin producto")</f>
        <v>Sin Producto</v>
      </c>
      <c r="W2917" s="6">
        <f>+IF(OR(K2917="27",K2917="28",K2917="29"),VLOOKUP(L2917,[1]listaMateriales!A:E,5,0),0)*N2917/1000</f>
        <v>0</v>
      </c>
      <c r="X2917" s="6">
        <f>+IF(W2917=0,0,T2917/W2917)</f>
        <v>0</v>
      </c>
      <c r="Y2917" s="1" t="str">
        <f>MID(L2917,14,1)</f>
        <v/>
      </c>
      <c r="Z2917" s="2" t="str">
        <f>IF(IFERROR(FIND("PUL",M2917,1),0)&gt;1,"pulido","no")</f>
        <v>no</v>
      </c>
      <c r="AA2917" s="2" t="str">
        <f>IF(IFERROR(FIND("BIOC",M2917,1),0)&gt;1,"BIOCITY","no")</f>
        <v>no</v>
      </c>
      <c r="AB2917" s="2">
        <f>IFERROR(SEARCH("INT",F2917,1),0)+IFERROR(SEARCH("DEV",F2917,1),0)+IFERROR(SEARCH("FC",F2917,1),0)+IFERROR(SEARCH("USD",F2917,1),0)</f>
        <v>0</v>
      </c>
    </row>
    <row r="2918" spans="20:28" x14ac:dyDescent="0.2">
      <c r="T2918" s="6">
        <f>+S2918*N2918</f>
        <v>0</v>
      </c>
      <c r="U2918" s="6">
        <f>+S2918*Q2918</f>
        <v>0</v>
      </c>
      <c r="V2918" s="1" t="str">
        <f>IF(AB2918=0,IFERROR(VLOOKUP(L2918,[1]listaMateriales!A:K,11,0),"-"),"Sin producto")</f>
        <v>Sin Producto</v>
      </c>
      <c r="W2918" s="6">
        <f>+IF(OR(K2918="27",K2918="28",K2918="29"),VLOOKUP(L2918,[1]listaMateriales!A:E,5,0),0)*N2918/1000</f>
        <v>0</v>
      </c>
      <c r="X2918" s="6">
        <f>+IF(W2918=0,0,T2918/W2918)</f>
        <v>0</v>
      </c>
      <c r="Y2918" s="1" t="str">
        <f>MID(L2918,14,1)</f>
        <v/>
      </c>
      <c r="Z2918" s="2" t="str">
        <f>IF(IFERROR(FIND("PUL",M2918,1),0)&gt;1,"pulido","no")</f>
        <v>no</v>
      </c>
      <c r="AA2918" s="2" t="str">
        <f>IF(IFERROR(FIND("BIOC",M2918,1),0)&gt;1,"BIOCITY","no")</f>
        <v>no</v>
      </c>
      <c r="AB2918" s="2">
        <f>IFERROR(SEARCH("INT",F2918,1),0)+IFERROR(SEARCH("DEV",F2918,1),0)+IFERROR(SEARCH("FC",F2918,1),0)+IFERROR(SEARCH("USD",F2918,1),0)</f>
        <v>0</v>
      </c>
    </row>
    <row r="2919" spans="20:28" x14ac:dyDescent="0.2">
      <c r="T2919" s="6">
        <f>+S2919*N2919</f>
        <v>0</v>
      </c>
      <c r="U2919" s="6">
        <f>+S2919*Q2919</f>
        <v>0</v>
      </c>
      <c r="V2919" s="1" t="str">
        <f>IF(AB2919=0,IFERROR(VLOOKUP(L2919,[1]listaMateriales!A:K,11,0),"-"),"Sin producto")</f>
        <v>Sin Producto</v>
      </c>
      <c r="W2919" s="6">
        <f>+IF(OR(K2919="27",K2919="28",K2919="29"),VLOOKUP(L2919,[1]listaMateriales!A:E,5,0),0)*N2919/1000</f>
        <v>0</v>
      </c>
      <c r="X2919" s="6">
        <f>+IF(W2919=0,0,T2919/W2919)</f>
        <v>0</v>
      </c>
      <c r="Y2919" s="1" t="str">
        <f>MID(L2919,14,1)</f>
        <v/>
      </c>
      <c r="Z2919" s="2" t="str">
        <f>IF(IFERROR(FIND("PUL",M2919,1),0)&gt;1,"pulido","no")</f>
        <v>no</v>
      </c>
      <c r="AA2919" s="2" t="str">
        <f>IF(IFERROR(FIND("BIOC",M2919,1),0)&gt;1,"BIOCITY","no")</f>
        <v>no</v>
      </c>
      <c r="AB2919" s="2">
        <f>IFERROR(SEARCH("INT",F2919,1),0)+IFERROR(SEARCH("DEV",F2919,1),0)+IFERROR(SEARCH("FC",F2919,1),0)+IFERROR(SEARCH("USD",F2919,1),0)</f>
        <v>0</v>
      </c>
    </row>
    <row r="2920" spans="20:28" x14ac:dyDescent="0.2">
      <c r="T2920" s="6">
        <f>+S2920*N2920</f>
        <v>0</v>
      </c>
      <c r="U2920" s="6">
        <f>+S2920*Q2920</f>
        <v>0</v>
      </c>
      <c r="V2920" s="1" t="str">
        <f>IF(AB2920=0,IFERROR(VLOOKUP(L2920,[1]listaMateriales!A:K,11,0),"-"),"Sin producto")</f>
        <v>Sin Producto</v>
      </c>
      <c r="W2920" s="6">
        <f>+IF(OR(K2920="27",K2920="28",K2920="29"),VLOOKUP(L2920,[1]listaMateriales!A:E,5,0),0)*N2920/1000</f>
        <v>0</v>
      </c>
      <c r="X2920" s="6">
        <f>+IF(W2920=0,0,T2920/W2920)</f>
        <v>0</v>
      </c>
      <c r="Y2920" s="1" t="str">
        <f>MID(L2920,14,1)</f>
        <v/>
      </c>
      <c r="Z2920" s="2" t="str">
        <f>IF(IFERROR(FIND("PUL",M2920,1),0)&gt;1,"pulido","no")</f>
        <v>no</v>
      </c>
      <c r="AA2920" s="2" t="str">
        <f>IF(IFERROR(FIND("BIOC",M2920,1),0)&gt;1,"BIOCITY","no")</f>
        <v>no</v>
      </c>
      <c r="AB2920" s="2">
        <f>IFERROR(SEARCH("INT",F2920,1),0)+IFERROR(SEARCH("DEV",F2920,1),0)+IFERROR(SEARCH("FC",F2920,1),0)+IFERROR(SEARCH("USD",F2920,1),0)</f>
        <v>0</v>
      </c>
    </row>
    <row r="2921" spans="20:28" x14ac:dyDescent="0.2">
      <c r="T2921" s="6">
        <f>+S2921*N2921</f>
        <v>0</v>
      </c>
      <c r="U2921" s="6">
        <f>+S2921*Q2921</f>
        <v>0</v>
      </c>
      <c r="V2921" s="1" t="str">
        <f>IF(AB2921=0,IFERROR(VLOOKUP(L2921,[1]listaMateriales!A:K,11,0),"-"),"Sin producto")</f>
        <v>Sin Producto</v>
      </c>
      <c r="W2921" s="6">
        <f>+IF(OR(K2921="27",K2921="28",K2921="29"),VLOOKUP(L2921,[1]listaMateriales!A:E,5,0),0)*N2921/1000</f>
        <v>0</v>
      </c>
      <c r="X2921" s="6">
        <f>+IF(W2921=0,0,T2921/W2921)</f>
        <v>0</v>
      </c>
      <c r="Y2921" s="1" t="str">
        <f>MID(L2921,14,1)</f>
        <v/>
      </c>
      <c r="Z2921" s="2" t="str">
        <f>IF(IFERROR(FIND("PUL",M2921,1),0)&gt;1,"pulido","no")</f>
        <v>no</v>
      </c>
      <c r="AA2921" s="2" t="str">
        <f>IF(IFERROR(FIND("BIOC",M2921,1),0)&gt;1,"BIOCITY","no")</f>
        <v>no</v>
      </c>
      <c r="AB2921" s="2">
        <f>IFERROR(SEARCH("INT",F2921,1),0)+IFERROR(SEARCH("DEV",F2921,1),0)+IFERROR(SEARCH("FC",F2921,1),0)+IFERROR(SEARCH("USD",F2921,1),0)</f>
        <v>0</v>
      </c>
    </row>
    <row r="2922" spans="20:28" x14ac:dyDescent="0.2">
      <c r="T2922" s="6">
        <f>+S2922*N2922</f>
        <v>0</v>
      </c>
      <c r="U2922" s="6">
        <f>+S2922*Q2922</f>
        <v>0</v>
      </c>
      <c r="V2922" s="1" t="str">
        <f>IF(AB2922=0,IFERROR(VLOOKUP(L2922,[1]listaMateriales!A:K,11,0),"-"),"Sin producto")</f>
        <v>Sin Producto</v>
      </c>
      <c r="W2922" s="6">
        <f>+IF(OR(K2922="27",K2922="28",K2922="29"),VLOOKUP(L2922,[1]listaMateriales!A:E,5,0),0)*N2922/1000</f>
        <v>0</v>
      </c>
      <c r="X2922" s="6">
        <f>+IF(W2922=0,0,T2922/W2922)</f>
        <v>0</v>
      </c>
      <c r="Y2922" s="1" t="str">
        <f>MID(L2922,14,1)</f>
        <v/>
      </c>
      <c r="Z2922" s="2" t="str">
        <f>IF(IFERROR(FIND("PUL",M2922,1),0)&gt;1,"pulido","no")</f>
        <v>no</v>
      </c>
      <c r="AA2922" s="2" t="str">
        <f>IF(IFERROR(FIND("BIOC",M2922,1),0)&gt;1,"BIOCITY","no")</f>
        <v>no</v>
      </c>
      <c r="AB2922" s="2">
        <f>IFERROR(SEARCH("INT",F2922,1),0)+IFERROR(SEARCH("DEV",F2922,1),0)+IFERROR(SEARCH("FC",F2922,1),0)+IFERROR(SEARCH("USD",F2922,1),0)</f>
        <v>0</v>
      </c>
    </row>
    <row r="2923" spans="20:28" x14ac:dyDescent="0.2">
      <c r="T2923" s="6">
        <f>+S2923*N2923</f>
        <v>0</v>
      </c>
      <c r="U2923" s="6">
        <f>+S2923*Q2923</f>
        <v>0</v>
      </c>
      <c r="V2923" s="1" t="str">
        <f>IF(AB2923=0,IFERROR(VLOOKUP(L2923,[1]listaMateriales!A:K,11,0),"-"),"Sin producto")</f>
        <v>Sin Producto</v>
      </c>
      <c r="W2923" s="6">
        <f>+IF(OR(K2923="27",K2923="28",K2923="29"),VLOOKUP(L2923,[1]listaMateriales!A:E,5,0),0)*N2923/1000</f>
        <v>0</v>
      </c>
      <c r="X2923" s="6">
        <f>+IF(W2923=0,0,T2923/W2923)</f>
        <v>0</v>
      </c>
      <c r="Y2923" s="1" t="str">
        <f>MID(L2923,14,1)</f>
        <v/>
      </c>
      <c r="Z2923" s="2" t="str">
        <f>IF(IFERROR(FIND("PUL",M2923,1),0)&gt;1,"pulido","no")</f>
        <v>no</v>
      </c>
      <c r="AA2923" s="2" t="str">
        <f>IF(IFERROR(FIND("BIOC",M2923,1),0)&gt;1,"BIOCITY","no")</f>
        <v>no</v>
      </c>
      <c r="AB2923" s="2">
        <f>IFERROR(SEARCH("INT",F2923,1),0)+IFERROR(SEARCH("DEV",F2923,1),0)+IFERROR(SEARCH("FC",F2923,1),0)+IFERROR(SEARCH("USD",F2923,1),0)</f>
        <v>0</v>
      </c>
    </row>
    <row r="2924" spans="20:28" x14ac:dyDescent="0.2">
      <c r="T2924" s="6">
        <f>+S2924*N2924</f>
        <v>0</v>
      </c>
      <c r="U2924" s="6">
        <f>+S2924*Q2924</f>
        <v>0</v>
      </c>
      <c r="V2924" s="1" t="str">
        <f>IF(AB2924=0,IFERROR(VLOOKUP(L2924,[1]listaMateriales!A:K,11,0),"-"),"Sin producto")</f>
        <v>Sin Producto</v>
      </c>
      <c r="W2924" s="6">
        <f>+IF(OR(K2924="27",K2924="28",K2924="29"),VLOOKUP(L2924,[1]listaMateriales!A:E,5,0),0)*N2924/1000</f>
        <v>0</v>
      </c>
      <c r="X2924" s="6">
        <f>+IF(W2924=0,0,T2924/W2924)</f>
        <v>0</v>
      </c>
      <c r="Y2924" s="1" t="str">
        <f>MID(L2924,14,1)</f>
        <v/>
      </c>
      <c r="Z2924" s="2" t="str">
        <f>IF(IFERROR(FIND("PUL",M2924,1),0)&gt;1,"pulido","no")</f>
        <v>no</v>
      </c>
      <c r="AA2924" s="2" t="str">
        <f>IF(IFERROR(FIND("BIOC",M2924,1),0)&gt;1,"BIOCITY","no")</f>
        <v>no</v>
      </c>
      <c r="AB2924" s="2">
        <f>IFERROR(SEARCH("INT",F2924,1),0)+IFERROR(SEARCH("DEV",F2924,1),0)+IFERROR(SEARCH("FC",F2924,1),0)+IFERROR(SEARCH("USD",F2924,1),0)</f>
        <v>0</v>
      </c>
    </row>
    <row r="2925" spans="20:28" x14ac:dyDescent="0.2">
      <c r="T2925" s="6">
        <f>+S2925*N2925</f>
        <v>0</v>
      </c>
      <c r="U2925" s="6">
        <f>+S2925*Q2925</f>
        <v>0</v>
      </c>
      <c r="V2925" s="1" t="str">
        <f>IF(AB2925=0,IFERROR(VLOOKUP(L2925,[1]listaMateriales!A:K,11,0),"-"),"Sin producto")</f>
        <v>Sin Producto</v>
      </c>
      <c r="W2925" s="6">
        <f>+IF(OR(K2925="27",K2925="28",K2925="29"),VLOOKUP(L2925,[1]listaMateriales!A:E,5,0),0)*N2925/1000</f>
        <v>0</v>
      </c>
      <c r="X2925" s="6">
        <f>+IF(W2925=0,0,T2925/W2925)</f>
        <v>0</v>
      </c>
      <c r="Y2925" s="1" t="str">
        <f>MID(L2925,14,1)</f>
        <v/>
      </c>
      <c r="Z2925" s="2" t="str">
        <f>IF(IFERROR(FIND("PUL",M2925,1),0)&gt;1,"pulido","no")</f>
        <v>no</v>
      </c>
      <c r="AA2925" s="2" t="str">
        <f>IF(IFERROR(FIND("BIOC",M2925,1),0)&gt;1,"BIOCITY","no")</f>
        <v>no</v>
      </c>
      <c r="AB2925" s="2">
        <f>IFERROR(SEARCH("INT",F2925,1),0)+IFERROR(SEARCH("DEV",F2925,1),0)+IFERROR(SEARCH("FC",F2925,1),0)+IFERROR(SEARCH("USD",F2925,1),0)</f>
        <v>0</v>
      </c>
    </row>
    <row r="2926" spans="20:28" x14ac:dyDescent="0.2">
      <c r="T2926" s="6">
        <f>+S2926*N2926</f>
        <v>0</v>
      </c>
      <c r="U2926" s="6">
        <f>+S2926*Q2926</f>
        <v>0</v>
      </c>
      <c r="V2926" s="1" t="str">
        <f>IF(AB2926=0,IFERROR(VLOOKUP(L2926,[1]listaMateriales!A:K,11,0),"-"),"Sin producto")</f>
        <v>Sin Producto</v>
      </c>
      <c r="W2926" s="6">
        <f>+IF(OR(K2926="27",K2926="28",K2926="29"),VLOOKUP(L2926,[1]listaMateriales!A:E,5,0),0)*N2926/1000</f>
        <v>0</v>
      </c>
      <c r="X2926" s="6">
        <f>+IF(W2926=0,0,T2926/W2926)</f>
        <v>0</v>
      </c>
      <c r="Y2926" s="1" t="str">
        <f>MID(L2926,14,1)</f>
        <v/>
      </c>
      <c r="Z2926" s="2" t="str">
        <f>IF(IFERROR(FIND("PUL",M2926,1),0)&gt;1,"pulido","no")</f>
        <v>no</v>
      </c>
      <c r="AA2926" s="2" t="str">
        <f>IF(IFERROR(FIND("BIOC",M2926,1),0)&gt;1,"BIOCITY","no")</f>
        <v>no</v>
      </c>
      <c r="AB2926" s="2">
        <f>IFERROR(SEARCH("INT",F2926,1),0)+IFERROR(SEARCH("DEV",F2926,1),0)+IFERROR(SEARCH("FC",F2926,1),0)+IFERROR(SEARCH("USD",F2926,1),0)</f>
        <v>0</v>
      </c>
    </row>
    <row r="2927" spans="20:28" x14ac:dyDescent="0.2">
      <c r="T2927" s="6">
        <f>+S2927*N2927</f>
        <v>0</v>
      </c>
      <c r="U2927" s="6">
        <f>+S2927*Q2927</f>
        <v>0</v>
      </c>
      <c r="V2927" s="1" t="str">
        <f>IF(AB2927=0,IFERROR(VLOOKUP(L2927,[1]listaMateriales!A:K,11,0),"-"),"Sin producto")</f>
        <v>Sin Producto</v>
      </c>
      <c r="W2927" s="6">
        <f>+IF(OR(K2927="27",K2927="28",K2927="29"),VLOOKUP(L2927,[1]listaMateriales!A:E,5,0),0)*N2927/1000</f>
        <v>0</v>
      </c>
      <c r="X2927" s="6">
        <f>+IF(W2927=0,0,T2927/W2927)</f>
        <v>0</v>
      </c>
      <c r="Y2927" s="1" t="str">
        <f>MID(L2927,14,1)</f>
        <v/>
      </c>
      <c r="Z2927" s="2" t="str">
        <f>IF(IFERROR(FIND("PUL",M2927,1),0)&gt;1,"pulido","no")</f>
        <v>no</v>
      </c>
      <c r="AA2927" s="2" t="str">
        <f>IF(IFERROR(FIND("BIOC",M2927,1),0)&gt;1,"BIOCITY","no")</f>
        <v>no</v>
      </c>
      <c r="AB2927" s="2">
        <f>IFERROR(SEARCH("INT",F2927,1),0)+IFERROR(SEARCH("DEV",F2927,1),0)+IFERROR(SEARCH("FC",F2927,1),0)+IFERROR(SEARCH("USD",F2927,1),0)</f>
        <v>0</v>
      </c>
    </row>
    <row r="2928" spans="20:28" x14ac:dyDescent="0.2">
      <c r="T2928" s="6">
        <f>+S2928*N2928</f>
        <v>0</v>
      </c>
      <c r="U2928" s="6">
        <f>+S2928*Q2928</f>
        <v>0</v>
      </c>
      <c r="V2928" s="1" t="str">
        <f>IF(AB2928=0,IFERROR(VLOOKUP(L2928,[1]listaMateriales!A:K,11,0),"-"),"Sin producto")</f>
        <v>Sin Producto</v>
      </c>
      <c r="W2928" s="6">
        <f>+IF(OR(K2928="27",K2928="28",K2928="29"),VLOOKUP(L2928,[1]listaMateriales!A:E,5,0),0)*N2928/1000</f>
        <v>0</v>
      </c>
      <c r="X2928" s="6">
        <f>+IF(W2928=0,0,T2928/W2928)</f>
        <v>0</v>
      </c>
      <c r="Y2928" s="1" t="str">
        <f>MID(L2928,14,1)</f>
        <v/>
      </c>
      <c r="Z2928" s="2" t="str">
        <f>IF(IFERROR(FIND("PUL",M2928,1),0)&gt;1,"pulido","no")</f>
        <v>no</v>
      </c>
      <c r="AA2928" s="2" t="str">
        <f>IF(IFERROR(FIND("BIOC",M2928,1),0)&gt;1,"BIOCITY","no")</f>
        <v>no</v>
      </c>
      <c r="AB2928" s="2">
        <f>IFERROR(SEARCH("INT",F2928,1),0)+IFERROR(SEARCH("DEV",F2928,1),0)+IFERROR(SEARCH("FC",F2928,1),0)+IFERROR(SEARCH("USD",F2928,1),0)</f>
        <v>0</v>
      </c>
    </row>
    <row r="2929" spans="20:28" x14ac:dyDescent="0.2">
      <c r="T2929" s="6">
        <f>+S2929*N2929</f>
        <v>0</v>
      </c>
      <c r="U2929" s="6">
        <f>+S2929*Q2929</f>
        <v>0</v>
      </c>
      <c r="V2929" s="1" t="str">
        <f>IF(AB2929=0,IFERROR(VLOOKUP(L2929,[1]listaMateriales!A:K,11,0),"-"),"Sin producto")</f>
        <v>Sin Producto</v>
      </c>
      <c r="W2929" s="6">
        <f>+IF(OR(K2929="27",K2929="28",K2929="29"),VLOOKUP(L2929,[1]listaMateriales!A:E,5,0),0)*N2929/1000</f>
        <v>0</v>
      </c>
      <c r="X2929" s="6">
        <f>+IF(W2929=0,0,T2929/W2929)</f>
        <v>0</v>
      </c>
      <c r="Y2929" s="1" t="str">
        <f>MID(L2929,14,1)</f>
        <v/>
      </c>
      <c r="Z2929" s="2" t="str">
        <f>IF(IFERROR(FIND("PUL",M2929,1),0)&gt;1,"pulido","no")</f>
        <v>no</v>
      </c>
      <c r="AA2929" s="2" t="str">
        <f>IF(IFERROR(FIND("BIOC",M2929,1),0)&gt;1,"BIOCITY","no")</f>
        <v>no</v>
      </c>
      <c r="AB2929" s="2">
        <f>IFERROR(SEARCH("INT",F2929,1),0)+IFERROR(SEARCH("DEV",F2929,1),0)+IFERROR(SEARCH("FC",F2929,1),0)+IFERROR(SEARCH("USD",F2929,1),0)</f>
        <v>0</v>
      </c>
    </row>
    <row r="2930" spans="20:28" x14ac:dyDescent="0.2">
      <c r="T2930" s="6">
        <f>+S2930*N2930</f>
        <v>0</v>
      </c>
      <c r="U2930" s="6">
        <f>+S2930*Q2930</f>
        <v>0</v>
      </c>
      <c r="V2930" s="1" t="str">
        <f>IF(AB2930=0,IFERROR(VLOOKUP(L2930,[1]listaMateriales!A:K,11,0),"-"),"Sin producto")</f>
        <v>Sin Producto</v>
      </c>
      <c r="W2930" s="6">
        <f>+IF(OR(K2930="27",K2930="28",K2930="29"),VLOOKUP(L2930,[1]listaMateriales!A:E,5,0),0)*N2930/1000</f>
        <v>0</v>
      </c>
      <c r="X2930" s="6">
        <f>+IF(W2930=0,0,T2930/W2930)</f>
        <v>0</v>
      </c>
      <c r="Y2930" s="1" t="str">
        <f>MID(L2930,14,1)</f>
        <v/>
      </c>
      <c r="Z2930" s="2" t="str">
        <f>IF(IFERROR(FIND("PUL",M2930,1),0)&gt;1,"pulido","no")</f>
        <v>no</v>
      </c>
      <c r="AA2930" s="2" t="str">
        <f>IF(IFERROR(FIND("BIOC",M2930,1),0)&gt;1,"BIOCITY","no")</f>
        <v>no</v>
      </c>
      <c r="AB2930" s="2">
        <f>IFERROR(SEARCH("INT",F2930,1),0)+IFERROR(SEARCH("DEV",F2930,1),0)+IFERROR(SEARCH("FC",F2930,1),0)+IFERROR(SEARCH("USD",F2930,1),0)</f>
        <v>0</v>
      </c>
    </row>
    <row r="2931" spans="20:28" x14ac:dyDescent="0.2">
      <c r="T2931" s="6">
        <f>+S2931*N2931</f>
        <v>0</v>
      </c>
      <c r="U2931" s="6">
        <f>+S2931*Q2931</f>
        <v>0</v>
      </c>
      <c r="V2931" s="1" t="str">
        <f>IF(AB2931=0,IFERROR(VLOOKUP(L2931,[1]listaMateriales!A:K,11,0),"-"),"Sin producto")</f>
        <v>Sin Producto</v>
      </c>
      <c r="W2931" s="6">
        <f>+IF(OR(K2931="27",K2931="28",K2931="29"),VLOOKUP(L2931,[1]listaMateriales!A:E,5,0),0)*N2931/1000</f>
        <v>0</v>
      </c>
      <c r="X2931" s="6">
        <f>+IF(W2931=0,0,T2931/W2931)</f>
        <v>0</v>
      </c>
      <c r="Y2931" s="1" t="str">
        <f>MID(L2931,14,1)</f>
        <v/>
      </c>
      <c r="Z2931" s="2" t="str">
        <f>IF(IFERROR(FIND("PUL",M2931,1),0)&gt;1,"pulido","no")</f>
        <v>no</v>
      </c>
      <c r="AA2931" s="2" t="str">
        <f>IF(IFERROR(FIND("BIOC",M2931,1),0)&gt;1,"BIOCITY","no")</f>
        <v>no</v>
      </c>
      <c r="AB2931" s="2">
        <f>IFERROR(SEARCH("INT",F2931,1),0)+IFERROR(SEARCH("DEV",F2931,1),0)+IFERROR(SEARCH("FC",F2931,1),0)+IFERROR(SEARCH("USD",F2931,1),0)</f>
        <v>0</v>
      </c>
    </row>
    <row r="2932" spans="20:28" x14ac:dyDescent="0.2">
      <c r="T2932" s="6">
        <f>+S2932*N2932</f>
        <v>0</v>
      </c>
      <c r="U2932" s="6">
        <f>+S2932*Q2932</f>
        <v>0</v>
      </c>
      <c r="V2932" s="1" t="str">
        <f>IF(AB2932=0,IFERROR(VLOOKUP(L2932,[1]listaMateriales!A:K,11,0),"-"),"Sin producto")</f>
        <v>Sin Producto</v>
      </c>
      <c r="W2932" s="6">
        <f>+IF(OR(K2932="27",K2932="28",K2932="29"),VLOOKUP(L2932,[1]listaMateriales!A:E,5,0),0)*N2932/1000</f>
        <v>0</v>
      </c>
      <c r="X2932" s="6">
        <f>+IF(W2932=0,0,T2932/W2932)</f>
        <v>0</v>
      </c>
      <c r="Y2932" s="1" t="str">
        <f>MID(L2932,14,1)</f>
        <v/>
      </c>
      <c r="Z2932" s="2" t="str">
        <f>IF(IFERROR(FIND("PUL",M2932,1),0)&gt;1,"pulido","no")</f>
        <v>no</v>
      </c>
      <c r="AA2932" s="2" t="str">
        <f>IF(IFERROR(FIND("BIOC",M2932,1),0)&gt;1,"BIOCITY","no")</f>
        <v>no</v>
      </c>
      <c r="AB2932" s="2">
        <f>IFERROR(SEARCH("INT",F2932,1),0)+IFERROR(SEARCH("DEV",F2932,1),0)+IFERROR(SEARCH("FC",F2932,1),0)+IFERROR(SEARCH("USD",F2932,1),0)</f>
        <v>0</v>
      </c>
    </row>
    <row r="2933" spans="20:28" x14ac:dyDescent="0.2">
      <c r="T2933" s="6">
        <f>+S2933*N2933</f>
        <v>0</v>
      </c>
      <c r="U2933" s="6">
        <f>+S2933*Q2933</f>
        <v>0</v>
      </c>
      <c r="V2933" s="1" t="str">
        <f>IF(AB2933=0,IFERROR(VLOOKUP(L2933,[1]listaMateriales!A:K,11,0),"-"),"Sin producto")</f>
        <v>Sin Producto</v>
      </c>
      <c r="W2933" s="6">
        <f>+IF(OR(K2933="27",K2933="28",K2933="29"),VLOOKUP(L2933,[1]listaMateriales!A:E,5,0),0)*N2933/1000</f>
        <v>0</v>
      </c>
      <c r="X2933" s="6">
        <f>+IF(W2933=0,0,T2933/W2933)</f>
        <v>0</v>
      </c>
      <c r="Y2933" s="1" t="str">
        <f>MID(L2933,14,1)</f>
        <v/>
      </c>
      <c r="Z2933" s="2" t="str">
        <f>IF(IFERROR(FIND("PUL",M2933,1),0)&gt;1,"pulido","no")</f>
        <v>no</v>
      </c>
      <c r="AA2933" s="2" t="str">
        <f>IF(IFERROR(FIND("BIOC",M2933,1),0)&gt;1,"BIOCITY","no")</f>
        <v>no</v>
      </c>
      <c r="AB2933" s="2">
        <f>IFERROR(SEARCH("INT",F2933,1),0)+IFERROR(SEARCH("DEV",F2933,1),0)+IFERROR(SEARCH("FC",F2933,1),0)+IFERROR(SEARCH("USD",F2933,1),0)</f>
        <v>0</v>
      </c>
    </row>
    <row r="2934" spans="20:28" x14ac:dyDescent="0.2">
      <c r="T2934" s="6">
        <f>+S2934*N2934</f>
        <v>0</v>
      </c>
      <c r="U2934" s="6">
        <f>+S2934*Q2934</f>
        <v>0</v>
      </c>
      <c r="V2934" s="1" t="str">
        <f>IF(AB2934=0,IFERROR(VLOOKUP(L2934,[1]listaMateriales!A:K,11,0),"-"),"Sin producto")</f>
        <v>Sin Producto</v>
      </c>
      <c r="W2934" s="6">
        <f>+IF(OR(K2934="27",K2934="28",K2934="29"),VLOOKUP(L2934,[1]listaMateriales!A:E,5,0),0)*N2934/1000</f>
        <v>0</v>
      </c>
      <c r="X2934" s="6">
        <f>+IF(W2934=0,0,T2934/W2934)</f>
        <v>0</v>
      </c>
      <c r="Y2934" s="1" t="str">
        <f>MID(L2934,14,1)</f>
        <v/>
      </c>
      <c r="Z2934" s="2" t="str">
        <f>IF(IFERROR(FIND("PUL",M2934,1),0)&gt;1,"pulido","no")</f>
        <v>no</v>
      </c>
      <c r="AA2934" s="2" t="str">
        <f>IF(IFERROR(FIND("BIOC",M2934,1),0)&gt;1,"BIOCITY","no")</f>
        <v>no</v>
      </c>
      <c r="AB2934" s="2">
        <f>IFERROR(SEARCH("INT",F2934,1),0)+IFERROR(SEARCH("DEV",F2934,1),0)+IFERROR(SEARCH("FC",F2934,1),0)+IFERROR(SEARCH("USD",F2934,1),0)</f>
        <v>0</v>
      </c>
    </row>
    <row r="2935" spans="20:28" x14ac:dyDescent="0.2">
      <c r="T2935" s="6">
        <f>+S2935*N2935</f>
        <v>0</v>
      </c>
      <c r="U2935" s="6">
        <f>+S2935*Q2935</f>
        <v>0</v>
      </c>
      <c r="V2935" s="1" t="str">
        <f>IF(AB2935=0,IFERROR(VLOOKUP(L2935,[1]listaMateriales!A:K,11,0),"-"),"Sin producto")</f>
        <v>Sin Producto</v>
      </c>
      <c r="W2935" s="6">
        <f>+IF(OR(K2935="27",K2935="28",K2935="29"),VLOOKUP(L2935,[1]listaMateriales!A:E,5,0),0)*N2935/1000</f>
        <v>0</v>
      </c>
      <c r="X2935" s="6">
        <f>+IF(W2935=0,0,T2935/W2935)</f>
        <v>0</v>
      </c>
      <c r="Y2935" s="1" t="str">
        <f>MID(L2935,14,1)</f>
        <v/>
      </c>
      <c r="Z2935" s="2" t="str">
        <f>IF(IFERROR(FIND("PUL",M2935,1),0)&gt;1,"pulido","no")</f>
        <v>no</v>
      </c>
      <c r="AA2935" s="2" t="str">
        <f>IF(IFERROR(FIND("BIOC",M2935,1),0)&gt;1,"BIOCITY","no")</f>
        <v>no</v>
      </c>
      <c r="AB2935" s="2">
        <f>IFERROR(SEARCH("INT",F2935,1),0)+IFERROR(SEARCH("DEV",F2935,1),0)+IFERROR(SEARCH("FC",F2935,1),0)+IFERROR(SEARCH("USD",F2935,1),0)</f>
        <v>0</v>
      </c>
    </row>
    <row r="2936" spans="20:28" x14ac:dyDescent="0.2">
      <c r="T2936" s="6">
        <f>+S2936*N2936</f>
        <v>0</v>
      </c>
      <c r="U2936" s="6">
        <f>+S2936*Q2936</f>
        <v>0</v>
      </c>
      <c r="V2936" s="1" t="str">
        <f>IF(AB2936=0,IFERROR(VLOOKUP(L2936,[1]listaMateriales!A:K,11,0),"-"),"Sin producto")</f>
        <v>Sin Producto</v>
      </c>
      <c r="W2936" s="6">
        <f>+IF(OR(K2936="27",K2936="28",K2936="29"),VLOOKUP(L2936,[1]listaMateriales!A:E,5,0),0)*N2936/1000</f>
        <v>0</v>
      </c>
      <c r="X2936" s="6">
        <f>+IF(W2936=0,0,T2936/W2936)</f>
        <v>0</v>
      </c>
      <c r="Y2936" s="1" t="str">
        <f>MID(L2936,14,1)</f>
        <v/>
      </c>
      <c r="Z2936" s="2" t="str">
        <f>IF(IFERROR(FIND("PUL",M2936,1),0)&gt;1,"pulido","no")</f>
        <v>no</v>
      </c>
      <c r="AA2936" s="2" t="str">
        <f>IF(IFERROR(FIND("BIOC",M2936,1),0)&gt;1,"BIOCITY","no")</f>
        <v>no</v>
      </c>
      <c r="AB2936" s="2">
        <f>IFERROR(SEARCH("INT",F2936,1),0)+IFERROR(SEARCH("DEV",F2936,1),0)+IFERROR(SEARCH("FC",F2936,1),0)+IFERROR(SEARCH("USD",F2936,1),0)</f>
        <v>0</v>
      </c>
    </row>
    <row r="2937" spans="20:28" x14ac:dyDescent="0.2">
      <c r="T2937" s="6">
        <f>+S2937*N2937</f>
        <v>0</v>
      </c>
      <c r="U2937" s="6">
        <f>+S2937*Q2937</f>
        <v>0</v>
      </c>
      <c r="V2937" s="1" t="str">
        <f>IF(AB2937=0,IFERROR(VLOOKUP(L2937,[1]listaMateriales!A:K,11,0),"-"),"Sin producto")</f>
        <v>Sin Producto</v>
      </c>
      <c r="W2937" s="6">
        <f>+IF(OR(K2937="27",K2937="28",K2937="29"),VLOOKUP(L2937,[1]listaMateriales!A:E,5,0),0)*N2937/1000</f>
        <v>0</v>
      </c>
      <c r="X2937" s="6">
        <f>+IF(W2937=0,0,T2937/W2937)</f>
        <v>0</v>
      </c>
      <c r="Y2937" s="1" t="str">
        <f>MID(L2937,14,1)</f>
        <v/>
      </c>
      <c r="Z2937" s="2" t="str">
        <f>IF(IFERROR(FIND("PUL",M2937,1),0)&gt;1,"pulido","no")</f>
        <v>no</v>
      </c>
      <c r="AA2937" s="2" t="str">
        <f>IF(IFERROR(FIND("BIOC",M2937,1),0)&gt;1,"BIOCITY","no")</f>
        <v>no</v>
      </c>
      <c r="AB2937" s="2">
        <f>IFERROR(SEARCH("INT",F2937,1),0)+IFERROR(SEARCH("DEV",F2937,1),0)+IFERROR(SEARCH("FC",F2937,1),0)+IFERROR(SEARCH("USD",F2937,1),0)</f>
        <v>0</v>
      </c>
    </row>
    <row r="2938" spans="20:28" x14ac:dyDescent="0.2">
      <c r="T2938" s="6">
        <f>+S2938*N2938</f>
        <v>0</v>
      </c>
      <c r="U2938" s="6">
        <f>+S2938*Q2938</f>
        <v>0</v>
      </c>
      <c r="V2938" s="1" t="str">
        <f>IF(AB2938=0,IFERROR(VLOOKUP(L2938,[1]listaMateriales!A:K,11,0),"-"),"Sin producto")</f>
        <v>Sin Producto</v>
      </c>
      <c r="W2938" s="6">
        <f>+IF(OR(K2938="27",K2938="28",K2938="29"),VLOOKUP(L2938,[1]listaMateriales!A:E,5,0),0)*N2938/1000</f>
        <v>0</v>
      </c>
      <c r="X2938" s="6">
        <f>+IF(W2938=0,0,T2938/W2938)</f>
        <v>0</v>
      </c>
      <c r="Y2938" s="1" t="str">
        <f>MID(L2938,14,1)</f>
        <v/>
      </c>
      <c r="Z2938" s="2" t="str">
        <f>IF(IFERROR(FIND("PUL",M2938,1),0)&gt;1,"pulido","no")</f>
        <v>no</v>
      </c>
      <c r="AA2938" s="2" t="str">
        <f>IF(IFERROR(FIND("BIOC",M2938,1),0)&gt;1,"BIOCITY","no")</f>
        <v>no</v>
      </c>
      <c r="AB2938" s="2">
        <f>IFERROR(SEARCH("INT",F2938,1),0)+IFERROR(SEARCH("DEV",F2938,1),0)+IFERROR(SEARCH("FC",F2938,1),0)+IFERROR(SEARCH("USD",F2938,1),0)</f>
        <v>0</v>
      </c>
    </row>
    <row r="2939" spans="20:28" x14ac:dyDescent="0.2">
      <c r="T2939" s="6">
        <f>+S2939*N2939</f>
        <v>0</v>
      </c>
      <c r="U2939" s="6">
        <f>+S2939*Q2939</f>
        <v>0</v>
      </c>
      <c r="V2939" s="1" t="str">
        <f>IF(AB2939=0,IFERROR(VLOOKUP(L2939,[1]listaMateriales!A:K,11,0),"-"),"Sin producto")</f>
        <v>Sin Producto</v>
      </c>
      <c r="W2939" s="6">
        <f>+IF(OR(K2939="27",K2939="28",K2939="29"),VLOOKUP(L2939,[1]listaMateriales!A:E,5,0),0)*N2939/1000</f>
        <v>0</v>
      </c>
      <c r="X2939" s="6">
        <f>+IF(W2939=0,0,T2939/W2939)</f>
        <v>0</v>
      </c>
      <c r="Y2939" s="1" t="str">
        <f>MID(L2939,14,1)</f>
        <v/>
      </c>
      <c r="Z2939" s="2" t="str">
        <f>IF(IFERROR(FIND("PUL",M2939,1),0)&gt;1,"pulido","no")</f>
        <v>no</v>
      </c>
      <c r="AA2939" s="2" t="str">
        <f>IF(IFERROR(FIND("BIOC",M2939,1),0)&gt;1,"BIOCITY","no")</f>
        <v>no</v>
      </c>
      <c r="AB2939" s="2">
        <f>IFERROR(SEARCH("INT",F2939,1),0)+IFERROR(SEARCH("DEV",F2939,1),0)+IFERROR(SEARCH("FC",F2939,1),0)+IFERROR(SEARCH("USD",F2939,1),0)</f>
        <v>0</v>
      </c>
    </row>
    <row r="2940" spans="20:28" x14ac:dyDescent="0.2">
      <c r="T2940" s="6">
        <f>+S2940*N2940</f>
        <v>0</v>
      </c>
      <c r="U2940" s="6">
        <f>+S2940*Q2940</f>
        <v>0</v>
      </c>
      <c r="V2940" s="1" t="str">
        <f>IF(AB2940=0,IFERROR(VLOOKUP(L2940,[1]listaMateriales!A:K,11,0),"-"),"Sin producto")</f>
        <v>Sin Producto</v>
      </c>
      <c r="W2940" s="6">
        <f>+IF(OR(K2940="27",K2940="28",K2940="29"),VLOOKUP(L2940,[1]listaMateriales!A:E,5,0),0)*N2940/1000</f>
        <v>0</v>
      </c>
      <c r="X2940" s="6">
        <f>+IF(W2940=0,0,T2940/W2940)</f>
        <v>0</v>
      </c>
      <c r="Y2940" s="1" t="str">
        <f>MID(L2940,14,1)</f>
        <v/>
      </c>
      <c r="Z2940" s="2" t="str">
        <f>IF(IFERROR(FIND("PUL",M2940,1),0)&gt;1,"pulido","no")</f>
        <v>no</v>
      </c>
      <c r="AA2940" s="2" t="str">
        <f>IF(IFERROR(FIND("BIOC",M2940,1),0)&gt;1,"BIOCITY","no")</f>
        <v>no</v>
      </c>
      <c r="AB2940" s="2">
        <f>IFERROR(SEARCH("INT",F2940,1),0)+IFERROR(SEARCH("DEV",F2940,1),0)+IFERROR(SEARCH("FC",F2940,1),0)+IFERROR(SEARCH("USD",F2940,1),0)</f>
        <v>0</v>
      </c>
    </row>
    <row r="2941" spans="20:28" x14ac:dyDescent="0.2">
      <c r="T2941" s="6">
        <f>+S2941*N2941</f>
        <v>0</v>
      </c>
      <c r="U2941" s="6">
        <f>+S2941*Q2941</f>
        <v>0</v>
      </c>
      <c r="V2941" s="1" t="str">
        <f>IF(AB2941=0,IFERROR(VLOOKUP(L2941,[1]listaMateriales!A:K,11,0),"-"),"Sin producto")</f>
        <v>Sin Producto</v>
      </c>
      <c r="W2941" s="6">
        <f>+IF(OR(K2941="27",K2941="28",K2941="29"),VLOOKUP(L2941,[1]listaMateriales!A:E,5,0),0)*N2941/1000</f>
        <v>0</v>
      </c>
      <c r="X2941" s="6">
        <f>+IF(W2941=0,0,T2941/W2941)</f>
        <v>0</v>
      </c>
      <c r="Y2941" s="1" t="str">
        <f>MID(L2941,14,1)</f>
        <v/>
      </c>
      <c r="Z2941" s="2" t="str">
        <f>IF(IFERROR(FIND("PUL",M2941,1),0)&gt;1,"pulido","no")</f>
        <v>no</v>
      </c>
      <c r="AA2941" s="2" t="str">
        <f>IF(IFERROR(FIND("BIOC",M2941,1),0)&gt;1,"BIOCITY","no")</f>
        <v>no</v>
      </c>
      <c r="AB2941" s="2">
        <f>IFERROR(SEARCH("INT",F2941,1),0)+IFERROR(SEARCH("DEV",F2941,1),0)+IFERROR(SEARCH("FC",F2941,1),0)+IFERROR(SEARCH("USD",F2941,1),0)</f>
        <v>0</v>
      </c>
    </row>
    <row r="2942" spans="20:28" x14ac:dyDescent="0.2">
      <c r="T2942" s="6">
        <f>+S2942*N2942</f>
        <v>0</v>
      </c>
      <c r="U2942" s="6">
        <f>+S2942*Q2942</f>
        <v>0</v>
      </c>
      <c r="V2942" s="1" t="str">
        <f>IF(AB2942=0,IFERROR(VLOOKUP(L2942,[1]listaMateriales!A:K,11,0),"-"),"Sin producto")</f>
        <v>Sin Producto</v>
      </c>
      <c r="W2942" s="6">
        <f>+IF(OR(K2942="27",K2942="28",K2942="29"),VLOOKUP(L2942,[1]listaMateriales!A:E,5,0),0)*N2942/1000</f>
        <v>0</v>
      </c>
      <c r="X2942" s="6">
        <f>+IF(W2942=0,0,T2942/W2942)</f>
        <v>0</v>
      </c>
      <c r="Y2942" s="1" t="str">
        <f>MID(L2942,14,1)</f>
        <v/>
      </c>
      <c r="Z2942" s="2" t="str">
        <f>IF(IFERROR(FIND("PUL",M2942,1),0)&gt;1,"pulido","no")</f>
        <v>no</v>
      </c>
      <c r="AA2942" s="2" t="str">
        <f>IF(IFERROR(FIND("BIOC",M2942,1),0)&gt;1,"BIOCITY","no")</f>
        <v>no</v>
      </c>
      <c r="AB2942" s="2">
        <f>IFERROR(SEARCH("INT",F2942,1),0)+IFERROR(SEARCH("DEV",F2942,1),0)+IFERROR(SEARCH("FC",F2942,1),0)+IFERROR(SEARCH("USD",F2942,1),0)</f>
        <v>0</v>
      </c>
    </row>
    <row r="2943" spans="20:28" x14ac:dyDescent="0.2">
      <c r="T2943" s="6">
        <f>+S2943*N2943</f>
        <v>0</v>
      </c>
      <c r="U2943" s="6">
        <f>+S2943*Q2943</f>
        <v>0</v>
      </c>
      <c r="V2943" s="1" t="str">
        <f>IF(AB2943=0,IFERROR(VLOOKUP(L2943,[1]listaMateriales!A:K,11,0),"-"),"Sin producto")</f>
        <v>Sin Producto</v>
      </c>
      <c r="W2943" s="6">
        <f>+IF(OR(K2943="27",K2943="28",K2943="29"),VLOOKUP(L2943,[1]listaMateriales!A:E,5,0),0)*N2943/1000</f>
        <v>0</v>
      </c>
      <c r="X2943" s="6">
        <f>+IF(W2943=0,0,T2943/W2943)</f>
        <v>0</v>
      </c>
      <c r="Y2943" s="1" t="str">
        <f>MID(L2943,14,1)</f>
        <v/>
      </c>
      <c r="Z2943" s="2" t="str">
        <f>IF(IFERROR(FIND("PUL",M2943,1),0)&gt;1,"pulido","no")</f>
        <v>no</v>
      </c>
      <c r="AA2943" s="2" t="str">
        <f>IF(IFERROR(FIND("BIOC",M2943,1),0)&gt;1,"BIOCITY","no")</f>
        <v>no</v>
      </c>
      <c r="AB2943" s="2">
        <f>IFERROR(SEARCH("INT",F2943,1),0)+IFERROR(SEARCH("DEV",F2943,1),0)+IFERROR(SEARCH("FC",F2943,1),0)+IFERROR(SEARCH("USD",F2943,1),0)</f>
        <v>0</v>
      </c>
    </row>
    <row r="2944" spans="20:28" x14ac:dyDescent="0.2">
      <c r="T2944" s="6">
        <f>+S2944*N2944</f>
        <v>0</v>
      </c>
      <c r="U2944" s="6">
        <f>+S2944*Q2944</f>
        <v>0</v>
      </c>
      <c r="V2944" s="1" t="str">
        <f>IF(AB2944=0,IFERROR(VLOOKUP(L2944,[1]listaMateriales!A:K,11,0),"-"),"Sin producto")</f>
        <v>Sin Producto</v>
      </c>
      <c r="W2944" s="6">
        <f>+IF(OR(K2944="27",K2944="28",K2944="29"),VLOOKUP(L2944,[1]listaMateriales!A:E,5,0),0)*N2944/1000</f>
        <v>0</v>
      </c>
      <c r="X2944" s="6">
        <f>+IF(W2944=0,0,T2944/W2944)</f>
        <v>0</v>
      </c>
      <c r="Y2944" s="1" t="str">
        <f>MID(L2944,14,1)</f>
        <v/>
      </c>
      <c r="Z2944" s="2" t="str">
        <f>IF(IFERROR(FIND("PUL",M2944,1),0)&gt;1,"pulido","no")</f>
        <v>no</v>
      </c>
      <c r="AA2944" s="2" t="str">
        <f>IF(IFERROR(FIND("BIOC",M2944,1),0)&gt;1,"BIOCITY","no")</f>
        <v>no</v>
      </c>
      <c r="AB2944" s="2">
        <f>IFERROR(SEARCH("INT",F2944,1),0)+IFERROR(SEARCH("DEV",F2944,1),0)+IFERROR(SEARCH("FC",F2944,1),0)+IFERROR(SEARCH("USD",F2944,1),0)</f>
        <v>0</v>
      </c>
    </row>
    <row r="2945" spans="20:28" x14ac:dyDescent="0.2">
      <c r="T2945" s="6">
        <f>+S2945*N2945</f>
        <v>0</v>
      </c>
      <c r="U2945" s="6">
        <f>+S2945*Q2945</f>
        <v>0</v>
      </c>
      <c r="V2945" s="1" t="str">
        <f>IF(AB2945=0,IFERROR(VLOOKUP(L2945,[1]listaMateriales!A:K,11,0),"-"),"Sin producto")</f>
        <v>Sin Producto</v>
      </c>
      <c r="W2945" s="6">
        <f>+IF(OR(K2945="27",K2945="28",K2945="29"),VLOOKUP(L2945,[1]listaMateriales!A:E,5,0),0)*N2945/1000</f>
        <v>0</v>
      </c>
      <c r="X2945" s="6">
        <f>+IF(W2945=0,0,T2945/W2945)</f>
        <v>0</v>
      </c>
      <c r="Y2945" s="1" t="str">
        <f>MID(L2945,14,1)</f>
        <v/>
      </c>
      <c r="Z2945" s="2" t="str">
        <f>IF(IFERROR(FIND("PUL",M2945,1),0)&gt;1,"pulido","no")</f>
        <v>no</v>
      </c>
      <c r="AA2945" s="2" t="str">
        <f>IF(IFERROR(FIND("BIOC",M2945,1),0)&gt;1,"BIOCITY","no")</f>
        <v>no</v>
      </c>
      <c r="AB2945" s="2">
        <f>IFERROR(SEARCH("INT",F2945,1),0)+IFERROR(SEARCH("DEV",F2945,1),0)+IFERROR(SEARCH("FC",F2945,1),0)+IFERROR(SEARCH("USD",F2945,1),0)</f>
        <v>0</v>
      </c>
    </row>
    <row r="2946" spans="20:28" x14ac:dyDescent="0.2">
      <c r="T2946" s="6">
        <f>+S2946*N2946</f>
        <v>0</v>
      </c>
      <c r="U2946" s="6">
        <f>+S2946*Q2946</f>
        <v>0</v>
      </c>
      <c r="V2946" s="1" t="str">
        <f>IF(AB2946=0,IFERROR(VLOOKUP(L2946,[1]listaMateriales!A:K,11,0),"-"),"Sin producto")</f>
        <v>Sin Producto</v>
      </c>
      <c r="W2946" s="6">
        <f>+IF(OR(K2946="27",K2946="28",K2946="29"),VLOOKUP(L2946,[1]listaMateriales!A:E,5,0),0)*N2946/1000</f>
        <v>0</v>
      </c>
      <c r="X2946" s="6">
        <f>+IF(W2946=0,0,T2946/W2946)</f>
        <v>0</v>
      </c>
      <c r="Y2946" s="1" t="str">
        <f>MID(L2946,14,1)</f>
        <v/>
      </c>
      <c r="Z2946" s="2" t="str">
        <f>IF(IFERROR(FIND("PUL",M2946,1),0)&gt;1,"pulido","no")</f>
        <v>no</v>
      </c>
      <c r="AA2946" s="2" t="str">
        <f>IF(IFERROR(FIND("BIOC",M2946,1),0)&gt;1,"BIOCITY","no")</f>
        <v>no</v>
      </c>
      <c r="AB2946" s="2">
        <f>IFERROR(SEARCH("INT",F2946,1),0)+IFERROR(SEARCH("DEV",F2946,1),0)+IFERROR(SEARCH("FC",F2946,1),0)+IFERROR(SEARCH("USD",F2946,1),0)</f>
        <v>0</v>
      </c>
    </row>
    <row r="2947" spans="20:28" x14ac:dyDescent="0.2">
      <c r="T2947" s="6">
        <f>+S2947*N2947</f>
        <v>0</v>
      </c>
      <c r="U2947" s="6">
        <f>+S2947*Q2947</f>
        <v>0</v>
      </c>
      <c r="V2947" s="1" t="str">
        <f>IF(AB2947=0,IFERROR(VLOOKUP(L2947,[1]listaMateriales!A:K,11,0),"-"),"Sin producto")</f>
        <v>Sin Producto</v>
      </c>
      <c r="W2947" s="6">
        <f>+IF(OR(K2947="27",K2947="28",K2947="29"),VLOOKUP(L2947,[1]listaMateriales!A:E,5,0),0)*N2947/1000</f>
        <v>0</v>
      </c>
      <c r="X2947" s="6">
        <f>+IF(W2947=0,0,T2947/W2947)</f>
        <v>0</v>
      </c>
      <c r="Y2947" s="1" t="str">
        <f>MID(L2947,14,1)</f>
        <v/>
      </c>
      <c r="Z2947" s="2" t="str">
        <f>IF(IFERROR(FIND("PUL",M2947,1),0)&gt;1,"pulido","no")</f>
        <v>no</v>
      </c>
      <c r="AA2947" s="2" t="str">
        <f>IF(IFERROR(FIND("BIOC",M2947,1),0)&gt;1,"BIOCITY","no")</f>
        <v>no</v>
      </c>
      <c r="AB2947" s="2">
        <f>IFERROR(SEARCH("INT",F2947,1),0)+IFERROR(SEARCH("DEV",F2947,1),0)+IFERROR(SEARCH("FC",F2947,1),0)+IFERROR(SEARCH("USD",F2947,1),0)</f>
        <v>0</v>
      </c>
    </row>
    <row r="2948" spans="20:28" x14ac:dyDescent="0.2">
      <c r="T2948" s="6">
        <f>+S2948*N2948</f>
        <v>0</v>
      </c>
      <c r="U2948" s="6">
        <f>+S2948*Q2948</f>
        <v>0</v>
      </c>
      <c r="V2948" s="1" t="str">
        <f>IF(AB2948=0,IFERROR(VLOOKUP(L2948,[1]listaMateriales!A:K,11,0),"-"),"Sin producto")</f>
        <v>Sin Producto</v>
      </c>
      <c r="W2948" s="6">
        <f>+IF(OR(K2948="27",K2948="28",K2948="29"),VLOOKUP(L2948,[1]listaMateriales!A:E,5,0),0)*N2948/1000</f>
        <v>0</v>
      </c>
      <c r="X2948" s="6">
        <f>+IF(W2948=0,0,T2948/W2948)</f>
        <v>0</v>
      </c>
      <c r="Y2948" s="1" t="str">
        <f>MID(L2948,14,1)</f>
        <v/>
      </c>
      <c r="Z2948" s="2" t="str">
        <f>IF(IFERROR(FIND("PUL",M2948,1),0)&gt;1,"pulido","no")</f>
        <v>no</v>
      </c>
      <c r="AA2948" s="2" t="str">
        <f>IF(IFERROR(FIND("BIOC",M2948,1),0)&gt;1,"BIOCITY","no")</f>
        <v>no</v>
      </c>
      <c r="AB2948" s="2">
        <f>IFERROR(SEARCH("INT",F2948,1),0)+IFERROR(SEARCH("DEV",F2948,1),0)+IFERROR(SEARCH("FC",F2948,1),0)+IFERROR(SEARCH("USD",F2948,1),0)</f>
        <v>0</v>
      </c>
    </row>
    <row r="2949" spans="20:28" x14ac:dyDescent="0.2">
      <c r="T2949" s="6">
        <f>+S2949*N2949</f>
        <v>0</v>
      </c>
      <c r="U2949" s="6">
        <f>+S2949*Q2949</f>
        <v>0</v>
      </c>
      <c r="V2949" s="1" t="str">
        <f>IF(AB2949=0,IFERROR(VLOOKUP(L2949,[1]listaMateriales!A:K,11,0),"-"),"Sin producto")</f>
        <v>Sin Producto</v>
      </c>
      <c r="W2949" s="6">
        <f>+IF(OR(K2949="27",K2949="28",K2949="29"),VLOOKUP(L2949,[1]listaMateriales!A:E,5,0),0)*N2949/1000</f>
        <v>0</v>
      </c>
      <c r="X2949" s="6">
        <f>+IF(W2949=0,0,T2949/W2949)</f>
        <v>0</v>
      </c>
      <c r="Y2949" s="1" t="str">
        <f>MID(L2949,14,1)</f>
        <v/>
      </c>
      <c r="Z2949" s="2" t="str">
        <f>IF(IFERROR(FIND("PUL",M2949,1),0)&gt;1,"pulido","no")</f>
        <v>no</v>
      </c>
      <c r="AA2949" s="2" t="str">
        <f>IF(IFERROR(FIND("BIOC",M2949,1),0)&gt;1,"BIOCITY","no")</f>
        <v>no</v>
      </c>
      <c r="AB2949" s="2">
        <f>IFERROR(SEARCH("INT",F2949,1),0)+IFERROR(SEARCH("DEV",F2949,1),0)+IFERROR(SEARCH("FC",F2949,1),0)+IFERROR(SEARCH("USD",F2949,1),0)</f>
        <v>0</v>
      </c>
    </row>
    <row r="2950" spans="20:28" x14ac:dyDescent="0.2">
      <c r="T2950" s="6">
        <f>+S2950*N2950</f>
        <v>0</v>
      </c>
      <c r="U2950" s="6">
        <f>+S2950*Q2950</f>
        <v>0</v>
      </c>
      <c r="V2950" s="1" t="str">
        <f>IF(AB2950=0,IFERROR(VLOOKUP(L2950,[1]listaMateriales!A:K,11,0),"-"),"Sin producto")</f>
        <v>Sin Producto</v>
      </c>
      <c r="W2950" s="6">
        <f>+IF(OR(K2950="27",K2950="28",K2950="29"),VLOOKUP(L2950,[1]listaMateriales!A:E,5,0),0)*N2950/1000</f>
        <v>0</v>
      </c>
      <c r="X2950" s="6">
        <f>+IF(W2950=0,0,T2950/W2950)</f>
        <v>0</v>
      </c>
      <c r="Y2950" s="1" t="str">
        <f>MID(L2950,14,1)</f>
        <v/>
      </c>
      <c r="Z2950" s="2" t="str">
        <f>IF(IFERROR(FIND("PUL",M2950,1),0)&gt;1,"pulido","no")</f>
        <v>no</v>
      </c>
      <c r="AA2950" s="2" t="str">
        <f>IF(IFERROR(FIND("BIOC",M2950,1),0)&gt;1,"BIOCITY","no")</f>
        <v>no</v>
      </c>
      <c r="AB2950" s="2">
        <f>IFERROR(SEARCH("INT",F2950,1),0)+IFERROR(SEARCH("DEV",F2950,1),0)+IFERROR(SEARCH("FC",F2950,1),0)+IFERROR(SEARCH("USD",F2950,1),0)</f>
        <v>0</v>
      </c>
    </row>
    <row r="2951" spans="20:28" x14ac:dyDescent="0.2">
      <c r="T2951" s="6">
        <f>+S2951*N2951</f>
        <v>0</v>
      </c>
      <c r="U2951" s="6">
        <f>+S2951*Q2951</f>
        <v>0</v>
      </c>
      <c r="V2951" s="1" t="str">
        <f>IF(AB2951=0,IFERROR(VLOOKUP(L2951,[1]listaMateriales!A:K,11,0),"-"),"Sin producto")</f>
        <v>Sin Producto</v>
      </c>
      <c r="W2951" s="6">
        <f>+IF(OR(K2951="27",K2951="28",K2951="29"),VLOOKUP(L2951,[1]listaMateriales!A:E,5,0),0)*N2951/1000</f>
        <v>0</v>
      </c>
      <c r="X2951" s="6">
        <f>+IF(W2951=0,0,T2951/W2951)</f>
        <v>0</v>
      </c>
      <c r="Y2951" s="1" t="str">
        <f>MID(L2951,14,1)</f>
        <v/>
      </c>
      <c r="Z2951" s="2" t="str">
        <f>IF(IFERROR(FIND("PUL",M2951,1),0)&gt;1,"pulido","no")</f>
        <v>no</v>
      </c>
      <c r="AA2951" s="2" t="str">
        <f>IF(IFERROR(FIND("BIOC",M2951,1),0)&gt;1,"BIOCITY","no")</f>
        <v>no</v>
      </c>
      <c r="AB2951" s="2">
        <f>IFERROR(SEARCH("INT",F2951,1),0)+IFERROR(SEARCH("DEV",F2951,1),0)+IFERROR(SEARCH("FC",F2951,1),0)+IFERROR(SEARCH("USD",F2951,1),0)</f>
        <v>0</v>
      </c>
    </row>
    <row r="2952" spans="20:28" x14ac:dyDescent="0.2">
      <c r="T2952" s="6">
        <f>+S2952*N2952</f>
        <v>0</v>
      </c>
      <c r="U2952" s="6">
        <f>+S2952*Q2952</f>
        <v>0</v>
      </c>
      <c r="V2952" s="1" t="str">
        <f>IF(AB2952=0,IFERROR(VLOOKUP(L2952,[1]listaMateriales!A:K,11,0),"-"),"Sin producto")</f>
        <v>Sin Producto</v>
      </c>
      <c r="W2952" s="6">
        <f>+IF(OR(K2952="27",K2952="28",K2952="29"),VLOOKUP(L2952,[1]listaMateriales!A:E,5,0),0)*N2952/1000</f>
        <v>0</v>
      </c>
      <c r="X2952" s="6">
        <f>+IF(W2952=0,0,T2952/W2952)</f>
        <v>0</v>
      </c>
      <c r="Y2952" s="1" t="str">
        <f>MID(L2952,14,1)</f>
        <v/>
      </c>
      <c r="Z2952" s="2" t="str">
        <f>IF(IFERROR(FIND("PUL",M2952,1),0)&gt;1,"pulido","no")</f>
        <v>no</v>
      </c>
      <c r="AA2952" s="2" t="str">
        <f>IF(IFERROR(FIND("BIOC",M2952,1),0)&gt;1,"BIOCITY","no")</f>
        <v>no</v>
      </c>
      <c r="AB2952" s="2">
        <f>IFERROR(SEARCH("INT",F2952,1),0)+IFERROR(SEARCH("DEV",F2952,1),0)+IFERROR(SEARCH("FC",F2952,1),0)+IFERROR(SEARCH("USD",F2952,1),0)</f>
        <v>0</v>
      </c>
    </row>
    <row r="2953" spans="20:28" x14ac:dyDescent="0.2">
      <c r="T2953" s="6">
        <f>+S2953*N2953</f>
        <v>0</v>
      </c>
      <c r="U2953" s="6">
        <f>+S2953*Q2953</f>
        <v>0</v>
      </c>
      <c r="V2953" s="1" t="str">
        <f>IF(AB2953=0,IFERROR(VLOOKUP(L2953,[1]listaMateriales!A:K,11,0),"-"),"Sin producto")</f>
        <v>Sin Producto</v>
      </c>
      <c r="W2953" s="6">
        <f>+IF(OR(K2953="27",K2953="28",K2953="29"),VLOOKUP(L2953,[1]listaMateriales!A:E,5,0),0)*N2953/1000</f>
        <v>0</v>
      </c>
      <c r="X2953" s="6">
        <f>+IF(W2953=0,0,T2953/W2953)</f>
        <v>0</v>
      </c>
      <c r="Y2953" s="1" t="str">
        <f>MID(L2953,14,1)</f>
        <v/>
      </c>
      <c r="Z2953" s="2" t="str">
        <f>IF(IFERROR(FIND("PUL",M2953,1),0)&gt;1,"pulido","no")</f>
        <v>no</v>
      </c>
      <c r="AA2953" s="2" t="str">
        <f>IF(IFERROR(FIND("BIOC",M2953,1),0)&gt;1,"BIOCITY","no")</f>
        <v>no</v>
      </c>
      <c r="AB2953" s="2">
        <f>IFERROR(SEARCH("INT",F2953,1),0)+IFERROR(SEARCH("DEV",F2953,1),0)+IFERROR(SEARCH("FC",F2953,1),0)+IFERROR(SEARCH("USD",F2953,1),0)</f>
        <v>0</v>
      </c>
    </row>
    <row r="2954" spans="20:28" x14ac:dyDescent="0.2">
      <c r="T2954" s="6">
        <f>+S2954*N2954</f>
        <v>0</v>
      </c>
      <c r="U2954" s="6">
        <f>+S2954*Q2954</f>
        <v>0</v>
      </c>
      <c r="V2954" s="1" t="str">
        <f>IF(AB2954=0,IFERROR(VLOOKUP(L2954,[1]listaMateriales!A:K,11,0),"-"),"Sin producto")</f>
        <v>Sin Producto</v>
      </c>
      <c r="W2954" s="6">
        <f>+IF(OR(K2954="27",K2954="28",K2954="29"),VLOOKUP(L2954,[1]listaMateriales!A:E,5,0),0)*N2954/1000</f>
        <v>0</v>
      </c>
      <c r="X2954" s="6">
        <f>+IF(W2954=0,0,T2954/W2954)</f>
        <v>0</v>
      </c>
      <c r="Y2954" s="1" t="str">
        <f>MID(L2954,14,1)</f>
        <v/>
      </c>
      <c r="Z2954" s="2" t="str">
        <f>IF(IFERROR(FIND("PUL",M2954,1),0)&gt;1,"pulido","no")</f>
        <v>no</v>
      </c>
      <c r="AA2954" s="2" t="str">
        <f>IF(IFERROR(FIND("BIOC",M2954,1),0)&gt;1,"BIOCITY","no")</f>
        <v>no</v>
      </c>
      <c r="AB2954" s="2">
        <f>IFERROR(SEARCH("INT",F2954,1),0)+IFERROR(SEARCH("DEV",F2954,1),0)+IFERROR(SEARCH("FC",F2954,1),0)+IFERROR(SEARCH("USD",F2954,1),0)</f>
        <v>0</v>
      </c>
    </row>
    <row r="2955" spans="20:28" x14ac:dyDescent="0.2">
      <c r="T2955" s="6">
        <f>+S2955*N2955</f>
        <v>0</v>
      </c>
      <c r="U2955" s="6">
        <f>+S2955*Q2955</f>
        <v>0</v>
      </c>
      <c r="V2955" s="1" t="str">
        <f>IF(AB2955=0,IFERROR(VLOOKUP(L2955,[1]listaMateriales!A:K,11,0),"-"),"Sin producto")</f>
        <v>Sin Producto</v>
      </c>
      <c r="W2955" s="6">
        <f>+IF(OR(K2955="27",K2955="28",K2955="29"),VLOOKUP(L2955,[1]listaMateriales!A:E,5,0),0)*N2955/1000</f>
        <v>0</v>
      </c>
      <c r="X2955" s="6">
        <f>+IF(W2955=0,0,T2955/W2955)</f>
        <v>0</v>
      </c>
      <c r="Y2955" s="1" t="str">
        <f>MID(L2955,14,1)</f>
        <v/>
      </c>
      <c r="Z2955" s="2" t="str">
        <f>IF(IFERROR(FIND("PUL",M2955,1),0)&gt;1,"pulido","no")</f>
        <v>no</v>
      </c>
      <c r="AA2955" s="2" t="str">
        <f>IF(IFERROR(FIND("BIOC",M2955,1),0)&gt;1,"BIOCITY","no")</f>
        <v>no</v>
      </c>
      <c r="AB2955" s="2">
        <f>IFERROR(SEARCH("INT",F2955,1),0)+IFERROR(SEARCH("DEV",F2955,1),0)+IFERROR(SEARCH("FC",F2955,1),0)+IFERROR(SEARCH("USD",F2955,1),0)</f>
        <v>0</v>
      </c>
    </row>
    <row r="2956" spans="20:28" x14ac:dyDescent="0.2">
      <c r="T2956" s="6">
        <f>+S2956*N2956</f>
        <v>0</v>
      </c>
      <c r="U2956" s="6">
        <f>+S2956*Q2956</f>
        <v>0</v>
      </c>
      <c r="V2956" s="1" t="str">
        <f>IF(AB2956=0,IFERROR(VLOOKUP(L2956,[1]listaMateriales!A:K,11,0),"-"),"Sin producto")</f>
        <v>Sin Producto</v>
      </c>
      <c r="W2956" s="6">
        <f>+IF(OR(K2956="27",K2956="28",K2956="29"),VLOOKUP(L2956,[1]listaMateriales!A:E,5,0),0)*N2956/1000</f>
        <v>0</v>
      </c>
      <c r="X2956" s="6">
        <f>+IF(W2956=0,0,T2956/W2956)</f>
        <v>0</v>
      </c>
      <c r="Y2956" s="1" t="str">
        <f>MID(L2956,14,1)</f>
        <v/>
      </c>
      <c r="Z2956" s="2" t="str">
        <f>IF(IFERROR(FIND("PUL",M2956,1),0)&gt;1,"pulido","no")</f>
        <v>no</v>
      </c>
      <c r="AA2956" s="2" t="str">
        <f>IF(IFERROR(FIND("BIOC",M2956,1),0)&gt;1,"BIOCITY","no")</f>
        <v>no</v>
      </c>
      <c r="AB2956" s="2">
        <f>IFERROR(SEARCH("INT",F2956,1),0)+IFERROR(SEARCH("DEV",F2956,1),0)+IFERROR(SEARCH("FC",F2956,1),0)+IFERROR(SEARCH("USD",F2956,1),0)</f>
        <v>0</v>
      </c>
    </row>
    <row r="2957" spans="20:28" x14ac:dyDescent="0.2">
      <c r="T2957" s="6">
        <f>+S2957*N2957</f>
        <v>0</v>
      </c>
      <c r="U2957" s="6">
        <f>+S2957*Q2957</f>
        <v>0</v>
      </c>
      <c r="V2957" s="1" t="str">
        <f>IF(AB2957=0,IFERROR(VLOOKUP(L2957,[1]listaMateriales!A:K,11,0),"-"),"Sin producto")</f>
        <v>Sin Producto</v>
      </c>
      <c r="W2957" s="6">
        <f>+IF(OR(K2957="27",K2957="28",K2957="29"),VLOOKUP(L2957,[1]listaMateriales!A:E,5,0),0)*N2957/1000</f>
        <v>0</v>
      </c>
      <c r="X2957" s="6">
        <f>+IF(W2957=0,0,T2957/W2957)</f>
        <v>0</v>
      </c>
      <c r="Y2957" s="1" t="str">
        <f>MID(L2957,14,1)</f>
        <v/>
      </c>
      <c r="Z2957" s="2" t="str">
        <f>IF(IFERROR(FIND("PUL",M2957,1),0)&gt;1,"pulido","no")</f>
        <v>no</v>
      </c>
      <c r="AA2957" s="2" t="str">
        <f>IF(IFERROR(FIND("BIOC",M2957,1),0)&gt;1,"BIOCITY","no")</f>
        <v>no</v>
      </c>
      <c r="AB2957" s="2">
        <f>IFERROR(SEARCH("INT",F2957,1),0)+IFERROR(SEARCH("DEV",F2957,1),0)+IFERROR(SEARCH("FC",F2957,1),0)+IFERROR(SEARCH("USD",F2957,1),0)</f>
        <v>0</v>
      </c>
    </row>
    <row r="2958" spans="20:28" x14ac:dyDescent="0.2">
      <c r="T2958" s="6">
        <f>+S2958*N2958</f>
        <v>0</v>
      </c>
      <c r="U2958" s="6">
        <f>+S2958*Q2958</f>
        <v>0</v>
      </c>
      <c r="V2958" s="1" t="str">
        <f>IF(AB2958=0,IFERROR(VLOOKUP(L2958,[1]listaMateriales!A:K,11,0),"-"),"Sin producto")</f>
        <v>Sin Producto</v>
      </c>
      <c r="W2958" s="6">
        <f>+IF(OR(K2958="27",K2958="28",K2958="29"),VLOOKUP(L2958,[1]listaMateriales!A:E,5,0),0)*N2958/1000</f>
        <v>0</v>
      </c>
      <c r="X2958" s="6">
        <f>+IF(W2958=0,0,T2958/W2958)</f>
        <v>0</v>
      </c>
      <c r="Y2958" s="1" t="str">
        <f>MID(L2958,14,1)</f>
        <v/>
      </c>
      <c r="Z2958" s="2" t="str">
        <f>IF(IFERROR(FIND("PUL",M2958,1),0)&gt;1,"pulido","no")</f>
        <v>no</v>
      </c>
      <c r="AA2958" s="2" t="str">
        <f>IF(IFERROR(FIND("BIOC",M2958,1),0)&gt;1,"BIOCITY","no")</f>
        <v>no</v>
      </c>
      <c r="AB2958" s="2">
        <f>IFERROR(SEARCH("INT",F2958,1),0)+IFERROR(SEARCH("DEV",F2958,1),0)+IFERROR(SEARCH("FC",F2958,1),0)+IFERROR(SEARCH("USD",F2958,1),0)</f>
        <v>0</v>
      </c>
    </row>
    <row r="2959" spans="20:28" x14ac:dyDescent="0.2">
      <c r="T2959" s="6">
        <f>+S2959*N2959</f>
        <v>0</v>
      </c>
      <c r="U2959" s="6">
        <f>+S2959*Q2959</f>
        <v>0</v>
      </c>
      <c r="V2959" s="1" t="str">
        <f>IF(AB2959=0,IFERROR(VLOOKUP(L2959,[1]listaMateriales!A:K,11,0),"-"),"Sin producto")</f>
        <v>Sin Producto</v>
      </c>
      <c r="W2959" s="6">
        <f>+IF(OR(K2959="27",K2959="28",K2959="29"),VLOOKUP(L2959,[1]listaMateriales!A:E,5,0),0)*N2959/1000</f>
        <v>0</v>
      </c>
      <c r="X2959" s="6">
        <f>+IF(W2959=0,0,T2959/W2959)</f>
        <v>0</v>
      </c>
      <c r="Y2959" s="1" t="str">
        <f>MID(L2959,14,1)</f>
        <v/>
      </c>
      <c r="Z2959" s="2" t="str">
        <f>IF(IFERROR(FIND("PUL",M2959,1),0)&gt;1,"pulido","no")</f>
        <v>no</v>
      </c>
      <c r="AA2959" s="2" t="str">
        <f>IF(IFERROR(FIND("BIOC",M2959,1),0)&gt;1,"BIOCITY","no")</f>
        <v>no</v>
      </c>
      <c r="AB2959" s="2">
        <f>IFERROR(SEARCH("INT",F2959,1),0)+IFERROR(SEARCH("DEV",F2959,1),0)+IFERROR(SEARCH("FC",F2959,1),0)+IFERROR(SEARCH("USD",F2959,1),0)</f>
        <v>0</v>
      </c>
    </row>
    <row r="2960" spans="20:28" x14ac:dyDescent="0.2">
      <c r="T2960" s="6">
        <f>+S2960*N2960</f>
        <v>0</v>
      </c>
      <c r="U2960" s="6">
        <f>+S2960*Q2960</f>
        <v>0</v>
      </c>
      <c r="V2960" s="1" t="str">
        <f>IF(AB2960=0,IFERROR(VLOOKUP(L2960,[1]listaMateriales!A:K,11,0),"-"),"Sin producto")</f>
        <v>Sin Producto</v>
      </c>
      <c r="W2960" s="6">
        <f>+IF(OR(K2960="27",K2960="28",K2960="29"),VLOOKUP(L2960,[1]listaMateriales!A:E,5,0),0)*N2960/1000</f>
        <v>0</v>
      </c>
      <c r="X2960" s="6">
        <f>+IF(W2960=0,0,T2960/W2960)</f>
        <v>0</v>
      </c>
      <c r="Y2960" s="1" t="str">
        <f>MID(L2960,14,1)</f>
        <v/>
      </c>
      <c r="Z2960" s="2" t="str">
        <f>IF(IFERROR(FIND("PUL",M2960,1),0)&gt;1,"pulido","no")</f>
        <v>no</v>
      </c>
      <c r="AA2960" s="2" t="str">
        <f>IF(IFERROR(FIND("BIOC",M2960,1),0)&gt;1,"BIOCITY","no")</f>
        <v>no</v>
      </c>
      <c r="AB2960" s="2">
        <f>IFERROR(SEARCH("INT",F2960,1),0)+IFERROR(SEARCH("DEV",F2960,1),0)+IFERROR(SEARCH("FC",F2960,1),0)+IFERROR(SEARCH("USD",F2960,1),0)</f>
        <v>0</v>
      </c>
    </row>
    <row r="2961" spans="20:28" x14ac:dyDescent="0.2">
      <c r="T2961" s="6">
        <f>+S2961*N2961</f>
        <v>0</v>
      </c>
      <c r="U2961" s="6">
        <f>+S2961*Q2961</f>
        <v>0</v>
      </c>
      <c r="V2961" s="1" t="str">
        <f>IF(AB2961=0,IFERROR(VLOOKUP(L2961,[1]listaMateriales!A:K,11,0),"-"),"Sin producto")</f>
        <v>Sin Producto</v>
      </c>
      <c r="W2961" s="6">
        <f>+IF(OR(K2961="27",K2961="28",K2961="29"),VLOOKUP(L2961,[1]listaMateriales!A:E,5,0),0)*N2961/1000</f>
        <v>0</v>
      </c>
      <c r="X2961" s="6">
        <f>+IF(W2961=0,0,T2961/W2961)</f>
        <v>0</v>
      </c>
      <c r="Y2961" s="1" t="str">
        <f>MID(L2961,14,1)</f>
        <v/>
      </c>
      <c r="Z2961" s="2" t="str">
        <f>IF(IFERROR(FIND("PUL",M2961,1),0)&gt;1,"pulido","no")</f>
        <v>no</v>
      </c>
      <c r="AA2961" s="2" t="str">
        <f>IF(IFERROR(FIND("BIOC",M2961,1),0)&gt;1,"BIOCITY","no")</f>
        <v>no</v>
      </c>
      <c r="AB2961" s="2">
        <f>IFERROR(SEARCH("INT",F2961,1),0)+IFERROR(SEARCH("DEV",F2961,1),0)+IFERROR(SEARCH("FC",F2961,1),0)+IFERROR(SEARCH("USD",F2961,1),0)</f>
        <v>0</v>
      </c>
    </row>
    <row r="2962" spans="20:28" x14ac:dyDescent="0.2">
      <c r="T2962" s="6">
        <f>+S2962*N2962</f>
        <v>0</v>
      </c>
      <c r="U2962" s="6">
        <f>+S2962*Q2962</f>
        <v>0</v>
      </c>
      <c r="V2962" s="1" t="str">
        <f>IF(AB2962=0,IFERROR(VLOOKUP(L2962,[1]listaMateriales!A:K,11,0),"-"),"Sin producto")</f>
        <v>Sin Producto</v>
      </c>
      <c r="W2962" s="6">
        <f>+IF(OR(K2962="27",K2962="28",K2962="29"),VLOOKUP(L2962,[1]listaMateriales!A:E,5,0),0)*N2962/1000</f>
        <v>0</v>
      </c>
      <c r="X2962" s="6">
        <f>+IF(W2962=0,0,T2962/W2962)</f>
        <v>0</v>
      </c>
      <c r="Y2962" s="1" t="str">
        <f>MID(L2962,14,1)</f>
        <v/>
      </c>
      <c r="Z2962" s="2" t="str">
        <f>IF(IFERROR(FIND("PUL",M2962,1),0)&gt;1,"pulido","no")</f>
        <v>no</v>
      </c>
      <c r="AA2962" s="2" t="str">
        <f>IF(IFERROR(FIND("BIOC",M2962,1),0)&gt;1,"BIOCITY","no")</f>
        <v>no</v>
      </c>
      <c r="AB2962" s="2">
        <f>IFERROR(SEARCH("INT",F2962,1),0)+IFERROR(SEARCH("DEV",F2962,1),0)+IFERROR(SEARCH("FC",F2962,1),0)+IFERROR(SEARCH("USD",F2962,1),0)</f>
        <v>0</v>
      </c>
    </row>
    <row r="2963" spans="20:28" x14ac:dyDescent="0.2">
      <c r="T2963" s="6">
        <f>+S2963*N2963</f>
        <v>0</v>
      </c>
      <c r="U2963" s="6">
        <f>+S2963*Q2963</f>
        <v>0</v>
      </c>
      <c r="V2963" s="1" t="str">
        <f>IF(AB2963=0,IFERROR(VLOOKUP(L2963,[1]listaMateriales!A:K,11,0),"-"),"Sin producto")</f>
        <v>Sin Producto</v>
      </c>
      <c r="W2963" s="6">
        <f>+IF(OR(K2963="27",K2963="28",K2963="29"),VLOOKUP(L2963,[1]listaMateriales!A:E,5,0),0)*N2963/1000</f>
        <v>0</v>
      </c>
      <c r="X2963" s="6">
        <f>+IF(W2963=0,0,T2963/W2963)</f>
        <v>0</v>
      </c>
      <c r="Y2963" s="1" t="str">
        <f>MID(L2963,14,1)</f>
        <v/>
      </c>
      <c r="Z2963" s="2" t="str">
        <f>IF(IFERROR(FIND("PUL",M2963,1),0)&gt;1,"pulido","no")</f>
        <v>no</v>
      </c>
      <c r="AA2963" s="2" t="str">
        <f>IF(IFERROR(FIND("BIOC",M2963,1),0)&gt;1,"BIOCITY","no")</f>
        <v>no</v>
      </c>
      <c r="AB2963" s="2">
        <f>IFERROR(SEARCH("INT",F2963,1),0)+IFERROR(SEARCH("DEV",F2963,1),0)+IFERROR(SEARCH("FC",F2963,1),0)+IFERROR(SEARCH("USD",F2963,1),0)</f>
        <v>0</v>
      </c>
    </row>
    <row r="2964" spans="20:28" x14ac:dyDescent="0.2">
      <c r="T2964" s="6">
        <f>+S2964*N2964</f>
        <v>0</v>
      </c>
      <c r="U2964" s="6">
        <f>+S2964*Q2964</f>
        <v>0</v>
      </c>
      <c r="V2964" s="1" t="str">
        <f>IF(AB2964=0,IFERROR(VLOOKUP(L2964,[1]listaMateriales!A:K,11,0),"-"),"Sin producto")</f>
        <v>Sin Producto</v>
      </c>
      <c r="W2964" s="6">
        <f>+IF(OR(K2964="27",K2964="28",K2964="29"),VLOOKUP(L2964,[1]listaMateriales!A:E,5,0),0)*N2964/1000</f>
        <v>0</v>
      </c>
      <c r="X2964" s="6">
        <f>+IF(W2964=0,0,T2964/W2964)</f>
        <v>0</v>
      </c>
      <c r="Y2964" s="1" t="str">
        <f>MID(L2964,14,1)</f>
        <v/>
      </c>
      <c r="Z2964" s="2" t="str">
        <f>IF(IFERROR(FIND("PUL",M2964,1),0)&gt;1,"pulido","no")</f>
        <v>no</v>
      </c>
      <c r="AA2964" s="2" t="str">
        <f>IF(IFERROR(FIND("BIOC",M2964,1),0)&gt;1,"BIOCITY","no")</f>
        <v>no</v>
      </c>
      <c r="AB2964" s="2">
        <f>IFERROR(SEARCH("INT",F2964,1),0)+IFERROR(SEARCH("DEV",F2964,1),0)+IFERROR(SEARCH("FC",F2964,1),0)+IFERROR(SEARCH("USD",F2964,1),0)</f>
        <v>0</v>
      </c>
    </row>
    <row r="2965" spans="20:28" x14ac:dyDescent="0.2">
      <c r="T2965" s="6">
        <f>+S2965*N2965</f>
        <v>0</v>
      </c>
      <c r="U2965" s="6">
        <f>+S2965*Q2965</f>
        <v>0</v>
      </c>
      <c r="V2965" s="1" t="str">
        <f>IF(AB2965=0,IFERROR(VLOOKUP(L2965,[1]listaMateriales!A:K,11,0),"-"),"Sin producto")</f>
        <v>Sin Producto</v>
      </c>
      <c r="W2965" s="6">
        <f>+IF(OR(K2965="27",K2965="28",K2965="29"),VLOOKUP(L2965,[1]listaMateriales!A:E,5,0),0)*N2965/1000</f>
        <v>0</v>
      </c>
      <c r="X2965" s="6">
        <f>+IF(W2965=0,0,T2965/W2965)</f>
        <v>0</v>
      </c>
      <c r="Y2965" s="1" t="str">
        <f>MID(L2965,14,1)</f>
        <v/>
      </c>
      <c r="Z2965" s="2" t="str">
        <f>IF(IFERROR(FIND("PUL",M2965,1),0)&gt;1,"pulido","no")</f>
        <v>no</v>
      </c>
      <c r="AA2965" s="2" t="str">
        <f>IF(IFERROR(FIND("BIOC",M2965,1),0)&gt;1,"BIOCITY","no")</f>
        <v>no</v>
      </c>
      <c r="AB2965" s="2">
        <f>IFERROR(SEARCH("INT",F2965,1),0)+IFERROR(SEARCH("DEV",F2965,1),0)+IFERROR(SEARCH("FC",F2965,1),0)+IFERROR(SEARCH("USD",F2965,1),0)</f>
        <v>0</v>
      </c>
    </row>
    <row r="2966" spans="20:28" x14ac:dyDescent="0.2">
      <c r="T2966" s="6">
        <f>+S2966*N2966</f>
        <v>0</v>
      </c>
      <c r="U2966" s="6">
        <f>+S2966*Q2966</f>
        <v>0</v>
      </c>
      <c r="V2966" s="1" t="str">
        <f>IF(AB2966=0,IFERROR(VLOOKUP(L2966,[1]listaMateriales!A:K,11,0),"-"),"Sin producto")</f>
        <v>Sin Producto</v>
      </c>
      <c r="W2966" s="6">
        <f>+IF(OR(K2966="27",K2966="28",K2966="29"),VLOOKUP(L2966,[1]listaMateriales!A:E,5,0),0)*N2966/1000</f>
        <v>0</v>
      </c>
      <c r="X2966" s="6">
        <f>+IF(W2966=0,0,T2966/W2966)</f>
        <v>0</v>
      </c>
      <c r="Y2966" s="1" t="str">
        <f>MID(L2966,14,1)</f>
        <v/>
      </c>
      <c r="Z2966" s="2" t="str">
        <f>IF(IFERROR(FIND("PUL",M2966,1),0)&gt;1,"pulido","no")</f>
        <v>no</v>
      </c>
      <c r="AA2966" s="2" t="str">
        <f>IF(IFERROR(FIND("BIOC",M2966,1),0)&gt;1,"BIOCITY","no")</f>
        <v>no</v>
      </c>
      <c r="AB2966" s="2">
        <f>IFERROR(SEARCH("INT",F2966,1),0)+IFERROR(SEARCH("DEV",F2966,1),0)+IFERROR(SEARCH("FC",F2966,1),0)+IFERROR(SEARCH("USD",F2966,1),0)</f>
        <v>0</v>
      </c>
    </row>
    <row r="2967" spans="20:28" x14ac:dyDescent="0.2">
      <c r="T2967" s="6">
        <f>+S2967*N2967</f>
        <v>0</v>
      </c>
      <c r="U2967" s="6">
        <f>+S2967*Q2967</f>
        <v>0</v>
      </c>
      <c r="V2967" s="1" t="str">
        <f>IF(AB2967=0,IFERROR(VLOOKUP(L2967,[1]listaMateriales!A:K,11,0),"-"),"Sin producto")</f>
        <v>Sin Producto</v>
      </c>
      <c r="W2967" s="6">
        <f>+IF(OR(K2967="27",K2967="28",K2967="29"),VLOOKUP(L2967,[1]listaMateriales!A:E,5,0),0)*N2967/1000</f>
        <v>0</v>
      </c>
      <c r="X2967" s="6">
        <f>+IF(W2967=0,0,T2967/W2967)</f>
        <v>0</v>
      </c>
      <c r="Y2967" s="1" t="str">
        <f>MID(L2967,14,1)</f>
        <v/>
      </c>
      <c r="Z2967" s="2" t="str">
        <f>IF(IFERROR(FIND("PUL",M2967,1),0)&gt;1,"pulido","no")</f>
        <v>no</v>
      </c>
      <c r="AA2967" s="2" t="str">
        <f>IF(IFERROR(FIND("BIOC",M2967,1),0)&gt;1,"BIOCITY","no")</f>
        <v>no</v>
      </c>
      <c r="AB2967" s="2">
        <f>IFERROR(SEARCH("INT",F2967,1),0)+IFERROR(SEARCH("DEV",F2967,1),0)+IFERROR(SEARCH("FC",F2967,1),0)+IFERROR(SEARCH("USD",F2967,1),0)</f>
        <v>0</v>
      </c>
    </row>
    <row r="2968" spans="20:28" x14ac:dyDescent="0.2">
      <c r="T2968" s="6">
        <f>+S2968*N2968</f>
        <v>0</v>
      </c>
      <c r="U2968" s="6">
        <f>+S2968*Q2968</f>
        <v>0</v>
      </c>
      <c r="V2968" s="1" t="str">
        <f>IF(AB2968=0,IFERROR(VLOOKUP(L2968,[1]listaMateriales!A:K,11,0),"-"),"Sin producto")</f>
        <v>Sin Producto</v>
      </c>
      <c r="W2968" s="6">
        <f>+IF(OR(K2968="27",K2968="28",K2968="29"),VLOOKUP(L2968,[1]listaMateriales!A:E,5,0),0)*N2968/1000</f>
        <v>0</v>
      </c>
      <c r="X2968" s="6">
        <f>+IF(W2968=0,0,T2968/W2968)</f>
        <v>0</v>
      </c>
      <c r="Y2968" s="1" t="str">
        <f>MID(L2968,14,1)</f>
        <v/>
      </c>
      <c r="Z2968" s="2" t="str">
        <f>IF(IFERROR(FIND("PUL",M2968,1),0)&gt;1,"pulido","no")</f>
        <v>no</v>
      </c>
      <c r="AA2968" s="2" t="str">
        <f>IF(IFERROR(FIND("BIOC",M2968,1),0)&gt;1,"BIOCITY","no")</f>
        <v>no</v>
      </c>
      <c r="AB2968" s="2">
        <f>IFERROR(SEARCH("INT",F2968,1),0)+IFERROR(SEARCH("DEV",F2968,1),0)+IFERROR(SEARCH("FC",F2968,1),0)+IFERROR(SEARCH("USD",F2968,1),0)</f>
        <v>0</v>
      </c>
    </row>
    <row r="2969" spans="20:28" x14ac:dyDescent="0.2">
      <c r="T2969" s="6">
        <f>+S2969*N2969</f>
        <v>0</v>
      </c>
      <c r="U2969" s="6">
        <f>+S2969*Q2969</f>
        <v>0</v>
      </c>
      <c r="V2969" s="1" t="str">
        <f>IF(AB2969=0,IFERROR(VLOOKUP(L2969,[1]listaMateriales!A:K,11,0),"-"),"Sin producto")</f>
        <v>Sin Producto</v>
      </c>
      <c r="W2969" s="6">
        <f>+IF(OR(K2969="27",K2969="28",K2969="29"),VLOOKUP(L2969,[1]listaMateriales!A:E,5,0),0)*N2969/1000</f>
        <v>0</v>
      </c>
      <c r="X2969" s="6">
        <f>+IF(W2969=0,0,T2969/W2969)</f>
        <v>0</v>
      </c>
      <c r="Y2969" s="1" t="str">
        <f>MID(L2969,14,1)</f>
        <v/>
      </c>
      <c r="Z2969" s="2" t="str">
        <f>IF(IFERROR(FIND("PUL",M2969,1),0)&gt;1,"pulido","no")</f>
        <v>no</v>
      </c>
      <c r="AA2969" s="2" t="str">
        <f>IF(IFERROR(FIND("BIOC",M2969,1),0)&gt;1,"BIOCITY","no")</f>
        <v>no</v>
      </c>
      <c r="AB2969" s="2">
        <f>IFERROR(SEARCH("INT",F2969,1),0)+IFERROR(SEARCH("DEV",F2969,1),0)+IFERROR(SEARCH("FC",F2969,1),0)+IFERROR(SEARCH("USD",F2969,1),0)</f>
        <v>0</v>
      </c>
    </row>
    <row r="2970" spans="20:28" x14ac:dyDescent="0.2">
      <c r="T2970" s="6">
        <f>+S2970*N2970</f>
        <v>0</v>
      </c>
      <c r="U2970" s="6">
        <f>+S2970*Q2970</f>
        <v>0</v>
      </c>
      <c r="V2970" s="1" t="str">
        <f>IF(AB2970=0,IFERROR(VLOOKUP(L2970,[1]listaMateriales!A:K,11,0),"-"),"Sin producto")</f>
        <v>Sin Producto</v>
      </c>
      <c r="W2970" s="6">
        <f>+IF(OR(K2970="27",K2970="28",K2970="29"),VLOOKUP(L2970,[1]listaMateriales!A:E,5,0),0)*N2970/1000</f>
        <v>0</v>
      </c>
      <c r="X2970" s="6">
        <f>+IF(W2970=0,0,T2970/W2970)</f>
        <v>0</v>
      </c>
      <c r="Y2970" s="1" t="str">
        <f>MID(L2970,14,1)</f>
        <v/>
      </c>
      <c r="Z2970" s="2" t="str">
        <f>IF(IFERROR(FIND("PUL",M2970,1),0)&gt;1,"pulido","no")</f>
        <v>no</v>
      </c>
      <c r="AA2970" s="2" t="str">
        <f>IF(IFERROR(FIND("BIOC",M2970,1),0)&gt;1,"BIOCITY","no")</f>
        <v>no</v>
      </c>
      <c r="AB2970" s="2">
        <f>IFERROR(SEARCH("INT",F2970,1),0)+IFERROR(SEARCH("DEV",F2970,1),0)+IFERROR(SEARCH("FC",F2970,1),0)+IFERROR(SEARCH("USD",F2970,1),0)</f>
        <v>0</v>
      </c>
    </row>
    <row r="2971" spans="20:28" x14ac:dyDescent="0.2">
      <c r="T2971" s="6">
        <f>+S2971*N2971</f>
        <v>0</v>
      </c>
      <c r="U2971" s="6">
        <f>+S2971*Q2971</f>
        <v>0</v>
      </c>
      <c r="V2971" s="1" t="str">
        <f>IF(AB2971=0,IFERROR(VLOOKUP(L2971,[1]listaMateriales!A:K,11,0),"-"),"Sin producto")</f>
        <v>Sin Producto</v>
      </c>
      <c r="W2971" s="6">
        <f>+IF(OR(K2971="27",K2971="28",K2971="29"),VLOOKUP(L2971,[1]listaMateriales!A:E,5,0),0)*N2971/1000</f>
        <v>0</v>
      </c>
      <c r="X2971" s="6">
        <f>+IF(W2971=0,0,T2971/W2971)</f>
        <v>0</v>
      </c>
      <c r="Y2971" s="1" t="str">
        <f>MID(L2971,14,1)</f>
        <v/>
      </c>
      <c r="Z2971" s="2" t="str">
        <f>IF(IFERROR(FIND("PUL",M2971,1),0)&gt;1,"pulido","no")</f>
        <v>no</v>
      </c>
      <c r="AA2971" s="2" t="str">
        <f>IF(IFERROR(FIND("BIOC",M2971,1),0)&gt;1,"BIOCITY","no")</f>
        <v>no</v>
      </c>
      <c r="AB2971" s="2">
        <f>IFERROR(SEARCH("INT",F2971,1),0)+IFERROR(SEARCH("DEV",F2971,1),0)+IFERROR(SEARCH("FC",F2971,1),0)+IFERROR(SEARCH("USD",F2971,1),0)</f>
        <v>0</v>
      </c>
    </row>
    <row r="2972" spans="20:28" x14ac:dyDescent="0.2">
      <c r="T2972" s="6">
        <f>+S2972*N2972</f>
        <v>0</v>
      </c>
      <c r="U2972" s="6">
        <f>+S2972*Q2972</f>
        <v>0</v>
      </c>
      <c r="V2972" s="1" t="str">
        <f>IF(AB2972=0,IFERROR(VLOOKUP(L2972,[1]listaMateriales!A:K,11,0),"-"),"Sin producto")</f>
        <v>Sin Producto</v>
      </c>
      <c r="W2972" s="6">
        <f>+IF(OR(K2972="27",K2972="28",K2972="29"),VLOOKUP(L2972,[1]listaMateriales!A:E,5,0),0)*N2972/1000</f>
        <v>0</v>
      </c>
      <c r="X2972" s="6">
        <f>+IF(W2972=0,0,T2972/W2972)</f>
        <v>0</v>
      </c>
      <c r="Y2972" s="1" t="str">
        <f>MID(L2972,14,1)</f>
        <v/>
      </c>
      <c r="Z2972" s="2" t="str">
        <f>IF(IFERROR(FIND("PUL",M2972,1),0)&gt;1,"pulido","no")</f>
        <v>no</v>
      </c>
      <c r="AA2972" s="2" t="str">
        <f>IF(IFERROR(FIND("BIOC",M2972,1),0)&gt;1,"BIOCITY","no")</f>
        <v>no</v>
      </c>
      <c r="AB2972" s="2">
        <f>IFERROR(SEARCH("INT",F2972,1),0)+IFERROR(SEARCH("DEV",F2972,1),0)+IFERROR(SEARCH("FC",F2972,1),0)+IFERROR(SEARCH("USD",F2972,1),0)</f>
        <v>0</v>
      </c>
    </row>
    <row r="2973" spans="20:28" x14ac:dyDescent="0.2">
      <c r="T2973" s="6">
        <f>+S2973*N2973</f>
        <v>0</v>
      </c>
      <c r="U2973" s="6">
        <f>+S2973*Q2973</f>
        <v>0</v>
      </c>
      <c r="V2973" s="1" t="str">
        <f>IF(AB2973=0,IFERROR(VLOOKUP(L2973,[1]listaMateriales!A:K,11,0),"-"),"Sin producto")</f>
        <v>Sin Producto</v>
      </c>
      <c r="W2973" s="6">
        <f>+IF(OR(K2973="27",K2973="28",K2973="29"),VLOOKUP(L2973,[1]listaMateriales!A:E,5,0),0)*N2973/1000</f>
        <v>0</v>
      </c>
      <c r="X2973" s="6">
        <f>+IF(W2973=0,0,T2973/W2973)</f>
        <v>0</v>
      </c>
      <c r="Y2973" s="1" t="str">
        <f>MID(L2973,14,1)</f>
        <v/>
      </c>
      <c r="Z2973" s="2" t="str">
        <f>IF(IFERROR(FIND("PUL",M2973,1),0)&gt;1,"pulido","no")</f>
        <v>no</v>
      </c>
      <c r="AA2973" s="2" t="str">
        <f>IF(IFERROR(FIND("BIOC",M2973,1),0)&gt;1,"BIOCITY","no")</f>
        <v>no</v>
      </c>
      <c r="AB2973" s="2">
        <f>IFERROR(SEARCH("INT",F2973,1),0)+IFERROR(SEARCH("DEV",F2973,1),0)+IFERROR(SEARCH("FC",F2973,1),0)+IFERROR(SEARCH("USD",F2973,1),0)</f>
        <v>0</v>
      </c>
    </row>
    <row r="2974" spans="20:28" x14ac:dyDescent="0.2">
      <c r="T2974" s="6">
        <f>+S2974*N2974</f>
        <v>0</v>
      </c>
      <c r="U2974" s="6">
        <f>+S2974*Q2974</f>
        <v>0</v>
      </c>
      <c r="V2974" s="1" t="str">
        <f>IF(AB2974=0,IFERROR(VLOOKUP(L2974,[1]listaMateriales!A:K,11,0),"-"),"Sin producto")</f>
        <v>Sin Producto</v>
      </c>
      <c r="W2974" s="6">
        <f>+IF(OR(K2974="27",K2974="28",K2974="29"),VLOOKUP(L2974,[1]listaMateriales!A:E,5,0),0)*N2974/1000</f>
        <v>0</v>
      </c>
      <c r="X2974" s="6">
        <f>+IF(W2974=0,0,T2974/W2974)</f>
        <v>0</v>
      </c>
      <c r="Y2974" s="1" t="str">
        <f>MID(L2974,14,1)</f>
        <v/>
      </c>
      <c r="Z2974" s="2" t="str">
        <f>IF(IFERROR(FIND("PUL",M2974,1),0)&gt;1,"pulido","no")</f>
        <v>no</v>
      </c>
      <c r="AA2974" s="2" t="str">
        <f>IF(IFERROR(FIND("BIOC",M2974,1),0)&gt;1,"BIOCITY","no")</f>
        <v>no</v>
      </c>
      <c r="AB2974" s="2">
        <f>IFERROR(SEARCH("INT",F2974,1),0)+IFERROR(SEARCH("DEV",F2974,1),0)+IFERROR(SEARCH("FC",F2974,1),0)+IFERROR(SEARCH("USD",F2974,1),0)</f>
        <v>0</v>
      </c>
    </row>
    <row r="2975" spans="20:28" x14ac:dyDescent="0.2">
      <c r="T2975" s="6">
        <f>+S2975*N2975</f>
        <v>0</v>
      </c>
      <c r="U2975" s="6">
        <f>+S2975*Q2975</f>
        <v>0</v>
      </c>
      <c r="V2975" s="1" t="str">
        <f>IF(AB2975=0,IFERROR(VLOOKUP(L2975,[1]listaMateriales!A:K,11,0),"-"),"Sin producto")</f>
        <v>Sin Producto</v>
      </c>
      <c r="W2975" s="6">
        <f>+IF(OR(K2975="27",K2975="28",K2975="29"),VLOOKUP(L2975,[1]listaMateriales!A:E,5,0),0)*N2975/1000</f>
        <v>0</v>
      </c>
      <c r="X2975" s="6">
        <f>+IF(W2975=0,0,T2975/W2975)</f>
        <v>0</v>
      </c>
      <c r="Y2975" s="1" t="str">
        <f>MID(L2975,14,1)</f>
        <v/>
      </c>
      <c r="Z2975" s="2" t="str">
        <f>IF(IFERROR(FIND("PUL",M2975,1),0)&gt;1,"pulido","no")</f>
        <v>no</v>
      </c>
      <c r="AA2975" s="2" t="str">
        <f>IF(IFERROR(FIND("BIOC",M2975,1),0)&gt;1,"BIOCITY","no")</f>
        <v>no</v>
      </c>
      <c r="AB2975" s="2">
        <f>IFERROR(SEARCH("INT",F2975,1),0)+IFERROR(SEARCH("DEV",F2975,1),0)+IFERROR(SEARCH("FC",F2975,1),0)+IFERROR(SEARCH("USD",F2975,1),0)</f>
        <v>0</v>
      </c>
    </row>
    <row r="2976" spans="20:28" x14ac:dyDescent="0.2">
      <c r="T2976" s="6">
        <f>+S2976*N2976</f>
        <v>0</v>
      </c>
      <c r="U2976" s="6">
        <f>+S2976*Q2976</f>
        <v>0</v>
      </c>
      <c r="V2976" s="1" t="str">
        <f>IF(AB2976=0,IFERROR(VLOOKUP(L2976,[1]listaMateriales!A:K,11,0),"-"),"Sin producto")</f>
        <v>Sin Producto</v>
      </c>
      <c r="W2976" s="6">
        <f>+IF(OR(K2976="27",K2976="28",K2976="29"),VLOOKUP(L2976,[1]listaMateriales!A:E,5,0),0)*N2976/1000</f>
        <v>0</v>
      </c>
      <c r="X2976" s="6">
        <f>+IF(W2976=0,0,T2976/W2976)</f>
        <v>0</v>
      </c>
      <c r="Y2976" s="1" t="str">
        <f>MID(L2976,14,1)</f>
        <v/>
      </c>
      <c r="Z2976" s="2" t="str">
        <f>IF(IFERROR(FIND("PUL",M2976,1),0)&gt;1,"pulido","no")</f>
        <v>no</v>
      </c>
      <c r="AA2976" s="2" t="str">
        <f>IF(IFERROR(FIND("BIOC",M2976,1),0)&gt;1,"BIOCITY","no")</f>
        <v>no</v>
      </c>
      <c r="AB2976" s="2">
        <f>IFERROR(SEARCH("INT",F2976,1),0)+IFERROR(SEARCH("DEV",F2976,1),0)+IFERROR(SEARCH("FC",F2976,1),0)+IFERROR(SEARCH("USD",F2976,1),0)</f>
        <v>0</v>
      </c>
    </row>
    <row r="2977" spans="20:28" x14ac:dyDescent="0.2">
      <c r="T2977" s="6">
        <f>+S2977*N2977</f>
        <v>0</v>
      </c>
      <c r="U2977" s="6">
        <f>+S2977*Q2977</f>
        <v>0</v>
      </c>
      <c r="V2977" s="1" t="str">
        <f>IF(AB2977=0,IFERROR(VLOOKUP(L2977,[1]listaMateriales!A:K,11,0),"-"),"Sin producto")</f>
        <v>Sin Producto</v>
      </c>
      <c r="W2977" s="6">
        <f>+IF(OR(K2977="27",K2977="28",K2977="29"),VLOOKUP(L2977,[1]listaMateriales!A:E,5,0),0)*N2977/1000</f>
        <v>0</v>
      </c>
      <c r="X2977" s="6">
        <f>+IF(W2977=0,0,T2977/W2977)</f>
        <v>0</v>
      </c>
      <c r="Y2977" s="1" t="str">
        <f>MID(L2977,14,1)</f>
        <v/>
      </c>
      <c r="Z2977" s="2" t="str">
        <f>IF(IFERROR(FIND("PUL",M2977,1),0)&gt;1,"pulido","no")</f>
        <v>no</v>
      </c>
      <c r="AA2977" s="2" t="str">
        <f>IF(IFERROR(FIND("BIOC",M2977,1),0)&gt;1,"BIOCITY","no")</f>
        <v>no</v>
      </c>
      <c r="AB2977" s="2">
        <f>IFERROR(SEARCH("INT",F2977,1),0)+IFERROR(SEARCH("DEV",F2977,1),0)+IFERROR(SEARCH("FC",F2977,1),0)+IFERROR(SEARCH("USD",F2977,1),0)</f>
        <v>0</v>
      </c>
    </row>
    <row r="2978" spans="20:28" x14ac:dyDescent="0.2">
      <c r="T2978" s="6">
        <f>+S2978*N2978</f>
        <v>0</v>
      </c>
      <c r="U2978" s="6">
        <f>+S2978*Q2978</f>
        <v>0</v>
      </c>
      <c r="V2978" s="1" t="str">
        <f>IF(AB2978=0,IFERROR(VLOOKUP(L2978,[1]listaMateriales!A:K,11,0),"-"),"Sin producto")</f>
        <v>Sin Producto</v>
      </c>
      <c r="W2978" s="6">
        <f>+IF(OR(K2978="27",K2978="28",K2978="29"),VLOOKUP(L2978,[1]listaMateriales!A:E,5,0),0)*N2978/1000</f>
        <v>0</v>
      </c>
      <c r="X2978" s="6">
        <f>+IF(W2978=0,0,T2978/W2978)</f>
        <v>0</v>
      </c>
      <c r="Y2978" s="1" t="str">
        <f>MID(L2978,14,1)</f>
        <v/>
      </c>
      <c r="Z2978" s="2" t="str">
        <f>IF(IFERROR(FIND("PUL",M2978,1),0)&gt;1,"pulido","no")</f>
        <v>no</v>
      </c>
      <c r="AA2978" s="2" t="str">
        <f>IF(IFERROR(FIND("BIOC",M2978,1),0)&gt;1,"BIOCITY","no")</f>
        <v>no</v>
      </c>
      <c r="AB2978" s="2">
        <f>IFERROR(SEARCH("INT",F2978,1),0)+IFERROR(SEARCH("DEV",F2978,1),0)+IFERROR(SEARCH("FC",F2978,1),0)+IFERROR(SEARCH("USD",F2978,1),0)</f>
        <v>0</v>
      </c>
    </row>
    <row r="2979" spans="20:28" x14ac:dyDescent="0.2">
      <c r="T2979" s="6">
        <f>+S2979*N2979</f>
        <v>0</v>
      </c>
      <c r="U2979" s="6">
        <f>+S2979*Q2979</f>
        <v>0</v>
      </c>
      <c r="V2979" s="1" t="str">
        <f>IF(AB2979=0,IFERROR(VLOOKUP(L2979,[1]listaMateriales!A:K,11,0),"-"),"Sin producto")</f>
        <v>Sin Producto</v>
      </c>
      <c r="W2979" s="6">
        <f>+IF(OR(K2979="27",K2979="28",K2979="29"),VLOOKUP(L2979,[1]listaMateriales!A:E,5,0),0)*N2979/1000</f>
        <v>0</v>
      </c>
      <c r="X2979" s="6">
        <f>+IF(W2979=0,0,T2979/W2979)</f>
        <v>0</v>
      </c>
      <c r="Y2979" s="1" t="str">
        <f>MID(L2979,14,1)</f>
        <v/>
      </c>
      <c r="Z2979" s="2" t="str">
        <f>IF(IFERROR(FIND("PUL",M2979,1),0)&gt;1,"pulido","no")</f>
        <v>no</v>
      </c>
      <c r="AA2979" s="2" t="str">
        <f>IF(IFERROR(FIND("BIOC",M2979,1),0)&gt;1,"BIOCITY","no")</f>
        <v>no</v>
      </c>
      <c r="AB2979" s="2">
        <f>IFERROR(SEARCH("INT",F2979,1),0)+IFERROR(SEARCH("DEV",F2979,1),0)+IFERROR(SEARCH("FC",F2979,1),0)+IFERROR(SEARCH("USD",F2979,1),0)</f>
        <v>0</v>
      </c>
    </row>
    <row r="2980" spans="20:28" x14ac:dyDescent="0.2">
      <c r="T2980" s="6">
        <f>+S2980*N2980</f>
        <v>0</v>
      </c>
      <c r="U2980" s="6">
        <f>+S2980*Q2980</f>
        <v>0</v>
      </c>
      <c r="V2980" s="1" t="str">
        <f>IF(AB2980=0,IFERROR(VLOOKUP(L2980,[1]listaMateriales!A:K,11,0),"-"),"Sin producto")</f>
        <v>Sin Producto</v>
      </c>
      <c r="W2980" s="6">
        <f>+IF(OR(K2980="27",K2980="28",K2980="29"),VLOOKUP(L2980,[1]listaMateriales!A:E,5,0),0)*N2980/1000</f>
        <v>0</v>
      </c>
      <c r="X2980" s="6">
        <f>+IF(W2980=0,0,T2980/W2980)</f>
        <v>0</v>
      </c>
      <c r="Y2980" s="1" t="str">
        <f>MID(L2980,14,1)</f>
        <v/>
      </c>
      <c r="Z2980" s="2" t="str">
        <f>IF(IFERROR(FIND("PUL",M2980,1),0)&gt;1,"pulido","no")</f>
        <v>no</v>
      </c>
      <c r="AA2980" s="2" t="str">
        <f>IF(IFERROR(FIND("BIOC",M2980,1),0)&gt;1,"BIOCITY","no")</f>
        <v>no</v>
      </c>
      <c r="AB2980" s="2">
        <f>IFERROR(SEARCH("INT",F2980,1),0)+IFERROR(SEARCH("DEV",F2980,1),0)+IFERROR(SEARCH("FC",F2980,1),0)+IFERROR(SEARCH("USD",F2980,1),0)</f>
        <v>0</v>
      </c>
    </row>
    <row r="2981" spans="20:28" x14ac:dyDescent="0.2">
      <c r="T2981" s="6">
        <f>+S2981*N2981</f>
        <v>0</v>
      </c>
      <c r="U2981" s="6">
        <f>+S2981*Q2981</f>
        <v>0</v>
      </c>
      <c r="V2981" s="1" t="str">
        <f>IF(AB2981=0,IFERROR(VLOOKUP(L2981,[1]listaMateriales!A:K,11,0),"-"),"Sin producto")</f>
        <v>Sin Producto</v>
      </c>
      <c r="W2981" s="6">
        <f>+IF(OR(K2981="27",K2981="28",K2981="29"),VLOOKUP(L2981,[1]listaMateriales!A:E,5,0),0)*N2981/1000</f>
        <v>0</v>
      </c>
      <c r="X2981" s="6">
        <f>+IF(W2981=0,0,T2981/W2981)</f>
        <v>0</v>
      </c>
      <c r="Y2981" s="1" t="str">
        <f>MID(L2981,14,1)</f>
        <v/>
      </c>
      <c r="Z2981" s="2" t="str">
        <f>IF(IFERROR(FIND("PUL",M2981,1),0)&gt;1,"pulido","no")</f>
        <v>no</v>
      </c>
      <c r="AA2981" s="2" t="str">
        <f>IF(IFERROR(FIND("BIOC",M2981,1),0)&gt;1,"BIOCITY","no")</f>
        <v>no</v>
      </c>
      <c r="AB2981" s="2">
        <f>IFERROR(SEARCH("INT",F2981,1),0)+IFERROR(SEARCH("DEV",F2981,1),0)+IFERROR(SEARCH("FC",F2981,1),0)+IFERROR(SEARCH("USD",F2981,1),0)</f>
        <v>0</v>
      </c>
    </row>
    <row r="2982" spans="20:28" x14ac:dyDescent="0.2">
      <c r="T2982" s="6">
        <f>+S2982*N2982</f>
        <v>0</v>
      </c>
      <c r="U2982" s="6">
        <f>+S2982*Q2982</f>
        <v>0</v>
      </c>
      <c r="V2982" s="1" t="str">
        <f>IF(AB2982=0,IFERROR(VLOOKUP(L2982,[1]listaMateriales!A:K,11,0),"-"),"Sin producto")</f>
        <v>Sin Producto</v>
      </c>
      <c r="W2982" s="6">
        <f>+IF(OR(K2982="27",K2982="28",K2982="29"),VLOOKUP(L2982,[1]listaMateriales!A:E,5,0),0)*N2982/1000</f>
        <v>0</v>
      </c>
      <c r="X2982" s="6">
        <f>+IF(W2982=0,0,T2982/W2982)</f>
        <v>0</v>
      </c>
      <c r="Y2982" s="1" t="str">
        <f>MID(L2982,14,1)</f>
        <v/>
      </c>
      <c r="Z2982" s="2" t="str">
        <f>IF(IFERROR(FIND("PUL",M2982,1),0)&gt;1,"pulido","no")</f>
        <v>no</v>
      </c>
      <c r="AA2982" s="2" t="str">
        <f>IF(IFERROR(FIND("BIOC",M2982,1),0)&gt;1,"BIOCITY","no")</f>
        <v>no</v>
      </c>
      <c r="AB2982" s="2">
        <f>IFERROR(SEARCH("INT",F2982,1),0)+IFERROR(SEARCH("DEV",F2982,1),0)+IFERROR(SEARCH("FC",F2982,1),0)+IFERROR(SEARCH("USD",F2982,1),0)</f>
        <v>0</v>
      </c>
    </row>
    <row r="2983" spans="20:28" x14ac:dyDescent="0.2">
      <c r="T2983" s="6">
        <f>+S2983*N2983</f>
        <v>0</v>
      </c>
      <c r="U2983" s="6">
        <f>+S2983*Q2983</f>
        <v>0</v>
      </c>
      <c r="V2983" s="1" t="str">
        <f>IF(AB2983=0,IFERROR(VLOOKUP(L2983,[1]listaMateriales!A:K,11,0),"-"),"Sin producto")</f>
        <v>Sin Producto</v>
      </c>
      <c r="W2983" s="6">
        <f>+IF(OR(K2983="27",K2983="28",K2983="29"),VLOOKUP(L2983,[1]listaMateriales!A:E,5,0),0)*N2983/1000</f>
        <v>0</v>
      </c>
      <c r="X2983" s="6">
        <f>+IF(W2983=0,0,T2983/W2983)</f>
        <v>0</v>
      </c>
      <c r="Y2983" s="1" t="str">
        <f>MID(L2983,14,1)</f>
        <v/>
      </c>
      <c r="Z2983" s="2" t="str">
        <f>IF(IFERROR(FIND("PUL",M2983,1),0)&gt;1,"pulido","no")</f>
        <v>no</v>
      </c>
      <c r="AA2983" s="2" t="str">
        <f>IF(IFERROR(FIND("BIOC",M2983,1),0)&gt;1,"BIOCITY","no")</f>
        <v>no</v>
      </c>
      <c r="AB2983" s="2">
        <f>IFERROR(SEARCH("INT",F2983,1),0)+IFERROR(SEARCH("DEV",F2983,1),0)+IFERROR(SEARCH("FC",F2983,1),0)+IFERROR(SEARCH("USD",F2983,1),0)</f>
        <v>0</v>
      </c>
    </row>
    <row r="2984" spans="20:28" x14ac:dyDescent="0.2">
      <c r="T2984" s="6">
        <f>+S2984*N2984</f>
        <v>0</v>
      </c>
      <c r="U2984" s="6">
        <f>+S2984*Q2984</f>
        <v>0</v>
      </c>
      <c r="V2984" s="1" t="str">
        <f>IF(AB2984=0,IFERROR(VLOOKUP(L2984,[1]listaMateriales!A:K,11,0),"-"),"Sin producto")</f>
        <v>Sin Producto</v>
      </c>
      <c r="W2984" s="6">
        <f>+IF(OR(K2984="27",K2984="28",K2984="29"),VLOOKUP(L2984,[1]listaMateriales!A:E,5,0),0)*N2984/1000</f>
        <v>0</v>
      </c>
      <c r="X2984" s="6">
        <f>+IF(W2984=0,0,T2984/W2984)</f>
        <v>0</v>
      </c>
      <c r="Y2984" s="1" t="str">
        <f>MID(L2984,14,1)</f>
        <v/>
      </c>
      <c r="Z2984" s="2" t="str">
        <f>IF(IFERROR(FIND("PUL",M2984,1),0)&gt;1,"pulido","no")</f>
        <v>no</v>
      </c>
      <c r="AA2984" s="2" t="str">
        <f>IF(IFERROR(FIND("BIOC",M2984,1),0)&gt;1,"BIOCITY","no")</f>
        <v>no</v>
      </c>
      <c r="AB2984" s="2">
        <f>IFERROR(SEARCH("INT",F2984,1),0)+IFERROR(SEARCH("DEV",F2984,1),0)+IFERROR(SEARCH("FC",F2984,1),0)+IFERROR(SEARCH("USD",F2984,1),0)</f>
        <v>0</v>
      </c>
    </row>
    <row r="2985" spans="20:28" x14ac:dyDescent="0.2">
      <c r="T2985" s="6">
        <f>+S2985*N2985</f>
        <v>0</v>
      </c>
      <c r="U2985" s="6">
        <f>+S2985*Q2985</f>
        <v>0</v>
      </c>
      <c r="V2985" s="1" t="str">
        <f>IF(AB2985=0,IFERROR(VLOOKUP(L2985,[1]listaMateriales!A:K,11,0),"-"),"Sin producto")</f>
        <v>Sin Producto</v>
      </c>
      <c r="W2985" s="6">
        <f>+IF(OR(K2985="27",K2985="28",K2985="29"),VLOOKUP(L2985,[1]listaMateriales!A:E,5,0),0)*N2985/1000</f>
        <v>0</v>
      </c>
      <c r="X2985" s="6">
        <f>+IF(W2985=0,0,T2985/W2985)</f>
        <v>0</v>
      </c>
      <c r="Y2985" s="1" t="str">
        <f>MID(L2985,14,1)</f>
        <v/>
      </c>
      <c r="Z2985" s="2" t="str">
        <f>IF(IFERROR(FIND("PUL",M2985,1),0)&gt;1,"pulido","no")</f>
        <v>no</v>
      </c>
      <c r="AA2985" s="2" t="str">
        <f>IF(IFERROR(FIND("BIOC",M2985,1),0)&gt;1,"BIOCITY","no")</f>
        <v>no</v>
      </c>
      <c r="AB2985" s="2">
        <f>IFERROR(SEARCH("INT",F2985,1),0)+IFERROR(SEARCH("DEV",F2985,1),0)+IFERROR(SEARCH("FC",F2985,1),0)+IFERROR(SEARCH("USD",F2985,1),0)</f>
        <v>0</v>
      </c>
    </row>
    <row r="2986" spans="20:28" x14ac:dyDescent="0.2">
      <c r="T2986" s="6">
        <f>+S2986*N2986</f>
        <v>0</v>
      </c>
      <c r="U2986" s="6">
        <f>+S2986*Q2986</f>
        <v>0</v>
      </c>
      <c r="V2986" s="1" t="str">
        <f>IF(AB2986=0,IFERROR(VLOOKUP(L2986,[1]listaMateriales!A:K,11,0),"-"),"Sin producto")</f>
        <v>Sin Producto</v>
      </c>
      <c r="W2986" s="6">
        <f>+IF(OR(K2986="27",K2986="28",K2986="29"),VLOOKUP(L2986,[1]listaMateriales!A:E,5,0),0)*N2986/1000</f>
        <v>0</v>
      </c>
      <c r="X2986" s="6">
        <f>+IF(W2986=0,0,T2986/W2986)</f>
        <v>0</v>
      </c>
      <c r="Y2986" s="1" t="str">
        <f>MID(L2986,14,1)</f>
        <v/>
      </c>
      <c r="Z2986" s="2" t="str">
        <f>IF(IFERROR(FIND("PUL",M2986,1),0)&gt;1,"pulido","no")</f>
        <v>no</v>
      </c>
      <c r="AA2986" s="2" t="str">
        <f>IF(IFERROR(FIND("BIOC",M2986,1),0)&gt;1,"BIOCITY","no")</f>
        <v>no</v>
      </c>
      <c r="AB2986" s="2">
        <f>IFERROR(SEARCH("INT",F2986,1),0)+IFERROR(SEARCH("DEV",F2986,1),0)+IFERROR(SEARCH("FC",F2986,1),0)+IFERROR(SEARCH("USD",F2986,1),0)</f>
        <v>0</v>
      </c>
    </row>
    <row r="2987" spans="20:28" x14ac:dyDescent="0.2">
      <c r="T2987" s="6">
        <f>+S2987*N2987</f>
        <v>0</v>
      </c>
      <c r="U2987" s="6">
        <f>+S2987*Q2987</f>
        <v>0</v>
      </c>
      <c r="V2987" s="1" t="str">
        <f>IF(AB2987=0,IFERROR(VLOOKUP(L2987,[1]listaMateriales!A:K,11,0),"-"),"Sin producto")</f>
        <v>Sin Producto</v>
      </c>
      <c r="W2987" s="6">
        <f>+IF(OR(K2987="27",K2987="28",K2987="29"),VLOOKUP(L2987,[1]listaMateriales!A:E,5,0),0)*N2987/1000</f>
        <v>0</v>
      </c>
      <c r="X2987" s="6">
        <f>+IF(W2987=0,0,T2987/W2987)</f>
        <v>0</v>
      </c>
      <c r="Y2987" s="1" t="str">
        <f>MID(L2987,14,1)</f>
        <v/>
      </c>
      <c r="Z2987" s="2" t="str">
        <f>IF(IFERROR(FIND("PUL",M2987,1),0)&gt;1,"pulido","no")</f>
        <v>no</v>
      </c>
      <c r="AA2987" s="2" t="str">
        <f>IF(IFERROR(FIND("BIOC",M2987,1),0)&gt;1,"BIOCITY","no")</f>
        <v>no</v>
      </c>
      <c r="AB2987" s="2">
        <f>IFERROR(SEARCH("INT",F2987,1),0)+IFERROR(SEARCH("DEV",F2987,1),0)+IFERROR(SEARCH("FC",F2987,1),0)+IFERROR(SEARCH("USD",F2987,1),0)</f>
        <v>0</v>
      </c>
    </row>
    <row r="2988" spans="20:28" x14ac:dyDescent="0.2">
      <c r="T2988" s="6">
        <f>+S2988*N2988</f>
        <v>0</v>
      </c>
      <c r="U2988" s="6">
        <f>+S2988*Q2988</f>
        <v>0</v>
      </c>
      <c r="V2988" s="1" t="str">
        <f>IF(AB2988=0,IFERROR(VLOOKUP(L2988,[1]listaMateriales!A:K,11,0),"-"),"Sin producto")</f>
        <v>Sin Producto</v>
      </c>
      <c r="W2988" s="6">
        <f>+IF(OR(K2988="27",K2988="28",K2988="29"),VLOOKUP(L2988,[1]listaMateriales!A:E,5,0),0)*N2988/1000</f>
        <v>0</v>
      </c>
      <c r="X2988" s="6">
        <f>+IF(W2988=0,0,T2988/W2988)</f>
        <v>0</v>
      </c>
      <c r="Y2988" s="1" t="str">
        <f>MID(L2988,14,1)</f>
        <v/>
      </c>
      <c r="Z2988" s="2" t="str">
        <f>IF(IFERROR(FIND("PUL",M2988,1),0)&gt;1,"pulido","no")</f>
        <v>no</v>
      </c>
      <c r="AA2988" s="2" t="str">
        <f>IF(IFERROR(FIND("BIOC",M2988,1),0)&gt;1,"BIOCITY","no")</f>
        <v>no</v>
      </c>
      <c r="AB2988" s="2">
        <f>IFERROR(SEARCH("INT",F2988,1),0)+IFERROR(SEARCH("DEV",F2988,1),0)+IFERROR(SEARCH("FC",F2988,1),0)+IFERROR(SEARCH("USD",F2988,1),0)</f>
        <v>0</v>
      </c>
    </row>
    <row r="2989" spans="20:28" x14ac:dyDescent="0.2">
      <c r="T2989" s="6">
        <f>+S2989*N2989</f>
        <v>0</v>
      </c>
      <c r="U2989" s="6">
        <f>+S2989*Q2989</f>
        <v>0</v>
      </c>
      <c r="V2989" s="1" t="str">
        <f>IF(AB2989=0,IFERROR(VLOOKUP(L2989,[1]listaMateriales!A:K,11,0),"-"),"Sin producto")</f>
        <v>Sin Producto</v>
      </c>
      <c r="W2989" s="6">
        <f>+IF(OR(K2989="27",K2989="28",K2989="29"),VLOOKUP(L2989,[1]listaMateriales!A:E,5,0),0)*N2989/1000</f>
        <v>0</v>
      </c>
      <c r="X2989" s="6">
        <f>+IF(W2989=0,0,T2989/W2989)</f>
        <v>0</v>
      </c>
      <c r="Y2989" s="1" t="str">
        <f>MID(L2989,14,1)</f>
        <v/>
      </c>
      <c r="Z2989" s="2" t="str">
        <f>IF(IFERROR(FIND("PUL",M2989,1),0)&gt;1,"pulido","no")</f>
        <v>no</v>
      </c>
      <c r="AA2989" s="2" t="str">
        <f>IF(IFERROR(FIND("BIOC",M2989,1),0)&gt;1,"BIOCITY","no")</f>
        <v>no</v>
      </c>
      <c r="AB2989" s="2">
        <f>IFERROR(SEARCH("INT",F2989,1),0)+IFERROR(SEARCH("DEV",F2989,1),0)+IFERROR(SEARCH("FC",F2989,1),0)+IFERROR(SEARCH("USD",F2989,1),0)</f>
        <v>0</v>
      </c>
    </row>
    <row r="2990" spans="20:28" x14ac:dyDescent="0.2">
      <c r="T2990" s="6">
        <f>+S2990*N2990</f>
        <v>0</v>
      </c>
      <c r="U2990" s="6">
        <f>+S2990*Q2990</f>
        <v>0</v>
      </c>
      <c r="V2990" s="1" t="str">
        <f>IF(AB2990=0,IFERROR(VLOOKUP(L2990,[1]listaMateriales!A:K,11,0),"-"),"Sin producto")</f>
        <v>Sin Producto</v>
      </c>
      <c r="W2990" s="6">
        <f>+IF(OR(K2990="27",K2990="28",K2990="29"),VLOOKUP(L2990,[1]listaMateriales!A:E,5,0),0)*N2990/1000</f>
        <v>0</v>
      </c>
      <c r="X2990" s="6">
        <f>+IF(W2990=0,0,T2990/W2990)</f>
        <v>0</v>
      </c>
      <c r="Y2990" s="1" t="str">
        <f>MID(L2990,14,1)</f>
        <v/>
      </c>
      <c r="Z2990" s="2" t="str">
        <f>IF(IFERROR(FIND("PUL",M2990,1),0)&gt;1,"pulido","no")</f>
        <v>no</v>
      </c>
      <c r="AA2990" s="2" t="str">
        <f>IF(IFERROR(FIND("BIOC",M2990,1),0)&gt;1,"BIOCITY","no")</f>
        <v>no</v>
      </c>
      <c r="AB2990" s="2">
        <f>IFERROR(SEARCH("INT",F2990,1),0)+IFERROR(SEARCH("DEV",F2990,1),0)+IFERROR(SEARCH("FC",F2990,1),0)+IFERROR(SEARCH("USD",F2990,1),0)</f>
        <v>0</v>
      </c>
    </row>
    <row r="2991" spans="20:28" x14ac:dyDescent="0.2">
      <c r="T2991" s="6">
        <f>+S2991*N2991</f>
        <v>0</v>
      </c>
      <c r="U2991" s="6">
        <f>+S2991*Q2991</f>
        <v>0</v>
      </c>
      <c r="V2991" s="1" t="str">
        <f>IF(AB2991=0,IFERROR(VLOOKUP(L2991,[1]listaMateriales!A:K,11,0),"-"),"Sin producto")</f>
        <v>Sin Producto</v>
      </c>
      <c r="W2991" s="6">
        <f>+IF(OR(K2991="27",K2991="28",K2991="29"),VLOOKUP(L2991,[1]listaMateriales!A:E,5,0),0)*N2991/1000</f>
        <v>0</v>
      </c>
      <c r="X2991" s="6">
        <f>+IF(W2991=0,0,T2991/W2991)</f>
        <v>0</v>
      </c>
      <c r="Y2991" s="1" t="str">
        <f>MID(L2991,14,1)</f>
        <v/>
      </c>
      <c r="Z2991" s="2" t="str">
        <f>IF(IFERROR(FIND("PUL",M2991,1),0)&gt;1,"pulido","no")</f>
        <v>no</v>
      </c>
      <c r="AA2991" s="2" t="str">
        <f>IF(IFERROR(FIND("BIOC",M2991,1),0)&gt;1,"BIOCITY","no")</f>
        <v>no</v>
      </c>
      <c r="AB2991" s="2">
        <f>IFERROR(SEARCH("INT",F2991,1),0)+IFERROR(SEARCH("DEV",F2991,1),0)+IFERROR(SEARCH("FC",F2991,1),0)+IFERROR(SEARCH("USD",F2991,1),0)</f>
        <v>0</v>
      </c>
    </row>
    <row r="2992" spans="20:28" x14ac:dyDescent="0.2">
      <c r="T2992" s="6">
        <f>+S2992*N2992</f>
        <v>0</v>
      </c>
      <c r="U2992" s="6">
        <f>+S2992*Q2992</f>
        <v>0</v>
      </c>
      <c r="V2992" s="1" t="str">
        <f>IF(AB2992=0,IFERROR(VLOOKUP(L2992,[1]listaMateriales!A:K,11,0),"-"),"Sin producto")</f>
        <v>Sin Producto</v>
      </c>
      <c r="W2992" s="6">
        <f>+IF(OR(K2992="27",K2992="28",K2992="29"),VLOOKUP(L2992,[1]listaMateriales!A:E,5,0),0)*N2992/1000</f>
        <v>0</v>
      </c>
      <c r="X2992" s="6">
        <f>+IF(W2992=0,0,T2992/W2992)</f>
        <v>0</v>
      </c>
      <c r="Y2992" s="1" t="str">
        <f>MID(L2992,14,1)</f>
        <v/>
      </c>
      <c r="Z2992" s="2" t="str">
        <f>IF(IFERROR(FIND("PUL",M2992,1),0)&gt;1,"pulido","no")</f>
        <v>no</v>
      </c>
      <c r="AA2992" s="2" t="str">
        <f>IF(IFERROR(FIND("BIOC",M2992,1),0)&gt;1,"BIOCITY","no")</f>
        <v>no</v>
      </c>
      <c r="AB2992" s="2">
        <f>IFERROR(SEARCH("INT",F2992,1),0)+IFERROR(SEARCH("DEV",F2992,1),0)+IFERROR(SEARCH("FC",F2992,1),0)+IFERROR(SEARCH("USD",F2992,1),0)</f>
        <v>0</v>
      </c>
    </row>
    <row r="2993" spans="20:28" x14ac:dyDescent="0.2">
      <c r="T2993" s="6">
        <f>+S2993*N2993</f>
        <v>0</v>
      </c>
      <c r="U2993" s="6">
        <f>+S2993*Q2993</f>
        <v>0</v>
      </c>
      <c r="V2993" s="1" t="str">
        <f>IF(AB2993=0,IFERROR(VLOOKUP(L2993,[1]listaMateriales!A:K,11,0),"-"),"Sin producto")</f>
        <v>Sin Producto</v>
      </c>
      <c r="W2993" s="6">
        <f>+IF(OR(K2993="27",K2993="28",K2993="29"),VLOOKUP(L2993,[1]listaMateriales!A:E,5,0),0)*N2993/1000</f>
        <v>0</v>
      </c>
      <c r="X2993" s="6">
        <f>+IF(W2993=0,0,T2993/W2993)</f>
        <v>0</v>
      </c>
      <c r="Y2993" s="1" t="str">
        <f>MID(L2993,14,1)</f>
        <v/>
      </c>
      <c r="Z2993" s="2" t="str">
        <f>IF(IFERROR(FIND("PUL",M2993,1),0)&gt;1,"pulido","no")</f>
        <v>no</v>
      </c>
      <c r="AA2993" s="2" t="str">
        <f>IF(IFERROR(FIND("BIOC",M2993,1),0)&gt;1,"BIOCITY","no")</f>
        <v>no</v>
      </c>
      <c r="AB2993" s="2">
        <f>IFERROR(SEARCH("INT",F2993,1),0)+IFERROR(SEARCH("DEV",F2993,1),0)+IFERROR(SEARCH("FC",F2993,1),0)+IFERROR(SEARCH("USD",F2993,1),0)</f>
        <v>0</v>
      </c>
    </row>
    <row r="2994" spans="20:28" x14ac:dyDescent="0.2">
      <c r="T2994" s="6">
        <f>+S2994*N2994</f>
        <v>0</v>
      </c>
      <c r="U2994" s="6">
        <f>+S2994*Q2994</f>
        <v>0</v>
      </c>
      <c r="V2994" s="1" t="str">
        <f>IF(AB2994=0,IFERROR(VLOOKUP(L2994,[1]listaMateriales!A:K,11,0),"-"),"Sin producto")</f>
        <v>Sin Producto</v>
      </c>
      <c r="W2994" s="6">
        <f>+IF(OR(K2994="27",K2994="28",K2994="29"),VLOOKUP(L2994,[1]listaMateriales!A:E,5,0),0)*N2994/1000</f>
        <v>0</v>
      </c>
      <c r="X2994" s="6">
        <f>+IF(W2994=0,0,T2994/W2994)</f>
        <v>0</v>
      </c>
      <c r="Y2994" s="1" t="str">
        <f>MID(L2994,14,1)</f>
        <v/>
      </c>
      <c r="Z2994" s="2" t="str">
        <f>IF(IFERROR(FIND("PUL",M2994,1),0)&gt;1,"pulido","no")</f>
        <v>no</v>
      </c>
      <c r="AA2994" s="2" t="str">
        <f>IF(IFERROR(FIND("BIOC",M2994,1),0)&gt;1,"BIOCITY","no")</f>
        <v>no</v>
      </c>
      <c r="AB2994" s="2">
        <f>IFERROR(SEARCH("INT",F2994,1),0)+IFERROR(SEARCH("DEV",F2994,1),0)+IFERROR(SEARCH("FC",F2994,1),0)+IFERROR(SEARCH("USD",F2994,1),0)</f>
        <v>0</v>
      </c>
    </row>
    <row r="2995" spans="20:28" x14ac:dyDescent="0.2">
      <c r="T2995" s="6">
        <f>+S2995*N2995</f>
        <v>0</v>
      </c>
      <c r="U2995" s="6">
        <f>+S2995*Q2995</f>
        <v>0</v>
      </c>
      <c r="V2995" s="1" t="str">
        <f>IF(AB2995=0,IFERROR(VLOOKUP(L2995,[1]listaMateriales!A:K,11,0),"-"),"Sin producto")</f>
        <v>Sin Producto</v>
      </c>
      <c r="W2995" s="6">
        <f>+IF(OR(K2995="27",K2995="28",K2995="29"),VLOOKUP(L2995,[1]listaMateriales!A:E,5,0),0)*N2995/1000</f>
        <v>0</v>
      </c>
      <c r="X2995" s="6">
        <f>+IF(W2995=0,0,T2995/W2995)</f>
        <v>0</v>
      </c>
      <c r="Y2995" s="1" t="str">
        <f>MID(L2995,14,1)</f>
        <v/>
      </c>
      <c r="Z2995" s="2" t="str">
        <f>IF(IFERROR(FIND("PUL",M2995,1),0)&gt;1,"pulido","no")</f>
        <v>no</v>
      </c>
      <c r="AA2995" s="2" t="str">
        <f>IF(IFERROR(FIND("BIOC",M2995,1),0)&gt;1,"BIOCITY","no")</f>
        <v>no</v>
      </c>
      <c r="AB2995" s="2">
        <f>IFERROR(SEARCH("INT",F2995,1),0)+IFERROR(SEARCH("DEV",F2995,1),0)+IFERROR(SEARCH("FC",F2995,1),0)+IFERROR(SEARCH("USD",F2995,1),0)</f>
        <v>0</v>
      </c>
    </row>
    <row r="2996" spans="20:28" x14ac:dyDescent="0.2">
      <c r="T2996" s="6">
        <f>+S2996*N2996</f>
        <v>0</v>
      </c>
      <c r="U2996" s="6">
        <f>+S2996*Q2996</f>
        <v>0</v>
      </c>
      <c r="V2996" s="1" t="str">
        <f>IF(AB2996=0,IFERROR(VLOOKUP(L2996,[1]listaMateriales!A:K,11,0),"-"),"Sin producto")</f>
        <v>Sin Producto</v>
      </c>
      <c r="W2996" s="6">
        <f>+IF(OR(K2996="27",K2996="28",K2996="29"),VLOOKUP(L2996,[1]listaMateriales!A:E,5,0),0)*N2996/1000</f>
        <v>0</v>
      </c>
      <c r="X2996" s="6">
        <f>+IF(W2996=0,0,T2996/W2996)</f>
        <v>0</v>
      </c>
      <c r="Y2996" s="1" t="str">
        <f>MID(L2996,14,1)</f>
        <v/>
      </c>
      <c r="Z2996" s="2" t="str">
        <f>IF(IFERROR(FIND("PUL",M2996,1),0)&gt;1,"pulido","no")</f>
        <v>no</v>
      </c>
      <c r="AA2996" s="2" t="str">
        <f>IF(IFERROR(FIND("BIOC",M2996,1),0)&gt;1,"BIOCITY","no")</f>
        <v>no</v>
      </c>
      <c r="AB2996" s="2">
        <f>IFERROR(SEARCH("INT",F2996,1),0)+IFERROR(SEARCH("DEV",F2996,1),0)+IFERROR(SEARCH("FC",F2996,1),0)+IFERROR(SEARCH("USD",F2996,1),0)</f>
        <v>0</v>
      </c>
    </row>
    <row r="2997" spans="20:28" x14ac:dyDescent="0.2">
      <c r="T2997" s="6">
        <f>+S2997*N2997</f>
        <v>0</v>
      </c>
      <c r="U2997" s="6">
        <f>+S2997*Q2997</f>
        <v>0</v>
      </c>
      <c r="V2997" s="1" t="str">
        <f>IF(AB2997=0,IFERROR(VLOOKUP(L2997,[1]listaMateriales!A:K,11,0),"-"),"Sin producto")</f>
        <v>Sin Producto</v>
      </c>
      <c r="W2997" s="6">
        <f>+IF(OR(K2997="27",K2997="28",K2997="29"),VLOOKUP(L2997,[1]listaMateriales!A:E,5,0),0)*N2997/1000</f>
        <v>0</v>
      </c>
      <c r="X2997" s="6">
        <f>+IF(W2997=0,0,T2997/W2997)</f>
        <v>0</v>
      </c>
      <c r="Y2997" s="1" t="str">
        <f>MID(L2997,14,1)</f>
        <v/>
      </c>
      <c r="Z2997" s="2" t="str">
        <f>IF(IFERROR(FIND("PUL",M2997,1),0)&gt;1,"pulido","no")</f>
        <v>no</v>
      </c>
      <c r="AA2997" s="2" t="str">
        <f>IF(IFERROR(FIND("BIOC",M2997,1),0)&gt;1,"BIOCITY","no")</f>
        <v>no</v>
      </c>
      <c r="AB2997" s="2">
        <f>IFERROR(SEARCH("INT",F2997,1),0)+IFERROR(SEARCH("DEV",F2997,1),0)+IFERROR(SEARCH("FC",F2997,1),0)+IFERROR(SEARCH("USD",F2997,1),0)</f>
        <v>0</v>
      </c>
    </row>
    <row r="2998" spans="20:28" x14ac:dyDescent="0.2">
      <c r="T2998" s="6">
        <f>+S2998*N2998</f>
        <v>0</v>
      </c>
      <c r="U2998" s="6">
        <f>+S2998*Q2998</f>
        <v>0</v>
      </c>
      <c r="V2998" s="1" t="str">
        <f>IF(AB2998=0,IFERROR(VLOOKUP(L2998,[1]listaMateriales!A:K,11,0),"-"),"Sin producto")</f>
        <v>Sin Producto</v>
      </c>
      <c r="W2998" s="6">
        <f>+IF(OR(K2998="27",K2998="28",K2998="29"),VLOOKUP(L2998,[1]listaMateriales!A:E,5,0),0)*N2998/1000</f>
        <v>0</v>
      </c>
      <c r="X2998" s="6">
        <f>+IF(W2998=0,0,T2998/W2998)</f>
        <v>0</v>
      </c>
      <c r="Y2998" s="1" t="str">
        <f>MID(L2998,14,1)</f>
        <v/>
      </c>
      <c r="Z2998" s="2" t="str">
        <f>IF(IFERROR(FIND("PUL",M2998,1),0)&gt;1,"pulido","no")</f>
        <v>no</v>
      </c>
      <c r="AA2998" s="2" t="str">
        <f>IF(IFERROR(FIND("BIOC",M2998,1),0)&gt;1,"BIOCITY","no")</f>
        <v>no</v>
      </c>
      <c r="AB2998" s="2">
        <f>IFERROR(SEARCH("INT",F2998,1),0)+IFERROR(SEARCH("DEV",F2998,1),0)+IFERROR(SEARCH("FC",F2998,1),0)+IFERROR(SEARCH("USD",F2998,1),0)</f>
        <v>0</v>
      </c>
    </row>
    <row r="2999" spans="20:28" x14ac:dyDescent="0.2">
      <c r="T2999" s="6">
        <f>+S2999*N2999</f>
        <v>0</v>
      </c>
      <c r="U2999" s="6">
        <f>+S2999*Q2999</f>
        <v>0</v>
      </c>
      <c r="V2999" s="1" t="str">
        <f>IF(AB2999=0,IFERROR(VLOOKUP(L2999,[1]listaMateriales!A:K,11,0),"-"),"Sin producto")</f>
        <v>Sin Producto</v>
      </c>
      <c r="W2999" s="6">
        <f>+IF(OR(K2999="27",K2999="28",K2999="29"),VLOOKUP(L2999,[1]listaMateriales!A:E,5,0),0)*N2999/1000</f>
        <v>0</v>
      </c>
      <c r="X2999" s="6">
        <f>+IF(W2999=0,0,T2999/W2999)</f>
        <v>0</v>
      </c>
      <c r="Y2999" s="1" t="str">
        <f>MID(L2999,14,1)</f>
        <v/>
      </c>
      <c r="Z2999" s="2" t="str">
        <f>IF(IFERROR(FIND("PUL",M2999,1),0)&gt;1,"pulido","no")</f>
        <v>no</v>
      </c>
      <c r="AA2999" s="2" t="str">
        <f>IF(IFERROR(FIND("BIOC",M2999,1),0)&gt;1,"BIOCITY","no")</f>
        <v>no</v>
      </c>
      <c r="AB2999" s="2">
        <f>IFERROR(SEARCH("INT",F2999,1),0)+IFERROR(SEARCH("DEV",F2999,1),0)+IFERROR(SEARCH("FC",F2999,1),0)+IFERROR(SEARCH("USD",F2999,1),0)</f>
        <v>0</v>
      </c>
    </row>
    <row r="3000" spans="20:28" x14ac:dyDescent="0.2">
      <c r="T3000" s="6">
        <f>+S3000*N3000</f>
        <v>0</v>
      </c>
      <c r="U3000" s="6">
        <f>+S3000*Q3000</f>
        <v>0</v>
      </c>
      <c r="V3000" s="1" t="str">
        <f>IF(AB3000=0,IFERROR(VLOOKUP(L3000,[1]listaMateriales!A:K,11,0),"-"),"Sin producto")</f>
        <v>Sin Producto</v>
      </c>
      <c r="W3000" s="6">
        <f>+IF(OR(K3000="27",K3000="28",K3000="29"),VLOOKUP(L3000,[1]listaMateriales!A:E,5,0),0)*N3000/1000</f>
        <v>0</v>
      </c>
      <c r="X3000" s="6">
        <f>+IF(W3000=0,0,T3000/W3000)</f>
        <v>0</v>
      </c>
      <c r="Y3000" s="1" t="str">
        <f>MID(L3000,14,1)</f>
        <v/>
      </c>
      <c r="Z3000" s="2" t="str">
        <f>IF(IFERROR(FIND("PUL",M3000,1),0)&gt;1,"pulido","no")</f>
        <v>no</v>
      </c>
      <c r="AA3000" s="2" t="str">
        <f>IF(IFERROR(FIND("BIOC",M3000,1),0)&gt;1,"BIOCITY","no")</f>
        <v>no</v>
      </c>
      <c r="AB3000" s="2">
        <f>IFERROR(SEARCH("INT",F3000,1),0)+IFERROR(SEARCH("DEV",F3000,1),0)+IFERROR(SEARCH("FC",F3000,1),0)+IFERROR(SEARCH("USD",F3000,1),0)</f>
        <v>0</v>
      </c>
    </row>
    <row r="3001" spans="20:28" x14ac:dyDescent="0.2">
      <c r="T3001" s="6">
        <f>+S3001*N3001</f>
        <v>0</v>
      </c>
      <c r="U3001" s="6">
        <f>+S3001*Q3001</f>
        <v>0</v>
      </c>
      <c r="V3001" s="1" t="str">
        <f>IF(AB3001=0,IFERROR(VLOOKUP(L3001,[1]listaMateriales!A:K,11,0),"-"),"Sin producto")</f>
        <v>Sin Producto</v>
      </c>
      <c r="W3001" s="6">
        <f>+IF(OR(K3001="27",K3001="28",K3001="29"),VLOOKUP(L3001,[1]listaMateriales!A:E,5,0),0)*N3001/1000</f>
        <v>0</v>
      </c>
      <c r="X3001" s="6">
        <f>+IF(W3001=0,0,T3001/W3001)</f>
        <v>0</v>
      </c>
      <c r="Y3001" s="1" t="str">
        <f>MID(L3001,14,1)</f>
        <v/>
      </c>
      <c r="Z3001" s="2" t="str">
        <f>IF(IFERROR(FIND("PUL",M3001,1),0)&gt;1,"pulido","no")</f>
        <v>no</v>
      </c>
      <c r="AA3001" s="2" t="str">
        <f>IF(IFERROR(FIND("BIOC",M3001,1),0)&gt;1,"BIOCITY","no")</f>
        <v>no</v>
      </c>
      <c r="AB3001" s="2">
        <f>IFERROR(SEARCH("INT",F3001,1),0)+IFERROR(SEARCH("DEV",F3001,1),0)+IFERROR(SEARCH("FC",F3001,1),0)+IFERROR(SEARCH("USD",F3001,1),0)</f>
        <v>0</v>
      </c>
    </row>
    <row r="3002" spans="20:28" x14ac:dyDescent="0.2">
      <c r="T3002" s="6">
        <f>+S3002*N3002</f>
        <v>0</v>
      </c>
      <c r="U3002" s="6">
        <f>+S3002*Q3002</f>
        <v>0</v>
      </c>
      <c r="V3002" s="1" t="str">
        <f>IF(AB3002=0,IFERROR(VLOOKUP(L3002,[1]listaMateriales!A:K,11,0),"-"),"Sin producto")</f>
        <v>Sin Producto</v>
      </c>
      <c r="W3002" s="6">
        <f>+IF(OR(K3002="27",K3002="28",K3002="29"),VLOOKUP(L3002,[1]listaMateriales!A:E,5,0),0)*N3002/1000</f>
        <v>0</v>
      </c>
      <c r="X3002" s="6">
        <f>+IF(W3002=0,0,T3002/W3002)</f>
        <v>0</v>
      </c>
      <c r="Y3002" s="1" t="str">
        <f>MID(L3002,14,1)</f>
        <v/>
      </c>
      <c r="Z3002" s="2" t="str">
        <f>IF(IFERROR(FIND("PUL",M3002,1),0)&gt;1,"pulido","no")</f>
        <v>no</v>
      </c>
      <c r="AA3002" s="2" t="str">
        <f>IF(IFERROR(FIND("BIOC",M3002,1),0)&gt;1,"BIOCITY","no")</f>
        <v>no</v>
      </c>
      <c r="AB3002" s="2">
        <f>IFERROR(SEARCH("INT",F3002,1),0)+IFERROR(SEARCH("DEV",F3002,1),0)+IFERROR(SEARCH("FC",F3002,1),0)+IFERROR(SEARCH("USD",F3002,1),0)</f>
        <v>0</v>
      </c>
    </row>
    <row r="3003" spans="20:28" x14ac:dyDescent="0.2">
      <c r="T3003" s="6">
        <f>+S3003*N3003</f>
        <v>0</v>
      </c>
      <c r="U3003" s="6">
        <f>+S3003*Q3003</f>
        <v>0</v>
      </c>
      <c r="V3003" s="1" t="str">
        <f>IF(AB3003=0,IFERROR(VLOOKUP(L3003,[1]listaMateriales!A:K,11,0),"-"),"Sin producto")</f>
        <v>Sin Producto</v>
      </c>
      <c r="W3003" s="6">
        <f>+IF(OR(K3003="27",K3003="28",K3003="29"),VLOOKUP(L3003,[1]listaMateriales!A:E,5,0),0)*N3003/1000</f>
        <v>0</v>
      </c>
      <c r="X3003" s="6">
        <f>+IF(W3003=0,0,T3003/W3003)</f>
        <v>0</v>
      </c>
      <c r="Y3003" s="1" t="str">
        <f>MID(L3003,14,1)</f>
        <v/>
      </c>
      <c r="Z3003" s="2" t="str">
        <f>IF(IFERROR(FIND("PUL",M3003,1),0)&gt;1,"pulido","no")</f>
        <v>no</v>
      </c>
      <c r="AA3003" s="2" t="str">
        <f>IF(IFERROR(FIND("BIOC",M3003,1),0)&gt;1,"BIOCITY","no")</f>
        <v>no</v>
      </c>
      <c r="AB3003" s="2">
        <f>IFERROR(SEARCH("INT",F3003,1),0)+IFERROR(SEARCH("DEV",F3003,1),0)+IFERROR(SEARCH("FC",F3003,1),0)+IFERROR(SEARCH("USD",F3003,1),0)</f>
        <v>0</v>
      </c>
    </row>
    <row r="3004" spans="20:28" x14ac:dyDescent="0.2">
      <c r="T3004" s="6">
        <f>+S3004*N3004</f>
        <v>0</v>
      </c>
      <c r="U3004" s="6">
        <f>+S3004*Q3004</f>
        <v>0</v>
      </c>
      <c r="V3004" s="1" t="str">
        <f>IF(AB3004=0,IFERROR(VLOOKUP(L3004,[1]listaMateriales!A:K,11,0),"-"),"Sin producto")</f>
        <v>Sin Producto</v>
      </c>
      <c r="W3004" s="6">
        <f>+IF(OR(K3004="27",K3004="28",K3004="29"),VLOOKUP(L3004,[1]listaMateriales!A:E,5,0),0)*N3004/1000</f>
        <v>0</v>
      </c>
      <c r="X3004" s="6">
        <f>+IF(W3004=0,0,T3004/W3004)</f>
        <v>0</v>
      </c>
      <c r="Y3004" s="1" t="str">
        <f>MID(L3004,14,1)</f>
        <v/>
      </c>
      <c r="Z3004" s="2" t="str">
        <f>IF(IFERROR(FIND("PUL",M3004,1),0)&gt;1,"pulido","no")</f>
        <v>no</v>
      </c>
      <c r="AA3004" s="2" t="str">
        <f>IF(IFERROR(FIND("BIOC",M3004,1),0)&gt;1,"BIOCITY","no")</f>
        <v>no</v>
      </c>
      <c r="AB3004" s="2">
        <f>IFERROR(SEARCH("INT",F3004,1),0)+IFERROR(SEARCH("DEV",F3004,1),0)+IFERROR(SEARCH("FC",F3004,1),0)+IFERROR(SEARCH("USD",F3004,1),0)</f>
        <v>0</v>
      </c>
    </row>
    <row r="3005" spans="20:28" x14ac:dyDescent="0.2">
      <c r="T3005" s="6">
        <f>+S3005*N3005</f>
        <v>0</v>
      </c>
      <c r="U3005" s="6">
        <f>+S3005*Q3005</f>
        <v>0</v>
      </c>
      <c r="V3005" s="1" t="str">
        <f>IF(AB3005=0,IFERROR(VLOOKUP(L3005,[1]listaMateriales!A:K,11,0),"-"),"Sin producto")</f>
        <v>Sin Producto</v>
      </c>
      <c r="W3005" s="6">
        <f>+IF(OR(K3005="27",K3005="28",K3005="29"),VLOOKUP(L3005,[1]listaMateriales!A:E,5,0),0)*N3005/1000</f>
        <v>0</v>
      </c>
      <c r="X3005" s="6">
        <f>+IF(W3005=0,0,T3005/W3005)</f>
        <v>0</v>
      </c>
      <c r="Y3005" s="1" t="str">
        <f>MID(L3005,14,1)</f>
        <v/>
      </c>
      <c r="Z3005" s="2" t="str">
        <f>IF(IFERROR(FIND("PUL",M3005,1),0)&gt;1,"pulido","no")</f>
        <v>no</v>
      </c>
      <c r="AA3005" s="2" t="str">
        <f>IF(IFERROR(FIND("BIOC",M3005,1),0)&gt;1,"BIOCITY","no")</f>
        <v>no</v>
      </c>
      <c r="AB3005" s="2">
        <f>IFERROR(SEARCH("INT",F3005,1),0)+IFERROR(SEARCH("DEV",F3005,1),0)+IFERROR(SEARCH("FC",F3005,1),0)+IFERROR(SEARCH("USD",F3005,1),0)</f>
        <v>0</v>
      </c>
    </row>
    <row r="3006" spans="20:28" x14ac:dyDescent="0.2">
      <c r="T3006" s="6">
        <f>+S3006*N3006</f>
        <v>0</v>
      </c>
      <c r="U3006" s="6">
        <f>+S3006*Q3006</f>
        <v>0</v>
      </c>
      <c r="V3006" s="1" t="str">
        <f>IF(AB3006=0,IFERROR(VLOOKUP(L3006,[1]listaMateriales!A:K,11,0),"-"),"Sin producto")</f>
        <v>Sin Producto</v>
      </c>
      <c r="W3006" s="6">
        <f>+IF(OR(K3006="27",K3006="28",K3006="29"),VLOOKUP(L3006,[1]listaMateriales!A:E,5,0),0)*N3006/1000</f>
        <v>0</v>
      </c>
      <c r="X3006" s="6">
        <f>+IF(W3006=0,0,T3006/W3006)</f>
        <v>0</v>
      </c>
      <c r="Y3006" s="1" t="str">
        <f>MID(L3006,14,1)</f>
        <v/>
      </c>
      <c r="Z3006" s="2" t="str">
        <f>IF(IFERROR(FIND("PUL",M3006,1),0)&gt;1,"pulido","no")</f>
        <v>no</v>
      </c>
      <c r="AA3006" s="2" t="str">
        <f>IF(IFERROR(FIND("BIOC",M3006,1),0)&gt;1,"BIOCITY","no")</f>
        <v>no</v>
      </c>
      <c r="AB3006" s="2">
        <f>IFERROR(SEARCH("INT",F3006,1),0)+IFERROR(SEARCH("DEV",F3006,1),0)+IFERROR(SEARCH("FC",F3006,1),0)+IFERROR(SEARCH("USD",F3006,1),0)</f>
        <v>0</v>
      </c>
    </row>
    <row r="3007" spans="20:28" x14ac:dyDescent="0.2">
      <c r="T3007" s="6">
        <f>+S3007*N3007</f>
        <v>0</v>
      </c>
      <c r="U3007" s="6">
        <f>+S3007*Q3007</f>
        <v>0</v>
      </c>
      <c r="V3007" s="1" t="str">
        <f>IF(AB3007=0,IFERROR(VLOOKUP(L3007,[1]listaMateriales!A:K,11,0),"-"),"Sin producto")</f>
        <v>Sin Producto</v>
      </c>
      <c r="W3007" s="6">
        <f>+IF(OR(K3007="27",K3007="28",K3007="29"),VLOOKUP(L3007,[1]listaMateriales!A:E,5,0),0)*N3007/1000</f>
        <v>0</v>
      </c>
      <c r="X3007" s="6">
        <f>+IF(W3007=0,0,T3007/W3007)</f>
        <v>0</v>
      </c>
      <c r="Y3007" s="1" t="str">
        <f>MID(L3007,14,1)</f>
        <v/>
      </c>
      <c r="Z3007" s="2" t="str">
        <f>IF(IFERROR(FIND("PUL",M3007,1),0)&gt;1,"pulido","no")</f>
        <v>no</v>
      </c>
      <c r="AA3007" s="2" t="str">
        <f>IF(IFERROR(FIND("BIOC",M3007,1),0)&gt;1,"BIOCITY","no")</f>
        <v>no</v>
      </c>
      <c r="AB3007" s="2">
        <f>IFERROR(SEARCH("INT",F3007,1),0)+IFERROR(SEARCH("DEV",F3007,1),0)+IFERROR(SEARCH("FC",F3007,1),0)+IFERROR(SEARCH("USD",F3007,1),0)</f>
        <v>0</v>
      </c>
    </row>
    <row r="3008" spans="20:28" x14ac:dyDescent="0.2">
      <c r="T3008" s="6">
        <f>+S3008*N3008</f>
        <v>0</v>
      </c>
      <c r="U3008" s="6">
        <f>+S3008*Q3008</f>
        <v>0</v>
      </c>
      <c r="V3008" s="1" t="str">
        <f>IF(AB3008=0,IFERROR(VLOOKUP(L3008,[1]listaMateriales!A:K,11,0),"-"),"Sin producto")</f>
        <v>Sin Producto</v>
      </c>
      <c r="W3008" s="6">
        <f>+IF(OR(K3008="27",K3008="28",K3008="29"),VLOOKUP(L3008,[1]listaMateriales!A:E,5,0),0)*N3008/1000</f>
        <v>0</v>
      </c>
      <c r="X3008" s="6">
        <f>+IF(W3008=0,0,T3008/W3008)</f>
        <v>0</v>
      </c>
      <c r="Y3008" s="1" t="str">
        <f>MID(L3008,14,1)</f>
        <v/>
      </c>
      <c r="Z3008" s="2" t="str">
        <f>IF(IFERROR(FIND("PUL",M3008,1),0)&gt;1,"pulido","no")</f>
        <v>no</v>
      </c>
      <c r="AA3008" s="2" t="str">
        <f>IF(IFERROR(FIND("BIOC",M3008,1),0)&gt;1,"BIOCITY","no")</f>
        <v>no</v>
      </c>
      <c r="AB3008" s="2">
        <f>IFERROR(SEARCH("INT",F3008,1),0)+IFERROR(SEARCH("DEV",F3008,1),0)+IFERROR(SEARCH("FC",F3008,1),0)+IFERROR(SEARCH("USD",F3008,1),0)</f>
        <v>0</v>
      </c>
    </row>
    <row r="3009" spans="20:28" x14ac:dyDescent="0.2">
      <c r="T3009" s="6">
        <f>+S3009*N3009</f>
        <v>0</v>
      </c>
      <c r="U3009" s="6">
        <f>+S3009*Q3009</f>
        <v>0</v>
      </c>
      <c r="V3009" s="1" t="str">
        <f>IF(AB3009=0,IFERROR(VLOOKUP(L3009,[1]listaMateriales!A:K,11,0),"-"),"Sin producto")</f>
        <v>Sin Producto</v>
      </c>
      <c r="W3009" s="6">
        <f>+IF(OR(K3009="27",K3009="28",K3009="29"),VLOOKUP(L3009,[1]listaMateriales!A:E,5,0),0)*N3009/1000</f>
        <v>0</v>
      </c>
      <c r="X3009" s="6">
        <f>+IF(W3009=0,0,T3009/W3009)</f>
        <v>0</v>
      </c>
      <c r="Y3009" s="1" t="str">
        <f>MID(L3009,14,1)</f>
        <v/>
      </c>
      <c r="Z3009" s="2" t="str">
        <f>IF(IFERROR(FIND("PUL",M3009,1),0)&gt;1,"pulido","no")</f>
        <v>no</v>
      </c>
      <c r="AA3009" s="2" t="str">
        <f>IF(IFERROR(FIND("BIOC",M3009,1),0)&gt;1,"BIOCITY","no")</f>
        <v>no</v>
      </c>
      <c r="AB3009" s="2">
        <f>IFERROR(SEARCH("INT",F3009,1),0)+IFERROR(SEARCH("DEV",F3009,1),0)+IFERROR(SEARCH("FC",F3009,1),0)+IFERROR(SEARCH("USD",F3009,1),0)</f>
        <v>0</v>
      </c>
    </row>
    <row r="3010" spans="20:28" x14ac:dyDescent="0.2">
      <c r="T3010" s="6">
        <f>+S3010*N3010</f>
        <v>0</v>
      </c>
      <c r="U3010" s="6">
        <f>+S3010*Q3010</f>
        <v>0</v>
      </c>
      <c r="V3010" s="1" t="str">
        <f>IF(AB3010=0,IFERROR(VLOOKUP(L3010,[1]listaMateriales!A:K,11,0),"-"),"Sin producto")</f>
        <v>Sin Producto</v>
      </c>
      <c r="W3010" s="6">
        <f>+IF(OR(K3010="27",K3010="28",K3010="29"),VLOOKUP(L3010,[1]listaMateriales!A:E,5,0),0)*N3010/1000</f>
        <v>0</v>
      </c>
      <c r="X3010" s="6">
        <f>+IF(W3010=0,0,T3010/W3010)</f>
        <v>0</v>
      </c>
      <c r="Y3010" s="1" t="str">
        <f>MID(L3010,14,1)</f>
        <v/>
      </c>
      <c r="Z3010" s="2" t="str">
        <f>IF(IFERROR(FIND("PUL",M3010,1),0)&gt;1,"pulido","no")</f>
        <v>no</v>
      </c>
      <c r="AA3010" s="2" t="str">
        <f>IF(IFERROR(FIND("BIOC",M3010,1),0)&gt;1,"BIOCITY","no")</f>
        <v>no</v>
      </c>
      <c r="AB3010" s="2">
        <f>IFERROR(SEARCH("INT",F3010,1),0)+IFERROR(SEARCH("DEV",F3010,1),0)+IFERROR(SEARCH("FC",F3010,1),0)+IFERROR(SEARCH("USD",F3010,1),0)</f>
        <v>0</v>
      </c>
    </row>
    <row r="3011" spans="20:28" x14ac:dyDescent="0.2">
      <c r="T3011" s="6">
        <f>+S3011*N3011</f>
        <v>0</v>
      </c>
      <c r="U3011" s="6">
        <f>+S3011*Q3011</f>
        <v>0</v>
      </c>
      <c r="V3011" s="1" t="str">
        <f>IF(AB3011=0,IFERROR(VLOOKUP(L3011,[1]listaMateriales!A:K,11,0),"-"),"Sin producto")</f>
        <v>Sin Producto</v>
      </c>
      <c r="W3011" s="6">
        <f>+IF(OR(K3011="27",K3011="28",K3011="29"),VLOOKUP(L3011,[1]listaMateriales!A:E,5,0),0)*N3011/1000</f>
        <v>0</v>
      </c>
      <c r="X3011" s="6">
        <f>+IF(W3011=0,0,T3011/W3011)</f>
        <v>0</v>
      </c>
      <c r="Y3011" s="1" t="str">
        <f>MID(L3011,14,1)</f>
        <v/>
      </c>
      <c r="Z3011" s="2" t="str">
        <f>IF(IFERROR(FIND("PUL",M3011,1),0)&gt;1,"pulido","no")</f>
        <v>no</v>
      </c>
      <c r="AA3011" s="2" t="str">
        <f>IF(IFERROR(FIND("BIOC",M3011,1),0)&gt;1,"BIOCITY","no")</f>
        <v>no</v>
      </c>
      <c r="AB3011" s="2">
        <f>IFERROR(SEARCH("INT",F3011,1),0)+IFERROR(SEARCH("DEV",F3011,1),0)+IFERROR(SEARCH("FC",F3011,1),0)+IFERROR(SEARCH("USD",F3011,1),0)</f>
        <v>0</v>
      </c>
    </row>
    <row r="3012" spans="20:28" x14ac:dyDescent="0.2">
      <c r="T3012" s="6">
        <f>+S3012*N3012</f>
        <v>0</v>
      </c>
      <c r="U3012" s="6">
        <f>+S3012*Q3012</f>
        <v>0</v>
      </c>
      <c r="V3012" s="1" t="str">
        <f>IF(AB3012=0,IFERROR(VLOOKUP(L3012,[1]listaMateriales!A:K,11,0),"-"),"Sin producto")</f>
        <v>Sin Producto</v>
      </c>
      <c r="W3012" s="6">
        <f>+IF(OR(K3012="27",K3012="28",K3012="29"),VLOOKUP(L3012,[1]listaMateriales!A:E,5,0),0)*N3012/1000</f>
        <v>0</v>
      </c>
      <c r="X3012" s="6">
        <f>+IF(W3012=0,0,T3012/W3012)</f>
        <v>0</v>
      </c>
      <c r="Y3012" s="1" t="str">
        <f>MID(L3012,14,1)</f>
        <v/>
      </c>
      <c r="Z3012" s="2" t="str">
        <f>IF(IFERROR(FIND("PUL",M3012,1),0)&gt;1,"pulido","no")</f>
        <v>no</v>
      </c>
      <c r="AA3012" s="2" t="str">
        <f>IF(IFERROR(FIND("BIOC",M3012,1),0)&gt;1,"BIOCITY","no")</f>
        <v>no</v>
      </c>
      <c r="AB3012" s="2">
        <f>IFERROR(SEARCH("INT",F3012,1),0)+IFERROR(SEARCH("DEV",F3012,1),0)+IFERROR(SEARCH("FC",F3012,1),0)+IFERROR(SEARCH("USD",F3012,1),0)</f>
        <v>0</v>
      </c>
    </row>
    <row r="3013" spans="20:28" x14ac:dyDescent="0.2">
      <c r="T3013" s="6">
        <f>+S3013*N3013</f>
        <v>0</v>
      </c>
      <c r="U3013" s="6">
        <f>+S3013*Q3013</f>
        <v>0</v>
      </c>
      <c r="V3013" s="1" t="str">
        <f>IF(AB3013=0,IFERROR(VLOOKUP(L3013,[1]listaMateriales!A:K,11,0),"-"),"Sin producto")</f>
        <v>Sin Producto</v>
      </c>
      <c r="W3013" s="6">
        <f>+IF(OR(K3013="27",K3013="28",K3013="29"),VLOOKUP(L3013,[1]listaMateriales!A:E,5,0),0)*N3013/1000</f>
        <v>0</v>
      </c>
      <c r="X3013" s="6">
        <f>+IF(W3013=0,0,T3013/W3013)</f>
        <v>0</v>
      </c>
      <c r="Y3013" s="1" t="str">
        <f>MID(L3013,14,1)</f>
        <v/>
      </c>
      <c r="Z3013" s="2" t="str">
        <f>IF(IFERROR(FIND("PUL",M3013,1),0)&gt;1,"pulido","no")</f>
        <v>no</v>
      </c>
      <c r="AA3013" s="2" t="str">
        <f>IF(IFERROR(FIND("BIOC",M3013,1),0)&gt;1,"BIOCITY","no")</f>
        <v>no</v>
      </c>
      <c r="AB3013" s="2">
        <f>IFERROR(SEARCH("INT",F3013,1),0)+IFERROR(SEARCH("DEV",F3013,1),0)+IFERROR(SEARCH("FC",F3013,1),0)+IFERROR(SEARCH("USD",F3013,1),0)</f>
        <v>0</v>
      </c>
    </row>
    <row r="3014" spans="20:28" x14ac:dyDescent="0.2">
      <c r="T3014" s="6">
        <f>+S3014*N3014</f>
        <v>0</v>
      </c>
      <c r="U3014" s="6">
        <f>+S3014*Q3014</f>
        <v>0</v>
      </c>
      <c r="V3014" s="1" t="str">
        <f>IF(AB3014=0,IFERROR(VLOOKUP(L3014,[1]listaMateriales!A:K,11,0),"-"),"Sin producto")</f>
        <v>Sin Producto</v>
      </c>
      <c r="W3014" s="6">
        <f>+IF(OR(K3014="27",K3014="28",K3014="29"),VLOOKUP(L3014,[1]listaMateriales!A:E,5,0),0)*N3014/1000</f>
        <v>0</v>
      </c>
      <c r="X3014" s="6">
        <f>+IF(W3014=0,0,T3014/W3014)</f>
        <v>0</v>
      </c>
      <c r="Y3014" s="1" t="str">
        <f>MID(L3014,14,1)</f>
        <v/>
      </c>
      <c r="Z3014" s="2" t="str">
        <f>IF(IFERROR(FIND("PUL",M3014,1),0)&gt;1,"pulido","no")</f>
        <v>no</v>
      </c>
      <c r="AA3014" s="2" t="str">
        <f>IF(IFERROR(FIND("BIOC",M3014,1),0)&gt;1,"BIOCITY","no")</f>
        <v>no</v>
      </c>
      <c r="AB3014" s="2">
        <f>IFERROR(SEARCH("INT",F3014,1),0)+IFERROR(SEARCH("DEV",F3014,1),0)+IFERROR(SEARCH("FC",F3014,1),0)+IFERROR(SEARCH("USD",F3014,1),0)</f>
        <v>0</v>
      </c>
    </row>
    <row r="3015" spans="20:28" x14ac:dyDescent="0.2">
      <c r="T3015" s="6">
        <f>+S3015*N3015</f>
        <v>0</v>
      </c>
      <c r="U3015" s="6">
        <f>+S3015*Q3015</f>
        <v>0</v>
      </c>
      <c r="V3015" s="1" t="str">
        <f>IF(AB3015=0,IFERROR(VLOOKUP(L3015,[1]listaMateriales!A:K,11,0),"-"),"Sin producto")</f>
        <v>Sin Producto</v>
      </c>
      <c r="W3015" s="6">
        <f>+IF(OR(K3015="27",K3015="28",K3015="29"),VLOOKUP(L3015,[1]listaMateriales!A:E,5,0),0)*N3015/1000</f>
        <v>0</v>
      </c>
      <c r="X3015" s="6">
        <f>+IF(W3015=0,0,T3015/W3015)</f>
        <v>0</v>
      </c>
      <c r="Y3015" s="1" t="str">
        <f>MID(L3015,14,1)</f>
        <v/>
      </c>
      <c r="Z3015" s="2" t="str">
        <f>IF(IFERROR(FIND("PUL",M3015,1),0)&gt;1,"pulido","no")</f>
        <v>no</v>
      </c>
      <c r="AA3015" s="2" t="str">
        <f>IF(IFERROR(FIND("BIOC",M3015,1),0)&gt;1,"BIOCITY","no")</f>
        <v>no</v>
      </c>
      <c r="AB3015" s="2">
        <f>IFERROR(SEARCH("INT",F3015,1),0)+IFERROR(SEARCH("DEV",F3015,1),0)+IFERROR(SEARCH("FC",F3015,1),0)+IFERROR(SEARCH("USD",F3015,1),0)</f>
        <v>0</v>
      </c>
    </row>
    <row r="3016" spans="20:28" x14ac:dyDescent="0.2">
      <c r="T3016" s="6">
        <f>+S3016*N3016</f>
        <v>0</v>
      </c>
      <c r="U3016" s="6">
        <f>+S3016*Q3016</f>
        <v>0</v>
      </c>
      <c r="V3016" s="1" t="str">
        <f>IF(AB3016=0,IFERROR(VLOOKUP(L3016,[1]listaMateriales!A:K,11,0),"-"),"Sin producto")</f>
        <v>Sin Producto</v>
      </c>
      <c r="W3016" s="6">
        <f>+IF(OR(K3016="27",K3016="28",K3016="29"),VLOOKUP(L3016,[1]listaMateriales!A:E,5,0),0)*N3016/1000</f>
        <v>0</v>
      </c>
      <c r="X3016" s="6">
        <f>+IF(W3016=0,0,T3016/W3016)</f>
        <v>0</v>
      </c>
      <c r="Y3016" s="1" t="str">
        <f>MID(L3016,14,1)</f>
        <v/>
      </c>
      <c r="Z3016" s="2" t="str">
        <f>IF(IFERROR(FIND("PUL",M3016,1),0)&gt;1,"pulido","no")</f>
        <v>no</v>
      </c>
      <c r="AA3016" s="2" t="str">
        <f>IF(IFERROR(FIND("BIOC",M3016,1),0)&gt;1,"BIOCITY","no")</f>
        <v>no</v>
      </c>
      <c r="AB3016" s="2">
        <f>IFERROR(SEARCH("INT",F3016,1),0)+IFERROR(SEARCH("DEV",F3016,1),0)+IFERROR(SEARCH("FC",F3016,1),0)+IFERROR(SEARCH("USD",F3016,1),0)</f>
        <v>0</v>
      </c>
    </row>
    <row r="3017" spans="20:28" x14ac:dyDescent="0.2">
      <c r="T3017" s="6">
        <f>+S3017*N3017</f>
        <v>0</v>
      </c>
      <c r="U3017" s="6">
        <f>+S3017*Q3017</f>
        <v>0</v>
      </c>
      <c r="V3017" s="1" t="str">
        <f>IF(AB3017=0,IFERROR(VLOOKUP(L3017,[1]listaMateriales!A:K,11,0),"-"),"Sin producto")</f>
        <v>Sin Producto</v>
      </c>
      <c r="W3017" s="6">
        <f>+IF(OR(K3017="27",K3017="28",K3017="29"),VLOOKUP(L3017,[1]listaMateriales!A:E,5,0),0)*N3017/1000</f>
        <v>0</v>
      </c>
      <c r="X3017" s="6">
        <f>+IF(W3017=0,0,T3017/W3017)</f>
        <v>0</v>
      </c>
      <c r="Y3017" s="1" t="str">
        <f>MID(L3017,14,1)</f>
        <v/>
      </c>
      <c r="Z3017" s="2" t="str">
        <f>IF(IFERROR(FIND("PUL",M3017,1),0)&gt;1,"pulido","no")</f>
        <v>no</v>
      </c>
      <c r="AA3017" s="2" t="str">
        <f>IF(IFERROR(FIND("BIOC",M3017,1),0)&gt;1,"BIOCITY","no")</f>
        <v>no</v>
      </c>
      <c r="AB3017" s="2">
        <f>IFERROR(SEARCH("INT",F3017,1),0)+IFERROR(SEARCH("DEV",F3017,1),0)+IFERROR(SEARCH("FC",F3017,1),0)+IFERROR(SEARCH("USD",F3017,1),0)</f>
        <v>0</v>
      </c>
    </row>
    <row r="3018" spans="20:28" x14ac:dyDescent="0.2">
      <c r="T3018" s="6">
        <f>+S3018*N3018</f>
        <v>0</v>
      </c>
      <c r="U3018" s="6">
        <f>+S3018*Q3018</f>
        <v>0</v>
      </c>
      <c r="V3018" s="1" t="str">
        <f>IF(AB3018=0,IFERROR(VLOOKUP(L3018,[1]listaMateriales!A:K,11,0),"-"),"Sin producto")</f>
        <v>Sin Producto</v>
      </c>
      <c r="W3018" s="6">
        <f>+IF(OR(K3018="27",K3018="28",K3018="29"),VLOOKUP(L3018,[1]listaMateriales!A:E,5,0),0)*N3018/1000</f>
        <v>0</v>
      </c>
      <c r="X3018" s="6">
        <f>+IF(W3018=0,0,T3018/W3018)</f>
        <v>0</v>
      </c>
      <c r="Y3018" s="1" t="str">
        <f>MID(L3018,14,1)</f>
        <v/>
      </c>
      <c r="Z3018" s="2" t="str">
        <f>IF(IFERROR(FIND("PUL",M3018,1),0)&gt;1,"pulido","no")</f>
        <v>no</v>
      </c>
      <c r="AA3018" s="2" t="str">
        <f>IF(IFERROR(FIND("BIOC",M3018,1),0)&gt;1,"BIOCITY","no")</f>
        <v>no</v>
      </c>
      <c r="AB3018" s="2">
        <f>IFERROR(SEARCH("INT",F3018,1),0)+IFERROR(SEARCH("DEV",F3018,1),0)+IFERROR(SEARCH("FC",F3018,1),0)+IFERROR(SEARCH("USD",F3018,1),0)</f>
        <v>0</v>
      </c>
    </row>
    <row r="3019" spans="20:28" x14ac:dyDescent="0.2">
      <c r="T3019" s="6">
        <f>+S3019*N3019</f>
        <v>0</v>
      </c>
      <c r="U3019" s="6">
        <f>+S3019*Q3019</f>
        <v>0</v>
      </c>
      <c r="V3019" s="1" t="str">
        <f>IF(AB3019=0,IFERROR(VLOOKUP(L3019,[1]listaMateriales!A:K,11,0),"-"),"Sin producto")</f>
        <v>Sin Producto</v>
      </c>
      <c r="W3019" s="6">
        <f>+IF(OR(K3019="27",K3019="28",K3019="29"),VLOOKUP(L3019,[1]listaMateriales!A:E,5,0),0)*N3019/1000</f>
        <v>0</v>
      </c>
      <c r="X3019" s="6">
        <f>+IF(W3019=0,0,T3019/W3019)</f>
        <v>0</v>
      </c>
      <c r="Y3019" s="1" t="str">
        <f>MID(L3019,14,1)</f>
        <v/>
      </c>
      <c r="Z3019" s="2" t="str">
        <f>IF(IFERROR(FIND("PUL",M3019,1),0)&gt;1,"pulido","no")</f>
        <v>no</v>
      </c>
      <c r="AA3019" s="2" t="str">
        <f>IF(IFERROR(FIND("BIOC",M3019,1),0)&gt;1,"BIOCITY","no")</f>
        <v>no</v>
      </c>
      <c r="AB3019" s="2">
        <f>IFERROR(SEARCH("INT",F3019,1),0)+IFERROR(SEARCH("DEV",F3019,1),0)+IFERROR(SEARCH("FC",F3019,1),0)+IFERROR(SEARCH("USD",F3019,1),0)</f>
        <v>0</v>
      </c>
    </row>
    <row r="3020" spans="20:28" x14ac:dyDescent="0.2">
      <c r="T3020" s="6">
        <f>+S3020*N3020</f>
        <v>0</v>
      </c>
      <c r="U3020" s="6">
        <f>+S3020*Q3020</f>
        <v>0</v>
      </c>
      <c r="V3020" s="1" t="str">
        <f>IF(AB3020=0,IFERROR(VLOOKUP(L3020,[1]listaMateriales!A:K,11,0),"-"),"Sin producto")</f>
        <v>Sin Producto</v>
      </c>
      <c r="W3020" s="6">
        <f>+IF(OR(K3020="27",K3020="28",K3020="29"),VLOOKUP(L3020,[1]listaMateriales!A:E,5,0),0)*N3020/1000</f>
        <v>0</v>
      </c>
      <c r="X3020" s="6">
        <f>+IF(W3020=0,0,T3020/W3020)</f>
        <v>0</v>
      </c>
      <c r="Y3020" s="1" t="str">
        <f>MID(L3020,14,1)</f>
        <v/>
      </c>
      <c r="Z3020" s="2" t="str">
        <f>IF(IFERROR(FIND("PUL",M3020,1),0)&gt;1,"pulido","no")</f>
        <v>no</v>
      </c>
      <c r="AA3020" s="2" t="str">
        <f>IF(IFERROR(FIND("BIOC",M3020,1),0)&gt;1,"BIOCITY","no")</f>
        <v>no</v>
      </c>
      <c r="AB3020" s="2">
        <f>IFERROR(SEARCH("INT",F3020,1),0)+IFERROR(SEARCH("DEV",F3020,1),0)+IFERROR(SEARCH("FC",F3020,1),0)+IFERROR(SEARCH("USD",F3020,1),0)</f>
        <v>0</v>
      </c>
    </row>
    <row r="3021" spans="20:28" x14ac:dyDescent="0.2">
      <c r="T3021" s="6">
        <f>+S3021*N3021</f>
        <v>0</v>
      </c>
      <c r="U3021" s="6">
        <f>+S3021*Q3021</f>
        <v>0</v>
      </c>
      <c r="V3021" s="1" t="str">
        <f>IF(AB3021=0,IFERROR(VLOOKUP(L3021,[1]listaMateriales!A:K,11,0),"-"),"Sin producto")</f>
        <v>Sin Producto</v>
      </c>
      <c r="W3021" s="6">
        <f>+IF(OR(K3021="27",K3021="28",K3021="29"),VLOOKUP(L3021,[1]listaMateriales!A:E,5,0),0)*N3021/1000</f>
        <v>0</v>
      </c>
      <c r="X3021" s="6">
        <f>+IF(W3021=0,0,T3021/W3021)</f>
        <v>0</v>
      </c>
      <c r="Y3021" s="1" t="str">
        <f>MID(L3021,14,1)</f>
        <v/>
      </c>
      <c r="Z3021" s="2" t="str">
        <f>IF(IFERROR(FIND("PUL",M3021,1),0)&gt;1,"pulido","no")</f>
        <v>no</v>
      </c>
      <c r="AA3021" s="2" t="str">
        <f>IF(IFERROR(FIND("BIOC",M3021,1),0)&gt;1,"BIOCITY","no")</f>
        <v>no</v>
      </c>
      <c r="AB3021" s="2">
        <f>IFERROR(SEARCH("INT",F3021,1),0)+IFERROR(SEARCH("DEV",F3021,1),0)+IFERROR(SEARCH("FC",F3021,1),0)+IFERROR(SEARCH("USD",F3021,1),0)</f>
        <v>0</v>
      </c>
    </row>
    <row r="3022" spans="20:28" x14ac:dyDescent="0.2">
      <c r="T3022" s="6">
        <f>+S3022*N3022</f>
        <v>0</v>
      </c>
      <c r="U3022" s="6">
        <f>+S3022*Q3022</f>
        <v>0</v>
      </c>
      <c r="V3022" s="1" t="str">
        <f>IF(AB3022=0,IFERROR(VLOOKUP(L3022,[1]listaMateriales!A:K,11,0),"-"),"Sin producto")</f>
        <v>Sin Producto</v>
      </c>
      <c r="W3022" s="6">
        <f>+IF(OR(K3022="27",K3022="28",K3022="29"),VLOOKUP(L3022,[1]listaMateriales!A:E,5,0),0)*N3022/1000</f>
        <v>0</v>
      </c>
      <c r="X3022" s="6">
        <f>+IF(W3022=0,0,T3022/W3022)</f>
        <v>0</v>
      </c>
      <c r="Y3022" s="1" t="str">
        <f>MID(L3022,14,1)</f>
        <v/>
      </c>
      <c r="Z3022" s="2" t="str">
        <f>IF(IFERROR(FIND("PUL",M3022,1),0)&gt;1,"pulido","no")</f>
        <v>no</v>
      </c>
      <c r="AA3022" s="2" t="str">
        <f>IF(IFERROR(FIND("BIOC",M3022,1),0)&gt;1,"BIOCITY","no")</f>
        <v>no</v>
      </c>
      <c r="AB3022" s="2">
        <f>IFERROR(SEARCH("INT",F3022,1),0)+IFERROR(SEARCH("DEV",F3022,1),0)+IFERROR(SEARCH("FC",F3022,1),0)+IFERROR(SEARCH("USD",F3022,1),0)</f>
        <v>0</v>
      </c>
    </row>
    <row r="3023" spans="20:28" x14ac:dyDescent="0.2">
      <c r="T3023" s="6">
        <f>+S3023*N3023</f>
        <v>0</v>
      </c>
      <c r="U3023" s="6">
        <f>+S3023*Q3023</f>
        <v>0</v>
      </c>
      <c r="V3023" s="1" t="str">
        <f>IF(AB3023=0,IFERROR(VLOOKUP(L3023,[1]listaMateriales!A:K,11,0),"-"),"Sin producto")</f>
        <v>Sin Producto</v>
      </c>
      <c r="W3023" s="6">
        <f>+IF(OR(K3023="27",K3023="28",K3023="29"),VLOOKUP(L3023,[1]listaMateriales!A:E,5,0),0)*N3023/1000</f>
        <v>0</v>
      </c>
      <c r="X3023" s="6">
        <f>+IF(W3023=0,0,T3023/W3023)</f>
        <v>0</v>
      </c>
      <c r="Y3023" s="1" t="str">
        <f>MID(L3023,14,1)</f>
        <v/>
      </c>
      <c r="Z3023" s="2" t="str">
        <f>IF(IFERROR(FIND("PUL",M3023,1),0)&gt;1,"pulido","no")</f>
        <v>no</v>
      </c>
      <c r="AA3023" s="2" t="str">
        <f>IF(IFERROR(FIND("BIOC",M3023,1),0)&gt;1,"BIOCITY","no")</f>
        <v>no</v>
      </c>
      <c r="AB3023" s="2">
        <f>IFERROR(SEARCH("INT",F3023,1),0)+IFERROR(SEARCH("DEV",F3023,1),0)+IFERROR(SEARCH("FC",F3023,1),0)+IFERROR(SEARCH("USD",F3023,1),0)</f>
        <v>0</v>
      </c>
    </row>
    <row r="3024" spans="20:28" x14ac:dyDescent="0.2">
      <c r="T3024" s="6">
        <f>+S3024*N3024</f>
        <v>0</v>
      </c>
      <c r="U3024" s="6">
        <f>+S3024*Q3024</f>
        <v>0</v>
      </c>
      <c r="V3024" s="1" t="str">
        <f>IF(AB3024=0,IFERROR(VLOOKUP(L3024,[1]listaMateriales!A:K,11,0),"-"),"Sin producto")</f>
        <v>Sin Producto</v>
      </c>
      <c r="W3024" s="6">
        <f>+IF(OR(K3024="27",K3024="28",K3024="29"),VLOOKUP(L3024,[1]listaMateriales!A:E,5,0),0)*N3024/1000</f>
        <v>0</v>
      </c>
      <c r="X3024" s="6">
        <f>+IF(W3024=0,0,T3024/W3024)</f>
        <v>0</v>
      </c>
      <c r="Y3024" s="1" t="str">
        <f>MID(L3024,14,1)</f>
        <v/>
      </c>
      <c r="Z3024" s="2" t="str">
        <f>IF(IFERROR(FIND("PUL",M3024,1),0)&gt;1,"pulido","no")</f>
        <v>no</v>
      </c>
      <c r="AA3024" s="2" t="str">
        <f>IF(IFERROR(FIND("BIOC",M3024,1),0)&gt;1,"BIOCITY","no")</f>
        <v>no</v>
      </c>
      <c r="AB3024" s="2">
        <f>IFERROR(SEARCH("INT",F3024,1),0)+IFERROR(SEARCH("DEV",F3024,1),0)+IFERROR(SEARCH("FC",F3024,1),0)+IFERROR(SEARCH("USD",F3024,1),0)</f>
        <v>0</v>
      </c>
    </row>
    <row r="3025" spans="20:28" x14ac:dyDescent="0.2">
      <c r="T3025" s="6">
        <f>+S3025*N3025</f>
        <v>0</v>
      </c>
      <c r="U3025" s="6">
        <f>+S3025*Q3025</f>
        <v>0</v>
      </c>
      <c r="V3025" s="1" t="str">
        <f>IF(AB3025=0,IFERROR(VLOOKUP(L3025,[1]listaMateriales!A:K,11,0),"-"),"Sin producto")</f>
        <v>Sin Producto</v>
      </c>
      <c r="W3025" s="6">
        <f>+IF(OR(K3025="27",K3025="28",K3025="29"),VLOOKUP(L3025,[1]listaMateriales!A:E,5,0),0)*N3025/1000</f>
        <v>0</v>
      </c>
      <c r="X3025" s="6">
        <f>+IF(W3025=0,0,T3025/W3025)</f>
        <v>0</v>
      </c>
      <c r="Y3025" s="1" t="str">
        <f>MID(L3025,14,1)</f>
        <v/>
      </c>
      <c r="Z3025" s="2" t="str">
        <f>IF(IFERROR(FIND("PUL",M3025,1),0)&gt;1,"pulido","no")</f>
        <v>no</v>
      </c>
      <c r="AA3025" s="2" t="str">
        <f>IF(IFERROR(FIND("BIOC",M3025,1),0)&gt;1,"BIOCITY","no")</f>
        <v>no</v>
      </c>
      <c r="AB3025" s="2">
        <f>IFERROR(SEARCH("INT",F3025,1),0)+IFERROR(SEARCH("DEV",F3025,1),0)+IFERROR(SEARCH("FC",F3025,1),0)+IFERROR(SEARCH("USD",F3025,1),0)</f>
        <v>0</v>
      </c>
    </row>
    <row r="3026" spans="20:28" x14ac:dyDescent="0.2">
      <c r="T3026" s="6">
        <f>+S3026*N3026</f>
        <v>0</v>
      </c>
      <c r="U3026" s="6">
        <f>+S3026*Q3026</f>
        <v>0</v>
      </c>
      <c r="V3026" s="1" t="str">
        <f>IF(AB3026=0,IFERROR(VLOOKUP(L3026,[1]listaMateriales!A:K,11,0),"-"),"Sin producto")</f>
        <v>Sin Producto</v>
      </c>
      <c r="W3026" s="6">
        <f>+IF(OR(K3026="27",K3026="28",K3026="29"),VLOOKUP(L3026,[1]listaMateriales!A:E,5,0),0)*N3026/1000</f>
        <v>0</v>
      </c>
      <c r="X3026" s="6">
        <f>+IF(W3026=0,0,T3026/W3026)</f>
        <v>0</v>
      </c>
      <c r="Y3026" s="1" t="str">
        <f>MID(L3026,14,1)</f>
        <v/>
      </c>
      <c r="Z3026" s="2" t="str">
        <f>IF(IFERROR(FIND("PUL",M3026,1),0)&gt;1,"pulido","no")</f>
        <v>no</v>
      </c>
      <c r="AA3026" s="2" t="str">
        <f>IF(IFERROR(FIND("BIOC",M3026,1),0)&gt;1,"BIOCITY","no")</f>
        <v>no</v>
      </c>
      <c r="AB3026" s="2">
        <f>IFERROR(SEARCH("INT",F3026,1),0)+IFERROR(SEARCH("DEV",F3026,1),0)+IFERROR(SEARCH("FC",F3026,1),0)+IFERROR(SEARCH("USD",F3026,1),0)</f>
        <v>0</v>
      </c>
    </row>
    <row r="3027" spans="20:28" x14ac:dyDescent="0.2">
      <c r="T3027" s="6">
        <f>+S3027*N3027</f>
        <v>0</v>
      </c>
      <c r="U3027" s="6">
        <f>+S3027*Q3027</f>
        <v>0</v>
      </c>
      <c r="V3027" s="1" t="str">
        <f>IF(AB3027=0,IFERROR(VLOOKUP(L3027,[1]listaMateriales!A:K,11,0),"-"),"Sin producto")</f>
        <v>Sin Producto</v>
      </c>
      <c r="W3027" s="6">
        <f>+IF(OR(K3027="27",K3027="28",K3027="29"),VLOOKUP(L3027,[1]listaMateriales!A:E,5,0),0)*N3027/1000</f>
        <v>0</v>
      </c>
      <c r="X3027" s="6">
        <f>+IF(W3027=0,0,T3027/W3027)</f>
        <v>0</v>
      </c>
      <c r="Y3027" s="1" t="str">
        <f>MID(L3027,14,1)</f>
        <v/>
      </c>
      <c r="Z3027" s="2" t="str">
        <f>IF(IFERROR(FIND("PUL",M3027,1),0)&gt;1,"pulido","no")</f>
        <v>no</v>
      </c>
      <c r="AA3027" s="2" t="str">
        <f>IF(IFERROR(FIND("BIOC",M3027,1),0)&gt;1,"BIOCITY","no")</f>
        <v>no</v>
      </c>
      <c r="AB3027" s="2">
        <f>IFERROR(SEARCH("INT",F3027,1),0)+IFERROR(SEARCH("DEV",F3027,1),0)+IFERROR(SEARCH("FC",F3027,1),0)+IFERROR(SEARCH("USD",F3027,1),0)</f>
        <v>0</v>
      </c>
    </row>
    <row r="3028" spans="20:28" x14ac:dyDescent="0.2">
      <c r="T3028" s="6">
        <f>+S3028*N3028</f>
        <v>0</v>
      </c>
      <c r="U3028" s="6">
        <f>+S3028*Q3028</f>
        <v>0</v>
      </c>
      <c r="V3028" s="1" t="str">
        <f>IF(AB3028=0,IFERROR(VLOOKUP(L3028,[1]listaMateriales!A:K,11,0),"-"),"Sin producto")</f>
        <v>Sin Producto</v>
      </c>
      <c r="W3028" s="6">
        <f>+IF(OR(K3028="27",K3028="28",K3028="29"),VLOOKUP(L3028,[1]listaMateriales!A:E,5,0),0)*N3028/1000</f>
        <v>0</v>
      </c>
      <c r="X3028" s="6">
        <f>+IF(W3028=0,0,T3028/W3028)</f>
        <v>0</v>
      </c>
      <c r="Y3028" s="1" t="str">
        <f>MID(L3028,14,1)</f>
        <v/>
      </c>
      <c r="Z3028" s="2" t="str">
        <f>IF(IFERROR(FIND("PUL",M3028,1),0)&gt;1,"pulido","no")</f>
        <v>no</v>
      </c>
      <c r="AA3028" s="2" t="str">
        <f>IF(IFERROR(FIND("BIOC",M3028,1),0)&gt;1,"BIOCITY","no")</f>
        <v>no</v>
      </c>
      <c r="AB3028" s="2">
        <f>IFERROR(SEARCH("INT",F3028,1),0)+IFERROR(SEARCH("DEV",F3028,1),0)+IFERROR(SEARCH("FC",F3028,1),0)+IFERROR(SEARCH("USD",F3028,1),0)</f>
        <v>0</v>
      </c>
    </row>
    <row r="3029" spans="20:28" x14ac:dyDescent="0.2">
      <c r="T3029" s="6">
        <f>+S3029*N3029</f>
        <v>0</v>
      </c>
      <c r="U3029" s="6">
        <f>+S3029*Q3029</f>
        <v>0</v>
      </c>
      <c r="V3029" s="1" t="str">
        <f>IF(AB3029=0,IFERROR(VLOOKUP(L3029,[1]listaMateriales!A:K,11,0),"-"),"Sin producto")</f>
        <v>Sin Producto</v>
      </c>
      <c r="W3029" s="6">
        <f>+IF(OR(K3029="27",K3029="28",K3029="29"),VLOOKUP(L3029,[1]listaMateriales!A:E,5,0),0)*N3029/1000</f>
        <v>0</v>
      </c>
      <c r="X3029" s="6">
        <f>+IF(W3029=0,0,T3029/W3029)</f>
        <v>0</v>
      </c>
      <c r="Y3029" s="1" t="str">
        <f>MID(L3029,14,1)</f>
        <v/>
      </c>
      <c r="Z3029" s="2" t="str">
        <f>IF(IFERROR(FIND("PUL",M3029,1),0)&gt;1,"pulido","no")</f>
        <v>no</v>
      </c>
      <c r="AA3029" s="2" t="str">
        <f>IF(IFERROR(FIND("BIOC",M3029,1),0)&gt;1,"BIOCITY","no")</f>
        <v>no</v>
      </c>
      <c r="AB3029" s="2">
        <f>IFERROR(SEARCH("INT",F3029,1),0)+IFERROR(SEARCH("DEV",F3029,1),0)+IFERROR(SEARCH("FC",F3029,1),0)+IFERROR(SEARCH("USD",F3029,1),0)</f>
        <v>0</v>
      </c>
    </row>
    <row r="3030" spans="20:28" x14ac:dyDescent="0.2">
      <c r="T3030" s="6">
        <f>+S3030*N3030</f>
        <v>0</v>
      </c>
      <c r="U3030" s="6">
        <f>+S3030*Q3030</f>
        <v>0</v>
      </c>
      <c r="V3030" s="1" t="str">
        <f>IF(AB3030=0,IFERROR(VLOOKUP(L3030,[1]listaMateriales!A:K,11,0),"-"),"Sin producto")</f>
        <v>Sin Producto</v>
      </c>
      <c r="W3030" s="6">
        <f>+IF(OR(K3030="27",K3030="28",K3030="29"),VLOOKUP(L3030,[1]listaMateriales!A:E,5,0),0)*N3030/1000</f>
        <v>0</v>
      </c>
      <c r="X3030" s="6">
        <f>+IF(W3030=0,0,T3030/W3030)</f>
        <v>0</v>
      </c>
      <c r="Y3030" s="1" t="str">
        <f>MID(L3030,14,1)</f>
        <v/>
      </c>
      <c r="Z3030" s="2" t="str">
        <f>IF(IFERROR(FIND("PUL",M3030,1),0)&gt;1,"pulido","no")</f>
        <v>no</v>
      </c>
      <c r="AA3030" s="2" t="str">
        <f>IF(IFERROR(FIND("BIOC",M3030,1),0)&gt;1,"BIOCITY","no")</f>
        <v>no</v>
      </c>
      <c r="AB3030" s="2">
        <f>IFERROR(SEARCH("INT",F3030,1),0)+IFERROR(SEARCH("DEV",F3030,1),0)+IFERROR(SEARCH("FC",F3030,1),0)+IFERROR(SEARCH("USD",F3030,1),0)</f>
        <v>0</v>
      </c>
    </row>
    <row r="3031" spans="20:28" x14ac:dyDescent="0.2">
      <c r="T3031" s="6">
        <f>+S3031*N3031</f>
        <v>0</v>
      </c>
      <c r="U3031" s="6">
        <f>+S3031*Q3031</f>
        <v>0</v>
      </c>
      <c r="V3031" s="1" t="str">
        <f>IF(AB3031=0,IFERROR(VLOOKUP(L3031,[1]listaMateriales!A:K,11,0),"-"),"Sin producto")</f>
        <v>Sin Producto</v>
      </c>
      <c r="W3031" s="6">
        <f>+IF(OR(K3031="27",K3031="28",K3031="29"),VLOOKUP(L3031,[1]listaMateriales!A:E,5,0),0)*N3031/1000</f>
        <v>0</v>
      </c>
      <c r="X3031" s="6">
        <f>+IF(W3031=0,0,T3031/W3031)</f>
        <v>0</v>
      </c>
      <c r="Y3031" s="1" t="str">
        <f>MID(L3031,14,1)</f>
        <v/>
      </c>
      <c r="Z3031" s="2" t="str">
        <f>IF(IFERROR(FIND("PUL",M3031,1),0)&gt;1,"pulido","no")</f>
        <v>no</v>
      </c>
      <c r="AA3031" s="2" t="str">
        <f>IF(IFERROR(FIND("BIOC",M3031,1),0)&gt;1,"BIOCITY","no")</f>
        <v>no</v>
      </c>
      <c r="AB3031" s="2">
        <f>IFERROR(SEARCH("INT",F3031,1),0)+IFERROR(SEARCH("DEV",F3031,1),0)+IFERROR(SEARCH("FC",F3031,1),0)+IFERROR(SEARCH("USD",F3031,1),0)</f>
        <v>0</v>
      </c>
    </row>
    <row r="3032" spans="20:28" x14ac:dyDescent="0.2">
      <c r="T3032" s="6">
        <f>+S3032*N3032</f>
        <v>0</v>
      </c>
      <c r="U3032" s="6">
        <f>+S3032*Q3032</f>
        <v>0</v>
      </c>
      <c r="V3032" s="1" t="str">
        <f>IF(AB3032=0,IFERROR(VLOOKUP(L3032,[1]listaMateriales!A:K,11,0),"-"),"Sin producto")</f>
        <v>Sin Producto</v>
      </c>
      <c r="W3032" s="6">
        <f>+IF(OR(K3032="27",K3032="28",K3032="29"),VLOOKUP(L3032,[1]listaMateriales!A:E,5,0),0)*N3032/1000</f>
        <v>0</v>
      </c>
      <c r="X3032" s="6">
        <f>+IF(W3032=0,0,T3032/W3032)</f>
        <v>0</v>
      </c>
      <c r="Y3032" s="1" t="str">
        <f>MID(L3032,14,1)</f>
        <v/>
      </c>
      <c r="Z3032" s="2" t="str">
        <f>IF(IFERROR(FIND("PUL",M3032,1),0)&gt;1,"pulido","no")</f>
        <v>no</v>
      </c>
      <c r="AA3032" s="2" t="str">
        <f>IF(IFERROR(FIND("BIOC",M3032,1),0)&gt;1,"BIOCITY","no")</f>
        <v>no</v>
      </c>
      <c r="AB3032" s="2">
        <f>IFERROR(SEARCH("INT",F3032,1),0)+IFERROR(SEARCH("DEV",F3032,1),0)+IFERROR(SEARCH("FC",F3032,1),0)+IFERROR(SEARCH("USD",F3032,1),0)</f>
        <v>0</v>
      </c>
    </row>
    <row r="3033" spans="20:28" x14ac:dyDescent="0.2">
      <c r="T3033" s="6">
        <f>+S3033*N3033</f>
        <v>0</v>
      </c>
      <c r="U3033" s="6">
        <f>+S3033*Q3033</f>
        <v>0</v>
      </c>
      <c r="V3033" s="1" t="str">
        <f>IF(AB3033=0,IFERROR(VLOOKUP(L3033,[1]listaMateriales!A:K,11,0),"-"),"Sin producto")</f>
        <v>Sin Producto</v>
      </c>
      <c r="W3033" s="6">
        <f>+IF(OR(K3033="27",K3033="28",K3033="29"),VLOOKUP(L3033,[1]listaMateriales!A:E,5,0),0)*N3033/1000</f>
        <v>0</v>
      </c>
      <c r="X3033" s="6">
        <f>+IF(W3033=0,0,T3033/W3033)</f>
        <v>0</v>
      </c>
      <c r="Y3033" s="1" t="str">
        <f>MID(L3033,14,1)</f>
        <v/>
      </c>
      <c r="Z3033" s="2" t="str">
        <f>IF(IFERROR(FIND("PUL",M3033,1),0)&gt;1,"pulido","no")</f>
        <v>no</v>
      </c>
      <c r="AA3033" s="2" t="str">
        <f>IF(IFERROR(FIND("BIOC",M3033,1),0)&gt;1,"BIOCITY","no")</f>
        <v>no</v>
      </c>
      <c r="AB3033" s="2">
        <f>IFERROR(SEARCH("INT",F3033,1),0)+IFERROR(SEARCH("DEV",F3033,1),0)+IFERROR(SEARCH("FC",F3033,1),0)+IFERROR(SEARCH("USD",F3033,1),0)</f>
        <v>0</v>
      </c>
    </row>
    <row r="3034" spans="20:28" x14ac:dyDescent="0.2">
      <c r="T3034" s="6">
        <f>+S3034*N3034</f>
        <v>0</v>
      </c>
      <c r="U3034" s="6">
        <f>+S3034*Q3034</f>
        <v>0</v>
      </c>
      <c r="V3034" s="1" t="str">
        <f>IF(AB3034=0,IFERROR(VLOOKUP(L3034,[1]listaMateriales!A:K,11,0),"-"),"Sin producto")</f>
        <v>Sin Producto</v>
      </c>
      <c r="W3034" s="6">
        <f>+IF(OR(K3034="27",K3034="28",K3034="29"),VLOOKUP(L3034,[1]listaMateriales!A:E,5,0),0)*N3034/1000</f>
        <v>0</v>
      </c>
      <c r="X3034" s="6">
        <f>+IF(W3034=0,0,T3034/W3034)</f>
        <v>0</v>
      </c>
      <c r="Y3034" s="1" t="str">
        <f>MID(L3034,14,1)</f>
        <v/>
      </c>
      <c r="Z3034" s="2" t="str">
        <f>IF(IFERROR(FIND("PUL",M3034,1),0)&gt;1,"pulido","no")</f>
        <v>no</v>
      </c>
      <c r="AA3034" s="2" t="str">
        <f>IF(IFERROR(FIND("BIOC",M3034,1),0)&gt;1,"BIOCITY","no")</f>
        <v>no</v>
      </c>
      <c r="AB3034" s="2">
        <f>IFERROR(SEARCH("INT",F3034,1),0)+IFERROR(SEARCH("DEV",F3034,1),0)+IFERROR(SEARCH("FC",F3034,1),0)+IFERROR(SEARCH("USD",F3034,1),0)</f>
        <v>0</v>
      </c>
    </row>
    <row r="3035" spans="20:28" x14ac:dyDescent="0.2">
      <c r="T3035" s="6">
        <f>+S3035*N3035</f>
        <v>0</v>
      </c>
      <c r="U3035" s="6">
        <f>+S3035*Q3035</f>
        <v>0</v>
      </c>
      <c r="V3035" s="1" t="str">
        <f>IF(AB3035=0,IFERROR(VLOOKUP(L3035,[1]listaMateriales!A:K,11,0),"-"),"Sin producto")</f>
        <v>Sin Producto</v>
      </c>
      <c r="W3035" s="6">
        <f>+IF(OR(K3035="27",K3035="28",K3035="29"),VLOOKUP(L3035,[1]listaMateriales!A:E,5,0),0)*N3035/1000</f>
        <v>0</v>
      </c>
      <c r="X3035" s="6">
        <f>+IF(W3035=0,0,T3035/W3035)</f>
        <v>0</v>
      </c>
      <c r="Y3035" s="1" t="str">
        <f>MID(L3035,14,1)</f>
        <v/>
      </c>
      <c r="Z3035" s="2" t="str">
        <f>IF(IFERROR(FIND("PUL",M3035,1),0)&gt;1,"pulido","no")</f>
        <v>no</v>
      </c>
      <c r="AA3035" s="2" t="str">
        <f>IF(IFERROR(FIND("BIOC",M3035,1),0)&gt;1,"BIOCITY","no")</f>
        <v>no</v>
      </c>
      <c r="AB3035" s="2">
        <f>IFERROR(SEARCH("INT",F3035,1),0)+IFERROR(SEARCH("DEV",F3035,1),0)+IFERROR(SEARCH("FC",F3035,1),0)+IFERROR(SEARCH("USD",F3035,1),0)</f>
        <v>0</v>
      </c>
    </row>
    <row r="3036" spans="20:28" x14ac:dyDescent="0.2">
      <c r="T3036" s="6">
        <f>+S3036*N3036</f>
        <v>0</v>
      </c>
      <c r="U3036" s="6">
        <f>+S3036*Q3036</f>
        <v>0</v>
      </c>
      <c r="V3036" s="1" t="str">
        <f>IF(AB3036=0,IFERROR(VLOOKUP(L3036,[1]listaMateriales!A:K,11,0),"-"),"Sin producto")</f>
        <v>Sin Producto</v>
      </c>
      <c r="W3036" s="6">
        <f>+IF(OR(K3036="27",K3036="28",K3036="29"),VLOOKUP(L3036,[1]listaMateriales!A:E,5,0),0)*N3036/1000</f>
        <v>0</v>
      </c>
      <c r="X3036" s="6">
        <f>+IF(W3036=0,0,T3036/W3036)</f>
        <v>0</v>
      </c>
      <c r="Y3036" s="1" t="str">
        <f>MID(L3036,14,1)</f>
        <v/>
      </c>
      <c r="Z3036" s="2" t="str">
        <f>IF(IFERROR(FIND("PUL",M3036,1),0)&gt;1,"pulido","no")</f>
        <v>no</v>
      </c>
      <c r="AA3036" s="2" t="str">
        <f>IF(IFERROR(FIND("BIOC",M3036,1),0)&gt;1,"BIOCITY","no")</f>
        <v>no</v>
      </c>
      <c r="AB3036" s="2">
        <f>IFERROR(SEARCH("INT",F3036,1),0)+IFERROR(SEARCH("DEV",F3036,1),0)+IFERROR(SEARCH("FC",F3036,1),0)+IFERROR(SEARCH("USD",F3036,1),0)</f>
        <v>0</v>
      </c>
    </row>
    <row r="3037" spans="20:28" x14ac:dyDescent="0.2">
      <c r="T3037" s="6">
        <f>+S3037*N3037</f>
        <v>0</v>
      </c>
      <c r="U3037" s="6">
        <f>+S3037*Q3037</f>
        <v>0</v>
      </c>
      <c r="V3037" s="1" t="str">
        <f>IF(AB3037=0,IFERROR(VLOOKUP(L3037,[1]listaMateriales!A:K,11,0),"-"),"Sin producto")</f>
        <v>Sin Producto</v>
      </c>
      <c r="W3037" s="6">
        <f>+IF(OR(K3037="27",K3037="28",K3037="29"),VLOOKUP(L3037,[1]listaMateriales!A:E,5,0),0)*N3037/1000</f>
        <v>0</v>
      </c>
      <c r="X3037" s="6">
        <f>+IF(W3037=0,0,T3037/W3037)</f>
        <v>0</v>
      </c>
      <c r="Y3037" s="1" t="str">
        <f>MID(L3037,14,1)</f>
        <v/>
      </c>
      <c r="Z3037" s="2" t="str">
        <f>IF(IFERROR(FIND("PUL",M3037,1),0)&gt;1,"pulido","no")</f>
        <v>no</v>
      </c>
      <c r="AA3037" s="2" t="str">
        <f>IF(IFERROR(FIND("BIOC",M3037,1),0)&gt;1,"BIOCITY","no")</f>
        <v>no</v>
      </c>
      <c r="AB3037" s="2">
        <f>IFERROR(SEARCH("INT",F3037,1),0)+IFERROR(SEARCH("DEV",F3037,1),0)+IFERROR(SEARCH("FC",F3037,1),0)+IFERROR(SEARCH("USD",F3037,1),0)</f>
        <v>0</v>
      </c>
    </row>
    <row r="3038" spans="20:28" x14ac:dyDescent="0.2">
      <c r="T3038" s="6">
        <f>+S3038*N3038</f>
        <v>0</v>
      </c>
      <c r="U3038" s="6">
        <f>+S3038*Q3038</f>
        <v>0</v>
      </c>
      <c r="V3038" s="1" t="str">
        <f>IF(AB3038=0,IFERROR(VLOOKUP(L3038,[1]listaMateriales!A:K,11,0),"-"),"Sin producto")</f>
        <v>Sin Producto</v>
      </c>
      <c r="W3038" s="6">
        <f>+IF(OR(K3038="27",K3038="28",K3038="29"),VLOOKUP(L3038,[1]listaMateriales!A:E,5,0),0)*N3038/1000</f>
        <v>0</v>
      </c>
      <c r="X3038" s="6">
        <f>+IF(W3038=0,0,T3038/W3038)</f>
        <v>0</v>
      </c>
      <c r="Y3038" s="1" t="str">
        <f>MID(L3038,14,1)</f>
        <v/>
      </c>
      <c r="Z3038" s="2" t="str">
        <f>IF(IFERROR(FIND("PUL",M3038,1),0)&gt;1,"pulido","no")</f>
        <v>no</v>
      </c>
      <c r="AA3038" s="2" t="str">
        <f>IF(IFERROR(FIND("BIOC",M3038,1),0)&gt;1,"BIOCITY","no")</f>
        <v>no</v>
      </c>
      <c r="AB3038" s="2">
        <f>IFERROR(SEARCH("INT",F3038,1),0)+IFERROR(SEARCH("DEV",F3038,1),0)+IFERROR(SEARCH("FC",F3038,1),0)+IFERROR(SEARCH("USD",F3038,1),0)</f>
        <v>0</v>
      </c>
    </row>
    <row r="3039" spans="20:28" x14ac:dyDescent="0.2">
      <c r="T3039" s="6">
        <f>+S3039*N3039</f>
        <v>0</v>
      </c>
      <c r="U3039" s="6">
        <f>+S3039*Q3039</f>
        <v>0</v>
      </c>
      <c r="V3039" s="1" t="str">
        <f>IF(AB3039=0,IFERROR(VLOOKUP(L3039,[1]listaMateriales!A:K,11,0),"-"),"Sin producto")</f>
        <v>Sin Producto</v>
      </c>
      <c r="W3039" s="6">
        <f>+IF(OR(K3039="27",K3039="28",K3039="29"),VLOOKUP(L3039,[1]listaMateriales!A:E,5,0),0)*N3039/1000</f>
        <v>0</v>
      </c>
      <c r="X3039" s="6">
        <f>+IF(W3039=0,0,T3039/W3039)</f>
        <v>0</v>
      </c>
      <c r="Y3039" s="1" t="str">
        <f>MID(L3039,14,1)</f>
        <v/>
      </c>
      <c r="Z3039" s="2" t="str">
        <f>IF(IFERROR(FIND("PUL",M3039,1),0)&gt;1,"pulido","no")</f>
        <v>no</v>
      </c>
      <c r="AA3039" s="2" t="str">
        <f>IF(IFERROR(FIND("BIOC",M3039,1),0)&gt;1,"BIOCITY","no")</f>
        <v>no</v>
      </c>
      <c r="AB3039" s="2">
        <f>IFERROR(SEARCH("INT",F3039,1),0)+IFERROR(SEARCH("DEV",F3039,1),0)+IFERROR(SEARCH("FC",F3039,1),0)+IFERROR(SEARCH("USD",F3039,1),0)</f>
        <v>0</v>
      </c>
    </row>
    <row r="3040" spans="20:28" x14ac:dyDescent="0.2">
      <c r="T3040" s="6">
        <f>+S3040*N3040</f>
        <v>0</v>
      </c>
      <c r="U3040" s="6">
        <f>+S3040*Q3040</f>
        <v>0</v>
      </c>
      <c r="V3040" s="1" t="str">
        <f>IF(AB3040=0,IFERROR(VLOOKUP(L3040,[1]listaMateriales!A:K,11,0),"-"),"Sin producto")</f>
        <v>Sin Producto</v>
      </c>
      <c r="W3040" s="6">
        <f>+IF(OR(K3040="27",K3040="28",K3040="29"),VLOOKUP(L3040,[1]listaMateriales!A:E,5,0),0)*N3040/1000</f>
        <v>0</v>
      </c>
      <c r="X3040" s="6">
        <f>+IF(W3040=0,0,T3040/W3040)</f>
        <v>0</v>
      </c>
      <c r="Y3040" s="1" t="str">
        <f>MID(L3040,14,1)</f>
        <v/>
      </c>
      <c r="Z3040" s="2" t="str">
        <f>IF(IFERROR(FIND("PUL",M3040,1),0)&gt;1,"pulido","no")</f>
        <v>no</v>
      </c>
      <c r="AA3040" s="2" t="str">
        <f>IF(IFERROR(FIND("BIOC",M3040,1),0)&gt;1,"BIOCITY","no")</f>
        <v>no</v>
      </c>
      <c r="AB3040" s="2">
        <f>IFERROR(SEARCH("INT",F3040,1),0)+IFERROR(SEARCH("DEV",F3040,1),0)+IFERROR(SEARCH("FC",F3040,1),0)+IFERROR(SEARCH("USD",F3040,1),0)</f>
        <v>0</v>
      </c>
    </row>
    <row r="3041" spans="20:28" x14ac:dyDescent="0.2">
      <c r="T3041" s="6">
        <f>+S3041*N3041</f>
        <v>0</v>
      </c>
      <c r="U3041" s="6">
        <f>+S3041*Q3041</f>
        <v>0</v>
      </c>
      <c r="V3041" s="1" t="str">
        <f>IF(AB3041=0,IFERROR(VLOOKUP(L3041,[1]listaMateriales!A:K,11,0),"-"),"Sin producto")</f>
        <v>Sin Producto</v>
      </c>
      <c r="W3041" s="6">
        <f>+IF(OR(K3041="27",K3041="28",K3041="29"),VLOOKUP(L3041,[1]listaMateriales!A:E,5,0),0)*N3041/1000</f>
        <v>0</v>
      </c>
      <c r="X3041" s="6">
        <f>+IF(W3041=0,0,T3041/W3041)</f>
        <v>0</v>
      </c>
      <c r="Y3041" s="1" t="str">
        <f>MID(L3041,14,1)</f>
        <v/>
      </c>
      <c r="Z3041" s="2" t="str">
        <f>IF(IFERROR(FIND("PUL",M3041,1),0)&gt;1,"pulido","no")</f>
        <v>no</v>
      </c>
      <c r="AA3041" s="2" t="str">
        <f>IF(IFERROR(FIND("BIOC",M3041,1),0)&gt;1,"BIOCITY","no")</f>
        <v>no</v>
      </c>
      <c r="AB3041" s="2">
        <f>IFERROR(SEARCH("INT",F3041,1),0)+IFERROR(SEARCH("DEV",F3041,1),0)+IFERROR(SEARCH("FC",F3041,1),0)+IFERROR(SEARCH("USD",F3041,1),0)</f>
        <v>0</v>
      </c>
    </row>
    <row r="3042" spans="20:28" x14ac:dyDescent="0.2">
      <c r="T3042" s="6">
        <f>+S3042*N3042</f>
        <v>0</v>
      </c>
      <c r="U3042" s="6">
        <f>+S3042*Q3042</f>
        <v>0</v>
      </c>
      <c r="V3042" s="1" t="str">
        <f>IF(AB3042=0,IFERROR(VLOOKUP(L3042,[1]listaMateriales!A:K,11,0),"-"),"Sin producto")</f>
        <v>Sin Producto</v>
      </c>
      <c r="W3042" s="6">
        <f>+IF(OR(K3042="27",K3042="28",K3042="29"),VLOOKUP(L3042,[1]listaMateriales!A:E,5,0),0)*N3042/1000</f>
        <v>0</v>
      </c>
      <c r="X3042" s="6">
        <f>+IF(W3042=0,0,T3042/W3042)</f>
        <v>0</v>
      </c>
      <c r="Y3042" s="1" t="str">
        <f>MID(L3042,14,1)</f>
        <v/>
      </c>
      <c r="Z3042" s="2" t="str">
        <f>IF(IFERROR(FIND("PUL",M3042,1),0)&gt;1,"pulido","no")</f>
        <v>no</v>
      </c>
      <c r="AA3042" s="2" t="str">
        <f>IF(IFERROR(FIND("BIOC",M3042,1),0)&gt;1,"BIOCITY","no")</f>
        <v>no</v>
      </c>
      <c r="AB3042" s="2">
        <f>IFERROR(SEARCH("INT",F3042,1),0)+IFERROR(SEARCH("DEV",F3042,1),0)+IFERROR(SEARCH("FC",F3042,1),0)+IFERROR(SEARCH("USD",F3042,1),0)</f>
        <v>0</v>
      </c>
    </row>
    <row r="3043" spans="20:28" x14ac:dyDescent="0.2">
      <c r="T3043" s="6">
        <f>+S3043*N3043</f>
        <v>0</v>
      </c>
      <c r="U3043" s="6">
        <f>+S3043*Q3043</f>
        <v>0</v>
      </c>
      <c r="V3043" s="1" t="str">
        <f>IF(AB3043=0,IFERROR(VLOOKUP(L3043,[1]listaMateriales!A:K,11,0),"-"),"Sin producto")</f>
        <v>Sin Producto</v>
      </c>
      <c r="W3043" s="6">
        <f>+IF(OR(K3043="27",K3043="28",K3043="29"),VLOOKUP(L3043,[1]listaMateriales!A:E,5,0),0)*N3043/1000</f>
        <v>0</v>
      </c>
      <c r="X3043" s="6">
        <f>+IF(W3043=0,0,T3043/W3043)</f>
        <v>0</v>
      </c>
      <c r="Y3043" s="1" t="str">
        <f>MID(L3043,14,1)</f>
        <v/>
      </c>
      <c r="Z3043" s="2" t="str">
        <f>IF(IFERROR(FIND("PUL",M3043,1),0)&gt;1,"pulido","no")</f>
        <v>no</v>
      </c>
      <c r="AA3043" s="2" t="str">
        <f>IF(IFERROR(FIND("BIOC",M3043,1),0)&gt;1,"BIOCITY","no")</f>
        <v>no</v>
      </c>
      <c r="AB3043" s="2">
        <f>IFERROR(SEARCH("INT",F3043,1),0)+IFERROR(SEARCH("DEV",F3043,1),0)+IFERROR(SEARCH("FC",F3043,1),0)+IFERROR(SEARCH("USD",F3043,1),0)</f>
        <v>0</v>
      </c>
    </row>
    <row r="3044" spans="20:28" x14ac:dyDescent="0.2">
      <c r="T3044" s="6">
        <f>+S3044*N3044</f>
        <v>0</v>
      </c>
      <c r="U3044" s="6">
        <f>+S3044*Q3044</f>
        <v>0</v>
      </c>
      <c r="V3044" s="1" t="str">
        <f>IF(AB3044=0,IFERROR(VLOOKUP(L3044,[1]listaMateriales!A:K,11,0),"-"),"Sin producto")</f>
        <v>Sin Producto</v>
      </c>
      <c r="W3044" s="6">
        <f>+IF(OR(K3044="27",K3044="28",K3044="29"),VLOOKUP(L3044,[1]listaMateriales!A:E,5,0),0)*N3044/1000</f>
        <v>0</v>
      </c>
      <c r="X3044" s="6">
        <f>+IF(W3044=0,0,T3044/W3044)</f>
        <v>0</v>
      </c>
      <c r="Y3044" s="1" t="str">
        <f>MID(L3044,14,1)</f>
        <v/>
      </c>
      <c r="Z3044" s="2" t="str">
        <f>IF(IFERROR(FIND("PUL",M3044,1),0)&gt;1,"pulido","no")</f>
        <v>no</v>
      </c>
      <c r="AA3044" s="2" t="str">
        <f>IF(IFERROR(FIND("BIOC",M3044,1),0)&gt;1,"BIOCITY","no")</f>
        <v>no</v>
      </c>
      <c r="AB3044" s="2">
        <f>IFERROR(SEARCH("INT",F3044,1),0)+IFERROR(SEARCH("DEV",F3044,1),0)+IFERROR(SEARCH("FC",F3044,1),0)+IFERROR(SEARCH("USD",F3044,1),0)</f>
        <v>0</v>
      </c>
    </row>
    <row r="3045" spans="20:28" x14ac:dyDescent="0.2">
      <c r="T3045" s="6">
        <f>+S3045*N3045</f>
        <v>0</v>
      </c>
      <c r="U3045" s="6">
        <f>+S3045*Q3045</f>
        <v>0</v>
      </c>
      <c r="V3045" s="1" t="str">
        <f>IF(AB3045=0,IFERROR(VLOOKUP(L3045,[1]listaMateriales!A:K,11,0),"-"),"Sin producto")</f>
        <v>Sin Producto</v>
      </c>
      <c r="W3045" s="6">
        <f>+IF(OR(K3045="27",K3045="28",K3045="29"),VLOOKUP(L3045,[1]listaMateriales!A:E,5,0),0)*N3045/1000</f>
        <v>0</v>
      </c>
      <c r="X3045" s="6">
        <f>+IF(W3045=0,0,T3045/W3045)</f>
        <v>0</v>
      </c>
      <c r="Y3045" s="1" t="str">
        <f>MID(L3045,14,1)</f>
        <v/>
      </c>
      <c r="Z3045" s="2" t="str">
        <f>IF(IFERROR(FIND("PUL",M3045,1),0)&gt;1,"pulido","no")</f>
        <v>no</v>
      </c>
      <c r="AA3045" s="2" t="str">
        <f>IF(IFERROR(FIND("BIOC",M3045,1),0)&gt;1,"BIOCITY","no")</f>
        <v>no</v>
      </c>
      <c r="AB3045" s="2">
        <f>IFERROR(SEARCH("INT",F3045,1),0)+IFERROR(SEARCH("DEV",F3045,1),0)+IFERROR(SEARCH("FC",F3045,1),0)+IFERROR(SEARCH("USD",F3045,1),0)</f>
        <v>0</v>
      </c>
    </row>
    <row r="3046" spans="20:28" x14ac:dyDescent="0.2">
      <c r="T3046" s="6">
        <f>+S3046*N3046</f>
        <v>0</v>
      </c>
      <c r="U3046" s="6">
        <f>+S3046*Q3046</f>
        <v>0</v>
      </c>
      <c r="V3046" s="1" t="str">
        <f>IF(AB3046=0,IFERROR(VLOOKUP(L3046,[1]listaMateriales!A:K,11,0),"-"),"Sin producto")</f>
        <v>Sin Producto</v>
      </c>
      <c r="W3046" s="6">
        <f>+IF(OR(K3046="27",K3046="28",K3046="29"),VLOOKUP(L3046,[1]listaMateriales!A:E,5,0),0)*N3046/1000</f>
        <v>0</v>
      </c>
      <c r="X3046" s="6">
        <f>+IF(W3046=0,0,T3046/W3046)</f>
        <v>0</v>
      </c>
      <c r="Y3046" s="1" t="str">
        <f>MID(L3046,14,1)</f>
        <v/>
      </c>
      <c r="Z3046" s="2" t="str">
        <f>IF(IFERROR(FIND("PUL",M3046,1),0)&gt;1,"pulido","no")</f>
        <v>no</v>
      </c>
      <c r="AA3046" s="2" t="str">
        <f>IF(IFERROR(FIND("BIOC",M3046,1),0)&gt;1,"BIOCITY","no")</f>
        <v>no</v>
      </c>
      <c r="AB3046" s="2">
        <f>IFERROR(SEARCH("INT",F3046,1),0)+IFERROR(SEARCH("DEV",F3046,1),0)+IFERROR(SEARCH("FC",F3046,1),0)+IFERROR(SEARCH("USD",F3046,1),0)</f>
        <v>0</v>
      </c>
    </row>
    <row r="3047" spans="20:28" x14ac:dyDescent="0.2">
      <c r="T3047" s="6">
        <f>+S3047*N3047</f>
        <v>0</v>
      </c>
      <c r="U3047" s="6">
        <f>+S3047*Q3047</f>
        <v>0</v>
      </c>
      <c r="V3047" s="1" t="str">
        <f>IF(AB3047=0,IFERROR(VLOOKUP(L3047,[1]listaMateriales!A:K,11,0),"-"),"Sin producto")</f>
        <v>Sin Producto</v>
      </c>
      <c r="W3047" s="6">
        <f>+IF(OR(K3047="27",K3047="28",K3047="29"),VLOOKUP(L3047,[1]listaMateriales!A:E,5,0),0)*N3047/1000</f>
        <v>0</v>
      </c>
      <c r="X3047" s="6">
        <f>+IF(W3047=0,0,T3047/W3047)</f>
        <v>0</v>
      </c>
      <c r="Y3047" s="1" t="str">
        <f>MID(L3047,14,1)</f>
        <v/>
      </c>
      <c r="Z3047" s="2" t="str">
        <f>IF(IFERROR(FIND("PUL",M3047,1),0)&gt;1,"pulido","no")</f>
        <v>no</v>
      </c>
      <c r="AA3047" s="2" t="str">
        <f>IF(IFERROR(FIND("BIOC",M3047,1),0)&gt;1,"BIOCITY","no")</f>
        <v>no</v>
      </c>
      <c r="AB3047" s="2">
        <f>IFERROR(SEARCH("INT",F3047,1),0)+IFERROR(SEARCH("DEV",F3047,1),0)+IFERROR(SEARCH("FC",F3047,1),0)+IFERROR(SEARCH("USD",F3047,1),0)</f>
        <v>0</v>
      </c>
    </row>
    <row r="3048" spans="20:28" x14ac:dyDescent="0.2">
      <c r="T3048" s="6">
        <f>+S3048*N3048</f>
        <v>0</v>
      </c>
      <c r="U3048" s="6">
        <f>+S3048*Q3048</f>
        <v>0</v>
      </c>
      <c r="V3048" s="1" t="str">
        <f>IF(AB3048=0,IFERROR(VLOOKUP(L3048,[1]listaMateriales!A:K,11,0),"-"),"Sin producto")</f>
        <v>Sin Producto</v>
      </c>
      <c r="W3048" s="6">
        <f>+IF(OR(K3048="27",K3048="28",K3048="29"),VLOOKUP(L3048,[1]listaMateriales!A:E,5,0),0)*N3048/1000</f>
        <v>0</v>
      </c>
      <c r="X3048" s="6">
        <f>+IF(W3048=0,0,T3048/W3048)</f>
        <v>0</v>
      </c>
      <c r="Y3048" s="1" t="str">
        <f>MID(L3048,14,1)</f>
        <v/>
      </c>
      <c r="Z3048" s="2" t="str">
        <f>IF(IFERROR(FIND("PUL",M3048,1),0)&gt;1,"pulido","no")</f>
        <v>no</v>
      </c>
      <c r="AA3048" s="2" t="str">
        <f>IF(IFERROR(FIND("BIOC",M3048,1),0)&gt;1,"BIOCITY","no")</f>
        <v>no</v>
      </c>
      <c r="AB3048" s="2">
        <f>IFERROR(SEARCH("INT",F3048,1),0)+IFERROR(SEARCH("DEV",F3048,1),0)+IFERROR(SEARCH("FC",F3048,1),0)+IFERROR(SEARCH("USD",F3048,1),0)</f>
        <v>0</v>
      </c>
    </row>
    <row r="3049" spans="20:28" x14ac:dyDescent="0.2">
      <c r="T3049" s="6">
        <f>+S3049*N3049</f>
        <v>0</v>
      </c>
      <c r="U3049" s="6">
        <f>+S3049*Q3049</f>
        <v>0</v>
      </c>
      <c r="V3049" s="1" t="str">
        <f>IF(AB3049=0,IFERROR(VLOOKUP(L3049,[1]listaMateriales!A:K,11,0),"-"),"Sin producto")</f>
        <v>Sin Producto</v>
      </c>
      <c r="W3049" s="6">
        <f>+IF(OR(K3049="27",K3049="28",K3049="29"),VLOOKUP(L3049,[1]listaMateriales!A:E,5,0),0)*N3049/1000</f>
        <v>0</v>
      </c>
      <c r="X3049" s="6">
        <f>+IF(W3049=0,0,T3049/W3049)</f>
        <v>0</v>
      </c>
      <c r="Y3049" s="1" t="str">
        <f>MID(L3049,14,1)</f>
        <v/>
      </c>
      <c r="Z3049" s="2" t="str">
        <f>IF(IFERROR(FIND("PUL",M3049,1),0)&gt;1,"pulido","no")</f>
        <v>no</v>
      </c>
      <c r="AA3049" s="2" t="str">
        <f>IF(IFERROR(FIND("BIOC",M3049,1),0)&gt;1,"BIOCITY","no")</f>
        <v>no</v>
      </c>
      <c r="AB3049" s="2">
        <f>IFERROR(SEARCH("INT",F3049,1),0)+IFERROR(SEARCH("DEV",F3049,1),0)+IFERROR(SEARCH("FC",F3049,1),0)+IFERROR(SEARCH("USD",F3049,1),0)</f>
        <v>0</v>
      </c>
    </row>
    <row r="3050" spans="20:28" x14ac:dyDescent="0.2">
      <c r="T3050" s="6">
        <f>+S3050*N3050</f>
        <v>0</v>
      </c>
      <c r="U3050" s="6">
        <f>+S3050*Q3050</f>
        <v>0</v>
      </c>
      <c r="V3050" s="1" t="str">
        <f>IF(AB3050=0,IFERROR(VLOOKUP(L3050,[1]listaMateriales!A:K,11,0),"-"),"Sin producto")</f>
        <v>Sin Producto</v>
      </c>
      <c r="W3050" s="6">
        <f>+IF(OR(K3050="27",K3050="28",K3050="29"),VLOOKUP(L3050,[1]listaMateriales!A:E,5,0),0)*N3050/1000</f>
        <v>0</v>
      </c>
      <c r="X3050" s="6">
        <f>+IF(W3050=0,0,T3050/W3050)</f>
        <v>0</v>
      </c>
      <c r="Y3050" s="1" t="str">
        <f>MID(L3050,14,1)</f>
        <v/>
      </c>
      <c r="Z3050" s="2" t="str">
        <f>IF(IFERROR(FIND("PUL",M3050,1),0)&gt;1,"pulido","no")</f>
        <v>no</v>
      </c>
      <c r="AA3050" s="2" t="str">
        <f>IF(IFERROR(FIND("BIOC",M3050,1),0)&gt;1,"BIOCITY","no")</f>
        <v>no</v>
      </c>
      <c r="AB3050" s="2">
        <f>IFERROR(SEARCH("INT",F3050,1),0)+IFERROR(SEARCH("DEV",F3050,1),0)+IFERROR(SEARCH("FC",F3050,1),0)+IFERROR(SEARCH("USD",F3050,1),0)</f>
        <v>0</v>
      </c>
    </row>
    <row r="3051" spans="20:28" x14ac:dyDescent="0.2">
      <c r="T3051" s="6">
        <f>+S3051*N3051</f>
        <v>0</v>
      </c>
      <c r="U3051" s="6">
        <f>+S3051*Q3051</f>
        <v>0</v>
      </c>
      <c r="V3051" s="1" t="str">
        <f>IF(AB3051=0,IFERROR(VLOOKUP(L3051,[1]listaMateriales!A:K,11,0),"-"),"Sin producto")</f>
        <v>Sin Producto</v>
      </c>
      <c r="W3051" s="6">
        <f>+IF(OR(K3051="27",K3051="28",K3051="29"),VLOOKUP(L3051,[1]listaMateriales!A:E,5,0),0)*N3051/1000</f>
        <v>0</v>
      </c>
      <c r="X3051" s="6">
        <f>+IF(W3051=0,0,T3051/W3051)</f>
        <v>0</v>
      </c>
      <c r="Y3051" s="1" t="str">
        <f>MID(L3051,14,1)</f>
        <v/>
      </c>
      <c r="Z3051" s="2" t="str">
        <f>IF(IFERROR(FIND("PUL",M3051,1),0)&gt;1,"pulido","no")</f>
        <v>no</v>
      </c>
      <c r="AA3051" s="2" t="str">
        <f>IF(IFERROR(FIND("BIOC",M3051,1),0)&gt;1,"BIOCITY","no")</f>
        <v>no</v>
      </c>
      <c r="AB3051" s="2">
        <f>IFERROR(SEARCH("INT",F3051,1),0)+IFERROR(SEARCH("DEV",F3051,1),0)+IFERROR(SEARCH("FC",F3051,1),0)+IFERROR(SEARCH("USD",F3051,1),0)</f>
        <v>0</v>
      </c>
    </row>
    <row r="3052" spans="20:28" x14ac:dyDescent="0.2">
      <c r="T3052" s="6">
        <f>+S3052*N3052</f>
        <v>0</v>
      </c>
      <c r="U3052" s="6">
        <f>+S3052*Q3052</f>
        <v>0</v>
      </c>
      <c r="V3052" s="1" t="str">
        <f>IF(AB3052=0,IFERROR(VLOOKUP(L3052,[1]listaMateriales!A:K,11,0),"-"),"Sin producto")</f>
        <v>Sin Producto</v>
      </c>
      <c r="W3052" s="6">
        <f>+IF(OR(K3052="27",K3052="28",K3052="29"),VLOOKUP(L3052,[1]listaMateriales!A:E,5,0),0)*N3052/1000</f>
        <v>0</v>
      </c>
      <c r="X3052" s="6">
        <f>+IF(W3052=0,0,T3052/W3052)</f>
        <v>0</v>
      </c>
      <c r="Y3052" s="1" t="str">
        <f>MID(L3052,14,1)</f>
        <v/>
      </c>
      <c r="Z3052" s="2" t="str">
        <f>IF(IFERROR(FIND("PUL",M3052,1),0)&gt;1,"pulido","no")</f>
        <v>no</v>
      </c>
      <c r="AA3052" s="2" t="str">
        <f>IF(IFERROR(FIND("BIOC",M3052,1),0)&gt;1,"BIOCITY","no")</f>
        <v>no</v>
      </c>
      <c r="AB3052" s="2">
        <f>IFERROR(SEARCH("INT",F3052,1),0)+IFERROR(SEARCH("DEV",F3052,1),0)+IFERROR(SEARCH("FC",F3052,1),0)+IFERROR(SEARCH("USD",F3052,1),0)</f>
        <v>0</v>
      </c>
    </row>
    <row r="3053" spans="20:28" x14ac:dyDescent="0.2">
      <c r="T3053" s="6">
        <f>+S3053*N3053</f>
        <v>0</v>
      </c>
      <c r="U3053" s="6">
        <f>+S3053*Q3053</f>
        <v>0</v>
      </c>
      <c r="V3053" s="1" t="str">
        <f>IF(AB3053=0,IFERROR(VLOOKUP(L3053,[1]listaMateriales!A:K,11,0),"-"),"Sin producto")</f>
        <v>Sin Producto</v>
      </c>
      <c r="W3053" s="6">
        <f>+IF(OR(K3053="27",K3053="28",K3053="29"),VLOOKUP(L3053,[1]listaMateriales!A:E,5,0),0)*N3053/1000</f>
        <v>0</v>
      </c>
      <c r="X3053" s="6">
        <f>+IF(W3053=0,0,T3053/W3053)</f>
        <v>0</v>
      </c>
      <c r="Y3053" s="1" t="str">
        <f>MID(L3053,14,1)</f>
        <v/>
      </c>
      <c r="Z3053" s="2" t="str">
        <f>IF(IFERROR(FIND("PUL",M3053,1),0)&gt;1,"pulido","no")</f>
        <v>no</v>
      </c>
      <c r="AA3053" s="2" t="str">
        <f>IF(IFERROR(FIND("BIOC",M3053,1),0)&gt;1,"BIOCITY","no")</f>
        <v>no</v>
      </c>
      <c r="AB3053" s="2">
        <f>IFERROR(SEARCH("INT",F3053,1),0)+IFERROR(SEARCH("DEV",F3053,1),0)+IFERROR(SEARCH("FC",F3053,1),0)+IFERROR(SEARCH("USD",F3053,1),0)</f>
        <v>0</v>
      </c>
    </row>
    <row r="3054" spans="20:28" x14ac:dyDescent="0.2">
      <c r="T3054" s="6">
        <f>+S3054*N3054</f>
        <v>0</v>
      </c>
      <c r="U3054" s="6">
        <f>+S3054*Q3054</f>
        <v>0</v>
      </c>
      <c r="V3054" s="1" t="str">
        <f>IF(AB3054=0,IFERROR(VLOOKUP(L3054,[1]listaMateriales!A:K,11,0),"-"),"Sin producto")</f>
        <v>Sin Producto</v>
      </c>
      <c r="W3054" s="6">
        <f>+IF(OR(K3054="27",K3054="28",K3054="29"),VLOOKUP(L3054,[1]listaMateriales!A:E,5,0),0)*N3054/1000</f>
        <v>0</v>
      </c>
      <c r="X3054" s="6">
        <f>+IF(W3054=0,0,T3054/W3054)</f>
        <v>0</v>
      </c>
      <c r="Y3054" s="1" t="str">
        <f>MID(L3054,14,1)</f>
        <v/>
      </c>
      <c r="Z3054" s="2" t="str">
        <f>IF(IFERROR(FIND("PUL",M3054,1),0)&gt;1,"pulido","no")</f>
        <v>no</v>
      </c>
      <c r="AA3054" s="2" t="str">
        <f>IF(IFERROR(FIND("BIOC",M3054,1),0)&gt;1,"BIOCITY","no")</f>
        <v>no</v>
      </c>
      <c r="AB3054" s="2">
        <f>IFERROR(SEARCH("INT",F3054,1),0)+IFERROR(SEARCH("DEV",F3054,1),0)+IFERROR(SEARCH("FC",F3054,1),0)+IFERROR(SEARCH("USD",F3054,1),0)</f>
        <v>0</v>
      </c>
    </row>
    <row r="3055" spans="20:28" x14ac:dyDescent="0.2">
      <c r="T3055" s="6">
        <f>+S3055*N3055</f>
        <v>0</v>
      </c>
      <c r="U3055" s="6">
        <f>+S3055*Q3055</f>
        <v>0</v>
      </c>
      <c r="V3055" s="1" t="str">
        <f>IF(AB3055=0,IFERROR(VLOOKUP(L3055,[1]listaMateriales!A:K,11,0),"-"),"Sin producto")</f>
        <v>Sin Producto</v>
      </c>
      <c r="W3055" s="6">
        <f>+IF(OR(K3055="27",K3055="28",K3055="29"),VLOOKUP(L3055,[1]listaMateriales!A:E,5,0),0)*N3055/1000</f>
        <v>0</v>
      </c>
      <c r="X3055" s="6">
        <f>+IF(W3055=0,0,T3055/W3055)</f>
        <v>0</v>
      </c>
      <c r="Y3055" s="1" t="str">
        <f>MID(L3055,14,1)</f>
        <v/>
      </c>
      <c r="Z3055" s="2" t="str">
        <f>IF(IFERROR(FIND("PUL",M3055,1),0)&gt;1,"pulido","no")</f>
        <v>no</v>
      </c>
      <c r="AA3055" s="2" t="str">
        <f>IF(IFERROR(FIND("BIOC",M3055,1),0)&gt;1,"BIOCITY","no")</f>
        <v>no</v>
      </c>
      <c r="AB3055" s="2">
        <f>IFERROR(SEARCH("INT",F3055,1),0)+IFERROR(SEARCH("DEV",F3055,1),0)+IFERROR(SEARCH("FC",F3055,1),0)+IFERROR(SEARCH("USD",F3055,1),0)</f>
        <v>0</v>
      </c>
    </row>
    <row r="3056" spans="20:28" x14ac:dyDescent="0.2">
      <c r="T3056" s="6">
        <f>+S3056*N3056</f>
        <v>0</v>
      </c>
      <c r="U3056" s="6">
        <f>+S3056*Q3056</f>
        <v>0</v>
      </c>
      <c r="V3056" s="1" t="str">
        <f>IF(AB3056=0,IFERROR(VLOOKUP(L3056,[1]listaMateriales!A:K,11,0),"-"),"Sin producto")</f>
        <v>Sin Producto</v>
      </c>
      <c r="W3056" s="6">
        <f>+IF(OR(K3056="27",K3056="28",K3056="29"),VLOOKUP(L3056,[1]listaMateriales!A:E,5,0),0)*N3056/1000</f>
        <v>0</v>
      </c>
      <c r="X3056" s="6">
        <f>+IF(W3056=0,0,T3056/W3056)</f>
        <v>0</v>
      </c>
      <c r="Y3056" s="1" t="str">
        <f>MID(L3056,14,1)</f>
        <v/>
      </c>
      <c r="Z3056" s="2" t="str">
        <f>IF(IFERROR(FIND("PUL",M3056,1),0)&gt;1,"pulido","no")</f>
        <v>no</v>
      </c>
      <c r="AA3056" s="2" t="str">
        <f>IF(IFERROR(FIND("BIOC",M3056,1),0)&gt;1,"BIOCITY","no")</f>
        <v>no</v>
      </c>
      <c r="AB3056" s="2">
        <f>IFERROR(SEARCH("INT",F3056,1),0)+IFERROR(SEARCH("DEV",F3056,1),0)+IFERROR(SEARCH("FC",F3056,1),0)+IFERROR(SEARCH("USD",F3056,1),0)</f>
        <v>0</v>
      </c>
    </row>
    <row r="3057" spans="20:28" x14ac:dyDescent="0.2">
      <c r="T3057" s="6">
        <f>+S3057*N3057</f>
        <v>0</v>
      </c>
      <c r="U3057" s="6">
        <f>+S3057*Q3057</f>
        <v>0</v>
      </c>
      <c r="V3057" s="1" t="str">
        <f>IF(AB3057=0,IFERROR(VLOOKUP(L3057,[1]listaMateriales!A:K,11,0),"-"),"Sin producto")</f>
        <v>Sin Producto</v>
      </c>
      <c r="W3057" s="6">
        <f>+IF(OR(K3057="27",K3057="28",K3057="29"),VLOOKUP(L3057,[1]listaMateriales!A:E,5,0),0)*N3057/1000</f>
        <v>0</v>
      </c>
      <c r="X3057" s="6">
        <f>+IF(W3057=0,0,T3057/W3057)</f>
        <v>0</v>
      </c>
      <c r="Y3057" s="1" t="str">
        <f>MID(L3057,14,1)</f>
        <v/>
      </c>
      <c r="Z3057" s="2" t="str">
        <f>IF(IFERROR(FIND("PUL",M3057,1),0)&gt;1,"pulido","no")</f>
        <v>no</v>
      </c>
      <c r="AA3057" s="2" t="str">
        <f>IF(IFERROR(FIND("BIOC",M3057,1),0)&gt;1,"BIOCITY","no")</f>
        <v>no</v>
      </c>
      <c r="AB3057" s="2">
        <f>IFERROR(SEARCH("INT",F3057,1),0)+IFERROR(SEARCH("DEV",F3057,1),0)+IFERROR(SEARCH("FC",F3057,1),0)+IFERROR(SEARCH("USD",F3057,1),0)</f>
        <v>0</v>
      </c>
    </row>
    <row r="3058" spans="20:28" x14ac:dyDescent="0.2">
      <c r="T3058" s="6">
        <f>+S3058*N3058</f>
        <v>0</v>
      </c>
      <c r="U3058" s="6">
        <f>+S3058*Q3058</f>
        <v>0</v>
      </c>
      <c r="V3058" s="1" t="str">
        <f>IF(AB3058=0,IFERROR(VLOOKUP(L3058,[1]listaMateriales!A:K,11,0),"-"),"Sin producto")</f>
        <v>Sin Producto</v>
      </c>
      <c r="W3058" s="6">
        <f>+IF(OR(K3058="27",K3058="28",K3058="29"),VLOOKUP(L3058,[1]listaMateriales!A:E,5,0),0)*N3058/1000</f>
        <v>0</v>
      </c>
      <c r="X3058" s="6">
        <f>+IF(W3058=0,0,T3058/W3058)</f>
        <v>0</v>
      </c>
      <c r="Y3058" s="1" t="str">
        <f>MID(L3058,14,1)</f>
        <v/>
      </c>
      <c r="Z3058" s="2" t="str">
        <f>IF(IFERROR(FIND("PUL",M3058,1),0)&gt;1,"pulido","no")</f>
        <v>no</v>
      </c>
      <c r="AA3058" s="2" t="str">
        <f>IF(IFERROR(FIND("BIOC",M3058,1),0)&gt;1,"BIOCITY","no")</f>
        <v>no</v>
      </c>
      <c r="AB3058" s="2">
        <f>IFERROR(SEARCH("INT",F3058,1),0)+IFERROR(SEARCH("DEV",F3058,1),0)+IFERROR(SEARCH("FC",F3058,1),0)+IFERROR(SEARCH("USD",F3058,1),0)</f>
        <v>0</v>
      </c>
    </row>
    <row r="3059" spans="20:28" x14ac:dyDescent="0.2">
      <c r="T3059" s="6">
        <f>+S3059*N3059</f>
        <v>0</v>
      </c>
      <c r="U3059" s="6">
        <f>+S3059*Q3059</f>
        <v>0</v>
      </c>
      <c r="V3059" s="1" t="str">
        <f>IF(AB3059=0,IFERROR(VLOOKUP(L3059,[1]listaMateriales!A:K,11,0),"-"),"Sin producto")</f>
        <v>Sin Producto</v>
      </c>
      <c r="W3059" s="6">
        <f>+IF(OR(K3059="27",K3059="28",K3059="29"),VLOOKUP(L3059,[1]listaMateriales!A:E,5,0),0)*N3059/1000</f>
        <v>0</v>
      </c>
      <c r="X3059" s="6">
        <f>+IF(W3059=0,0,T3059/W3059)</f>
        <v>0</v>
      </c>
      <c r="Y3059" s="1" t="str">
        <f>MID(L3059,14,1)</f>
        <v/>
      </c>
      <c r="Z3059" s="2" t="str">
        <f>IF(IFERROR(FIND("PUL",M3059,1),0)&gt;1,"pulido","no")</f>
        <v>no</v>
      </c>
      <c r="AA3059" s="2" t="str">
        <f>IF(IFERROR(FIND("BIOC",M3059,1),0)&gt;1,"BIOCITY","no")</f>
        <v>no</v>
      </c>
      <c r="AB3059" s="2">
        <f>IFERROR(SEARCH("INT",F3059,1),0)+IFERROR(SEARCH("DEV",F3059,1),0)+IFERROR(SEARCH("FC",F3059,1),0)+IFERROR(SEARCH("USD",F3059,1),0)</f>
        <v>0</v>
      </c>
    </row>
    <row r="3060" spans="20:28" x14ac:dyDescent="0.2">
      <c r="T3060" s="6">
        <f>+S3060*N3060</f>
        <v>0</v>
      </c>
      <c r="U3060" s="6">
        <f>+S3060*Q3060</f>
        <v>0</v>
      </c>
      <c r="V3060" s="1" t="str">
        <f>IF(AB3060=0,IFERROR(VLOOKUP(L3060,[1]listaMateriales!A:K,11,0),"-"),"Sin producto")</f>
        <v>Sin Producto</v>
      </c>
      <c r="W3060" s="6">
        <f>+IF(OR(K3060="27",K3060="28",K3060="29"),VLOOKUP(L3060,[1]listaMateriales!A:E,5,0),0)*N3060/1000</f>
        <v>0</v>
      </c>
      <c r="X3060" s="6">
        <f>+IF(W3060=0,0,T3060/W3060)</f>
        <v>0</v>
      </c>
      <c r="Y3060" s="1" t="str">
        <f>MID(L3060,14,1)</f>
        <v/>
      </c>
      <c r="Z3060" s="2" t="str">
        <f>IF(IFERROR(FIND("PUL",M3060,1),0)&gt;1,"pulido","no")</f>
        <v>no</v>
      </c>
      <c r="AA3060" s="2" t="str">
        <f>IF(IFERROR(FIND("BIOC",M3060,1),0)&gt;1,"BIOCITY","no")</f>
        <v>no</v>
      </c>
      <c r="AB3060" s="2">
        <f>IFERROR(SEARCH("INT",F3060,1),0)+IFERROR(SEARCH("DEV",F3060,1),0)+IFERROR(SEARCH("FC",F3060,1),0)+IFERROR(SEARCH("USD",F3060,1),0)</f>
        <v>0</v>
      </c>
    </row>
    <row r="3061" spans="20:28" x14ac:dyDescent="0.2">
      <c r="T3061" s="6">
        <f>+S3061*N3061</f>
        <v>0</v>
      </c>
      <c r="U3061" s="6">
        <f>+S3061*Q3061</f>
        <v>0</v>
      </c>
      <c r="V3061" s="1" t="str">
        <f>IF(AB3061=0,IFERROR(VLOOKUP(L3061,[1]listaMateriales!A:K,11,0),"-"),"Sin producto")</f>
        <v>Sin Producto</v>
      </c>
      <c r="W3061" s="6">
        <f>+IF(OR(K3061="27",K3061="28",K3061="29"),VLOOKUP(L3061,[1]listaMateriales!A:E,5,0),0)*N3061/1000</f>
        <v>0</v>
      </c>
      <c r="X3061" s="6">
        <f>+IF(W3061=0,0,T3061/W3061)</f>
        <v>0</v>
      </c>
      <c r="Y3061" s="1" t="str">
        <f>MID(L3061,14,1)</f>
        <v/>
      </c>
      <c r="Z3061" s="2" t="str">
        <f>IF(IFERROR(FIND("PUL",M3061,1),0)&gt;1,"pulido","no")</f>
        <v>no</v>
      </c>
      <c r="AA3061" s="2" t="str">
        <f>IF(IFERROR(FIND("BIOC",M3061,1),0)&gt;1,"BIOCITY","no")</f>
        <v>no</v>
      </c>
      <c r="AB3061" s="2">
        <f>IFERROR(SEARCH("INT",F3061,1),0)+IFERROR(SEARCH("DEV",F3061,1),0)+IFERROR(SEARCH("FC",F3061,1),0)+IFERROR(SEARCH("USD",F3061,1),0)</f>
        <v>0</v>
      </c>
    </row>
    <row r="3062" spans="20:28" x14ac:dyDescent="0.2">
      <c r="T3062" s="6">
        <f>+S3062*N3062</f>
        <v>0</v>
      </c>
      <c r="U3062" s="6">
        <f>+S3062*Q3062</f>
        <v>0</v>
      </c>
      <c r="V3062" s="1" t="str">
        <f>IF(AB3062=0,IFERROR(VLOOKUP(L3062,[1]listaMateriales!A:K,11,0),"-"),"Sin producto")</f>
        <v>Sin Producto</v>
      </c>
      <c r="W3062" s="6">
        <f>+IF(OR(K3062="27",K3062="28",K3062="29"),VLOOKUP(L3062,[1]listaMateriales!A:E,5,0),0)*N3062/1000</f>
        <v>0</v>
      </c>
      <c r="X3062" s="6">
        <f>+IF(W3062=0,0,T3062/W3062)</f>
        <v>0</v>
      </c>
      <c r="Y3062" s="1" t="str">
        <f>MID(L3062,14,1)</f>
        <v/>
      </c>
      <c r="Z3062" s="2" t="str">
        <f>IF(IFERROR(FIND("PUL",M3062,1),0)&gt;1,"pulido","no")</f>
        <v>no</v>
      </c>
      <c r="AA3062" s="2" t="str">
        <f>IF(IFERROR(FIND("BIOC",M3062,1),0)&gt;1,"BIOCITY","no")</f>
        <v>no</v>
      </c>
      <c r="AB3062" s="2">
        <f>IFERROR(SEARCH("INT",F3062,1),0)+IFERROR(SEARCH("DEV",F3062,1),0)+IFERROR(SEARCH("FC",F3062,1),0)+IFERROR(SEARCH("USD",F3062,1),0)</f>
        <v>0</v>
      </c>
    </row>
    <row r="3063" spans="20:28" x14ac:dyDescent="0.2">
      <c r="T3063" s="6">
        <f>+S3063*N3063</f>
        <v>0</v>
      </c>
      <c r="U3063" s="6">
        <f>+S3063*Q3063</f>
        <v>0</v>
      </c>
      <c r="V3063" s="1" t="str">
        <f>IF(AB3063=0,IFERROR(VLOOKUP(L3063,[1]listaMateriales!A:K,11,0),"-"),"Sin producto")</f>
        <v>Sin Producto</v>
      </c>
      <c r="W3063" s="6">
        <f>+IF(OR(K3063="27",K3063="28",K3063="29"),VLOOKUP(L3063,[1]listaMateriales!A:E,5,0),0)*N3063/1000</f>
        <v>0</v>
      </c>
      <c r="X3063" s="6">
        <f>+IF(W3063=0,0,T3063/W3063)</f>
        <v>0</v>
      </c>
      <c r="Y3063" s="1" t="str">
        <f>MID(L3063,14,1)</f>
        <v/>
      </c>
      <c r="Z3063" s="2" t="str">
        <f>IF(IFERROR(FIND("PUL",M3063,1),0)&gt;1,"pulido","no")</f>
        <v>no</v>
      </c>
      <c r="AA3063" s="2" t="str">
        <f>IF(IFERROR(FIND("BIOC",M3063,1),0)&gt;1,"BIOCITY","no")</f>
        <v>no</v>
      </c>
      <c r="AB3063" s="2">
        <f>IFERROR(SEARCH("INT",F3063,1),0)+IFERROR(SEARCH("DEV",F3063,1),0)+IFERROR(SEARCH("FC",F3063,1),0)+IFERROR(SEARCH("USD",F3063,1),0)</f>
        <v>0</v>
      </c>
    </row>
    <row r="3064" spans="20:28" x14ac:dyDescent="0.2">
      <c r="T3064" s="6">
        <f>+S3064*N3064</f>
        <v>0</v>
      </c>
      <c r="U3064" s="6">
        <f>+S3064*Q3064</f>
        <v>0</v>
      </c>
      <c r="V3064" s="1" t="str">
        <f>IF(AB3064=0,IFERROR(VLOOKUP(L3064,[1]listaMateriales!A:K,11,0),"-"),"Sin producto")</f>
        <v>Sin Producto</v>
      </c>
      <c r="W3064" s="6">
        <f>+IF(OR(K3064="27",K3064="28",K3064="29"),VLOOKUP(L3064,[1]listaMateriales!A:E,5,0),0)*N3064/1000</f>
        <v>0</v>
      </c>
      <c r="X3064" s="6">
        <f>+IF(W3064=0,0,T3064/W3064)</f>
        <v>0</v>
      </c>
      <c r="Y3064" s="1" t="str">
        <f>MID(L3064,14,1)</f>
        <v/>
      </c>
      <c r="Z3064" s="2" t="str">
        <f>IF(IFERROR(FIND("PUL",M3064,1),0)&gt;1,"pulido","no")</f>
        <v>no</v>
      </c>
      <c r="AA3064" s="2" t="str">
        <f>IF(IFERROR(FIND("BIOC",M3064,1),0)&gt;1,"BIOCITY","no")</f>
        <v>no</v>
      </c>
      <c r="AB3064" s="2">
        <f>IFERROR(SEARCH("INT",F3064,1),0)+IFERROR(SEARCH("DEV",F3064,1),0)+IFERROR(SEARCH("FC",F3064,1),0)+IFERROR(SEARCH("USD",F3064,1),0)</f>
        <v>0</v>
      </c>
    </row>
    <row r="3065" spans="20:28" x14ac:dyDescent="0.2">
      <c r="T3065" s="6">
        <f>+S3065*N3065</f>
        <v>0</v>
      </c>
      <c r="U3065" s="6">
        <f>+S3065*Q3065</f>
        <v>0</v>
      </c>
      <c r="V3065" s="1" t="str">
        <f>IF(AB3065=0,IFERROR(VLOOKUP(L3065,[1]listaMateriales!A:K,11,0),"-"),"Sin producto")</f>
        <v>Sin Producto</v>
      </c>
      <c r="W3065" s="6">
        <f>+IF(OR(K3065="27",K3065="28",K3065="29"),VLOOKUP(L3065,[1]listaMateriales!A:E,5,0),0)*N3065/1000</f>
        <v>0</v>
      </c>
      <c r="X3065" s="6">
        <f>+IF(W3065=0,0,T3065/W3065)</f>
        <v>0</v>
      </c>
      <c r="Y3065" s="1" t="str">
        <f>MID(L3065,14,1)</f>
        <v/>
      </c>
      <c r="Z3065" s="2" t="str">
        <f>IF(IFERROR(FIND("PUL",M3065,1),0)&gt;1,"pulido","no")</f>
        <v>no</v>
      </c>
      <c r="AA3065" s="2" t="str">
        <f>IF(IFERROR(FIND("BIOC",M3065,1),0)&gt;1,"BIOCITY","no")</f>
        <v>no</v>
      </c>
      <c r="AB3065" s="2">
        <f>IFERROR(SEARCH("INT",F3065,1),0)+IFERROR(SEARCH("DEV",F3065,1),0)+IFERROR(SEARCH("FC",F3065,1),0)+IFERROR(SEARCH("USD",F3065,1),0)</f>
        <v>0</v>
      </c>
    </row>
    <row r="3066" spans="20:28" x14ac:dyDescent="0.2">
      <c r="T3066" s="6">
        <f>+S3066*N3066</f>
        <v>0</v>
      </c>
      <c r="U3066" s="6">
        <f>+S3066*Q3066</f>
        <v>0</v>
      </c>
      <c r="V3066" s="1" t="str">
        <f>IF(AB3066=0,IFERROR(VLOOKUP(L3066,[1]listaMateriales!A:K,11,0),"-"),"Sin producto")</f>
        <v>Sin Producto</v>
      </c>
      <c r="W3066" s="6">
        <f>+IF(OR(K3066="27",K3066="28",K3066="29"),VLOOKUP(L3066,[1]listaMateriales!A:E,5,0),0)*N3066/1000</f>
        <v>0</v>
      </c>
      <c r="X3066" s="6">
        <f>+IF(W3066=0,0,T3066/W3066)</f>
        <v>0</v>
      </c>
      <c r="Y3066" s="1" t="str">
        <f>MID(L3066,14,1)</f>
        <v/>
      </c>
      <c r="Z3066" s="2" t="str">
        <f>IF(IFERROR(FIND("PUL",M3066,1),0)&gt;1,"pulido","no")</f>
        <v>no</v>
      </c>
      <c r="AA3066" s="2" t="str">
        <f>IF(IFERROR(FIND("BIOC",M3066,1),0)&gt;1,"BIOCITY","no")</f>
        <v>no</v>
      </c>
      <c r="AB3066" s="2">
        <f>IFERROR(SEARCH("INT",F3066,1),0)+IFERROR(SEARCH("DEV",F3066,1),0)+IFERROR(SEARCH("FC",F3066,1),0)+IFERROR(SEARCH("USD",F3066,1),0)</f>
        <v>0</v>
      </c>
    </row>
    <row r="3067" spans="20:28" x14ac:dyDescent="0.2">
      <c r="T3067" s="6">
        <f>+S3067*N3067</f>
        <v>0</v>
      </c>
      <c r="U3067" s="6">
        <f>+S3067*Q3067</f>
        <v>0</v>
      </c>
      <c r="V3067" s="1" t="str">
        <f>IF(AB3067=0,IFERROR(VLOOKUP(L3067,[1]listaMateriales!A:K,11,0),"-"),"Sin producto")</f>
        <v>Sin Producto</v>
      </c>
      <c r="W3067" s="6">
        <f>+IF(OR(K3067="27",K3067="28",K3067="29"),VLOOKUP(L3067,[1]listaMateriales!A:E,5,0),0)*N3067/1000</f>
        <v>0</v>
      </c>
      <c r="X3067" s="6">
        <f>+IF(W3067=0,0,T3067/W3067)</f>
        <v>0</v>
      </c>
      <c r="Y3067" s="1" t="str">
        <f>MID(L3067,14,1)</f>
        <v/>
      </c>
      <c r="Z3067" s="2" t="str">
        <f>IF(IFERROR(FIND("PUL",M3067,1),0)&gt;1,"pulido","no")</f>
        <v>no</v>
      </c>
      <c r="AA3067" s="2" t="str">
        <f>IF(IFERROR(FIND("BIOC",M3067,1),0)&gt;1,"BIOCITY","no")</f>
        <v>no</v>
      </c>
      <c r="AB3067" s="2">
        <f>IFERROR(SEARCH("INT",F3067,1),0)+IFERROR(SEARCH("DEV",F3067,1),0)+IFERROR(SEARCH("FC",F3067,1),0)+IFERROR(SEARCH("USD",F3067,1),0)</f>
        <v>0</v>
      </c>
    </row>
    <row r="3068" spans="20:28" x14ac:dyDescent="0.2">
      <c r="T3068" s="6">
        <f>+S3068*N3068</f>
        <v>0</v>
      </c>
      <c r="U3068" s="6">
        <f>+S3068*Q3068</f>
        <v>0</v>
      </c>
      <c r="V3068" s="1" t="str">
        <f>IF(AB3068=0,IFERROR(VLOOKUP(L3068,[1]listaMateriales!A:K,11,0),"-"),"Sin producto")</f>
        <v>Sin Producto</v>
      </c>
      <c r="W3068" s="6">
        <f>+IF(OR(K3068="27",K3068="28",K3068="29"),VLOOKUP(L3068,[1]listaMateriales!A:E,5,0),0)*N3068/1000</f>
        <v>0</v>
      </c>
      <c r="X3068" s="6">
        <f>+IF(W3068=0,0,T3068/W3068)</f>
        <v>0</v>
      </c>
      <c r="Y3068" s="1" t="str">
        <f>MID(L3068,14,1)</f>
        <v/>
      </c>
      <c r="Z3068" s="2" t="str">
        <f>IF(IFERROR(FIND("PUL",M3068,1),0)&gt;1,"pulido","no")</f>
        <v>no</v>
      </c>
      <c r="AA3068" s="2" t="str">
        <f>IF(IFERROR(FIND("BIOC",M3068,1),0)&gt;1,"BIOCITY","no")</f>
        <v>no</v>
      </c>
      <c r="AB3068" s="2">
        <f>IFERROR(SEARCH("INT",F3068,1),0)+IFERROR(SEARCH("DEV",F3068,1),0)+IFERROR(SEARCH("FC",F3068,1),0)+IFERROR(SEARCH("USD",F3068,1),0)</f>
        <v>0</v>
      </c>
    </row>
    <row r="3069" spans="20:28" x14ac:dyDescent="0.2">
      <c r="T3069" s="6">
        <f>+S3069*N3069</f>
        <v>0</v>
      </c>
      <c r="U3069" s="6">
        <f>+S3069*Q3069</f>
        <v>0</v>
      </c>
      <c r="V3069" s="1" t="str">
        <f>IF(AB3069=0,IFERROR(VLOOKUP(L3069,[1]listaMateriales!A:K,11,0),"-"),"Sin producto")</f>
        <v>Sin Producto</v>
      </c>
      <c r="W3069" s="6">
        <f>+IF(OR(K3069="27",K3069="28",K3069="29"),VLOOKUP(L3069,[1]listaMateriales!A:E,5,0),0)*N3069/1000</f>
        <v>0</v>
      </c>
      <c r="X3069" s="6">
        <f>+IF(W3069=0,0,T3069/W3069)</f>
        <v>0</v>
      </c>
      <c r="Y3069" s="1" t="str">
        <f>MID(L3069,14,1)</f>
        <v/>
      </c>
      <c r="Z3069" s="2" t="str">
        <f>IF(IFERROR(FIND("PUL",M3069,1),0)&gt;1,"pulido","no")</f>
        <v>no</v>
      </c>
      <c r="AA3069" s="2" t="str">
        <f>IF(IFERROR(FIND("BIOC",M3069,1),0)&gt;1,"BIOCITY","no")</f>
        <v>no</v>
      </c>
      <c r="AB3069" s="2">
        <f>IFERROR(SEARCH("INT",F3069,1),0)+IFERROR(SEARCH("DEV",F3069,1),0)+IFERROR(SEARCH("FC",F3069,1),0)+IFERROR(SEARCH("USD",F3069,1),0)</f>
        <v>0</v>
      </c>
    </row>
    <row r="3070" spans="20:28" x14ac:dyDescent="0.2">
      <c r="T3070" s="6">
        <f>+S3070*N3070</f>
        <v>0</v>
      </c>
      <c r="U3070" s="6">
        <f>+S3070*Q3070</f>
        <v>0</v>
      </c>
      <c r="V3070" s="1" t="str">
        <f>IF(AB3070=0,IFERROR(VLOOKUP(L3070,[1]listaMateriales!A:K,11,0),"-"),"Sin producto")</f>
        <v>Sin Producto</v>
      </c>
      <c r="W3070" s="6">
        <f>+IF(OR(K3070="27",K3070="28",K3070="29"),VLOOKUP(L3070,[1]listaMateriales!A:E,5,0),0)*N3070/1000</f>
        <v>0</v>
      </c>
      <c r="X3070" s="6">
        <f>+IF(W3070=0,0,T3070/W3070)</f>
        <v>0</v>
      </c>
      <c r="Y3070" s="1" t="str">
        <f>MID(L3070,14,1)</f>
        <v/>
      </c>
      <c r="Z3070" s="2" t="str">
        <f>IF(IFERROR(FIND("PUL",M3070,1),0)&gt;1,"pulido","no")</f>
        <v>no</v>
      </c>
      <c r="AA3070" s="2" t="str">
        <f>IF(IFERROR(FIND("BIOC",M3070,1),0)&gt;1,"BIOCITY","no")</f>
        <v>no</v>
      </c>
      <c r="AB3070" s="2">
        <f>IFERROR(SEARCH("INT",F3070,1),0)+IFERROR(SEARCH("DEV",F3070,1),0)+IFERROR(SEARCH("FC",F3070,1),0)+IFERROR(SEARCH("USD",F3070,1),0)</f>
        <v>0</v>
      </c>
    </row>
    <row r="3071" spans="20:28" x14ac:dyDescent="0.2">
      <c r="T3071" s="6">
        <f>+S3071*N3071</f>
        <v>0</v>
      </c>
      <c r="U3071" s="6">
        <f>+S3071*Q3071</f>
        <v>0</v>
      </c>
      <c r="V3071" s="1" t="str">
        <f>IF(AB3071=0,IFERROR(VLOOKUP(L3071,[1]listaMateriales!A:K,11,0),"-"),"Sin producto")</f>
        <v>Sin Producto</v>
      </c>
      <c r="W3071" s="6">
        <f>+IF(OR(K3071="27",K3071="28",K3071="29"),VLOOKUP(L3071,[1]listaMateriales!A:E,5,0),0)*N3071/1000</f>
        <v>0</v>
      </c>
      <c r="X3071" s="6">
        <f>+IF(W3071=0,0,T3071/W3071)</f>
        <v>0</v>
      </c>
      <c r="Y3071" s="1" t="str">
        <f>MID(L3071,14,1)</f>
        <v/>
      </c>
      <c r="Z3071" s="2" t="str">
        <f>IF(IFERROR(FIND("PUL",M3071,1),0)&gt;1,"pulido","no")</f>
        <v>no</v>
      </c>
      <c r="AA3071" s="2" t="str">
        <f>IF(IFERROR(FIND("BIOC",M3071,1),0)&gt;1,"BIOCITY","no")</f>
        <v>no</v>
      </c>
      <c r="AB3071" s="2">
        <f>IFERROR(SEARCH("INT",F3071,1),0)+IFERROR(SEARCH("DEV",F3071,1),0)+IFERROR(SEARCH("FC",F3071,1),0)+IFERROR(SEARCH("USD",F3071,1),0)</f>
        <v>0</v>
      </c>
    </row>
    <row r="3072" spans="20:28" x14ac:dyDescent="0.2">
      <c r="T3072" s="6">
        <f>+S3072*N3072</f>
        <v>0</v>
      </c>
      <c r="U3072" s="6">
        <f>+S3072*Q3072</f>
        <v>0</v>
      </c>
      <c r="V3072" s="1" t="str">
        <f>IF(AB3072=0,IFERROR(VLOOKUP(L3072,[1]listaMateriales!A:K,11,0),"-"),"Sin producto")</f>
        <v>Sin Producto</v>
      </c>
      <c r="W3072" s="6">
        <f>+IF(OR(K3072="27",K3072="28",K3072="29"),VLOOKUP(L3072,[1]listaMateriales!A:E,5,0),0)*N3072/1000</f>
        <v>0</v>
      </c>
      <c r="X3072" s="6">
        <f>+IF(W3072=0,0,T3072/W3072)</f>
        <v>0</v>
      </c>
      <c r="Y3072" s="1" t="str">
        <f>MID(L3072,14,1)</f>
        <v/>
      </c>
      <c r="Z3072" s="2" t="str">
        <f>IF(IFERROR(FIND("PUL",M3072,1),0)&gt;1,"pulido","no")</f>
        <v>no</v>
      </c>
      <c r="AA3072" s="2" t="str">
        <f>IF(IFERROR(FIND("BIOC",M3072,1),0)&gt;1,"BIOCITY","no")</f>
        <v>no</v>
      </c>
      <c r="AB3072" s="2">
        <f>IFERROR(SEARCH("INT",F3072,1),0)+IFERROR(SEARCH("DEV",F3072,1),0)+IFERROR(SEARCH("FC",F3072,1),0)+IFERROR(SEARCH("USD",F3072,1),0)</f>
        <v>0</v>
      </c>
    </row>
    <row r="3073" spans="20:28" x14ac:dyDescent="0.2">
      <c r="T3073" s="6">
        <f>+S3073*N3073</f>
        <v>0</v>
      </c>
      <c r="U3073" s="6">
        <f>+S3073*Q3073</f>
        <v>0</v>
      </c>
      <c r="V3073" s="1" t="str">
        <f>IF(AB3073=0,IFERROR(VLOOKUP(L3073,[1]listaMateriales!A:K,11,0),"-"),"Sin producto")</f>
        <v>Sin Producto</v>
      </c>
      <c r="W3073" s="6">
        <f>+IF(OR(K3073="27",K3073="28",K3073="29"),VLOOKUP(L3073,[1]listaMateriales!A:E,5,0),0)*N3073/1000</f>
        <v>0</v>
      </c>
      <c r="X3073" s="6">
        <f>+IF(W3073=0,0,T3073/W3073)</f>
        <v>0</v>
      </c>
      <c r="Y3073" s="1" t="str">
        <f>MID(L3073,14,1)</f>
        <v/>
      </c>
      <c r="Z3073" s="2" t="str">
        <f>IF(IFERROR(FIND("PUL",M3073,1),0)&gt;1,"pulido","no")</f>
        <v>no</v>
      </c>
      <c r="AA3073" s="2" t="str">
        <f>IF(IFERROR(FIND("BIOC",M3073,1),0)&gt;1,"BIOCITY","no")</f>
        <v>no</v>
      </c>
      <c r="AB3073" s="2">
        <f>IFERROR(SEARCH("INT",F3073,1),0)+IFERROR(SEARCH("DEV",F3073,1),0)+IFERROR(SEARCH("FC",F3073,1),0)+IFERROR(SEARCH("USD",F3073,1),0)</f>
        <v>0</v>
      </c>
    </row>
    <row r="3074" spans="20:28" x14ac:dyDescent="0.2">
      <c r="T3074" s="6">
        <f>+S3074*N3074</f>
        <v>0</v>
      </c>
      <c r="U3074" s="6">
        <f>+S3074*Q3074</f>
        <v>0</v>
      </c>
      <c r="V3074" s="1" t="str">
        <f>IF(AB3074=0,IFERROR(VLOOKUP(L3074,[1]listaMateriales!A:K,11,0),"-"),"Sin producto")</f>
        <v>Sin Producto</v>
      </c>
      <c r="W3074" s="6">
        <f>+IF(OR(K3074="27",K3074="28",K3074="29"),VLOOKUP(L3074,[1]listaMateriales!A:E,5,0),0)*N3074/1000</f>
        <v>0</v>
      </c>
      <c r="X3074" s="6">
        <f>+IF(W3074=0,0,T3074/W3074)</f>
        <v>0</v>
      </c>
      <c r="Y3074" s="1" t="str">
        <f>MID(L3074,14,1)</f>
        <v/>
      </c>
      <c r="Z3074" s="2" t="str">
        <f>IF(IFERROR(FIND("PUL",M3074,1),0)&gt;1,"pulido","no")</f>
        <v>no</v>
      </c>
      <c r="AA3074" s="2" t="str">
        <f>IF(IFERROR(FIND("BIOC",M3074,1),0)&gt;1,"BIOCITY","no")</f>
        <v>no</v>
      </c>
      <c r="AB3074" s="2">
        <f>IFERROR(SEARCH("INT",F3074,1),0)+IFERROR(SEARCH("DEV",F3074,1),0)+IFERROR(SEARCH("FC",F3074,1),0)+IFERROR(SEARCH("USD",F3074,1),0)</f>
        <v>0</v>
      </c>
    </row>
    <row r="3075" spans="20:28" x14ac:dyDescent="0.2">
      <c r="T3075" s="6">
        <f>+S3075*N3075</f>
        <v>0</v>
      </c>
      <c r="U3075" s="6">
        <f>+S3075*Q3075</f>
        <v>0</v>
      </c>
      <c r="V3075" s="1" t="str">
        <f>IF(AB3075=0,IFERROR(VLOOKUP(L3075,[1]listaMateriales!A:K,11,0),"-"),"Sin producto")</f>
        <v>Sin Producto</v>
      </c>
      <c r="W3075" s="6">
        <f>+IF(OR(K3075="27",K3075="28",K3075="29"),VLOOKUP(L3075,[1]listaMateriales!A:E,5,0),0)*N3075/1000</f>
        <v>0</v>
      </c>
      <c r="X3075" s="6">
        <f>+IF(W3075=0,0,T3075/W3075)</f>
        <v>0</v>
      </c>
      <c r="Y3075" s="1" t="str">
        <f>MID(L3075,14,1)</f>
        <v/>
      </c>
      <c r="Z3075" s="2" t="str">
        <f>IF(IFERROR(FIND("PUL",M3075,1),0)&gt;1,"pulido","no")</f>
        <v>no</v>
      </c>
      <c r="AA3075" s="2" t="str">
        <f>IF(IFERROR(FIND("BIOC",M3075,1),0)&gt;1,"BIOCITY","no")</f>
        <v>no</v>
      </c>
      <c r="AB3075" s="2">
        <f>IFERROR(SEARCH("INT",F3075,1),0)+IFERROR(SEARCH("DEV",F3075,1),0)+IFERROR(SEARCH("FC",F3075,1),0)+IFERROR(SEARCH("USD",F3075,1),0)</f>
        <v>0</v>
      </c>
    </row>
    <row r="3076" spans="20:28" x14ac:dyDescent="0.2">
      <c r="T3076" s="6">
        <f>+S3076*N3076</f>
        <v>0</v>
      </c>
      <c r="U3076" s="6">
        <f>+S3076*Q3076</f>
        <v>0</v>
      </c>
      <c r="V3076" s="1" t="str">
        <f>IF(AB3076=0,IFERROR(VLOOKUP(L3076,[1]listaMateriales!A:K,11,0),"-"),"Sin producto")</f>
        <v>Sin Producto</v>
      </c>
      <c r="W3076" s="6">
        <f>+IF(OR(K3076="27",K3076="28",K3076="29"),VLOOKUP(L3076,[1]listaMateriales!A:E,5,0),0)*N3076/1000</f>
        <v>0</v>
      </c>
      <c r="X3076" s="6">
        <f>+IF(W3076=0,0,T3076/W3076)</f>
        <v>0</v>
      </c>
      <c r="Y3076" s="1" t="str">
        <f>MID(L3076,14,1)</f>
        <v/>
      </c>
      <c r="Z3076" s="2" t="str">
        <f>IF(IFERROR(FIND("PUL",M3076,1),0)&gt;1,"pulido","no")</f>
        <v>no</v>
      </c>
      <c r="AA3076" s="2" t="str">
        <f>IF(IFERROR(FIND("BIOC",M3076,1),0)&gt;1,"BIOCITY","no")</f>
        <v>no</v>
      </c>
      <c r="AB3076" s="2">
        <f>IFERROR(SEARCH("INT",F3076,1),0)+IFERROR(SEARCH("DEV",F3076,1),0)+IFERROR(SEARCH("FC",F3076,1),0)+IFERROR(SEARCH("USD",F3076,1),0)</f>
        <v>0</v>
      </c>
    </row>
    <row r="3077" spans="20:28" x14ac:dyDescent="0.2">
      <c r="T3077" s="6">
        <f>+S3077*N3077</f>
        <v>0</v>
      </c>
      <c r="U3077" s="6">
        <f>+S3077*Q3077</f>
        <v>0</v>
      </c>
      <c r="V3077" s="1" t="str">
        <f>IF(AB3077=0,IFERROR(VLOOKUP(L3077,[1]listaMateriales!A:K,11,0),"-"),"Sin producto")</f>
        <v>Sin Producto</v>
      </c>
      <c r="W3077" s="6">
        <f>+IF(OR(K3077="27",K3077="28",K3077="29"),VLOOKUP(L3077,[1]listaMateriales!A:E,5,0),0)*N3077/1000</f>
        <v>0</v>
      </c>
      <c r="X3077" s="6">
        <f>+IF(W3077=0,0,T3077/W3077)</f>
        <v>0</v>
      </c>
      <c r="Y3077" s="1" t="str">
        <f>MID(L3077,14,1)</f>
        <v/>
      </c>
      <c r="Z3077" s="2" t="str">
        <f>IF(IFERROR(FIND("PUL",M3077,1),0)&gt;1,"pulido","no")</f>
        <v>no</v>
      </c>
      <c r="AA3077" s="2" t="str">
        <f>IF(IFERROR(FIND("BIOC",M3077,1),0)&gt;1,"BIOCITY","no")</f>
        <v>no</v>
      </c>
      <c r="AB3077" s="2">
        <f>IFERROR(SEARCH("INT",F3077,1),0)+IFERROR(SEARCH("DEV",F3077,1),0)+IFERROR(SEARCH("FC",F3077,1),0)+IFERROR(SEARCH("USD",F3077,1),0)</f>
        <v>0</v>
      </c>
    </row>
    <row r="3078" spans="20:28" x14ac:dyDescent="0.2">
      <c r="T3078" s="6">
        <f>+S3078*N3078</f>
        <v>0</v>
      </c>
      <c r="U3078" s="6">
        <f>+S3078*Q3078</f>
        <v>0</v>
      </c>
      <c r="V3078" s="1" t="str">
        <f>IF(AB3078=0,IFERROR(VLOOKUP(L3078,[1]listaMateriales!A:K,11,0),"-"),"Sin producto")</f>
        <v>Sin Producto</v>
      </c>
      <c r="W3078" s="6">
        <f>+IF(OR(K3078="27",K3078="28",K3078="29"),VLOOKUP(L3078,[1]listaMateriales!A:E,5,0),0)*N3078/1000</f>
        <v>0</v>
      </c>
      <c r="X3078" s="6">
        <f>+IF(W3078=0,0,T3078/W3078)</f>
        <v>0</v>
      </c>
      <c r="Y3078" s="1" t="str">
        <f>MID(L3078,14,1)</f>
        <v/>
      </c>
      <c r="Z3078" s="2" t="str">
        <f>IF(IFERROR(FIND("PUL",M3078,1),0)&gt;1,"pulido","no")</f>
        <v>no</v>
      </c>
      <c r="AA3078" s="2" t="str">
        <f>IF(IFERROR(FIND("BIOC",M3078,1),0)&gt;1,"BIOCITY","no")</f>
        <v>no</v>
      </c>
      <c r="AB3078" s="2">
        <f>IFERROR(SEARCH("INT",F3078,1),0)+IFERROR(SEARCH("DEV",F3078,1),0)+IFERROR(SEARCH("FC",F3078,1),0)+IFERROR(SEARCH("USD",F3078,1),0)</f>
        <v>0</v>
      </c>
    </row>
    <row r="3079" spans="20:28" x14ac:dyDescent="0.2">
      <c r="T3079" s="6">
        <f>+S3079*N3079</f>
        <v>0</v>
      </c>
      <c r="U3079" s="6">
        <f>+S3079*Q3079</f>
        <v>0</v>
      </c>
      <c r="V3079" s="1" t="str">
        <f>IF(AB3079=0,IFERROR(VLOOKUP(L3079,[1]listaMateriales!A:K,11,0),"-"),"Sin producto")</f>
        <v>Sin Producto</v>
      </c>
      <c r="W3079" s="6">
        <f>+IF(OR(K3079="27",K3079="28",K3079="29"),VLOOKUP(L3079,[1]listaMateriales!A:E,5,0),0)*N3079/1000</f>
        <v>0</v>
      </c>
      <c r="X3079" s="6">
        <f>+IF(W3079=0,0,T3079/W3079)</f>
        <v>0</v>
      </c>
      <c r="Y3079" s="1" t="str">
        <f>MID(L3079,14,1)</f>
        <v/>
      </c>
      <c r="Z3079" s="2" t="str">
        <f>IF(IFERROR(FIND("PUL",M3079,1),0)&gt;1,"pulido","no")</f>
        <v>no</v>
      </c>
      <c r="AA3079" s="2" t="str">
        <f>IF(IFERROR(FIND("BIOC",M3079,1),0)&gt;1,"BIOCITY","no")</f>
        <v>no</v>
      </c>
      <c r="AB3079" s="2">
        <f>IFERROR(SEARCH("INT",F3079,1),0)+IFERROR(SEARCH("DEV",F3079,1),0)+IFERROR(SEARCH("FC",F3079,1),0)+IFERROR(SEARCH("USD",F3079,1),0)</f>
        <v>0</v>
      </c>
    </row>
    <row r="3080" spans="20:28" x14ac:dyDescent="0.2">
      <c r="T3080" s="6">
        <f>+S3080*N3080</f>
        <v>0</v>
      </c>
      <c r="U3080" s="6">
        <f>+S3080*Q3080</f>
        <v>0</v>
      </c>
      <c r="V3080" s="1" t="str">
        <f>IF(AB3080=0,IFERROR(VLOOKUP(L3080,[1]listaMateriales!A:K,11,0),"-"),"Sin producto")</f>
        <v>Sin Producto</v>
      </c>
      <c r="W3080" s="6">
        <f>+IF(OR(K3080="27",K3080="28",K3080="29"),VLOOKUP(L3080,[1]listaMateriales!A:E,5,0),0)*N3080/1000</f>
        <v>0</v>
      </c>
      <c r="X3080" s="6">
        <f>+IF(W3080=0,0,T3080/W3080)</f>
        <v>0</v>
      </c>
      <c r="Y3080" s="1" t="str">
        <f>MID(L3080,14,1)</f>
        <v/>
      </c>
      <c r="Z3080" s="2" t="str">
        <f>IF(IFERROR(FIND("PUL",M3080,1),0)&gt;1,"pulido","no")</f>
        <v>no</v>
      </c>
      <c r="AA3080" s="2" t="str">
        <f>IF(IFERROR(FIND("BIOC",M3080,1),0)&gt;1,"BIOCITY","no")</f>
        <v>no</v>
      </c>
      <c r="AB3080" s="2">
        <f>IFERROR(SEARCH("INT",F3080,1),0)+IFERROR(SEARCH("DEV",F3080,1),0)+IFERROR(SEARCH("FC",F3080,1),0)+IFERROR(SEARCH("USD",F3080,1),0)</f>
        <v>0</v>
      </c>
    </row>
    <row r="3081" spans="20:28" x14ac:dyDescent="0.2">
      <c r="T3081" s="6">
        <f>+S3081*N3081</f>
        <v>0</v>
      </c>
      <c r="U3081" s="6">
        <f>+S3081*Q3081</f>
        <v>0</v>
      </c>
      <c r="V3081" s="1" t="str">
        <f>IF(AB3081=0,IFERROR(VLOOKUP(L3081,[1]listaMateriales!A:K,11,0),"-"),"Sin producto")</f>
        <v>Sin Producto</v>
      </c>
      <c r="W3081" s="6">
        <f>+IF(OR(K3081="27",K3081="28",K3081="29"),VLOOKUP(L3081,[1]listaMateriales!A:E,5,0),0)*N3081/1000</f>
        <v>0</v>
      </c>
      <c r="X3081" s="6">
        <f>+IF(W3081=0,0,T3081/W3081)</f>
        <v>0</v>
      </c>
      <c r="Y3081" s="1" t="str">
        <f>MID(L3081,14,1)</f>
        <v/>
      </c>
      <c r="Z3081" s="2" t="str">
        <f>IF(IFERROR(FIND("PUL",M3081,1),0)&gt;1,"pulido","no")</f>
        <v>no</v>
      </c>
      <c r="AA3081" s="2" t="str">
        <f>IF(IFERROR(FIND("BIOC",M3081,1),0)&gt;1,"BIOCITY","no")</f>
        <v>no</v>
      </c>
      <c r="AB3081" s="2">
        <f>IFERROR(SEARCH("INT",F3081,1),0)+IFERROR(SEARCH("DEV",F3081,1),0)+IFERROR(SEARCH("FC",F3081,1),0)+IFERROR(SEARCH("USD",F3081,1),0)</f>
        <v>0</v>
      </c>
    </row>
    <row r="3082" spans="20:28" x14ac:dyDescent="0.2">
      <c r="T3082" s="6">
        <f>+S3082*N3082</f>
        <v>0</v>
      </c>
      <c r="U3082" s="6">
        <f>+S3082*Q3082</f>
        <v>0</v>
      </c>
      <c r="V3082" s="1" t="str">
        <f>IF(AB3082=0,IFERROR(VLOOKUP(L3082,[1]listaMateriales!A:K,11,0),"-"),"Sin producto")</f>
        <v>Sin Producto</v>
      </c>
      <c r="W3082" s="6">
        <f>+IF(OR(K3082="27",K3082="28",K3082="29"),VLOOKUP(L3082,[1]listaMateriales!A:E,5,0),0)*N3082/1000</f>
        <v>0</v>
      </c>
      <c r="X3082" s="6">
        <f>+IF(W3082=0,0,T3082/W3082)</f>
        <v>0</v>
      </c>
      <c r="Y3082" s="1" t="str">
        <f>MID(L3082,14,1)</f>
        <v/>
      </c>
      <c r="Z3082" s="2" t="str">
        <f>IF(IFERROR(FIND("PUL",M3082,1),0)&gt;1,"pulido","no")</f>
        <v>no</v>
      </c>
      <c r="AA3082" s="2" t="str">
        <f>IF(IFERROR(FIND("BIOC",M3082,1),0)&gt;1,"BIOCITY","no")</f>
        <v>no</v>
      </c>
      <c r="AB3082" s="2">
        <f>IFERROR(SEARCH("INT",F3082,1),0)+IFERROR(SEARCH("DEV",F3082,1),0)+IFERROR(SEARCH("FC",F3082,1),0)+IFERROR(SEARCH("USD",F3082,1),0)</f>
        <v>0</v>
      </c>
    </row>
    <row r="3083" spans="20:28" x14ac:dyDescent="0.2">
      <c r="T3083" s="6">
        <f>+S3083*N3083</f>
        <v>0</v>
      </c>
      <c r="U3083" s="6">
        <f>+S3083*Q3083</f>
        <v>0</v>
      </c>
      <c r="V3083" s="1" t="str">
        <f>IF(AB3083=0,IFERROR(VLOOKUP(L3083,[1]listaMateriales!A:K,11,0),"-"),"Sin producto")</f>
        <v>Sin Producto</v>
      </c>
      <c r="W3083" s="6">
        <f>+IF(OR(K3083="27",K3083="28",K3083="29"),VLOOKUP(L3083,[1]listaMateriales!A:E,5,0),0)*N3083/1000</f>
        <v>0</v>
      </c>
      <c r="X3083" s="6">
        <f>+IF(W3083=0,0,T3083/W3083)</f>
        <v>0</v>
      </c>
      <c r="Y3083" s="1" t="str">
        <f>MID(L3083,14,1)</f>
        <v/>
      </c>
      <c r="Z3083" s="2" t="str">
        <f>IF(IFERROR(FIND("PUL",M3083,1),0)&gt;1,"pulido","no")</f>
        <v>no</v>
      </c>
      <c r="AA3083" s="2" t="str">
        <f>IF(IFERROR(FIND("BIOC",M3083,1),0)&gt;1,"BIOCITY","no")</f>
        <v>no</v>
      </c>
      <c r="AB3083" s="2">
        <f>IFERROR(SEARCH("INT",F3083,1),0)+IFERROR(SEARCH("DEV",F3083,1),0)+IFERROR(SEARCH("FC",F3083,1),0)+IFERROR(SEARCH("USD",F3083,1),0)</f>
        <v>0</v>
      </c>
    </row>
    <row r="3084" spans="20:28" x14ac:dyDescent="0.2">
      <c r="T3084" s="6">
        <f>+S3084*N3084</f>
        <v>0</v>
      </c>
      <c r="U3084" s="6">
        <f>+S3084*Q3084</f>
        <v>0</v>
      </c>
      <c r="V3084" s="1" t="str">
        <f>IF(AB3084=0,IFERROR(VLOOKUP(L3084,[1]listaMateriales!A:K,11,0),"-"),"Sin producto")</f>
        <v>Sin Producto</v>
      </c>
      <c r="W3084" s="6">
        <f>+IF(OR(K3084="27",K3084="28",K3084="29"),VLOOKUP(L3084,[1]listaMateriales!A:E,5,0),0)*N3084/1000</f>
        <v>0</v>
      </c>
      <c r="X3084" s="6">
        <f>+IF(W3084=0,0,T3084/W3084)</f>
        <v>0</v>
      </c>
      <c r="Y3084" s="1" t="str">
        <f>MID(L3084,14,1)</f>
        <v/>
      </c>
      <c r="Z3084" s="2" t="str">
        <f>IF(IFERROR(FIND("PUL",M3084,1),0)&gt;1,"pulido","no")</f>
        <v>no</v>
      </c>
      <c r="AA3084" s="2" t="str">
        <f>IF(IFERROR(FIND("BIOC",M3084,1),0)&gt;1,"BIOCITY","no")</f>
        <v>no</v>
      </c>
      <c r="AB3084" s="2">
        <f>IFERROR(SEARCH("INT",F3084,1),0)+IFERROR(SEARCH("DEV",F3084,1),0)+IFERROR(SEARCH("FC",F3084,1),0)+IFERROR(SEARCH("USD",F3084,1),0)</f>
        <v>0</v>
      </c>
    </row>
    <row r="3085" spans="20:28" x14ac:dyDescent="0.2">
      <c r="T3085" s="6">
        <f>+S3085*N3085</f>
        <v>0</v>
      </c>
      <c r="U3085" s="6">
        <f>+S3085*Q3085</f>
        <v>0</v>
      </c>
      <c r="V3085" s="1" t="str">
        <f>IF(AB3085=0,IFERROR(VLOOKUP(L3085,[1]listaMateriales!A:K,11,0),"-"),"Sin producto")</f>
        <v>Sin Producto</v>
      </c>
      <c r="W3085" s="6">
        <f>+IF(OR(K3085="27",K3085="28",K3085="29"),VLOOKUP(L3085,[1]listaMateriales!A:E,5,0),0)*N3085/1000</f>
        <v>0</v>
      </c>
      <c r="X3085" s="6">
        <f>+IF(W3085=0,0,T3085/W3085)</f>
        <v>0</v>
      </c>
      <c r="Y3085" s="1" t="str">
        <f>MID(L3085,14,1)</f>
        <v/>
      </c>
      <c r="Z3085" s="2" t="str">
        <f>IF(IFERROR(FIND("PUL",M3085,1),0)&gt;1,"pulido","no")</f>
        <v>no</v>
      </c>
      <c r="AA3085" s="2" t="str">
        <f>IF(IFERROR(FIND("BIOC",M3085,1),0)&gt;1,"BIOCITY","no")</f>
        <v>no</v>
      </c>
      <c r="AB3085" s="2">
        <f>IFERROR(SEARCH("INT",F3085,1),0)+IFERROR(SEARCH("DEV",F3085,1),0)+IFERROR(SEARCH("FC",F3085,1),0)+IFERROR(SEARCH("USD",F3085,1),0)</f>
        <v>0</v>
      </c>
    </row>
    <row r="3086" spans="20:28" x14ac:dyDescent="0.2">
      <c r="T3086" s="6">
        <f>+S3086*N3086</f>
        <v>0</v>
      </c>
      <c r="U3086" s="6">
        <f>+S3086*Q3086</f>
        <v>0</v>
      </c>
      <c r="V3086" s="1" t="str">
        <f>IF(AB3086=0,IFERROR(VLOOKUP(L3086,[1]listaMateriales!A:K,11,0),"-"),"Sin producto")</f>
        <v>Sin Producto</v>
      </c>
      <c r="W3086" s="6">
        <f>+IF(OR(K3086="27",K3086="28",K3086="29"),VLOOKUP(L3086,[1]listaMateriales!A:E,5,0),0)*N3086/1000</f>
        <v>0</v>
      </c>
      <c r="X3086" s="6">
        <f>+IF(W3086=0,0,T3086/W3086)</f>
        <v>0</v>
      </c>
      <c r="Y3086" s="1" t="str">
        <f>MID(L3086,14,1)</f>
        <v/>
      </c>
      <c r="Z3086" s="2" t="str">
        <f>IF(IFERROR(FIND("PUL",M3086,1),0)&gt;1,"pulido","no")</f>
        <v>no</v>
      </c>
      <c r="AA3086" s="2" t="str">
        <f>IF(IFERROR(FIND("BIOC",M3086,1),0)&gt;1,"BIOCITY","no")</f>
        <v>no</v>
      </c>
      <c r="AB3086" s="2">
        <f>IFERROR(SEARCH("INT",F3086,1),0)+IFERROR(SEARCH("DEV",F3086,1),0)+IFERROR(SEARCH("FC",F3086,1),0)+IFERROR(SEARCH("USD",F3086,1),0)</f>
        <v>0</v>
      </c>
    </row>
    <row r="3087" spans="20:28" x14ac:dyDescent="0.2">
      <c r="T3087" s="6">
        <f>+S3087*N3087</f>
        <v>0</v>
      </c>
      <c r="U3087" s="6">
        <f>+S3087*Q3087</f>
        <v>0</v>
      </c>
      <c r="V3087" s="1" t="str">
        <f>IF(AB3087=0,IFERROR(VLOOKUP(L3087,[1]listaMateriales!A:K,11,0),"-"),"Sin producto")</f>
        <v>Sin Producto</v>
      </c>
      <c r="W3087" s="6">
        <f>+IF(OR(K3087="27",K3087="28",K3087="29"),VLOOKUP(L3087,[1]listaMateriales!A:E,5,0),0)*N3087/1000</f>
        <v>0</v>
      </c>
      <c r="X3087" s="6">
        <f>+IF(W3087=0,0,T3087/W3087)</f>
        <v>0</v>
      </c>
      <c r="Y3087" s="1" t="str">
        <f>MID(L3087,14,1)</f>
        <v/>
      </c>
      <c r="Z3087" s="2" t="str">
        <f>IF(IFERROR(FIND("PUL",M3087,1),0)&gt;1,"pulido","no")</f>
        <v>no</v>
      </c>
      <c r="AA3087" s="2" t="str">
        <f>IF(IFERROR(FIND("BIOC",M3087,1),0)&gt;1,"BIOCITY","no")</f>
        <v>no</v>
      </c>
      <c r="AB3087" s="2">
        <f>IFERROR(SEARCH("INT",F3087,1),0)+IFERROR(SEARCH("DEV",F3087,1),0)+IFERROR(SEARCH("FC",F3087,1),0)+IFERROR(SEARCH("USD",F3087,1),0)</f>
        <v>0</v>
      </c>
    </row>
    <row r="3088" spans="20:28" x14ac:dyDescent="0.2">
      <c r="T3088" s="6">
        <f>+S3088*N3088</f>
        <v>0</v>
      </c>
      <c r="U3088" s="6">
        <f>+S3088*Q3088</f>
        <v>0</v>
      </c>
      <c r="V3088" s="1" t="str">
        <f>IF(AB3088=0,IFERROR(VLOOKUP(L3088,[1]listaMateriales!A:K,11,0),"-"),"Sin producto")</f>
        <v>Sin Producto</v>
      </c>
      <c r="W3088" s="6">
        <f>+IF(OR(K3088="27",K3088="28",K3088="29"),VLOOKUP(L3088,[1]listaMateriales!A:E,5,0),0)*N3088/1000</f>
        <v>0</v>
      </c>
      <c r="X3088" s="6">
        <f>+IF(W3088=0,0,T3088/W3088)</f>
        <v>0</v>
      </c>
      <c r="Y3088" s="1" t="str">
        <f>MID(L3088,14,1)</f>
        <v/>
      </c>
      <c r="Z3088" s="2" t="str">
        <f>IF(IFERROR(FIND("PUL",M3088,1),0)&gt;1,"pulido","no")</f>
        <v>no</v>
      </c>
      <c r="AA3088" s="2" t="str">
        <f>IF(IFERROR(FIND("BIOC",M3088,1),0)&gt;1,"BIOCITY","no")</f>
        <v>no</v>
      </c>
      <c r="AB3088" s="2">
        <f>IFERROR(SEARCH("INT",F3088,1),0)+IFERROR(SEARCH("DEV",F3088,1),0)+IFERROR(SEARCH("FC",F3088,1),0)+IFERROR(SEARCH("USD",F3088,1),0)</f>
        <v>0</v>
      </c>
    </row>
    <row r="3089" spans="20:28" x14ac:dyDescent="0.2">
      <c r="T3089" s="6">
        <f>+S3089*N3089</f>
        <v>0</v>
      </c>
      <c r="U3089" s="6">
        <f>+S3089*Q3089</f>
        <v>0</v>
      </c>
      <c r="V3089" s="1" t="str">
        <f>IF(AB3089=0,IFERROR(VLOOKUP(L3089,[1]listaMateriales!A:K,11,0),"-"),"Sin producto")</f>
        <v>Sin Producto</v>
      </c>
      <c r="W3089" s="6">
        <f>+IF(OR(K3089="27",K3089="28",K3089="29"),VLOOKUP(L3089,[1]listaMateriales!A:E,5,0),0)*N3089/1000</f>
        <v>0</v>
      </c>
      <c r="X3089" s="6">
        <f>+IF(W3089=0,0,T3089/W3089)</f>
        <v>0</v>
      </c>
      <c r="Y3089" s="1" t="str">
        <f>MID(L3089,14,1)</f>
        <v/>
      </c>
      <c r="Z3089" s="2" t="str">
        <f>IF(IFERROR(FIND("PUL",M3089,1),0)&gt;1,"pulido","no")</f>
        <v>no</v>
      </c>
      <c r="AA3089" s="2" t="str">
        <f>IF(IFERROR(FIND("BIOC",M3089,1),0)&gt;1,"BIOCITY","no")</f>
        <v>no</v>
      </c>
      <c r="AB3089" s="2">
        <f>IFERROR(SEARCH("INT",F3089,1),0)+IFERROR(SEARCH("DEV",F3089,1),0)+IFERROR(SEARCH("FC",F3089,1),0)+IFERROR(SEARCH("USD",F3089,1),0)</f>
        <v>0</v>
      </c>
    </row>
    <row r="3090" spans="20:28" x14ac:dyDescent="0.2">
      <c r="T3090" s="6">
        <f>+S3090*N3090</f>
        <v>0</v>
      </c>
      <c r="U3090" s="6">
        <f>+S3090*Q3090</f>
        <v>0</v>
      </c>
      <c r="V3090" s="1" t="str">
        <f>IF(AB3090=0,IFERROR(VLOOKUP(L3090,[1]listaMateriales!A:K,11,0),"-"),"Sin producto")</f>
        <v>Sin Producto</v>
      </c>
      <c r="W3090" s="6">
        <f>+IF(OR(K3090="27",K3090="28",K3090="29"),VLOOKUP(L3090,[1]listaMateriales!A:E,5,0),0)*N3090/1000</f>
        <v>0</v>
      </c>
      <c r="X3090" s="6">
        <f>+IF(W3090=0,0,T3090/W3090)</f>
        <v>0</v>
      </c>
      <c r="Y3090" s="1" t="str">
        <f>MID(L3090,14,1)</f>
        <v/>
      </c>
      <c r="Z3090" s="2" t="str">
        <f>IF(IFERROR(FIND("PUL",M3090,1),0)&gt;1,"pulido","no")</f>
        <v>no</v>
      </c>
      <c r="AA3090" s="2" t="str">
        <f>IF(IFERROR(FIND("BIOC",M3090,1),0)&gt;1,"BIOCITY","no")</f>
        <v>no</v>
      </c>
      <c r="AB3090" s="2">
        <f>IFERROR(SEARCH("INT",F3090,1),0)+IFERROR(SEARCH("DEV",F3090,1),0)+IFERROR(SEARCH("FC",F3090,1),0)+IFERROR(SEARCH("USD",F3090,1),0)</f>
        <v>0</v>
      </c>
    </row>
    <row r="3091" spans="20:28" x14ac:dyDescent="0.2">
      <c r="T3091" s="6">
        <f>+S3091*N3091</f>
        <v>0</v>
      </c>
      <c r="U3091" s="6">
        <f>+S3091*Q3091</f>
        <v>0</v>
      </c>
      <c r="V3091" s="1" t="str">
        <f>IF(AB3091=0,IFERROR(VLOOKUP(L3091,[1]listaMateriales!A:K,11,0),"-"),"Sin producto")</f>
        <v>Sin Producto</v>
      </c>
      <c r="W3091" s="6">
        <f>+IF(OR(K3091="27",K3091="28",K3091="29"),VLOOKUP(L3091,[1]listaMateriales!A:E,5,0),0)*N3091/1000</f>
        <v>0</v>
      </c>
      <c r="X3091" s="6">
        <f>+IF(W3091=0,0,T3091/W3091)</f>
        <v>0</v>
      </c>
      <c r="Y3091" s="1" t="str">
        <f>MID(L3091,14,1)</f>
        <v/>
      </c>
      <c r="Z3091" s="2" t="str">
        <f>IF(IFERROR(FIND("PUL",M3091,1),0)&gt;1,"pulido","no")</f>
        <v>no</v>
      </c>
      <c r="AA3091" s="2" t="str">
        <f>IF(IFERROR(FIND("BIOC",M3091,1),0)&gt;1,"BIOCITY","no")</f>
        <v>no</v>
      </c>
      <c r="AB3091" s="2">
        <f>IFERROR(SEARCH("INT",F3091,1),0)+IFERROR(SEARCH("DEV",F3091,1),0)+IFERROR(SEARCH("FC",F3091,1),0)+IFERROR(SEARCH("USD",F3091,1),0)</f>
        <v>0</v>
      </c>
    </row>
    <row r="3092" spans="20:28" x14ac:dyDescent="0.2">
      <c r="T3092" s="6">
        <f>+S3092*N3092</f>
        <v>0</v>
      </c>
      <c r="U3092" s="6">
        <f>+S3092*Q3092</f>
        <v>0</v>
      </c>
      <c r="V3092" s="1" t="str">
        <f>IF(AB3092=0,IFERROR(VLOOKUP(L3092,[1]listaMateriales!A:K,11,0),"-"),"Sin producto")</f>
        <v>Sin Producto</v>
      </c>
      <c r="W3092" s="6">
        <f>+IF(OR(K3092="27",K3092="28",K3092="29"),VLOOKUP(L3092,[1]listaMateriales!A:E,5,0),0)*N3092/1000</f>
        <v>0</v>
      </c>
      <c r="X3092" s="6">
        <f>+IF(W3092=0,0,T3092/W3092)</f>
        <v>0</v>
      </c>
      <c r="Y3092" s="1" t="str">
        <f>MID(L3092,14,1)</f>
        <v/>
      </c>
      <c r="Z3092" s="2" t="str">
        <f>IF(IFERROR(FIND("PUL",M3092,1),0)&gt;1,"pulido","no")</f>
        <v>no</v>
      </c>
      <c r="AA3092" s="2" t="str">
        <f>IF(IFERROR(FIND("BIOC",M3092,1),0)&gt;1,"BIOCITY","no")</f>
        <v>no</v>
      </c>
      <c r="AB3092" s="2">
        <f>IFERROR(SEARCH("INT",F3092,1),0)+IFERROR(SEARCH("DEV",F3092,1),0)+IFERROR(SEARCH("FC",F3092,1),0)+IFERROR(SEARCH("USD",F3092,1),0)</f>
        <v>0</v>
      </c>
    </row>
    <row r="3093" spans="20:28" x14ac:dyDescent="0.2">
      <c r="T3093" s="6">
        <f>+S3093*N3093</f>
        <v>0</v>
      </c>
      <c r="U3093" s="6">
        <f>+S3093*Q3093</f>
        <v>0</v>
      </c>
      <c r="V3093" s="1" t="str">
        <f>IF(AB3093=0,IFERROR(VLOOKUP(L3093,[1]listaMateriales!A:K,11,0),"-"),"Sin producto")</f>
        <v>Sin Producto</v>
      </c>
      <c r="W3093" s="6">
        <f>+IF(OR(K3093="27",K3093="28",K3093="29"),VLOOKUP(L3093,[1]listaMateriales!A:E,5,0),0)*N3093/1000</f>
        <v>0</v>
      </c>
      <c r="X3093" s="6">
        <f>+IF(W3093=0,0,T3093/W3093)</f>
        <v>0</v>
      </c>
      <c r="Y3093" s="1" t="str">
        <f>MID(L3093,14,1)</f>
        <v/>
      </c>
      <c r="Z3093" s="2" t="str">
        <f>IF(IFERROR(FIND("PUL",M3093,1),0)&gt;1,"pulido","no")</f>
        <v>no</v>
      </c>
      <c r="AA3093" s="2" t="str">
        <f>IF(IFERROR(FIND("BIOC",M3093,1),0)&gt;1,"BIOCITY","no")</f>
        <v>no</v>
      </c>
      <c r="AB3093" s="2">
        <f>IFERROR(SEARCH("INT",F3093,1),0)+IFERROR(SEARCH("DEV",F3093,1),0)+IFERROR(SEARCH("FC",F3093,1),0)+IFERROR(SEARCH("USD",F3093,1),0)</f>
        <v>0</v>
      </c>
    </row>
    <row r="3094" spans="20:28" x14ac:dyDescent="0.2">
      <c r="T3094" s="6">
        <f>+S3094*N3094</f>
        <v>0</v>
      </c>
      <c r="U3094" s="6">
        <f>+S3094*Q3094</f>
        <v>0</v>
      </c>
      <c r="V3094" s="1" t="str">
        <f>IF(AB3094=0,IFERROR(VLOOKUP(L3094,[1]listaMateriales!A:K,11,0),"-"),"Sin producto")</f>
        <v>Sin Producto</v>
      </c>
      <c r="W3094" s="6">
        <f>+IF(OR(K3094="27",K3094="28",K3094="29"),VLOOKUP(L3094,[1]listaMateriales!A:E,5,0),0)*N3094/1000</f>
        <v>0</v>
      </c>
      <c r="X3094" s="6">
        <f>+IF(W3094=0,0,T3094/W3094)</f>
        <v>0</v>
      </c>
      <c r="Y3094" s="1" t="str">
        <f>MID(L3094,14,1)</f>
        <v/>
      </c>
      <c r="Z3094" s="2" t="str">
        <f>IF(IFERROR(FIND("PUL",M3094,1),0)&gt;1,"pulido","no")</f>
        <v>no</v>
      </c>
      <c r="AA3094" s="2" t="str">
        <f>IF(IFERROR(FIND("BIOC",M3094,1),0)&gt;1,"BIOCITY","no")</f>
        <v>no</v>
      </c>
      <c r="AB3094" s="2">
        <f>IFERROR(SEARCH("INT",F3094,1),0)+IFERROR(SEARCH("DEV",F3094,1),0)+IFERROR(SEARCH("FC",F3094,1),0)+IFERROR(SEARCH("USD",F3094,1),0)</f>
        <v>0</v>
      </c>
    </row>
    <row r="3095" spans="20:28" x14ac:dyDescent="0.2">
      <c r="T3095" s="6">
        <f>+S3095*N3095</f>
        <v>0</v>
      </c>
      <c r="U3095" s="6">
        <f>+S3095*Q3095</f>
        <v>0</v>
      </c>
      <c r="V3095" s="1" t="str">
        <f>IF(AB3095=0,IFERROR(VLOOKUP(L3095,[1]listaMateriales!A:K,11,0),"-"),"Sin producto")</f>
        <v>Sin Producto</v>
      </c>
      <c r="W3095" s="6">
        <f>+IF(OR(K3095="27",K3095="28",K3095="29"),VLOOKUP(L3095,[1]listaMateriales!A:E,5,0),0)*N3095/1000</f>
        <v>0</v>
      </c>
      <c r="X3095" s="6">
        <f>+IF(W3095=0,0,T3095/W3095)</f>
        <v>0</v>
      </c>
      <c r="Y3095" s="1" t="str">
        <f>MID(L3095,14,1)</f>
        <v/>
      </c>
      <c r="Z3095" s="2" t="str">
        <f>IF(IFERROR(FIND("PUL",M3095,1),0)&gt;1,"pulido","no")</f>
        <v>no</v>
      </c>
      <c r="AA3095" s="2" t="str">
        <f>IF(IFERROR(FIND("BIOC",M3095,1),0)&gt;1,"BIOCITY","no")</f>
        <v>no</v>
      </c>
      <c r="AB3095" s="2">
        <f>IFERROR(SEARCH("INT",F3095,1),0)+IFERROR(SEARCH("DEV",F3095,1),0)+IFERROR(SEARCH("FC",F3095,1),0)+IFERROR(SEARCH("USD",F3095,1),0)</f>
        <v>0</v>
      </c>
    </row>
    <row r="3096" spans="20:28" x14ac:dyDescent="0.2">
      <c r="T3096" s="6">
        <f>+S3096*N3096</f>
        <v>0</v>
      </c>
      <c r="U3096" s="6">
        <f>+S3096*Q3096</f>
        <v>0</v>
      </c>
      <c r="V3096" s="1" t="str">
        <f>IF(AB3096=0,IFERROR(VLOOKUP(L3096,[1]listaMateriales!A:K,11,0),"-"),"Sin producto")</f>
        <v>Sin Producto</v>
      </c>
      <c r="W3096" s="6">
        <f>+IF(OR(K3096="27",K3096="28",K3096="29"),VLOOKUP(L3096,[1]listaMateriales!A:E,5,0),0)*N3096/1000</f>
        <v>0</v>
      </c>
      <c r="X3096" s="6">
        <f>+IF(W3096=0,0,T3096/W3096)</f>
        <v>0</v>
      </c>
      <c r="Y3096" s="1" t="str">
        <f>MID(L3096,14,1)</f>
        <v/>
      </c>
      <c r="Z3096" s="2" t="str">
        <f>IF(IFERROR(FIND("PUL",M3096,1),0)&gt;1,"pulido","no")</f>
        <v>no</v>
      </c>
      <c r="AA3096" s="2" t="str">
        <f>IF(IFERROR(FIND("BIOC",M3096,1),0)&gt;1,"BIOCITY","no")</f>
        <v>no</v>
      </c>
      <c r="AB3096" s="2">
        <f>IFERROR(SEARCH("INT",F3096,1),0)+IFERROR(SEARCH("DEV",F3096,1),0)+IFERROR(SEARCH("FC",F3096,1),0)+IFERROR(SEARCH("USD",F3096,1),0)</f>
        <v>0</v>
      </c>
    </row>
    <row r="3097" spans="20:28" x14ac:dyDescent="0.2">
      <c r="T3097" s="6">
        <f>+S3097*N3097</f>
        <v>0</v>
      </c>
      <c r="U3097" s="6">
        <f>+S3097*Q3097</f>
        <v>0</v>
      </c>
      <c r="V3097" s="1" t="str">
        <f>IF(AB3097=0,IFERROR(VLOOKUP(L3097,[1]listaMateriales!A:K,11,0),"-"),"Sin producto")</f>
        <v>Sin Producto</v>
      </c>
      <c r="W3097" s="6">
        <f>+IF(OR(K3097="27",K3097="28",K3097="29"),VLOOKUP(L3097,[1]listaMateriales!A:E,5,0),0)*N3097/1000</f>
        <v>0</v>
      </c>
      <c r="X3097" s="6">
        <f>+IF(W3097=0,0,T3097/W3097)</f>
        <v>0</v>
      </c>
      <c r="Y3097" s="1" t="str">
        <f>MID(L3097,14,1)</f>
        <v/>
      </c>
      <c r="Z3097" s="2" t="str">
        <f>IF(IFERROR(FIND("PUL",M3097,1),0)&gt;1,"pulido","no")</f>
        <v>no</v>
      </c>
      <c r="AA3097" s="2" t="str">
        <f>IF(IFERROR(FIND("BIOC",M3097,1),0)&gt;1,"BIOCITY","no")</f>
        <v>no</v>
      </c>
      <c r="AB3097" s="2">
        <f>IFERROR(SEARCH("INT",F3097,1),0)+IFERROR(SEARCH("DEV",F3097,1),0)+IFERROR(SEARCH("FC",F3097,1),0)+IFERROR(SEARCH("USD",F3097,1),0)</f>
        <v>0</v>
      </c>
    </row>
    <row r="3098" spans="20:28" x14ac:dyDescent="0.2">
      <c r="T3098" s="6">
        <f>+S3098*N3098</f>
        <v>0</v>
      </c>
      <c r="U3098" s="6">
        <f>+S3098*Q3098</f>
        <v>0</v>
      </c>
      <c r="V3098" s="1" t="str">
        <f>IF(AB3098=0,IFERROR(VLOOKUP(L3098,[1]listaMateriales!A:K,11,0),"-"),"Sin producto")</f>
        <v>Sin Producto</v>
      </c>
      <c r="W3098" s="6">
        <f>+IF(OR(K3098="27",K3098="28",K3098="29"),VLOOKUP(L3098,[1]listaMateriales!A:E,5,0),0)*N3098/1000</f>
        <v>0</v>
      </c>
      <c r="X3098" s="6">
        <f>+IF(W3098=0,0,T3098/W3098)</f>
        <v>0</v>
      </c>
      <c r="Y3098" s="1" t="str">
        <f>MID(L3098,14,1)</f>
        <v/>
      </c>
      <c r="Z3098" s="2" t="str">
        <f>IF(IFERROR(FIND("PUL",M3098,1),0)&gt;1,"pulido","no")</f>
        <v>no</v>
      </c>
      <c r="AA3098" s="2" t="str">
        <f>IF(IFERROR(FIND("BIOC",M3098,1),0)&gt;1,"BIOCITY","no")</f>
        <v>no</v>
      </c>
      <c r="AB3098" s="2">
        <f>IFERROR(SEARCH("INT",F3098,1),0)+IFERROR(SEARCH("DEV",F3098,1),0)+IFERROR(SEARCH("FC",F3098,1),0)+IFERROR(SEARCH("USD",F3098,1),0)</f>
        <v>0</v>
      </c>
    </row>
    <row r="3099" spans="20:28" x14ac:dyDescent="0.2">
      <c r="T3099" s="6">
        <f>+S3099*N3099</f>
        <v>0</v>
      </c>
      <c r="U3099" s="6">
        <f>+S3099*Q3099</f>
        <v>0</v>
      </c>
      <c r="V3099" s="1" t="str">
        <f>IF(AB3099=0,IFERROR(VLOOKUP(L3099,[1]listaMateriales!A:K,11,0),"-"),"Sin producto")</f>
        <v>Sin Producto</v>
      </c>
      <c r="W3099" s="6">
        <f>+IF(OR(K3099="27",K3099="28",K3099="29"),VLOOKUP(L3099,[1]listaMateriales!A:E,5,0),0)*N3099/1000</f>
        <v>0</v>
      </c>
      <c r="X3099" s="6">
        <f>+IF(W3099=0,0,T3099/W3099)</f>
        <v>0</v>
      </c>
      <c r="Y3099" s="1" t="str">
        <f>MID(L3099,14,1)</f>
        <v/>
      </c>
      <c r="Z3099" s="2" t="str">
        <f>IF(IFERROR(FIND("PUL",M3099,1),0)&gt;1,"pulido","no")</f>
        <v>no</v>
      </c>
      <c r="AA3099" s="2" t="str">
        <f>IF(IFERROR(FIND("BIOC",M3099,1),0)&gt;1,"BIOCITY","no")</f>
        <v>no</v>
      </c>
      <c r="AB3099" s="2">
        <f>IFERROR(SEARCH("INT",F3099,1),0)+IFERROR(SEARCH("DEV",F3099,1),0)+IFERROR(SEARCH("FC",F3099,1),0)+IFERROR(SEARCH("USD",F3099,1),0)</f>
        <v>0</v>
      </c>
    </row>
    <row r="3100" spans="20:28" x14ac:dyDescent="0.2">
      <c r="T3100" s="6">
        <f>+S3100*N3100</f>
        <v>0</v>
      </c>
      <c r="U3100" s="6">
        <f>+S3100*Q3100</f>
        <v>0</v>
      </c>
      <c r="V3100" s="1" t="str">
        <f>IF(AB3100=0,IFERROR(VLOOKUP(L3100,[1]listaMateriales!A:K,11,0),"-"),"Sin producto")</f>
        <v>Sin Producto</v>
      </c>
      <c r="W3100" s="6">
        <f>+IF(OR(K3100="27",K3100="28",K3100="29"),VLOOKUP(L3100,[1]listaMateriales!A:E,5,0),0)*N3100/1000</f>
        <v>0</v>
      </c>
      <c r="X3100" s="6">
        <f>+IF(W3100=0,0,T3100/W3100)</f>
        <v>0</v>
      </c>
      <c r="Y3100" s="1" t="str">
        <f>MID(L3100,14,1)</f>
        <v/>
      </c>
      <c r="Z3100" s="2" t="str">
        <f>IF(IFERROR(FIND("PUL",M3100,1),0)&gt;1,"pulido","no")</f>
        <v>no</v>
      </c>
      <c r="AA3100" s="2" t="str">
        <f>IF(IFERROR(FIND("BIOC",M3100,1),0)&gt;1,"BIOCITY","no")</f>
        <v>no</v>
      </c>
      <c r="AB3100" s="2">
        <f>IFERROR(SEARCH("INT",F3100,1),0)+IFERROR(SEARCH("DEV",F3100,1),0)+IFERROR(SEARCH("FC",F3100,1),0)+IFERROR(SEARCH("USD",F3100,1),0)</f>
        <v>0</v>
      </c>
    </row>
    <row r="3101" spans="20:28" x14ac:dyDescent="0.2">
      <c r="T3101" s="6">
        <f>+S3101*N3101</f>
        <v>0</v>
      </c>
      <c r="U3101" s="6">
        <f>+S3101*Q3101</f>
        <v>0</v>
      </c>
      <c r="V3101" s="1" t="str">
        <f>IF(AB3101=0,IFERROR(VLOOKUP(L3101,[1]listaMateriales!A:K,11,0),"-"),"Sin producto")</f>
        <v>Sin Producto</v>
      </c>
      <c r="W3101" s="6">
        <f>+IF(OR(K3101="27",K3101="28",K3101="29"),VLOOKUP(L3101,[1]listaMateriales!A:E,5,0),0)*N3101/1000</f>
        <v>0</v>
      </c>
      <c r="X3101" s="6">
        <f>+IF(W3101=0,0,T3101/W3101)</f>
        <v>0</v>
      </c>
      <c r="Y3101" s="1" t="str">
        <f>MID(L3101,14,1)</f>
        <v/>
      </c>
      <c r="Z3101" s="2" t="str">
        <f>IF(IFERROR(FIND("PUL",M3101,1),0)&gt;1,"pulido","no")</f>
        <v>no</v>
      </c>
      <c r="AA3101" s="2" t="str">
        <f>IF(IFERROR(FIND("BIOC",M3101,1),0)&gt;1,"BIOCITY","no")</f>
        <v>no</v>
      </c>
      <c r="AB3101" s="2">
        <f>IFERROR(SEARCH("INT",F3101,1),0)+IFERROR(SEARCH("DEV",F3101,1),0)+IFERROR(SEARCH("FC",F3101,1),0)+IFERROR(SEARCH("USD",F3101,1),0)</f>
        <v>0</v>
      </c>
    </row>
    <row r="3102" spans="20:28" x14ac:dyDescent="0.2">
      <c r="T3102" s="6">
        <f>+S3102*N3102</f>
        <v>0</v>
      </c>
      <c r="U3102" s="6">
        <f>+S3102*Q3102</f>
        <v>0</v>
      </c>
      <c r="V3102" s="1" t="str">
        <f>IF(AB3102=0,IFERROR(VLOOKUP(L3102,[1]listaMateriales!A:K,11,0),"-"),"Sin producto")</f>
        <v>Sin Producto</v>
      </c>
      <c r="W3102" s="6">
        <f>+IF(OR(K3102="27",K3102="28",K3102="29"),VLOOKUP(L3102,[1]listaMateriales!A:E,5,0),0)*N3102/1000</f>
        <v>0</v>
      </c>
      <c r="X3102" s="6">
        <f>+IF(W3102=0,0,T3102/W3102)</f>
        <v>0</v>
      </c>
      <c r="Y3102" s="1" t="str">
        <f>MID(L3102,14,1)</f>
        <v/>
      </c>
      <c r="Z3102" s="2" t="str">
        <f>IF(IFERROR(FIND("PUL",M3102,1),0)&gt;1,"pulido","no")</f>
        <v>no</v>
      </c>
      <c r="AA3102" s="2" t="str">
        <f>IF(IFERROR(FIND("BIOC",M3102,1),0)&gt;1,"BIOCITY","no")</f>
        <v>no</v>
      </c>
      <c r="AB3102" s="2">
        <f>IFERROR(SEARCH("INT",F3102,1),0)+IFERROR(SEARCH("DEV",F3102,1),0)+IFERROR(SEARCH("FC",F3102,1),0)+IFERROR(SEARCH("USD",F3102,1),0)</f>
        <v>0</v>
      </c>
    </row>
    <row r="3103" spans="20:28" x14ac:dyDescent="0.2">
      <c r="T3103" s="6">
        <f>+S3103*N3103</f>
        <v>0</v>
      </c>
      <c r="U3103" s="6">
        <f>+S3103*Q3103</f>
        <v>0</v>
      </c>
      <c r="V3103" s="1" t="str">
        <f>IF(AB3103=0,IFERROR(VLOOKUP(L3103,[1]listaMateriales!A:K,11,0),"-"),"Sin producto")</f>
        <v>Sin Producto</v>
      </c>
      <c r="W3103" s="6">
        <f>+IF(OR(K3103="27",K3103="28",K3103="29"),VLOOKUP(L3103,[1]listaMateriales!A:E,5,0),0)*N3103/1000</f>
        <v>0</v>
      </c>
      <c r="X3103" s="6">
        <f>+IF(W3103=0,0,T3103/W3103)</f>
        <v>0</v>
      </c>
      <c r="Y3103" s="1" t="str">
        <f>MID(L3103,14,1)</f>
        <v/>
      </c>
      <c r="Z3103" s="2" t="str">
        <f>IF(IFERROR(FIND("PUL",M3103,1),0)&gt;1,"pulido","no")</f>
        <v>no</v>
      </c>
      <c r="AA3103" s="2" t="str">
        <f>IF(IFERROR(FIND("BIOC",M3103,1),0)&gt;1,"BIOCITY","no")</f>
        <v>no</v>
      </c>
      <c r="AB3103" s="2">
        <f>IFERROR(SEARCH("INT",F3103,1),0)+IFERROR(SEARCH("DEV",F3103,1),0)+IFERROR(SEARCH("FC",F3103,1),0)+IFERROR(SEARCH("USD",F3103,1),0)</f>
        <v>0</v>
      </c>
    </row>
    <row r="3104" spans="20:28" x14ac:dyDescent="0.2">
      <c r="T3104" s="6">
        <f>+S3104*N3104</f>
        <v>0</v>
      </c>
      <c r="U3104" s="6">
        <f>+S3104*Q3104</f>
        <v>0</v>
      </c>
      <c r="V3104" s="1" t="str">
        <f>IF(AB3104=0,IFERROR(VLOOKUP(L3104,[1]listaMateriales!A:K,11,0),"-"),"Sin producto")</f>
        <v>Sin Producto</v>
      </c>
      <c r="W3104" s="6">
        <f>+IF(OR(K3104="27",K3104="28",K3104="29"),VLOOKUP(L3104,[1]listaMateriales!A:E,5,0),0)*N3104/1000</f>
        <v>0</v>
      </c>
      <c r="X3104" s="6">
        <f>+IF(W3104=0,0,T3104/W3104)</f>
        <v>0</v>
      </c>
      <c r="Y3104" s="1" t="str">
        <f>MID(L3104,14,1)</f>
        <v/>
      </c>
      <c r="Z3104" s="2" t="str">
        <f>IF(IFERROR(FIND("PUL",M3104,1),0)&gt;1,"pulido","no")</f>
        <v>no</v>
      </c>
      <c r="AA3104" s="2" t="str">
        <f>IF(IFERROR(FIND("BIOC",M3104,1),0)&gt;1,"BIOCITY","no")</f>
        <v>no</v>
      </c>
      <c r="AB3104" s="2">
        <f>IFERROR(SEARCH("INT",F3104,1),0)+IFERROR(SEARCH("DEV",F3104,1),0)+IFERROR(SEARCH("FC",F3104,1),0)+IFERROR(SEARCH("USD",F3104,1),0)</f>
        <v>0</v>
      </c>
    </row>
    <row r="3105" spans="20:28" x14ac:dyDescent="0.2">
      <c r="T3105" s="6">
        <f>+S3105*N3105</f>
        <v>0</v>
      </c>
      <c r="U3105" s="6">
        <f>+S3105*Q3105</f>
        <v>0</v>
      </c>
      <c r="V3105" s="1" t="str">
        <f>IF(AB3105=0,IFERROR(VLOOKUP(L3105,[1]listaMateriales!A:K,11,0),"-"),"Sin producto")</f>
        <v>Sin Producto</v>
      </c>
      <c r="W3105" s="6">
        <f>+IF(OR(K3105="27",K3105="28",K3105="29"),VLOOKUP(L3105,[1]listaMateriales!A:E,5,0),0)*N3105/1000</f>
        <v>0</v>
      </c>
      <c r="X3105" s="6">
        <f>+IF(W3105=0,0,T3105/W3105)</f>
        <v>0</v>
      </c>
      <c r="Y3105" s="1" t="str">
        <f>MID(L3105,14,1)</f>
        <v/>
      </c>
      <c r="Z3105" s="2" t="str">
        <f>IF(IFERROR(FIND("PUL",M3105,1),0)&gt;1,"pulido","no")</f>
        <v>no</v>
      </c>
      <c r="AA3105" s="2" t="str">
        <f>IF(IFERROR(FIND("BIOC",M3105,1),0)&gt;1,"BIOCITY","no")</f>
        <v>no</v>
      </c>
      <c r="AB3105" s="2">
        <f>IFERROR(SEARCH("INT",F3105,1),0)+IFERROR(SEARCH("DEV",F3105,1),0)+IFERROR(SEARCH("FC",F3105,1),0)+IFERROR(SEARCH("USD",F3105,1),0)</f>
        <v>0</v>
      </c>
    </row>
    <row r="3106" spans="20:28" x14ac:dyDescent="0.2">
      <c r="T3106" s="6">
        <f>+S3106*N3106</f>
        <v>0</v>
      </c>
      <c r="U3106" s="6">
        <f>+S3106*Q3106</f>
        <v>0</v>
      </c>
      <c r="V3106" s="1" t="str">
        <f>IF(AB3106=0,IFERROR(VLOOKUP(L3106,[1]listaMateriales!A:K,11,0),"-"),"Sin producto")</f>
        <v>Sin Producto</v>
      </c>
      <c r="W3106" s="6">
        <f>+IF(OR(K3106="27",K3106="28",K3106="29"),VLOOKUP(L3106,[1]listaMateriales!A:E,5,0),0)*N3106/1000</f>
        <v>0</v>
      </c>
      <c r="X3106" s="6">
        <f>+IF(W3106=0,0,T3106/W3106)</f>
        <v>0</v>
      </c>
      <c r="Y3106" s="1" t="str">
        <f>MID(L3106,14,1)</f>
        <v/>
      </c>
      <c r="Z3106" s="2" t="str">
        <f>IF(IFERROR(FIND("PUL",M3106,1),0)&gt;1,"pulido","no")</f>
        <v>no</v>
      </c>
      <c r="AA3106" s="2" t="str">
        <f>IF(IFERROR(FIND("BIOC",M3106,1),0)&gt;1,"BIOCITY","no")</f>
        <v>no</v>
      </c>
      <c r="AB3106" s="2">
        <f>IFERROR(SEARCH("INT",F3106,1),0)+IFERROR(SEARCH("DEV",F3106,1),0)+IFERROR(SEARCH("FC",F3106,1),0)+IFERROR(SEARCH("USD",F3106,1),0)</f>
        <v>0</v>
      </c>
    </row>
    <row r="3107" spans="20:28" x14ac:dyDescent="0.2">
      <c r="T3107" s="6">
        <f>+S3107*N3107</f>
        <v>0</v>
      </c>
      <c r="U3107" s="6">
        <f>+S3107*Q3107</f>
        <v>0</v>
      </c>
      <c r="V3107" s="1" t="str">
        <f>IF(AB3107=0,IFERROR(VLOOKUP(L3107,[1]listaMateriales!A:K,11,0),"-"),"Sin producto")</f>
        <v>Sin Producto</v>
      </c>
      <c r="W3107" s="6">
        <f>+IF(OR(K3107="27",K3107="28",K3107="29"),VLOOKUP(L3107,[1]listaMateriales!A:E,5,0),0)*N3107/1000</f>
        <v>0</v>
      </c>
      <c r="X3107" s="6">
        <f>+IF(W3107=0,0,T3107/W3107)</f>
        <v>0</v>
      </c>
      <c r="Y3107" s="1" t="str">
        <f>MID(L3107,14,1)</f>
        <v/>
      </c>
      <c r="Z3107" s="2" t="str">
        <f>IF(IFERROR(FIND("PUL",M3107,1),0)&gt;1,"pulido","no")</f>
        <v>no</v>
      </c>
      <c r="AA3107" s="2" t="str">
        <f>IF(IFERROR(FIND("BIOC",M3107,1),0)&gt;1,"BIOCITY","no")</f>
        <v>no</v>
      </c>
      <c r="AB3107" s="2">
        <f>IFERROR(SEARCH("INT",F3107,1),0)+IFERROR(SEARCH("DEV",F3107,1),0)+IFERROR(SEARCH("FC",F3107,1),0)+IFERROR(SEARCH("USD",F3107,1),0)</f>
        <v>0</v>
      </c>
    </row>
    <row r="3108" spans="20:28" x14ac:dyDescent="0.2">
      <c r="T3108" s="6">
        <f>+S3108*N3108</f>
        <v>0</v>
      </c>
      <c r="U3108" s="6">
        <f>+S3108*Q3108</f>
        <v>0</v>
      </c>
      <c r="V3108" s="1" t="str">
        <f>IF(AB3108=0,IFERROR(VLOOKUP(L3108,[1]listaMateriales!A:K,11,0),"-"),"Sin producto")</f>
        <v>Sin Producto</v>
      </c>
      <c r="W3108" s="6">
        <f>+IF(OR(K3108="27",K3108="28",K3108="29"),VLOOKUP(L3108,[1]listaMateriales!A:E,5,0),0)*N3108/1000</f>
        <v>0</v>
      </c>
      <c r="X3108" s="6">
        <f>+IF(W3108=0,0,T3108/W3108)</f>
        <v>0</v>
      </c>
      <c r="Y3108" s="1" t="str">
        <f>MID(L3108,14,1)</f>
        <v/>
      </c>
      <c r="Z3108" s="2" t="str">
        <f>IF(IFERROR(FIND("PUL",M3108,1),0)&gt;1,"pulido","no")</f>
        <v>no</v>
      </c>
      <c r="AA3108" s="2" t="str">
        <f>IF(IFERROR(FIND("BIOC",M3108,1),0)&gt;1,"BIOCITY","no")</f>
        <v>no</v>
      </c>
      <c r="AB3108" s="2">
        <f>IFERROR(SEARCH("INT",F3108,1),0)+IFERROR(SEARCH("DEV",F3108,1),0)+IFERROR(SEARCH("FC",F3108,1),0)+IFERROR(SEARCH("USD",F3108,1),0)</f>
        <v>0</v>
      </c>
    </row>
    <row r="3109" spans="20:28" x14ac:dyDescent="0.2">
      <c r="T3109" s="6">
        <f>+S3109*N3109</f>
        <v>0</v>
      </c>
      <c r="U3109" s="6">
        <f>+S3109*Q3109</f>
        <v>0</v>
      </c>
      <c r="V3109" s="1" t="str">
        <f>IF(AB3109=0,IFERROR(VLOOKUP(L3109,[1]listaMateriales!A:K,11,0),"-"),"Sin producto")</f>
        <v>Sin Producto</v>
      </c>
      <c r="W3109" s="6">
        <f>+IF(OR(K3109="27",K3109="28",K3109="29"),VLOOKUP(L3109,[1]listaMateriales!A:E,5,0),0)*N3109/1000</f>
        <v>0</v>
      </c>
      <c r="X3109" s="6">
        <f>+IF(W3109=0,0,T3109/W3109)</f>
        <v>0</v>
      </c>
      <c r="Y3109" s="1" t="str">
        <f>MID(L3109,14,1)</f>
        <v/>
      </c>
      <c r="Z3109" s="2" t="str">
        <f>IF(IFERROR(FIND("PUL",M3109,1),0)&gt;1,"pulido","no")</f>
        <v>no</v>
      </c>
      <c r="AA3109" s="2" t="str">
        <f>IF(IFERROR(FIND("BIOC",M3109,1),0)&gt;1,"BIOCITY","no")</f>
        <v>no</v>
      </c>
      <c r="AB3109" s="2">
        <f>IFERROR(SEARCH("INT",F3109,1),0)+IFERROR(SEARCH("DEV",F3109,1),0)+IFERROR(SEARCH("FC",F3109,1),0)+IFERROR(SEARCH("USD",F3109,1),0)</f>
        <v>0</v>
      </c>
    </row>
    <row r="3110" spans="20:28" x14ac:dyDescent="0.2">
      <c r="T3110" s="6">
        <f>+S3110*N3110</f>
        <v>0</v>
      </c>
      <c r="U3110" s="6">
        <f>+S3110*Q3110</f>
        <v>0</v>
      </c>
      <c r="V3110" s="1" t="str">
        <f>IF(AB3110=0,IFERROR(VLOOKUP(L3110,[1]listaMateriales!A:K,11,0),"-"),"Sin producto")</f>
        <v>Sin Producto</v>
      </c>
      <c r="W3110" s="6">
        <f>+IF(OR(K3110="27",K3110="28",K3110="29"),VLOOKUP(L3110,[1]listaMateriales!A:E,5,0),0)*N3110/1000</f>
        <v>0</v>
      </c>
      <c r="X3110" s="6">
        <f>+IF(W3110=0,0,T3110/W3110)</f>
        <v>0</v>
      </c>
      <c r="Y3110" s="1" t="str">
        <f>MID(L3110,14,1)</f>
        <v/>
      </c>
      <c r="Z3110" s="2" t="str">
        <f>IF(IFERROR(FIND("PUL",M3110,1),0)&gt;1,"pulido","no")</f>
        <v>no</v>
      </c>
      <c r="AA3110" s="2" t="str">
        <f>IF(IFERROR(FIND("BIOC",M3110,1),0)&gt;1,"BIOCITY","no")</f>
        <v>no</v>
      </c>
      <c r="AB3110" s="2">
        <f>IFERROR(SEARCH("INT",F3110,1),0)+IFERROR(SEARCH("DEV",F3110,1),0)+IFERROR(SEARCH("FC",F3110,1),0)+IFERROR(SEARCH("USD",F3110,1),0)</f>
        <v>0</v>
      </c>
    </row>
    <row r="3111" spans="20:28" x14ac:dyDescent="0.2">
      <c r="T3111" s="6">
        <f>+S3111*N3111</f>
        <v>0</v>
      </c>
      <c r="U3111" s="6">
        <f>+S3111*Q3111</f>
        <v>0</v>
      </c>
      <c r="V3111" s="1" t="str">
        <f>IF(AB3111=0,IFERROR(VLOOKUP(L3111,[1]listaMateriales!A:K,11,0),"-"),"Sin producto")</f>
        <v>Sin Producto</v>
      </c>
      <c r="W3111" s="6">
        <f>+IF(OR(K3111="27",K3111="28",K3111="29"),VLOOKUP(L3111,[1]listaMateriales!A:E,5,0),0)*N3111/1000</f>
        <v>0</v>
      </c>
      <c r="X3111" s="6">
        <f>+IF(W3111=0,0,T3111/W3111)</f>
        <v>0</v>
      </c>
      <c r="Y3111" s="1" t="str">
        <f>MID(L3111,14,1)</f>
        <v/>
      </c>
      <c r="Z3111" s="2" t="str">
        <f>IF(IFERROR(FIND("PUL",M3111,1),0)&gt;1,"pulido","no")</f>
        <v>no</v>
      </c>
      <c r="AA3111" s="2" t="str">
        <f>IF(IFERROR(FIND("BIOC",M3111,1),0)&gt;1,"BIOCITY","no")</f>
        <v>no</v>
      </c>
      <c r="AB3111" s="2">
        <f>IFERROR(SEARCH("INT",F3111,1),0)+IFERROR(SEARCH("DEV",F3111,1),0)+IFERROR(SEARCH("FC",F3111,1),0)+IFERROR(SEARCH("USD",F3111,1),0)</f>
        <v>0</v>
      </c>
    </row>
    <row r="3112" spans="20:28" x14ac:dyDescent="0.2">
      <c r="T3112" s="6">
        <f>+S3112*N3112</f>
        <v>0</v>
      </c>
      <c r="U3112" s="6">
        <f>+S3112*Q3112</f>
        <v>0</v>
      </c>
      <c r="V3112" s="1" t="str">
        <f>IF(AB3112=0,IFERROR(VLOOKUP(L3112,[1]listaMateriales!A:K,11,0),"-"),"Sin producto")</f>
        <v>Sin Producto</v>
      </c>
      <c r="W3112" s="6">
        <f>+IF(OR(K3112="27",K3112="28",K3112="29"),VLOOKUP(L3112,[1]listaMateriales!A:E,5,0),0)*N3112/1000</f>
        <v>0</v>
      </c>
      <c r="X3112" s="6">
        <f>+IF(W3112=0,0,T3112/W3112)</f>
        <v>0</v>
      </c>
      <c r="Y3112" s="1" t="str">
        <f>MID(L3112,14,1)</f>
        <v/>
      </c>
      <c r="Z3112" s="2" t="str">
        <f>IF(IFERROR(FIND("PUL",M3112,1),0)&gt;1,"pulido","no")</f>
        <v>no</v>
      </c>
      <c r="AA3112" s="2" t="str">
        <f>IF(IFERROR(FIND("BIOC",M3112,1),0)&gt;1,"BIOCITY","no")</f>
        <v>no</v>
      </c>
      <c r="AB3112" s="2">
        <f>IFERROR(SEARCH("INT",F3112,1),0)+IFERROR(SEARCH("DEV",F3112,1),0)+IFERROR(SEARCH("FC",F3112,1),0)+IFERROR(SEARCH("USD",F3112,1),0)</f>
        <v>0</v>
      </c>
    </row>
    <row r="3113" spans="20:28" x14ac:dyDescent="0.2">
      <c r="T3113" s="6">
        <f>+S3113*N3113</f>
        <v>0</v>
      </c>
      <c r="U3113" s="6">
        <f>+S3113*Q3113</f>
        <v>0</v>
      </c>
      <c r="V3113" s="1" t="str">
        <f>IF(AB3113=0,IFERROR(VLOOKUP(L3113,[1]listaMateriales!A:K,11,0),"-"),"Sin producto")</f>
        <v>Sin Producto</v>
      </c>
      <c r="W3113" s="6">
        <f>+IF(OR(K3113="27",K3113="28",K3113="29"),VLOOKUP(L3113,[1]listaMateriales!A:E,5,0),0)*N3113/1000</f>
        <v>0</v>
      </c>
      <c r="X3113" s="6">
        <f>+IF(W3113=0,0,T3113/W3113)</f>
        <v>0</v>
      </c>
      <c r="Y3113" s="1" t="str">
        <f>MID(L3113,14,1)</f>
        <v/>
      </c>
      <c r="Z3113" s="2" t="str">
        <f>IF(IFERROR(FIND("PUL",M3113,1),0)&gt;1,"pulido","no")</f>
        <v>no</v>
      </c>
      <c r="AA3113" s="2" t="str">
        <f>IF(IFERROR(FIND("BIOC",M3113,1),0)&gt;1,"BIOCITY","no")</f>
        <v>no</v>
      </c>
      <c r="AB3113" s="2">
        <f>IFERROR(SEARCH("INT",F3113,1),0)+IFERROR(SEARCH("DEV",F3113,1),0)+IFERROR(SEARCH("FC",F3113,1),0)+IFERROR(SEARCH("USD",F3113,1),0)</f>
        <v>0</v>
      </c>
    </row>
    <row r="3114" spans="20:28" x14ac:dyDescent="0.2">
      <c r="T3114" s="6">
        <f>+S3114*N3114</f>
        <v>0</v>
      </c>
      <c r="U3114" s="6">
        <f>+S3114*Q3114</f>
        <v>0</v>
      </c>
      <c r="V3114" s="1" t="str">
        <f>IF(AB3114=0,IFERROR(VLOOKUP(L3114,[1]listaMateriales!A:K,11,0),"-"),"Sin producto")</f>
        <v>Sin Producto</v>
      </c>
      <c r="W3114" s="6">
        <f>+IF(OR(K3114="27",K3114="28",K3114="29"),VLOOKUP(L3114,[1]listaMateriales!A:E,5,0),0)*N3114/1000</f>
        <v>0</v>
      </c>
      <c r="X3114" s="6">
        <f>+IF(W3114=0,0,T3114/W3114)</f>
        <v>0</v>
      </c>
      <c r="Y3114" s="1" t="str">
        <f>MID(L3114,14,1)</f>
        <v/>
      </c>
      <c r="Z3114" s="2" t="str">
        <f>IF(IFERROR(FIND("PUL",M3114,1),0)&gt;1,"pulido","no")</f>
        <v>no</v>
      </c>
      <c r="AA3114" s="2" t="str">
        <f>IF(IFERROR(FIND("BIOC",M3114,1),0)&gt;1,"BIOCITY","no")</f>
        <v>no</v>
      </c>
      <c r="AB3114" s="2">
        <f>IFERROR(SEARCH("INT",F3114,1),0)+IFERROR(SEARCH("DEV",F3114,1),0)+IFERROR(SEARCH("FC",F3114,1),0)+IFERROR(SEARCH("USD",F3114,1),0)</f>
        <v>0</v>
      </c>
    </row>
    <row r="3115" spans="20:28" x14ac:dyDescent="0.2">
      <c r="T3115" s="6">
        <f>+S3115*N3115</f>
        <v>0</v>
      </c>
      <c r="U3115" s="6">
        <f>+S3115*Q3115</f>
        <v>0</v>
      </c>
      <c r="V3115" s="1" t="str">
        <f>IF(AB3115=0,IFERROR(VLOOKUP(L3115,[1]listaMateriales!A:K,11,0),"-"),"Sin producto")</f>
        <v>Sin Producto</v>
      </c>
      <c r="W3115" s="6">
        <f>+IF(OR(K3115="27",K3115="28",K3115="29"),VLOOKUP(L3115,[1]listaMateriales!A:E,5,0),0)*N3115/1000</f>
        <v>0</v>
      </c>
      <c r="X3115" s="6">
        <f>+IF(W3115=0,0,T3115/W3115)</f>
        <v>0</v>
      </c>
      <c r="Y3115" s="1" t="str">
        <f>MID(L3115,14,1)</f>
        <v/>
      </c>
      <c r="Z3115" s="2" t="str">
        <f>IF(IFERROR(FIND("PUL",M3115,1),0)&gt;1,"pulido","no")</f>
        <v>no</v>
      </c>
      <c r="AA3115" s="2" t="str">
        <f>IF(IFERROR(FIND("BIOC",M3115,1),0)&gt;1,"BIOCITY","no")</f>
        <v>no</v>
      </c>
      <c r="AB3115" s="2">
        <f>IFERROR(SEARCH("INT",F3115,1),0)+IFERROR(SEARCH("DEV",F3115,1),0)+IFERROR(SEARCH("FC",F3115,1),0)+IFERROR(SEARCH("USD",F3115,1),0)</f>
        <v>0</v>
      </c>
    </row>
    <row r="3116" spans="20:28" x14ac:dyDescent="0.2">
      <c r="T3116" s="6">
        <f>+S3116*N3116</f>
        <v>0</v>
      </c>
      <c r="U3116" s="6">
        <f>+S3116*Q3116</f>
        <v>0</v>
      </c>
      <c r="V3116" s="1" t="str">
        <f>IF(AB3116=0,IFERROR(VLOOKUP(L3116,[1]listaMateriales!A:K,11,0),"-"),"Sin producto")</f>
        <v>Sin Producto</v>
      </c>
      <c r="W3116" s="6">
        <f>+IF(OR(K3116="27",K3116="28",K3116="29"),VLOOKUP(L3116,[1]listaMateriales!A:E,5,0),0)*N3116/1000</f>
        <v>0</v>
      </c>
      <c r="X3116" s="6">
        <f>+IF(W3116=0,0,T3116/W3116)</f>
        <v>0</v>
      </c>
      <c r="Y3116" s="1" t="str">
        <f>MID(L3116,14,1)</f>
        <v/>
      </c>
      <c r="Z3116" s="2" t="str">
        <f>IF(IFERROR(FIND("PUL",M3116,1),0)&gt;1,"pulido","no")</f>
        <v>no</v>
      </c>
      <c r="AA3116" s="2" t="str">
        <f>IF(IFERROR(FIND("BIOC",M3116,1),0)&gt;1,"BIOCITY","no")</f>
        <v>no</v>
      </c>
      <c r="AB3116" s="2">
        <f>IFERROR(SEARCH("INT",F3116,1),0)+IFERROR(SEARCH("DEV",F3116,1),0)+IFERROR(SEARCH("FC",F3116,1),0)+IFERROR(SEARCH("USD",F3116,1),0)</f>
        <v>0</v>
      </c>
    </row>
    <row r="3117" spans="20:28" x14ac:dyDescent="0.2">
      <c r="T3117" s="6">
        <f>+S3117*N3117</f>
        <v>0</v>
      </c>
      <c r="U3117" s="6">
        <f>+S3117*Q3117</f>
        <v>0</v>
      </c>
      <c r="V3117" s="1" t="str">
        <f>IF(AB3117=0,IFERROR(VLOOKUP(L3117,[1]listaMateriales!A:K,11,0),"-"),"Sin producto")</f>
        <v>Sin Producto</v>
      </c>
      <c r="W3117" s="6">
        <f>+IF(OR(K3117="27",K3117="28",K3117="29"),VLOOKUP(L3117,[1]listaMateriales!A:E,5,0),0)*N3117/1000</f>
        <v>0</v>
      </c>
      <c r="X3117" s="6">
        <f>+IF(W3117=0,0,T3117/W3117)</f>
        <v>0</v>
      </c>
      <c r="Y3117" s="1" t="str">
        <f>MID(L3117,14,1)</f>
        <v/>
      </c>
      <c r="Z3117" s="2" t="str">
        <f>IF(IFERROR(FIND("PUL",M3117,1),0)&gt;1,"pulido","no")</f>
        <v>no</v>
      </c>
      <c r="AA3117" s="2" t="str">
        <f>IF(IFERROR(FIND("BIOC",M3117,1),0)&gt;1,"BIOCITY","no")</f>
        <v>no</v>
      </c>
      <c r="AB3117" s="2">
        <f>IFERROR(SEARCH("INT",F3117,1),0)+IFERROR(SEARCH("DEV",F3117,1),0)+IFERROR(SEARCH("FC",F3117,1),0)+IFERROR(SEARCH("USD",F3117,1),0)</f>
        <v>0</v>
      </c>
    </row>
    <row r="3118" spans="20:28" x14ac:dyDescent="0.2">
      <c r="T3118" s="6">
        <f>+S3118*N3118</f>
        <v>0</v>
      </c>
      <c r="U3118" s="6">
        <f>+S3118*Q3118</f>
        <v>0</v>
      </c>
      <c r="V3118" s="1" t="str">
        <f>IF(AB3118=0,IFERROR(VLOOKUP(L3118,[1]listaMateriales!A:K,11,0),"-"),"Sin producto")</f>
        <v>Sin Producto</v>
      </c>
      <c r="W3118" s="6">
        <f>+IF(OR(K3118="27",K3118="28",K3118="29"),VLOOKUP(L3118,[1]listaMateriales!A:E,5,0),0)*N3118/1000</f>
        <v>0</v>
      </c>
      <c r="X3118" s="6">
        <f>+IF(W3118=0,0,T3118/W3118)</f>
        <v>0</v>
      </c>
      <c r="Y3118" s="1" t="str">
        <f>MID(L3118,14,1)</f>
        <v/>
      </c>
      <c r="Z3118" s="2" t="str">
        <f>IF(IFERROR(FIND("PUL",M3118,1),0)&gt;1,"pulido","no")</f>
        <v>no</v>
      </c>
      <c r="AA3118" s="2" t="str">
        <f>IF(IFERROR(FIND("BIOC",M3118,1),0)&gt;1,"BIOCITY","no")</f>
        <v>no</v>
      </c>
      <c r="AB3118" s="2">
        <f>IFERROR(SEARCH("INT",F3118,1),0)+IFERROR(SEARCH("DEV",F3118,1),0)+IFERROR(SEARCH("FC",F3118,1),0)+IFERROR(SEARCH("USD",F3118,1),0)</f>
        <v>0</v>
      </c>
    </row>
    <row r="3119" spans="20:28" x14ac:dyDescent="0.2">
      <c r="T3119" s="6">
        <f>+S3119*N3119</f>
        <v>0</v>
      </c>
      <c r="U3119" s="6">
        <f>+S3119*Q3119</f>
        <v>0</v>
      </c>
      <c r="V3119" s="1" t="str">
        <f>IF(AB3119=0,IFERROR(VLOOKUP(L3119,[1]listaMateriales!A:K,11,0),"-"),"Sin producto")</f>
        <v>Sin Producto</v>
      </c>
      <c r="W3119" s="6">
        <f>+IF(OR(K3119="27",K3119="28",K3119="29"),VLOOKUP(L3119,[1]listaMateriales!A:E,5,0),0)*N3119/1000</f>
        <v>0</v>
      </c>
      <c r="X3119" s="6">
        <f>+IF(W3119=0,0,T3119/W3119)</f>
        <v>0</v>
      </c>
      <c r="Y3119" s="1" t="str">
        <f>MID(L3119,14,1)</f>
        <v/>
      </c>
      <c r="Z3119" s="2" t="str">
        <f>IF(IFERROR(FIND("PUL",M3119,1),0)&gt;1,"pulido","no")</f>
        <v>no</v>
      </c>
      <c r="AA3119" s="2" t="str">
        <f>IF(IFERROR(FIND("BIOC",M3119,1),0)&gt;1,"BIOCITY","no")</f>
        <v>no</v>
      </c>
      <c r="AB3119" s="2">
        <f>IFERROR(SEARCH("INT",F3119,1),0)+IFERROR(SEARCH("DEV",F3119,1),0)+IFERROR(SEARCH("FC",F3119,1),0)+IFERROR(SEARCH("USD",F3119,1),0)</f>
        <v>0</v>
      </c>
    </row>
    <row r="3120" spans="20:28" x14ac:dyDescent="0.2">
      <c r="T3120" s="6">
        <f>+S3120*N3120</f>
        <v>0</v>
      </c>
      <c r="U3120" s="6">
        <f>+S3120*Q3120</f>
        <v>0</v>
      </c>
      <c r="V3120" s="1" t="str">
        <f>IF(AB3120=0,IFERROR(VLOOKUP(L3120,[1]listaMateriales!A:K,11,0),"-"),"Sin producto")</f>
        <v>Sin Producto</v>
      </c>
      <c r="W3120" s="6">
        <f>+IF(OR(K3120="27",K3120="28",K3120="29"),VLOOKUP(L3120,[1]listaMateriales!A:E,5,0),0)*N3120/1000</f>
        <v>0</v>
      </c>
      <c r="X3120" s="6">
        <f>+IF(W3120=0,0,T3120/W3120)</f>
        <v>0</v>
      </c>
      <c r="Y3120" s="1" t="str">
        <f>MID(L3120,14,1)</f>
        <v/>
      </c>
      <c r="Z3120" s="2" t="str">
        <f>IF(IFERROR(FIND("PUL",M3120,1),0)&gt;1,"pulido","no")</f>
        <v>no</v>
      </c>
      <c r="AA3120" s="2" t="str">
        <f>IF(IFERROR(FIND("BIOC",M3120,1),0)&gt;1,"BIOCITY","no")</f>
        <v>no</v>
      </c>
      <c r="AB3120" s="2">
        <f>IFERROR(SEARCH("INT",F3120,1),0)+IFERROR(SEARCH("DEV",F3120,1),0)+IFERROR(SEARCH("FC",F3120,1),0)+IFERROR(SEARCH("USD",F3120,1),0)</f>
        <v>0</v>
      </c>
    </row>
    <row r="3121" spans="20:28" x14ac:dyDescent="0.2">
      <c r="T3121" s="6">
        <f>+S3121*N3121</f>
        <v>0</v>
      </c>
      <c r="U3121" s="6">
        <f>+S3121*Q3121</f>
        <v>0</v>
      </c>
      <c r="V3121" s="1" t="str">
        <f>IF(AB3121=0,IFERROR(VLOOKUP(L3121,[1]listaMateriales!A:K,11,0),"-"),"Sin producto")</f>
        <v>Sin Producto</v>
      </c>
      <c r="W3121" s="6">
        <f>+IF(OR(K3121="27",K3121="28",K3121="29"),VLOOKUP(L3121,[1]listaMateriales!A:E,5,0),0)*N3121/1000</f>
        <v>0</v>
      </c>
      <c r="X3121" s="6">
        <f>+IF(W3121=0,0,T3121/W3121)</f>
        <v>0</v>
      </c>
      <c r="Y3121" s="1" t="str">
        <f>MID(L3121,14,1)</f>
        <v/>
      </c>
      <c r="Z3121" s="2" t="str">
        <f>IF(IFERROR(FIND("PUL",M3121,1),0)&gt;1,"pulido","no")</f>
        <v>no</v>
      </c>
      <c r="AA3121" s="2" t="str">
        <f>IF(IFERROR(FIND("BIOC",M3121,1),0)&gt;1,"BIOCITY","no")</f>
        <v>no</v>
      </c>
      <c r="AB3121" s="2">
        <f>IFERROR(SEARCH("INT",F3121,1),0)+IFERROR(SEARCH("DEV",F3121,1),0)+IFERROR(SEARCH("FC",F3121,1),0)+IFERROR(SEARCH("USD",F3121,1),0)</f>
        <v>0</v>
      </c>
    </row>
    <row r="3122" spans="20:28" x14ac:dyDescent="0.2">
      <c r="T3122" s="6">
        <f>+S3122*N3122</f>
        <v>0</v>
      </c>
      <c r="U3122" s="6">
        <f>+S3122*Q3122</f>
        <v>0</v>
      </c>
      <c r="V3122" s="1" t="str">
        <f>IF(AB3122=0,IFERROR(VLOOKUP(L3122,[1]listaMateriales!A:K,11,0),"-"),"Sin producto")</f>
        <v>Sin Producto</v>
      </c>
      <c r="W3122" s="6">
        <f>+IF(OR(K3122="27",K3122="28",K3122="29"),VLOOKUP(L3122,[1]listaMateriales!A:E,5,0),0)*N3122/1000</f>
        <v>0</v>
      </c>
      <c r="X3122" s="6">
        <f>+IF(W3122=0,0,T3122/W3122)</f>
        <v>0</v>
      </c>
      <c r="Y3122" s="1" t="str">
        <f>MID(L3122,14,1)</f>
        <v/>
      </c>
      <c r="Z3122" s="2" t="str">
        <f>IF(IFERROR(FIND("PUL",M3122,1),0)&gt;1,"pulido","no")</f>
        <v>no</v>
      </c>
      <c r="AA3122" s="2" t="str">
        <f>IF(IFERROR(FIND("BIOC",M3122,1),0)&gt;1,"BIOCITY","no")</f>
        <v>no</v>
      </c>
      <c r="AB3122" s="2">
        <f>IFERROR(SEARCH("INT",F3122,1),0)+IFERROR(SEARCH("DEV",F3122,1),0)+IFERROR(SEARCH("FC",F3122,1),0)+IFERROR(SEARCH("USD",F3122,1),0)</f>
        <v>0</v>
      </c>
    </row>
    <row r="3123" spans="20:28" x14ac:dyDescent="0.2">
      <c r="T3123" s="6">
        <f>+S3123*N3123</f>
        <v>0</v>
      </c>
      <c r="U3123" s="6">
        <f>+S3123*Q3123</f>
        <v>0</v>
      </c>
      <c r="V3123" s="1" t="str">
        <f>IF(AB3123=0,IFERROR(VLOOKUP(L3123,[1]listaMateriales!A:K,11,0),"-"),"Sin producto")</f>
        <v>Sin Producto</v>
      </c>
      <c r="W3123" s="6">
        <f>+IF(OR(K3123="27",K3123="28",K3123="29"),VLOOKUP(L3123,[1]listaMateriales!A:E,5,0),0)*N3123/1000</f>
        <v>0</v>
      </c>
      <c r="X3123" s="6">
        <f>+IF(W3123=0,0,T3123/W3123)</f>
        <v>0</v>
      </c>
      <c r="Y3123" s="1" t="str">
        <f>MID(L3123,14,1)</f>
        <v/>
      </c>
      <c r="Z3123" s="2" t="str">
        <f>IF(IFERROR(FIND("PUL",M3123,1),0)&gt;1,"pulido","no")</f>
        <v>no</v>
      </c>
      <c r="AA3123" s="2" t="str">
        <f>IF(IFERROR(FIND("BIOC",M3123,1),0)&gt;1,"BIOCITY","no")</f>
        <v>no</v>
      </c>
      <c r="AB3123" s="2">
        <f>IFERROR(SEARCH("INT",F3123,1),0)+IFERROR(SEARCH("DEV",F3123,1),0)+IFERROR(SEARCH("FC",F3123,1),0)+IFERROR(SEARCH("USD",F3123,1),0)</f>
        <v>0</v>
      </c>
    </row>
    <row r="3124" spans="20:28" x14ac:dyDescent="0.2">
      <c r="T3124" s="6">
        <f>+S3124*N3124</f>
        <v>0</v>
      </c>
      <c r="U3124" s="6">
        <f>+S3124*Q3124</f>
        <v>0</v>
      </c>
      <c r="V3124" s="1" t="str">
        <f>IF(AB3124=0,IFERROR(VLOOKUP(L3124,[1]listaMateriales!A:K,11,0),"-"),"Sin producto")</f>
        <v>Sin Producto</v>
      </c>
      <c r="W3124" s="6">
        <f>+IF(OR(K3124="27",K3124="28",K3124="29"),VLOOKUP(L3124,[1]listaMateriales!A:E,5,0),0)*N3124/1000</f>
        <v>0</v>
      </c>
      <c r="X3124" s="6">
        <f>+IF(W3124=0,0,T3124/W3124)</f>
        <v>0</v>
      </c>
      <c r="Y3124" s="1" t="str">
        <f>MID(L3124,14,1)</f>
        <v/>
      </c>
      <c r="Z3124" s="2" t="str">
        <f>IF(IFERROR(FIND("PUL",M3124,1),0)&gt;1,"pulido","no")</f>
        <v>no</v>
      </c>
      <c r="AA3124" s="2" t="str">
        <f>IF(IFERROR(FIND("BIOC",M3124,1),0)&gt;1,"BIOCITY","no")</f>
        <v>no</v>
      </c>
      <c r="AB3124" s="2">
        <f>IFERROR(SEARCH("INT",F3124,1),0)+IFERROR(SEARCH("DEV",F3124,1),0)+IFERROR(SEARCH("FC",F3124,1),0)+IFERROR(SEARCH("USD",F3124,1),0)</f>
        <v>0</v>
      </c>
    </row>
    <row r="3125" spans="20:28" x14ac:dyDescent="0.2">
      <c r="T3125" s="6">
        <f>+S3125*N3125</f>
        <v>0</v>
      </c>
      <c r="U3125" s="6">
        <f>+S3125*Q3125</f>
        <v>0</v>
      </c>
      <c r="V3125" s="1" t="str">
        <f>IF(AB3125=0,IFERROR(VLOOKUP(L3125,[1]listaMateriales!A:K,11,0),"-"),"Sin producto")</f>
        <v>Sin Producto</v>
      </c>
      <c r="W3125" s="6">
        <f>+IF(OR(K3125="27",K3125="28",K3125="29"),VLOOKUP(L3125,[1]listaMateriales!A:E,5,0),0)*N3125/1000</f>
        <v>0</v>
      </c>
      <c r="X3125" s="6">
        <f>+IF(W3125=0,0,T3125/W3125)</f>
        <v>0</v>
      </c>
      <c r="Y3125" s="1" t="str">
        <f>MID(L3125,14,1)</f>
        <v/>
      </c>
      <c r="Z3125" s="2" t="str">
        <f>IF(IFERROR(FIND("PUL",M3125,1),0)&gt;1,"pulido","no")</f>
        <v>no</v>
      </c>
      <c r="AA3125" s="2" t="str">
        <f>IF(IFERROR(FIND("BIOC",M3125,1),0)&gt;1,"BIOCITY","no")</f>
        <v>no</v>
      </c>
      <c r="AB3125" s="2">
        <f>IFERROR(SEARCH("INT",F3125,1),0)+IFERROR(SEARCH("DEV",F3125,1),0)+IFERROR(SEARCH("FC",F3125,1),0)+IFERROR(SEARCH("USD",F3125,1),0)</f>
        <v>0</v>
      </c>
    </row>
    <row r="3126" spans="20:28" x14ac:dyDescent="0.2">
      <c r="T3126" s="6">
        <f>+S3126*N3126</f>
        <v>0</v>
      </c>
      <c r="U3126" s="6">
        <f>+S3126*Q3126</f>
        <v>0</v>
      </c>
      <c r="V3126" s="1" t="str">
        <f>IF(AB3126=0,IFERROR(VLOOKUP(L3126,[1]listaMateriales!A:K,11,0),"-"),"Sin producto")</f>
        <v>Sin Producto</v>
      </c>
      <c r="W3126" s="6">
        <f>+IF(OR(K3126="27",K3126="28",K3126="29"),VLOOKUP(L3126,[1]listaMateriales!A:E,5,0),0)*N3126/1000</f>
        <v>0</v>
      </c>
      <c r="X3126" s="6">
        <f>+IF(W3126=0,0,T3126/W3126)</f>
        <v>0</v>
      </c>
      <c r="Y3126" s="1" t="str">
        <f>MID(L3126,14,1)</f>
        <v/>
      </c>
      <c r="Z3126" s="2" t="str">
        <f>IF(IFERROR(FIND("PUL",M3126,1),0)&gt;1,"pulido","no")</f>
        <v>no</v>
      </c>
      <c r="AA3126" s="2" t="str">
        <f>IF(IFERROR(FIND("BIOC",M3126,1),0)&gt;1,"BIOCITY","no")</f>
        <v>no</v>
      </c>
      <c r="AB3126" s="2">
        <f>IFERROR(SEARCH("INT",F3126,1),0)+IFERROR(SEARCH("DEV",F3126,1),0)+IFERROR(SEARCH("FC",F3126,1),0)+IFERROR(SEARCH("USD",F3126,1),0)</f>
        <v>0</v>
      </c>
    </row>
    <row r="3127" spans="20:28" x14ac:dyDescent="0.2">
      <c r="T3127" s="6">
        <f>+S3127*N3127</f>
        <v>0</v>
      </c>
      <c r="U3127" s="6">
        <f>+S3127*Q3127</f>
        <v>0</v>
      </c>
      <c r="V3127" s="1" t="str">
        <f>IF(AB3127=0,IFERROR(VLOOKUP(L3127,[1]listaMateriales!A:K,11,0),"-"),"Sin producto")</f>
        <v>Sin Producto</v>
      </c>
      <c r="W3127" s="6">
        <f>+IF(OR(K3127="27",K3127="28",K3127="29"),VLOOKUP(L3127,[1]listaMateriales!A:E,5,0),0)*N3127/1000</f>
        <v>0</v>
      </c>
      <c r="X3127" s="6">
        <f>+IF(W3127=0,0,T3127/W3127)</f>
        <v>0</v>
      </c>
      <c r="Y3127" s="1" t="str">
        <f>MID(L3127,14,1)</f>
        <v/>
      </c>
      <c r="Z3127" s="2" t="str">
        <f>IF(IFERROR(FIND("PUL",M3127,1),0)&gt;1,"pulido","no")</f>
        <v>no</v>
      </c>
      <c r="AA3127" s="2" t="str">
        <f>IF(IFERROR(FIND("BIOC",M3127,1),0)&gt;1,"BIOCITY","no")</f>
        <v>no</v>
      </c>
      <c r="AB3127" s="2">
        <f>IFERROR(SEARCH("INT",F3127,1),0)+IFERROR(SEARCH("DEV",F3127,1),0)+IFERROR(SEARCH("FC",F3127,1),0)+IFERROR(SEARCH("USD",F3127,1),0)</f>
        <v>0</v>
      </c>
    </row>
    <row r="3128" spans="20:28" x14ac:dyDescent="0.2">
      <c r="T3128" s="6">
        <f>+S3128*N3128</f>
        <v>0</v>
      </c>
      <c r="U3128" s="6">
        <f>+S3128*Q3128</f>
        <v>0</v>
      </c>
      <c r="V3128" s="1" t="str">
        <f>IF(AB3128=0,IFERROR(VLOOKUP(L3128,[1]listaMateriales!A:K,11,0),"-"),"Sin producto")</f>
        <v>Sin Producto</v>
      </c>
      <c r="W3128" s="6">
        <f>+IF(OR(K3128="27",K3128="28",K3128="29"),VLOOKUP(L3128,[1]listaMateriales!A:E,5,0),0)*N3128/1000</f>
        <v>0</v>
      </c>
      <c r="X3128" s="6">
        <f>+IF(W3128=0,0,T3128/W3128)</f>
        <v>0</v>
      </c>
      <c r="Y3128" s="1" t="str">
        <f>MID(L3128,14,1)</f>
        <v/>
      </c>
      <c r="Z3128" s="2" t="str">
        <f>IF(IFERROR(FIND("PUL",M3128,1),0)&gt;1,"pulido","no")</f>
        <v>no</v>
      </c>
      <c r="AA3128" s="2" t="str">
        <f>IF(IFERROR(FIND("BIOC",M3128,1),0)&gt;1,"BIOCITY","no")</f>
        <v>no</v>
      </c>
      <c r="AB3128" s="2">
        <f>IFERROR(SEARCH("INT",F3128,1),0)+IFERROR(SEARCH("DEV",F3128,1),0)+IFERROR(SEARCH("FC",F3128,1),0)+IFERROR(SEARCH("USD",F3128,1),0)</f>
        <v>0</v>
      </c>
    </row>
    <row r="3129" spans="20:28" x14ac:dyDescent="0.2">
      <c r="T3129" s="6">
        <f>+S3129*N3129</f>
        <v>0</v>
      </c>
      <c r="U3129" s="6">
        <f>+S3129*Q3129</f>
        <v>0</v>
      </c>
      <c r="V3129" s="1" t="str">
        <f>IF(AB3129=0,IFERROR(VLOOKUP(L3129,[1]listaMateriales!A:K,11,0),"-"),"Sin producto")</f>
        <v>Sin Producto</v>
      </c>
      <c r="W3129" s="6">
        <f>+IF(OR(K3129="27",K3129="28",K3129="29"),VLOOKUP(L3129,[1]listaMateriales!A:E,5,0),0)*N3129/1000</f>
        <v>0</v>
      </c>
      <c r="X3129" s="6">
        <f>+IF(W3129=0,0,T3129/W3129)</f>
        <v>0</v>
      </c>
      <c r="Y3129" s="1" t="str">
        <f>MID(L3129,14,1)</f>
        <v/>
      </c>
      <c r="Z3129" s="2" t="str">
        <f>IF(IFERROR(FIND("PUL",M3129,1),0)&gt;1,"pulido","no")</f>
        <v>no</v>
      </c>
      <c r="AA3129" s="2" t="str">
        <f>IF(IFERROR(FIND("BIOC",M3129,1),0)&gt;1,"BIOCITY","no")</f>
        <v>no</v>
      </c>
      <c r="AB3129" s="2">
        <f>IFERROR(SEARCH("INT",F3129,1),0)+IFERROR(SEARCH("DEV",F3129,1),0)+IFERROR(SEARCH("FC",F3129,1),0)+IFERROR(SEARCH("USD",F3129,1),0)</f>
        <v>0</v>
      </c>
    </row>
    <row r="3130" spans="20:28" x14ac:dyDescent="0.2">
      <c r="T3130" s="6">
        <f>+S3130*N3130</f>
        <v>0</v>
      </c>
      <c r="U3130" s="6">
        <f>+S3130*Q3130</f>
        <v>0</v>
      </c>
      <c r="V3130" s="1" t="str">
        <f>IF(AB3130=0,IFERROR(VLOOKUP(L3130,[1]listaMateriales!A:K,11,0),"-"),"Sin producto")</f>
        <v>Sin Producto</v>
      </c>
      <c r="W3130" s="6">
        <f>+IF(OR(K3130="27",K3130="28",K3130="29"),VLOOKUP(L3130,[1]listaMateriales!A:E,5,0),0)*N3130/1000</f>
        <v>0</v>
      </c>
      <c r="X3130" s="6">
        <f>+IF(W3130=0,0,T3130/W3130)</f>
        <v>0</v>
      </c>
      <c r="Y3130" s="1" t="str">
        <f>MID(L3130,14,1)</f>
        <v/>
      </c>
      <c r="Z3130" s="2" t="str">
        <f>IF(IFERROR(FIND("PUL",M3130,1),0)&gt;1,"pulido","no")</f>
        <v>no</v>
      </c>
      <c r="AA3130" s="2" t="str">
        <f>IF(IFERROR(FIND("BIOC",M3130,1),0)&gt;1,"BIOCITY","no")</f>
        <v>no</v>
      </c>
      <c r="AB3130" s="2">
        <f>IFERROR(SEARCH("INT",F3130,1),0)+IFERROR(SEARCH("DEV",F3130,1),0)+IFERROR(SEARCH("FC",F3130,1),0)+IFERROR(SEARCH("USD",F3130,1),0)</f>
        <v>0</v>
      </c>
    </row>
    <row r="3131" spans="20:28" x14ac:dyDescent="0.2">
      <c r="T3131" s="6">
        <f>+S3131*N3131</f>
        <v>0</v>
      </c>
      <c r="U3131" s="6">
        <f>+S3131*Q3131</f>
        <v>0</v>
      </c>
      <c r="V3131" s="1" t="str">
        <f>IF(AB3131=0,IFERROR(VLOOKUP(L3131,[1]listaMateriales!A:K,11,0),"-"),"Sin producto")</f>
        <v>Sin Producto</v>
      </c>
      <c r="W3131" s="6">
        <f>+IF(OR(K3131="27",K3131="28",K3131="29"),VLOOKUP(L3131,[1]listaMateriales!A:E,5,0),0)*N3131/1000</f>
        <v>0</v>
      </c>
      <c r="X3131" s="6">
        <f>+IF(W3131=0,0,T3131/W3131)</f>
        <v>0</v>
      </c>
      <c r="Y3131" s="1" t="str">
        <f>MID(L3131,14,1)</f>
        <v/>
      </c>
      <c r="Z3131" s="2" t="str">
        <f>IF(IFERROR(FIND("PUL",M3131,1),0)&gt;1,"pulido","no")</f>
        <v>no</v>
      </c>
      <c r="AA3131" s="2" t="str">
        <f>IF(IFERROR(FIND("BIOC",M3131,1),0)&gt;1,"BIOCITY","no")</f>
        <v>no</v>
      </c>
      <c r="AB3131" s="2">
        <f>IFERROR(SEARCH("INT",F3131,1),0)+IFERROR(SEARCH("DEV",F3131,1),0)+IFERROR(SEARCH("FC",F3131,1),0)+IFERROR(SEARCH("USD",F3131,1),0)</f>
        <v>0</v>
      </c>
    </row>
    <row r="3132" spans="20:28" x14ac:dyDescent="0.2">
      <c r="T3132" s="6">
        <f>+S3132*N3132</f>
        <v>0</v>
      </c>
      <c r="U3132" s="6">
        <f>+S3132*Q3132</f>
        <v>0</v>
      </c>
      <c r="V3132" s="1" t="str">
        <f>IF(AB3132=0,IFERROR(VLOOKUP(L3132,[1]listaMateriales!A:K,11,0),"-"),"Sin producto")</f>
        <v>Sin Producto</v>
      </c>
      <c r="W3132" s="6">
        <f>+IF(OR(K3132="27",K3132="28",K3132="29"),VLOOKUP(L3132,[1]listaMateriales!A:E,5,0),0)*N3132/1000</f>
        <v>0</v>
      </c>
      <c r="X3132" s="6">
        <f>+IF(W3132=0,0,T3132/W3132)</f>
        <v>0</v>
      </c>
      <c r="Y3132" s="1" t="str">
        <f>MID(L3132,14,1)</f>
        <v/>
      </c>
      <c r="Z3132" s="2" t="str">
        <f>IF(IFERROR(FIND("PUL",M3132,1),0)&gt;1,"pulido","no")</f>
        <v>no</v>
      </c>
      <c r="AA3132" s="2" t="str">
        <f>IF(IFERROR(FIND("BIOC",M3132,1),0)&gt;1,"BIOCITY","no")</f>
        <v>no</v>
      </c>
      <c r="AB3132" s="2">
        <f>IFERROR(SEARCH("INT",F3132,1),0)+IFERROR(SEARCH("DEV",F3132,1),0)+IFERROR(SEARCH("FC",F3132,1),0)+IFERROR(SEARCH("USD",F3132,1),0)</f>
        <v>0</v>
      </c>
    </row>
    <row r="3133" spans="20:28" x14ac:dyDescent="0.2">
      <c r="T3133" s="6">
        <f>+S3133*N3133</f>
        <v>0</v>
      </c>
      <c r="U3133" s="6">
        <f>+S3133*Q3133</f>
        <v>0</v>
      </c>
      <c r="V3133" s="1" t="str">
        <f>IF(AB3133=0,IFERROR(VLOOKUP(L3133,[1]listaMateriales!A:K,11,0),"-"),"Sin producto")</f>
        <v>Sin Producto</v>
      </c>
      <c r="W3133" s="6">
        <f>+IF(OR(K3133="27",K3133="28",K3133="29"),VLOOKUP(L3133,[1]listaMateriales!A:E,5,0),0)*N3133/1000</f>
        <v>0</v>
      </c>
      <c r="X3133" s="6">
        <f>+IF(W3133=0,0,T3133/W3133)</f>
        <v>0</v>
      </c>
      <c r="Y3133" s="1" t="str">
        <f>MID(L3133,14,1)</f>
        <v/>
      </c>
      <c r="Z3133" s="2" t="str">
        <f>IF(IFERROR(FIND("PUL",M3133,1),0)&gt;1,"pulido","no")</f>
        <v>no</v>
      </c>
      <c r="AA3133" s="2" t="str">
        <f>IF(IFERROR(FIND("BIOC",M3133,1),0)&gt;1,"BIOCITY","no")</f>
        <v>no</v>
      </c>
      <c r="AB3133" s="2">
        <f>IFERROR(SEARCH("INT",F3133,1),0)+IFERROR(SEARCH("DEV",F3133,1),0)+IFERROR(SEARCH("FC",F3133,1),0)+IFERROR(SEARCH("USD",F3133,1),0)</f>
        <v>0</v>
      </c>
    </row>
    <row r="3134" spans="20:28" x14ac:dyDescent="0.2">
      <c r="T3134" s="6">
        <f>+S3134*N3134</f>
        <v>0</v>
      </c>
      <c r="U3134" s="6">
        <f>+S3134*Q3134</f>
        <v>0</v>
      </c>
      <c r="V3134" s="1" t="str">
        <f>IF(AB3134=0,IFERROR(VLOOKUP(L3134,[1]listaMateriales!A:K,11,0),"-"),"Sin producto")</f>
        <v>Sin Producto</v>
      </c>
      <c r="W3134" s="6">
        <f>+IF(OR(K3134="27",K3134="28",K3134="29"),VLOOKUP(L3134,[1]listaMateriales!A:E,5,0),0)*N3134/1000</f>
        <v>0</v>
      </c>
      <c r="X3134" s="6">
        <f>+IF(W3134=0,0,T3134/W3134)</f>
        <v>0</v>
      </c>
      <c r="Y3134" s="1" t="str">
        <f>MID(L3134,14,1)</f>
        <v/>
      </c>
      <c r="Z3134" s="2" t="str">
        <f>IF(IFERROR(FIND("PUL",M3134,1),0)&gt;1,"pulido","no")</f>
        <v>no</v>
      </c>
      <c r="AA3134" s="2" t="str">
        <f>IF(IFERROR(FIND("BIOC",M3134,1),0)&gt;1,"BIOCITY","no")</f>
        <v>no</v>
      </c>
      <c r="AB3134" s="2">
        <f>IFERROR(SEARCH("INT",F3134,1),0)+IFERROR(SEARCH("DEV",F3134,1),0)+IFERROR(SEARCH("FC",F3134,1),0)+IFERROR(SEARCH("USD",F3134,1),0)</f>
        <v>0</v>
      </c>
    </row>
    <row r="3135" spans="20:28" x14ac:dyDescent="0.2">
      <c r="T3135" s="6">
        <f>+S3135*N3135</f>
        <v>0</v>
      </c>
      <c r="U3135" s="6">
        <f>+S3135*Q3135</f>
        <v>0</v>
      </c>
      <c r="V3135" s="1" t="str">
        <f>IF(AB3135=0,IFERROR(VLOOKUP(L3135,[1]listaMateriales!A:K,11,0),"-"),"Sin producto")</f>
        <v>Sin Producto</v>
      </c>
      <c r="W3135" s="6">
        <f>+IF(OR(K3135="27",K3135="28",K3135="29"),VLOOKUP(L3135,[1]listaMateriales!A:E,5,0),0)*N3135/1000</f>
        <v>0</v>
      </c>
      <c r="X3135" s="6">
        <f>+IF(W3135=0,0,T3135/W3135)</f>
        <v>0</v>
      </c>
      <c r="Y3135" s="1" t="str">
        <f>MID(L3135,14,1)</f>
        <v/>
      </c>
      <c r="Z3135" s="2" t="str">
        <f>IF(IFERROR(FIND("PUL",M3135,1),0)&gt;1,"pulido","no")</f>
        <v>no</v>
      </c>
      <c r="AA3135" s="2" t="str">
        <f>IF(IFERROR(FIND("BIOC",M3135,1),0)&gt;1,"BIOCITY","no")</f>
        <v>no</v>
      </c>
      <c r="AB3135" s="2">
        <f>IFERROR(SEARCH("INT",F3135,1),0)+IFERROR(SEARCH("DEV",F3135,1),0)+IFERROR(SEARCH("FC",F3135,1),0)+IFERROR(SEARCH("USD",F3135,1),0)</f>
        <v>0</v>
      </c>
    </row>
    <row r="3136" spans="20:28" x14ac:dyDescent="0.2">
      <c r="T3136" s="6">
        <f>+S3136*N3136</f>
        <v>0</v>
      </c>
      <c r="U3136" s="6">
        <f>+S3136*Q3136</f>
        <v>0</v>
      </c>
      <c r="V3136" s="1" t="str">
        <f>IF(AB3136=0,IFERROR(VLOOKUP(L3136,[1]listaMateriales!A:K,11,0),"-"),"Sin producto")</f>
        <v>Sin Producto</v>
      </c>
      <c r="W3136" s="6">
        <f>+IF(OR(K3136="27",K3136="28",K3136="29"),VLOOKUP(L3136,[1]listaMateriales!A:E,5,0),0)*N3136/1000</f>
        <v>0</v>
      </c>
      <c r="X3136" s="6">
        <f>+IF(W3136=0,0,T3136/W3136)</f>
        <v>0</v>
      </c>
      <c r="Y3136" s="1" t="str">
        <f>MID(L3136,14,1)</f>
        <v/>
      </c>
      <c r="Z3136" s="2" t="str">
        <f>IF(IFERROR(FIND("PUL",M3136,1),0)&gt;1,"pulido","no")</f>
        <v>no</v>
      </c>
      <c r="AA3136" s="2" t="str">
        <f>IF(IFERROR(FIND("BIOC",M3136,1),0)&gt;1,"BIOCITY","no")</f>
        <v>no</v>
      </c>
      <c r="AB3136" s="2">
        <f>IFERROR(SEARCH("INT",F3136,1),0)+IFERROR(SEARCH("DEV",F3136,1),0)+IFERROR(SEARCH("FC",F3136,1),0)+IFERROR(SEARCH("USD",F3136,1),0)</f>
        <v>0</v>
      </c>
    </row>
    <row r="3137" spans="20:28" x14ac:dyDescent="0.2">
      <c r="T3137" s="6">
        <f>+S3137*N3137</f>
        <v>0</v>
      </c>
      <c r="U3137" s="6">
        <f>+S3137*Q3137</f>
        <v>0</v>
      </c>
      <c r="V3137" s="1" t="str">
        <f>IF(AB3137=0,IFERROR(VLOOKUP(L3137,[1]listaMateriales!A:K,11,0),"-"),"Sin producto")</f>
        <v>Sin Producto</v>
      </c>
      <c r="W3137" s="6">
        <f>+IF(OR(K3137="27",K3137="28",K3137="29"),VLOOKUP(L3137,[1]listaMateriales!A:E,5,0),0)*N3137/1000</f>
        <v>0</v>
      </c>
      <c r="X3137" s="6">
        <f>+IF(W3137=0,0,T3137/W3137)</f>
        <v>0</v>
      </c>
      <c r="Y3137" s="1" t="str">
        <f>MID(L3137,14,1)</f>
        <v/>
      </c>
      <c r="Z3137" s="2" t="str">
        <f>IF(IFERROR(FIND("PUL",M3137,1),0)&gt;1,"pulido","no")</f>
        <v>no</v>
      </c>
      <c r="AA3137" s="2" t="str">
        <f>IF(IFERROR(FIND("BIOC",M3137,1),0)&gt;1,"BIOCITY","no")</f>
        <v>no</v>
      </c>
      <c r="AB3137" s="2">
        <f>IFERROR(SEARCH("INT",F3137,1),0)+IFERROR(SEARCH("DEV",F3137,1),0)+IFERROR(SEARCH("FC",F3137,1),0)+IFERROR(SEARCH("USD",F3137,1),0)</f>
        <v>0</v>
      </c>
    </row>
    <row r="3138" spans="20:28" x14ac:dyDescent="0.2">
      <c r="T3138" s="6">
        <f>+S3138*N3138</f>
        <v>0</v>
      </c>
      <c r="U3138" s="6">
        <f>+S3138*Q3138</f>
        <v>0</v>
      </c>
      <c r="V3138" s="1" t="str">
        <f>IF(AB3138=0,IFERROR(VLOOKUP(L3138,[1]listaMateriales!A:K,11,0),"-"),"Sin producto")</f>
        <v>Sin Producto</v>
      </c>
      <c r="W3138" s="6">
        <f>+IF(OR(K3138="27",K3138="28",K3138="29"),VLOOKUP(L3138,[1]listaMateriales!A:E,5,0),0)*N3138/1000</f>
        <v>0</v>
      </c>
      <c r="X3138" s="6">
        <f>+IF(W3138=0,0,T3138/W3138)</f>
        <v>0</v>
      </c>
      <c r="Y3138" s="1" t="str">
        <f>MID(L3138,14,1)</f>
        <v/>
      </c>
      <c r="Z3138" s="2" t="str">
        <f>IF(IFERROR(FIND("PUL",M3138,1),0)&gt;1,"pulido","no")</f>
        <v>no</v>
      </c>
      <c r="AA3138" s="2" t="str">
        <f>IF(IFERROR(FIND("BIOC",M3138,1),0)&gt;1,"BIOCITY","no")</f>
        <v>no</v>
      </c>
      <c r="AB3138" s="2">
        <f>IFERROR(SEARCH("INT",F3138,1),0)+IFERROR(SEARCH("DEV",F3138,1),0)+IFERROR(SEARCH("FC",F3138,1),0)+IFERROR(SEARCH("USD",F3138,1),0)</f>
        <v>0</v>
      </c>
    </row>
    <row r="3139" spans="20:28" x14ac:dyDescent="0.2">
      <c r="T3139" s="6">
        <f>+S3139*N3139</f>
        <v>0</v>
      </c>
      <c r="U3139" s="6">
        <f>+S3139*Q3139</f>
        <v>0</v>
      </c>
      <c r="V3139" s="1" t="str">
        <f>IF(AB3139=0,IFERROR(VLOOKUP(L3139,[1]listaMateriales!A:K,11,0),"-"),"Sin producto")</f>
        <v>Sin Producto</v>
      </c>
      <c r="W3139" s="6">
        <f>+IF(OR(K3139="27",K3139="28",K3139="29"),VLOOKUP(L3139,[1]listaMateriales!A:E,5,0),0)*N3139/1000</f>
        <v>0</v>
      </c>
      <c r="X3139" s="6">
        <f>+IF(W3139=0,0,T3139/W3139)</f>
        <v>0</v>
      </c>
      <c r="Y3139" s="1" t="str">
        <f>MID(L3139,14,1)</f>
        <v/>
      </c>
      <c r="Z3139" s="2" t="str">
        <f>IF(IFERROR(FIND("PUL",M3139,1),0)&gt;1,"pulido","no")</f>
        <v>no</v>
      </c>
      <c r="AA3139" s="2" t="str">
        <f>IF(IFERROR(FIND("BIOC",M3139,1),0)&gt;1,"BIOCITY","no")</f>
        <v>no</v>
      </c>
      <c r="AB3139" s="2">
        <f>IFERROR(SEARCH("INT",F3139,1),0)+IFERROR(SEARCH("DEV",F3139,1),0)+IFERROR(SEARCH("FC",F3139,1),0)+IFERROR(SEARCH("USD",F3139,1),0)</f>
        <v>0</v>
      </c>
    </row>
    <row r="3140" spans="20:28" x14ac:dyDescent="0.2">
      <c r="T3140" s="6">
        <f>+S3140*N3140</f>
        <v>0</v>
      </c>
      <c r="U3140" s="6">
        <f>+S3140*Q3140</f>
        <v>0</v>
      </c>
      <c r="V3140" s="1" t="str">
        <f>IF(AB3140=0,IFERROR(VLOOKUP(L3140,[1]listaMateriales!A:K,11,0),"-"),"Sin producto")</f>
        <v>Sin Producto</v>
      </c>
      <c r="W3140" s="6">
        <f>+IF(OR(K3140="27",K3140="28",K3140="29"),VLOOKUP(L3140,[1]listaMateriales!A:E,5,0),0)*N3140/1000</f>
        <v>0</v>
      </c>
      <c r="X3140" s="6">
        <f>+IF(W3140=0,0,T3140/W3140)</f>
        <v>0</v>
      </c>
      <c r="Y3140" s="1" t="str">
        <f>MID(L3140,14,1)</f>
        <v/>
      </c>
      <c r="Z3140" s="2" t="str">
        <f>IF(IFERROR(FIND("PUL",M3140,1),0)&gt;1,"pulido","no")</f>
        <v>no</v>
      </c>
      <c r="AA3140" s="2" t="str">
        <f>IF(IFERROR(FIND("BIOC",M3140,1),0)&gt;1,"BIOCITY","no")</f>
        <v>no</v>
      </c>
      <c r="AB3140" s="2">
        <f>IFERROR(SEARCH("INT",F3140,1),0)+IFERROR(SEARCH("DEV",F3140,1),0)+IFERROR(SEARCH("FC",F3140,1),0)+IFERROR(SEARCH("USD",F3140,1),0)</f>
        <v>0</v>
      </c>
    </row>
    <row r="3141" spans="20:28" x14ac:dyDescent="0.2">
      <c r="T3141" s="6">
        <f>+S3141*N3141</f>
        <v>0</v>
      </c>
      <c r="U3141" s="6">
        <f>+S3141*Q3141</f>
        <v>0</v>
      </c>
      <c r="V3141" s="1" t="str">
        <f>IF(AB3141=0,IFERROR(VLOOKUP(L3141,[1]listaMateriales!A:K,11,0),"-"),"Sin producto")</f>
        <v>Sin Producto</v>
      </c>
      <c r="W3141" s="6">
        <f>+IF(OR(K3141="27",K3141="28",K3141="29"),VLOOKUP(L3141,[1]listaMateriales!A:E,5,0),0)*N3141/1000</f>
        <v>0</v>
      </c>
      <c r="X3141" s="6">
        <f>+IF(W3141=0,0,T3141/W3141)</f>
        <v>0</v>
      </c>
      <c r="Y3141" s="1" t="str">
        <f>MID(L3141,14,1)</f>
        <v/>
      </c>
      <c r="Z3141" s="2" t="str">
        <f>IF(IFERROR(FIND("PUL",M3141,1),0)&gt;1,"pulido","no")</f>
        <v>no</v>
      </c>
      <c r="AA3141" s="2" t="str">
        <f>IF(IFERROR(FIND("BIOC",M3141,1),0)&gt;1,"BIOCITY","no")</f>
        <v>no</v>
      </c>
      <c r="AB3141" s="2">
        <f>IFERROR(SEARCH("INT",F3141,1),0)+IFERROR(SEARCH("DEV",F3141,1),0)+IFERROR(SEARCH("FC",F3141,1),0)+IFERROR(SEARCH("USD",F3141,1),0)</f>
        <v>0</v>
      </c>
    </row>
    <row r="3142" spans="20:28" x14ac:dyDescent="0.2">
      <c r="T3142" s="6">
        <f>+S3142*N3142</f>
        <v>0</v>
      </c>
      <c r="U3142" s="6">
        <f>+S3142*Q3142</f>
        <v>0</v>
      </c>
      <c r="V3142" s="1" t="str">
        <f>IF(AB3142=0,IFERROR(VLOOKUP(L3142,[1]listaMateriales!A:K,11,0),"-"),"Sin producto")</f>
        <v>Sin Producto</v>
      </c>
      <c r="W3142" s="6">
        <f>+IF(OR(K3142="27",K3142="28",K3142="29"),VLOOKUP(L3142,[1]listaMateriales!A:E,5,0),0)*N3142/1000</f>
        <v>0</v>
      </c>
      <c r="X3142" s="6">
        <f>+IF(W3142=0,0,T3142/W3142)</f>
        <v>0</v>
      </c>
      <c r="Y3142" s="1" t="str">
        <f>MID(L3142,14,1)</f>
        <v/>
      </c>
      <c r="Z3142" s="2" t="str">
        <f>IF(IFERROR(FIND("PUL",M3142,1),0)&gt;1,"pulido","no")</f>
        <v>no</v>
      </c>
      <c r="AA3142" s="2" t="str">
        <f>IF(IFERROR(FIND("BIOC",M3142,1),0)&gt;1,"BIOCITY","no")</f>
        <v>no</v>
      </c>
      <c r="AB3142" s="2">
        <f>IFERROR(SEARCH("INT",F3142,1),0)+IFERROR(SEARCH("DEV",F3142,1),0)+IFERROR(SEARCH("FC",F3142,1),0)+IFERROR(SEARCH("USD",F3142,1),0)</f>
        <v>0</v>
      </c>
    </row>
    <row r="3143" spans="20:28" x14ac:dyDescent="0.2">
      <c r="T3143" s="6">
        <f>+S3143*N3143</f>
        <v>0</v>
      </c>
      <c r="U3143" s="6">
        <f>+S3143*Q3143</f>
        <v>0</v>
      </c>
      <c r="V3143" s="1" t="str">
        <f>IF(AB3143=0,IFERROR(VLOOKUP(L3143,[1]listaMateriales!A:K,11,0),"-"),"Sin producto")</f>
        <v>Sin Producto</v>
      </c>
      <c r="W3143" s="6">
        <f>+IF(OR(K3143="27",K3143="28",K3143="29"),VLOOKUP(L3143,[1]listaMateriales!A:E,5,0),0)*N3143/1000</f>
        <v>0</v>
      </c>
      <c r="X3143" s="6">
        <f>+IF(W3143=0,0,T3143/W3143)</f>
        <v>0</v>
      </c>
      <c r="Y3143" s="1" t="str">
        <f>MID(L3143,14,1)</f>
        <v/>
      </c>
      <c r="Z3143" s="2" t="str">
        <f>IF(IFERROR(FIND("PUL",M3143,1),0)&gt;1,"pulido","no")</f>
        <v>no</v>
      </c>
      <c r="AA3143" s="2" t="str">
        <f>IF(IFERROR(FIND("BIOC",M3143,1),0)&gt;1,"BIOCITY","no")</f>
        <v>no</v>
      </c>
      <c r="AB3143" s="2">
        <f>IFERROR(SEARCH("INT",F3143,1),0)+IFERROR(SEARCH("DEV",F3143,1),0)+IFERROR(SEARCH("FC",F3143,1),0)+IFERROR(SEARCH("USD",F3143,1),0)</f>
        <v>0</v>
      </c>
    </row>
    <row r="3144" spans="20:28" x14ac:dyDescent="0.2">
      <c r="T3144" s="6">
        <f>+S3144*N3144</f>
        <v>0</v>
      </c>
      <c r="U3144" s="6">
        <f>+S3144*Q3144</f>
        <v>0</v>
      </c>
      <c r="V3144" s="1" t="str">
        <f>IF(AB3144=0,IFERROR(VLOOKUP(L3144,[1]listaMateriales!A:K,11,0),"-"),"Sin producto")</f>
        <v>Sin Producto</v>
      </c>
      <c r="W3144" s="6">
        <f>+IF(OR(K3144="27",K3144="28",K3144="29"),VLOOKUP(L3144,[1]listaMateriales!A:E,5,0),0)*N3144/1000</f>
        <v>0</v>
      </c>
      <c r="X3144" s="6">
        <f>+IF(W3144=0,0,T3144/W3144)</f>
        <v>0</v>
      </c>
      <c r="Y3144" s="1" t="str">
        <f>MID(L3144,14,1)</f>
        <v/>
      </c>
      <c r="Z3144" s="2" t="str">
        <f>IF(IFERROR(FIND("PUL",M3144,1),0)&gt;1,"pulido","no")</f>
        <v>no</v>
      </c>
      <c r="AA3144" s="2" t="str">
        <f>IF(IFERROR(FIND("BIOC",M3144,1),0)&gt;1,"BIOCITY","no")</f>
        <v>no</v>
      </c>
      <c r="AB3144" s="2">
        <f>IFERROR(SEARCH("INT",F3144,1),0)+IFERROR(SEARCH("DEV",F3144,1),0)+IFERROR(SEARCH("FC",F3144,1),0)+IFERROR(SEARCH("USD",F3144,1),0)</f>
        <v>0</v>
      </c>
    </row>
    <row r="3145" spans="20:28" x14ac:dyDescent="0.2">
      <c r="T3145" s="6">
        <f>+S3145*N3145</f>
        <v>0</v>
      </c>
      <c r="U3145" s="6">
        <f>+S3145*Q3145</f>
        <v>0</v>
      </c>
      <c r="V3145" s="1" t="str">
        <f>IF(AB3145=0,IFERROR(VLOOKUP(L3145,[1]listaMateriales!A:K,11,0),"-"),"Sin producto")</f>
        <v>Sin Producto</v>
      </c>
      <c r="W3145" s="6">
        <f>+IF(OR(K3145="27",K3145="28",K3145="29"),VLOOKUP(L3145,[1]listaMateriales!A:E,5,0),0)*N3145/1000</f>
        <v>0</v>
      </c>
      <c r="X3145" s="6">
        <f>+IF(W3145=0,0,T3145/W3145)</f>
        <v>0</v>
      </c>
      <c r="Y3145" s="1" t="str">
        <f>MID(L3145,14,1)</f>
        <v/>
      </c>
      <c r="Z3145" s="2" t="str">
        <f>IF(IFERROR(FIND("PUL",M3145,1),0)&gt;1,"pulido","no")</f>
        <v>no</v>
      </c>
      <c r="AA3145" s="2" t="str">
        <f>IF(IFERROR(FIND("BIOC",M3145,1),0)&gt;1,"BIOCITY","no")</f>
        <v>no</v>
      </c>
      <c r="AB3145" s="2">
        <f>IFERROR(SEARCH("INT",F3145,1),0)+IFERROR(SEARCH("DEV",F3145,1),0)+IFERROR(SEARCH("FC",F3145,1),0)+IFERROR(SEARCH("USD",F3145,1),0)</f>
        <v>0</v>
      </c>
    </row>
    <row r="3146" spans="20:28" x14ac:dyDescent="0.2">
      <c r="T3146" s="6">
        <f>+S3146*N3146</f>
        <v>0</v>
      </c>
      <c r="U3146" s="6">
        <f>+S3146*Q3146</f>
        <v>0</v>
      </c>
      <c r="V3146" s="1" t="str">
        <f>IF(AB3146=0,IFERROR(VLOOKUP(L3146,[1]listaMateriales!A:K,11,0),"-"),"Sin producto")</f>
        <v>Sin Producto</v>
      </c>
      <c r="W3146" s="6">
        <f>+IF(OR(K3146="27",K3146="28",K3146="29"),VLOOKUP(L3146,[1]listaMateriales!A:E,5,0),0)*N3146/1000</f>
        <v>0</v>
      </c>
      <c r="X3146" s="6">
        <f>+IF(W3146=0,0,T3146/W3146)</f>
        <v>0</v>
      </c>
      <c r="Y3146" s="1" t="str">
        <f>MID(L3146,14,1)</f>
        <v/>
      </c>
      <c r="Z3146" s="2" t="str">
        <f>IF(IFERROR(FIND("PUL",M3146,1),0)&gt;1,"pulido","no")</f>
        <v>no</v>
      </c>
      <c r="AA3146" s="2" t="str">
        <f>IF(IFERROR(FIND("BIOC",M3146,1),0)&gt;1,"BIOCITY","no")</f>
        <v>no</v>
      </c>
      <c r="AB3146" s="2">
        <f>IFERROR(SEARCH("INT",F3146,1),0)+IFERROR(SEARCH("DEV",F3146,1),0)+IFERROR(SEARCH("FC",F3146,1),0)+IFERROR(SEARCH("USD",F3146,1),0)</f>
        <v>0</v>
      </c>
    </row>
    <row r="3147" spans="20:28" x14ac:dyDescent="0.2">
      <c r="T3147" s="6">
        <f>+S3147*N3147</f>
        <v>0</v>
      </c>
      <c r="U3147" s="6">
        <f>+S3147*Q3147</f>
        <v>0</v>
      </c>
      <c r="V3147" s="1" t="str">
        <f>IF(AB3147=0,IFERROR(VLOOKUP(L3147,[1]listaMateriales!A:K,11,0),"-"),"Sin producto")</f>
        <v>Sin Producto</v>
      </c>
      <c r="W3147" s="6">
        <f>+IF(OR(K3147="27",K3147="28",K3147="29"),VLOOKUP(L3147,[1]listaMateriales!A:E,5,0),0)*N3147/1000</f>
        <v>0</v>
      </c>
      <c r="X3147" s="6">
        <f>+IF(W3147=0,0,T3147/W3147)</f>
        <v>0</v>
      </c>
      <c r="Y3147" s="1" t="str">
        <f>MID(L3147,14,1)</f>
        <v/>
      </c>
      <c r="Z3147" s="2" t="str">
        <f>IF(IFERROR(FIND("PUL",M3147,1),0)&gt;1,"pulido","no")</f>
        <v>no</v>
      </c>
      <c r="AA3147" s="2" t="str">
        <f>IF(IFERROR(FIND("BIOC",M3147,1),0)&gt;1,"BIOCITY","no")</f>
        <v>no</v>
      </c>
      <c r="AB3147" s="2">
        <f>IFERROR(SEARCH("INT",F3147,1),0)+IFERROR(SEARCH("DEV",F3147,1),0)+IFERROR(SEARCH("FC",F3147,1),0)+IFERROR(SEARCH("USD",F3147,1),0)</f>
        <v>0</v>
      </c>
    </row>
    <row r="3148" spans="20:28" x14ac:dyDescent="0.2">
      <c r="T3148" s="6">
        <f>+S3148*N3148</f>
        <v>0</v>
      </c>
      <c r="U3148" s="6">
        <f>+S3148*Q3148</f>
        <v>0</v>
      </c>
      <c r="V3148" s="1" t="str">
        <f>IF(AB3148=0,IFERROR(VLOOKUP(L3148,[1]listaMateriales!A:K,11,0),"-"),"Sin producto")</f>
        <v>Sin Producto</v>
      </c>
      <c r="W3148" s="6">
        <f>+IF(OR(K3148="27",K3148="28",K3148="29"),VLOOKUP(L3148,[1]listaMateriales!A:E,5,0),0)*N3148/1000</f>
        <v>0</v>
      </c>
      <c r="X3148" s="6">
        <f>+IF(W3148=0,0,T3148/W3148)</f>
        <v>0</v>
      </c>
      <c r="Y3148" s="1" t="str">
        <f>MID(L3148,14,1)</f>
        <v/>
      </c>
      <c r="Z3148" s="2" t="str">
        <f>IF(IFERROR(FIND("PUL",M3148,1),0)&gt;1,"pulido","no")</f>
        <v>no</v>
      </c>
      <c r="AA3148" s="2" t="str">
        <f>IF(IFERROR(FIND("BIOC",M3148,1),0)&gt;1,"BIOCITY","no")</f>
        <v>no</v>
      </c>
      <c r="AB3148" s="2">
        <f>IFERROR(SEARCH("INT",F3148,1),0)+IFERROR(SEARCH("DEV",F3148,1),0)+IFERROR(SEARCH("FC",F3148,1),0)+IFERROR(SEARCH("USD",F3148,1),0)</f>
        <v>0</v>
      </c>
    </row>
    <row r="3149" spans="20:28" x14ac:dyDescent="0.2">
      <c r="T3149" s="6">
        <f>+S3149*N3149</f>
        <v>0</v>
      </c>
      <c r="U3149" s="6">
        <f>+S3149*Q3149</f>
        <v>0</v>
      </c>
      <c r="V3149" s="1" t="str">
        <f>IF(AB3149=0,IFERROR(VLOOKUP(L3149,[1]listaMateriales!A:K,11,0),"-"),"Sin producto")</f>
        <v>Sin Producto</v>
      </c>
      <c r="W3149" s="6">
        <f>+IF(OR(K3149="27",K3149="28",K3149="29"),VLOOKUP(L3149,[1]listaMateriales!A:E,5,0),0)*N3149/1000</f>
        <v>0</v>
      </c>
      <c r="X3149" s="6">
        <f>+IF(W3149=0,0,T3149/W3149)</f>
        <v>0</v>
      </c>
      <c r="Y3149" s="1" t="str">
        <f>MID(L3149,14,1)</f>
        <v/>
      </c>
      <c r="Z3149" s="2" t="str">
        <f>IF(IFERROR(FIND("PUL",M3149,1),0)&gt;1,"pulido","no")</f>
        <v>no</v>
      </c>
      <c r="AA3149" s="2" t="str">
        <f>IF(IFERROR(FIND("BIOC",M3149,1),0)&gt;1,"BIOCITY","no")</f>
        <v>no</v>
      </c>
      <c r="AB3149" s="2">
        <f>IFERROR(SEARCH("INT",F3149,1),0)+IFERROR(SEARCH("DEV",F3149,1),0)+IFERROR(SEARCH("FC",F3149,1),0)+IFERROR(SEARCH("USD",F3149,1),0)</f>
        <v>0</v>
      </c>
    </row>
    <row r="3150" spans="20:28" x14ac:dyDescent="0.2">
      <c r="T3150" s="6">
        <f>+S3150*N3150</f>
        <v>0</v>
      </c>
      <c r="U3150" s="6">
        <f>+S3150*Q3150</f>
        <v>0</v>
      </c>
      <c r="V3150" s="1" t="str">
        <f>IF(AB3150=0,IFERROR(VLOOKUP(L3150,[1]listaMateriales!A:K,11,0),"-"),"Sin producto")</f>
        <v>Sin Producto</v>
      </c>
      <c r="W3150" s="6">
        <f>+IF(OR(K3150="27",K3150="28",K3150="29"),VLOOKUP(L3150,[1]listaMateriales!A:E,5,0),0)*N3150/1000</f>
        <v>0</v>
      </c>
      <c r="X3150" s="6">
        <f>+IF(W3150=0,0,T3150/W3150)</f>
        <v>0</v>
      </c>
      <c r="Y3150" s="1" t="str">
        <f>MID(L3150,14,1)</f>
        <v/>
      </c>
      <c r="Z3150" s="2" t="str">
        <f>IF(IFERROR(FIND("PUL",M3150,1),0)&gt;1,"pulido","no")</f>
        <v>no</v>
      </c>
      <c r="AA3150" s="2" t="str">
        <f>IF(IFERROR(FIND("BIOC",M3150,1),0)&gt;1,"BIOCITY","no")</f>
        <v>no</v>
      </c>
      <c r="AB3150" s="2">
        <f>IFERROR(SEARCH("INT",F3150,1),0)+IFERROR(SEARCH("DEV",F3150,1),0)+IFERROR(SEARCH("FC",F3150,1),0)+IFERROR(SEARCH("USD",F3150,1),0)</f>
        <v>0</v>
      </c>
    </row>
    <row r="3151" spans="20:28" x14ac:dyDescent="0.2">
      <c r="T3151" s="6">
        <f>+S3151*N3151</f>
        <v>0</v>
      </c>
      <c r="U3151" s="6">
        <f>+S3151*Q3151</f>
        <v>0</v>
      </c>
      <c r="V3151" s="1" t="str">
        <f>IF(AB3151=0,IFERROR(VLOOKUP(L3151,[1]listaMateriales!A:K,11,0),"-"),"Sin producto")</f>
        <v>Sin Producto</v>
      </c>
      <c r="W3151" s="6">
        <f>+IF(OR(K3151="27",K3151="28",K3151="29"),VLOOKUP(L3151,[1]listaMateriales!A:E,5,0),0)*N3151/1000</f>
        <v>0</v>
      </c>
      <c r="X3151" s="6">
        <f>+IF(W3151=0,0,T3151/W3151)</f>
        <v>0</v>
      </c>
      <c r="Y3151" s="1" t="str">
        <f>MID(L3151,14,1)</f>
        <v/>
      </c>
      <c r="Z3151" s="2" t="str">
        <f>IF(IFERROR(FIND("PUL",M3151,1),0)&gt;1,"pulido","no")</f>
        <v>no</v>
      </c>
      <c r="AA3151" s="2" t="str">
        <f>IF(IFERROR(FIND("BIOC",M3151,1),0)&gt;1,"BIOCITY","no")</f>
        <v>no</v>
      </c>
      <c r="AB3151" s="2">
        <f>IFERROR(SEARCH("INT",F3151,1),0)+IFERROR(SEARCH("DEV",F3151,1),0)+IFERROR(SEARCH("FC",F3151,1),0)+IFERROR(SEARCH("USD",F3151,1),0)</f>
        <v>0</v>
      </c>
    </row>
    <row r="3152" spans="20:28" x14ac:dyDescent="0.2">
      <c r="T3152" s="6">
        <f>+S3152*N3152</f>
        <v>0</v>
      </c>
      <c r="U3152" s="6">
        <f>+S3152*Q3152</f>
        <v>0</v>
      </c>
      <c r="V3152" s="1" t="str">
        <f>IF(AB3152=0,IFERROR(VLOOKUP(L3152,[1]listaMateriales!A:K,11,0),"-"),"Sin producto")</f>
        <v>Sin Producto</v>
      </c>
      <c r="W3152" s="6">
        <f>+IF(OR(K3152="27",K3152="28",K3152="29"),VLOOKUP(L3152,[1]listaMateriales!A:E,5,0),0)*N3152/1000</f>
        <v>0</v>
      </c>
      <c r="X3152" s="6">
        <f>+IF(W3152=0,0,T3152/W3152)</f>
        <v>0</v>
      </c>
      <c r="Y3152" s="1" t="str">
        <f>MID(L3152,14,1)</f>
        <v/>
      </c>
      <c r="Z3152" s="2" t="str">
        <f>IF(IFERROR(FIND("PUL",M3152,1),0)&gt;1,"pulido","no")</f>
        <v>no</v>
      </c>
      <c r="AA3152" s="2" t="str">
        <f>IF(IFERROR(FIND("BIOC",M3152,1),0)&gt;1,"BIOCITY","no")</f>
        <v>no</v>
      </c>
      <c r="AB3152" s="2">
        <f>IFERROR(SEARCH("INT",F3152,1),0)+IFERROR(SEARCH("DEV",F3152,1),0)+IFERROR(SEARCH("FC",F3152,1),0)+IFERROR(SEARCH("USD",F3152,1),0)</f>
        <v>0</v>
      </c>
    </row>
    <row r="3153" spans="20:28" x14ac:dyDescent="0.2">
      <c r="T3153" s="6">
        <f>+S3153*N3153</f>
        <v>0</v>
      </c>
      <c r="U3153" s="6">
        <f>+S3153*Q3153</f>
        <v>0</v>
      </c>
      <c r="V3153" s="1" t="str">
        <f>IF(AB3153=0,IFERROR(VLOOKUP(L3153,[1]listaMateriales!A:K,11,0),"-"),"Sin producto")</f>
        <v>Sin Producto</v>
      </c>
      <c r="W3153" s="6">
        <f>+IF(OR(K3153="27",K3153="28",K3153="29"),VLOOKUP(L3153,[1]listaMateriales!A:E,5,0),0)*N3153/1000</f>
        <v>0</v>
      </c>
      <c r="X3153" s="6">
        <f>+IF(W3153=0,0,T3153/W3153)</f>
        <v>0</v>
      </c>
      <c r="Y3153" s="1" t="str">
        <f>MID(L3153,14,1)</f>
        <v/>
      </c>
      <c r="Z3153" s="2" t="str">
        <f>IF(IFERROR(FIND("PUL",M3153,1),0)&gt;1,"pulido","no")</f>
        <v>no</v>
      </c>
      <c r="AA3153" s="2" t="str">
        <f>IF(IFERROR(FIND("BIOC",M3153,1),0)&gt;1,"BIOCITY","no")</f>
        <v>no</v>
      </c>
      <c r="AB3153" s="2">
        <f>IFERROR(SEARCH("INT",F3153,1),0)+IFERROR(SEARCH("DEV",F3153,1),0)+IFERROR(SEARCH("FC",F3153,1),0)+IFERROR(SEARCH("USD",F3153,1),0)</f>
        <v>0</v>
      </c>
    </row>
    <row r="3154" spans="20:28" x14ac:dyDescent="0.2">
      <c r="T3154" s="6">
        <f>+S3154*N3154</f>
        <v>0</v>
      </c>
      <c r="U3154" s="6">
        <f>+S3154*Q3154</f>
        <v>0</v>
      </c>
      <c r="V3154" s="1" t="str">
        <f>IF(AB3154=0,IFERROR(VLOOKUP(L3154,[1]listaMateriales!A:K,11,0),"-"),"Sin producto")</f>
        <v>Sin Producto</v>
      </c>
      <c r="W3154" s="6">
        <f>+IF(OR(K3154="27",K3154="28",K3154="29"),VLOOKUP(L3154,[1]listaMateriales!A:E,5,0),0)*N3154/1000</f>
        <v>0</v>
      </c>
      <c r="X3154" s="6">
        <f>+IF(W3154=0,0,T3154/W3154)</f>
        <v>0</v>
      </c>
      <c r="Y3154" s="1" t="str">
        <f>MID(L3154,14,1)</f>
        <v/>
      </c>
      <c r="Z3154" s="2" t="str">
        <f>IF(IFERROR(FIND("PUL",M3154,1),0)&gt;1,"pulido","no")</f>
        <v>no</v>
      </c>
      <c r="AA3154" s="2" t="str">
        <f>IF(IFERROR(FIND("BIOC",M3154,1),0)&gt;1,"BIOCITY","no")</f>
        <v>no</v>
      </c>
      <c r="AB3154" s="2">
        <f>IFERROR(SEARCH("INT",F3154,1),0)+IFERROR(SEARCH("DEV",F3154,1),0)+IFERROR(SEARCH("FC",F3154,1),0)+IFERROR(SEARCH("USD",F3154,1),0)</f>
        <v>0</v>
      </c>
    </row>
    <row r="3155" spans="20:28" x14ac:dyDescent="0.2">
      <c r="T3155" s="6">
        <f>+S3155*N3155</f>
        <v>0</v>
      </c>
      <c r="U3155" s="6">
        <f>+S3155*Q3155</f>
        <v>0</v>
      </c>
      <c r="V3155" s="1" t="str">
        <f>IF(AB3155=0,IFERROR(VLOOKUP(L3155,[1]listaMateriales!A:K,11,0),"-"),"Sin producto")</f>
        <v>Sin Producto</v>
      </c>
      <c r="W3155" s="6">
        <f>+IF(OR(K3155="27",K3155="28",K3155="29"),VLOOKUP(L3155,[1]listaMateriales!A:E,5,0),0)*N3155/1000</f>
        <v>0</v>
      </c>
      <c r="X3155" s="6">
        <f>+IF(W3155=0,0,T3155/W3155)</f>
        <v>0</v>
      </c>
      <c r="Y3155" s="1" t="str">
        <f>MID(L3155,14,1)</f>
        <v/>
      </c>
      <c r="Z3155" s="2" t="str">
        <f>IF(IFERROR(FIND("PUL",M3155,1),0)&gt;1,"pulido","no")</f>
        <v>no</v>
      </c>
      <c r="AA3155" s="2" t="str">
        <f>IF(IFERROR(FIND("BIOC",M3155,1),0)&gt;1,"BIOCITY","no")</f>
        <v>no</v>
      </c>
      <c r="AB3155" s="2">
        <f>IFERROR(SEARCH("INT",F3155,1),0)+IFERROR(SEARCH("DEV",F3155,1),0)+IFERROR(SEARCH("FC",F3155,1),0)+IFERROR(SEARCH("USD",F3155,1),0)</f>
        <v>0</v>
      </c>
    </row>
    <row r="3156" spans="20:28" x14ac:dyDescent="0.2">
      <c r="T3156" s="6">
        <f>+S3156*N3156</f>
        <v>0</v>
      </c>
      <c r="U3156" s="6">
        <f>+S3156*Q3156</f>
        <v>0</v>
      </c>
      <c r="V3156" s="1" t="str">
        <f>IF(AB3156=0,IFERROR(VLOOKUP(L3156,[1]listaMateriales!A:K,11,0),"-"),"Sin producto")</f>
        <v>Sin Producto</v>
      </c>
      <c r="W3156" s="6">
        <f>+IF(OR(K3156="27",K3156="28",K3156="29"),VLOOKUP(L3156,[1]listaMateriales!A:E,5,0),0)*N3156/1000</f>
        <v>0</v>
      </c>
      <c r="X3156" s="6">
        <f>+IF(W3156=0,0,T3156/W3156)</f>
        <v>0</v>
      </c>
      <c r="Y3156" s="1" t="str">
        <f>MID(L3156,14,1)</f>
        <v/>
      </c>
      <c r="Z3156" s="2" t="str">
        <f>IF(IFERROR(FIND("PUL",M3156,1),0)&gt;1,"pulido","no")</f>
        <v>no</v>
      </c>
      <c r="AA3156" s="2" t="str">
        <f>IF(IFERROR(FIND("BIOC",M3156,1),0)&gt;1,"BIOCITY","no")</f>
        <v>no</v>
      </c>
      <c r="AB3156" s="2">
        <f>IFERROR(SEARCH("INT",F3156,1),0)+IFERROR(SEARCH("DEV",F3156,1),0)+IFERROR(SEARCH("FC",F3156,1),0)+IFERROR(SEARCH("USD",F3156,1),0)</f>
        <v>0</v>
      </c>
    </row>
    <row r="3157" spans="20:28" x14ac:dyDescent="0.2">
      <c r="T3157" s="6">
        <f>+S3157*N3157</f>
        <v>0</v>
      </c>
      <c r="U3157" s="6">
        <f>+S3157*Q3157</f>
        <v>0</v>
      </c>
      <c r="V3157" s="1" t="str">
        <f>IF(AB3157=0,IFERROR(VLOOKUP(L3157,[1]listaMateriales!A:K,11,0),"-"),"Sin producto")</f>
        <v>Sin Producto</v>
      </c>
      <c r="W3157" s="6">
        <f>+IF(OR(K3157="27",K3157="28",K3157="29"),VLOOKUP(L3157,[1]listaMateriales!A:E,5,0),0)*N3157/1000</f>
        <v>0</v>
      </c>
      <c r="X3157" s="6">
        <f>+IF(W3157=0,0,T3157/W3157)</f>
        <v>0</v>
      </c>
      <c r="Y3157" s="1" t="str">
        <f>MID(L3157,14,1)</f>
        <v/>
      </c>
      <c r="Z3157" s="2" t="str">
        <f>IF(IFERROR(FIND("PUL",M3157,1),0)&gt;1,"pulido","no")</f>
        <v>no</v>
      </c>
      <c r="AA3157" s="2" t="str">
        <f>IF(IFERROR(FIND("BIOC",M3157,1),0)&gt;1,"BIOCITY","no")</f>
        <v>no</v>
      </c>
      <c r="AB3157" s="2">
        <f>IFERROR(SEARCH("INT",F3157,1),0)+IFERROR(SEARCH("DEV",F3157,1),0)+IFERROR(SEARCH("FC",F3157,1),0)+IFERROR(SEARCH("USD",F3157,1),0)</f>
        <v>0</v>
      </c>
    </row>
    <row r="3158" spans="20:28" x14ac:dyDescent="0.2">
      <c r="T3158" s="6">
        <f>+S3158*N3158</f>
        <v>0</v>
      </c>
      <c r="U3158" s="6">
        <f>+S3158*Q3158</f>
        <v>0</v>
      </c>
      <c r="V3158" s="1" t="str">
        <f>IF(AB3158=0,IFERROR(VLOOKUP(L3158,[1]listaMateriales!A:K,11,0),"-"),"Sin producto")</f>
        <v>Sin Producto</v>
      </c>
      <c r="W3158" s="6">
        <f>+IF(OR(K3158="27",K3158="28",K3158="29"),VLOOKUP(L3158,[1]listaMateriales!A:E,5,0),0)*N3158/1000</f>
        <v>0</v>
      </c>
      <c r="X3158" s="6">
        <f>+IF(W3158=0,0,T3158/W3158)</f>
        <v>0</v>
      </c>
      <c r="Y3158" s="1" t="str">
        <f>MID(L3158,14,1)</f>
        <v/>
      </c>
      <c r="Z3158" s="2" t="str">
        <f>IF(IFERROR(FIND("PUL",M3158,1),0)&gt;1,"pulido","no")</f>
        <v>no</v>
      </c>
      <c r="AA3158" s="2" t="str">
        <f>IF(IFERROR(FIND("BIOC",M3158,1),0)&gt;1,"BIOCITY","no")</f>
        <v>no</v>
      </c>
      <c r="AB3158" s="2">
        <f>IFERROR(SEARCH("INT",F3158,1),0)+IFERROR(SEARCH("DEV",F3158,1),0)+IFERROR(SEARCH("FC",F3158,1),0)+IFERROR(SEARCH("USD",F3158,1),0)</f>
        <v>0</v>
      </c>
    </row>
    <row r="3159" spans="20:28" x14ac:dyDescent="0.2">
      <c r="T3159" s="6">
        <f>+S3159*N3159</f>
        <v>0</v>
      </c>
      <c r="U3159" s="6">
        <f>+S3159*Q3159</f>
        <v>0</v>
      </c>
      <c r="V3159" s="1" t="str">
        <f>IF(AB3159=0,IFERROR(VLOOKUP(L3159,[1]listaMateriales!A:K,11,0),"-"),"Sin producto")</f>
        <v>Sin Producto</v>
      </c>
      <c r="W3159" s="6">
        <f>+IF(OR(K3159="27",K3159="28",K3159="29"),VLOOKUP(L3159,[1]listaMateriales!A:E,5,0),0)*N3159/1000</f>
        <v>0</v>
      </c>
      <c r="X3159" s="6">
        <f>+IF(W3159=0,0,T3159/W3159)</f>
        <v>0</v>
      </c>
      <c r="Y3159" s="1" t="str">
        <f>MID(L3159,14,1)</f>
        <v/>
      </c>
      <c r="Z3159" s="2" t="str">
        <f>IF(IFERROR(FIND("PUL",M3159,1),0)&gt;1,"pulido","no")</f>
        <v>no</v>
      </c>
      <c r="AA3159" s="2" t="str">
        <f>IF(IFERROR(FIND("BIOC",M3159,1),0)&gt;1,"BIOCITY","no")</f>
        <v>no</v>
      </c>
      <c r="AB3159" s="2">
        <f>IFERROR(SEARCH("INT",F3159,1),0)+IFERROR(SEARCH("DEV",F3159,1),0)+IFERROR(SEARCH("FC",F3159,1),0)+IFERROR(SEARCH("USD",F3159,1),0)</f>
        <v>0</v>
      </c>
    </row>
    <row r="3160" spans="20:28" x14ac:dyDescent="0.2">
      <c r="T3160" s="6">
        <f>+S3160*N3160</f>
        <v>0</v>
      </c>
      <c r="U3160" s="6">
        <f>+S3160*Q3160</f>
        <v>0</v>
      </c>
      <c r="V3160" s="1" t="str">
        <f>IF(AB3160=0,IFERROR(VLOOKUP(L3160,[1]listaMateriales!A:K,11,0),"-"),"Sin producto")</f>
        <v>Sin Producto</v>
      </c>
      <c r="W3160" s="6">
        <f>+IF(OR(K3160="27",K3160="28",K3160="29"),VLOOKUP(L3160,[1]listaMateriales!A:E,5,0),0)*N3160/1000</f>
        <v>0</v>
      </c>
      <c r="X3160" s="6">
        <f>+IF(W3160=0,0,T3160/W3160)</f>
        <v>0</v>
      </c>
      <c r="Y3160" s="1" t="str">
        <f>MID(L3160,14,1)</f>
        <v/>
      </c>
      <c r="Z3160" s="2" t="str">
        <f>IF(IFERROR(FIND("PUL",M3160,1),0)&gt;1,"pulido","no")</f>
        <v>no</v>
      </c>
      <c r="AA3160" s="2" t="str">
        <f>IF(IFERROR(FIND("BIOC",M3160,1),0)&gt;1,"BIOCITY","no")</f>
        <v>no</v>
      </c>
      <c r="AB3160" s="2">
        <f>IFERROR(SEARCH("INT",F3160,1),0)+IFERROR(SEARCH("DEV",F3160,1),0)+IFERROR(SEARCH("FC",F3160,1),0)+IFERROR(SEARCH("USD",F3160,1),0)</f>
        <v>0</v>
      </c>
    </row>
    <row r="3161" spans="20:28" x14ac:dyDescent="0.2">
      <c r="T3161" s="6">
        <f>+S3161*N3161</f>
        <v>0</v>
      </c>
      <c r="U3161" s="6">
        <f>+S3161*Q3161</f>
        <v>0</v>
      </c>
      <c r="V3161" s="1" t="str">
        <f>IF(AB3161=0,IFERROR(VLOOKUP(L3161,[1]listaMateriales!A:K,11,0),"-"),"Sin producto")</f>
        <v>Sin Producto</v>
      </c>
      <c r="W3161" s="6">
        <f>+IF(OR(K3161="27",K3161="28",K3161="29"),VLOOKUP(L3161,[1]listaMateriales!A:E,5,0),0)*N3161/1000</f>
        <v>0</v>
      </c>
      <c r="X3161" s="6">
        <f>+IF(W3161=0,0,T3161/W3161)</f>
        <v>0</v>
      </c>
      <c r="Y3161" s="1" t="str">
        <f>MID(L3161,14,1)</f>
        <v/>
      </c>
      <c r="Z3161" s="2" t="str">
        <f>IF(IFERROR(FIND("PUL",M3161,1),0)&gt;1,"pulido","no")</f>
        <v>no</v>
      </c>
      <c r="AA3161" s="2" t="str">
        <f>IF(IFERROR(FIND("BIOC",M3161,1),0)&gt;1,"BIOCITY","no")</f>
        <v>no</v>
      </c>
      <c r="AB3161" s="2">
        <f>IFERROR(SEARCH("INT",F3161,1),0)+IFERROR(SEARCH("DEV",F3161,1),0)+IFERROR(SEARCH("FC",F3161,1),0)+IFERROR(SEARCH("USD",F3161,1),0)</f>
        <v>0</v>
      </c>
    </row>
    <row r="3162" spans="20:28" x14ac:dyDescent="0.2">
      <c r="T3162" s="6">
        <f>+S3162*N3162</f>
        <v>0</v>
      </c>
      <c r="U3162" s="6">
        <f>+S3162*Q3162</f>
        <v>0</v>
      </c>
      <c r="V3162" s="1" t="str">
        <f>IF(AB3162=0,IFERROR(VLOOKUP(L3162,[1]listaMateriales!A:K,11,0),"-"),"Sin producto")</f>
        <v>Sin Producto</v>
      </c>
      <c r="W3162" s="6">
        <f>+IF(OR(K3162="27",K3162="28",K3162="29"),VLOOKUP(L3162,[1]listaMateriales!A:E,5,0),0)*N3162/1000</f>
        <v>0</v>
      </c>
      <c r="X3162" s="6">
        <f>+IF(W3162=0,0,T3162/W3162)</f>
        <v>0</v>
      </c>
      <c r="Y3162" s="1" t="str">
        <f>MID(L3162,14,1)</f>
        <v/>
      </c>
      <c r="Z3162" s="2" t="str">
        <f>IF(IFERROR(FIND("PUL",M3162,1),0)&gt;1,"pulido","no")</f>
        <v>no</v>
      </c>
      <c r="AA3162" s="2" t="str">
        <f>IF(IFERROR(FIND("BIOC",M3162,1),0)&gt;1,"BIOCITY","no")</f>
        <v>no</v>
      </c>
      <c r="AB3162" s="2">
        <f>IFERROR(SEARCH("INT",F3162,1),0)+IFERROR(SEARCH("DEV",F3162,1),0)+IFERROR(SEARCH("FC",F3162,1),0)+IFERROR(SEARCH("USD",F3162,1),0)</f>
        <v>0</v>
      </c>
    </row>
    <row r="3163" spans="20:28" x14ac:dyDescent="0.2">
      <c r="T3163" s="6">
        <f>+S3163*N3163</f>
        <v>0</v>
      </c>
      <c r="U3163" s="6">
        <f>+S3163*Q3163</f>
        <v>0</v>
      </c>
      <c r="V3163" s="1" t="str">
        <f>IF(AB3163=0,IFERROR(VLOOKUP(L3163,[1]listaMateriales!A:K,11,0),"-"),"Sin producto")</f>
        <v>Sin Producto</v>
      </c>
      <c r="W3163" s="6">
        <f>+IF(OR(K3163="27",K3163="28",K3163="29"),VLOOKUP(L3163,[1]listaMateriales!A:E,5,0),0)*N3163/1000</f>
        <v>0</v>
      </c>
      <c r="X3163" s="6">
        <f>+IF(W3163=0,0,T3163/W3163)</f>
        <v>0</v>
      </c>
      <c r="Y3163" s="1" t="str">
        <f>MID(L3163,14,1)</f>
        <v/>
      </c>
      <c r="Z3163" s="2" t="str">
        <f>IF(IFERROR(FIND("PUL",M3163,1),0)&gt;1,"pulido","no")</f>
        <v>no</v>
      </c>
      <c r="AA3163" s="2" t="str">
        <f>IF(IFERROR(FIND("BIOC",M3163,1),0)&gt;1,"BIOCITY","no")</f>
        <v>no</v>
      </c>
      <c r="AB3163" s="2">
        <f>IFERROR(SEARCH("INT",F3163,1),0)+IFERROR(SEARCH("DEV",F3163,1),0)+IFERROR(SEARCH("FC",F3163,1),0)+IFERROR(SEARCH("USD",F3163,1),0)</f>
        <v>0</v>
      </c>
    </row>
    <row r="3164" spans="20:28" x14ac:dyDescent="0.2">
      <c r="T3164" s="6">
        <f>+S3164*N3164</f>
        <v>0</v>
      </c>
      <c r="U3164" s="6">
        <f>+S3164*Q3164</f>
        <v>0</v>
      </c>
      <c r="V3164" s="1" t="str">
        <f>IF(AB3164=0,IFERROR(VLOOKUP(L3164,[1]listaMateriales!A:K,11,0),"-"),"Sin producto")</f>
        <v>Sin Producto</v>
      </c>
      <c r="W3164" s="6">
        <f>+IF(OR(K3164="27",K3164="28",K3164="29"),VLOOKUP(L3164,[1]listaMateriales!A:E,5,0),0)*N3164/1000</f>
        <v>0</v>
      </c>
      <c r="X3164" s="6">
        <f>+IF(W3164=0,0,T3164/W3164)</f>
        <v>0</v>
      </c>
      <c r="Y3164" s="1" t="str">
        <f>MID(L3164,14,1)</f>
        <v/>
      </c>
      <c r="Z3164" s="2" t="str">
        <f>IF(IFERROR(FIND("PUL",M3164,1),0)&gt;1,"pulido","no")</f>
        <v>no</v>
      </c>
      <c r="AA3164" s="2" t="str">
        <f>IF(IFERROR(FIND("BIOC",M3164,1),0)&gt;1,"BIOCITY","no")</f>
        <v>no</v>
      </c>
      <c r="AB3164" s="2">
        <f>IFERROR(SEARCH("INT",F3164,1),0)+IFERROR(SEARCH("DEV",F3164,1),0)+IFERROR(SEARCH("FC",F3164,1),0)+IFERROR(SEARCH("USD",F3164,1),0)</f>
        <v>0</v>
      </c>
    </row>
    <row r="3165" spans="20:28" x14ac:dyDescent="0.2">
      <c r="T3165" s="6">
        <f>+S3165*N3165</f>
        <v>0</v>
      </c>
      <c r="U3165" s="6">
        <f>+S3165*Q3165</f>
        <v>0</v>
      </c>
      <c r="V3165" s="1" t="str">
        <f>IF(AB3165=0,IFERROR(VLOOKUP(L3165,[1]listaMateriales!A:K,11,0),"-"),"Sin producto")</f>
        <v>Sin Producto</v>
      </c>
      <c r="W3165" s="6">
        <f>+IF(OR(K3165="27",K3165="28",K3165="29"),VLOOKUP(L3165,[1]listaMateriales!A:E,5,0),0)*N3165/1000</f>
        <v>0</v>
      </c>
      <c r="X3165" s="6">
        <f>+IF(W3165=0,0,T3165/W3165)</f>
        <v>0</v>
      </c>
      <c r="Y3165" s="1" t="str">
        <f>MID(L3165,14,1)</f>
        <v/>
      </c>
      <c r="Z3165" s="2" t="str">
        <f>IF(IFERROR(FIND("PUL",M3165,1),0)&gt;1,"pulido","no")</f>
        <v>no</v>
      </c>
      <c r="AA3165" s="2" t="str">
        <f>IF(IFERROR(FIND("BIOC",M3165,1),0)&gt;1,"BIOCITY","no")</f>
        <v>no</v>
      </c>
      <c r="AB3165" s="2">
        <f>IFERROR(SEARCH("INT",F3165,1),0)+IFERROR(SEARCH("DEV",F3165,1),0)+IFERROR(SEARCH("FC",F3165,1),0)+IFERROR(SEARCH("USD",F3165,1),0)</f>
        <v>0</v>
      </c>
    </row>
    <row r="3166" spans="20:28" x14ac:dyDescent="0.2">
      <c r="T3166" s="6">
        <f>+S3166*N3166</f>
        <v>0</v>
      </c>
      <c r="U3166" s="6">
        <f>+S3166*Q3166</f>
        <v>0</v>
      </c>
      <c r="V3166" s="1" t="str">
        <f>IF(AB3166=0,IFERROR(VLOOKUP(L3166,[1]listaMateriales!A:K,11,0),"-"),"Sin producto")</f>
        <v>Sin Producto</v>
      </c>
      <c r="W3166" s="6">
        <f>+IF(OR(K3166="27",K3166="28",K3166="29"),VLOOKUP(L3166,[1]listaMateriales!A:E,5,0),0)*N3166/1000</f>
        <v>0</v>
      </c>
      <c r="X3166" s="6">
        <f>+IF(W3166=0,0,T3166/W3166)</f>
        <v>0</v>
      </c>
      <c r="Y3166" s="1" t="str">
        <f>MID(L3166,14,1)</f>
        <v/>
      </c>
      <c r="Z3166" s="2" t="str">
        <f>IF(IFERROR(FIND("PUL",M3166,1),0)&gt;1,"pulido","no")</f>
        <v>no</v>
      </c>
      <c r="AA3166" s="2" t="str">
        <f>IF(IFERROR(FIND("BIOC",M3166,1),0)&gt;1,"BIOCITY","no")</f>
        <v>no</v>
      </c>
      <c r="AB3166" s="2">
        <f>IFERROR(SEARCH("INT",F3166,1),0)+IFERROR(SEARCH("DEV",F3166,1),0)+IFERROR(SEARCH("FC",F3166,1),0)+IFERROR(SEARCH("USD",F3166,1),0)</f>
        <v>0</v>
      </c>
    </row>
    <row r="3167" spans="20:28" x14ac:dyDescent="0.2">
      <c r="T3167" s="6">
        <f>+S3167*N3167</f>
        <v>0</v>
      </c>
      <c r="U3167" s="6">
        <f>+S3167*Q3167</f>
        <v>0</v>
      </c>
      <c r="V3167" s="1" t="str">
        <f>IF(AB3167=0,IFERROR(VLOOKUP(L3167,[1]listaMateriales!A:K,11,0),"-"),"Sin producto")</f>
        <v>Sin Producto</v>
      </c>
      <c r="W3167" s="6">
        <f>+IF(OR(K3167="27",K3167="28",K3167="29"),VLOOKUP(L3167,[1]listaMateriales!A:E,5,0),0)*N3167/1000</f>
        <v>0</v>
      </c>
      <c r="X3167" s="6">
        <f>+IF(W3167=0,0,T3167/W3167)</f>
        <v>0</v>
      </c>
      <c r="Y3167" s="1" t="str">
        <f>MID(L3167,14,1)</f>
        <v/>
      </c>
      <c r="Z3167" s="2" t="str">
        <f>IF(IFERROR(FIND("PUL",M3167,1),0)&gt;1,"pulido","no")</f>
        <v>no</v>
      </c>
      <c r="AA3167" s="2" t="str">
        <f>IF(IFERROR(FIND("BIOC",M3167,1),0)&gt;1,"BIOCITY","no")</f>
        <v>no</v>
      </c>
      <c r="AB3167" s="2">
        <f>IFERROR(SEARCH("INT",F3167,1),0)+IFERROR(SEARCH("DEV",F3167,1),0)+IFERROR(SEARCH("FC",F3167,1),0)+IFERROR(SEARCH("USD",F3167,1),0)</f>
        <v>0</v>
      </c>
    </row>
    <row r="3168" spans="20:28" x14ac:dyDescent="0.2">
      <c r="T3168" s="6">
        <f>+S3168*N3168</f>
        <v>0</v>
      </c>
      <c r="U3168" s="6">
        <f>+S3168*Q3168</f>
        <v>0</v>
      </c>
      <c r="V3168" s="1" t="str">
        <f>IF(AB3168=0,IFERROR(VLOOKUP(L3168,[1]listaMateriales!A:K,11,0),"-"),"Sin producto")</f>
        <v>Sin Producto</v>
      </c>
      <c r="W3168" s="6">
        <f>+IF(OR(K3168="27",K3168="28",K3168="29"),VLOOKUP(L3168,[1]listaMateriales!A:E,5,0),0)*N3168/1000</f>
        <v>0</v>
      </c>
      <c r="X3168" s="6">
        <f>+IF(W3168=0,0,T3168/W3168)</f>
        <v>0</v>
      </c>
      <c r="Y3168" s="1" t="str">
        <f>MID(L3168,14,1)</f>
        <v/>
      </c>
      <c r="Z3168" s="2" t="str">
        <f>IF(IFERROR(FIND("PUL",M3168,1),0)&gt;1,"pulido","no")</f>
        <v>no</v>
      </c>
      <c r="AA3168" s="2" t="str">
        <f>IF(IFERROR(FIND("BIOC",M3168,1),0)&gt;1,"BIOCITY","no")</f>
        <v>no</v>
      </c>
      <c r="AB3168" s="2">
        <f>IFERROR(SEARCH("INT",F3168,1),0)+IFERROR(SEARCH("DEV",F3168,1),0)+IFERROR(SEARCH("FC",F3168,1),0)+IFERROR(SEARCH("USD",F3168,1),0)</f>
        <v>0</v>
      </c>
    </row>
    <row r="3169" spans="20:28" x14ac:dyDescent="0.2">
      <c r="T3169" s="6">
        <f>+S3169*N3169</f>
        <v>0</v>
      </c>
      <c r="U3169" s="6">
        <f>+S3169*Q3169</f>
        <v>0</v>
      </c>
      <c r="V3169" s="1" t="str">
        <f>IF(AB3169=0,IFERROR(VLOOKUP(L3169,[1]listaMateriales!A:K,11,0),"-"),"Sin producto")</f>
        <v>Sin Producto</v>
      </c>
      <c r="W3169" s="6">
        <f>+IF(OR(K3169="27",K3169="28",K3169="29"),VLOOKUP(L3169,[1]listaMateriales!A:E,5,0),0)*N3169/1000</f>
        <v>0</v>
      </c>
      <c r="X3169" s="6">
        <f>+IF(W3169=0,0,T3169/W3169)</f>
        <v>0</v>
      </c>
      <c r="Y3169" s="1" t="str">
        <f>MID(L3169,14,1)</f>
        <v/>
      </c>
      <c r="Z3169" s="2" t="str">
        <f>IF(IFERROR(FIND("PUL",M3169,1),0)&gt;1,"pulido","no")</f>
        <v>no</v>
      </c>
      <c r="AA3169" s="2" t="str">
        <f>IF(IFERROR(FIND("BIOC",M3169,1),0)&gt;1,"BIOCITY","no")</f>
        <v>no</v>
      </c>
      <c r="AB3169" s="2">
        <f>IFERROR(SEARCH("INT",F3169,1),0)+IFERROR(SEARCH("DEV",F3169,1),0)+IFERROR(SEARCH("FC",F3169,1),0)+IFERROR(SEARCH("USD",F3169,1),0)</f>
        <v>0</v>
      </c>
    </row>
    <row r="3170" spans="20:28" x14ac:dyDescent="0.2">
      <c r="T3170" s="6">
        <f>+S3170*N3170</f>
        <v>0</v>
      </c>
      <c r="U3170" s="6">
        <f>+S3170*Q3170</f>
        <v>0</v>
      </c>
      <c r="V3170" s="1" t="str">
        <f>IF(AB3170=0,IFERROR(VLOOKUP(L3170,[1]listaMateriales!A:K,11,0),"-"),"Sin producto")</f>
        <v>Sin Producto</v>
      </c>
      <c r="W3170" s="6">
        <f>+IF(OR(K3170="27",K3170="28",K3170="29"),VLOOKUP(L3170,[1]listaMateriales!A:E,5,0),0)*N3170/1000</f>
        <v>0</v>
      </c>
      <c r="X3170" s="6">
        <f>+IF(W3170=0,0,T3170/W3170)</f>
        <v>0</v>
      </c>
      <c r="Y3170" s="1" t="str">
        <f>MID(L3170,14,1)</f>
        <v/>
      </c>
      <c r="Z3170" s="2" t="str">
        <f>IF(IFERROR(FIND("PUL",M3170,1),0)&gt;1,"pulido","no")</f>
        <v>no</v>
      </c>
      <c r="AA3170" s="2" t="str">
        <f>IF(IFERROR(FIND("BIOC",M3170,1),0)&gt;1,"BIOCITY","no")</f>
        <v>no</v>
      </c>
      <c r="AB3170" s="2">
        <f>IFERROR(SEARCH("INT",F3170,1),0)+IFERROR(SEARCH("DEV",F3170,1),0)+IFERROR(SEARCH("FC",F3170,1),0)+IFERROR(SEARCH("USD",F3170,1),0)</f>
        <v>0</v>
      </c>
    </row>
    <row r="3171" spans="20:28" x14ac:dyDescent="0.2">
      <c r="T3171" s="6">
        <f>+S3171*N3171</f>
        <v>0</v>
      </c>
      <c r="U3171" s="6">
        <f>+S3171*Q3171</f>
        <v>0</v>
      </c>
      <c r="V3171" s="1" t="str">
        <f>IF(AB3171=0,IFERROR(VLOOKUP(L3171,[1]listaMateriales!A:K,11,0),"-"),"Sin producto")</f>
        <v>Sin Producto</v>
      </c>
      <c r="W3171" s="6">
        <f>+IF(OR(K3171="27",K3171="28",K3171="29"),VLOOKUP(L3171,[1]listaMateriales!A:E,5,0),0)*N3171/1000</f>
        <v>0</v>
      </c>
      <c r="X3171" s="6">
        <f>+IF(W3171=0,0,T3171/W3171)</f>
        <v>0</v>
      </c>
      <c r="Y3171" s="1" t="str">
        <f>MID(L3171,14,1)</f>
        <v/>
      </c>
      <c r="Z3171" s="2" t="str">
        <f>IF(IFERROR(FIND("PUL",M3171,1),0)&gt;1,"pulido","no")</f>
        <v>no</v>
      </c>
      <c r="AA3171" s="2" t="str">
        <f>IF(IFERROR(FIND("BIOC",M3171,1),0)&gt;1,"BIOCITY","no")</f>
        <v>no</v>
      </c>
      <c r="AB3171" s="2">
        <f>IFERROR(SEARCH("INT",F3171,1),0)+IFERROR(SEARCH("DEV",F3171,1),0)+IFERROR(SEARCH("FC",F3171,1),0)+IFERROR(SEARCH("USD",F3171,1),0)</f>
        <v>0</v>
      </c>
    </row>
    <row r="3172" spans="20:28" x14ac:dyDescent="0.2">
      <c r="T3172" s="6">
        <f>+S3172*N3172</f>
        <v>0</v>
      </c>
      <c r="U3172" s="6">
        <f>+S3172*Q3172</f>
        <v>0</v>
      </c>
      <c r="V3172" s="1" t="str">
        <f>IF(AB3172=0,IFERROR(VLOOKUP(L3172,[1]listaMateriales!A:K,11,0),"-"),"Sin producto")</f>
        <v>Sin Producto</v>
      </c>
      <c r="W3172" s="6">
        <f>+IF(OR(K3172="27",K3172="28",K3172="29"),VLOOKUP(L3172,[1]listaMateriales!A:E,5,0),0)*N3172/1000</f>
        <v>0</v>
      </c>
      <c r="X3172" s="6">
        <f>+IF(W3172=0,0,T3172/W3172)</f>
        <v>0</v>
      </c>
      <c r="Y3172" s="1" t="str">
        <f>MID(L3172,14,1)</f>
        <v/>
      </c>
      <c r="Z3172" s="2" t="str">
        <f>IF(IFERROR(FIND("PUL",M3172,1),0)&gt;1,"pulido","no")</f>
        <v>no</v>
      </c>
      <c r="AA3172" s="2" t="str">
        <f>IF(IFERROR(FIND("BIOC",M3172,1),0)&gt;1,"BIOCITY","no")</f>
        <v>no</v>
      </c>
      <c r="AB3172" s="2">
        <f>IFERROR(SEARCH("INT",F3172,1),0)+IFERROR(SEARCH("DEV",F3172,1),0)+IFERROR(SEARCH("FC",F3172,1),0)+IFERROR(SEARCH("USD",F3172,1),0)</f>
        <v>0</v>
      </c>
    </row>
    <row r="3173" spans="20:28" x14ac:dyDescent="0.2">
      <c r="T3173" s="6">
        <f>+S3173*N3173</f>
        <v>0</v>
      </c>
      <c r="U3173" s="6">
        <f>+S3173*Q3173</f>
        <v>0</v>
      </c>
      <c r="V3173" s="1" t="str">
        <f>IF(AB3173=0,IFERROR(VLOOKUP(L3173,[1]listaMateriales!A:K,11,0),"-"),"Sin producto")</f>
        <v>Sin Producto</v>
      </c>
      <c r="W3173" s="6">
        <f>+IF(OR(K3173="27",K3173="28",K3173="29"),VLOOKUP(L3173,[1]listaMateriales!A:E,5,0),0)*N3173/1000</f>
        <v>0</v>
      </c>
      <c r="X3173" s="6">
        <f>+IF(W3173=0,0,T3173/W3173)</f>
        <v>0</v>
      </c>
      <c r="Y3173" s="1" t="str">
        <f>MID(L3173,14,1)</f>
        <v/>
      </c>
      <c r="Z3173" s="2" t="str">
        <f>IF(IFERROR(FIND("PUL",M3173,1),0)&gt;1,"pulido","no")</f>
        <v>no</v>
      </c>
      <c r="AA3173" s="2" t="str">
        <f>IF(IFERROR(FIND("BIOC",M3173,1),0)&gt;1,"BIOCITY","no")</f>
        <v>no</v>
      </c>
      <c r="AB3173" s="2">
        <f>IFERROR(SEARCH("INT",F3173,1),0)+IFERROR(SEARCH("DEV",F3173,1),0)+IFERROR(SEARCH("FC",F3173,1),0)+IFERROR(SEARCH("USD",F3173,1),0)</f>
        <v>0</v>
      </c>
    </row>
    <row r="3174" spans="20:28" x14ac:dyDescent="0.2">
      <c r="T3174" s="6">
        <f>+S3174*N3174</f>
        <v>0</v>
      </c>
      <c r="U3174" s="6">
        <f>+S3174*Q3174</f>
        <v>0</v>
      </c>
      <c r="V3174" s="1" t="str">
        <f>IF(AB3174=0,IFERROR(VLOOKUP(L3174,[1]listaMateriales!A:K,11,0),"-"),"Sin producto")</f>
        <v>Sin Producto</v>
      </c>
      <c r="W3174" s="6">
        <f>+IF(OR(K3174="27",K3174="28",K3174="29"),VLOOKUP(L3174,[1]listaMateriales!A:E,5,0),0)*N3174/1000</f>
        <v>0</v>
      </c>
      <c r="X3174" s="6">
        <f>+IF(W3174=0,0,T3174/W3174)</f>
        <v>0</v>
      </c>
      <c r="Y3174" s="1" t="str">
        <f>MID(L3174,14,1)</f>
        <v/>
      </c>
      <c r="Z3174" s="2" t="str">
        <f>IF(IFERROR(FIND("PUL",M3174,1),0)&gt;1,"pulido","no")</f>
        <v>no</v>
      </c>
      <c r="AA3174" s="2" t="str">
        <f>IF(IFERROR(FIND("BIOC",M3174,1),0)&gt;1,"BIOCITY","no")</f>
        <v>no</v>
      </c>
      <c r="AB3174" s="2">
        <f>IFERROR(SEARCH("INT",F3174,1),0)+IFERROR(SEARCH("DEV",F3174,1),0)+IFERROR(SEARCH("FC",F3174,1),0)+IFERROR(SEARCH("USD",F3174,1),0)</f>
        <v>0</v>
      </c>
    </row>
    <row r="3175" spans="20:28" x14ac:dyDescent="0.2">
      <c r="T3175" s="6">
        <f>+S3175*N3175</f>
        <v>0</v>
      </c>
      <c r="U3175" s="6">
        <f>+S3175*Q3175</f>
        <v>0</v>
      </c>
      <c r="V3175" s="1" t="str">
        <f>IF(AB3175=0,IFERROR(VLOOKUP(L3175,[1]listaMateriales!A:K,11,0),"-"),"Sin producto")</f>
        <v>Sin Producto</v>
      </c>
      <c r="W3175" s="6">
        <f>+IF(OR(K3175="27",K3175="28",K3175="29"),VLOOKUP(L3175,[1]listaMateriales!A:E,5,0),0)*N3175/1000</f>
        <v>0</v>
      </c>
      <c r="X3175" s="6">
        <f>+IF(W3175=0,0,T3175/W3175)</f>
        <v>0</v>
      </c>
      <c r="Y3175" s="1" t="str">
        <f>MID(L3175,14,1)</f>
        <v/>
      </c>
      <c r="Z3175" s="2" t="str">
        <f>IF(IFERROR(FIND("PUL",M3175,1),0)&gt;1,"pulido","no")</f>
        <v>no</v>
      </c>
      <c r="AA3175" s="2" t="str">
        <f>IF(IFERROR(FIND("BIOC",M3175,1),0)&gt;1,"BIOCITY","no")</f>
        <v>no</v>
      </c>
      <c r="AB3175" s="2">
        <f>IFERROR(SEARCH("INT",F3175,1),0)+IFERROR(SEARCH("DEV",F3175,1),0)+IFERROR(SEARCH("FC",F3175,1),0)+IFERROR(SEARCH("USD",F3175,1),0)</f>
        <v>0</v>
      </c>
    </row>
    <row r="3176" spans="20:28" x14ac:dyDescent="0.2">
      <c r="T3176" s="6">
        <f>+S3176*N3176</f>
        <v>0</v>
      </c>
      <c r="U3176" s="6">
        <f>+S3176*Q3176</f>
        <v>0</v>
      </c>
      <c r="V3176" s="1" t="str">
        <f>IF(AB3176=0,IFERROR(VLOOKUP(L3176,[1]listaMateriales!A:K,11,0),"-"),"Sin producto")</f>
        <v>Sin Producto</v>
      </c>
      <c r="W3176" s="6">
        <f>+IF(OR(K3176="27",K3176="28",K3176="29"),VLOOKUP(L3176,[1]listaMateriales!A:E,5,0),0)*N3176/1000</f>
        <v>0</v>
      </c>
      <c r="X3176" s="6">
        <f>+IF(W3176=0,0,T3176/W3176)</f>
        <v>0</v>
      </c>
      <c r="Y3176" s="1" t="str">
        <f>MID(L3176,14,1)</f>
        <v/>
      </c>
      <c r="Z3176" s="2" t="str">
        <f>IF(IFERROR(FIND("PUL",M3176,1),0)&gt;1,"pulido","no")</f>
        <v>no</v>
      </c>
      <c r="AA3176" s="2" t="str">
        <f>IF(IFERROR(FIND("BIOC",M3176,1),0)&gt;1,"BIOCITY","no")</f>
        <v>no</v>
      </c>
      <c r="AB3176" s="2">
        <f>IFERROR(SEARCH("INT",F3176,1),0)+IFERROR(SEARCH("DEV",F3176,1),0)+IFERROR(SEARCH("FC",F3176,1),0)+IFERROR(SEARCH("USD",F3176,1),0)</f>
        <v>0</v>
      </c>
    </row>
    <row r="3177" spans="20:28" x14ac:dyDescent="0.2">
      <c r="T3177" s="6">
        <f>+S3177*N3177</f>
        <v>0</v>
      </c>
      <c r="U3177" s="6">
        <f>+S3177*Q3177</f>
        <v>0</v>
      </c>
      <c r="V3177" s="1" t="str">
        <f>IF(AB3177=0,IFERROR(VLOOKUP(L3177,[1]listaMateriales!A:K,11,0),"-"),"Sin producto")</f>
        <v>Sin Producto</v>
      </c>
      <c r="W3177" s="6">
        <f>+IF(OR(K3177="27",K3177="28",K3177="29"),VLOOKUP(L3177,[1]listaMateriales!A:E,5,0),0)*N3177/1000</f>
        <v>0</v>
      </c>
      <c r="X3177" s="6">
        <f>+IF(W3177=0,0,T3177/W3177)</f>
        <v>0</v>
      </c>
      <c r="Y3177" s="1" t="str">
        <f>MID(L3177,14,1)</f>
        <v/>
      </c>
      <c r="Z3177" s="2" t="str">
        <f>IF(IFERROR(FIND("PUL",M3177,1),0)&gt;1,"pulido","no")</f>
        <v>no</v>
      </c>
      <c r="AA3177" s="2" t="str">
        <f>IF(IFERROR(FIND("BIOC",M3177,1),0)&gt;1,"BIOCITY","no")</f>
        <v>no</v>
      </c>
      <c r="AB3177" s="2">
        <f>IFERROR(SEARCH("INT",F3177,1),0)+IFERROR(SEARCH("DEV",F3177,1),0)+IFERROR(SEARCH("FC",F3177,1),0)+IFERROR(SEARCH("USD",F3177,1),0)</f>
        <v>0</v>
      </c>
    </row>
    <row r="3178" spans="20:28" x14ac:dyDescent="0.2">
      <c r="T3178" s="6">
        <f>+S3178*N3178</f>
        <v>0</v>
      </c>
      <c r="U3178" s="6">
        <f>+S3178*Q3178</f>
        <v>0</v>
      </c>
      <c r="V3178" s="1" t="str">
        <f>IF(AB3178=0,IFERROR(VLOOKUP(L3178,[1]listaMateriales!A:K,11,0),"-"),"Sin producto")</f>
        <v>Sin Producto</v>
      </c>
      <c r="W3178" s="6">
        <f>+IF(OR(K3178="27",K3178="28",K3178="29"),VLOOKUP(L3178,[1]listaMateriales!A:E,5,0),0)*N3178/1000</f>
        <v>0</v>
      </c>
      <c r="X3178" s="6">
        <f>+IF(W3178=0,0,T3178/W3178)</f>
        <v>0</v>
      </c>
      <c r="Y3178" s="1" t="str">
        <f>MID(L3178,14,1)</f>
        <v/>
      </c>
      <c r="Z3178" s="2" t="str">
        <f>IF(IFERROR(FIND("PUL",M3178,1),0)&gt;1,"pulido","no")</f>
        <v>no</v>
      </c>
      <c r="AA3178" s="2" t="str">
        <f>IF(IFERROR(FIND("BIOC",M3178,1),0)&gt;1,"BIOCITY","no")</f>
        <v>no</v>
      </c>
      <c r="AB3178" s="2">
        <f>IFERROR(SEARCH("INT",F3178,1),0)+IFERROR(SEARCH("DEV",F3178,1),0)+IFERROR(SEARCH("FC",F3178,1),0)+IFERROR(SEARCH("USD",F3178,1),0)</f>
        <v>0</v>
      </c>
    </row>
    <row r="3179" spans="20:28" x14ac:dyDescent="0.2">
      <c r="T3179" s="6">
        <f>+S3179*N3179</f>
        <v>0</v>
      </c>
      <c r="U3179" s="6">
        <f>+S3179*Q3179</f>
        <v>0</v>
      </c>
      <c r="V3179" s="1" t="str">
        <f>IF(AB3179=0,IFERROR(VLOOKUP(L3179,[1]listaMateriales!A:K,11,0),"-"),"Sin producto")</f>
        <v>Sin Producto</v>
      </c>
      <c r="W3179" s="6">
        <f>+IF(OR(K3179="27",K3179="28",K3179="29"),VLOOKUP(L3179,[1]listaMateriales!A:E,5,0),0)*N3179/1000</f>
        <v>0</v>
      </c>
      <c r="X3179" s="6">
        <f>+IF(W3179=0,0,T3179/W3179)</f>
        <v>0</v>
      </c>
      <c r="Y3179" s="1" t="str">
        <f>MID(L3179,14,1)</f>
        <v/>
      </c>
      <c r="Z3179" s="2" t="str">
        <f>IF(IFERROR(FIND("PUL",M3179,1),0)&gt;1,"pulido","no")</f>
        <v>no</v>
      </c>
      <c r="AA3179" s="2" t="str">
        <f>IF(IFERROR(FIND("BIOC",M3179,1),0)&gt;1,"BIOCITY","no")</f>
        <v>no</v>
      </c>
      <c r="AB3179" s="2">
        <f>IFERROR(SEARCH("INT",F3179,1),0)+IFERROR(SEARCH("DEV",F3179,1),0)+IFERROR(SEARCH("FC",F3179,1),0)+IFERROR(SEARCH("USD",F3179,1),0)</f>
        <v>0</v>
      </c>
    </row>
    <row r="3180" spans="20:28" x14ac:dyDescent="0.2">
      <c r="T3180" s="6">
        <f>+S3180*N3180</f>
        <v>0</v>
      </c>
      <c r="U3180" s="6">
        <f>+S3180*Q3180</f>
        <v>0</v>
      </c>
      <c r="V3180" s="1" t="str">
        <f>IF(AB3180=0,IFERROR(VLOOKUP(L3180,[1]listaMateriales!A:K,11,0),"-"),"Sin producto")</f>
        <v>Sin Producto</v>
      </c>
      <c r="W3180" s="6">
        <f>+IF(OR(K3180="27",K3180="28",K3180="29"),VLOOKUP(L3180,[1]listaMateriales!A:E,5,0),0)*N3180/1000</f>
        <v>0</v>
      </c>
      <c r="X3180" s="6">
        <f>+IF(W3180=0,0,T3180/W3180)</f>
        <v>0</v>
      </c>
      <c r="Y3180" s="1" t="str">
        <f>MID(L3180,14,1)</f>
        <v/>
      </c>
      <c r="Z3180" s="2" t="str">
        <f>IF(IFERROR(FIND("PUL",M3180,1),0)&gt;1,"pulido","no")</f>
        <v>no</v>
      </c>
      <c r="AA3180" s="2" t="str">
        <f>IF(IFERROR(FIND("BIOC",M3180,1),0)&gt;1,"BIOCITY","no")</f>
        <v>no</v>
      </c>
      <c r="AB3180" s="2">
        <f>IFERROR(SEARCH("INT",F3180,1),0)+IFERROR(SEARCH("DEV",F3180,1),0)+IFERROR(SEARCH("FC",F3180,1),0)+IFERROR(SEARCH("USD",F3180,1),0)</f>
        <v>0</v>
      </c>
    </row>
    <row r="3181" spans="20:28" x14ac:dyDescent="0.2">
      <c r="T3181" s="6">
        <f>+S3181*N3181</f>
        <v>0</v>
      </c>
      <c r="U3181" s="6">
        <f>+S3181*Q3181</f>
        <v>0</v>
      </c>
      <c r="V3181" s="1" t="str">
        <f>IF(AB3181=0,IFERROR(VLOOKUP(L3181,[1]listaMateriales!A:K,11,0),"-"),"Sin producto")</f>
        <v>Sin Producto</v>
      </c>
      <c r="W3181" s="6">
        <f>+IF(OR(K3181="27",K3181="28",K3181="29"),VLOOKUP(L3181,[1]listaMateriales!A:E,5,0),0)*N3181/1000</f>
        <v>0</v>
      </c>
      <c r="X3181" s="6">
        <f>+IF(W3181=0,0,T3181/W3181)</f>
        <v>0</v>
      </c>
      <c r="Y3181" s="1" t="str">
        <f>MID(L3181,14,1)</f>
        <v/>
      </c>
      <c r="Z3181" s="2" t="str">
        <f>IF(IFERROR(FIND("PUL",M3181,1),0)&gt;1,"pulido","no")</f>
        <v>no</v>
      </c>
      <c r="AA3181" s="2" t="str">
        <f>IF(IFERROR(FIND("BIOC",M3181,1),0)&gt;1,"BIOCITY","no")</f>
        <v>no</v>
      </c>
      <c r="AB3181" s="2">
        <f>IFERROR(SEARCH("INT",F3181,1),0)+IFERROR(SEARCH("DEV",F3181,1),0)+IFERROR(SEARCH("FC",F3181,1),0)+IFERROR(SEARCH("USD",F3181,1),0)</f>
        <v>0</v>
      </c>
    </row>
    <row r="3182" spans="20:28" x14ac:dyDescent="0.2">
      <c r="T3182" s="6">
        <f>+S3182*N3182</f>
        <v>0</v>
      </c>
      <c r="U3182" s="6">
        <f>+S3182*Q3182</f>
        <v>0</v>
      </c>
      <c r="V3182" s="1" t="str">
        <f>IF(AB3182=0,IFERROR(VLOOKUP(L3182,[1]listaMateriales!A:K,11,0),"-"),"Sin producto")</f>
        <v>Sin Producto</v>
      </c>
      <c r="W3182" s="6">
        <f>+IF(OR(K3182="27",K3182="28",K3182="29"),VLOOKUP(L3182,[1]listaMateriales!A:E,5,0),0)*N3182/1000</f>
        <v>0</v>
      </c>
      <c r="X3182" s="6">
        <f>+IF(W3182=0,0,T3182/W3182)</f>
        <v>0</v>
      </c>
      <c r="Y3182" s="1" t="str">
        <f>MID(L3182,14,1)</f>
        <v/>
      </c>
      <c r="Z3182" s="2" t="str">
        <f>IF(IFERROR(FIND("PUL",M3182,1),0)&gt;1,"pulido","no")</f>
        <v>no</v>
      </c>
      <c r="AA3182" s="2" t="str">
        <f>IF(IFERROR(FIND("BIOC",M3182,1),0)&gt;1,"BIOCITY","no")</f>
        <v>no</v>
      </c>
      <c r="AB3182" s="2">
        <f>IFERROR(SEARCH("INT",F3182,1),0)+IFERROR(SEARCH("DEV",F3182,1),0)+IFERROR(SEARCH("FC",F3182,1),0)+IFERROR(SEARCH("USD",F3182,1),0)</f>
        <v>0</v>
      </c>
    </row>
    <row r="3183" spans="20:28" x14ac:dyDescent="0.2">
      <c r="T3183" s="6">
        <f>+S3183*N3183</f>
        <v>0</v>
      </c>
      <c r="U3183" s="6">
        <f>+S3183*Q3183</f>
        <v>0</v>
      </c>
      <c r="V3183" s="1" t="str">
        <f>IF(AB3183=0,IFERROR(VLOOKUP(L3183,[1]listaMateriales!A:K,11,0),"-"),"Sin producto")</f>
        <v>Sin Producto</v>
      </c>
      <c r="W3183" s="6">
        <f>+IF(OR(K3183="27",K3183="28",K3183="29"),VLOOKUP(L3183,[1]listaMateriales!A:E,5,0),0)*N3183/1000</f>
        <v>0</v>
      </c>
      <c r="X3183" s="6">
        <f>+IF(W3183=0,0,T3183/W3183)</f>
        <v>0</v>
      </c>
      <c r="Y3183" s="1" t="str">
        <f>MID(L3183,14,1)</f>
        <v/>
      </c>
      <c r="Z3183" s="2" t="str">
        <f>IF(IFERROR(FIND("PUL",M3183,1),0)&gt;1,"pulido","no")</f>
        <v>no</v>
      </c>
      <c r="AA3183" s="2" t="str">
        <f>IF(IFERROR(FIND("BIOC",M3183,1),0)&gt;1,"BIOCITY","no")</f>
        <v>no</v>
      </c>
      <c r="AB3183" s="2">
        <f>IFERROR(SEARCH("INT",F3183,1),0)+IFERROR(SEARCH("DEV",F3183,1),0)+IFERROR(SEARCH("FC",F3183,1),0)+IFERROR(SEARCH("USD",F3183,1),0)</f>
        <v>0</v>
      </c>
    </row>
    <row r="3184" spans="20:28" x14ac:dyDescent="0.2">
      <c r="T3184" s="6">
        <f>+S3184*N3184</f>
        <v>0</v>
      </c>
      <c r="U3184" s="6">
        <f>+S3184*Q3184</f>
        <v>0</v>
      </c>
      <c r="V3184" s="1" t="str">
        <f>IF(AB3184=0,IFERROR(VLOOKUP(L3184,[1]listaMateriales!A:K,11,0),"-"),"Sin producto")</f>
        <v>Sin Producto</v>
      </c>
      <c r="W3184" s="6">
        <f>+IF(OR(K3184="27",K3184="28",K3184="29"),VLOOKUP(L3184,[1]listaMateriales!A:E,5,0),0)*N3184/1000</f>
        <v>0</v>
      </c>
      <c r="X3184" s="6">
        <f>+IF(W3184=0,0,T3184/W3184)</f>
        <v>0</v>
      </c>
      <c r="Y3184" s="1" t="str">
        <f>MID(L3184,14,1)</f>
        <v/>
      </c>
      <c r="Z3184" s="2" t="str">
        <f>IF(IFERROR(FIND("PUL",M3184,1),0)&gt;1,"pulido","no")</f>
        <v>no</v>
      </c>
      <c r="AA3184" s="2" t="str">
        <f>IF(IFERROR(FIND("BIOC",M3184,1),0)&gt;1,"BIOCITY","no")</f>
        <v>no</v>
      </c>
      <c r="AB3184" s="2">
        <f>IFERROR(SEARCH("INT",F3184,1),0)+IFERROR(SEARCH("DEV",F3184,1),0)+IFERROR(SEARCH("FC",F3184,1),0)+IFERROR(SEARCH("USD",F3184,1),0)</f>
        <v>0</v>
      </c>
    </row>
    <row r="3185" spans="20:28" x14ac:dyDescent="0.2">
      <c r="T3185" s="6">
        <f>+S3185*N3185</f>
        <v>0</v>
      </c>
      <c r="U3185" s="6">
        <f>+S3185*Q3185</f>
        <v>0</v>
      </c>
      <c r="V3185" s="1" t="str">
        <f>IF(AB3185=0,IFERROR(VLOOKUP(L3185,[1]listaMateriales!A:K,11,0),"-"),"Sin producto")</f>
        <v>Sin Producto</v>
      </c>
      <c r="W3185" s="6">
        <f>+IF(OR(K3185="27",K3185="28",K3185="29"),VLOOKUP(L3185,[1]listaMateriales!A:E,5,0),0)*N3185/1000</f>
        <v>0</v>
      </c>
      <c r="X3185" s="6">
        <f>+IF(W3185=0,0,T3185/W3185)</f>
        <v>0</v>
      </c>
      <c r="Y3185" s="1" t="str">
        <f>MID(L3185,14,1)</f>
        <v/>
      </c>
      <c r="Z3185" s="2" t="str">
        <f>IF(IFERROR(FIND("PUL",M3185,1),0)&gt;1,"pulido","no")</f>
        <v>no</v>
      </c>
      <c r="AA3185" s="2" t="str">
        <f>IF(IFERROR(FIND("BIOC",M3185,1),0)&gt;1,"BIOCITY","no")</f>
        <v>no</v>
      </c>
      <c r="AB3185" s="2">
        <f>IFERROR(SEARCH("INT",F3185,1),0)+IFERROR(SEARCH("DEV",F3185,1),0)+IFERROR(SEARCH("FC",F3185,1),0)+IFERROR(SEARCH("USD",F3185,1),0)</f>
        <v>0</v>
      </c>
    </row>
    <row r="3186" spans="20:28" x14ac:dyDescent="0.2">
      <c r="T3186" s="6">
        <f>+S3186*N3186</f>
        <v>0</v>
      </c>
      <c r="U3186" s="6">
        <f>+S3186*Q3186</f>
        <v>0</v>
      </c>
      <c r="V3186" s="1" t="str">
        <f>IF(AB3186=0,IFERROR(VLOOKUP(L3186,[1]listaMateriales!A:K,11,0),"-"),"Sin producto")</f>
        <v>Sin Producto</v>
      </c>
      <c r="W3186" s="6">
        <f>+IF(OR(K3186="27",K3186="28",K3186="29"),VLOOKUP(L3186,[1]listaMateriales!A:E,5,0),0)*N3186/1000</f>
        <v>0</v>
      </c>
      <c r="X3186" s="6">
        <f>+IF(W3186=0,0,T3186/W3186)</f>
        <v>0</v>
      </c>
      <c r="Y3186" s="1" t="str">
        <f>MID(L3186,14,1)</f>
        <v/>
      </c>
      <c r="Z3186" s="2" t="str">
        <f>IF(IFERROR(FIND("PUL",M3186,1),0)&gt;1,"pulido","no")</f>
        <v>no</v>
      </c>
      <c r="AA3186" s="2" t="str">
        <f>IF(IFERROR(FIND("BIOC",M3186,1),0)&gt;1,"BIOCITY","no")</f>
        <v>no</v>
      </c>
      <c r="AB3186" s="2">
        <f>IFERROR(SEARCH("INT",F3186,1),0)+IFERROR(SEARCH("DEV",F3186,1),0)+IFERROR(SEARCH("FC",F3186,1),0)+IFERROR(SEARCH("USD",F3186,1),0)</f>
        <v>0</v>
      </c>
    </row>
    <row r="3187" spans="20:28" x14ac:dyDescent="0.2">
      <c r="T3187" s="6">
        <f>+S3187*N3187</f>
        <v>0</v>
      </c>
      <c r="U3187" s="6">
        <f>+S3187*Q3187</f>
        <v>0</v>
      </c>
      <c r="V3187" s="1" t="str">
        <f>IF(AB3187=0,IFERROR(VLOOKUP(L3187,[1]listaMateriales!A:K,11,0),"-"),"Sin producto")</f>
        <v>Sin Producto</v>
      </c>
      <c r="W3187" s="6">
        <f>+IF(OR(K3187="27",K3187="28",K3187="29"),VLOOKUP(L3187,[1]listaMateriales!A:E,5,0),0)*N3187/1000</f>
        <v>0</v>
      </c>
      <c r="X3187" s="6">
        <f>+IF(W3187=0,0,T3187/W3187)</f>
        <v>0</v>
      </c>
      <c r="Y3187" s="1" t="str">
        <f>MID(L3187,14,1)</f>
        <v/>
      </c>
      <c r="Z3187" s="2" t="str">
        <f>IF(IFERROR(FIND("PUL",M3187,1),0)&gt;1,"pulido","no")</f>
        <v>no</v>
      </c>
      <c r="AA3187" s="2" t="str">
        <f>IF(IFERROR(FIND("BIOC",M3187,1),0)&gt;1,"BIOCITY","no")</f>
        <v>no</v>
      </c>
      <c r="AB3187" s="2">
        <f>IFERROR(SEARCH("INT",F3187,1),0)+IFERROR(SEARCH("DEV",F3187,1),0)+IFERROR(SEARCH("FC",F3187,1),0)+IFERROR(SEARCH("USD",F3187,1),0)</f>
        <v>0</v>
      </c>
    </row>
    <row r="3188" spans="20:28" x14ac:dyDescent="0.2">
      <c r="T3188" s="6">
        <f>+S3188*N3188</f>
        <v>0</v>
      </c>
      <c r="U3188" s="6">
        <f>+S3188*Q3188</f>
        <v>0</v>
      </c>
      <c r="V3188" s="1" t="str">
        <f>IF(AB3188=0,IFERROR(VLOOKUP(L3188,[1]listaMateriales!A:K,11,0),"-"),"Sin producto")</f>
        <v>Sin Producto</v>
      </c>
      <c r="W3188" s="6">
        <f>+IF(OR(K3188="27",K3188="28",K3188="29"),VLOOKUP(L3188,[1]listaMateriales!A:E,5,0),0)*N3188/1000</f>
        <v>0</v>
      </c>
      <c r="X3188" s="6">
        <f>+IF(W3188=0,0,T3188/W3188)</f>
        <v>0</v>
      </c>
      <c r="Y3188" s="1" t="str">
        <f>MID(L3188,14,1)</f>
        <v/>
      </c>
      <c r="Z3188" s="2" t="str">
        <f>IF(IFERROR(FIND("PUL",M3188,1),0)&gt;1,"pulido","no")</f>
        <v>no</v>
      </c>
      <c r="AA3188" s="2" t="str">
        <f>IF(IFERROR(FIND("BIOC",M3188,1),0)&gt;1,"BIOCITY","no")</f>
        <v>no</v>
      </c>
      <c r="AB3188" s="2">
        <f>IFERROR(SEARCH("INT",F3188,1),0)+IFERROR(SEARCH("DEV",F3188,1),0)+IFERROR(SEARCH("FC",F3188,1),0)+IFERROR(SEARCH("USD",F3188,1),0)</f>
        <v>0</v>
      </c>
    </row>
    <row r="3189" spans="20:28" x14ac:dyDescent="0.2">
      <c r="T3189" s="6">
        <f>+S3189*N3189</f>
        <v>0</v>
      </c>
      <c r="U3189" s="6">
        <f>+S3189*Q3189</f>
        <v>0</v>
      </c>
      <c r="V3189" s="1" t="str">
        <f>IF(AB3189=0,IFERROR(VLOOKUP(L3189,[1]listaMateriales!A:K,11,0),"-"),"Sin producto")</f>
        <v>Sin Producto</v>
      </c>
      <c r="W3189" s="6">
        <f>+IF(OR(K3189="27",K3189="28",K3189="29"),VLOOKUP(L3189,[1]listaMateriales!A:E,5,0),0)*N3189/1000</f>
        <v>0</v>
      </c>
      <c r="X3189" s="6">
        <f>+IF(W3189=0,0,T3189/W3189)</f>
        <v>0</v>
      </c>
      <c r="Y3189" s="1" t="str">
        <f>MID(L3189,14,1)</f>
        <v/>
      </c>
      <c r="Z3189" s="2" t="str">
        <f>IF(IFERROR(FIND("PUL",M3189,1),0)&gt;1,"pulido","no")</f>
        <v>no</v>
      </c>
      <c r="AA3189" s="2" t="str">
        <f>IF(IFERROR(FIND("BIOC",M3189,1),0)&gt;1,"BIOCITY","no")</f>
        <v>no</v>
      </c>
      <c r="AB3189" s="2">
        <f>IFERROR(SEARCH("INT",F3189,1),0)+IFERROR(SEARCH("DEV",F3189,1),0)+IFERROR(SEARCH("FC",F3189,1),0)+IFERROR(SEARCH("USD",F3189,1),0)</f>
        <v>0</v>
      </c>
    </row>
    <row r="3190" spans="20:28" x14ac:dyDescent="0.2">
      <c r="T3190" s="6">
        <f>+S3190*N3190</f>
        <v>0</v>
      </c>
      <c r="U3190" s="6">
        <f>+S3190*Q3190</f>
        <v>0</v>
      </c>
      <c r="V3190" s="1" t="str">
        <f>IF(AB3190=0,IFERROR(VLOOKUP(L3190,[1]listaMateriales!A:K,11,0),"-"),"Sin producto")</f>
        <v>Sin Producto</v>
      </c>
      <c r="W3190" s="6">
        <f>+IF(OR(K3190="27",K3190="28",K3190="29"),VLOOKUP(L3190,[1]listaMateriales!A:E,5,0),0)*N3190/1000</f>
        <v>0</v>
      </c>
      <c r="X3190" s="6">
        <f>+IF(W3190=0,0,T3190/W3190)</f>
        <v>0</v>
      </c>
      <c r="Y3190" s="1" t="str">
        <f>MID(L3190,14,1)</f>
        <v/>
      </c>
      <c r="Z3190" s="2" t="str">
        <f>IF(IFERROR(FIND("PUL",M3190,1),0)&gt;1,"pulido","no")</f>
        <v>no</v>
      </c>
      <c r="AA3190" s="2" t="str">
        <f>IF(IFERROR(FIND("BIOC",M3190,1),0)&gt;1,"BIOCITY","no")</f>
        <v>no</v>
      </c>
      <c r="AB3190" s="2">
        <f>IFERROR(SEARCH("INT",F3190,1),0)+IFERROR(SEARCH("DEV",F3190,1),0)+IFERROR(SEARCH("FC",F3190,1),0)+IFERROR(SEARCH("USD",F3190,1),0)</f>
        <v>0</v>
      </c>
    </row>
    <row r="3191" spans="20:28" x14ac:dyDescent="0.2">
      <c r="T3191" s="6">
        <f>+S3191*N3191</f>
        <v>0</v>
      </c>
      <c r="U3191" s="6">
        <f>+S3191*Q3191</f>
        <v>0</v>
      </c>
      <c r="V3191" s="1" t="str">
        <f>IF(AB3191=0,IFERROR(VLOOKUP(L3191,[1]listaMateriales!A:K,11,0),"-"),"Sin producto")</f>
        <v>Sin Producto</v>
      </c>
      <c r="W3191" s="6">
        <f>+IF(OR(K3191="27",K3191="28",K3191="29"),VLOOKUP(L3191,[1]listaMateriales!A:E,5,0),0)*N3191/1000</f>
        <v>0</v>
      </c>
      <c r="X3191" s="6">
        <f>+IF(W3191=0,0,T3191/W3191)</f>
        <v>0</v>
      </c>
      <c r="Y3191" s="1" t="str">
        <f>MID(L3191,14,1)</f>
        <v/>
      </c>
      <c r="Z3191" s="2" t="str">
        <f>IF(IFERROR(FIND("PUL",M3191,1),0)&gt;1,"pulido","no")</f>
        <v>no</v>
      </c>
      <c r="AA3191" s="2" t="str">
        <f>IF(IFERROR(FIND("BIOC",M3191,1),0)&gt;1,"BIOCITY","no")</f>
        <v>no</v>
      </c>
      <c r="AB3191" s="2">
        <f>IFERROR(SEARCH("INT",F3191,1),0)+IFERROR(SEARCH("DEV",F3191,1),0)+IFERROR(SEARCH("FC",F3191,1),0)+IFERROR(SEARCH("USD",F3191,1),0)</f>
        <v>0</v>
      </c>
    </row>
    <row r="3192" spans="20:28" x14ac:dyDescent="0.2">
      <c r="T3192" s="6">
        <f>+S3192*N3192</f>
        <v>0</v>
      </c>
      <c r="U3192" s="6">
        <f>+S3192*Q3192</f>
        <v>0</v>
      </c>
      <c r="V3192" s="1" t="str">
        <f>IF(AB3192=0,IFERROR(VLOOKUP(L3192,[1]listaMateriales!A:K,11,0),"-"),"Sin producto")</f>
        <v>Sin Producto</v>
      </c>
      <c r="W3192" s="6">
        <f>+IF(OR(K3192="27",K3192="28",K3192="29"),VLOOKUP(L3192,[1]listaMateriales!A:E,5,0),0)*N3192/1000</f>
        <v>0</v>
      </c>
      <c r="X3192" s="6">
        <f>+IF(W3192=0,0,T3192/W3192)</f>
        <v>0</v>
      </c>
      <c r="Y3192" s="1" t="str">
        <f>MID(L3192,14,1)</f>
        <v/>
      </c>
      <c r="Z3192" s="2" t="str">
        <f>IF(IFERROR(FIND("PUL",M3192,1),0)&gt;1,"pulido","no")</f>
        <v>no</v>
      </c>
      <c r="AA3192" s="2" t="str">
        <f>IF(IFERROR(FIND("BIOC",M3192,1),0)&gt;1,"BIOCITY","no")</f>
        <v>no</v>
      </c>
      <c r="AB3192" s="2">
        <f>IFERROR(SEARCH("INT",F3192,1),0)+IFERROR(SEARCH("DEV",F3192,1),0)+IFERROR(SEARCH("FC",F3192,1),0)+IFERROR(SEARCH("USD",F3192,1),0)</f>
        <v>0</v>
      </c>
    </row>
    <row r="3193" spans="20:28" x14ac:dyDescent="0.2">
      <c r="T3193" s="6">
        <f>+S3193*N3193</f>
        <v>0</v>
      </c>
      <c r="U3193" s="6">
        <f>+S3193*Q3193</f>
        <v>0</v>
      </c>
      <c r="V3193" s="1" t="str">
        <f>IF(AB3193=0,IFERROR(VLOOKUP(L3193,[1]listaMateriales!A:K,11,0),"-"),"Sin producto")</f>
        <v>Sin Producto</v>
      </c>
      <c r="W3193" s="6">
        <f>+IF(OR(K3193="27",K3193="28",K3193="29"),VLOOKUP(L3193,[1]listaMateriales!A:E,5,0),0)*N3193/1000</f>
        <v>0</v>
      </c>
      <c r="X3193" s="6">
        <f>+IF(W3193=0,0,T3193/W3193)</f>
        <v>0</v>
      </c>
      <c r="Y3193" s="1" t="str">
        <f>MID(L3193,14,1)</f>
        <v/>
      </c>
      <c r="Z3193" s="2" t="str">
        <f>IF(IFERROR(FIND("PUL",M3193,1),0)&gt;1,"pulido","no")</f>
        <v>no</v>
      </c>
      <c r="AA3193" s="2" t="str">
        <f>IF(IFERROR(FIND("BIOC",M3193,1),0)&gt;1,"BIOCITY","no")</f>
        <v>no</v>
      </c>
      <c r="AB3193" s="2">
        <f>IFERROR(SEARCH("INT",F3193,1),0)+IFERROR(SEARCH("DEV",F3193,1),0)+IFERROR(SEARCH("FC",F3193,1),0)+IFERROR(SEARCH("USD",F3193,1),0)</f>
        <v>0</v>
      </c>
    </row>
    <row r="3194" spans="20:28" x14ac:dyDescent="0.2">
      <c r="T3194" s="6">
        <f>+S3194*N3194</f>
        <v>0</v>
      </c>
      <c r="U3194" s="6">
        <f>+S3194*Q3194</f>
        <v>0</v>
      </c>
      <c r="V3194" s="1" t="str">
        <f>IF(AB3194=0,IFERROR(VLOOKUP(L3194,[1]listaMateriales!A:K,11,0),"-"),"Sin producto")</f>
        <v>Sin Producto</v>
      </c>
      <c r="W3194" s="6">
        <f>+IF(OR(K3194="27",K3194="28",K3194="29"),VLOOKUP(L3194,[1]listaMateriales!A:E,5,0),0)*N3194/1000</f>
        <v>0</v>
      </c>
      <c r="X3194" s="6">
        <f>+IF(W3194=0,0,T3194/W3194)</f>
        <v>0</v>
      </c>
      <c r="Y3194" s="1" t="str">
        <f>MID(L3194,14,1)</f>
        <v/>
      </c>
      <c r="Z3194" s="2" t="str">
        <f>IF(IFERROR(FIND("PUL",M3194,1),0)&gt;1,"pulido","no")</f>
        <v>no</v>
      </c>
      <c r="AA3194" s="2" t="str">
        <f>IF(IFERROR(FIND("BIOC",M3194,1),0)&gt;1,"BIOCITY","no")</f>
        <v>no</v>
      </c>
      <c r="AB3194" s="2">
        <f>IFERROR(SEARCH("INT",F3194,1),0)+IFERROR(SEARCH("DEV",F3194,1),0)+IFERROR(SEARCH("FC",F3194,1),0)+IFERROR(SEARCH("USD",F3194,1),0)</f>
        <v>0</v>
      </c>
    </row>
    <row r="3195" spans="20:28" x14ac:dyDescent="0.2">
      <c r="T3195" s="6">
        <f>+S3195*N3195</f>
        <v>0</v>
      </c>
      <c r="U3195" s="6">
        <f>+S3195*Q3195</f>
        <v>0</v>
      </c>
      <c r="V3195" s="1" t="str">
        <f>IF(AB3195=0,IFERROR(VLOOKUP(L3195,[1]listaMateriales!A:K,11,0),"-"),"Sin producto")</f>
        <v>Sin Producto</v>
      </c>
      <c r="W3195" s="6">
        <f>+IF(OR(K3195="27",K3195="28",K3195="29"),VLOOKUP(L3195,[1]listaMateriales!A:E,5,0),0)*N3195/1000</f>
        <v>0</v>
      </c>
      <c r="X3195" s="6">
        <f>+IF(W3195=0,0,T3195/W3195)</f>
        <v>0</v>
      </c>
      <c r="Y3195" s="1" t="str">
        <f>MID(L3195,14,1)</f>
        <v/>
      </c>
      <c r="Z3195" s="2" t="str">
        <f>IF(IFERROR(FIND("PUL",M3195,1),0)&gt;1,"pulido","no")</f>
        <v>no</v>
      </c>
      <c r="AA3195" s="2" t="str">
        <f>IF(IFERROR(FIND("BIOC",M3195,1),0)&gt;1,"BIOCITY","no")</f>
        <v>no</v>
      </c>
      <c r="AB3195" s="2">
        <f>IFERROR(SEARCH("INT",F3195,1),0)+IFERROR(SEARCH("DEV",F3195,1),0)+IFERROR(SEARCH("FC",F3195,1),0)+IFERROR(SEARCH("USD",F3195,1),0)</f>
        <v>0</v>
      </c>
    </row>
    <row r="3196" spans="20:28" x14ac:dyDescent="0.2">
      <c r="T3196" s="6">
        <f>+S3196*N3196</f>
        <v>0</v>
      </c>
      <c r="U3196" s="6">
        <f>+S3196*Q3196</f>
        <v>0</v>
      </c>
      <c r="V3196" s="1" t="str">
        <f>IF(AB3196=0,IFERROR(VLOOKUP(L3196,[1]listaMateriales!A:K,11,0),"-"),"Sin producto")</f>
        <v>Sin Producto</v>
      </c>
      <c r="W3196" s="6">
        <f>+IF(OR(K3196="27",K3196="28",K3196="29"),VLOOKUP(L3196,[1]listaMateriales!A:E,5,0),0)*N3196/1000</f>
        <v>0</v>
      </c>
      <c r="X3196" s="6">
        <f>+IF(W3196=0,0,T3196/W3196)</f>
        <v>0</v>
      </c>
      <c r="Y3196" s="1" t="str">
        <f>MID(L3196,14,1)</f>
        <v/>
      </c>
      <c r="Z3196" s="2" t="str">
        <f>IF(IFERROR(FIND("PUL",M3196,1),0)&gt;1,"pulido","no")</f>
        <v>no</v>
      </c>
      <c r="AA3196" s="2" t="str">
        <f>IF(IFERROR(FIND("BIOC",M3196,1),0)&gt;1,"BIOCITY","no")</f>
        <v>no</v>
      </c>
      <c r="AB3196" s="2">
        <f>IFERROR(SEARCH("INT",F3196,1),0)+IFERROR(SEARCH("DEV",F3196,1),0)+IFERROR(SEARCH("FC",F3196,1),0)+IFERROR(SEARCH("USD",F3196,1),0)</f>
        <v>0</v>
      </c>
    </row>
    <row r="3197" spans="20:28" x14ac:dyDescent="0.2">
      <c r="T3197" s="6">
        <f>+S3197*N3197</f>
        <v>0</v>
      </c>
      <c r="U3197" s="6">
        <f>+S3197*Q3197</f>
        <v>0</v>
      </c>
      <c r="V3197" s="1" t="str">
        <f>IF(AB3197=0,IFERROR(VLOOKUP(L3197,[1]listaMateriales!A:K,11,0),"-"),"Sin producto")</f>
        <v>Sin Producto</v>
      </c>
      <c r="W3197" s="6">
        <f>+IF(OR(K3197="27",K3197="28",K3197="29"),VLOOKUP(L3197,[1]listaMateriales!A:E,5,0),0)*N3197/1000</f>
        <v>0</v>
      </c>
      <c r="X3197" s="6">
        <f>+IF(W3197=0,0,T3197/W3197)</f>
        <v>0</v>
      </c>
      <c r="Y3197" s="1" t="str">
        <f>MID(L3197,14,1)</f>
        <v/>
      </c>
      <c r="Z3197" s="2" t="str">
        <f>IF(IFERROR(FIND("PUL",M3197,1),0)&gt;1,"pulido","no")</f>
        <v>no</v>
      </c>
      <c r="AA3197" s="2" t="str">
        <f>IF(IFERROR(FIND("BIOC",M3197,1),0)&gt;1,"BIOCITY","no")</f>
        <v>no</v>
      </c>
      <c r="AB3197" s="2">
        <f>IFERROR(SEARCH("INT",F3197,1),0)+IFERROR(SEARCH("DEV",F3197,1),0)+IFERROR(SEARCH("FC",F3197,1),0)+IFERROR(SEARCH("USD",F3197,1),0)</f>
        <v>0</v>
      </c>
    </row>
    <row r="3198" spans="20:28" x14ac:dyDescent="0.2">
      <c r="T3198" s="6">
        <f>+S3198*N3198</f>
        <v>0</v>
      </c>
      <c r="U3198" s="6">
        <f>+S3198*Q3198</f>
        <v>0</v>
      </c>
      <c r="V3198" s="1" t="str">
        <f>IF(AB3198=0,IFERROR(VLOOKUP(L3198,[1]listaMateriales!A:K,11,0),"-"),"Sin producto")</f>
        <v>Sin Producto</v>
      </c>
      <c r="W3198" s="6">
        <f>+IF(OR(K3198="27",K3198="28",K3198="29"),VLOOKUP(L3198,[1]listaMateriales!A:E,5,0),0)*N3198/1000</f>
        <v>0</v>
      </c>
      <c r="X3198" s="6">
        <f>+IF(W3198=0,0,T3198/W3198)</f>
        <v>0</v>
      </c>
      <c r="Y3198" s="1" t="str">
        <f>MID(L3198,14,1)</f>
        <v/>
      </c>
      <c r="Z3198" s="2" t="str">
        <f>IF(IFERROR(FIND("PUL",M3198,1),0)&gt;1,"pulido","no")</f>
        <v>no</v>
      </c>
      <c r="AA3198" s="2" t="str">
        <f>IF(IFERROR(FIND("BIOC",M3198,1),0)&gt;1,"BIOCITY","no")</f>
        <v>no</v>
      </c>
      <c r="AB3198" s="2">
        <f>IFERROR(SEARCH("INT",F3198,1),0)+IFERROR(SEARCH("DEV",F3198,1),0)+IFERROR(SEARCH("FC",F3198,1),0)+IFERROR(SEARCH("USD",F3198,1),0)</f>
        <v>0</v>
      </c>
    </row>
    <row r="3199" spans="20:28" x14ac:dyDescent="0.2">
      <c r="T3199" s="6">
        <f>+S3199*N3199</f>
        <v>0</v>
      </c>
      <c r="U3199" s="6">
        <f>+S3199*Q3199</f>
        <v>0</v>
      </c>
      <c r="V3199" s="1" t="str">
        <f>IF(AB3199=0,IFERROR(VLOOKUP(L3199,[1]listaMateriales!A:K,11,0),"-"),"Sin producto")</f>
        <v>Sin Producto</v>
      </c>
      <c r="W3199" s="6">
        <f>+IF(OR(K3199="27",K3199="28",K3199="29"),VLOOKUP(L3199,[1]listaMateriales!A:E,5,0),0)*N3199/1000</f>
        <v>0</v>
      </c>
      <c r="X3199" s="6">
        <f>+IF(W3199=0,0,T3199/W3199)</f>
        <v>0</v>
      </c>
      <c r="Y3199" s="1" t="str">
        <f>MID(L3199,14,1)</f>
        <v/>
      </c>
      <c r="Z3199" s="2" t="str">
        <f>IF(IFERROR(FIND("PUL",M3199,1),0)&gt;1,"pulido","no")</f>
        <v>no</v>
      </c>
      <c r="AA3199" s="2" t="str">
        <f>IF(IFERROR(FIND("BIOC",M3199,1),0)&gt;1,"BIOCITY","no")</f>
        <v>no</v>
      </c>
      <c r="AB3199" s="2">
        <f>IFERROR(SEARCH("INT",F3199,1),0)+IFERROR(SEARCH("DEV",F3199,1),0)+IFERROR(SEARCH("FC",F3199,1),0)+IFERROR(SEARCH("USD",F3199,1),0)</f>
        <v>0</v>
      </c>
    </row>
    <row r="3200" spans="20:28" x14ac:dyDescent="0.2">
      <c r="T3200" s="6">
        <f>+S3200*N3200</f>
        <v>0</v>
      </c>
      <c r="U3200" s="6">
        <f>+S3200*Q3200</f>
        <v>0</v>
      </c>
      <c r="V3200" s="1" t="str">
        <f>IF(AB3200=0,IFERROR(VLOOKUP(L3200,[1]listaMateriales!A:K,11,0),"-"),"Sin producto")</f>
        <v>Sin Producto</v>
      </c>
      <c r="W3200" s="6">
        <f>+IF(OR(K3200="27",K3200="28",K3200="29"),VLOOKUP(L3200,[1]listaMateriales!A:E,5,0),0)*N3200/1000</f>
        <v>0</v>
      </c>
      <c r="X3200" s="6">
        <f>+IF(W3200=0,0,T3200/W3200)</f>
        <v>0</v>
      </c>
      <c r="Y3200" s="1" t="str">
        <f>MID(L3200,14,1)</f>
        <v/>
      </c>
      <c r="Z3200" s="2" t="str">
        <f>IF(IFERROR(FIND("PUL",M3200,1),0)&gt;1,"pulido","no")</f>
        <v>no</v>
      </c>
      <c r="AA3200" s="2" t="str">
        <f>IF(IFERROR(FIND("BIOC",M3200,1),0)&gt;1,"BIOCITY","no")</f>
        <v>no</v>
      </c>
      <c r="AB3200" s="2">
        <f>IFERROR(SEARCH("INT",F3200,1),0)+IFERROR(SEARCH("DEV",F3200,1),0)+IFERROR(SEARCH("FC",F3200,1),0)+IFERROR(SEARCH("USD",F3200,1),0)</f>
        <v>0</v>
      </c>
    </row>
    <row r="3201" spans="20:28" x14ac:dyDescent="0.2">
      <c r="T3201" s="6">
        <f>+S3201*N3201</f>
        <v>0</v>
      </c>
      <c r="U3201" s="6">
        <f>+S3201*Q3201</f>
        <v>0</v>
      </c>
      <c r="V3201" s="1" t="str">
        <f>IF(AB3201=0,IFERROR(VLOOKUP(L3201,[1]listaMateriales!A:K,11,0),"-"),"Sin producto")</f>
        <v>Sin Producto</v>
      </c>
      <c r="W3201" s="6">
        <f>+IF(OR(K3201="27",K3201="28",K3201="29"),VLOOKUP(L3201,[1]listaMateriales!A:E,5,0),0)*N3201/1000</f>
        <v>0</v>
      </c>
      <c r="X3201" s="6">
        <f>+IF(W3201=0,0,T3201/W3201)</f>
        <v>0</v>
      </c>
      <c r="Y3201" s="1" t="str">
        <f>MID(L3201,14,1)</f>
        <v/>
      </c>
      <c r="Z3201" s="2" t="str">
        <f>IF(IFERROR(FIND("PUL",M3201,1),0)&gt;1,"pulido","no")</f>
        <v>no</v>
      </c>
      <c r="AA3201" s="2" t="str">
        <f>IF(IFERROR(FIND("BIOC",M3201,1),0)&gt;1,"BIOCITY","no")</f>
        <v>no</v>
      </c>
      <c r="AB3201" s="2">
        <f>IFERROR(SEARCH("INT",F3201,1),0)+IFERROR(SEARCH("DEV",F3201,1),0)+IFERROR(SEARCH("FC",F3201,1),0)+IFERROR(SEARCH("USD",F3201,1),0)</f>
        <v>0</v>
      </c>
    </row>
    <row r="3202" spans="20:28" x14ac:dyDescent="0.2">
      <c r="T3202" s="6">
        <f>+S3202*N3202</f>
        <v>0</v>
      </c>
      <c r="U3202" s="6">
        <f>+S3202*Q3202</f>
        <v>0</v>
      </c>
      <c r="V3202" s="1" t="str">
        <f>IF(AB3202=0,IFERROR(VLOOKUP(L3202,[1]listaMateriales!A:K,11,0),"-"),"Sin producto")</f>
        <v>Sin Producto</v>
      </c>
      <c r="W3202" s="6">
        <f>+IF(OR(K3202="27",K3202="28",K3202="29"),VLOOKUP(L3202,[1]listaMateriales!A:E,5,0),0)*N3202/1000</f>
        <v>0</v>
      </c>
      <c r="X3202" s="6">
        <f>+IF(W3202=0,0,T3202/W3202)</f>
        <v>0</v>
      </c>
      <c r="Y3202" s="1" t="str">
        <f>MID(L3202,14,1)</f>
        <v/>
      </c>
      <c r="Z3202" s="2" t="str">
        <f>IF(IFERROR(FIND("PUL",M3202,1),0)&gt;1,"pulido","no")</f>
        <v>no</v>
      </c>
      <c r="AA3202" s="2" t="str">
        <f>IF(IFERROR(FIND("BIOC",M3202,1),0)&gt;1,"BIOCITY","no")</f>
        <v>no</v>
      </c>
      <c r="AB3202" s="2">
        <f>IFERROR(SEARCH("INT",F3202,1),0)+IFERROR(SEARCH("DEV",F3202,1),0)+IFERROR(SEARCH("FC",F3202,1),0)+IFERROR(SEARCH("USD",F3202,1),0)</f>
        <v>0</v>
      </c>
    </row>
    <row r="3203" spans="20:28" x14ac:dyDescent="0.2">
      <c r="T3203" s="6">
        <f>+S3203*N3203</f>
        <v>0</v>
      </c>
      <c r="U3203" s="6">
        <f>+S3203*Q3203</f>
        <v>0</v>
      </c>
      <c r="V3203" s="1" t="str">
        <f>IF(AB3203=0,IFERROR(VLOOKUP(L3203,[1]listaMateriales!A:K,11,0),"-"),"Sin producto")</f>
        <v>Sin Producto</v>
      </c>
      <c r="W3203" s="6">
        <f>+IF(OR(K3203="27",K3203="28",K3203="29"),VLOOKUP(L3203,[1]listaMateriales!A:E,5,0),0)*N3203/1000</f>
        <v>0</v>
      </c>
      <c r="X3203" s="6">
        <f>+IF(W3203=0,0,T3203/W3203)</f>
        <v>0</v>
      </c>
      <c r="Y3203" s="1" t="str">
        <f>MID(L3203,14,1)</f>
        <v/>
      </c>
      <c r="Z3203" s="2" t="str">
        <f>IF(IFERROR(FIND("PUL",M3203,1),0)&gt;1,"pulido","no")</f>
        <v>no</v>
      </c>
      <c r="AA3203" s="2" t="str">
        <f>IF(IFERROR(FIND("BIOC",M3203,1),0)&gt;1,"BIOCITY","no")</f>
        <v>no</v>
      </c>
      <c r="AB3203" s="2">
        <f>IFERROR(SEARCH("INT",F3203,1),0)+IFERROR(SEARCH("DEV",F3203,1),0)+IFERROR(SEARCH("FC",F3203,1),0)+IFERROR(SEARCH("USD",F3203,1),0)</f>
        <v>0</v>
      </c>
    </row>
    <row r="3204" spans="20:28" x14ac:dyDescent="0.2">
      <c r="T3204" s="6">
        <f>+S3204*N3204</f>
        <v>0</v>
      </c>
      <c r="U3204" s="6">
        <f>+S3204*Q3204</f>
        <v>0</v>
      </c>
      <c r="V3204" s="1" t="str">
        <f>IF(AB3204=0,IFERROR(VLOOKUP(L3204,[1]listaMateriales!A:K,11,0),"-"),"Sin producto")</f>
        <v>Sin Producto</v>
      </c>
      <c r="W3204" s="6">
        <f>+IF(OR(K3204="27",K3204="28",K3204="29"),VLOOKUP(L3204,[1]listaMateriales!A:E,5,0),0)*N3204/1000</f>
        <v>0</v>
      </c>
      <c r="X3204" s="6">
        <f>+IF(W3204=0,0,T3204/W3204)</f>
        <v>0</v>
      </c>
      <c r="Y3204" s="1" t="str">
        <f>MID(L3204,14,1)</f>
        <v/>
      </c>
      <c r="Z3204" s="2" t="str">
        <f>IF(IFERROR(FIND("PUL",M3204,1),0)&gt;1,"pulido","no")</f>
        <v>no</v>
      </c>
      <c r="AA3204" s="2" t="str">
        <f>IF(IFERROR(FIND("BIOC",M3204,1),0)&gt;1,"BIOCITY","no")</f>
        <v>no</v>
      </c>
      <c r="AB3204" s="2">
        <f>IFERROR(SEARCH("INT",F3204,1),0)+IFERROR(SEARCH("DEV",F3204,1),0)+IFERROR(SEARCH("FC",F3204,1),0)+IFERROR(SEARCH("USD",F3204,1),0)</f>
        <v>0</v>
      </c>
    </row>
    <row r="3205" spans="20:28" x14ac:dyDescent="0.2">
      <c r="T3205" s="6">
        <f>+S3205*N3205</f>
        <v>0</v>
      </c>
      <c r="U3205" s="6">
        <f>+S3205*Q3205</f>
        <v>0</v>
      </c>
      <c r="V3205" s="1" t="str">
        <f>IF(AB3205=0,IFERROR(VLOOKUP(L3205,[1]listaMateriales!A:K,11,0),"-"),"Sin producto")</f>
        <v>Sin Producto</v>
      </c>
      <c r="W3205" s="6">
        <f>+IF(OR(K3205="27",K3205="28",K3205="29"),VLOOKUP(L3205,[1]listaMateriales!A:E,5,0),0)*N3205/1000</f>
        <v>0</v>
      </c>
      <c r="X3205" s="6">
        <f>+IF(W3205=0,0,T3205/W3205)</f>
        <v>0</v>
      </c>
      <c r="Y3205" s="1" t="str">
        <f>MID(L3205,14,1)</f>
        <v/>
      </c>
      <c r="Z3205" s="2" t="str">
        <f>IF(IFERROR(FIND("PUL",M3205,1),0)&gt;1,"pulido","no")</f>
        <v>no</v>
      </c>
      <c r="AA3205" s="2" t="str">
        <f>IF(IFERROR(FIND("BIOC",M3205,1),0)&gt;1,"BIOCITY","no")</f>
        <v>no</v>
      </c>
      <c r="AB3205" s="2">
        <f>IFERROR(SEARCH("INT",F3205,1),0)+IFERROR(SEARCH("DEV",F3205,1),0)+IFERROR(SEARCH("FC",F3205,1),0)+IFERROR(SEARCH("USD",F3205,1),0)</f>
        <v>0</v>
      </c>
    </row>
    <row r="3206" spans="20:28" x14ac:dyDescent="0.2">
      <c r="T3206" s="6">
        <f>+S3206*N3206</f>
        <v>0</v>
      </c>
      <c r="U3206" s="6">
        <f>+S3206*Q3206</f>
        <v>0</v>
      </c>
      <c r="V3206" s="1" t="str">
        <f>IF(AB3206=0,IFERROR(VLOOKUP(L3206,[1]listaMateriales!A:K,11,0),"-"),"Sin producto")</f>
        <v>Sin Producto</v>
      </c>
      <c r="W3206" s="6">
        <f>+IF(OR(K3206="27",K3206="28",K3206="29"),VLOOKUP(L3206,[1]listaMateriales!A:E,5,0),0)*N3206/1000</f>
        <v>0</v>
      </c>
      <c r="X3206" s="6">
        <f>+IF(W3206=0,0,T3206/W3206)</f>
        <v>0</v>
      </c>
      <c r="Y3206" s="1" t="str">
        <f>MID(L3206,14,1)</f>
        <v/>
      </c>
      <c r="Z3206" s="2" t="str">
        <f>IF(IFERROR(FIND("PUL",M3206,1),0)&gt;1,"pulido","no")</f>
        <v>no</v>
      </c>
      <c r="AA3206" s="2" t="str">
        <f>IF(IFERROR(FIND("BIOC",M3206,1),0)&gt;1,"BIOCITY","no")</f>
        <v>no</v>
      </c>
      <c r="AB3206" s="2">
        <f>IFERROR(SEARCH("INT",F3206,1),0)+IFERROR(SEARCH("DEV",F3206,1),0)+IFERROR(SEARCH("FC",F3206,1),0)+IFERROR(SEARCH("USD",F3206,1),0)</f>
        <v>0</v>
      </c>
    </row>
    <row r="3207" spans="20:28" x14ac:dyDescent="0.2">
      <c r="T3207" s="6">
        <f>+S3207*N3207</f>
        <v>0</v>
      </c>
      <c r="U3207" s="6">
        <f>+S3207*Q3207</f>
        <v>0</v>
      </c>
      <c r="V3207" s="1" t="str">
        <f>IF(AB3207=0,IFERROR(VLOOKUP(L3207,[1]listaMateriales!A:K,11,0),"-"),"Sin producto")</f>
        <v>Sin Producto</v>
      </c>
      <c r="W3207" s="6">
        <f>+IF(OR(K3207="27",K3207="28",K3207="29"),VLOOKUP(L3207,[1]listaMateriales!A:E,5,0),0)*N3207/1000</f>
        <v>0</v>
      </c>
      <c r="X3207" s="6">
        <f>+IF(W3207=0,0,T3207/W3207)</f>
        <v>0</v>
      </c>
      <c r="Y3207" s="1" t="str">
        <f>MID(L3207,14,1)</f>
        <v/>
      </c>
      <c r="Z3207" s="2" t="str">
        <f>IF(IFERROR(FIND("PUL",M3207,1),0)&gt;1,"pulido","no")</f>
        <v>no</v>
      </c>
      <c r="AA3207" s="2" t="str">
        <f>IF(IFERROR(FIND("BIOC",M3207,1),0)&gt;1,"BIOCITY","no")</f>
        <v>no</v>
      </c>
      <c r="AB3207" s="2">
        <f>IFERROR(SEARCH("INT",F3207,1),0)+IFERROR(SEARCH("DEV",F3207,1),0)+IFERROR(SEARCH("FC",F3207,1),0)+IFERROR(SEARCH("USD",F3207,1),0)</f>
        <v>0</v>
      </c>
    </row>
    <row r="3208" spans="20:28" x14ac:dyDescent="0.2">
      <c r="T3208" s="6">
        <f>+S3208*N3208</f>
        <v>0</v>
      </c>
      <c r="U3208" s="6">
        <f>+S3208*Q3208</f>
        <v>0</v>
      </c>
      <c r="V3208" s="1" t="str">
        <f>IF(AB3208=0,IFERROR(VLOOKUP(L3208,[1]listaMateriales!A:K,11,0),"-"),"Sin producto")</f>
        <v>Sin Producto</v>
      </c>
      <c r="W3208" s="6">
        <f>+IF(OR(K3208="27",K3208="28",K3208="29"),VLOOKUP(L3208,[1]listaMateriales!A:E,5,0),0)*N3208/1000</f>
        <v>0</v>
      </c>
      <c r="X3208" s="6">
        <f>+IF(W3208=0,0,T3208/W3208)</f>
        <v>0</v>
      </c>
      <c r="Y3208" s="1" t="str">
        <f>MID(L3208,14,1)</f>
        <v/>
      </c>
      <c r="Z3208" s="2" t="str">
        <f>IF(IFERROR(FIND("PUL",M3208,1),0)&gt;1,"pulido","no")</f>
        <v>no</v>
      </c>
      <c r="AA3208" s="2" t="str">
        <f>IF(IFERROR(FIND("BIOC",M3208,1),0)&gt;1,"BIOCITY","no")</f>
        <v>no</v>
      </c>
      <c r="AB3208" s="2">
        <f>IFERROR(SEARCH("INT",F3208,1),0)+IFERROR(SEARCH("DEV",F3208,1),0)+IFERROR(SEARCH("FC",F3208,1),0)+IFERROR(SEARCH("USD",F3208,1),0)</f>
        <v>0</v>
      </c>
    </row>
    <row r="3209" spans="20:28" x14ac:dyDescent="0.2">
      <c r="T3209" s="6">
        <f>+S3209*N3209</f>
        <v>0</v>
      </c>
      <c r="U3209" s="6">
        <f>+S3209*Q3209</f>
        <v>0</v>
      </c>
      <c r="V3209" s="1" t="str">
        <f>IF(AB3209=0,IFERROR(VLOOKUP(L3209,[1]listaMateriales!A:K,11,0),"-"),"Sin producto")</f>
        <v>Sin Producto</v>
      </c>
      <c r="W3209" s="6">
        <f>+IF(OR(K3209="27",K3209="28",K3209="29"),VLOOKUP(L3209,[1]listaMateriales!A:E,5,0),0)*N3209/1000</f>
        <v>0</v>
      </c>
      <c r="X3209" s="6">
        <f>+IF(W3209=0,0,T3209/W3209)</f>
        <v>0</v>
      </c>
      <c r="Y3209" s="1" t="str">
        <f>MID(L3209,14,1)</f>
        <v/>
      </c>
      <c r="Z3209" s="2" t="str">
        <f>IF(IFERROR(FIND("PUL",M3209,1),0)&gt;1,"pulido","no")</f>
        <v>no</v>
      </c>
      <c r="AA3209" s="2" t="str">
        <f>IF(IFERROR(FIND("BIOC",M3209,1),0)&gt;1,"BIOCITY","no")</f>
        <v>no</v>
      </c>
      <c r="AB3209" s="2">
        <f>IFERROR(SEARCH("INT",F3209,1),0)+IFERROR(SEARCH("DEV",F3209,1),0)+IFERROR(SEARCH("FC",F3209,1),0)+IFERROR(SEARCH("USD",F3209,1),0)</f>
        <v>0</v>
      </c>
    </row>
    <row r="3210" spans="20:28" x14ac:dyDescent="0.2">
      <c r="T3210" s="6">
        <f>+S3210*N3210</f>
        <v>0</v>
      </c>
      <c r="U3210" s="6">
        <f>+S3210*Q3210</f>
        <v>0</v>
      </c>
      <c r="V3210" s="1" t="str">
        <f>IF(AB3210=0,IFERROR(VLOOKUP(L3210,[1]listaMateriales!A:K,11,0),"-"),"Sin producto")</f>
        <v>Sin Producto</v>
      </c>
      <c r="W3210" s="6">
        <f>+IF(OR(K3210="27",K3210="28",K3210="29"),VLOOKUP(L3210,[1]listaMateriales!A:E,5,0),0)*N3210/1000</f>
        <v>0</v>
      </c>
      <c r="X3210" s="6">
        <f>+IF(W3210=0,0,T3210/W3210)</f>
        <v>0</v>
      </c>
      <c r="Y3210" s="1" t="str">
        <f>MID(L3210,14,1)</f>
        <v/>
      </c>
      <c r="Z3210" s="2" t="str">
        <f>IF(IFERROR(FIND("PUL",M3210,1),0)&gt;1,"pulido","no")</f>
        <v>no</v>
      </c>
      <c r="AA3210" s="2" t="str">
        <f>IF(IFERROR(FIND("BIOC",M3210,1),0)&gt;1,"BIOCITY","no")</f>
        <v>no</v>
      </c>
      <c r="AB3210" s="2">
        <f>IFERROR(SEARCH("INT",F3210,1),0)+IFERROR(SEARCH("DEV",F3210,1),0)+IFERROR(SEARCH("FC",F3210,1),0)+IFERROR(SEARCH("USD",F3210,1),0)</f>
        <v>0</v>
      </c>
    </row>
    <row r="3211" spans="20:28" x14ac:dyDescent="0.2">
      <c r="T3211" s="6">
        <f>+S3211*N3211</f>
        <v>0</v>
      </c>
      <c r="U3211" s="6">
        <f>+S3211*Q3211</f>
        <v>0</v>
      </c>
      <c r="V3211" s="1" t="str">
        <f>IF(AB3211=0,IFERROR(VLOOKUP(L3211,[1]listaMateriales!A:K,11,0),"-"),"Sin producto")</f>
        <v>Sin Producto</v>
      </c>
      <c r="W3211" s="6">
        <f>+IF(OR(K3211="27",K3211="28",K3211="29"),VLOOKUP(L3211,[1]listaMateriales!A:E,5,0),0)*N3211/1000</f>
        <v>0</v>
      </c>
      <c r="X3211" s="6">
        <f>+IF(W3211=0,0,T3211/W3211)</f>
        <v>0</v>
      </c>
      <c r="Y3211" s="1" t="str">
        <f>MID(L3211,14,1)</f>
        <v/>
      </c>
      <c r="Z3211" s="2" t="str">
        <f>IF(IFERROR(FIND("PUL",M3211,1),0)&gt;1,"pulido","no")</f>
        <v>no</v>
      </c>
      <c r="AA3211" s="2" t="str">
        <f>IF(IFERROR(FIND("BIOC",M3211,1),0)&gt;1,"BIOCITY","no")</f>
        <v>no</v>
      </c>
      <c r="AB3211" s="2">
        <f>IFERROR(SEARCH("INT",F3211,1),0)+IFERROR(SEARCH("DEV",F3211,1),0)+IFERROR(SEARCH("FC",F3211,1),0)+IFERROR(SEARCH("USD",F3211,1),0)</f>
        <v>0</v>
      </c>
    </row>
    <row r="3212" spans="20:28" x14ac:dyDescent="0.2">
      <c r="T3212" s="6">
        <f>+S3212*N3212</f>
        <v>0</v>
      </c>
      <c r="U3212" s="6">
        <f>+S3212*Q3212</f>
        <v>0</v>
      </c>
      <c r="V3212" s="1" t="str">
        <f>IF(AB3212=0,IFERROR(VLOOKUP(L3212,[1]listaMateriales!A:K,11,0),"-"),"Sin producto")</f>
        <v>Sin Producto</v>
      </c>
      <c r="W3212" s="6">
        <f>+IF(OR(K3212="27",K3212="28",K3212="29"),VLOOKUP(L3212,[1]listaMateriales!A:E,5,0),0)*N3212/1000</f>
        <v>0</v>
      </c>
      <c r="X3212" s="6">
        <f>+IF(W3212=0,0,T3212/W3212)</f>
        <v>0</v>
      </c>
      <c r="Y3212" s="1" t="str">
        <f>MID(L3212,14,1)</f>
        <v/>
      </c>
      <c r="Z3212" s="2" t="str">
        <f>IF(IFERROR(FIND("PUL",M3212,1),0)&gt;1,"pulido","no")</f>
        <v>no</v>
      </c>
      <c r="AA3212" s="2" t="str">
        <f>IF(IFERROR(FIND("BIOC",M3212,1),0)&gt;1,"BIOCITY","no")</f>
        <v>no</v>
      </c>
      <c r="AB3212" s="2">
        <f>IFERROR(SEARCH("INT",F3212,1),0)+IFERROR(SEARCH("DEV",F3212,1),0)+IFERROR(SEARCH("FC",F3212,1),0)+IFERROR(SEARCH("USD",F3212,1),0)</f>
        <v>0</v>
      </c>
    </row>
    <row r="3213" spans="20:28" x14ac:dyDescent="0.2">
      <c r="T3213" s="6">
        <f>+S3213*N3213</f>
        <v>0</v>
      </c>
      <c r="U3213" s="6">
        <f>+S3213*Q3213</f>
        <v>0</v>
      </c>
      <c r="V3213" s="1" t="str">
        <f>IF(AB3213=0,IFERROR(VLOOKUP(L3213,[1]listaMateriales!A:K,11,0),"-"),"Sin producto")</f>
        <v>Sin Producto</v>
      </c>
      <c r="W3213" s="6">
        <f>+IF(OR(K3213="27",K3213="28",K3213="29"),VLOOKUP(L3213,[1]listaMateriales!A:E,5,0),0)*N3213/1000</f>
        <v>0</v>
      </c>
      <c r="X3213" s="6">
        <f>+IF(W3213=0,0,T3213/W3213)</f>
        <v>0</v>
      </c>
      <c r="Y3213" s="1" t="str">
        <f>MID(L3213,14,1)</f>
        <v/>
      </c>
      <c r="Z3213" s="2" t="str">
        <f>IF(IFERROR(FIND("PUL",M3213,1),0)&gt;1,"pulido","no")</f>
        <v>no</v>
      </c>
      <c r="AA3213" s="2" t="str">
        <f>IF(IFERROR(FIND("BIOC",M3213,1),0)&gt;1,"BIOCITY","no")</f>
        <v>no</v>
      </c>
      <c r="AB3213" s="2">
        <f>IFERROR(SEARCH("INT",F3213,1),0)+IFERROR(SEARCH("DEV",F3213,1),0)+IFERROR(SEARCH("FC",F3213,1),0)+IFERROR(SEARCH("USD",F3213,1),0)</f>
        <v>0</v>
      </c>
    </row>
    <row r="3214" spans="20:28" x14ac:dyDescent="0.2">
      <c r="T3214" s="6">
        <f>+S3214*N3214</f>
        <v>0</v>
      </c>
      <c r="U3214" s="6">
        <f>+S3214*Q3214</f>
        <v>0</v>
      </c>
      <c r="V3214" s="1" t="str">
        <f>IF(AB3214=0,IFERROR(VLOOKUP(L3214,[1]listaMateriales!A:K,11,0),"-"),"Sin producto")</f>
        <v>Sin Producto</v>
      </c>
      <c r="W3214" s="6">
        <f>+IF(OR(K3214="27",K3214="28",K3214="29"),VLOOKUP(L3214,[1]listaMateriales!A:E,5,0),0)*N3214/1000</f>
        <v>0</v>
      </c>
      <c r="X3214" s="6">
        <f>+IF(W3214=0,0,T3214/W3214)</f>
        <v>0</v>
      </c>
      <c r="Y3214" s="1" t="str">
        <f>MID(L3214,14,1)</f>
        <v/>
      </c>
      <c r="Z3214" s="2" t="str">
        <f>IF(IFERROR(FIND("PUL",M3214,1),0)&gt;1,"pulido","no")</f>
        <v>no</v>
      </c>
      <c r="AA3214" s="2" t="str">
        <f>IF(IFERROR(FIND("BIOC",M3214,1),0)&gt;1,"BIOCITY","no")</f>
        <v>no</v>
      </c>
      <c r="AB3214" s="2">
        <f>IFERROR(SEARCH("INT",F3214,1),0)+IFERROR(SEARCH("DEV",F3214,1),0)+IFERROR(SEARCH("FC",F3214,1),0)+IFERROR(SEARCH("USD",F3214,1),0)</f>
        <v>0</v>
      </c>
    </row>
    <row r="3215" spans="20:28" x14ac:dyDescent="0.2">
      <c r="T3215" s="6">
        <f>+S3215*N3215</f>
        <v>0</v>
      </c>
      <c r="U3215" s="6">
        <f>+S3215*Q3215</f>
        <v>0</v>
      </c>
      <c r="V3215" s="1" t="str">
        <f>IF(AB3215=0,IFERROR(VLOOKUP(L3215,[1]listaMateriales!A:K,11,0),"-"),"Sin producto")</f>
        <v>Sin Producto</v>
      </c>
      <c r="W3215" s="6">
        <f>+IF(OR(K3215="27",K3215="28",K3215="29"),VLOOKUP(L3215,[1]listaMateriales!A:E,5,0),0)*N3215/1000</f>
        <v>0</v>
      </c>
      <c r="X3215" s="6">
        <f>+IF(W3215=0,0,T3215/W3215)</f>
        <v>0</v>
      </c>
      <c r="Y3215" s="1" t="str">
        <f>MID(L3215,14,1)</f>
        <v/>
      </c>
      <c r="Z3215" s="2" t="str">
        <f>IF(IFERROR(FIND("PUL",M3215,1),0)&gt;1,"pulido","no")</f>
        <v>no</v>
      </c>
      <c r="AA3215" s="2" t="str">
        <f>IF(IFERROR(FIND("BIOC",M3215,1),0)&gt;1,"BIOCITY","no")</f>
        <v>no</v>
      </c>
      <c r="AB3215" s="2">
        <f>IFERROR(SEARCH("INT",F3215,1),0)+IFERROR(SEARCH("DEV",F3215,1),0)+IFERROR(SEARCH("FC",F3215,1),0)+IFERROR(SEARCH("USD",F3215,1),0)</f>
        <v>0</v>
      </c>
    </row>
    <row r="3216" spans="20:28" x14ac:dyDescent="0.2">
      <c r="T3216" s="6">
        <f>+S3216*N3216</f>
        <v>0</v>
      </c>
      <c r="U3216" s="6">
        <f>+S3216*Q3216</f>
        <v>0</v>
      </c>
      <c r="V3216" s="1" t="str">
        <f>IF(AB3216=0,IFERROR(VLOOKUP(L3216,[1]listaMateriales!A:K,11,0),"-"),"Sin producto")</f>
        <v>Sin Producto</v>
      </c>
      <c r="W3216" s="6">
        <f>+IF(OR(K3216="27",K3216="28",K3216="29"),VLOOKUP(L3216,[1]listaMateriales!A:E,5,0),0)*N3216/1000</f>
        <v>0</v>
      </c>
      <c r="X3216" s="6">
        <f>+IF(W3216=0,0,T3216/W3216)</f>
        <v>0</v>
      </c>
      <c r="Y3216" s="1" t="str">
        <f>MID(L3216,14,1)</f>
        <v/>
      </c>
      <c r="Z3216" s="2" t="str">
        <f>IF(IFERROR(FIND("PUL",M3216,1),0)&gt;1,"pulido","no")</f>
        <v>no</v>
      </c>
      <c r="AA3216" s="2" t="str">
        <f>IF(IFERROR(FIND("BIOC",M3216,1),0)&gt;1,"BIOCITY","no")</f>
        <v>no</v>
      </c>
      <c r="AB3216" s="2">
        <f>IFERROR(SEARCH("INT",F3216,1),0)+IFERROR(SEARCH("DEV",F3216,1),0)+IFERROR(SEARCH("FC",F3216,1),0)+IFERROR(SEARCH("USD",F3216,1),0)</f>
        <v>0</v>
      </c>
    </row>
    <row r="3217" spans="20:28" x14ac:dyDescent="0.2">
      <c r="T3217" s="6">
        <f>+S3217*N3217</f>
        <v>0</v>
      </c>
      <c r="U3217" s="6">
        <f>+S3217*Q3217</f>
        <v>0</v>
      </c>
      <c r="V3217" s="1" t="str">
        <f>IF(AB3217=0,IFERROR(VLOOKUP(L3217,[1]listaMateriales!A:K,11,0),"-"),"Sin producto")</f>
        <v>Sin Producto</v>
      </c>
      <c r="W3217" s="6">
        <f>+IF(OR(K3217="27",K3217="28",K3217="29"),VLOOKUP(L3217,[1]listaMateriales!A:E,5,0),0)*N3217/1000</f>
        <v>0</v>
      </c>
      <c r="X3217" s="6">
        <f>+IF(W3217=0,0,T3217/W3217)</f>
        <v>0</v>
      </c>
      <c r="Y3217" s="1" t="str">
        <f>MID(L3217,14,1)</f>
        <v/>
      </c>
      <c r="Z3217" s="2" t="str">
        <f>IF(IFERROR(FIND("PUL",M3217,1),0)&gt;1,"pulido","no")</f>
        <v>no</v>
      </c>
      <c r="AA3217" s="2" t="str">
        <f>IF(IFERROR(FIND("BIOC",M3217,1),0)&gt;1,"BIOCITY","no")</f>
        <v>no</v>
      </c>
      <c r="AB3217" s="2">
        <f>IFERROR(SEARCH("INT",F3217,1),0)+IFERROR(SEARCH("DEV",F3217,1),0)+IFERROR(SEARCH("FC",F3217,1),0)+IFERROR(SEARCH("USD",F3217,1),0)</f>
        <v>0</v>
      </c>
    </row>
    <row r="3218" spans="20:28" x14ac:dyDescent="0.2">
      <c r="T3218" s="6">
        <f>+S3218*N3218</f>
        <v>0</v>
      </c>
      <c r="U3218" s="6">
        <f>+S3218*Q3218</f>
        <v>0</v>
      </c>
      <c r="V3218" s="1" t="str">
        <f>IF(AB3218=0,IFERROR(VLOOKUP(L3218,[1]listaMateriales!A:K,11,0),"-"),"Sin producto")</f>
        <v>Sin Producto</v>
      </c>
      <c r="W3218" s="6">
        <f>+IF(OR(K3218="27",K3218="28",K3218="29"),VLOOKUP(L3218,[1]listaMateriales!A:E,5,0),0)*N3218/1000</f>
        <v>0</v>
      </c>
      <c r="X3218" s="6">
        <f>+IF(W3218=0,0,T3218/W3218)</f>
        <v>0</v>
      </c>
      <c r="Y3218" s="1" t="str">
        <f>MID(L3218,14,1)</f>
        <v/>
      </c>
      <c r="Z3218" s="2" t="str">
        <f>IF(IFERROR(FIND("PUL",M3218,1),0)&gt;1,"pulido","no")</f>
        <v>no</v>
      </c>
      <c r="AA3218" s="2" t="str">
        <f>IF(IFERROR(FIND("BIOC",M3218,1),0)&gt;1,"BIOCITY","no")</f>
        <v>no</v>
      </c>
      <c r="AB3218" s="2">
        <f>IFERROR(SEARCH("INT",F3218,1),0)+IFERROR(SEARCH("DEV",F3218,1),0)+IFERROR(SEARCH("FC",F3218,1),0)+IFERROR(SEARCH("USD",F3218,1),0)</f>
        <v>0</v>
      </c>
    </row>
    <row r="3219" spans="20:28" x14ac:dyDescent="0.2">
      <c r="T3219" s="6">
        <f>+S3219*N3219</f>
        <v>0</v>
      </c>
      <c r="U3219" s="6">
        <f>+S3219*Q3219</f>
        <v>0</v>
      </c>
      <c r="V3219" s="1" t="str">
        <f>IF(AB3219=0,IFERROR(VLOOKUP(L3219,[1]listaMateriales!A:K,11,0),"-"),"Sin producto")</f>
        <v>Sin Producto</v>
      </c>
      <c r="W3219" s="6">
        <f>+IF(OR(K3219="27",K3219="28",K3219="29"),VLOOKUP(L3219,[1]listaMateriales!A:E,5,0),0)*N3219/1000</f>
        <v>0</v>
      </c>
      <c r="X3219" s="6">
        <f>+IF(W3219=0,0,T3219/W3219)</f>
        <v>0</v>
      </c>
      <c r="Y3219" s="1" t="str">
        <f>MID(L3219,14,1)</f>
        <v/>
      </c>
      <c r="Z3219" s="2" t="str">
        <f>IF(IFERROR(FIND("PUL",M3219,1),0)&gt;1,"pulido","no")</f>
        <v>no</v>
      </c>
      <c r="AA3219" s="2" t="str">
        <f>IF(IFERROR(FIND("BIOC",M3219,1),0)&gt;1,"BIOCITY","no")</f>
        <v>no</v>
      </c>
      <c r="AB3219" s="2">
        <f>IFERROR(SEARCH("INT",F3219,1),0)+IFERROR(SEARCH("DEV",F3219,1),0)+IFERROR(SEARCH("FC",F3219,1),0)+IFERROR(SEARCH("USD",F3219,1),0)</f>
        <v>0</v>
      </c>
    </row>
    <row r="3220" spans="20:28" x14ac:dyDescent="0.2">
      <c r="T3220" s="6">
        <f>+S3220*N3220</f>
        <v>0</v>
      </c>
      <c r="U3220" s="6">
        <f>+S3220*Q3220</f>
        <v>0</v>
      </c>
      <c r="V3220" s="1" t="str">
        <f>IF(AB3220=0,IFERROR(VLOOKUP(L3220,[1]listaMateriales!A:K,11,0),"-"),"Sin producto")</f>
        <v>Sin Producto</v>
      </c>
      <c r="W3220" s="6">
        <f>+IF(OR(K3220="27",K3220="28",K3220="29"),VLOOKUP(L3220,[1]listaMateriales!A:E,5,0),0)*N3220/1000</f>
        <v>0</v>
      </c>
      <c r="X3220" s="6">
        <f>+IF(W3220=0,0,T3220/W3220)</f>
        <v>0</v>
      </c>
      <c r="Y3220" s="1" t="str">
        <f>MID(L3220,14,1)</f>
        <v/>
      </c>
      <c r="Z3220" s="2" t="str">
        <f>IF(IFERROR(FIND("PUL",M3220,1),0)&gt;1,"pulido","no")</f>
        <v>no</v>
      </c>
      <c r="AA3220" s="2" t="str">
        <f>IF(IFERROR(FIND("BIOC",M3220,1),0)&gt;1,"BIOCITY","no")</f>
        <v>no</v>
      </c>
      <c r="AB3220" s="2">
        <f>IFERROR(SEARCH("INT",F3220,1),0)+IFERROR(SEARCH("DEV",F3220,1),0)+IFERROR(SEARCH("FC",F3220,1),0)+IFERROR(SEARCH("USD",F3220,1),0)</f>
        <v>0</v>
      </c>
    </row>
    <row r="3221" spans="20:28" x14ac:dyDescent="0.2">
      <c r="T3221" s="6">
        <f>+S3221*N3221</f>
        <v>0</v>
      </c>
      <c r="U3221" s="6">
        <f>+S3221*Q3221</f>
        <v>0</v>
      </c>
      <c r="V3221" s="1" t="str">
        <f>IF(AB3221=0,IFERROR(VLOOKUP(L3221,[1]listaMateriales!A:K,11,0),"-"),"Sin producto")</f>
        <v>Sin Producto</v>
      </c>
      <c r="W3221" s="6">
        <f>+IF(OR(K3221="27",K3221="28",K3221="29"),VLOOKUP(L3221,[1]listaMateriales!A:E,5,0),0)*N3221/1000</f>
        <v>0</v>
      </c>
      <c r="X3221" s="6">
        <f>+IF(W3221=0,0,T3221/W3221)</f>
        <v>0</v>
      </c>
      <c r="Y3221" s="1" t="str">
        <f>MID(L3221,14,1)</f>
        <v/>
      </c>
      <c r="Z3221" s="2" t="str">
        <f>IF(IFERROR(FIND("PUL",M3221,1),0)&gt;1,"pulido","no")</f>
        <v>no</v>
      </c>
      <c r="AA3221" s="2" t="str">
        <f>IF(IFERROR(FIND("BIOC",M3221,1),0)&gt;1,"BIOCITY","no")</f>
        <v>no</v>
      </c>
      <c r="AB3221" s="2">
        <f>IFERROR(SEARCH("INT",F3221,1),0)+IFERROR(SEARCH("DEV",F3221,1),0)+IFERROR(SEARCH("FC",F3221,1),0)+IFERROR(SEARCH("USD",F3221,1),0)</f>
        <v>0</v>
      </c>
    </row>
    <row r="3222" spans="20:28" x14ac:dyDescent="0.2">
      <c r="T3222" s="6">
        <f>+S3222*N3222</f>
        <v>0</v>
      </c>
      <c r="U3222" s="6">
        <f>+S3222*Q3222</f>
        <v>0</v>
      </c>
      <c r="V3222" s="1" t="str">
        <f>IF(AB3222=0,IFERROR(VLOOKUP(L3222,[1]listaMateriales!A:K,11,0),"-"),"Sin producto")</f>
        <v>Sin Producto</v>
      </c>
      <c r="W3222" s="6">
        <f>+IF(OR(K3222="27",K3222="28",K3222="29"),VLOOKUP(L3222,[1]listaMateriales!A:E,5,0),0)*N3222/1000</f>
        <v>0</v>
      </c>
      <c r="X3222" s="6">
        <f>+IF(W3222=0,0,T3222/W3222)</f>
        <v>0</v>
      </c>
      <c r="Y3222" s="1" t="str">
        <f>MID(L3222,14,1)</f>
        <v/>
      </c>
      <c r="Z3222" s="2" t="str">
        <f>IF(IFERROR(FIND("PUL",M3222,1),0)&gt;1,"pulido","no")</f>
        <v>no</v>
      </c>
      <c r="AA3222" s="2" t="str">
        <f>IF(IFERROR(FIND("BIOC",M3222,1),0)&gt;1,"BIOCITY","no")</f>
        <v>no</v>
      </c>
      <c r="AB3222" s="2">
        <f>IFERROR(SEARCH("INT",F3222,1),0)+IFERROR(SEARCH("DEV",F3222,1),0)+IFERROR(SEARCH("FC",F3222,1),0)+IFERROR(SEARCH("USD",F3222,1),0)</f>
        <v>0</v>
      </c>
    </row>
    <row r="3223" spans="20:28" x14ac:dyDescent="0.2">
      <c r="T3223" s="6">
        <f>+S3223*N3223</f>
        <v>0</v>
      </c>
      <c r="U3223" s="6">
        <f>+S3223*Q3223</f>
        <v>0</v>
      </c>
      <c r="V3223" s="1" t="str">
        <f>IF(AB3223=0,IFERROR(VLOOKUP(L3223,[1]listaMateriales!A:K,11,0),"-"),"Sin producto")</f>
        <v>Sin Producto</v>
      </c>
      <c r="W3223" s="6">
        <f>+IF(OR(K3223="27",K3223="28",K3223="29"),VLOOKUP(L3223,[1]listaMateriales!A:E,5,0),0)*N3223/1000</f>
        <v>0</v>
      </c>
      <c r="X3223" s="6">
        <f>+IF(W3223=0,0,T3223/W3223)</f>
        <v>0</v>
      </c>
      <c r="Y3223" s="1" t="str">
        <f>MID(L3223,14,1)</f>
        <v/>
      </c>
      <c r="Z3223" s="2" t="str">
        <f>IF(IFERROR(FIND("PUL",M3223,1),0)&gt;1,"pulido","no")</f>
        <v>no</v>
      </c>
      <c r="AA3223" s="2" t="str">
        <f>IF(IFERROR(FIND("BIOC",M3223,1),0)&gt;1,"BIOCITY","no")</f>
        <v>no</v>
      </c>
      <c r="AB3223" s="2">
        <f>IFERROR(SEARCH("INT",F3223,1),0)+IFERROR(SEARCH("DEV",F3223,1),0)+IFERROR(SEARCH("FC",F3223,1),0)+IFERROR(SEARCH("USD",F3223,1),0)</f>
        <v>0</v>
      </c>
    </row>
    <row r="3224" spans="20:28" x14ac:dyDescent="0.2">
      <c r="T3224" s="6">
        <f>+S3224*N3224</f>
        <v>0</v>
      </c>
      <c r="U3224" s="6">
        <f>+S3224*Q3224</f>
        <v>0</v>
      </c>
      <c r="V3224" s="1" t="str">
        <f>IF(AB3224=0,IFERROR(VLOOKUP(L3224,[1]listaMateriales!A:K,11,0),"-"),"Sin producto")</f>
        <v>Sin Producto</v>
      </c>
      <c r="W3224" s="6">
        <f>+IF(OR(K3224="27",K3224="28",K3224="29"),VLOOKUP(L3224,[1]listaMateriales!A:E,5,0),0)*N3224/1000</f>
        <v>0</v>
      </c>
      <c r="X3224" s="6">
        <f>+IF(W3224=0,0,T3224/W3224)</f>
        <v>0</v>
      </c>
      <c r="Y3224" s="1" t="str">
        <f>MID(L3224,14,1)</f>
        <v/>
      </c>
      <c r="Z3224" s="2" t="str">
        <f>IF(IFERROR(FIND("PUL",M3224,1),0)&gt;1,"pulido","no")</f>
        <v>no</v>
      </c>
      <c r="AA3224" s="2" t="str">
        <f>IF(IFERROR(FIND("BIOC",M3224,1),0)&gt;1,"BIOCITY","no")</f>
        <v>no</v>
      </c>
      <c r="AB3224" s="2">
        <f>IFERROR(SEARCH("INT",F3224,1),0)+IFERROR(SEARCH("DEV",F3224,1),0)+IFERROR(SEARCH("FC",F3224,1),0)+IFERROR(SEARCH("USD",F3224,1),0)</f>
        <v>0</v>
      </c>
    </row>
    <row r="3225" spans="20:28" x14ac:dyDescent="0.2">
      <c r="T3225" s="6">
        <f>+S3225*N3225</f>
        <v>0</v>
      </c>
      <c r="U3225" s="6">
        <f>+S3225*Q3225</f>
        <v>0</v>
      </c>
      <c r="V3225" s="1" t="str">
        <f>IF(AB3225=0,IFERROR(VLOOKUP(L3225,[1]listaMateriales!A:K,11,0),"-"),"Sin producto")</f>
        <v>Sin Producto</v>
      </c>
      <c r="W3225" s="6">
        <f>+IF(OR(K3225="27",K3225="28",K3225="29"),VLOOKUP(L3225,[1]listaMateriales!A:E,5,0),0)*N3225/1000</f>
        <v>0</v>
      </c>
      <c r="X3225" s="6">
        <f>+IF(W3225=0,0,T3225/W3225)</f>
        <v>0</v>
      </c>
      <c r="Y3225" s="1" t="str">
        <f>MID(L3225,14,1)</f>
        <v/>
      </c>
      <c r="Z3225" s="2" t="str">
        <f>IF(IFERROR(FIND("PUL",M3225,1),0)&gt;1,"pulido","no")</f>
        <v>no</v>
      </c>
      <c r="AA3225" s="2" t="str">
        <f>IF(IFERROR(FIND("BIOC",M3225,1),0)&gt;1,"BIOCITY","no")</f>
        <v>no</v>
      </c>
      <c r="AB3225" s="2">
        <f>IFERROR(SEARCH("INT",F3225,1),0)+IFERROR(SEARCH("DEV",F3225,1),0)+IFERROR(SEARCH("FC",F3225,1),0)+IFERROR(SEARCH("USD",F3225,1),0)</f>
        <v>0</v>
      </c>
    </row>
    <row r="3226" spans="20:28" x14ac:dyDescent="0.2">
      <c r="T3226" s="6">
        <f>+S3226*N3226</f>
        <v>0</v>
      </c>
      <c r="U3226" s="6">
        <f>+S3226*Q3226</f>
        <v>0</v>
      </c>
      <c r="V3226" s="1" t="str">
        <f>IF(AB3226=0,IFERROR(VLOOKUP(L3226,[1]listaMateriales!A:K,11,0),"-"),"Sin producto")</f>
        <v>Sin Producto</v>
      </c>
      <c r="W3226" s="6">
        <f>+IF(OR(K3226="27",K3226="28",K3226="29"),VLOOKUP(L3226,[1]listaMateriales!A:E,5,0),0)*N3226/1000</f>
        <v>0</v>
      </c>
      <c r="X3226" s="6">
        <f>+IF(W3226=0,0,T3226/W3226)</f>
        <v>0</v>
      </c>
      <c r="Y3226" s="1" t="str">
        <f>MID(L3226,14,1)</f>
        <v/>
      </c>
      <c r="Z3226" s="2" t="str">
        <f>IF(IFERROR(FIND("PUL",M3226,1),0)&gt;1,"pulido","no")</f>
        <v>no</v>
      </c>
      <c r="AA3226" s="2" t="str">
        <f>IF(IFERROR(FIND("BIOC",M3226,1),0)&gt;1,"BIOCITY","no")</f>
        <v>no</v>
      </c>
      <c r="AB3226" s="2">
        <f>IFERROR(SEARCH("INT",F3226,1),0)+IFERROR(SEARCH("DEV",F3226,1),0)+IFERROR(SEARCH("FC",F3226,1),0)+IFERROR(SEARCH("USD",F3226,1),0)</f>
        <v>0</v>
      </c>
    </row>
    <row r="3227" spans="20:28" x14ac:dyDescent="0.2">
      <c r="T3227" s="6">
        <f>+S3227*N3227</f>
        <v>0</v>
      </c>
      <c r="U3227" s="6">
        <f>+S3227*Q3227</f>
        <v>0</v>
      </c>
      <c r="V3227" s="1" t="str">
        <f>IF(AB3227=0,IFERROR(VLOOKUP(L3227,[1]listaMateriales!A:K,11,0),"-"),"Sin producto")</f>
        <v>Sin Producto</v>
      </c>
      <c r="W3227" s="6">
        <f>+IF(OR(K3227="27",K3227="28",K3227="29"),VLOOKUP(L3227,[1]listaMateriales!A:E,5,0),0)*N3227/1000</f>
        <v>0</v>
      </c>
      <c r="X3227" s="6">
        <f>+IF(W3227=0,0,T3227/W3227)</f>
        <v>0</v>
      </c>
      <c r="Y3227" s="1" t="str">
        <f>MID(L3227,14,1)</f>
        <v/>
      </c>
      <c r="Z3227" s="2" t="str">
        <f>IF(IFERROR(FIND("PUL",M3227,1),0)&gt;1,"pulido","no")</f>
        <v>no</v>
      </c>
      <c r="AA3227" s="2" t="str">
        <f>IF(IFERROR(FIND("BIOC",M3227,1),0)&gt;1,"BIOCITY","no")</f>
        <v>no</v>
      </c>
      <c r="AB3227" s="2">
        <f>IFERROR(SEARCH("INT",F3227,1),0)+IFERROR(SEARCH("DEV",F3227,1),0)+IFERROR(SEARCH("FC",F3227,1),0)+IFERROR(SEARCH("USD",F3227,1),0)</f>
        <v>0</v>
      </c>
    </row>
    <row r="3228" spans="20:28" x14ac:dyDescent="0.2">
      <c r="T3228" s="6">
        <f>+S3228*N3228</f>
        <v>0</v>
      </c>
      <c r="U3228" s="6">
        <f>+S3228*Q3228</f>
        <v>0</v>
      </c>
      <c r="V3228" s="1" t="str">
        <f>IF(AB3228=0,IFERROR(VLOOKUP(L3228,[1]listaMateriales!A:K,11,0),"-"),"Sin producto")</f>
        <v>Sin Producto</v>
      </c>
      <c r="W3228" s="6">
        <f>+IF(OR(K3228="27",K3228="28",K3228="29"),VLOOKUP(L3228,[1]listaMateriales!A:E,5,0),0)*N3228/1000</f>
        <v>0</v>
      </c>
      <c r="X3228" s="6">
        <f>+IF(W3228=0,0,T3228/W3228)</f>
        <v>0</v>
      </c>
      <c r="Y3228" s="1" t="str">
        <f>MID(L3228,14,1)</f>
        <v/>
      </c>
      <c r="Z3228" s="2" t="str">
        <f>IF(IFERROR(FIND("PUL",M3228,1),0)&gt;1,"pulido","no")</f>
        <v>no</v>
      </c>
      <c r="AA3228" s="2" t="str">
        <f>IF(IFERROR(FIND("BIOC",M3228,1),0)&gt;1,"BIOCITY","no")</f>
        <v>no</v>
      </c>
      <c r="AB3228" s="2">
        <f>IFERROR(SEARCH("INT",F3228,1),0)+IFERROR(SEARCH("DEV",F3228,1),0)+IFERROR(SEARCH("FC",F3228,1),0)+IFERROR(SEARCH("USD",F3228,1),0)</f>
        <v>0</v>
      </c>
    </row>
    <row r="3229" spans="20:28" x14ac:dyDescent="0.2">
      <c r="T3229" s="6">
        <f>+S3229*N3229</f>
        <v>0</v>
      </c>
      <c r="U3229" s="6">
        <f>+S3229*Q3229</f>
        <v>0</v>
      </c>
      <c r="V3229" s="1" t="str">
        <f>IF(AB3229=0,IFERROR(VLOOKUP(L3229,[1]listaMateriales!A:K,11,0),"-"),"Sin producto")</f>
        <v>Sin Producto</v>
      </c>
      <c r="W3229" s="6">
        <f>+IF(OR(K3229="27",K3229="28",K3229="29"),VLOOKUP(L3229,[1]listaMateriales!A:E,5,0),0)*N3229/1000</f>
        <v>0</v>
      </c>
      <c r="X3229" s="6">
        <f>+IF(W3229=0,0,T3229/W3229)</f>
        <v>0</v>
      </c>
      <c r="Y3229" s="1" t="str">
        <f>MID(L3229,14,1)</f>
        <v/>
      </c>
      <c r="Z3229" s="2" t="str">
        <f>IF(IFERROR(FIND("PUL",M3229,1),0)&gt;1,"pulido","no")</f>
        <v>no</v>
      </c>
      <c r="AA3229" s="2" t="str">
        <f>IF(IFERROR(FIND("BIOC",M3229,1),0)&gt;1,"BIOCITY","no")</f>
        <v>no</v>
      </c>
      <c r="AB3229" s="2">
        <f>IFERROR(SEARCH("INT",F3229,1),0)+IFERROR(SEARCH("DEV",F3229,1),0)+IFERROR(SEARCH("FC",F3229,1),0)+IFERROR(SEARCH("USD",F3229,1),0)</f>
        <v>0</v>
      </c>
    </row>
    <row r="3230" spans="20:28" x14ac:dyDescent="0.2">
      <c r="T3230" s="6">
        <f>+S3230*N3230</f>
        <v>0</v>
      </c>
      <c r="U3230" s="6">
        <f>+S3230*Q3230</f>
        <v>0</v>
      </c>
      <c r="V3230" s="1" t="str">
        <f>IF(AB3230=0,IFERROR(VLOOKUP(L3230,[1]listaMateriales!A:K,11,0),"-"),"Sin producto")</f>
        <v>Sin Producto</v>
      </c>
      <c r="W3230" s="6">
        <f>+IF(OR(K3230="27",K3230="28",K3230="29"),VLOOKUP(L3230,[1]listaMateriales!A:E,5,0),0)*N3230/1000</f>
        <v>0</v>
      </c>
      <c r="X3230" s="6">
        <f>+IF(W3230=0,0,T3230/W3230)</f>
        <v>0</v>
      </c>
      <c r="Y3230" s="1" t="str">
        <f>MID(L3230,14,1)</f>
        <v/>
      </c>
      <c r="Z3230" s="2" t="str">
        <f>IF(IFERROR(FIND("PUL",M3230,1),0)&gt;1,"pulido","no")</f>
        <v>no</v>
      </c>
      <c r="AA3230" s="2" t="str">
        <f>IF(IFERROR(FIND("BIOC",M3230,1),0)&gt;1,"BIOCITY","no")</f>
        <v>no</v>
      </c>
      <c r="AB3230" s="2">
        <f>IFERROR(SEARCH("INT",F3230,1),0)+IFERROR(SEARCH("DEV",F3230,1),0)+IFERROR(SEARCH("FC",F3230,1),0)+IFERROR(SEARCH("USD",F3230,1),0)</f>
        <v>0</v>
      </c>
    </row>
    <row r="3231" spans="20:28" x14ac:dyDescent="0.2">
      <c r="T3231" s="6">
        <f>+S3231*N3231</f>
        <v>0</v>
      </c>
      <c r="U3231" s="6">
        <f>+S3231*Q3231</f>
        <v>0</v>
      </c>
      <c r="V3231" s="1" t="str">
        <f>IF(AB3231=0,IFERROR(VLOOKUP(L3231,[1]listaMateriales!A:K,11,0),"-"),"Sin producto")</f>
        <v>Sin Producto</v>
      </c>
      <c r="W3231" s="6">
        <f>+IF(OR(K3231="27",K3231="28",K3231="29"),VLOOKUP(L3231,[1]listaMateriales!A:E,5,0),0)*N3231/1000</f>
        <v>0</v>
      </c>
      <c r="X3231" s="6">
        <f>+IF(W3231=0,0,T3231/W3231)</f>
        <v>0</v>
      </c>
      <c r="Y3231" s="1" t="str">
        <f>MID(L3231,14,1)</f>
        <v/>
      </c>
      <c r="Z3231" s="2" t="str">
        <f>IF(IFERROR(FIND("PUL",M3231,1),0)&gt;1,"pulido","no")</f>
        <v>no</v>
      </c>
      <c r="AA3231" s="2" t="str">
        <f>IF(IFERROR(FIND("BIOC",M3231,1),0)&gt;1,"BIOCITY","no")</f>
        <v>no</v>
      </c>
      <c r="AB3231" s="2">
        <f>IFERROR(SEARCH("INT",F3231,1),0)+IFERROR(SEARCH("DEV",F3231,1),0)+IFERROR(SEARCH("FC",F3231,1),0)+IFERROR(SEARCH("USD",F3231,1),0)</f>
        <v>0</v>
      </c>
    </row>
    <row r="3232" spans="20:28" x14ac:dyDescent="0.2">
      <c r="T3232" s="6">
        <f>+S3232*N3232</f>
        <v>0</v>
      </c>
      <c r="U3232" s="6">
        <f>+S3232*Q3232</f>
        <v>0</v>
      </c>
      <c r="V3232" s="1" t="str">
        <f>IF(AB3232=0,IFERROR(VLOOKUP(L3232,[1]listaMateriales!A:K,11,0),"-"),"Sin producto")</f>
        <v>Sin Producto</v>
      </c>
      <c r="W3232" s="6">
        <f>+IF(OR(K3232="27",K3232="28",K3232="29"),VLOOKUP(L3232,[1]listaMateriales!A:E,5,0),0)*N3232/1000</f>
        <v>0</v>
      </c>
      <c r="X3232" s="6">
        <f>+IF(W3232=0,0,T3232/W3232)</f>
        <v>0</v>
      </c>
      <c r="Y3232" s="1" t="str">
        <f>MID(L3232,14,1)</f>
        <v/>
      </c>
      <c r="Z3232" s="2" t="str">
        <f>IF(IFERROR(FIND("PUL",M3232,1),0)&gt;1,"pulido","no")</f>
        <v>no</v>
      </c>
      <c r="AA3232" s="2" t="str">
        <f>IF(IFERROR(FIND("BIOC",M3232,1),0)&gt;1,"BIOCITY","no")</f>
        <v>no</v>
      </c>
      <c r="AB3232" s="2">
        <f>IFERROR(SEARCH("INT",F3232,1),0)+IFERROR(SEARCH("DEV",F3232,1),0)+IFERROR(SEARCH("FC",F3232,1),0)+IFERROR(SEARCH("USD",F3232,1),0)</f>
        <v>0</v>
      </c>
    </row>
    <row r="3233" spans="20:28" x14ac:dyDescent="0.2">
      <c r="T3233" s="6">
        <f>+S3233*N3233</f>
        <v>0</v>
      </c>
      <c r="U3233" s="6">
        <f>+S3233*Q3233</f>
        <v>0</v>
      </c>
      <c r="V3233" s="1" t="str">
        <f>IF(AB3233=0,IFERROR(VLOOKUP(L3233,[1]listaMateriales!A:K,11,0),"-"),"Sin producto")</f>
        <v>Sin Producto</v>
      </c>
      <c r="W3233" s="6">
        <f>+IF(OR(K3233="27",K3233="28",K3233="29"),VLOOKUP(L3233,[1]listaMateriales!A:E,5,0),0)*N3233/1000</f>
        <v>0</v>
      </c>
      <c r="X3233" s="6">
        <f>+IF(W3233=0,0,T3233/W3233)</f>
        <v>0</v>
      </c>
      <c r="Y3233" s="1" t="str">
        <f>MID(L3233,14,1)</f>
        <v/>
      </c>
      <c r="Z3233" s="2" t="str">
        <f>IF(IFERROR(FIND("PUL",M3233,1),0)&gt;1,"pulido","no")</f>
        <v>no</v>
      </c>
      <c r="AA3233" s="2" t="str">
        <f>IF(IFERROR(FIND("BIOC",M3233,1),0)&gt;1,"BIOCITY","no")</f>
        <v>no</v>
      </c>
      <c r="AB3233" s="2">
        <f>IFERROR(SEARCH("INT",F3233,1),0)+IFERROR(SEARCH("DEV",F3233,1),0)+IFERROR(SEARCH("FC",F3233,1),0)+IFERROR(SEARCH("USD",F3233,1),0)</f>
        <v>0</v>
      </c>
    </row>
    <row r="3234" spans="20:28" x14ac:dyDescent="0.2">
      <c r="T3234" s="6">
        <f>+S3234*N3234</f>
        <v>0</v>
      </c>
      <c r="U3234" s="6">
        <f>+S3234*Q3234</f>
        <v>0</v>
      </c>
      <c r="V3234" s="1" t="str">
        <f>IF(AB3234=0,IFERROR(VLOOKUP(L3234,[1]listaMateriales!A:K,11,0),"-"),"Sin producto")</f>
        <v>Sin Producto</v>
      </c>
      <c r="W3234" s="6">
        <f>+IF(OR(K3234="27",K3234="28",K3234="29"),VLOOKUP(L3234,[1]listaMateriales!A:E,5,0),0)*N3234/1000</f>
        <v>0</v>
      </c>
      <c r="X3234" s="6">
        <f>+IF(W3234=0,0,T3234/W3234)</f>
        <v>0</v>
      </c>
      <c r="Y3234" s="1" t="str">
        <f>MID(L3234,14,1)</f>
        <v/>
      </c>
      <c r="Z3234" s="2" t="str">
        <f>IF(IFERROR(FIND("PUL",M3234,1),0)&gt;1,"pulido","no")</f>
        <v>no</v>
      </c>
      <c r="AA3234" s="2" t="str">
        <f>IF(IFERROR(FIND("BIOC",M3234,1),0)&gt;1,"BIOCITY","no")</f>
        <v>no</v>
      </c>
      <c r="AB3234" s="2">
        <f>IFERROR(SEARCH("INT",F3234,1),0)+IFERROR(SEARCH("DEV",F3234,1),0)+IFERROR(SEARCH("FC",F3234,1),0)+IFERROR(SEARCH("USD",F3234,1),0)</f>
        <v>0</v>
      </c>
    </row>
    <row r="3235" spans="20:28" x14ac:dyDescent="0.2">
      <c r="T3235" s="6">
        <f>+S3235*N3235</f>
        <v>0</v>
      </c>
      <c r="U3235" s="6">
        <f>+S3235*Q3235</f>
        <v>0</v>
      </c>
      <c r="V3235" s="1" t="str">
        <f>IF(AB3235=0,IFERROR(VLOOKUP(L3235,[1]listaMateriales!A:K,11,0),"-"),"Sin producto")</f>
        <v>Sin Producto</v>
      </c>
      <c r="W3235" s="6">
        <f>+IF(OR(K3235="27",K3235="28",K3235="29"),VLOOKUP(L3235,[1]listaMateriales!A:E,5,0),0)*N3235/1000</f>
        <v>0</v>
      </c>
      <c r="X3235" s="6">
        <f>+IF(W3235=0,0,T3235/W3235)</f>
        <v>0</v>
      </c>
      <c r="Y3235" s="1" t="str">
        <f>MID(L3235,14,1)</f>
        <v/>
      </c>
      <c r="Z3235" s="2" t="str">
        <f>IF(IFERROR(FIND("PUL",M3235,1),0)&gt;1,"pulido","no")</f>
        <v>no</v>
      </c>
      <c r="AA3235" s="2" t="str">
        <f>IF(IFERROR(FIND("BIOC",M3235,1),0)&gt;1,"BIOCITY","no")</f>
        <v>no</v>
      </c>
      <c r="AB3235" s="2">
        <f>IFERROR(SEARCH("INT",F3235,1),0)+IFERROR(SEARCH("DEV",F3235,1),0)+IFERROR(SEARCH("FC",F3235,1),0)+IFERROR(SEARCH("USD",F3235,1),0)</f>
        <v>0</v>
      </c>
    </row>
    <row r="3236" spans="20:28" x14ac:dyDescent="0.2">
      <c r="T3236" s="6">
        <f>+S3236*N3236</f>
        <v>0</v>
      </c>
      <c r="U3236" s="6">
        <f>+S3236*Q3236</f>
        <v>0</v>
      </c>
      <c r="V3236" s="1" t="str">
        <f>IF(AB3236=0,IFERROR(VLOOKUP(L3236,[1]listaMateriales!A:K,11,0),"-"),"Sin producto")</f>
        <v>Sin Producto</v>
      </c>
      <c r="W3236" s="6">
        <f>+IF(OR(K3236="27",K3236="28",K3236="29"),VLOOKUP(L3236,[1]listaMateriales!A:E,5,0),0)*N3236/1000</f>
        <v>0</v>
      </c>
      <c r="X3236" s="6">
        <f>+IF(W3236=0,0,T3236/W3236)</f>
        <v>0</v>
      </c>
      <c r="Y3236" s="1" t="str">
        <f>MID(L3236,14,1)</f>
        <v/>
      </c>
      <c r="Z3236" s="2" t="str">
        <f>IF(IFERROR(FIND("PUL",M3236,1),0)&gt;1,"pulido","no")</f>
        <v>no</v>
      </c>
      <c r="AA3236" s="2" t="str">
        <f>IF(IFERROR(FIND("BIOC",M3236,1),0)&gt;1,"BIOCITY","no")</f>
        <v>no</v>
      </c>
      <c r="AB3236" s="2">
        <f>IFERROR(SEARCH("INT",F3236,1),0)+IFERROR(SEARCH("DEV",F3236,1),0)+IFERROR(SEARCH("FC",F3236,1),0)+IFERROR(SEARCH("USD",F3236,1),0)</f>
        <v>0</v>
      </c>
    </row>
    <row r="3237" spans="20:28" x14ac:dyDescent="0.2">
      <c r="T3237" s="6">
        <f>+S3237*N3237</f>
        <v>0</v>
      </c>
      <c r="U3237" s="6">
        <f>+S3237*Q3237</f>
        <v>0</v>
      </c>
      <c r="V3237" s="1" t="str">
        <f>IF(AB3237=0,IFERROR(VLOOKUP(L3237,[1]listaMateriales!A:K,11,0),"-"),"Sin producto")</f>
        <v>Sin Producto</v>
      </c>
      <c r="W3237" s="6">
        <f>+IF(OR(K3237="27",K3237="28",K3237="29"),VLOOKUP(L3237,[1]listaMateriales!A:E,5,0),0)*N3237/1000</f>
        <v>0</v>
      </c>
      <c r="X3237" s="6">
        <f>+IF(W3237=0,0,T3237/W3237)</f>
        <v>0</v>
      </c>
      <c r="Y3237" s="1" t="str">
        <f>MID(L3237,14,1)</f>
        <v/>
      </c>
      <c r="Z3237" s="2" t="str">
        <f>IF(IFERROR(FIND("PUL",M3237,1),0)&gt;1,"pulido","no")</f>
        <v>no</v>
      </c>
      <c r="AA3237" s="2" t="str">
        <f>IF(IFERROR(FIND("BIOC",M3237,1),0)&gt;1,"BIOCITY","no")</f>
        <v>no</v>
      </c>
      <c r="AB3237" s="2">
        <f>IFERROR(SEARCH("INT",F3237,1),0)+IFERROR(SEARCH("DEV",F3237,1),0)+IFERROR(SEARCH("FC",F3237,1),0)+IFERROR(SEARCH("USD",F3237,1),0)</f>
        <v>0</v>
      </c>
    </row>
    <row r="3238" spans="20:28" x14ac:dyDescent="0.2">
      <c r="T3238" s="6">
        <f>+S3238*N3238</f>
        <v>0</v>
      </c>
      <c r="U3238" s="6">
        <f>+S3238*Q3238</f>
        <v>0</v>
      </c>
      <c r="V3238" s="1" t="str">
        <f>IF(AB3238=0,IFERROR(VLOOKUP(L3238,[1]listaMateriales!A:K,11,0),"-"),"Sin producto")</f>
        <v>Sin Producto</v>
      </c>
      <c r="W3238" s="6">
        <f>+IF(OR(K3238="27",K3238="28",K3238="29"),VLOOKUP(L3238,[1]listaMateriales!A:E,5,0),0)*N3238/1000</f>
        <v>0</v>
      </c>
      <c r="X3238" s="6">
        <f>+IF(W3238=0,0,T3238/W3238)</f>
        <v>0</v>
      </c>
      <c r="Y3238" s="1" t="str">
        <f>MID(L3238,14,1)</f>
        <v/>
      </c>
      <c r="Z3238" s="2" t="str">
        <f>IF(IFERROR(FIND("PUL",M3238,1),0)&gt;1,"pulido","no")</f>
        <v>no</v>
      </c>
      <c r="AA3238" s="2" t="str">
        <f>IF(IFERROR(FIND("BIOC",M3238,1),0)&gt;1,"BIOCITY","no")</f>
        <v>no</v>
      </c>
      <c r="AB3238" s="2">
        <f>IFERROR(SEARCH("INT",F3238,1),0)+IFERROR(SEARCH("DEV",F3238,1),0)+IFERROR(SEARCH("FC",F3238,1),0)+IFERROR(SEARCH("USD",F3238,1),0)</f>
        <v>0</v>
      </c>
    </row>
    <row r="3239" spans="20:28" x14ac:dyDescent="0.2">
      <c r="T3239" s="6">
        <f>+S3239*N3239</f>
        <v>0</v>
      </c>
      <c r="U3239" s="6">
        <f>+S3239*Q3239</f>
        <v>0</v>
      </c>
      <c r="V3239" s="1" t="str">
        <f>IF(AB3239=0,IFERROR(VLOOKUP(L3239,[1]listaMateriales!A:K,11,0),"-"),"Sin producto")</f>
        <v>Sin Producto</v>
      </c>
      <c r="W3239" s="6">
        <f>+IF(OR(K3239="27",K3239="28",K3239="29"),VLOOKUP(L3239,[1]listaMateriales!A:E,5,0),0)*N3239/1000</f>
        <v>0</v>
      </c>
      <c r="X3239" s="6">
        <f>+IF(W3239=0,0,T3239/W3239)</f>
        <v>0</v>
      </c>
      <c r="Y3239" s="1" t="str">
        <f>MID(L3239,14,1)</f>
        <v/>
      </c>
      <c r="Z3239" s="2" t="str">
        <f>IF(IFERROR(FIND("PUL",M3239,1),0)&gt;1,"pulido","no")</f>
        <v>no</v>
      </c>
      <c r="AA3239" s="2" t="str">
        <f>IF(IFERROR(FIND("BIOC",M3239,1),0)&gt;1,"BIOCITY","no")</f>
        <v>no</v>
      </c>
      <c r="AB3239" s="2">
        <f>IFERROR(SEARCH("INT",F3239,1),0)+IFERROR(SEARCH("DEV",F3239,1),0)+IFERROR(SEARCH("FC",F3239,1),0)+IFERROR(SEARCH("USD",F3239,1),0)</f>
        <v>0</v>
      </c>
    </row>
    <row r="3240" spans="20:28" x14ac:dyDescent="0.2">
      <c r="T3240" s="6">
        <f>+S3240*N3240</f>
        <v>0</v>
      </c>
      <c r="U3240" s="6">
        <f>+S3240*Q3240</f>
        <v>0</v>
      </c>
      <c r="V3240" s="1" t="str">
        <f>IF(AB3240=0,IFERROR(VLOOKUP(L3240,[1]listaMateriales!A:K,11,0),"-"),"Sin producto")</f>
        <v>Sin Producto</v>
      </c>
      <c r="W3240" s="6">
        <f>+IF(OR(K3240="27",K3240="28",K3240="29"),VLOOKUP(L3240,[1]listaMateriales!A:E,5,0),0)*N3240/1000</f>
        <v>0</v>
      </c>
      <c r="X3240" s="6">
        <f>+IF(W3240=0,0,T3240/W3240)</f>
        <v>0</v>
      </c>
      <c r="Y3240" s="1" t="str">
        <f>MID(L3240,14,1)</f>
        <v/>
      </c>
      <c r="Z3240" s="2" t="str">
        <f>IF(IFERROR(FIND("PUL",M3240,1),0)&gt;1,"pulido","no")</f>
        <v>no</v>
      </c>
      <c r="AA3240" s="2" t="str">
        <f>IF(IFERROR(FIND("BIOC",M3240,1),0)&gt;1,"BIOCITY","no")</f>
        <v>no</v>
      </c>
      <c r="AB3240" s="2">
        <f>IFERROR(SEARCH("INT",F3240,1),0)+IFERROR(SEARCH("DEV",F3240,1),0)+IFERROR(SEARCH("FC",F3240,1),0)+IFERROR(SEARCH("USD",F3240,1),0)</f>
        <v>0</v>
      </c>
    </row>
    <row r="3241" spans="20:28" x14ac:dyDescent="0.2">
      <c r="T3241" s="6">
        <f>+S3241*N3241</f>
        <v>0</v>
      </c>
      <c r="U3241" s="6">
        <f>+S3241*Q3241</f>
        <v>0</v>
      </c>
      <c r="V3241" s="1" t="str">
        <f>IF(AB3241=0,IFERROR(VLOOKUP(L3241,[1]listaMateriales!A:K,11,0),"-"),"Sin producto")</f>
        <v>Sin Producto</v>
      </c>
      <c r="W3241" s="6">
        <f>+IF(OR(K3241="27",K3241="28",K3241="29"),VLOOKUP(L3241,[1]listaMateriales!A:E,5,0),0)*N3241/1000</f>
        <v>0</v>
      </c>
      <c r="X3241" s="6">
        <f>+IF(W3241=0,0,T3241/W3241)</f>
        <v>0</v>
      </c>
      <c r="Y3241" s="1" t="str">
        <f>MID(L3241,14,1)</f>
        <v/>
      </c>
      <c r="Z3241" s="2" t="str">
        <f>IF(IFERROR(FIND("PUL",M3241,1),0)&gt;1,"pulido","no")</f>
        <v>no</v>
      </c>
      <c r="AA3241" s="2" t="str">
        <f>IF(IFERROR(FIND("BIOC",M3241,1),0)&gt;1,"BIOCITY","no")</f>
        <v>no</v>
      </c>
      <c r="AB3241" s="2">
        <f>IFERROR(SEARCH("INT",F3241,1),0)+IFERROR(SEARCH("DEV",F3241,1),0)+IFERROR(SEARCH("FC",F3241,1),0)+IFERROR(SEARCH("USD",F3241,1),0)</f>
        <v>0</v>
      </c>
    </row>
    <row r="3242" spans="20:28" x14ac:dyDescent="0.2">
      <c r="T3242" s="6">
        <f>+S3242*N3242</f>
        <v>0</v>
      </c>
      <c r="U3242" s="6">
        <f>+S3242*Q3242</f>
        <v>0</v>
      </c>
      <c r="V3242" s="1" t="str">
        <f>IF(AB3242=0,IFERROR(VLOOKUP(L3242,[1]listaMateriales!A:K,11,0),"-"),"Sin producto")</f>
        <v>Sin Producto</v>
      </c>
      <c r="W3242" s="6">
        <f>+IF(OR(K3242="27",K3242="28",K3242="29"),VLOOKUP(L3242,[1]listaMateriales!A:E,5,0),0)*N3242/1000</f>
        <v>0</v>
      </c>
      <c r="X3242" s="6">
        <f>+IF(W3242=0,0,T3242/W3242)</f>
        <v>0</v>
      </c>
      <c r="Y3242" s="1" t="str">
        <f>MID(L3242,14,1)</f>
        <v/>
      </c>
      <c r="Z3242" s="2" t="str">
        <f>IF(IFERROR(FIND("PUL",M3242,1),0)&gt;1,"pulido","no")</f>
        <v>no</v>
      </c>
      <c r="AA3242" s="2" t="str">
        <f>IF(IFERROR(FIND("BIOC",M3242,1),0)&gt;1,"BIOCITY","no")</f>
        <v>no</v>
      </c>
      <c r="AB3242" s="2">
        <f>IFERROR(SEARCH("INT",F3242,1),0)+IFERROR(SEARCH("DEV",F3242,1),0)+IFERROR(SEARCH("FC",F3242,1),0)+IFERROR(SEARCH("USD",F3242,1),0)</f>
        <v>0</v>
      </c>
    </row>
    <row r="3243" spans="20:28" x14ac:dyDescent="0.2">
      <c r="T3243" s="6">
        <f>+S3243*N3243</f>
        <v>0</v>
      </c>
      <c r="U3243" s="6">
        <f>+S3243*Q3243</f>
        <v>0</v>
      </c>
      <c r="V3243" s="1" t="str">
        <f>IF(AB3243=0,IFERROR(VLOOKUP(L3243,[1]listaMateriales!A:K,11,0),"-"),"Sin producto")</f>
        <v>Sin Producto</v>
      </c>
      <c r="W3243" s="6">
        <f>+IF(OR(K3243="27",K3243="28",K3243="29"),VLOOKUP(L3243,[1]listaMateriales!A:E,5,0),0)*N3243/1000</f>
        <v>0</v>
      </c>
      <c r="X3243" s="6">
        <f>+IF(W3243=0,0,T3243/W3243)</f>
        <v>0</v>
      </c>
      <c r="Y3243" s="1" t="str">
        <f>MID(L3243,14,1)</f>
        <v/>
      </c>
      <c r="Z3243" s="2" t="str">
        <f>IF(IFERROR(FIND("PUL",M3243,1),0)&gt;1,"pulido","no")</f>
        <v>no</v>
      </c>
      <c r="AA3243" s="2" t="str">
        <f>IF(IFERROR(FIND("BIOC",M3243,1),0)&gt;1,"BIOCITY","no")</f>
        <v>no</v>
      </c>
      <c r="AB3243" s="2">
        <f>IFERROR(SEARCH("INT",F3243,1),0)+IFERROR(SEARCH("DEV",F3243,1),0)+IFERROR(SEARCH("FC",F3243,1),0)+IFERROR(SEARCH("USD",F3243,1),0)</f>
        <v>0</v>
      </c>
    </row>
    <row r="3244" spans="20:28" x14ac:dyDescent="0.2">
      <c r="T3244" s="6">
        <f>+S3244*N3244</f>
        <v>0</v>
      </c>
      <c r="U3244" s="6">
        <f>+S3244*Q3244</f>
        <v>0</v>
      </c>
      <c r="V3244" s="1" t="str">
        <f>IF(AB3244=0,IFERROR(VLOOKUP(L3244,[1]listaMateriales!A:K,11,0),"-"),"Sin producto")</f>
        <v>Sin Producto</v>
      </c>
      <c r="W3244" s="6">
        <f>+IF(OR(K3244="27",K3244="28",K3244="29"),VLOOKUP(L3244,[1]listaMateriales!A:E,5,0),0)*N3244/1000</f>
        <v>0</v>
      </c>
      <c r="X3244" s="6">
        <f>+IF(W3244=0,0,T3244/W3244)</f>
        <v>0</v>
      </c>
      <c r="Y3244" s="1" t="str">
        <f>MID(L3244,14,1)</f>
        <v/>
      </c>
      <c r="Z3244" s="2" t="str">
        <f>IF(IFERROR(FIND("PUL",M3244,1),0)&gt;1,"pulido","no")</f>
        <v>no</v>
      </c>
      <c r="AA3244" s="2" t="str">
        <f>IF(IFERROR(FIND("BIOC",M3244,1),0)&gt;1,"BIOCITY","no")</f>
        <v>no</v>
      </c>
      <c r="AB3244" s="2">
        <f>IFERROR(SEARCH("INT",F3244,1),0)+IFERROR(SEARCH("DEV",F3244,1),0)+IFERROR(SEARCH("FC",F3244,1),0)+IFERROR(SEARCH("USD",F3244,1),0)</f>
        <v>0</v>
      </c>
    </row>
    <row r="3245" spans="20:28" x14ac:dyDescent="0.2">
      <c r="T3245" s="6">
        <f>+S3245*N3245</f>
        <v>0</v>
      </c>
      <c r="U3245" s="6">
        <f>+S3245*Q3245</f>
        <v>0</v>
      </c>
      <c r="V3245" s="1" t="str">
        <f>IF(AB3245=0,IFERROR(VLOOKUP(L3245,[1]listaMateriales!A:K,11,0),"-"),"Sin producto")</f>
        <v>Sin Producto</v>
      </c>
      <c r="W3245" s="6">
        <f>+IF(OR(K3245="27",K3245="28",K3245="29"),VLOOKUP(L3245,[1]listaMateriales!A:E,5,0),0)*N3245/1000</f>
        <v>0</v>
      </c>
      <c r="X3245" s="6">
        <f>+IF(W3245=0,0,T3245/W3245)</f>
        <v>0</v>
      </c>
      <c r="Y3245" s="1" t="str">
        <f>MID(L3245,14,1)</f>
        <v/>
      </c>
      <c r="Z3245" s="2" t="str">
        <f>IF(IFERROR(FIND("PUL",M3245,1),0)&gt;1,"pulido","no")</f>
        <v>no</v>
      </c>
      <c r="AA3245" s="2" t="str">
        <f>IF(IFERROR(FIND("BIOC",M3245,1),0)&gt;1,"BIOCITY","no")</f>
        <v>no</v>
      </c>
      <c r="AB3245" s="2">
        <f>IFERROR(SEARCH("INT",F3245,1),0)+IFERROR(SEARCH("DEV",F3245,1),0)+IFERROR(SEARCH("FC",F3245,1),0)+IFERROR(SEARCH("USD",F3245,1),0)</f>
        <v>0</v>
      </c>
    </row>
    <row r="3246" spans="20:28" x14ac:dyDescent="0.2">
      <c r="T3246" s="6">
        <f>+S3246*N3246</f>
        <v>0</v>
      </c>
      <c r="U3246" s="6">
        <f>+S3246*Q3246</f>
        <v>0</v>
      </c>
      <c r="V3246" s="1" t="str">
        <f>IF(AB3246=0,IFERROR(VLOOKUP(L3246,[1]listaMateriales!A:K,11,0),"-"),"Sin producto")</f>
        <v>Sin Producto</v>
      </c>
      <c r="W3246" s="6">
        <f>+IF(OR(K3246="27",K3246="28",K3246="29"),VLOOKUP(L3246,[1]listaMateriales!A:E,5,0),0)*N3246/1000</f>
        <v>0</v>
      </c>
      <c r="X3246" s="6">
        <f>+IF(W3246=0,0,T3246/W3246)</f>
        <v>0</v>
      </c>
      <c r="Y3246" s="1" t="str">
        <f>MID(L3246,14,1)</f>
        <v/>
      </c>
      <c r="Z3246" s="2" t="str">
        <f>IF(IFERROR(FIND("PUL",M3246,1),0)&gt;1,"pulido","no")</f>
        <v>no</v>
      </c>
      <c r="AA3246" s="2" t="str">
        <f>IF(IFERROR(FIND("BIOC",M3246,1),0)&gt;1,"BIOCITY","no")</f>
        <v>no</v>
      </c>
      <c r="AB3246" s="2">
        <f>IFERROR(SEARCH("INT",F3246,1),0)+IFERROR(SEARCH("DEV",F3246,1),0)+IFERROR(SEARCH("FC",F3246,1),0)+IFERROR(SEARCH("USD",F3246,1),0)</f>
        <v>0</v>
      </c>
    </row>
    <row r="3247" spans="20:28" x14ac:dyDescent="0.2">
      <c r="T3247" s="6">
        <f>+S3247*N3247</f>
        <v>0</v>
      </c>
      <c r="U3247" s="6">
        <f>+S3247*Q3247</f>
        <v>0</v>
      </c>
      <c r="V3247" s="1" t="str">
        <f>IF(AB3247=0,IFERROR(VLOOKUP(L3247,[1]listaMateriales!A:K,11,0),"-"),"Sin producto")</f>
        <v>Sin Producto</v>
      </c>
      <c r="W3247" s="6">
        <f>+IF(OR(K3247="27",K3247="28",K3247="29"),VLOOKUP(L3247,[1]listaMateriales!A:E,5,0),0)*N3247/1000</f>
        <v>0</v>
      </c>
      <c r="X3247" s="6">
        <f>+IF(W3247=0,0,T3247/W3247)</f>
        <v>0</v>
      </c>
      <c r="Y3247" s="1" t="str">
        <f>MID(L3247,14,1)</f>
        <v/>
      </c>
      <c r="Z3247" s="2" t="str">
        <f>IF(IFERROR(FIND("PUL",M3247,1),0)&gt;1,"pulido","no")</f>
        <v>no</v>
      </c>
      <c r="AA3247" s="2" t="str">
        <f>IF(IFERROR(FIND("BIOC",M3247,1),0)&gt;1,"BIOCITY","no")</f>
        <v>no</v>
      </c>
      <c r="AB3247" s="2">
        <f>IFERROR(SEARCH("INT",F3247,1),0)+IFERROR(SEARCH("DEV",F3247,1),0)+IFERROR(SEARCH("FC",F3247,1),0)+IFERROR(SEARCH("USD",F3247,1),0)</f>
        <v>0</v>
      </c>
    </row>
    <row r="3248" spans="20:28" x14ac:dyDescent="0.2">
      <c r="T3248" s="6">
        <f>+S3248*N3248</f>
        <v>0</v>
      </c>
      <c r="U3248" s="6">
        <f>+S3248*Q3248</f>
        <v>0</v>
      </c>
      <c r="V3248" s="1" t="str">
        <f>IF(AB3248=0,IFERROR(VLOOKUP(L3248,[1]listaMateriales!A:K,11,0),"-"),"Sin producto")</f>
        <v>Sin Producto</v>
      </c>
      <c r="W3248" s="6">
        <f>+IF(OR(K3248="27",K3248="28",K3248="29"),VLOOKUP(L3248,[1]listaMateriales!A:E,5,0),0)*N3248/1000</f>
        <v>0</v>
      </c>
      <c r="X3248" s="6">
        <f>+IF(W3248=0,0,T3248/W3248)</f>
        <v>0</v>
      </c>
      <c r="Y3248" s="1" t="str">
        <f>MID(L3248,14,1)</f>
        <v/>
      </c>
      <c r="Z3248" s="2" t="str">
        <f>IF(IFERROR(FIND("PUL",M3248,1),0)&gt;1,"pulido","no")</f>
        <v>no</v>
      </c>
      <c r="AA3248" s="2" t="str">
        <f>IF(IFERROR(FIND("BIOC",M3248,1),0)&gt;1,"BIOCITY","no")</f>
        <v>no</v>
      </c>
      <c r="AB3248" s="2">
        <f>IFERROR(SEARCH("INT",F3248,1),0)+IFERROR(SEARCH("DEV",F3248,1),0)+IFERROR(SEARCH("FC",F3248,1),0)+IFERROR(SEARCH("USD",F3248,1),0)</f>
        <v>0</v>
      </c>
    </row>
    <row r="3249" spans="20:28" x14ac:dyDescent="0.2">
      <c r="T3249" s="6">
        <f>+S3249*N3249</f>
        <v>0</v>
      </c>
      <c r="U3249" s="6">
        <f>+S3249*Q3249</f>
        <v>0</v>
      </c>
      <c r="V3249" s="1" t="str">
        <f>IF(AB3249=0,IFERROR(VLOOKUP(L3249,[1]listaMateriales!A:K,11,0),"-"),"Sin producto")</f>
        <v>Sin Producto</v>
      </c>
      <c r="W3249" s="6">
        <f>+IF(OR(K3249="27",K3249="28",K3249="29"),VLOOKUP(L3249,[1]listaMateriales!A:E,5,0),0)*N3249/1000</f>
        <v>0</v>
      </c>
      <c r="X3249" s="6">
        <f>+IF(W3249=0,0,T3249/W3249)</f>
        <v>0</v>
      </c>
      <c r="Y3249" s="1" t="str">
        <f>MID(L3249,14,1)</f>
        <v/>
      </c>
      <c r="Z3249" s="2" t="str">
        <f>IF(IFERROR(FIND("PUL",M3249,1),0)&gt;1,"pulido","no")</f>
        <v>no</v>
      </c>
      <c r="AA3249" s="2" t="str">
        <f>IF(IFERROR(FIND("BIOC",M3249,1),0)&gt;1,"BIOCITY","no")</f>
        <v>no</v>
      </c>
      <c r="AB3249" s="2">
        <f>IFERROR(SEARCH("INT",F3249,1),0)+IFERROR(SEARCH("DEV",F3249,1),0)+IFERROR(SEARCH("FC",F3249,1),0)+IFERROR(SEARCH("USD",F3249,1),0)</f>
        <v>0</v>
      </c>
    </row>
    <row r="3250" spans="20:28" x14ac:dyDescent="0.2">
      <c r="T3250" s="6">
        <f>+S3250*N3250</f>
        <v>0</v>
      </c>
      <c r="U3250" s="6">
        <f>+S3250*Q3250</f>
        <v>0</v>
      </c>
      <c r="V3250" s="1" t="str">
        <f>IF(AB3250=0,IFERROR(VLOOKUP(L3250,[1]listaMateriales!A:K,11,0),"-"),"Sin producto")</f>
        <v>Sin Producto</v>
      </c>
      <c r="W3250" s="6">
        <f>+IF(OR(K3250="27",K3250="28",K3250="29"),VLOOKUP(L3250,[1]listaMateriales!A:E,5,0),0)*N3250/1000</f>
        <v>0</v>
      </c>
      <c r="X3250" s="6">
        <f>+IF(W3250=0,0,T3250/W3250)</f>
        <v>0</v>
      </c>
      <c r="Y3250" s="1" t="str">
        <f>MID(L3250,14,1)</f>
        <v/>
      </c>
      <c r="Z3250" s="2" t="str">
        <f>IF(IFERROR(FIND("PUL",M3250,1),0)&gt;1,"pulido","no")</f>
        <v>no</v>
      </c>
      <c r="AA3250" s="2" t="str">
        <f>IF(IFERROR(FIND("BIOC",M3250,1),0)&gt;1,"BIOCITY","no")</f>
        <v>no</v>
      </c>
      <c r="AB3250" s="2">
        <f>IFERROR(SEARCH("INT",F3250,1),0)+IFERROR(SEARCH("DEV",F3250,1),0)+IFERROR(SEARCH("FC",F3250,1),0)+IFERROR(SEARCH("USD",F3250,1),0)</f>
        <v>0</v>
      </c>
    </row>
    <row r="3251" spans="20:28" x14ac:dyDescent="0.2">
      <c r="T3251" s="6">
        <f>+S3251*N3251</f>
        <v>0</v>
      </c>
      <c r="U3251" s="6">
        <f>+S3251*Q3251</f>
        <v>0</v>
      </c>
      <c r="V3251" s="1" t="str">
        <f>IF(AB3251=0,IFERROR(VLOOKUP(L3251,[1]listaMateriales!A:K,11,0),"-"),"Sin producto")</f>
        <v>Sin Producto</v>
      </c>
      <c r="W3251" s="6">
        <f>+IF(OR(K3251="27",K3251="28",K3251="29"),VLOOKUP(L3251,[1]listaMateriales!A:E,5,0),0)*N3251/1000</f>
        <v>0</v>
      </c>
      <c r="X3251" s="6">
        <f>+IF(W3251=0,0,T3251/W3251)</f>
        <v>0</v>
      </c>
      <c r="Y3251" s="1" t="str">
        <f>MID(L3251,14,1)</f>
        <v/>
      </c>
      <c r="Z3251" s="2" t="str">
        <f>IF(IFERROR(FIND("PUL",M3251,1),0)&gt;1,"pulido","no")</f>
        <v>no</v>
      </c>
      <c r="AA3251" s="2" t="str">
        <f>IF(IFERROR(FIND("BIOC",M3251,1),0)&gt;1,"BIOCITY","no")</f>
        <v>no</v>
      </c>
      <c r="AB3251" s="2">
        <f>IFERROR(SEARCH("INT",F3251,1),0)+IFERROR(SEARCH("DEV",F3251,1),0)+IFERROR(SEARCH("FC",F3251,1),0)+IFERROR(SEARCH("USD",F3251,1),0)</f>
        <v>0</v>
      </c>
    </row>
    <row r="3252" spans="20:28" x14ac:dyDescent="0.2">
      <c r="T3252" s="6">
        <f>+S3252*N3252</f>
        <v>0</v>
      </c>
      <c r="U3252" s="6">
        <f>+S3252*Q3252</f>
        <v>0</v>
      </c>
      <c r="V3252" s="1" t="str">
        <f>IF(AB3252=0,IFERROR(VLOOKUP(L3252,[1]listaMateriales!A:K,11,0),"-"),"Sin producto")</f>
        <v>Sin Producto</v>
      </c>
      <c r="W3252" s="6">
        <f>+IF(OR(K3252="27",K3252="28",K3252="29"),VLOOKUP(L3252,[1]listaMateriales!A:E,5,0),0)*N3252/1000</f>
        <v>0</v>
      </c>
      <c r="X3252" s="6">
        <f>+IF(W3252=0,0,T3252/W3252)</f>
        <v>0</v>
      </c>
      <c r="Y3252" s="1" t="str">
        <f>MID(L3252,14,1)</f>
        <v/>
      </c>
      <c r="Z3252" s="2" t="str">
        <f>IF(IFERROR(FIND("PUL",M3252,1),0)&gt;1,"pulido","no")</f>
        <v>no</v>
      </c>
      <c r="AA3252" s="2" t="str">
        <f>IF(IFERROR(FIND("BIOC",M3252,1),0)&gt;1,"BIOCITY","no")</f>
        <v>no</v>
      </c>
      <c r="AB3252" s="2">
        <f>IFERROR(SEARCH("INT",F3252,1),0)+IFERROR(SEARCH("DEV",F3252,1),0)+IFERROR(SEARCH("FC",F3252,1),0)+IFERROR(SEARCH("USD",F3252,1),0)</f>
        <v>0</v>
      </c>
    </row>
    <row r="3253" spans="20:28" x14ac:dyDescent="0.2">
      <c r="T3253" s="6">
        <f>+S3253*N3253</f>
        <v>0</v>
      </c>
      <c r="U3253" s="6">
        <f>+S3253*Q3253</f>
        <v>0</v>
      </c>
      <c r="V3253" s="1" t="str">
        <f>IF(AB3253=0,IFERROR(VLOOKUP(L3253,[1]listaMateriales!A:K,11,0),"-"),"Sin producto")</f>
        <v>Sin Producto</v>
      </c>
      <c r="W3253" s="6">
        <f>+IF(OR(K3253="27",K3253="28",K3253="29"),VLOOKUP(L3253,[1]listaMateriales!A:E,5,0),0)*N3253/1000</f>
        <v>0</v>
      </c>
      <c r="X3253" s="6">
        <f>+IF(W3253=0,0,T3253/W3253)</f>
        <v>0</v>
      </c>
      <c r="Y3253" s="1" t="str">
        <f>MID(L3253,14,1)</f>
        <v/>
      </c>
      <c r="Z3253" s="2" t="str">
        <f>IF(IFERROR(FIND("PUL",M3253,1),0)&gt;1,"pulido","no")</f>
        <v>no</v>
      </c>
      <c r="AA3253" s="2" t="str">
        <f>IF(IFERROR(FIND("BIOC",M3253,1),0)&gt;1,"BIOCITY","no")</f>
        <v>no</v>
      </c>
      <c r="AB3253" s="2">
        <f>IFERROR(SEARCH("INT",F3253,1),0)+IFERROR(SEARCH("DEV",F3253,1),0)+IFERROR(SEARCH("FC",F3253,1),0)+IFERROR(SEARCH("USD",F3253,1),0)</f>
        <v>0</v>
      </c>
    </row>
    <row r="3254" spans="20:28" x14ac:dyDescent="0.2">
      <c r="T3254" s="6">
        <f>+S3254*N3254</f>
        <v>0</v>
      </c>
      <c r="U3254" s="6">
        <f>+S3254*Q3254</f>
        <v>0</v>
      </c>
      <c r="V3254" s="1" t="str">
        <f>IF(AB3254=0,IFERROR(VLOOKUP(L3254,[1]listaMateriales!A:K,11,0),"-"),"Sin producto")</f>
        <v>Sin Producto</v>
      </c>
      <c r="W3254" s="6">
        <f>+IF(OR(K3254="27",K3254="28",K3254="29"),VLOOKUP(L3254,[1]listaMateriales!A:E,5,0),0)*N3254/1000</f>
        <v>0</v>
      </c>
      <c r="X3254" s="6">
        <f>+IF(W3254=0,0,T3254/W3254)</f>
        <v>0</v>
      </c>
      <c r="Y3254" s="1" t="str">
        <f>MID(L3254,14,1)</f>
        <v/>
      </c>
      <c r="Z3254" s="2" t="str">
        <f>IF(IFERROR(FIND("PUL",M3254,1),0)&gt;1,"pulido","no")</f>
        <v>no</v>
      </c>
      <c r="AA3254" s="2" t="str">
        <f>IF(IFERROR(FIND("BIOC",M3254,1),0)&gt;1,"BIOCITY","no")</f>
        <v>no</v>
      </c>
      <c r="AB3254" s="2">
        <f>IFERROR(SEARCH("INT",F3254,1),0)+IFERROR(SEARCH("DEV",F3254,1),0)+IFERROR(SEARCH("FC",F3254,1),0)+IFERROR(SEARCH("USD",F3254,1),0)</f>
        <v>0</v>
      </c>
    </row>
    <row r="3255" spans="20:28" x14ac:dyDescent="0.2">
      <c r="T3255" s="6">
        <f>+S3255*N3255</f>
        <v>0</v>
      </c>
      <c r="U3255" s="6">
        <f>+S3255*Q3255</f>
        <v>0</v>
      </c>
      <c r="V3255" s="1" t="str">
        <f>IF(AB3255=0,IFERROR(VLOOKUP(L3255,[1]listaMateriales!A:K,11,0),"-"),"Sin producto")</f>
        <v>Sin Producto</v>
      </c>
      <c r="W3255" s="6">
        <f>+IF(OR(K3255="27",K3255="28",K3255="29"),VLOOKUP(L3255,[1]listaMateriales!A:E,5,0),0)*N3255/1000</f>
        <v>0</v>
      </c>
      <c r="X3255" s="6">
        <f>+IF(W3255=0,0,T3255/W3255)</f>
        <v>0</v>
      </c>
      <c r="Y3255" s="1" t="str">
        <f>MID(L3255,14,1)</f>
        <v/>
      </c>
      <c r="Z3255" s="2" t="str">
        <f>IF(IFERROR(FIND("PUL",M3255,1),0)&gt;1,"pulido","no")</f>
        <v>no</v>
      </c>
      <c r="AA3255" s="2" t="str">
        <f>IF(IFERROR(FIND("BIOC",M3255,1),0)&gt;1,"BIOCITY","no")</f>
        <v>no</v>
      </c>
      <c r="AB3255" s="2">
        <f>IFERROR(SEARCH("INT",F3255,1),0)+IFERROR(SEARCH("DEV",F3255,1),0)+IFERROR(SEARCH("FC",F3255,1),0)+IFERROR(SEARCH("USD",F3255,1),0)</f>
        <v>0</v>
      </c>
    </row>
    <row r="3256" spans="20:28" x14ac:dyDescent="0.2">
      <c r="T3256" s="6">
        <f>+S3256*N3256</f>
        <v>0</v>
      </c>
      <c r="U3256" s="6">
        <f>+S3256*Q3256</f>
        <v>0</v>
      </c>
      <c r="V3256" s="1" t="str">
        <f>IF(AB3256=0,IFERROR(VLOOKUP(L3256,[1]listaMateriales!A:K,11,0),"-"),"Sin producto")</f>
        <v>Sin Producto</v>
      </c>
      <c r="W3256" s="6">
        <f>+IF(OR(K3256="27",K3256="28",K3256="29"),VLOOKUP(L3256,[1]listaMateriales!A:E,5,0),0)*N3256/1000</f>
        <v>0</v>
      </c>
      <c r="X3256" s="6">
        <f>+IF(W3256=0,0,T3256/W3256)</f>
        <v>0</v>
      </c>
      <c r="Y3256" s="1" t="str">
        <f>MID(L3256,14,1)</f>
        <v/>
      </c>
      <c r="Z3256" s="2" t="str">
        <f>IF(IFERROR(FIND("PUL",M3256,1),0)&gt;1,"pulido","no")</f>
        <v>no</v>
      </c>
      <c r="AA3256" s="2" t="str">
        <f>IF(IFERROR(FIND("BIOC",M3256,1),0)&gt;1,"BIOCITY","no")</f>
        <v>no</v>
      </c>
      <c r="AB3256" s="2">
        <f>IFERROR(SEARCH("INT",F3256,1),0)+IFERROR(SEARCH("DEV",F3256,1),0)+IFERROR(SEARCH("FC",F3256,1),0)+IFERROR(SEARCH("USD",F3256,1),0)</f>
        <v>0</v>
      </c>
    </row>
    <row r="3257" spans="20:28" x14ac:dyDescent="0.2">
      <c r="T3257" s="6">
        <f>+S3257*N3257</f>
        <v>0</v>
      </c>
      <c r="U3257" s="6">
        <f>+S3257*Q3257</f>
        <v>0</v>
      </c>
      <c r="V3257" s="1" t="str">
        <f>IF(AB3257=0,IFERROR(VLOOKUP(L3257,[1]listaMateriales!A:K,11,0),"-"),"Sin producto")</f>
        <v>Sin Producto</v>
      </c>
      <c r="W3257" s="6">
        <f>+IF(OR(K3257="27",K3257="28",K3257="29"),VLOOKUP(L3257,[1]listaMateriales!A:E,5,0),0)*N3257/1000</f>
        <v>0</v>
      </c>
      <c r="X3257" s="6">
        <f>+IF(W3257=0,0,T3257/W3257)</f>
        <v>0</v>
      </c>
      <c r="Y3257" s="1" t="str">
        <f>MID(L3257,14,1)</f>
        <v/>
      </c>
      <c r="Z3257" s="2" t="str">
        <f>IF(IFERROR(FIND("PUL",M3257,1),0)&gt;1,"pulido","no")</f>
        <v>no</v>
      </c>
      <c r="AA3257" s="2" t="str">
        <f>IF(IFERROR(FIND("BIOC",M3257,1),0)&gt;1,"BIOCITY","no")</f>
        <v>no</v>
      </c>
      <c r="AB3257" s="2">
        <f>IFERROR(SEARCH("INT",F3257,1),0)+IFERROR(SEARCH("DEV",F3257,1),0)+IFERROR(SEARCH("FC",F3257,1),0)+IFERROR(SEARCH("USD",F3257,1),0)</f>
        <v>0</v>
      </c>
    </row>
    <row r="3258" spans="20:28" x14ac:dyDescent="0.2">
      <c r="T3258" s="6">
        <f>+S3258*N3258</f>
        <v>0</v>
      </c>
      <c r="U3258" s="6">
        <f>+S3258*Q3258</f>
        <v>0</v>
      </c>
      <c r="V3258" s="1" t="str">
        <f>IF(AB3258=0,IFERROR(VLOOKUP(L3258,[1]listaMateriales!A:K,11,0),"-"),"Sin producto")</f>
        <v>Sin Producto</v>
      </c>
      <c r="W3258" s="6">
        <f>+IF(OR(K3258="27",K3258="28",K3258="29"),VLOOKUP(L3258,[1]listaMateriales!A:E,5,0),0)*N3258/1000</f>
        <v>0</v>
      </c>
      <c r="X3258" s="6">
        <f>+IF(W3258=0,0,T3258/W3258)</f>
        <v>0</v>
      </c>
      <c r="Y3258" s="1" t="str">
        <f>MID(L3258,14,1)</f>
        <v/>
      </c>
      <c r="Z3258" s="2" t="str">
        <f>IF(IFERROR(FIND("PUL",M3258,1),0)&gt;1,"pulido","no")</f>
        <v>no</v>
      </c>
      <c r="AA3258" s="2" t="str">
        <f>IF(IFERROR(FIND("BIOC",M3258,1),0)&gt;1,"BIOCITY","no")</f>
        <v>no</v>
      </c>
      <c r="AB3258" s="2">
        <f>IFERROR(SEARCH("INT",F3258,1),0)+IFERROR(SEARCH("DEV",F3258,1),0)+IFERROR(SEARCH("FC",F3258,1),0)+IFERROR(SEARCH("USD",F3258,1),0)</f>
        <v>0</v>
      </c>
    </row>
    <row r="3259" spans="20:28" x14ac:dyDescent="0.2">
      <c r="T3259" s="6">
        <f>+S3259*N3259</f>
        <v>0</v>
      </c>
      <c r="U3259" s="6">
        <f>+S3259*Q3259</f>
        <v>0</v>
      </c>
      <c r="V3259" s="1" t="str">
        <f>IF(AB3259=0,IFERROR(VLOOKUP(L3259,[1]listaMateriales!A:K,11,0),"-"),"Sin producto")</f>
        <v>Sin Producto</v>
      </c>
      <c r="W3259" s="6">
        <f>+IF(OR(K3259="27",K3259="28",K3259="29"),VLOOKUP(L3259,[1]listaMateriales!A:E,5,0),0)*N3259/1000</f>
        <v>0</v>
      </c>
      <c r="X3259" s="6">
        <f>+IF(W3259=0,0,T3259/W3259)</f>
        <v>0</v>
      </c>
      <c r="Y3259" s="1" t="str">
        <f>MID(L3259,14,1)</f>
        <v/>
      </c>
      <c r="Z3259" s="2" t="str">
        <f>IF(IFERROR(FIND("PUL",M3259,1),0)&gt;1,"pulido","no")</f>
        <v>no</v>
      </c>
      <c r="AA3259" s="2" t="str">
        <f>IF(IFERROR(FIND("BIOC",M3259,1),0)&gt;1,"BIOCITY","no")</f>
        <v>no</v>
      </c>
      <c r="AB3259" s="2">
        <f>IFERROR(SEARCH("INT",F3259,1),0)+IFERROR(SEARCH("DEV",F3259,1),0)+IFERROR(SEARCH("FC",F3259,1),0)+IFERROR(SEARCH("USD",F3259,1),0)</f>
        <v>0</v>
      </c>
    </row>
    <row r="3260" spans="20:28" x14ac:dyDescent="0.2">
      <c r="T3260" s="6">
        <f>+S3260*N3260</f>
        <v>0</v>
      </c>
      <c r="U3260" s="6">
        <f>+S3260*Q3260</f>
        <v>0</v>
      </c>
      <c r="V3260" s="1" t="str">
        <f>IF(AB3260=0,IFERROR(VLOOKUP(L3260,[1]listaMateriales!A:K,11,0),"-"),"Sin producto")</f>
        <v>Sin Producto</v>
      </c>
      <c r="W3260" s="6">
        <f>+IF(OR(K3260="27",K3260="28",K3260="29"),VLOOKUP(L3260,[1]listaMateriales!A:E,5,0),0)*N3260/1000</f>
        <v>0</v>
      </c>
      <c r="X3260" s="6">
        <f>+IF(W3260=0,0,T3260/W3260)</f>
        <v>0</v>
      </c>
      <c r="Y3260" s="1" t="str">
        <f>MID(L3260,14,1)</f>
        <v/>
      </c>
      <c r="Z3260" s="2" t="str">
        <f>IF(IFERROR(FIND("PUL",M3260,1),0)&gt;1,"pulido","no")</f>
        <v>no</v>
      </c>
      <c r="AA3260" s="2" t="str">
        <f>IF(IFERROR(FIND("BIOC",M3260,1),0)&gt;1,"BIOCITY","no")</f>
        <v>no</v>
      </c>
      <c r="AB3260" s="2">
        <f>IFERROR(SEARCH("INT",F3260,1),0)+IFERROR(SEARCH("DEV",F3260,1),0)+IFERROR(SEARCH("FC",F3260,1),0)+IFERROR(SEARCH("USD",F3260,1),0)</f>
        <v>0</v>
      </c>
    </row>
    <row r="3261" spans="20:28" x14ac:dyDescent="0.2">
      <c r="T3261" s="6">
        <f>+S3261*N3261</f>
        <v>0</v>
      </c>
      <c r="U3261" s="6">
        <f>+S3261*Q3261</f>
        <v>0</v>
      </c>
      <c r="V3261" s="1" t="str">
        <f>IF(AB3261=0,IFERROR(VLOOKUP(L3261,[1]listaMateriales!A:K,11,0),"-"),"Sin producto")</f>
        <v>Sin Producto</v>
      </c>
      <c r="W3261" s="6">
        <f>+IF(OR(K3261="27",K3261="28",K3261="29"),VLOOKUP(L3261,[1]listaMateriales!A:E,5,0),0)*N3261/1000</f>
        <v>0</v>
      </c>
      <c r="X3261" s="6">
        <f>+IF(W3261=0,0,T3261/W3261)</f>
        <v>0</v>
      </c>
      <c r="Y3261" s="1" t="str">
        <f>MID(L3261,14,1)</f>
        <v/>
      </c>
      <c r="Z3261" s="2" t="str">
        <f>IF(IFERROR(FIND("PUL",M3261,1),0)&gt;1,"pulido","no")</f>
        <v>no</v>
      </c>
      <c r="AA3261" s="2" t="str">
        <f>IF(IFERROR(FIND("BIOC",M3261,1),0)&gt;1,"BIOCITY","no")</f>
        <v>no</v>
      </c>
      <c r="AB3261" s="2">
        <f>IFERROR(SEARCH("INT",F3261,1),0)+IFERROR(SEARCH("DEV",F3261,1),0)+IFERROR(SEARCH("FC",F3261,1),0)+IFERROR(SEARCH("USD",F3261,1),0)</f>
        <v>0</v>
      </c>
    </row>
    <row r="3262" spans="20:28" x14ac:dyDescent="0.2">
      <c r="T3262" s="6">
        <f>+S3262*N3262</f>
        <v>0</v>
      </c>
      <c r="U3262" s="6">
        <f>+S3262*Q3262</f>
        <v>0</v>
      </c>
      <c r="V3262" s="1" t="str">
        <f>IF(AB3262=0,IFERROR(VLOOKUP(L3262,[1]listaMateriales!A:K,11,0),"-"),"Sin producto")</f>
        <v>Sin Producto</v>
      </c>
      <c r="W3262" s="6">
        <f>+IF(OR(K3262="27",K3262="28",K3262="29"),VLOOKUP(L3262,[1]listaMateriales!A:E,5,0),0)*N3262/1000</f>
        <v>0</v>
      </c>
      <c r="X3262" s="6">
        <f>+IF(W3262=0,0,T3262/W3262)</f>
        <v>0</v>
      </c>
      <c r="Y3262" s="1" t="str">
        <f>MID(L3262,14,1)</f>
        <v/>
      </c>
      <c r="Z3262" s="2" t="str">
        <f>IF(IFERROR(FIND("PUL",M3262,1),0)&gt;1,"pulido","no")</f>
        <v>no</v>
      </c>
      <c r="AA3262" s="2" t="str">
        <f>IF(IFERROR(FIND("BIOC",M3262,1),0)&gt;1,"BIOCITY","no")</f>
        <v>no</v>
      </c>
      <c r="AB3262" s="2">
        <f>IFERROR(SEARCH("INT",F3262,1),0)+IFERROR(SEARCH("DEV",F3262,1),0)+IFERROR(SEARCH("FC",F3262,1),0)+IFERROR(SEARCH("USD",F3262,1),0)</f>
        <v>0</v>
      </c>
    </row>
    <row r="3263" spans="20:28" x14ac:dyDescent="0.2">
      <c r="T3263" s="6">
        <f>+S3263*N3263</f>
        <v>0</v>
      </c>
      <c r="U3263" s="6">
        <f>+S3263*Q3263</f>
        <v>0</v>
      </c>
      <c r="V3263" s="1" t="str">
        <f>IF(AB3263=0,IFERROR(VLOOKUP(L3263,[1]listaMateriales!A:K,11,0),"-"),"Sin producto")</f>
        <v>Sin Producto</v>
      </c>
      <c r="W3263" s="6">
        <f>+IF(OR(K3263="27",K3263="28",K3263="29"),VLOOKUP(L3263,[1]listaMateriales!A:E,5,0),0)*N3263/1000</f>
        <v>0</v>
      </c>
      <c r="X3263" s="6">
        <f>+IF(W3263=0,0,T3263/W3263)</f>
        <v>0</v>
      </c>
      <c r="Y3263" s="1" t="str">
        <f>MID(L3263,14,1)</f>
        <v/>
      </c>
      <c r="Z3263" s="2" t="str">
        <f>IF(IFERROR(FIND("PUL",M3263,1),0)&gt;1,"pulido","no")</f>
        <v>no</v>
      </c>
      <c r="AA3263" s="2" t="str">
        <f>IF(IFERROR(FIND("BIOC",M3263,1),0)&gt;1,"BIOCITY","no")</f>
        <v>no</v>
      </c>
      <c r="AB3263" s="2">
        <f>IFERROR(SEARCH("INT",F3263,1),0)+IFERROR(SEARCH("DEV",F3263,1),0)+IFERROR(SEARCH("FC",F3263,1),0)+IFERROR(SEARCH("USD",F3263,1),0)</f>
        <v>0</v>
      </c>
    </row>
    <row r="3264" spans="20:28" x14ac:dyDescent="0.2">
      <c r="T3264" s="6">
        <f>+S3264*N3264</f>
        <v>0</v>
      </c>
      <c r="U3264" s="6">
        <f>+S3264*Q3264</f>
        <v>0</v>
      </c>
      <c r="V3264" s="1" t="str">
        <f>IF(AB3264=0,IFERROR(VLOOKUP(L3264,[1]listaMateriales!A:K,11,0),"-"),"Sin producto")</f>
        <v>Sin Producto</v>
      </c>
      <c r="W3264" s="6">
        <f>+IF(OR(K3264="27",K3264="28",K3264="29"),VLOOKUP(L3264,[1]listaMateriales!A:E,5,0),0)*N3264/1000</f>
        <v>0</v>
      </c>
      <c r="X3264" s="6">
        <f>+IF(W3264=0,0,T3264/W3264)</f>
        <v>0</v>
      </c>
      <c r="Y3264" s="1" t="str">
        <f>MID(L3264,14,1)</f>
        <v/>
      </c>
      <c r="Z3264" s="2" t="str">
        <f>IF(IFERROR(FIND("PUL",M3264,1),0)&gt;1,"pulido","no")</f>
        <v>no</v>
      </c>
      <c r="AA3264" s="2" t="str">
        <f>IF(IFERROR(FIND("BIOC",M3264,1),0)&gt;1,"BIOCITY","no")</f>
        <v>no</v>
      </c>
      <c r="AB3264" s="2">
        <f>IFERROR(SEARCH("INT",F3264,1),0)+IFERROR(SEARCH("DEV",F3264,1),0)+IFERROR(SEARCH("FC",F3264,1),0)+IFERROR(SEARCH("USD",F3264,1),0)</f>
        <v>0</v>
      </c>
    </row>
    <row r="3265" spans="20:28" x14ac:dyDescent="0.2">
      <c r="T3265" s="6">
        <f>+S3265*N3265</f>
        <v>0</v>
      </c>
      <c r="U3265" s="6">
        <f>+S3265*Q3265</f>
        <v>0</v>
      </c>
      <c r="V3265" s="1" t="str">
        <f>IF(AB3265=0,IFERROR(VLOOKUP(L3265,[1]listaMateriales!A:K,11,0),"-"),"Sin producto")</f>
        <v>Sin Producto</v>
      </c>
      <c r="W3265" s="6">
        <f>+IF(OR(K3265="27",K3265="28",K3265="29"),VLOOKUP(L3265,[1]listaMateriales!A:E,5,0),0)*N3265/1000</f>
        <v>0</v>
      </c>
      <c r="X3265" s="6">
        <f>+IF(W3265=0,0,T3265/W3265)</f>
        <v>0</v>
      </c>
      <c r="Y3265" s="1" t="str">
        <f>MID(L3265,14,1)</f>
        <v/>
      </c>
      <c r="Z3265" s="2" t="str">
        <f>IF(IFERROR(FIND("PUL",M3265,1),0)&gt;1,"pulido","no")</f>
        <v>no</v>
      </c>
      <c r="AA3265" s="2" t="str">
        <f>IF(IFERROR(FIND("BIOC",M3265,1),0)&gt;1,"BIOCITY","no")</f>
        <v>no</v>
      </c>
      <c r="AB3265" s="2">
        <f>IFERROR(SEARCH("INT",F3265,1),0)+IFERROR(SEARCH("DEV",F3265,1),0)+IFERROR(SEARCH("FC",F3265,1),0)+IFERROR(SEARCH("USD",F3265,1),0)</f>
        <v>0</v>
      </c>
    </row>
    <row r="3266" spans="20:28" x14ac:dyDescent="0.2">
      <c r="T3266" s="6">
        <f>+S3266*N3266</f>
        <v>0</v>
      </c>
      <c r="U3266" s="6">
        <f>+S3266*Q3266</f>
        <v>0</v>
      </c>
      <c r="V3266" s="1" t="str">
        <f>IF(AB3266=0,IFERROR(VLOOKUP(L3266,[1]listaMateriales!A:K,11,0),"-"),"Sin producto")</f>
        <v>Sin Producto</v>
      </c>
      <c r="W3266" s="6">
        <f>+IF(OR(K3266="27",K3266="28",K3266="29"),VLOOKUP(L3266,[1]listaMateriales!A:E,5,0),0)*N3266/1000</f>
        <v>0</v>
      </c>
      <c r="X3266" s="6">
        <f>+IF(W3266=0,0,T3266/W3266)</f>
        <v>0</v>
      </c>
      <c r="Y3266" s="1" t="str">
        <f>MID(L3266,14,1)</f>
        <v/>
      </c>
      <c r="Z3266" s="2" t="str">
        <f>IF(IFERROR(FIND("PUL",M3266,1),0)&gt;1,"pulido","no")</f>
        <v>no</v>
      </c>
      <c r="AA3266" s="2" t="str">
        <f>IF(IFERROR(FIND("BIOC",M3266,1),0)&gt;1,"BIOCITY","no")</f>
        <v>no</v>
      </c>
      <c r="AB3266" s="2">
        <f>IFERROR(SEARCH("INT",F3266,1),0)+IFERROR(SEARCH("DEV",F3266,1),0)+IFERROR(SEARCH("FC",F3266,1),0)+IFERROR(SEARCH("USD",F3266,1),0)</f>
        <v>0</v>
      </c>
    </row>
    <row r="3267" spans="20:28" x14ac:dyDescent="0.2">
      <c r="T3267" s="6">
        <f>+S3267*N3267</f>
        <v>0</v>
      </c>
      <c r="U3267" s="6">
        <f>+S3267*Q3267</f>
        <v>0</v>
      </c>
      <c r="V3267" s="1" t="str">
        <f>IF(AB3267=0,IFERROR(VLOOKUP(L3267,[1]listaMateriales!A:K,11,0),"-"),"Sin producto")</f>
        <v>Sin Producto</v>
      </c>
      <c r="W3267" s="6">
        <f>+IF(OR(K3267="27",K3267="28",K3267="29"),VLOOKUP(L3267,[1]listaMateriales!A:E,5,0),0)*N3267/1000</f>
        <v>0</v>
      </c>
      <c r="X3267" s="6">
        <f>+IF(W3267=0,0,T3267/W3267)</f>
        <v>0</v>
      </c>
      <c r="Y3267" s="1" t="str">
        <f>MID(L3267,14,1)</f>
        <v/>
      </c>
      <c r="Z3267" s="2" t="str">
        <f>IF(IFERROR(FIND("PUL",M3267,1),0)&gt;1,"pulido","no")</f>
        <v>no</v>
      </c>
      <c r="AA3267" s="2" t="str">
        <f>IF(IFERROR(FIND("BIOC",M3267,1),0)&gt;1,"BIOCITY","no")</f>
        <v>no</v>
      </c>
      <c r="AB3267" s="2">
        <f>IFERROR(SEARCH("INT",F3267,1),0)+IFERROR(SEARCH("DEV",F3267,1),0)+IFERROR(SEARCH("FC",F3267,1),0)+IFERROR(SEARCH("USD",F3267,1),0)</f>
        <v>0</v>
      </c>
    </row>
    <row r="3268" spans="20:28" x14ac:dyDescent="0.2">
      <c r="T3268" s="6">
        <f>+S3268*N3268</f>
        <v>0</v>
      </c>
      <c r="U3268" s="6">
        <f>+S3268*Q3268</f>
        <v>0</v>
      </c>
      <c r="V3268" s="1" t="str">
        <f>IF(AB3268=0,IFERROR(VLOOKUP(L3268,[1]listaMateriales!A:K,11,0),"-"),"Sin producto")</f>
        <v>Sin Producto</v>
      </c>
      <c r="W3268" s="6">
        <f>+IF(OR(K3268="27",K3268="28",K3268="29"),VLOOKUP(L3268,[1]listaMateriales!A:E,5,0),0)*N3268/1000</f>
        <v>0</v>
      </c>
      <c r="X3268" s="6">
        <f>+IF(W3268=0,0,T3268/W3268)</f>
        <v>0</v>
      </c>
      <c r="Y3268" s="1" t="str">
        <f>MID(L3268,14,1)</f>
        <v/>
      </c>
      <c r="Z3268" s="2" t="str">
        <f>IF(IFERROR(FIND("PUL",M3268,1),0)&gt;1,"pulido","no")</f>
        <v>no</v>
      </c>
      <c r="AA3268" s="2" t="str">
        <f>IF(IFERROR(FIND("BIOC",M3268,1),0)&gt;1,"BIOCITY","no")</f>
        <v>no</v>
      </c>
      <c r="AB3268" s="2">
        <f>IFERROR(SEARCH("INT",F3268,1),0)+IFERROR(SEARCH("DEV",F3268,1),0)+IFERROR(SEARCH("FC",F3268,1),0)+IFERROR(SEARCH("USD",F3268,1),0)</f>
        <v>0</v>
      </c>
    </row>
    <row r="3269" spans="20:28" x14ac:dyDescent="0.2">
      <c r="T3269" s="6">
        <f>+S3269*N3269</f>
        <v>0</v>
      </c>
      <c r="U3269" s="6">
        <f>+S3269*Q3269</f>
        <v>0</v>
      </c>
      <c r="V3269" s="1" t="str">
        <f>IF(AB3269=0,IFERROR(VLOOKUP(L3269,[1]listaMateriales!A:K,11,0),"-"),"Sin producto")</f>
        <v>Sin Producto</v>
      </c>
      <c r="W3269" s="6">
        <f>+IF(OR(K3269="27",K3269="28",K3269="29"),VLOOKUP(L3269,[1]listaMateriales!A:E,5,0),0)*N3269/1000</f>
        <v>0</v>
      </c>
      <c r="X3269" s="6">
        <f>+IF(W3269=0,0,T3269/W3269)</f>
        <v>0</v>
      </c>
      <c r="Y3269" s="1" t="str">
        <f>MID(L3269,14,1)</f>
        <v/>
      </c>
      <c r="Z3269" s="2" t="str">
        <f>IF(IFERROR(FIND("PUL",M3269,1),0)&gt;1,"pulido","no")</f>
        <v>no</v>
      </c>
      <c r="AA3269" s="2" t="str">
        <f>IF(IFERROR(FIND("BIOC",M3269,1),0)&gt;1,"BIOCITY","no")</f>
        <v>no</v>
      </c>
      <c r="AB3269" s="2">
        <f>IFERROR(SEARCH("INT",F3269,1),0)+IFERROR(SEARCH("DEV",F3269,1),0)+IFERROR(SEARCH("FC",F3269,1),0)+IFERROR(SEARCH("USD",F3269,1),0)</f>
        <v>0</v>
      </c>
    </row>
    <row r="3270" spans="20:28" x14ac:dyDescent="0.2">
      <c r="T3270" s="6">
        <f>+S3270*N3270</f>
        <v>0</v>
      </c>
      <c r="U3270" s="6">
        <f>+S3270*Q3270</f>
        <v>0</v>
      </c>
      <c r="V3270" s="1" t="str">
        <f>IF(AB3270=0,IFERROR(VLOOKUP(L3270,[1]listaMateriales!A:K,11,0),"-"),"Sin producto")</f>
        <v>Sin Producto</v>
      </c>
      <c r="W3270" s="6">
        <f>+IF(OR(K3270="27",K3270="28",K3270="29"),VLOOKUP(L3270,[1]listaMateriales!A:E,5,0),0)*N3270/1000</f>
        <v>0</v>
      </c>
      <c r="X3270" s="6">
        <f>+IF(W3270=0,0,T3270/W3270)</f>
        <v>0</v>
      </c>
      <c r="Y3270" s="1" t="str">
        <f>MID(L3270,14,1)</f>
        <v/>
      </c>
      <c r="Z3270" s="2" t="str">
        <f>IF(IFERROR(FIND("PUL",M3270,1),0)&gt;1,"pulido","no")</f>
        <v>no</v>
      </c>
      <c r="AA3270" s="2" t="str">
        <f>IF(IFERROR(FIND("BIOC",M3270,1),0)&gt;1,"BIOCITY","no")</f>
        <v>no</v>
      </c>
      <c r="AB3270" s="2">
        <f>IFERROR(SEARCH("INT",F3270,1),0)+IFERROR(SEARCH("DEV",F3270,1),0)+IFERROR(SEARCH("FC",F3270,1),0)+IFERROR(SEARCH("USD",F3270,1),0)</f>
        <v>0</v>
      </c>
    </row>
    <row r="3271" spans="20:28" x14ac:dyDescent="0.2">
      <c r="T3271" s="6">
        <f>+S3271*N3271</f>
        <v>0</v>
      </c>
      <c r="U3271" s="6">
        <f>+S3271*Q3271</f>
        <v>0</v>
      </c>
      <c r="V3271" s="1" t="str">
        <f>IF(AB3271=0,IFERROR(VLOOKUP(L3271,[1]listaMateriales!A:K,11,0),"-"),"Sin producto")</f>
        <v>Sin Producto</v>
      </c>
      <c r="W3271" s="6">
        <f>+IF(OR(K3271="27",K3271="28",K3271="29"),VLOOKUP(L3271,[1]listaMateriales!A:E,5,0),0)*N3271/1000</f>
        <v>0</v>
      </c>
      <c r="X3271" s="6">
        <f>+IF(W3271=0,0,T3271/W3271)</f>
        <v>0</v>
      </c>
      <c r="Y3271" s="1" t="str">
        <f>MID(L3271,14,1)</f>
        <v/>
      </c>
      <c r="Z3271" s="2" t="str">
        <f>IF(IFERROR(FIND("PUL",M3271,1),0)&gt;1,"pulido","no")</f>
        <v>no</v>
      </c>
      <c r="AA3271" s="2" t="str">
        <f>IF(IFERROR(FIND("BIOC",M3271,1),0)&gt;1,"BIOCITY","no")</f>
        <v>no</v>
      </c>
      <c r="AB3271" s="2">
        <f>IFERROR(SEARCH("INT",F3271,1),0)+IFERROR(SEARCH("DEV",F3271,1),0)+IFERROR(SEARCH("FC",F3271,1),0)+IFERROR(SEARCH("USD",F3271,1),0)</f>
        <v>0</v>
      </c>
    </row>
    <row r="3272" spans="20:28" x14ac:dyDescent="0.2">
      <c r="T3272" s="6">
        <f>+S3272*N3272</f>
        <v>0</v>
      </c>
      <c r="U3272" s="6">
        <f>+S3272*Q3272</f>
        <v>0</v>
      </c>
      <c r="V3272" s="1" t="str">
        <f>IF(AB3272=0,IFERROR(VLOOKUP(L3272,[1]listaMateriales!A:K,11,0),"-"),"Sin producto")</f>
        <v>Sin Producto</v>
      </c>
      <c r="W3272" s="6">
        <f>+IF(OR(K3272="27",K3272="28",K3272="29"),VLOOKUP(L3272,[1]listaMateriales!A:E,5,0),0)*N3272/1000</f>
        <v>0</v>
      </c>
      <c r="X3272" s="6">
        <f>+IF(W3272=0,0,T3272/W3272)</f>
        <v>0</v>
      </c>
      <c r="Y3272" s="1" t="str">
        <f>MID(L3272,14,1)</f>
        <v/>
      </c>
      <c r="Z3272" s="2" t="str">
        <f>IF(IFERROR(FIND("PUL",M3272,1),0)&gt;1,"pulido","no")</f>
        <v>no</v>
      </c>
      <c r="AA3272" s="2" t="str">
        <f>IF(IFERROR(FIND("BIOC",M3272,1),0)&gt;1,"BIOCITY","no")</f>
        <v>no</v>
      </c>
      <c r="AB3272" s="2">
        <f>IFERROR(SEARCH("INT",F3272,1),0)+IFERROR(SEARCH("DEV",F3272,1),0)+IFERROR(SEARCH("FC",F3272,1),0)+IFERROR(SEARCH("USD",F3272,1),0)</f>
        <v>0</v>
      </c>
    </row>
    <row r="3273" spans="20:28" x14ac:dyDescent="0.2">
      <c r="T3273" s="6">
        <f>+S3273*N3273</f>
        <v>0</v>
      </c>
      <c r="U3273" s="6">
        <f>+S3273*Q3273</f>
        <v>0</v>
      </c>
      <c r="V3273" s="1" t="str">
        <f>IF(AB3273=0,IFERROR(VLOOKUP(L3273,[1]listaMateriales!A:K,11,0),"-"),"Sin producto")</f>
        <v>Sin Producto</v>
      </c>
      <c r="W3273" s="6">
        <f>+IF(OR(K3273="27",K3273="28",K3273="29"),VLOOKUP(L3273,[1]listaMateriales!A:E,5,0),0)*N3273/1000</f>
        <v>0</v>
      </c>
      <c r="X3273" s="6">
        <f>+IF(W3273=0,0,T3273/W3273)</f>
        <v>0</v>
      </c>
      <c r="Y3273" s="1" t="str">
        <f>MID(L3273,14,1)</f>
        <v/>
      </c>
      <c r="Z3273" s="2" t="str">
        <f>IF(IFERROR(FIND("PUL",M3273,1),0)&gt;1,"pulido","no")</f>
        <v>no</v>
      </c>
      <c r="AA3273" s="2" t="str">
        <f>IF(IFERROR(FIND("BIOC",M3273,1),0)&gt;1,"BIOCITY","no")</f>
        <v>no</v>
      </c>
      <c r="AB3273" s="2">
        <f>IFERROR(SEARCH("INT",F3273,1),0)+IFERROR(SEARCH("DEV",F3273,1),0)+IFERROR(SEARCH("FC",F3273,1),0)+IFERROR(SEARCH("USD",F3273,1),0)</f>
        <v>0</v>
      </c>
    </row>
    <row r="3274" spans="20:28" x14ac:dyDescent="0.2">
      <c r="T3274" s="6">
        <f>+S3274*N3274</f>
        <v>0</v>
      </c>
      <c r="U3274" s="6">
        <f>+S3274*Q3274</f>
        <v>0</v>
      </c>
      <c r="V3274" s="1" t="str">
        <f>IF(AB3274=0,IFERROR(VLOOKUP(L3274,[1]listaMateriales!A:K,11,0),"-"),"Sin producto")</f>
        <v>Sin Producto</v>
      </c>
      <c r="W3274" s="6">
        <f>+IF(OR(K3274="27",K3274="28",K3274="29"),VLOOKUP(L3274,[1]listaMateriales!A:E,5,0),0)*N3274/1000</f>
        <v>0</v>
      </c>
      <c r="X3274" s="6">
        <f>+IF(W3274=0,0,T3274/W3274)</f>
        <v>0</v>
      </c>
      <c r="Y3274" s="1" t="str">
        <f>MID(L3274,14,1)</f>
        <v/>
      </c>
      <c r="Z3274" s="2" t="str">
        <f>IF(IFERROR(FIND("PUL",M3274,1),0)&gt;1,"pulido","no")</f>
        <v>no</v>
      </c>
      <c r="AA3274" s="2" t="str">
        <f>IF(IFERROR(FIND("BIOC",M3274,1),0)&gt;1,"BIOCITY","no")</f>
        <v>no</v>
      </c>
      <c r="AB3274" s="2">
        <f>IFERROR(SEARCH("INT",F3274,1),0)+IFERROR(SEARCH("DEV",F3274,1),0)+IFERROR(SEARCH("FC",F3274,1),0)+IFERROR(SEARCH("USD",F3274,1),0)</f>
        <v>0</v>
      </c>
    </row>
    <row r="3275" spans="20:28" x14ac:dyDescent="0.2">
      <c r="T3275" s="6">
        <f>+S3275*N3275</f>
        <v>0</v>
      </c>
      <c r="U3275" s="6">
        <f>+S3275*Q3275</f>
        <v>0</v>
      </c>
      <c r="V3275" s="1" t="str">
        <f>IF(AB3275=0,IFERROR(VLOOKUP(L3275,[1]listaMateriales!A:K,11,0),"-"),"Sin producto")</f>
        <v>Sin Producto</v>
      </c>
      <c r="W3275" s="6">
        <f>+IF(OR(K3275="27",K3275="28",K3275="29"),VLOOKUP(L3275,[1]listaMateriales!A:E,5,0),0)*N3275/1000</f>
        <v>0</v>
      </c>
      <c r="X3275" s="6">
        <f>+IF(W3275=0,0,T3275/W3275)</f>
        <v>0</v>
      </c>
      <c r="Y3275" s="1" t="str">
        <f>MID(L3275,14,1)</f>
        <v/>
      </c>
      <c r="Z3275" s="2" t="str">
        <f>IF(IFERROR(FIND("PUL",M3275,1),0)&gt;1,"pulido","no")</f>
        <v>no</v>
      </c>
      <c r="AA3275" s="2" t="str">
        <f>IF(IFERROR(FIND("BIOC",M3275,1),0)&gt;1,"BIOCITY","no")</f>
        <v>no</v>
      </c>
      <c r="AB3275" s="2">
        <f>IFERROR(SEARCH("INT",F3275,1),0)+IFERROR(SEARCH("DEV",F3275,1),0)+IFERROR(SEARCH("FC",F3275,1),0)+IFERROR(SEARCH("USD",F3275,1),0)</f>
        <v>0</v>
      </c>
    </row>
    <row r="3276" spans="20:28" x14ac:dyDescent="0.2">
      <c r="T3276" s="6">
        <f>+S3276*N3276</f>
        <v>0</v>
      </c>
      <c r="U3276" s="6">
        <f>+S3276*Q3276</f>
        <v>0</v>
      </c>
      <c r="V3276" s="1" t="str">
        <f>IF(AB3276=0,IFERROR(VLOOKUP(L3276,[1]listaMateriales!A:K,11,0),"-"),"Sin producto")</f>
        <v>Sin Producto</v>
      </c>
      <c r="W3276" s="6">
        <f>+IF(OR(K3276="27",K3276="28",K3276="29"),VLOOKUP(L3276,[1]listaMateriales!A:E,5,0),0)*N3276/1000</f>
        <v>0</v>
      </c>
      <c r="X3276" s="6">
        <f>+IF(W3276=0,0,T3276/W3276)</f>
        <v>0</v>
      </c>
      <c r="Y3276" s="1" t="str">
        <f>MID(L3276,14,1)</f>
        <v/>
      </c>
      <c r="Z3276" s="2" t="str">
        <f>IF(IFERROR(FIND("PUL",M3276,1),0)&gt;1,"pulido","no")</f>
        <v>no</v>
      </c>
      <c r="AA3276" s="2" t="str">
        <f>IF(IFERROR(FIND("BIOC",M3276,1),0)&gt;1,"BIOCITY","no")</f>
        <v>no</v>
      </c>
      <c r="AB3276" s="2">
        <f>IFERROR(SEARCH("INT",F3276,1),0)+IFERROR(SEARCH("DEV",F3276,1),0)+IFERROR(SEARCH("FC",F3276,1),0)+IFERROR(SEARCH("USD",F3276,1),0)</f>
        <v>0</v>
      </c>
    </row>
    <row r="3277" spans="20:28" x14ac:dyDescent="0.2">
      <c r="T3277" s="6">
        <f>+S3277*N3277</f>
        <v>0</v>
      </c>
      <c r="U3277" s="6">
        <f>+S3277*Q3277</f>
        <v>0</v>
      </c>
      <c r="V3277" s="1" t="str">
        <f>IF(AB3277=0,IFERROR(VLOOKUP(L3277,[1]listaMateriales!A:K,11,0),"-"),"Sin producto")</f>
        <v>Sin Producto</v>
      </c>
      <c r="W3277" s="6">
        <f>+IF(OR(K3277="27",K3277="28",K3277="29"),VLOOKUP(L3277,[1]listaMateriales!A:E,5,0),0)*N3277/1000</f>
        <v>0</v>
      </c>
      <c r="X3277" s="6">
        <f>+IF(W3277=0,0,T3277/W3277)</f>
        <v>0</v>
      </c>
      <c r="Y3277" s="1" t="str">
        <f>MID(L3277,14,1)</f>
        <v/>
      </c>
      <c r="Z3277" s="2" t="str">
        <f>IF(IFERROR(FIND("PUL",M3277,1),0)&gt;1,"pulido","no")</f>
        <v>no</v>
      </c>
      <c r="AA3277" s="2" t="str">
        <f>IF(IFERROR(FIND("BIOC",M3277,1),0)&gt;1,"BIOCITY","no")</f>
        <v>no</v>
      </c>
      <c r="AB3277" s="2">
        <f>IFERROR(SEARCH("INT",F3277,1),0)+IFERROR(SEARCH("DEV",F3277,1),0)+IFERROR(SEARCH("FC",F3277,1),0)+IFERROR(SEARCH("USD",F3277,1),0)</f>
        <v>0</v>
      </c>
    </row>
    <row r="3278" spans="20:28" x14ac:dyDescent="0.2">
      <c r="T3278" s="6">
        <f>+S3278*N3278</f>
        <v>0</v>
      </c>
      <c r="U3278" s="6">
        <f>+S3278*Q3278</f>
        <v>0</v>
      </c>
      <c r="V3278" s="1" t="str">
        <f>IF(AB3278=0,IFERROR(VLOOKUP(L3278,[1]listaMateriales!A:K,11,0),"-"),"Sin producto")</f>
        <v>Sin Producto</v>
      </c>
      <c r="W3278" s="6">
        <f>+IF(OR(K3278="27",K3278="28",K3278="29"),VLOOKUP(L3278,[1]listaMateriales!A:E,5,0),0)*N3278/1000</f>
        <v>0</v>
      </c>
      <c r="X3278" s="6">
        <f>+IF(W3278=0,0,T3278/W3278)</f>
        <v>0</v>
      </c>
      <c r="Y3278" s="1" t="str">
        <f>MID(L3278,14,1)</f>
        <v/>
      </c>
      <c r="Z3278" s="2" t="str">
        <f>IF(IFERROR(FIND("PUL",M3278,1),0)&gt;1,"pulido","no")</f>
        <v>no</v>
      </c>
      <c r="AA3278" s="2" t="str">
        <f>IF(IFERROR(FIND("BIOC",M3278,1),0)&gt;1,"BIOCITY","no")</f>
        <v>no</v>
      </c>
      <c r="AB3278" s="2">
        <f>IFERROR(SEARCH("INT",F3278,1),0)+IFERROR(SEARCH("DEV",F3278,1),0)+IFERROR(SEARCH("FC",F3278,1),0)+IFERROR(SEARCH("USD",F3278,1),0)</f>
        <v>0</v>
      </c>
    </row>
    <row r="3279" spans="20:28" x14ac:dyDescent="0.2">
      <c r="T3279" s="6">
        <f>+S3279*N3279</f>
        <v>0</v>
      </c>
      <c r="U3279" s="6">
        <f>+S3279*Q3279</f>
        <v>0</v>
      </c>
      <c r="V3279" s="1" t="str">
        <f>IF(AB3279=0,IFERROR(VLOOKUP(L3279,[1]listaMateriales!A:K,11,0),"-"),"Sin producto")</f>
        <v>Sin Producto</v>
      </c>
      <c r="W3279" s="6">
        <f>+IF(OR(K3279="27",K3279="28",K3279="29"),VLOOKUP(L3279,[1]listaMateriales!A:E,5,0),0)*N3279/1000</f>
        <v>0</v>
      </c>
      <c r="X3279" s="6">
        <f>+IF(W3279=0,0,T3279/W3279)</f>
        <v>0</v>
      </c>
      <c r="Y3279" s="1" t="str">
        <f>MID(L3279,14,1)</f>
        <v/>
      </c>
      <c r="Z3279" s="2" t="str">
        <f>IF(IFERROR(FIND("PUL",M3279,1),0)&gt;1,"pulido","no")</f>
        <v>no</v>
      </c>
      <c r="AA3279" s="2" t="str">
        <f>IF(IFERROR(FIND("BIOC",M3279,1),0)&gt;1,"BIOCITY","no")</f>
        <v>no</v>
      </c>
      <c r="AB3279" s="2">
        <f>IFERROR(SEARCH("INT",F3279,1),0)+IFERROR(SEARCH("DEV",F3279,1),0)+IFERROR(SEARCH("FC",F3279,1),0)+IFERROR(SEARCH("USD",F3279,1),0)</f>
        <v>0</v>
      </c>
    </row>
    <row r="3280" spans="20:28" x14ac:dyDescent="0.2">
      <c r="T3280" s="6">
        <f>+S3280*N3280</f>
        <v>0</v>
      </c>
      <c r="U3280" s="6">
        <f>+S3280*Q3280</f>
        <v>0</v>
      </c>
      <c r="V3280" s="1" t="str">
        <f>IF(AB3280=0,IFERROR(VLOOKUP(L3280,[1]listaMateriales!A:K,11,0),"-"),"Sin producto")</f>
        <v>Sin Producto</v>
      </c>
      <c r="W3280" s="6">
        <f>+IF(OR(K3280="27",K3280="28",K3280="29"),VLOOKUP(L3280,[1]listaMateriales!A:E,5,0),0)*N3280/1000</f>
        <v>0</v>
      </c>
      <c r="X3280" s="6">
        <f>+IF(W3280=0,0,T3280/W3280)</f>
        <v>0</v>
      </c>
      <c r="Y3280" s="1" t="str">
        <f>MID(L3280,14,1)</f>
        <v/>
      </c>
      <c r="Z3280" s="2" t="str">
        <f>IF(IFERROR(FIND("PUL",M3280,1),0)&gt;1,"pulido","no")</f>
        <v>no</v>
      </c>
      <c r="AA3280" s="2" t="str">
        <f>IF(IFERROR(FIND("BIOC",M3280,1),0)&gt;1,"BIOCITY","no")</f>
        <v>no</v>
      </c>
      <c r="AB3280" s="2">
        <f>IFERROR(SEARCH("INT",F3280,1),0)+IFERROR(SEARCH("DEV",F3280,1),0)+IFERROR(SEARCH("FC",F3280,1),0)+IFERROR(SEARCH("USD",F3280,1),0)</f>
        <v>0</v>
      </c>
    </row>
    <row r="3281" spans="20:28" x14ac:dyDescent="0.2">
      <c r="T3281" s="6">
        <f>+S3281*N3281</f>
        <v>0</v>
      </c>
      <c r="U3281" s="6">
        <f>+S3281*Q3281</f>
        <v>0</v>
      </c>
      <c r="V3281" s="1" t="str">
        <f>IF(AB3281=0,IFERROR(VLOOKUP(L3281,[1]listaMateriales!A:K,11,0),"-"),"Sin producto")</f>
        <v>Sin Producto</v>
      </c>
      <c r="W3281" s="6">
        <f>+IF(OR(K3281="27",K3281="28",K3281="29"),VLOOKUP(L3281,[1]listaMateriales!A:E,5,0),0)*N3281/1000</f>
        <v>0</v>
      </c>
      <c r="X3281" s="6">
        <f>+IF(W3281=0,0,T3281/W3281)</f>
        <v>0</v>
      </c>
      <c r="Y3281" s="1" t="str">
        <f>MID(L3281,14,1)</f>
        <v/>
      </c>
      <c r="Z3281" s="2" t="str">
        <f>IF(IFERROR(FIND("PUL",M3281,1),0)&gt;1,"pulido","no")</f>
        <v>no</v>
      </c>
      <c r="AA3281" s="2" t="str">
        <f>IF(IFERROR(FIND("BIOC",M3281,1),0)&gt;1,"BIOCITY","no")</f>
        <v>no</v>
      </c>
      <c r="AB3281" s="2">
        <f>IFERROR(SEARCH("INT",F3281,1),0)+IFERROR(SEARCH("DEV",F3281,1),0)+IFERROR(SEARCH("FC",F3281,1),0)+IFERROR(SEARCH("USD",F3281,1),0)</f>
        <v>0</v>
      </c>
    </row>
    <row r="3282" spans="20:28" x14ac:dyDescent="0.2">
      <c r="T3282" s="6">
        <f>+S3282*N3282</f>
        <v>0</v>
      </c>
      <c r="U3282" s="6">
        <f>+S3282*Q3282</f>
        <v>0</v>
      </c>
      <c r="V3282" s="1" t="str">
        <f>IF(AB3282=0,IFERROR(VLOOKUP(L3282,[1]listaMateriales!A:K,11,0),"-"),"Sin producto")</f>
        <v>Sin Producto</v>
      </c>
      <c r="W3282" s="6">
        <f>+IF(OR(K3282="27",K3282="28",K3282="29"),VLOOKUP(L3282,[1]listaMateriales!A:E,5,0),0)*N3282/1000</f>
        <v>0</v>
      </c>
      <c r="X3282" s="6">
        <f>+IF(W3282=0,0,T3282/W3282)</f>
        <v>0</v>
      </c>
      <c r="Y3282" s="1" t="str">
        <f>MID(L3282,14,1)</f>
        <v/>
      </c>
      <c r="Z3282" s="2" t="str">
        <f>IF(IFERROR(FIND("PUL",M3282,1),0)&gt;1,"pulido","no")</f>
        <v>no</v>
      </c>
      <c r="AA3282" s="2" t="str">
        <f>IF(IFERROR(FIND("BIOC",M3282,1),0)&gt;1,"BIOCITY","no")</f>
        <v>no</v>
      </c>
      <c r="AB3282" s="2">
        <f>IFERROR(SEARCH("INT",F3282,1),0)+IFERROR(SEARCH("DEV",F3282,1),0)+IFERROR(SEARCH("FC",F3282,1),0)+IFERROR(SEARCH("USD",F3282,1),0)</f>
        <v>0</v>
      </c>
    </row>
    <row r="3283" spans="20:28" x14ac:dyDescent="0.2">
      <c r="T3283" s="6">
        <f>+S3283*N3283</f>
        <v>0</v>
      </c>
      <c r="U3283" s="6">
        <f>+S3283*Q3283</f>
        <v>0</v>
      </c>
      <c r="V3283" s="1" t="str">
        <f>IF(AB3283=0,IFERROR(VLOOKUP(L3283,[1]listaMateriales!A:K,11,0),"-"),"Sin producto")</f>
        <v>Sin Producto</v>
      </c>
      <c r="W3283" s="6">
        <f>+IF(OR(K3283="27",K3283="28",K3283="29"),VLOOKUP(L3283,[1]listaMateriales!A:E,5,0),0)*N3283/1000</f>
        <v>0</v>
      </c>
      <c r="X3283" s="6">
        <f>+IF(W3283=0,0,T3283/W3283)</f>
        <v>0</v>
      </c>
      <c r="Y3283" s="1" t="str">
        <f>MID(L3283,14,1)</f>
        <v/>
      </c>
      <c r="Z3283" s="2" t="str">
        <f>IF(IFERROR(FIND("PUL",M3283,1),0)&gt;1,"pulido","no")</f>
        <v>no</v>
      </c>
      <c r="AA3283" s="2" t="str">
        <f>IF(IFERROR(FIND("BIOC",M3283,1),0)&gt;1,"BIOCITY","no")</f>
        <v>no</v>
      </c>
      <c r="AB3283" s="2">
        <f>IFERROR(SEARCH("INT",F3283,1),0)+IFERROR(SEARCH("DEV",F3283,1),0)+IFERROR(SEARCH("FC",F3283,1),0)+IFERROR(SEARCH("USD",F3283,1),0)</f>
        <v>0</v>
      </c>
    </row>
    <row r="3284" spans="20:28" x14ac:dyDescent="0.2">
      <c r="T3284" s="6">
        <f>+S3284*N3284</f>
        <v>0</v>
      </c>
      <c r="U3284" s="6">
        <f>+S3284*Q3284</f>
        <v>0</v>
      </c>
      <c r="V3284" s="1" t="str">
        <f>IF(AB3284=0,IFERROR(VLOOKUP(L3284,[1]listaMateriales!A:K,11,0),"-"),"Sin producto")</f>
        <v>Sin Producto</v>
      </c>
      <c r="W3284" s="6">
        <f>+IF(OR(K3284="27",K3284="28",K3284="29"),VLOOKUP(L3284,[1]listaMateriales!A:E,5,0),0)*N3284/1000</f>
        <v>0</v>
      </c>
      <c r="X3284" s="6">
        <f>+IF(W3284=0,0,T3284/W3284)</f>
        <v>0</v>
      </c>
      <c r="Y3284" s="1" t="str">
        <f>MID(L3284,14,1)</f>
        <v/>
      </c>
      <c r="Z3284" s="2" t="str">
        <f>IF(IFERROR(FIND("PUL",M3284,1),0)&gt;1,"pulido","no")</f>
        <v>no</v>
      </c>
      <c r="AA3284" s="2" t="str">
        <f>IF(IFERROR(FIND("BIOC",M3284,1),0)&gt;1,"BIOCITY","no")</f>
        <v>no</v>
      </c>
      <c r="AB3284" s="2">
        <f>IFERROR(SEARCH("INT",F3284,1),0)+IFERROR(SEARCH("DEV",F3284,1),0)+IFERROR(SEARCH("FC",F3284,1),0)+IFERROR(SEARCH("USD",F3284,1),0)</f>
        <v>0</v>
      </c>
    </row>
    <row r="3285" spans="20:28" x14ac:dyDescent="0.2">
      <c r="T3285" s="6">
        <f>+S3285*N3285</f>
        <v>0</v>
      </c>
      <c r="U3285" s="6">
        <f>+S3285*Q3285</f>
        <v>0</v>
      </c>
      <c r="V3285" s="1" t="str">
        <f>IF(AB3285=0,IFERROR(VLOOKUP(L3285,[1]listaMateriales!A:K,11,0),"-"),"Sin producto")</f>
        <v>Sin Producto</v>
      </c>
      <c r="W3285" s="6">
        <f>+IF(OR(K3285="27",K3285="28",K3285="29"),VLOOKUP(L3285,[1]listaMateriales!A:E,5,0),0)*N3285/1000</f>
        <v>0</v>
      </c>
      <c r="X3285" s="6">
        <f>+IF(W3285=0,0,T3285/W3285)</f>
        <v>0</v>
      </c>
      <c r="Y3285" s="1" t="str">
        <f>MID(L3285,14,1)</f>
        <v/>
      </c>
      <c r="Z3285" s="2" t="str">
        <f>IF(IFERROR(FIND("PUL",M3285,1),0)&gt;1,"pulido","no")</f>
        <v>no</v>
      </c>
      <c r="AA3285" s="2" t="str">
        <f>IF(IFERROR(FIND("BIOC",M3285,1),0)&gt;1,"BIOCITY","no")</f>
        <v>no</v>
      </c>
      <c r="AB3285" s="2">
        <f>IFERROR(SEARCH("INT",F3285,1),0)+IFERROR(SEARCH("DEV",F3285,1),0)+IFERROR(SEARCH("FC",F3285,1),0)+IFERROR(SEARCH("USD",F3285,1),0)</f>
        <v>0</v>
      </c>
    </row>
    <row r="3286" spans="20:28" x14ac:dyDescent="0.2">
      <c r="T3286" s="6">
        <f>+S3286*N3286</f>
        <v>0</v>
      </c>
      <c r="U3286" s="6">
        <f>+S3286*Q3286</f>
        <v>0</v>
      </c>
      <c r="V3286" s="1" t="str">
        <f>IF(AB3286=0,IFERROR(VLOOKUP(L3286,[1]listaMateriales!A:K,11,0),"-"),"Sin producto")</f>
        <v>Sin Producto</v>
      </c>
      <c r="W3286" s="6">
        <f>+IF(OR(K3286="27",K3286="28",K3286="29"),VLOOKUP(L3286,[1]listaMateriales!A:E,5,0),0)*N3286/1000</f>
        <v>0</v>
      </c>
      <c r="X3286" s="6">
        <f>+IF(W3286=0,0,T3286/W3286)</f>
        <v>0</v>
      </c>
      <c r="Y3286" s="1" t="str">
        <f>MID(L3286,14,1)</f>
        <v/>
      </c>
      <c r="Z3286" s="2" t="str">
        <f>IF(IFERROR(FIND("PUL",M3286,1),0)&gt;1,"pulido","no")</f>
        <v>no</v>
      </c>
      <c r="AA3286" s="2" t="str">
        <f>IF(IFERROR(FIND("BIOC",M3286,1),0)&gt;1,"BIOCITY","no")</f>
        <v>no</v>
      </c>
      <c r="AB3286" s="2">
        <f>IFERROR(SEARCH("INT",F3286,1),0)+IFERROR(SEARCH("DEV",F3286,1),0)+IFERROR(SEARCH("FC",F3286,1),0)+IFERROR(SEARCH("USD",F3286,1),0)</f>
        <v>0</v>
      </c>
    </row>
    <row r="3287" spans="20:28" x14ac:dyDescent="0.2">
      <c r="T3287" s="6">
        <f>+S3287*N3287</f>
        <v>0</v>
      </c>
      <c r="U3287" s="6">
        <f>+S3287*Q3287</f>
        <v>0</v>
      </c>
      <c r="V3287" s="1" t="str">
        <f>IF(AB3287=0,IFERROR(VLOOKUP(L3287,[1]listaMateriales!A:K,11,0),"-"),"Sin producto")</f>
        <v>Sin Producto</v>
      </c>
      <c r="W3287" s="6">
        <f>+IF(OR(K3287="27",K3287="28",K3287="29"),VLOOKUP(L3287,[1]listaMateriales!A:E,5,0),0)*N3287/1000</f>
        <v>0</v>
      </c>
      <c r="X3287" s="6">
        <f>+IF(W3287=0,0,T3287/W3287)</f>
        <v>0</v>
      </c>
      <c r="Y3287" s="1" t="str">
        <f>MID(L3287,14,1)</f>
        <v/>
      </c>
      <c r="Z3287" s="2" t="str">
        <f>IF(IFERROR(FIND("PUL",M3287,1),0)&gt;1,"pulido","no")</f>
        <v>no</v>
      </c>
      <c r="AA3287" s="2" t="str">
        <f>IF(IFERROR(FIND("BIOC",M3287,1),0)&gt;1,"BIOCITY","no")</f>
        <v>no</v>
      </c>
      <c r="AB3287" s="2">
        <f>IFERROR(SEARCH("INT",F3287,1),0)+IFERROR(SEARCH("DEV",F3287,1),0)+IFERROR(SEARCH("FC",F3287,1),0)+IFERROR(SEARCH("USD",F3287,1),0)</f>
        <v>0</v>
      </c>
    </row>
    <row r="3288" spans="20:28" x14ac:dyDescent="0.2">
      <c r="T3288" s="6">
        <f>+S3288*N3288</f>
        <v>0</v>
      </c>
      <c r="U3288" s="6">
        <f>+S3288*Q3288</f>
        <v>0</v>
      </c>
      <c r="V3288" s="1" t="str">
        <f>IF(AB3288=0,IFERROR(VLOOKUP(L3288,[1]listaMateriales!A:K,11,0),"-"),"Sin producto")</f>
        <v>Sin Producto</v>
      </c>
      <c r="W3288" s="6">
        <f>+IF(OR(K3288="27",K3288="28",K3288="29"),VLOOKUP(L3288,[1]listaMateriales!A:E,5,0),0)*N3288/1000</f>
        <v>0</v>
      </c>
      <c r="X3288" s="6">
        <f>+IF(W3288=0,0,T3288/W3288)</f>
        <v>0</v>
      </c>
      <c r="Y3288" s="1" t="str">
        <f>MID(L3288,14,1)</f>
        <v/>
      </c>
      <c r="Z3288" s="2" t="str">
        <f>IF(IFERROR(FIND("PUL",M3288,1),0)&gt;1,"pulido","no")</f>
        <v>no</v>
      </c>
      <c r="AA3288" s="2" t="str">
        <f>IF(IFERROR(FIND("BIOC",M3288,1),0)&gt;1,"BIOCITY","no")</f>
        <v>no</v>
      </c>
      <c r="AB3288" s="2">
        <f>IFERROR(SEARCH("INT",F3288,1),0)+IFERROR(SEARCH("DEV",F3288,1),0)+IFERROR(SEARCH("FC",F3288,1),0)+IFERROR(SEARCH("USD",F3288,1),0)</f>
        <v>0</v>
      </c>
    </row>
    <row r="3289" spans="20:28" x14ac:dyDescent="0.2">
      <c r="T3289" s="6">
        <f>+S3289*N3289</f>
        <v>0</v>
      </c>
      <c r="U3289" s="6">
        <f>+S3289*Q3289</f>
        <v>0</v>
      </c>
      <c r="V3289" s="1" t="str">
        <f>IF(AB3289=0,IFERROR(VLOOKUP(L3289,[1]listaMateriales!A:K,11,0),"-"),"Sin producto")</f>
        <v>Sin Producto</v>
      </c>
      <c r="W3289" s="6">
        <f>+IF(OR(K3289="27",K3289="28",K3289="29"),VLOOKUP(L3289,[1]listaMateriales!A:E,5,0),0)*N3289/1000</f>
        <v>0</v>
      </c>
      <c r="X3289" s="6">
        <f>+IF(W3289=0,0,T3289/W3289)</f>
        <v>0</v>
      </c>
      <c r="Y3289" s="1" t="str">
        <f>MID(L3289,14,1)</f>
        <v/>
      </c>
      <c r="Z3289" s="2" t="str">
        <f>IF(IFERROR(FIND("PUL",M3289,1),0)&gt;1,"pulido","no")</f>
        <v>no</v>
      </c>
      <c r="AA3289" s="2" t="str">
        <f>IF(IFERROR(FIND("BIOC",M3289,1),0)&gt;1,"BIOCITY","no")</f>
        <v>no</v>
      </c>
      <c r="AB3289" s="2">
        <f>IFERROR(SEARCH("INT",F3289,1),0)+IFERROR(SEARCH("DEV",F3289,1),0)+IFERROR(SEARCH("FC",F3289,1),0)+IFERROR(SEARCH("USD",F3289,1),0)</f>
        <v>0</v>
      </c>
    </row>
    <row r="3290" spans="20:28" x14ac:dyDescent="0.2">
      <c r="T3290" s="6">
        <f>+S3290*N3290</f>
        <v>0</v>
      </c>
      <c r="U3290" s="6">
        <f>+S3290*Q3290</f>
        <v>0</v>
      </c>
      <c r="V3290" s="1" t="str">
        <f>IF(AB3290=0,IFERROR(VLOOKUP(L3290,[1]listaMateriales!A:K,11,0),"-"),"Sin producto")</f>
        <v>Sin Producto</v>
      </c>
      <c r="W3290" s="6">
        <f>+IF(OR(K3290="27",K3290="28",K3290="29"),VLOOKUP(L3290,[1]listaMateriales!A:E,5,0),0)*N3290/1000</f>
        <v>0</v>
      </c>
      <c r="X3290" s="6">
        <f>+IF(W3290=0,0,T3290/W3290)</f>
        <v>0</v>
      </c>
      <c r="Y3290" s="1" t="str">
        <f>MID(L3290,14,1)</f>
        <v/>
      </c>
      <c r="Z3290" s="2" t="str">
        <f>IF(IFERROR(FIND("PUL",M3290,1),0)&gt;1,"pulido","no")</f>
        <v>no</v>
      </c>
      <c r="AA3290" s="2" t="str">
        <f>IF(IFERROR(FIND("BIOC",M3290,1),0)&gt;1,"BIOCITY","no")</f>
        <v>no</v>
      </c>
      <c r="AB3290" s="2">
        <f>IFERROR(SEARCH("INT",F3290,1),0)+IFERROR(SEARCH("DEV",F3290,1),0)+IFERROR(SEARCH("FC",F3290,1),0)+IFERROR(SEARCH("USD",F3290,1),0)</f>
        <v>0</v>
      </c>
    </row>
    <row r="3291" spans="20:28" x14ac:dyDescent="0.2">
      <c r="T3291" s="6">
        <f>+S3291*N3291</f>
        <v>0</v>
      </c>
      <c r="U3291" s="6">
        <f>+S3291*Q3291</f>
        <v>0</v>
      </c>
      <c r="V3291" s="1" t="str">
        <f>IF(AB3291=0,IFERROR(VLOOKUP(L3291,[1]listaMateriales!A:K,11,0),"-"),"Sin producto")</f>
        <v>Sin Producto</v>
      </c>
      <c r="W3291" s="6">
        <f>+IF(OR(K3291="27",K3291="28",K3291="29"),VLOOKUP(L3291,[1]listaMateriales!A:E,5,0),0)*N3291/1000</f>
        <v>0</v>
      </c>
      <c r="X3291" s="6">
        <f>+IF(W3291=0,0,T3291/W3291)</f>
        <v>0</v>
      </c>
      <c r="Y3291" s="1" t="str">
        <f>MID(L3291,14,1)</f>
        <v/>
      </c>
      <c r="Z3291" s="2" t="str">
        <f>IF(IFERROR(FIND("PUL",M3291,1),0)&gt;1,"pulido","no")</f>
        <v>no</v>
      </c>
      <c r="AA3291" s="2" t="str">
        <f>IF(IFERROR(FIND("BIOC",M3291,1),0)&gt;1,"BIOCITY","no")</f>
        <v>no</v>
      </c>
      <c r="AB3291" s="2">
        <f>IFERROR(SEARCH("INT",F3291,1),0)+IFERROR(SEARCH("DEV",F3291,1),0)+IFERROR(SEARCH("FC",F3291,1),0)+IFERROR(SEARCH("USD",F3291,1),0)</f>
        <v>0</v>
      </c>
    </row>
    <row r="3292" spans="20:28" x14ac:dyDescent="0.2">
      <c r="T3292" s="6">
        <f>+S3292*N3292</f>
        <v>0</v>
      </c>
      <c r="U3292" s="6">
        <f>+S3292*Q3292</f>
        <v>0</v>
      </c>
      <c r="V3292" s="1" t="str">
        <f>IF(AB3292=0,IFERROR(VLOOKUP(L3292,[1]listaMateriales!A:K,11,0),"-"),"Sin producto")</f>
        <v>Sin Producto</v>
      </c>
      <c r="W3292" s="6">
        <f>+IF(OR(K3292="27",K3292="28",K3292="29"),VLOOKUP(L3292,[1]listaMateriales!A:E,5,0),0)*N3292/1000</f>
        <v>0</v>
      </c>
      <c r="X3292" s="6">
        <f>+IF(W3292=0,0,T3292/W3292)</f>
        <v>0</v>
      </c>
      <c r="Y3292" s="1" t="str">
        <f>MID(L3292,14,1)</f>
        <v/>
      </c>
      <c r="Z3292" s="2" t="str">
        <f>IF(IFERROR(FIND("PUL",M3292,1),0)&gt;1,"pulido","no")</f>
        <v>no</v>
      </c>
      <c r="AA3292" s="2" t="str">
        <f>IF(IFERROR(FIND("BIOC",M3292,1),0)&gt;1,"BIOCITY","no")</f>
        <v>no</v>
      </c>
      <c r="AB3292" s="2">
        <f>IFERROR(SEARCH("INT",F3292,1),0)+IFERROR(SEARCH("DEV",F3292,1),0)+IFERROR(SEARCH("FC",F3292,1),0)+IFERROR(SEARCH("USD",F3292,1),0)</f>
        <v>0</v>
      </c>
    </row>
    <row r="3293" spans="20:28" x14ac:dyDescent="0.2">
      <c r="T3293" s="6">
        <f>+S3293*N3293</f>
        <v>0</v>
      </c>
      <c r="U3293" s="6">
        <f>+S3293*Q3293</f>
        <v>0</v>
      </c>
      <c r="V3293" s="1" t="str">
        <f>IF(AB3293=0,IFERROR(VLOOKUP(L3293,[1]listaMateriales!A:K,11,0),"-"),"Sin producto")</f>
        <v>Sin Producto</v>
      </c>
      <c r="W3293" s="6">
        <f>+IF(OR(K3293="27",K3293="28",K3293="29"),VLOOKUP(L3293,[1]listaMateriales!A:E,5,0),0)*N3293/1000</f>
        <v>0</v>
      </c>
      <c r="X3293" s="6">
        <f>+IF(W3293=0,0,T3293/W3293)</f>
        <v>0</v>
      </c>
      <c r="Y3293" s="1" t="str">
        <f>MID(L3293,14,1)</f>
        <v/>
      </c>
      <c r="Z3293" s="2" t="str">
        <f>IF(IFERROR(FIND("PUL",M3293,1),0)&gt;1,"pulido","no")</f>
        <v>no</v>
      </c>
      <c r="AA3293" s="2" t="str">
        <f>IF(IFERROR(FIND("BIOC",M3293,1),0)&gt;1,"BIOCITY","no")</f>
        <v>no</v>
      </c>
      <c r="AB3293" s="2">
        <f>IFERROR(SEARCH("INT",F3293,1),0)+IFERROR(SEARCH("DEV",F3293,1),0)+IFERROR(SEARCH("FC",F3293,1),0)+IFERROR(SEARCH("USD",F3293,1),0)</f>
        <v>0</v>
      </c>
    </row>
    <row r="3294" spans="20:28" x14ac:dyDescent="0.2">
      <c r="T3294" s="6">
        <f>+S3294*N3294</f>
        <v>0</v>
      </c>
      <c r="U3294" s="6">
        <f>+S3294*Q3294</f>
        <v>0</v>
      </c>
      <c r="V3294" s="1" t="str">
        <f>IF(AB3294=0,IFERROR(VLOOKUP(L3294,[1]listaMateriales!A:K,11,0),"-"),"Sin producto")</f>
        <v>Sin Producto</v>
      </c>
      <c r="W3294" s="6">
        <f>+IF(OR(K3294="27",K3294="28",K3294="29"),VLOOKUP(L3294,[1]listaMateriales!A:E,5,0),0)*N3294/1000</f>
        <v>0</v>
      </c>
      <c r="X3294" s="6">
        <f>+IF(W3294=0,0,T3294/W3294)</f>
        <v>0</v>
      </c>
      <c r="Y3294" s="1" t="str">
        <f>MID(L3294,14,1)</f>
        <v/>
      </c>
      <c r="Z3294" s="2" t="str">
        <f>IF(IFERROR(FIND("PUL",M3294,1),0)&gt;1,"pulido","no")</f>
        <v>no</v>
      </c>
      <c r="AA3294" s="2" t="str">
        <f>IF(IFERROR(FIND("BIOC",M3294,1),0)&gt;1,"BIOCITY","no")</f>
        <v>no</v>
      </c>
      <c r="AB3294" s="2">
        <f>IFERROR(SEARCH("INT",F3294,1),0)+IFERROR(SEARCH("DEV",F3294,1),0)+IFERROR(SEARCH("FC",F3294,1),0)+IFERROR(SEARCH("USD",F3294,1),0)</f>
        <v>0</v>
      </c>
    </row>
    <row r="3295" spans="20:28" x14ac:dyDescent="0.2">
      <c r="T3295" s="6">
        <f>+S3295*N3295</f>
        <v>0</v>
      </c>
      <c r="U3295" s="6">
        <f>+S3295*Q3295</f>
        <v>0</v>
      </c>
      <c r="V3295" s="1" t="str">
        <f>IF(AB3295=0,IFERROR(VLOOKUP(L3295,[1]listaMateriales!A:K,11,0),"-"),"Sin producto")</f>
        <v>Sin Producto</v>
      </c>
      <c r="W3295" s="6">
        <f>+IF(OR(K3295="27",K3295="28",K3295="29"),VLOOKUP(L3295,[1]listaMateriales!A:E,5,0),0)*N3295/1000</f>
        <v>0</v>
      </c>
      <c r="X3295" s="6">
        <f>+IF(W3295=0,0,T3295/W3295)</f>
        <v>0</v>
      </c>
      <c r="Y3295" s="1" t="str">
        <f>MID(L3295,14,1)</f>
        <v/>
      </c>
      <c r="Z3295" s="2" t="str">
        <f>IF(IFERROR(FIND("PUL",M3295,1),0)&gt;1,"pulido","no")</f>
        <v>no</v>
      </c>
      <c r="AA3295" s="2" t="str">
        <f>IF(IFERROR(FIND("BIOC",M3295,1),0)&gt;1,"BIOCITY","no")</f>
        <v>no</v>
      </c>
      <c r="AB3295" s="2">
        <f>IFERROR(SEARCH("INT",F3295,1),0)+IFERROR(SEARCH("DEV",F3295,1),0)+IFERROR(SEARCH("FC",F3295,1),0)+IFERROR(SEARCH("USD",F3295,1),0)</f>
        <v>0</v>
      </c>
    </row>
    <row r="3296" spans="20:28" x14ac:dyDescent="0.2">
      <c r="T3296" s="6">
        <f>+S3296*N3296</f>
        <v>0</v>
      </c>
      <c r="U3296" s="6">
        <f>+S3296*Q3296</f>
        <v>0</v>
      </c>
      <c r="V3296" s="1" t="str">
        <f>IF(AB3296=0,IFERROR(VLOOKUP(L3296,[1]listaMateriales!A:K,11,0),"-"),"Sin producto")</f>
        <v>Sin Producto</v>
      </c>
      <c r="W3296" s="6">
        <f>+IF(OR(K3296="27",K3296="28",K3296="29"),VLOOKUP(L3296,[1]listaMateriales!A:E,5,0),0)*N3296/1000</f>
        <v>0</v>
      </c>
      <c r="X3296" s="6">
        <f>+IF(W3296=0,0,T3296/W3296)</f>
        <v>0</v>
      </c>
      <c r="Y3296" s="1" t="str">
        <f>MID(L3296,14,1)</f>
        <v/>
      </c>
      <c r="Z3296" s="2" t="str">
        <f>IF(IFERROR(FIND("PUL",M3296,1),0)&gt;1,"pulido","no")</f>
        <v>no</v>
      </c>
      <c r="AA3296" s="2" t="str">
        <f>IF(IFERROR(FIND("BIOC",M3296,1),0)&gt;1,"BIOCITY","no")</f>
        <v>no</v>
      </c>
      <c r="AB3296" s="2">
        <f>IFERROR(SEARCH("INT",F3296,1),0)+IFERROR(SEARCH("DEV",F3296,1),0)+IFERROR(SEARCH("FC",F3296,1),0)+IFERROR(SEARCH("USD",F3296,1),0)</f>
        <v>0</v>
      </c>
    </row>
    <row r="3297" spans="20:28" x14ac:dyDescent="0.2">
      <c r="T3297" s="6">
        <f>+S3297*N3297</f>
        <v>0</v>
      </c>
      <c r="U3297" s="6">
        <f>+S3297*Q3297</f>
        <v>0</v>
      </c>
      <c r="V3297" s="1" t="str">
        <f>IF(AB3297=0,IFERROR(VLOOKUP(L3297,[1]listaMateriales!A:K,11,0),"-"),"Sin producto")</f>
        <v>Sin Producto</v>
      </c>
      <c r="W3297" s="6">
        <f>+IF(OR(K3297="27",K3297="28",K3297="29"),VLOOKUP(L3297,[1]listaMateriales!A:E,5,0),0)*N3297/1000</f>
        <v>0</v>
      </c>
      <c r="X3297" s="6">
        <f>+IF(W3297=0,0,T3297/W3297)</f>
        <v>0</v>
      </c>
      <c r="Y3297" s="1" t="str">
        <f>MID(L3297,14,1)</f>
        <v/>
      </c>
      <c r="Z3297" s="2" t="str">
        <f>IF(IFERROR(FIND("PUL",M3297,1),0)&gt;1,"pulido","no")</f>
        <v>no</v>
      </c>
      <c r="AA3297" s="2" t="str">
        <f>IF(IFERROR(FIND("BIOC",M3297,1),0)&gt;1,"BIOCITY","no")</f>
        <v>no</v>
      </c>
      <c r="AB3297" s="2">
        <f>IFERROR(SEARCH("INT",F3297,1),0)+IFERROR(SEARCH("DEV",F3297,1),0)+IFERROR(SEARCH("FC",F3297,1),0)+IFERROR(SEARCH("USD",F3297,1),0)</f>
        <v>0</v>
      </c>
    </row>
    <row r="3298" spans="20:28" x14ac:dyDescent="0.2">
      <c r="T3298" s="6">
        <f>+S3298*N3298</f>
        <v>0</v>
      </c>
      <c r="U3298" s="6">
        <f>+S3298*Q3298</f>
        <v>0</v>
      </c>
      <c r="V3298" s="1" t="str">
        <f>IF(AB3298=0,IFERROR(VLOOKUP(L3298,[1]listaMateriales!A:K,11,0),"-"),"Sin producto")</f>
        <v>Sin Producto</v>
      </c>
      <c r="W3298" s="6">
        <f>+IF(OR(K3298="27",K3298="28",K3298="29"),VLOOKUP(L3298,[1]listaMateriales!A:E,5,0),0)*N3298/1000</f>
        <v>0</v>
      </c>
      <c r="X3298" s="6">
        <f>+IF(W3298=0,0,T3298/W3298)</f>
        <v>0</v>
      </c>
      <c r="Y3298" s="1" t="str">
        <f>MID(L3298,14,1)</f>
        <v/>
      </c>
      <c r="Z3298" s="2" t="str">
        <f>IF(IFERROR(FIND("PUL",M3298,1),0)&gt;1,"pulido","no")</f>
        <v>no</v>
      </c>
      <c r="AA3298" s="2" t="str">
        <f>IF(IFERROR(FIND("BIOC",M3298,1),0)&gt;1,"BIOCITY","no")</f>
        <v>no</v>
      </c>
      <c r="AB3298" s="2">
        <f>IFERROR(SEARCH("INT",F3298,1),0)+IFERROR(SEARCH("DEV",F3298,1),0)+IFERROR(SEARCH("FC",F3298,1),0)+IFERROR(SEARCH("USD",F3298,1),0)</f>
        <v>0</v>
      </c>
    </row>
    <row r="3299" spans="20:28" x14ac:dyDescent="0.2">
      <c r="T3299" s="6">
        <f>+S3299*N3299</f>
        <v>0</v>
      </c>
      <c r="U3299" s="6">
        <f>+S3299*Q3299</f>
        <v>0</v>
      </c>
      <c r="V3299" s="1" t="str">
        <f>IF(AB3299=0,IFERROR(VLOOKUP(L3299,[1]listaMateriales!A:K,11,0),"-"),"Sin producto")</f>
        <v>Sin Producto</v>
      </c>
      <c r="W3299" s="6">
        <f>+IF(OR(K3299="27",K3299="28",K3299="29"),VLOOKUP(L3299,[1]listaMateriales!A:E,5,0),0)*N3299/1000</f>
        <v>0</v>
      </c>
      <c r="X3299" s="6">
        <f>+IF(W3299=0,0,T3299/W3299)</f>
        <v>0</v>
      </c>
      <c r="Y3299" s="1" t="str">
        <f>MID(L3299,14,1)</f>
        <v/>
      </c>
      <c r="Z3299" s="2" t="str">
        <f>IF(IFERROR(FIND("PUL",M3299,1),0)&gt;1,"pulido","no")</f>
        <v>no</v>
      </c>
      <c r="AA3299" s="2" t="str">
        <f>IF(IFERROR(FIND("BIOC",M3299,1),0)&gt;1,"BIOCITY","no")</f>
        <v>no</v>
      </c>
      <c r="AB3299" s="2">
        <f>IFERROR(SEARCH("INT",F3299,1),0)+IFERROR(SEARCH("DEV",F3299,1),0)+IFERROR(SEARCH("FC",F3299,1),0)+IFERROR(SEARCH("USD",F3299,1),0)</f>
        <v>0</v>
      </c>
    </row>
    <row r="3300" spans="20:28" x14ac:dyDescent="0.2">
      <c r="T3300" s="6">
        <f>+S3300*N3300</f>
        <v>0</v>
      </c>
      <c r="U3300" s="6">
        <f>+S3300*Q3300</f>
        <v>0</v>
      </c>
      <c r="V3300" s="1" t="str">
        <f>IF(AB3300=0,IFERROR(VLOOKUP(L3300,[1]listaMateriales!A:K,11,0),"-"),"Sin producto")</f>
        <v>Sin Producto</v>
      </c>
      <c r="W3300" s="6">
        <f>+IF(OR(K3300="27",K3300="28",K3300="29"),VLOOKUP(L3300,[1]listaMateriales!A:E,5,0),0)*N3300/1000</f>
        <v>0</v>
      </c>
      <c r="X3300" s="6">
        <f>+IF(W3300=0,0,T3300/W3300)</f>
        <v>0</v>
      </c>
      <c r="Y3300" s="1" t="str">
        <f>MID(L3300,14,1)</f>
        <v/>
      </c>
      <c r="Z3300" s="2" t="str">
        <f>IF(IFERROR(FIND("PUL",M3300,1),0)&gt;1,"pulido","no")</f>
        <v>no</v>
      </c>
      <c r="AA3300" s="2" t="str">
        <f>IF(IFERROR(FIND("BIOC",M3300,1),0)&gt;1,"BIOCITY","no")</f>
        <v>no</v>
      </c>
      <c r="AB3300" s="2">
        <f>IFERROR(SEARCH("INT",F3300,1),0)+IFERROR(SEARCH("DEV",F3300,1),0)+IFERROR(SEARCH("FC",F3300,1),0)+IFERROR(SEARCH("USD",F3300,1),0)</f>
        <v>0</v>
      </c>
    </row>
    <row r="3301" spans="20:28" x14ac:dyDescent="0.2">
      <c r="T3301" s="6">
        <f>+S3301*N3301</f>
        <v>0</v>
      </c>
      <c r="U3301" s="6">
        <f>+S3301*Q3301</f>
        <v>0</v>
      </c>
      <c r="V3301" s="1" t="str">
        <f>IF(AB3301=0,IFERROR(VLOOKUP(L3301,[1]listaMateriales!A:K,11,0),"-"),"Sin producto")</f>
        <v>Sin Producto</v>
      </c>
      <c r="W3301" s="6">
        <f>+IF(OR(K3301="27",K3301="28",K3301="29"),VLOOKUP(L3301,[1]listaMateriales!A:E,5,0),0)*N3301/1000</f>
        <v>0</v>
      </c>
      <c r="X3301" s="6">
        <f>+IF(W3301=0,0,T3301/W3301)</f>
        <v>0</v>
      </c>
      <c r="Y3301" s="1" t="str">
        <f>MID(L3301,14,1)</f>
        <v/>
      </c>
      <c r="Z3301" s="2" t="str">
        <f>IF(IFERROR(FIND("PUL",M3301,1),0)&gt;1,"pulido","no")</f>
        <v>no</v>
      </c>
      <c r="AA3301" s="2" t="str">
        <f>IF(IFERROR(FIND("BIOC",M3301,1),0)&gt;1,"BIOCITY","no")</f>
        <v>no</v>
      </c>
      <c r="AB3301" s="2">
        <f>IFERROR(SEARCH("INT",F3301,1),0)+IFERROR(SEARCH("DEV",F3301,1),0)+IFERROR(SEARCH("FC",F3301,1),0)+IFERROR(SEARCH("USD",F3301,1),0)</f>
        <v>0</v>
      </c>
    </row>
    <row r="3302" spans="20:28" x14ac:dyDescent="0.2">
      <c r="T3302" s="6">
        <f>+S3302*N3302</f>
        <v>0</v>
      </c>
      <c r="U3302" s="6">
        <f>+S3302*Q3302</f>
        <v>0</v>
      </c>
      <c r="V3302" s="1" t="str">
        <f>IF(AB3302=0,IFERROR(VLOOKUP(L3302,[1]listaMateriales!A:K,11,0),"-"),"Sin producto")</f>
        <v>Sin Producto</v>
      </c>
      <c r="W3302" s="6">
        <f>+IF(OR(K3302="27",K3302="28",K3302="29"),VLOOKUP(L3302,[1]listaMateriales!A:E,5,0),0)*N3302/1000</f>
        <v>0</v>
      </c>
      <c r="X3302" s="6">
        <f>+IF(W3302=0,0,T3302/W3302)</f>
        <v>0</v>
      </c>
      <c r="Y3302" s="1" t="str">
        <f>MID(L3302,14,1)</f>
        <v/>
      </c>
      <c r="Z3302" s="2" t="str">
        <f>IF(IFERROR(FIND("PUL",M3302,1),0)&gt;1,"pulido","no")</f>
        <v>no</v>
      </c>
      <c r="AA3302" s="2" t="str">
        <f>IF(IFERROR(FIND("BIOC",M3302,1),0)&gt;1,"BIOCITY","no")</f>
        <v>no</v>
      </c>
      <c r="AB3302" s="2">
        <f>IFERROR(SEARCH("INT",F3302,1),0)+IFERROR(SEARCH("DEV",F3302,1),0)+IFERROR(SEARCH("FC",F3302,1),0)+IFERROR(SEARCH("USD",F3302,1),0)</f>
        <v>0</v>
      </c>
    </row>
    <row r="3303" spans="20:28" x14ac:dyDescent="0.2">
      <c r="T3303" s="6">
        <f>+S3303*N3303</f>
        <v>0</v>
      </c>
      <c r="U3303" s="6">
        <f>+S3303*Q3303</f>
        <v>0</v>
      </c>
      <c r="V3303" s="1" t="str">
        <f>IF(AB3303=0,IFERROR(VLOOKUP(L3303,[1]listaMateriales!A:K,11,0),"-"),"Sin producto")</f>
        <v>Sin Producto</v>
      </c>
      <c r="W3303" s="6">
        <f>+IF(OR(K3303="27",K3303="28",K3303="29"),VLOOKUP(L3303,[1]listaMateriales!A:E,5,0),0)*N3303/1000</f>
        <v>0</v>
      </c>
      <c r="X3303" s="6">
        <f>+IF(W3303=0,0,T3303/W3303)</f>
        <v>0</v>
      </c>
      <c r="Y3303" s="1" t="str">
        <f>MID(L3303,14,1)</f>
        <v/>
      </c>
      <c r="Z3303" s="2" t="str">
        <f>IF(IFERROR(FIND("PUL",M3303,1),0)&gt;1,"pulido","no")</f>
        <v>no</v>
      </c>
      <c r="AA3303" s="2" t="str">
        <f>IF(IFERROR(FIND("BIOC",M3303,1),0)&gt;1,"BIOCITY","no")</f>
        <v>no</v>
      </c>
      <c r="AB3303" s="2">
        <f>IFERROR(SEARCH("INT",F3303,1),0)+IFERROR(SEARCH("DEV",F3303,1),0)+IFERROR(SEARCH("FC",F3303,1),0)+IFERROR(SEARCH("USD",F3303,1),0)</f>
        <v>0</v>
      </c>
    </row>
    <row r="3304" spans="20:28" x14ac:dyDescent="0.2">
      <c r="T3304" s="6">
        <f>+S3304*N3304</f>
        <v>0</v>
      </c>
      <c r="U3304" s="6">
        <f>+S3304*Q3304</f>
        <v>0</v>
      </c>
      <c r="V3304" s="1" t="str">
        <f>IF(AB3304=0,IFERROR(VLOOKUP(L3304,[1]listaMateriales!A:K,11,0),"-"),"Sin producto")</f>
        <v>Sin Producto</v>
      </c>
      <c r="W3304" s="6">
        <f>+IF(OR(K3304="27",K3304="28",K3304="29"),VLOOKUP(L3304,[1]listaMateriales!A:E,5,0),0)*N3304/1000</f>
        <v>0</v>
      </c>
      <c r="X3304" s="6">
        <f>+IF(W3304=0,0,T3304/W3304)</f>
        <v>0</v>
      </c>
      <c r="Y3304" s="1" t="str">
        <f>MID(L3304,14,1)</f>
        <v/>
      </c>
      <c r="Z3304" s="2" t="str">
        <f>IF(IFERROR(FIND("PUL",M3304,1),0)&gt;1,"pulido","no")</f>
        <v>no</v>
      </c>
      <c r="AA3304" s="2" t="str">
        <f>IF(IFERROR(FIND("BIOC",M3304,1),0)&gt;1,"BIOCITY","no")</f>
        <v>no</v>
      </c>
      <c r="AB3304" s="2">
        <f>IFERROR(SEARCH("INT",F3304,1),0)+IFERROR(SEARCH("DEV",F3304,1),0)+IFERROR(SEARCH("FC",F3304,1),0)+IFERROR(SEARCH("USD",F3304,1),0)</f>
        <v>0</v>
      </c>
    </row>
    <row r="3305" spans="20:28" x14ac:dyDescent="0.2">
      <c r="T3305" s="6">
        <f>+S3305*N3305</f>
        <v>0</v>
      </c>
      <c r="U3305" s="6">
        <f>+S3305*Q3305</f>
        <v>0</v>
      </c>
      <c r="V3305" s="1" t="str">
        <f>IF(AB3305=0,IFERROR(VLOOKUP(L3305,[1]listaMateriales!A:K,11,0),"-"),"Sin producto")</f>
        <v>Sin Producto</v>
      </c>
      <c r="W3305" s="6">
        <f>+IF(OR(K3305="27",K3305="28",K3305="29"),VLOOKUP(L3305,[1]listaMateriales!A:E,5,0),0)*N3305/1000</f>
        <v>0</v>
      </c>
      <c r="X3305" s="6">
        <f>+IF(W3305=0,0,T3305/W3305)</f>
        <v>0</v>
      </c>
      <c r="Y3305" s="1" t="str">
        <f>MID(L3305,14,1)</f>
        <v/>
      </c>
      <c r="Z3305" s="2" t="str">
        <f>IF(IFERROR(FIND("PUL",M3305,1),0)&gt;1,"pulido","no")</f>
        <v>no</v>
      </c>
      <c r="AA3305" s="2" t="str">
        <f>IF(IFERROR(FIND("BIOC",M3305,1),0)&gt;1,"BIOCITY","no")</f>
        <v>no</v>
      </c>
      <c r="AB3305" s="2">
        <f>IFERROR(SEARCH("INT",F3305,1),0)+IFERROR(SEARCH("DEV",F3305,1),0)+IFERROR(SEARCH("FC",F3305,1),0)+IFERROR(SEARCH("USD",F3305,1),0)</f>
        <v>0</v>
      </c>
    </row>
    <row r="3306" spans="20:28" x14ac:dyDescent="0.2">
      <c r="T3306" s="6">
        <f>+S3306*N3306</f>
        <v>0</v>
      </c>
      <c r="U3306" s="6">
        <f>+S3306*Q3306</f>
        <v>0</v>
      </c>
      <c r="V3306" s="1" t="str">
        <f>IF(AB3306=0,IFERROR(VLOOKUP(L3306,[1]listaMateriales!A:K,11,0),"-"),"Sin producto")</f>
        <v>Sin Producto</v>
      </c>
      <c r="W3306" s="6">
        <f>+IF(OR(K3306="27",K3306="28",K3306="29"),VLOOKUP(L3306,[1]listaMateriales!A:E,5,0),0)*N3306/1000</f>
        <v>0</v>
      </c>
      <c r="X3306" s="6">
        <f>+IF(W3306=0,0,T3306/W3306)</f>
        <v>0</v>
      </c>
      <c r="Y3306" s="1" t="str">
        <f>MID(L3306,14,1)</f>
        <v/>
      </c>
      <c r="Z3306" s="2" t="str">
        <f>IF(IFERROR(FIND("PUL",M3306,1),0)&gt;1,"pulido","no")</f>
        <v>no</v>
      </c>
      <c r="AA3306" s="2" t="str">
        <f>IF(IFERROR(FIND("BIOC",M3306,1),0)&gt;1,"BIOCITY","no")</f>
        <v>no</v>
      </c>
      <c r="AB3306" s="2">
        <f>IFERROR(SEARCH("INT",F3306,1),0)+IFERROR(SEARCH("DEV",F3306,1),0)+IFERROR(SEARCH("FC",F3306,1),0)+IFERROR(SEARCH("USD",F3306,1),0)</f>
        <v>0</v>
      </c>
    </row>
    <row r="3307" spans="20:28" x14ac:dyDescent="0.2">
      <c r="T3307" s="6">
        <f>+S3307*N3307</f>
        <v>0</v>
      </c>
      <c r="U3307" s="6">
        <f>+S3307*Q3307</f>
        <v>0</v>
      </c>
      <c r="V3307" s="1" t="str">
        <f>IF(AB3307=0,IFERROR(VLOOKUP(L3307,[1]listaMateriales!A:K,11,0),"-"),"Sin producto")</f>
        <v>Sin Producto</v>
      </c>
      <c r="W3307" s="6">
        <f>+IF(OR(K3307="27",K3307="28",K3307="29"),VLOOKUP(L3307,[1]listaMateriales!A:E,5,0),0)*N3307/1000</f>
        <v>0</v>
      </c>
      <c r="X3307" s="6">
        <f>+IF(W3307=0,0,T3307/W3307)</f>
        <v>0</v>
      </c>
      <c r="Y3307" s="1" t="str">
        <f>MID(L3307,14,1)</f>
        <v/>
      </c>
      <c r="Z3307" s="2" t="str">
        <f>IF(IFERROR(FIND("PUL",M3307,1),0)&gt;1,"pulido","no")</f>
        <v>no</v>
      </c>
      <c r="AA3307" s="2" t="str">
        <f>IF(IFERROR(FIND("BIOC",M3307,1),0)&gt;1,"BIOCITY","no")</f>
        <v>no</v>
      </c>
      <c r="AB3307" s="2">
        <f>IFERROR(SEARCH("INT",F3307,1),0)+IFERROR(SEARCH("DEV",F3307,1),0)+IFERROR(SEARCH("FC",F3307,1),0)+IFERROR(SEARCH("USD",F3307,1),0)</f>
        <v>0</v>
      </c>
    </row>
    <row r="3308" spans="20:28" x14ac:dyDescent="0.2">
      <c r="T3308" s="6">
        <f>+S3308*N3308</f>
        <v>0</v>
      </c>
      <c r="U3308" s="6">
        <f>+S3308*Q3308</f>
        <v>0</v>
      </c>
      <c r="V3308" s="1" t="str">
        <f>IF(AB3308=0,IFERROR(VLOOKUP(L3308,[1]listaMateriales!A:K,11,0),"-"),"Sin producto")</f>
        <v>Sin Producto</v>
      </c>
      <c r="W3308" s="6">
        <f>+IF(OR(K3308="27",K3308="28",K3308="29"),VLOOKUP(L3308,[1]listaMateriales!A:E,5,0),0)*N3308/1000</f>
        <v>0</v>
      </c>
      <c r="X3308" s="6">
        <f>+IF(W3308=0,0,T3308/W3308)</f>
        <v>0</v>
      </c>
      <c r="Y3308" s="1" t="str">
        <f>MID(L3308,14,1)</f>
        <v/>
      </c>
      <c r="Z3308" s="2" t="str">
        <f>IF(IFERROR(FIND("PUL",M3308,1),0)&gt;1,"pulido","no")</f>
        <v>no</v>
      </c>
      <c r="AA3308" s="2" t="str">
        <f>IF(IFERROR(FIND("BIOC",M3308,1),0)&gt;1,"BIOCITY","no")</f>
        <v>no</v>
      </c>
      <c r="AB3308" s="2">
        <f>IFERROR(SEARCH("INT",F3308,1),0)+IFERROR(SEARCH("DEV",F3308,1),0)+IFERROR(SEARCH("FC",F3308,1),0)+IFERROR(SEARCH("USD",F3308,1),0)</f>
        <v>0</v>
      </c>
    </row>
    <row r="3309" spans="20:28" x14ac:dyDescent="0.2">
      <c r="T3309" s="6">
        <f>+S3309*N3309</f>
        <v>0</v>
      </c>
      <c r="U3309" s="6">
        <f>+S3309*Q3309</f>
        <v>0</v>
      </c>
      <c r="V3309" s="1" t="str">
        <f>IF(AB3309=0,IFERROR(VLOOKUP(L3309,[1]listaMateriales!A:K,11,0),"-"),"Sin producto")</f>
        <v>Sin Producto</v>
      </c>
      <c r="W3309" s="6">
        <f>+IF(OR(K3309="27",K3309="28",K3309="29"),VLOOKUP(L3309,[1]listaMateriales!A:E,5,0),0)*N3309/1000</f>
        <v>0</v>
      </c>
      <c r="X3309" s="6">
        <f>+IF(W3309=0,0,T3309/W3309)</f>
        <v>0</v>
      </c>
      <c r="Y3309" s="1" t="str">
        <f>MID(L3309,14,1)</f>
        <v/>
      </c>
      <c r="Z3309" s="2" t="str">
        <f>IF(IFERROR(FIND("PUL",M3309,1),0)&gt;1,"pulido","no")</f>
        <v>no</v>
      </c>
      <c r="AA3309" s="2" t="str">
        <f>IF(IFERROR(FIND("BIOC",M3309,1),0)&gt;1,"BIOCITY","no")</f>
        <v>no</v>
      </c>
      <c r="AB3309" s="2">
        <f>IFERROR(SEARCH("INT",F3309,1),0)+IFERROR(SEARCH("DEV",F3309,1),0)+IFERROR(SEARCH("FC",F3309,1),0)+IFERROR(SEARCH("USD",F3309,1),0)</f>
        <v>0</v>
      </c>
    </row>
    <row r="3310" spans="20:28" x14ac:dyDescent="0.2">
      <c r="T3310" s="6">
        <f>+S3310*N3310</f>
        <v>0</v>
      </c>
      <c r="U3310" s="6">
        <f>+S3310*Q3310</f>
        <v>0</v>
      </c>
      <c r="V3310" s="1" t="str">
        <f>IF(AB3310=0,IFERROR(VLOOKUP(L3310,[1]listaMateriales!A:K,11,0),"-"),"Sin producto")</f>
        <v>Sin Producto</v>
      </c>
      <c r="W3310" s="6">
        <f>+IF(OR(K3310="27",K3310="28",K3310="29"),VLOOKUP(L3310,[1]listaMateriales!A:E,5,0),0)*N3310/1000</f>
        <v>0</v>
      </c>
      <c r="X3310" s="6">
        <f>+IF(W3310=0,0,T3310/W3310)</f>
        <v>0</v>
      </c>
      <c r="Y3310" s="1" t="str">
        <f>MID(L3310,14,1)</f>
        <v/>
      </c>
      <c r="Z3310" s="2" t="str">
        <f>IF(IFERROR(FIND("PUL",M3310,1),0)&gt;1,"pulido","no")</f>
        <v>no</v>
      </c>
      <c r="AA3310" s="2" t="str">
        <f>IF(IFERROR(FIND("BIOC",M3310,1),0)&gt;1,"BIOCITY","no")</f>
        <v>no</v>
      </c>
      <c r="AB3310" s="2">
        <f>IFERROR(SEARCH("INT",F3310,1),0)+IFERROR(SEARCH("DEV",F3310,1),0)+IFERROR(SEARCH("FC",F3310,1),0)+IFERROR(SEARCH("USD",F3310,1),0)</f>
        <v>0</v>
      </c>
    </row>
    <row r="3311" spans="20:28" x14ac:dyDescent="0.2">
      <c r="T3311" s="6">
        <f>+S3311*N3311</f>
        <v>0</v>
      </c>
      <c r="U3311" s="6">
        <f>+S3311*Q3311</f>
        <v>0</v>
      </c>
      <c r="V3311" s="1" t="str">
        <f>IF(AB3311=0,IFERROR(VLOOKUP(L3311,[1]listaMateriales!A:K,11,0),"-"),"Sin producto")</f>
        <v>Sin Producto</v>
      </c>
      <c r="W3311" s="6">
        <f>+IF(OR(K3311="27",K3311="28",K3311="29"),VLOOKUP(L3311,[1]listaMateriales!A:E,5,0),0)*N3311/1000</f>
        <v>0</v>
      </c>
      <c r="X3311" s="6">
        <f>+IF(W3311=0,0,T3311/W3311)</f>
        <v>0</v>
      </c>
      <c r="Y3311" s="1" t="str">
        <f>MID(L3311,14,1)</f>
        <v/>
      </c>
      <c r="Z3311" s="2" t="str">
        <f>IF(IFERROR(FIND("PUL",M3311,1),0)&gt;1,"pulido","no")</f>
        <v>no</v>
      </c>
      <c r="AA3311" s="2" t="str">
        <f>IF(IFERROR(FIND("BIOC",M3311,1),0)&gt;1,"BIOCITY","no")</f>
        <v>no</v>
      </c>
      <c r="AB3311" s="2">
        <f>IFERROR(SEARCH("INT",F3311,1),0)+IFERROR(SEARCH("DEV",F3311,1),0)+IFERROR(SEARCH("FC",F3311,1),0)+IFERROR(SEARCH("USD",F3311,1),0)</f>
        <v>0</v>
      </c>
    </row>
    <row r="3312" spans="20:28" x14ac:dyDescent="0.2">
      <c r="T3312" s="6">
        <f>+S3312*N3312</f>
        <v>0</v>
      </c>
      <c r="U3312" s="6">
        <f>+S3312*Q3312</f>
        <v>0</v>
      </c>
      <c r="V3312" s="1" t="str">
        <f>IF(AB3312=0,IFERROR(VLOOKUP(L3312,[1]listaMateriales!A:K,11,0),"-"),"Sin producto")</f>
        <v>Sin Producto</v>
      </c>
      <c r="W3312" s="6">
        <f>+IF(OR(K3312="27",K3312="28",K3312="29"),VLOOKUP(L3312,[1]listaMateriales!A:E,5,0),0)*N3312/1000</f>
        <v>0</v>
      </c>
      <c r="X3312" s="6">
        <f>+IF(W3312=0,0,T3312/W3312)</f>
        <v>0</v>
      </c>
      <c r="Y3312" s="1" t="str">
        <f>MID(L3312,14,1)</f>
        <v/>
      </c>
      <c r="Z3312" s="2" t="str">
        <f>IF(IFERROR(FIND("PUL",M3312,1),0)&gt;1,"pulido","no")</f>
        <v>no</v>
      </c>
      <c r="AA3312" s="2" t="str">
        <f>IF(IFERROR(FIND("BIOC",M3312,1),0)&gt;1,"BIOCITY","no")</f>
        <v>no</v>
      </c>
      <c r="AB3312" s="2">
        <f>IFERROR(SEARCH("INT",F3312,1),0)+IFERROR(SEARCH("DEV",F3312,1),0)+IFERROR(SEARCH("FC",F3312,1),0)+IFERROR(SEARCH("USD",F3312,1),0)</f>
        <v>0</v>
      </c>
    </row>
    <row r="3313" spans="20:28" x14ac:dyDescent="0.2">
      <c r="T3313" s="6">
        <f>+S3313*N3313</f>
        <v>0</v>
      </c>
      <c r="U3313" s="6">
        <f>+S3313*Q3313</f>
        <v>0</v>
      </c>
      <c r="V3313" s="1" t="str">
        <f>IF(AB3313=0,IFERROR(VLOOKUP(L3313,[1]listaMateriales!A:K,11,0),"-"),"Sin producto")</f>
        <v>Sin Producto</v>
      </c>
      <c r="W3313" s="6">
        <f>+IF(OR(K3313="27",K3313="28",K3313="29"),VLOOKUP(L3313,[1]listaMateriales!A:E,5,0),0)*N3313/1000</f>
        <v>0</v>
      </c>
      <c r="X3313" s="6">
        <f>+IF(W3313=0,0,T3313/W3313)</f>
        <v>0</v>
      </c>
      <c r="Y3313" s="1" t="str">
        <f>MID(L3313,14,1)</f>
        <v/>
      </c>
      <c r="Z3313" s="2" t="str">
        <f>IF(IFERROR(FIND("PUL",M3313,1),0)&gt;1,"pulido","no")</f>
        <v>no</v>
      </c>
      <c r="AA3313" s="2" t="str">
        <f>IF(IFERROR(FIND("BIOC",M3313,1),0)&gt;1,"BIOCITY","no")</f>
        <v>no</v>
      </c>
      <c r="AB3313" s="2">
        <f>IFERROR(SEARCH("INT",F3313,1),0)+IFERROR(SEARCH("DEV",F3313,1),0)+IFERROR(SEARCH("FC",F3313,1),0)+IFERROR(SEARCH("USD",F3313,1),0)</f>
        <v>0</v>
      </c>
    </row>
    <row r="3314" spans="20:28" x14ac:dyDescent="0.2">
      <c r="T3314" s="6">
        <f>+S3314*N3314</f>
        <v>0</v>
      </c>
      <c r="U3314" s="6">
        <f>+S3314*Q3314</f>
        <v>0</v>
      </c>
      <c r="V3314" s="1" t="str">
        <f>IF(AB3314=0,IFERROR(VLOOKUP(L3314,[1]listaMateriales!A:K,11,0),"-"),"Sin producto")</f>
        <v>Sin Producto</v>
      </c>
      <c r="W3314" s="6">
        <f>+IF(OR(K3314="27",K3314="28",K3314="29"),VLOOKUP(L3314,[1]listaMateriales!A:E,5,0),0)*N3314/1000</f>
        <v>0</v>
      </c>
      <c r="X3314" s="6">
        <f>+IF(W3314=0,0,T3314/W3314)</f>
        <v>0</v>
      </c>
      <c r="Y3314" s="1" t="str">
        <f>MID(L3314,14,1)</f>
        <v/>
      </c>
      <c r="Z3314" s="2" t="str">
        <f>IF(IFERROR(FIND("PUL",M3314,1),0)&gt;1,"pulido","no")</f>
        <v>no</v>
      </c>
      <c r="AA3314" s="2" t="str">
        <f>IF(IFERROR(FIND("BIOC",M3314,1),0)&gt;1,"BIOCITY","no")</f>
        <v>no</v>
      </c>
      <c r="AB3314" s="2">
        <f>IFERROR(SEARCH("INT",F3314,1),0)+IFERROR(SEARCH("DEV",F3314,1),0)+IFERROR(SEARCH("FC",F3314,1),0)+IFERROR(SEARCH("USD",F3314,1),0)</f>
        <v>0</v>
      </c>
    </row>
    <row r="3315" spans="20:28" x14ac:dyDescent="0.2">
      <c r="T3315" s="6">
        <f>+S3315*N3315</f>
        <v>0</v>
      </c>
      <c r="U3315" s="6">
        <f>+S3315*Q3315</f>
        <v>0</v>
      </c>
      <c r="V3315" s="1" t="str">
        <f>IF(AB3315=0,IFERROR(VLOOKUP(L3315,[1]listaMateriales!A:K,11,0),"-"),"Sin producto")</f>
        <v>Sin Producto</v>
      </c>
      <c r="W3315" s="6">
        <f>+IF(OR(K3315="27",K3315="28",K3315="29"),VLOOKUP(L3315,[1]listaMateriales!A:E,5,0),0)*N3315/1000</f>
        <v>0</v>
      </c>
      <c r="X3315" s="6">
        <f>+IF(W3315=0,0,T3315/W3315)</f>
        <v>0</v>
      </c>
      <c r="Y3315" s="1" t="str">
        <f>MID(L3315,14,1)</f>
        <v/>
      </c>
      <c r="Z3315" s="2" t="str">
        <f>IF(IFERROR(FIND("PUL",M3315,1),0)&gt;1,"pulido","no")</f>
        <v>no</v>
      </c>
      <c r="AA3315" s="2" t="str">
        <f>IF(IFERROR(FIND("BIOC",M3315,1),0)&gt;1,"BIOCITY","no")</f>
        <v>no</v>
      </c>
      <c r="AB3315" s="2">
        <f>IFERROR(SEARCH("INT",F3315,1),0)+IFERROR(SEARCH("DEV",F3315,1),0)+IFERROR(SEARCH("FC",F3315,1),0)+IFERROR(SEARCH("USD",F3315,1),0)</f>
        <v>0</v>
      </c>
    </row>
    <row r="3316" spans="20:28" x14ac:dyDescent="0.2">
      <c r="T3316" s="6">
        <f>+S3316*N3316</f>
        <v>0</v>
      </c>
      <c r="U3316" s="6">
        <f>+S3316*Q3316</f>
        <v>0</v>
      </c>
      <c r="V3316" s="1" t="str">
        <f>IF(AB3316=0,IFERROR(VLOOKUP(L3316,[1]listaMateriales!A:K,11,0),"-"),"Sin producto")</f>
        <v>Sin Producto</v>
      </c>
      <c r="W3316" s="6">
        <f>+IF(OR(K3316="27",K3316="28",K3316="29"),VLOOKUP(L3316,[1]listaMateriales!A:E,5,0),0)*N3316/1000</f>
        <v>0</v>
      </c>
      <c r="X3316" s="6">
        <f>+IF(W3316=0,0,T3316/W3316)</f>
        <v>0</v>
      </c>
      <c r="Y3316" s="1" t="str">
        <f>MID(L3316,14,1)</f>
        <v/>
      </c>
      <c r="Z3316" s="2" t="str">
        <f>IF(IFERROR(FIND("PUL",M3316,1),0)&gt;1,"pulido","no")</f>
        <v>no</v>
      </c>
      <c r="AA3316" s="2" t="str">
        <f>IF(IFERROR(FIND("BIOC",M3316,1),0)&gt;1,"BIOCITY","no")</f>
        <v>no</v>
      </c>
      <c r="AB3316" s="2">
        <f>IFERROR(SEARCH("INT",F3316,1),0)+IFERROR(SEARCH("DEV",F3316,1),0)+IFERROR(SEARCH("FC",F3316,1),0)+IFERROR(SEARCH("USD",F3316,1),0)</f>
        <v>0</v>
      </c>
    </row>
    <row r="3317" spans="20:28" x14ac:dyDescent="0.2">
      <c r="T3317" s="6">
        <f>+S3317*N3317</f>
        <v>0</v>
      </c>
      <c r="U3317" s="6">
        <f>+S3317*Q3317</f>
        <v>0</v>
      </c>
      <c r="V3317" s="1" t="str">
        <f>IF(AB3317=0,IFERROR(VLOOKUP(L3317,[1]listaMateriales!A:K,11,0),"-"),"Sin producto")</f>
        <v>Sin Producto</v>
      </c>
      <c r="W3317" s="6">
        <f>+IF(OR(K3317="27",K3317="28",K3317="29"),VLOOKUP(L3317,[1]listaMateriales!A:E,5,0),0)*N3317/1000</f>
        <v>0</v>
      </c>
      <c r="X3317" s="6">
        <f>+IF(W3317=0,0,T3317/W3317)</f>
        <v>0</v>
      </c>
      <c r="Y3317" s="1" t="str">
        <f>MID(L3317,14,1)</f>
        <v/>
      </c>
      <c r="Z3317" s="2" t="str">
        <f>IF(IFERROR(FIND("PUL",M3317,1),0)&gt;1,"pulido","no")</f>
        <v>no</v>
      </c>
      <c r="AA3317" s="2" t="str">
        <f>IF(IFERROR(FIND("BIOC",M3317,1),0)&gt;1,"BIOCITY","no")</f>
        <v>no</v>
      </c>
      <c r="AB3317" s="2">
        <f>IFERROR(SEARCH("INT",F3317,1),0)+IFERROR(SEARCH("DEV",F3317,1),0)+IFERROR(SEARCH("FC",F3317,1),0)+IFERROR(SEARCH("USD",F3317,1),0)</f>
        <v>0</v>
      </c>
    </row>
    <row r="3318" spans="20:28" x14ac:dyDescent="0.2">
      <c r="T3318" s="6">
        <f>+S3318*N3318</f>
        <v>0</v>
      </c>
      <c r="U3318" s="6">
        <f>+S3318*Q3318</f>
        <v>0</v>
      </c>
      <c r="V3318" s="1" t="str">
        <f>IF(AB3318=0,IFERROR(VLOOKUP(L3318,[1]listaMateriales!A:K,11,0),"-"),"Sin producto")</f>
        <v>Sin Producto</v>
      </c>
      <c r="W3318" s="6">
        <f>+IF(OR(K3318="27",K3318="28",K3318="29"),VLOOKUP(L3318,[1]listaMateriales!A:E,5,0),0)*N3318/1000</f>
        <v>0</v>
      </c>
      <c r="X3318" s="6">
        <f>+IF(W3318=0,0,T3318/W3318)</f>
        <v>0</v>
      </c>
      <c r="Y3318" s="1" t="str">
        <f>MID(L3318,14,1)</f>
        <v/>
      </c>
      <c r="Z3318" s="2" t="str">
        <f>IF(IFERROR(FIND("PUL",M3318,1),0)&gt;1,"pulido","no")</f>
        <v>no</v>
      </c>
      <c r="AA3318" s="2" t="str">
        <f>IF(IFERROR(FIND("BIOC",M3318,1),0)&gt;1,"BIOCITY","no")</f>
        <v>no</v>
      </c>
      <c r="AB3318" s="2">
        <f>IFERROR(SEARCH("INT",F3318,1),0)+IFERROR(SEARCH("DEV",F3318,1),0)+IFERROR(SEARCH("FC",F3318,1),0)+IFERROR(SEARCH("USD",F3318,1),0)</f>
        <v>0</v>
      </c>
    </row>
    <row r="3319" spans="20:28" x14ac:dyDescent="0.2">
      <c r="T3319" s="6">
        <f>+S3319*N3319</f>
        <v>0</v>
      </c>
      <c r="U3319" s="6">
        <f>+S3319*Q3319</f>
        <v>0</v>
      </c>
      <c r="V3319" s="1" t="str">
        <f>IF(AB3319=0,IFERROR(VLOOKUP(L3319,[1]listaMateriales!A:K,11,0),"-"),"Sin producto")</f>
        <v>Sin Producto</v>
      </c>
      <c r="W3319" s="6">
        <f>+IF(OR(K3319="27",K3319="28",K3319="29"),VLOOKUP(L3319,[1]listaMateriales!A:E,5,0),0)*N3319/1000</f>
        <v>0</v>
      </c>
      <c r="X3319" s="6">
        <f>+IF(W3319=0,0,T3319/W3319)</f>
        <v>0</v>
      </c>
      <c r="Y3319" s="1" t="str">
        <f>MID(L3319,14,1)</f>
        <v/>
      </c>
      <c r="Z3319" s="2" t="str">
        <f>IF(IFERROR(FIND("PUL",M3319,1),0)&gt;1,"pulido","no")</f>
        <v>no</v>
      </c>
      <c r="AA3319" s="2" t="str">
        <f>IF(IFERROR(FIND("BIOC",M3319,1),0)&gt;1,"BIOCITY","no")</f>
        <v>no</v>
      </c>
      <c r="AB3319" s="2">
        <f>IFERROR(SEARCH("INT",F3319,1),0)+IFERROR(SEARCH("DEV",F3319,1),0)+IFERROR(SEARCH("FC",F3319,1),0)+IFERROR(SEARCH("USD",F3319,1),0)</f>
        <v>0</v>
      </c>
    </row>
    <row r="3320" spans="20:28" x14ac:dyDescent="0.2">
      <c r="T3320" s="6">
        <f>+S3320*N3320</f>
        <v>0</v>
      </c>
      <c r="U3320" s="6">
        <f>+S3320*Q3320</f>
        <v>0</v>
      </c>
      <c r="V3320" s="1" t="str">
        <f>IF(AB3320=0,IFERROR(VLOOKUP(L3320,[1]listaMateriales!A:K,11,0),"-"),"Sin producto")</f>
        <v>Sin Producto</v>
      </c>
      <c r="W3320" s="6">
        <f>+IF(OR(K3320="27",K3320="28",K3320="29"),VLOOKUP(L3320,[1]listaMateriales!A:E,5,0),0)*N3320/1000</f>
        <v>0</v>
      </c>
      <c r="X3320" s="6">
        <f>+IF(W3320=0,0,T3320/W3320)</f>
        <v>0</v>
      </c>
      <c r="Y3320" s="1" t="str">
        <f>MID(L3320,14,1)</f>
        <v/>
      </c>
      <c r="Z3320" s="2" t="str">
        <f>IF(IFERROR(FIND("PUL",M3320,1),0)&gt;1,"pulido","no")</f>
        <v>no</v>
      </c>
      <c r="AA3320" s="2" t="str">
        <f>IF(IFERROR(FIND("BIOC",M3320,1),0)&gt;1,"BIOCITY","no")</f>
        <v>no</v>
      </c>
      <c r="AB3320" s="2">
        <f>IFERROR(SEARCH("INT",F3320,1),0)+IFERROR(SEARCH("DEV",F3320,1),0)+IFERROR(SEARCH("FC",F3320,1),0)+IFERROR(SEARCH("USD",F3320,1),0)</f>
        <v>0</v>
      </c>
    </row>
    <row r="3321" spans="20:28" x14ac:dyDescent="0.2">
      <c r="T3321" s="6">
        <f>+S3321*N3321</f>
        <v>0</v>
      </c>
      <c r="U3321" s="6">
        <f>+S3321*Q3321</f>
        <v>0</v>
      </c>
      <c r="V3321" s="1" t="str">
        <f>IF(AB3321=0,IFERROR(VLOOKUP(L3321,[1]listaMateriales!A:K,11,0),"-"),"Sin producto")</f>
        <v>Sin Producto</v>
      </c>
      <c r="W3321" s="6">
        <f>+IF(OR(K3321="27",K3321="28",K3321="29"),VLOOKUP(L3321,[1]listaMateriales!A:E,5,0),0)*N3321/1000</f>
        <v>0</v>
      </c>
      <c r="X3321" s="6">
        <f>+IF(W3321=0,0,T3321/W3321)</f>
        <v>0</v>
      </c>
      <c r="Y3321" s="1" t="str">
        <f>MID(L3321,14,1)</f>
        <v/>
      </c>
      <c r="Z3321" s="2" t="str">
        <f>IF(IFERROR(FIND("PUL",M3321,1),0)&gt;1,"pulido","no")</f>
        <v>no</v>
      </c>
      <c r="AA3321" s="2" t="str">
        <f>IF(IFERROR(FIND("BIOC",M3321,1),0)&gt;1,"BIOCITY","no")</f>
        <v>no</v>
      </c>
      <c r="AB3321" s="2">
        <f>IFERROR(SEARCH("INT",F3321,1),0)+IFERROR(SEARCH("DEV",F3321,1),0)+IFERROR(SEARCH("FC",F3321,1),0)+IFERROR(SEARCH("USD",F3321,1),0)</f>
        <v>0</v>
      </c>
    </row>
    <row r="3322" spans="20:28" x14ac:dyDescent="0.2">
      <c r="T3322" s="6">
        <f>+S3322*N3322</f>
        <v>0</v>
      </c>
      <c r="U3322" s="6">
        <f>+S3322*Q3322</f>
        <v>0</v>
      </c>
      <c r="V3322" s="1" t="str">
        <f>IF(AB3322=0,IFERROR(VLOOKUP(L3322,[1]listaMateriales!A:K,11,0),"-"),"Sin producto")</f>
        <v>Sin Producto</v>
      </c>
      <c r="W3322" s="6">
        <f>+IF(OR(K3322="27",K3322="28",K3322="29"),VLOOKUP(L3322,[1]listaMateriales!A:E,5,0),0)*N3322/1000</f>
        <v>0</v>
      </c>
      <c r="X3322" s="6">
        <f>+IF(W3322=0,0,T3322/W3322)</f>
        <v>0</v>
      </c>
      <c r="Y3322" s="1" t="str">
        <f>MID(L3322,14,1)</f>
        <v/>
      </c>
      <c r="Z3322" s="2" t="str">
        <f>IF(IFERROR(FIND("PUL",M3322,1),0)&gt;1,"pulido","no")</f>
        <v>no</v>
      </c>
      <c r="AA3322" s="2" t="str">
        <f>IF(IFERROR(FIND("BIOC",M3322,1),0)&gt;1,"BIOCITY","no")</f>
        <v>no</v>
      </c>
      <c r="AB3322" s="2">
        <f>IFERROR(SEARCH("INT",F3322,1),0)+IFERROR(SEARCH("DEV",F3322,1),0)+IFERROR(SEARCH("FC",F3322,1),0)+IFERROR(SEARCH("USD",F3322,1),0)</f>
        <v>0</v>
      </c>
    </row>
    <row r="3323" spans="20:28" x14ac:dyDescent="0.2">
      <c r="T3323" s="6">
        <f>+S3323*N3323</f>
        <v>0</v>
      </c>
      <c r="U3323" s="6">
        <f>+S3323*Q3323</f>
        <v>0</v>
      </c>
      <c r="V3323" s="1" t="str">
        <f>IF(AB3323=0,IFERROR(VLOOKUP(L3323,[1]listaMateriales!A:K,11,0),"-"),"Sin producto")</f>
        <v>Sin Producto</v>
      </c>
      <c r="W3323" s="6">
        <f>+IF(OR(K3323="27",K3323="28",K3323="29"),VLOOKUP(L3323,[1]listaMateriales!A:E,5,0),0)*N3323/1000</f>
        <v>0</v>
      </c>
      <c r="X3323" s="6">
        <f>+IF(W3323=0,0,T3323/W3323)</f>
        <v>0</v>
      </c>
      <c r="Y3323" s="1" t="str">
        <f>MID(L3323,14,1)</f>
        <v/>
      </c>
      <c r="Z3323" s="2" t="str">
        <f>IF(IFERROR(FIND("PUL",M3323,1),0)&gt;1,"pulido","no")</f>
        <v>no</v>
      </c>
      <c r="AA3323" s="2" t="str">
        <f>IF(IFERROR(FIND("BIOC",M3323,1),0)&gt;1,"BIOCITY","no")</f>
        <v>no</v>
      </c>
      <c r="AB3323" s="2">
        <f>IFERROR(SEARCH("INT",F3323,1),0)+IFERROR(SEARCH("DEV",F3323,1),0)+IFERROR(SEARCH("FC",F3323,1),0)+IFERROR(SEARCH("USD",F3323,1),0)</f>
        <v>0</v>
      </c>
    </row>
    <row r="3324" spans="20:28" x14ac:dyDescent="0.2">
      <c r="T3324" s="6">
        <f>+S3324*N3324</f>
        <v>0</v>
      </c>
      <c r="U3324" s="6">
        <f>+S3324*Q3324</f>
        <v>0</v>
      </c>
      <c r="V3324" s="1" t="str">
        <f>IF(AB3324=0,IFERROR(VLOOKUP(L3324,[1]listaMateriales!A:K,11,0),"-"),"Sin producto")</f>
        <v>Sin Producto</v>
      </c>
      <c r="W3324" s="6">
        <f>+IF(OR(K3324="27",K3324="28",K3324="29"),VLOOKUP(L3324,[1]listaMateriales!A:E,5,0),0)*N3324/1000</f>
        <v>0</v>
      </c>
      <c r="X3324" s="6">
        <f>+IF(W3324=0,0,T3324/W3324)</f>
        <v>0</v>
      </c>
      <c r="Y3324" s="1" t="str">
        <f>MID(L3324,14,1)</f>
        <v/>
      </c>
      <c r="Z3324" s="2" t="str">
        <f>IF(IFERROR(FIND("PUL",M3324,1),0)&gt;1,"pulido","no")</f>
        <v>no</v>
      </c>
      <c r="AA3324" s="2" t="str">
        <f>IF(IFERROR(FIND("BIOC",M3324,1),0)&gt;1,"BIOCITY","no")</f>
        <v>no</v>
      </c>
      <c r="AB3324" s="2">
        <f>IFERROR(SEARCH("INT",F3324,1),0)+IFERROR(SEARCH("DEV",F3324,1),0)+IFERROR(SEARCH("FC",F3324,1),0)+IFERROR(SEARCH("USD",F3324,1),0)</f>
        <v>0</v>
      </c>
    </row>
    <row r="3325" spans="20:28" x14ac:dyDescent="0.2">
      <c r="T3325" s="6">
        <f>+S3325*N3325</f>
        <v>0</v>
      </c>
      <c r="U3325" s="6">
        <f>+S3325*Q3325</f>
        <v>0</v>
      </c>
      <c r="V3325" s="1" t="str">
        <f>IF(AB3325=0,IFERROR(VLOOKUP(L3325,[1]listaMateriales!A:K,11,0),"-"),"Sin producto")</f>
        <v>Sin Producto</v>
      </c>
      <c r="W3325" s="6">
        <f>+IF(OR(K3325="27",K3325="28",K3325="29"),VLOOKUP(L3325,[1]listaMateriales!A:E,5,0),0)*N3325/1000</f>
        <v>0</v>
      </c>
      <c r="X3325" s="6">
        <f>+IF(W3325=0,0,T3325/W3325)</f>
        <v>0</v>
      </c>
      <c r="Y3325" s="1" t="str">
        <f>MID(L3325,14,1)</f>
        <v/>
      </c>
      <c r="Z3325" s="2" t="str">
        <f>IF(IFERROR(FIND("PUL",M3325,1),0)&gt;1,"pulido","no")</f>
        <v>no</v>
      </c>
      <c r="AA3325" s="2" t="str">
        <f>IF(IFERROR(FIND("BIOC",M3325,1),0)&gt;1,"BIOCITY","no")</f>
        <v>no</v>
      </c>
      <c r="AB3325" s="2">
        <f>IFERROR(SEARCH("INT",F3325,1),0)+IFERROR(SEARCH("DEV",F3325,1),0)+IFERROR(SEARCH("FC",F3325,1),0)+IFERROR(SEARCH("USD",F3325,1),0)</f>
        <v>0</v>
      </c>
    </row>
    <row r="3326" spans="20:28" x14ac:dyDescent="0.2">
      <c r="T3326" s="6">
        <f>+S3326*N3326</f>
        <v>0</v>
      </c>
      <c r="U3326" s="6">
        <f>+S3326*Q3326</f>
        <v>0</v>
      </c>
      <c r="V3326" s="1" t="str">
        <f>IF(AB3326=0,IFERROR(VLOOKUP(L3326,[1]listaMateriales!A:K,11,0),"-"),"Sin producto")</f>
        <v>Sin Producto</v>
      </c>
      <c r="W3326" s="6">
        <f>+IF(OR(K3326="27",K3326="28",K3326="29"),VLOOKUP(L3326,[1]listaMateriales!A:E,5,0),0)*N3326/1000</f>
        <v>0</v>
      </c>
      <c r="X3326" s="6">
        <f>+IF(W3326=0,0,T3326/W3326)</f>
        <v>0</v>
      </c>
      <c r="Y3326" s="1" t="str">
        <f>MID(L3326,14,1)</f>
        <v/>
      </c>
      <c r="Z3326" s="2" t="str">
        <f>IF(IFERROR(FIND("PUL",M3326,1),0)&gt;1,"pulido","no")</f>
        <v>no</v>
      </c>
      <c r="AA3326" s="2" t="str">
        <f>IF(IFERROR(FIND("BIOC",M3326,1),0)&gt;1,"BIOCITY","no")</f>
        <v>no</v>
      </c>
      <c r="AB3326" s="2">
        <f>IFERROR(SEARCH("INT",F3326,1),0)+IFERROR(SEARCH("DEV",F3326,1),0)+IFERROR(SEARCH("FC",F3326,1),0)+IFERROR(SEARCH("USD",F3326,1),0)</f>
        <v>0</v>
      </c>
    </row>
    <row r="3327" spans="20:28" x14ac:dyDescent="0.2">
      <c r="T3327" s="6">
        <f>+S3327*N3327</f>
        <v>0</v>
      </c>
      <c r="U3327" s="6">
        <f>+S3327*Q3327</f>
        <v>0</v>
      </c>
      <c r="V3327" s="1" t="str">
        <f>IF(AB3327=0,IFERROR(VLOOKUP(L3327,[1]listaMateriales!A:K,11,0),"-"),"Sin producto")</f>
        <v>Sin Producto</v>
      </c>
      <c r="W3327" s="6">
        <f>+IF(OR(K3327="27",K3327="28",K3327="29"),VLOOKUP(L3327,[1]listaMateriales!A:E,5,0),0)*N3327/1000</f>
        <v>0</v>
      </c>
      <c r="X3327" s="6">
        <f>+IF(W3327=0,0,T3327/W3327)</f>
        <v>0</v>
      </c>
      <c r="Y3327" s="1" t="str">
        <f>MID(L3327,14,1)</f>
        <v/>
      </c>
      <c r="Z3327" s="2" t="str">
        <f>IF(IFERROR(FIND("PUL",M3327,1),0)&gt;1,"pulido","no")</f>
        <v>no</v>
      </c>
      <c r="AA3327" s="2" t="str">
        <f>IF(IFERROR(FIND("BIOC",M3327,1),0)&gt;1,"BIOCITY","no")</f>
        <v>no</v>
      </c>
      <c r="AB3327" s="2">
        <f>IFERROR(SEARCH("INT",F3327,1),0)+IFERROR(SEARCH("DEV",F3327,1),0)+IFERROR(SEARCH("FC",F3327,1),0)+IFERROR(SEARCH("USD",F3327,1),0)</f>
        <v>0</v>
      </c>
    </row>
    <row r="3328" spans="20:28" x14ac:dyDescent="0.2">
      <c r="T3328" s="6">
        <f>+S3328*N3328</f>
        <v>0</v>
      </c>
      <c r="U3328" s="6">
        <f>+S3328*Q3328</f>
        <v>0</v>
      </c>
      <c r="V3328" s="1" t="str">
        <f>IF(AB3328=0,IFERROR(VLOOKUP(L3328,[1]listaMateriales!A:K,11,0),"-"),"Sin producto")</f>
        <v>Sin Producto</v>
      </c>
      <c r="W3328" s="6">
        <f>+IF(OR(K3328="27",K3328="28",K3328="29"),VLOOKUP(L3328,[1]listaMateriales!A:E,5,0),0)*N3328/1000</f>
        <v>0</v>
      </c>
      <c r="X3328" s="6">
        <f>+IF(W3328=0,0,T3328/W3328)</f>
        <v>0</v>
      </c>
      <c r="Y3328" s="1" t="str">
        <f>MID(L3328,14,1)</f>
        <v/>
      </c>
      <c r="Z3328" s="2" t="str">
        <f>IF(IFERROR(FIND("PUL",M3328,1),0)&gt;1,"pulido","no")</f>
        <v>no</v>
      </c>
      <c r="AA3328" s="2" t="str">
        <f>IF(IFERROR(FIND("BIOC",M3328,1),0)&gt;1,"BIOCITY","no")</f>
        <v>no</v>
      </c>
      <c r="AB3328" s="2">
        <f>IFERROR(SEARCH("INT",F3328,1),0)+IFERROR(SEARCH("DEV",F3328,1),0)+IFERROR(SEARCH("FC",F3328,1),0)+IFERROR(SEARCH("USD",F3328,1),0)</f>
        <v>0</v>
      </c>
    </row>
    <row r="3329" spans="20:28" x14ac:dyDescent="0.2">
      <c r="T3329" s="6">
        <f>+S3329*N3329</f>
        <v>0</v>
      </c>
      <c r="U3329" s="6">
        <f>+S3329*Q3329</f>
        <v>0</v>
      </c>
      <c r="V3329" s="1" t="str">
        <f>IF(AB3329=0,IFERROR(VLOOKUP(L3329,[1]listaMateriales!A:K,11,0),"-"),"Sin producto")</f>
        <v>Sin Producto</v>
      </c>
      <c r="W3329" s="6">
        <f>+IF(OR(K3329="27",K3329="28",K3329="29"),VLOOKUP(L3329,[1]listaMateriales!A:E,5,0),0)*N3329/1000</f>
        <v>0</v>
      </c>
      <c r="X3329" s="6">
        <f>+IF(W3329=0,0,T3329/W3329)</f>
        <v>0</v>
      </c>
      <c r="Y3329" s="1" t="str">
        <f>MID(L3329,14,1)</f>
        <v/>
      </c>
      <c r="Z3329" s="2" t="str">
        <f>IF(IFERROR(FIND("PUL",M3329,1),0)&gt;1,"pulido","no")</f>
        <v>no</v>
      </c>
      <c r="AA3329" s="2" t="str">
        <f>IF(IFERROR(FIND("BIOC",M3329,1),0)&gt;1,"BIOCITY","no")</f>
        <v>no</v>
      </c>
      <c r="AB3329" s="2">
        <f>IFERROR(SEARCH("INT",F3329,1),0)+IFERROR(SEARCH("DEV",F3329,1),0)+IFERROR(SEARCH("FC",F3329,1),0)+IFERROR(SEARCH("USD",F3329,1),0)</f>
        <v>0</v>
      </c>
    </row>
    <row r="3330" spans="20:28" x14ac:dyDescent="0.2">
      <c r="T3330" s="6">
        <f>+S3330*N3330</f>
        <v>0</v>
      </c>
      <c r="U3330" s="6">
        <f>+S3330*Q3330</f>
        <v>0</v>
      </c>
      <c r="V3330" s="1" t="str">
        <f>IF(AB3330=0,IFERROR(VLOOKUP(L3330,[1]listaMateriales!A:K,11,0),"-"),"Sin producto")</f>
        <v>Sin Producto</v>
      </c>
      <c r="W3330" s="6">
        <f>+IF(OR(K3330="27",K3330="28",K3330="29"),VLOOKUP(L3330,[1]listaMateriales!A:E,5,0),0)*N3330/1000</f>
        <v>0</v>
      </c>
      <c r="X3330" s="6">
        <f>+IF(W3330=0,0,T3330/W3330)</f>
        <v>0</v>
      </c>
      <c r="Y3330" s="1" t="str">
        <f>MID(L3330,14,1)</f>
        <v/>
      </c>
      <c r="Z3330" s="2" t="str">
        <f>IF(IFERROR(FIND("PUL",M3330,1),0)&gt;1,"pulido","no")</f>
        <v>no</v>
      </c>
      <c r="AA3330" s="2" t="str">
        <f>IF(IFERROR(FIND("BIOC",M3330,1),0)&gt;1,"BIOCITY","no")</f>
        <v>no</v>
      </c>
      <c r="AB3330" s="2">
        <f>IFERROR(SEARCH("INT",F3330,1),0)+IFERROR(SEARCH("DEV",F3330,1),0)+IFERROR(SEARCH("FC",F3330,1),0)+IFERROR(SEARCH("USD",F3330,1),0)</f>
        <v>0</v>
      </c>
    </row>
    <row r="3331" spans="20:28" x14ac:dyDescent="0.2">
      <c r="T3331" s="6">
        <f>+S3331*N3331</f>
        <v>0</v>
      </c>
      <c r="U3331" s="6">
        <f>+S3331*Q3331</f>
        <v>0</v>
      </c>
      <c r="V3331" s="1" t="str">
        <f>IF(AB3331=0,IFERROR(VLOOKUP(L3331,[1]listaMateriales!A:K,11,0),"-"),"Sin producto")</f>
        <v>Sin Producto</v>
      </c>
      <c r="W3331" s="6">
        <f>+IF(OR(K3331="27",K3331="28",K3331="29"),VLOOKUP(L3331,[1]listaMateriales!A:E,5,0),0)*N3331/1000</f>
        <v>0</v>
      </c>
      <c r="X3331" s="6">
        <f>+IF(W3331=0,0,T3331/W3331)</f>
        <v>0</v>
      </c>
      <c r="Y3331" s="1" t="str">
        <f>MID(L3331,14,1)</f>
        <v/>
      </c>
      <c r="Z3331" s="2" t="str">
        <f>IF(IFERROR(FIND("PUL",M3331,1),0)&gt;1,"pulido","no")</f>
        <v>no</v>
      </c>
      <c r="AA3331" s="2" t="str">
        <f>IF(IFERROR(FIND("BIOC",M3331,1),0)&gt;1,"BIOCITY","no")</f>
        <v>no</v>
      </c>
      <c r="AB3331" s="2">
        <f>IFERROR(SEARCH("INT",F3331,1),0)+IFERROR(SEARCH("DEV",F3331,1),0)+IFERROR(SEARCH("FC",F3331,1),0)+IFERROR(SEARCH("USD",F3331,1),0)</f>
        <v>0</v>
      </c>
    </row>
    <row r="3332" spans="20:28" x14ac:dyDescent="0.2">
      <c r="T3332" s="6">
        <f>+S3332*N3332</f>
        <v>0</v>
      </c>
      <c r="U3332" s="6">
        <f>+S3332*Q3332</f>
        <v>0</v>
      </c>
      <c r="V3332" s="1" t="str">
        <f>IF(AB3332=0,IFERROR(VLOOKUP(L3332,[1]listaMateriales!A:K,11,0),"-"),"Sin producto")</f>
        <v>Sin Producto</v>
      </c>
      <c r="W3332" s="6">
        <f>+IF(OR(K3332="27",K3332="28",K3332="29"),VLOOKUP(L3332,[1]listaMateriales!A:E,5,0),0)*N3332/1000</f>
        <v>0</v>
      </c>
      <c r="X3332" s="6">
        <f>+IF(W3332=0,0,T3332/W3332)</f>
        <v>0</v>
      </c>
      <c r="Y3332" s="1" t="str">
        <f>MID(L3332,14,1)</f>
        <v/>
      </c>
      <c r="Z3332" s="2" t="str">
        <f>IF(IFERROR(FIND("PUL",M3332,1),0)&gt;1,"pulido","no")</f>
        <v>no</v>
      </c>
      <c r="AA3332" s="2" t="str">
        <f>IF(IFERROR(FIND("BIOC",M3332,1),0)&gt;1,"BIOCITY","no")</f>
        <v>no</v>
      </c>
      <c r="AB3332" s="2">
        <f>IFERROR(SEARCH("INT",F3332,1),0)+IFERROR(SEARCH("DEV",F3332,1),0)+IFERROR(SEARCH("FC",F3332,1),0)+IFERROR(SEARCH("USD",F3332,1),0)</f>
        <v>0</v>
      </c>
    </row>
    <row r="3333" spans="20:28" x14ac:dyDescent="0.2">
      <c r="T3333" s="6">
        <f>+S3333*N3333</f>
        <v>0</v>
      </c>
      <c r="U3333" s="6">
        <f>+S3333*Q3333</f>
        <v>0</v>
      </c>
      <c r="V3333" s="1" t="str">
        <f>IF(AB3333=0,IFERROR(VLOOKUP(L3333,[1]listaMateriales!A:K,11,0),"-"),"Sin producto")</f>
        <v>Sin Producto</v>
      </c>
      <c r="W3333" s="6">
        <f>+IF(OR(K3333="27",K3333="28",K3333="29"),VLOOKUP(L3333,[1]listaMateriales!A:E,5,0),0)*N3333/1000</f>
        <v>0</v>
      </c>
      <c r="X3333" s="6">
        <f>+IF(W3333=0,0,T3333/W3333)</f>
        <v>0</v>
      </c>
      <c r="Y3333" s="1" t="str">
        <f>MID(L3333,14,1)</f>
        <v/>
      </c>
      <c r="Z3333" s="2" t="str">
        <f>IF(IFERROR(FIND("PUL",M3333,1),0)&gt;1,"pulido","no")</f>
        <v>no</v>
      </c>
      <c r="AA3333" s="2" t="str">
        <f>IF(IFERROR(FIND("BIOC",M3333,1),0)&gt;1,"BIOCITY","no")</f>
        <v>no</v>
      </c>
      <c r="AB3333" s="2">
        <f>IFERROR(SEARCH("INT",F3333,1),0)+IFERROR(SEARCH("DEV",F3333,1),0)+IFERROR(SEARCH("FC",F3333,1),0)+IFERROR(SEARCH("USD",F3333,1),0)</f>
        <v>0</v>
      </c>
    </row>
    <row r="3334" spans="20:28" x14ac:dyDescent="0.2">
      <c r="T3334" s="6">
        <f>+S3334*N3334</f>
        <v>0</v>
      </c>
      <c r="U3334" s="6">
        <f>+S3334*Q3334</f>
        <v>0</v>
      </c>
      <c r="V3334" s="1" t="str">
        <f>IF(AB3334=0,IFERROR(VLOOKUP(L3334,[1]listaMateriales!A:K,11,0),"-"),"Sin producto")</f>
        <v>Sin Producto</v>
      </c>
      <c r="W3334" s="6">
        <f>+IF(OR(K3334="27",K3334="28",K3334="29"),VLOOKUP(L3334,[1]listaMateriales!A:E,5,0),0)*N3334/1000</f>
        <v>0</v>
      </c>
      <c r="X3334" s="6">
        <f>+IF(W3334=0,0,T3334/W3334)</f>
        <v>0</v>
      </c>
      <c r="Y3334" s="1" t="str">
        <f>MID(L3334,14,1)</f>
        <v/>
      </c>
      <c r="Z3334" s="2" t="str">
        <f>IF(IFERROR(FIND("PUL",M3334,1),0)&gt;1,"pulido","no")</f>
        <v>no</v>
      </c>
      <c r="AA3334" s="2" t="str">
        <f>IF(IFERROR(FIND("BIOC",M3334,1),0)&gt;1,"BIOCITY","no")</f>
        <v>no</v>
      </c>
      <c r="AB3334" s="2">
        <f>IFERROR(SEARCH("INT",F3334,1),0)+IFERROR(SEARCH("DEV",F3334,1),0)+IFERROR(SEARCH("FC",F3334,1),0)+IFERROR(SEARCH("USD",F3334,1),0)</f>
        <v>0</v>
      </c>
    </row>
    <row r="3335" spans="20:28" x14ac:dyDescent="0.2">
      <c r="T3335" s="6">
        <f>+S3335*N3335</f>
        <v>0</v>
      </c>
      <c r="U3335" s="6">
        <f>+S3335*Q3335</f>
        <v>0</v>
      </c>
      <c r="V3335" s="1" t="str">
        <f>IF(AB3335=0,IFERROR(VLOOKUP(L3335,[1]listaMateriales!A:K,11,0),"-"),"Sin producto")</f>
        <v>Sin Producto</v>
      </c>
      <c r="W3335" s="6">
        <f>+IF(OR(K3335="27",K3335="28",K3335="29"),VLOOKUP(L3335,[1]listaMateriales!A:E,5,0),0)*N3335/1000</f>
        <v>0</v>
      </c>
      <c r="X3335" s="6">
        <f>+IF(W3335=0,0,T3335/W3335)</f>
        <v>0</v>
      </c>
      <c r="Y3335" s="1" t="str">
        <f>MID(L3335,14,1)</f>
        <v/>
      </c>
      <c r="Z3335" s="2" t="str">
        <f>IF(IFERROR(FIND("PUL",M3335,1),0)&gt;1,"pulido","no")</f>
        <v>no</v>
      </c>
      <c r="AA3335" s="2" t="str">
        <f>IF(IFERROR(FIND("BIOC",M3335,1),0)&gt;1,"BIOCITY","no")</f>
        <v>no</v>
      </c>
      <c r="AB3335" s="2">
        <f>IFERROR(SEARCH("INT",F3335,1),0)+IFERROR(SEARCH("DEV",F3335,1),0)+IFERROR(SEARCH("FC",F3335,1),0)+IFERROR(SEARCH("USD",F3335,1),0)</f>
        <v>0</v>
      </c>
    </row>
    <row r="3336" spans="20:28" x14ac:dyDescent="0.2">
      <c r="T3336" s="6">
        <f>+S3336*N3336</f>
        <v>0</v>
      </c>
      <c r="U3336" s="6">
        <f>+S3336*Q3336</f>
        <v>0</v>
      </c>
      <c r="V3336" s="1" t="str">
        <f>IF(AB3336=0,IFERROR(VLOOKUP(L3336,[1]listaMateriales!A:K,11,0),"-"),"Sin producto")</f>
        <v>Sin Producto</v>
      </c>
      <c r="W3336" s="6">
        <f>+IF(OR(K3336="27",K3336="28",K3336="29"),VLOOKUP(L3336,[1]listaMateriales!A:E,5,0),0)*N3336/1000</f>
        <v>0</v>
      </c>
      <c r="X3336" s="6">
        <f>+IF(W3336=0,0,T3336/W3336)</f>
        <v>0</v>
      </c>
      <c r="Y3336" s="1" t="str">
        <f>MID(L3336,14,1)</f>
        <v/>
      </c>
      <c r="Z3336" s="2" t="str">
        <f>IF(IFERROR(FIND("PUL",M3336,1),0)&gt;1,"pulido","no")</f>
        <v>no</v>
      </c>
      <c r="AA3336" s="2" t="str">
        <f>IF(IFERROR(FIND("BIOC",M3336,1),0)&gt;1,"BIOCITY","no")</f>
        <v>no</v>
      </c>
      <c r="AB3336" s="2">
        <f>IFERROR(SEARCH("INT",F3336,1),0)+IFERROR(SEARCH("DEV",F3336,1),0)+IFERROR(SEARCH("FC",F3336,1),0)+IFERROR(SEARCH("USD",F3336,1),0)</f>
        <v>0</v>
      </c>
    </row>
    <row r="3337" spans="20:28" x14ac:dyDescent="0.2">
      <c r="T3337" s="6">
        <f>+S3337*N3337</f>
        <v>0</v>
      </c>
      <c r="U3337" s="6">
        <f>+S3337*Q3337</f>
        <v>0</v>
      </c>
      <c r="V3337" s="1" t="str">
        <f>IF(AB3337=0,IFERROR(VLOOKUP(L3337,[1]listaMateriales!A:K,11,0),"-"),"Sin producto")</f>
        <v>Sin Producto</v>
      </c>
      <c r="W3337" s="6">
        <f>+IF(OR(K3337="27",K3337="28",K3337="29"),VLOOKUP(L3337,[1]listaMateriales!A:E,5,0),0)*N3337/1000</f>
        <v>0</v>
      </c>
      <c r="X3337" s="6">
        <f>+IF(W3337=0,0,T3337/W3337)</f>
        <v>0</v>
      </c>
      <c r="Y3337" s="1" t="str">
        <f>MID(L3337,14,1)</f>
        <v/>
      </c>
      <c r="Z3337" s="2" t="str">
        <f>IF(IFERROR(FIND("PUL",M3337,1),0)&gt;1,"pulido","no")</f>
        <v>no</v>
      </c>
      <c r="AA3337" s="2" t="str">
        <f>IF(IFERROR(FIND("BIOC",M3337,1),0)&gt;1,"BIOCITY","no")</f>
        <v>no</v>
      </c>
      <c r="AB3337" s="2">
        <f>IFERROR(SEARCH("INT",F3337,1),0)+IFERROR(SEARCH("DEV",F3337,1),0)+IFERROR(SEARCH("FC",F3337,1),0)+IFERROR(SEARCH("USD",F3337,1),0)</f>
        <v>0</v>
      </c>
    </row>
    <row r="3338" spans="20:28" x14ac:dyDescent="0.2">
      <c r="T3338" s="6">
        <f>+S3338*N3338</f>
        <v>0</v>
      </c>
      <c r="U3338" s="6">
        <f>+S3338*Q3338</f>
        <v>0</v>
      </c>
      <c r="V3338" s="1" t="str">
        <f>IF(AB3338=0,IFERROR(VLOOKUP(L3338,[1]listaMateriales!A:K,11,0),"-"),"Sin producto")</f>
        <v>Sin Producto</v>
      </c>
      <c r="W3338" s="6">
        <f>+IF(OR(K3338="27",K3338="28",K3338="29"),VLOOKUP(L3338,[1]listaMateriales!A:E,5,0),0)*N3338/1000</f>
        <v>0</v>
      </c>
      <c r="X3338" s="6">
        <f>+IF(W3338=0,0,T3338/W3338)</f>
        <v>0</v>
      </c>
      <c r="Y3338" s="1" t="str">
        <f>MID(L3338,14,1)</f>
        <v/>
      </c>
      <c r="Z3338" s="2" t="str">
        <f>IF(IFERROR(FIND("PUL",M3338,1),0)&gt;1,"pulido","no")</f>
        <v>no</v>
      </c>
      <c r="AA3338" s="2" t="str">
        <f>IF(IFERROR(FIND("BIOC",M3338,1),0)&gt;1,"BIOCITY","no")</f>
        <v>no</v>
      </c>
      <c r="AB3338" s="2">
        <f>IFERROR(SEARCH("INT",F3338,1),0)+IFERROR(SEARCH("DEV",F3338,1),0)+IFERROR(SEARCH("FC",F3338,1),0)+IFERROR(SEARCH("USD",F3338,1),0)</f>
        <v>0</v>
      </c>
    </row>
    <row r="3339" spans="20:28" x14ac:dyDescent="0.2">
      <c r="T3339" s="6">
        <f>+S3339*N3339</f>
        <v>0</v>
      </c>
      <c r="U3339" s="6">
        <f>+S3339*Q3339</f>
        <v>0</v>
      </c>
      <c r="V3339" s="1" t="str">
        <f>IF(AB3339=0,IFERROR(VLOOKUP(L3339,[1]listaMateriales!A:K,11,0),"-"),"Sin producto")</f>
        <v>Sin Producto</v>
      </c>
      <c r="W3339" s="6">
        <f>+IF(OR(K3339="27",K3339="28",K3339="29"),VLOOKUP(L3339,[1]listaMateriales!A:E,5,0),0)*N3339/1000</f>
        <v>0</v>
      </c>
      <c r="X3339" s="6">
        <f>+IF(W3339=0,0,T3339/W3339)</f>
        <v>0</v>
      </c>
      <c r="Y3339" s="1" t="str">
        <f>MID(L3339,14,1)</f>
        <v/>
      </c>
      <c r="Z3339" s="2" t="str">
        <f>IF(IFERROR(FIND("PUL",M3339,1),0)&gt;1,"pulido","no")</f>
        <v>no</v>
      </c>
      <c r="AA3339" s="2" t="str">
        <f>IF(IFERROR(FIND("BIOC",M3339,1),0)&gt;1,"BIOCITY","no")</f>
        <v>no</v>
      </c>
      <c r="AB3339" s="2">
        <f>IFERROR(SEARCH("INT",F3339,1),0)+IFERROR(SEARCH("DEV",F3339,1),0)+IFERROR(SEARCH("FC",F3339,1),0)+IFERROR(SEARCH("USD",F3339,1),0)</f>
        <v>0</v>
      </c>
    </row>
    <row r="3340" spans="20:28" x14ac:dyDescent="0.2">
      <c r="T3340" s="6">
        <f>+S3340*N3340</f>
        <v>0</v>
      </c>
      <c r="U3340" s="6">
        <f>+S3340*Q3340</f>
        <v>0</v>
      </c>
      <c r="V3340" s="1" t="str">
        <f>IF(AB3340=0,IFERROR(VLOOKUP(L3340,[1]listaMateriales!A:K,11,0),"-"),"Sin producto")</f>
        <v>Sin Producto</v>
      </c>
      <c r="W3340" s="6">
        <f>+IF(OR(K3340="27",K3340="28",K3340="29"),VLOOKUP(L3340,[1]listaMateriales!A:E,5,0),0)*N3340/1000</f>
        <v>0</v>
      </c>
      <c r="X3340" s="6">
        <f>+IF(W3340=0,0,T3340/W3340)</f>
        <v>0</v>
      </c>
      <c r="Y3340" s="1" t="str">
        <f>MID(L3340,14,1)</f>
        <v/>
      </c>
      <c r="Z3340" s="2" t="str">
        <f>IF(IFERROR(FIND("PUL",M3340,1),0)&gt;1,"pulido","no")</f>
        <v>no</v>
      </c>
      <c r="AA3340" s="2" t="str">
        <f>IF(IFERROR(FIND("BIOC",M3340,1),0)&gt;1,"BIOCITY","no")</f>
        <v>no</v>
      </c>
      <c r="AB3340" s="2">
        <f>IFERROR(SEARCH("INT",F3340,1),0)+IFERROR(SEARCH("DEV",F3340,1),0)+IFERROR(SEARCH("FC",F3340,1),0)+IFERROR(SEARCH("USD",F3340,1),0)</f>
        <v>0</v>
      </c>
    </row>
    <row r="3341" spans="20:28" x14ac:dyDescent="0.2">
      <c r="T3341" s="6">
        <f>+S3341*N3341</f>
        <v>0</v>
      </c>
      <c r="U3341" s="6">
        <f>+S3341*Q3341</f>
        <v>0</v>
      </c>
      <c r="V3341" s="1" t="str">
        <f>IF(AB3341=0,IFERROR(VLOOKUP(L3341,[1]listaMateriales!A:K,11,0),"-"),"Sin producto")</f>
        <v>Sin Producto</v>
      </c>
      <c r="W3341" s="6">
        <f>+IF(OR(K3341="27",K3341="28",K3341="29"),VLOOKUP(L3341,[1]listaMateriales!A:E,5,0),0)*N3341/1000</f>
        <v>0</v>
      </c>
      <c r="X3341" s="6">
        <f>+IF(W3341=0,0,T3341/W3341)</f>
        <v>0</v>
      </c>
      <c r="Y3341" s="1" t="str">
        <f>MID(L3341,14,1)</f>
        <v/>
      </c>
      <c r="Z3341" s="2" t="str">
        <f>IF(IFERROR(FIND("PUL",M3341,1),0)&gt;1,"pulido","no")</f>
        <v>no</v>
      </c>
      <c r="AA3341" s="2" t="str">
        <f>IF(IFERROR(FIND("BIOC",M3341,1),0)&gt;1,"BIOCITY","no")</f>
        <v>no</v>
      </c>
      <c r="AB3341" s="2">
        <f>IFERROR(SEARCH("INT",F3341,1),0)+IFERROR(SEARCH("DEV",F3341,1),0)+IFERROR(SEARCH("FC",F3341,1),0)+IFERROR(SEARCH("USD",F3341,1),0)</f>
        <v>0</v>
      </c>
    </row>
    <row r="3342" spans="20:28" x14ac:dyDescent="0.2">
      <c r="T3342" s="6">
        <f>+S3342*N3342</f>
        <v>0</v>
      </c>
      <c r="U3342" s="6">
        <f>+S3342*Q3342</f>
        <v>0</v>
      </c>
      <c r="V3342" s="1" t="str">
        <f>IF(AB3342=0,IFERROR(VLOOKUP(L3342,[1]listaMateriales!A:K,11,0),"-"),"Sin producto")</f>
        <v>Sin Producto</v>
      </c>
      <c r="W3342" s="6">
        <f>+IF(OR(K3342="27",K3342="28",K3342="29"),VLOOKUP(L3342,[1]listaMateriales!A:E,5,0),0)*N3342/1000</f>
        <v>0</v>
      </c>
      <c r="X3342" s="6">
        <f>+IF(W3342=0,0,T3342/W3342)</f>
        <v>0</v>
      </c>
      <c r="Y3342" s="1" t="str">
        <f>MID(L3342,14,1)</f>
        <v/>
      </c>
      <c r="Z3342" s="2" t="str">
        <f>IF(IFERROR(FIND("PUL",M3342,1),0)&gt;1,"pulido","no")</f>
        <v>no</v>
      </c>
      <c r="AA3342" s="2" t="str">
        <f>IF(IFERROR(FIND("BIOC",M3342,1),0)&gt;1,"BIOCITY","no")</f>
        <v>no</v>
      </c>
      <c r="AB3342" s="2">
        <f>IFERROR(SEARCH("INT",F3342,1),0)+IFERROR(SEARCH("DEV",F3342,1),0)+IFERROR(SEARCH("FC",F3342,1),0)+IFERROR(SEARCH("USD",F3342,1),0)</f>
        <v>0</v>
      </c>
    </row>
    <row r="3343" spans="20:28" x14ac:dyDescent="0.2">
      <c r="T3343" s="6">
        <f>+S3343*N3343</f>
        <v>0</v>
      </c>
      <c r="U3343" s="6">
        <f>+S3343*Q3343</f>
        <v>0</v>
      </c>
      <c r="V3343" s="1" t="str">
        <f>IF(AB3343=0,IFERROR(VLOOKUP(L3343,[1]listaMateriales!A:K,11,0),"-"),"Sin producto")</f>
        <v>Sin Producto</v>
      </c>
      <c r="W3343" s="6">
        <f>+IF(OR(K3343="27",K3343="28",K3343="29"),VLOOKUP(L3343,[1]listaMateriales!A:E,5,0),0)*N3343/1000</f>
        <v>0</v>
      </c>
      <c r="X3343" s="6">
        <f>+IF(W3343=0,0,T3343/W3343)</f>
        <v>0</v>
      </c>
      <c r="Y3343" s="1" t="str">
        <f>MID(L3343,14,1)</f>
        <v/>
      </c>
      <c r="Z3343" s="2" t="str">
        <f>IF(IFERROR(FIND("PUL",M3343,1),0)&gt;1,"pulido","no")</f>
        <v>no</v>
      </c>
      <c r="AA3343" s="2" t="str">
        <f>IF(IFERROR(FIND("BIOC",M3343,1),0)&gt;1,"BIOCITY","no")</f>
        <v>no</v>
      </c>
      <c r="AB3343" s="2">
        <f>IFERROR(SEARCH("INT",F3343,1),0)+IFERROR(SEARCH("DEV",F3343,1),0)+IFERROR(SEARCH("FC",F3343,1),0)+IFERROR(SEARCH("USD",F3343,1),0)</f>
        <v>0</v>
      </c>
    </row>
    <row r="3344" spans="20:28" x14ac:dyDescent="0.2">
      <c r="T3344" s="6">
        <f>+S3344*N3344</f>
        <v>0</v>
      </c>
      <c r="U3344" s="6">
        <f>+S3344*Q3344</f>
        <v>0</v>
      </c>
      <c r="V3344" s="1" t="str">
        <f>IF(AB3344=0,IFERROR(VLOOKUP(L3344,[1]listaMateriales!A:K,11,0),"-"),"Sin producto")</f>
        <v>Sin Producto</v>
      </c>
      <c r="W3344" s="6">
        <f>+IF(OR(K3344="27",K3344="28",K3344="29"),VLOOKUP(L3344,[1]listaMateriales!A:E,5,0),0)*N3344/1000</f>
        <v>0</v>
      </c>
      <c r="X3344" s="6">
        <f>+IF(W3344=0,0,T3344/W3344)</f>
        <v>0</v>
      </c>
      <c r="Y3344" s="1" t="str">
        <f>MID(L3344,14,1)</f>
        <v/>
      </c>
      <c r="Z3344" s="2" t="str">
        <f>IF(IFERROR(FIND("PUL",M3344,1),0)&gt;1,"pulido","no")</f>
        <v>no</v>
      </c>
      <c r="AA3344" s="2" t="str">
        <f>IF(IFERROR(FIND("BIOC",M3344,1),0)&gt;1,"BIOCITY","no")</f>
        <v>no</v>
      </c>
      <c r="AB3344" s="2">
        <f>IFERROR(SEARCH("INT",F3344,1),0)+IFERROR(SEARCH("DEV",F3344,1),0)+IFERROR(SEARCH("FC",F3344,1),0)+IFERROR(SEARCH("USD",F3344,1),0)</f>
        <v>0</v>
      </c>
    </row>
    <row r="3345" spans="20:28" x14ac:dyDescent="0.2">
      <c r="T3345" s="6">
        <f>+S3345*N3345</f>
        <v>0</v>
      </c>
      <c r="U3345" s="6">
        <f>+S3345*Q3345</f>
        <v>0</v>
      </c>
      <c r="V3345" s="1" t="str">
        <f>IF(AB3345=0,IFERROR(VLOOKUP(L3345,[1]listaMateriales!A:K,11,0),"-"),"Sin producto")</f>
        <v>Sin Producto</v>
      </c>
      <c r="W3345" s="6">
        <f>+IF(OR(K3345="27",K3345="28",K3345="29"),VLOOKUP(L3345,[1]listaMateriales!A:E,5,0),0)*N3345/1000</f>
        <v>0</v>
      </c>
      <c r="X3345" s="6">
        <f>+IF(W3345=0,0,T3345/W3345)</f>
        <v>0</v>
      </c>
      <c r="Y3345" s="1" t="str">
        <f>MID(L3345,14,1)</f>
        <v/>
      </c>
      <c r="Z3345" s="2" t="str">
        <f>IF(IFERROR(FIND("PUL",M3345,1),0)&gt;1,"pulido","no")</f>
        <v>no</v>
      </c>
      <c r="AA3345" s="2" t="str">
        <f>IF(IFERROR(FIND("BIOC",M3345,1),0)&gt;1,"BIOCITY","no")</f>
        <v>no</v>
      </c>
      <c r="AB3345" s="2">
        <f>IFERROR(SEARCH("INT",F3345,1),0)+IFERROR(SEARCH("DEV",F3345,1),0)+IFERROR(SEARCH("FC",F3345,1),0)+IFERROR(SEARCH("USD",F3345,1),0)</f>
        <v>0</v>
      </c>
    </row>
    <row r="3346" spans="20:28" x14ac:dyDescent="0.2">
      <c r="T3346" s="6">
        <f>+S3346*N3346</f>
        <v>0</v>
      </c>
      <c r="U3346" s="6">
        <f>+S3346*Q3346</f>
        <v>0</v>
      </c>
      <c r="V3346" s="1" t="str">
        <f>IF(AB3346=0,IFERROR(VLOOKUP(L3346,[1]listaMateriales!A:K,11,0),"-"),"Sin producto")</f>
        <v>Sin Producto</v>
      </c>
      <c r="W3346" s="6">
        <f>+IF(OR(K3346="27",K3346="28",K3346="29"),VLOOKUP(L3346,[1]listaMateriales!A:E,5,0),0)*N3346/1000</f>
        <v>0</v>
      </c>
      <c r="X3346" s="6">
        <f>+IF(W3346=0,0,T3346/W3346)</f>
        <v>0</v>
      </c>
      <c r="Y3346" s="1" t="str">
        <f>MID(L3346,14,1)</f>
        <v/>
      </c>
      <c r="Z3346" s="2" t="str">
        <f>IF(IFERROR(FIND("PUL",M3346,1),0)&gt;1,"pulido","no")</f>
        <v>no</v>
      </c>
      <c r="AA3346" s="2" t="str">
        <f>IF(IFERROR(FIND("BIOC",M3346,1),0)&gt;1,"BIOCITY","no")</f>
        <v>no</v>
      </c>
      <c r="AB3346" s="2">
        <f>IFERROR(SEARCH("INT",F3346,1),0)+IFERROR(SEARCH("DEV",F3346,1),0)+IFERROR(SEARCH("FC",F3346,1),0)+IFERROR(SEARCH("USD",F3346,1),0)</f>
        <v>0</v>
      </c>
    </row>
    <row r="3347" spans="20:28" x14ac:dyDescent="0.2">
      <c r="T3347" s="6">
        <f>+S3347*N3347</f>
        <v>0</v>
      </c>
      <c r="U3347" s="6">
        <f>+S3347*Q3347</f>
        <v>0</v>
      </c>
      <c r="V3347" s="1" t="str">
        <f>IF(AB3347=0,IFERROR(VLOOKUP(L3347,[1]listaMateriales!A:K,11,0),"-"),"Sin producto")</f>
        <v>Sin Producto</v>
      </c>
      <c r="W3347" s="6">
        <f>+IF(OR(K3347="27",K3347="28",K3347="29"),VLOOKUP(L3347,[1]listaMateriales!A:E,5,0),0)*N3347/1000</f>
        <v>0</v>
      </c>
      <c r="X3347" s="6">
        <f>+IF(W3347=0,0,T3347/W3347)</f>
        <v>0</v>
      </c>
      <c r="Y3347" s="1" t="str">
        <f>MID(L3347,14,1)</f>
        <v/>
      </c>
      <c r="Z3347" s="2" t="str">
        <f>IF(IFERROR(FIND("PUL",M3347,1),0)&gt;1,"pulido","no")</f>
        <v>no</v>
      </c>
      <c r="AA3347" s="2" t="str">
        <f>IF(IFERROR(FIND("BIOC",M3347,1),0)&gt;1,"BIOCITY","no")</f>
        <v>no</v>
      </c>
      <c r="AB3347" s="2">
        <f>IFERROR(SEARCH("INT",F3347,1),0)+IFERROR(SEARCH("DEV",F3347,1),0)+IFERROR(SEARCH("FC",F3347,1),0)+IFERROR(SEARCH("USD",F3347,1),0)</f>
        <v>0</v>
      </c>
    </row>
    <row r="3348" spans="20:28" x14ac:dyDescent="0.2">
      <c r="T3348" s="6">
        <f>+S3348*N3348</f>
        <v>0</v>
      </c>
      <c r="U3348" s="6">
        <f>+S3348*Q3348</f>
        <v>0</v>
      </c>
      <c r="V3348" s="1" t="str">
        <f>IF(AB3348=0,IFERROR(VLOOKUP(L3348,[1]listaMateriales!A:K,11,0),"-"),"Sin producto")</f>
        <v>Sin Producto</v>
      </c>
      <c r="W3348" s="6">
        <f>+IF(OR(K3348="27",K3348="28",K3348="29"),VLOOKUP(L3348,[1]listaMateriales!A:E,5,0),0)*N3348/1000</f>
        <v>0</v>
      </c>
      <c r="X3348" s="6">
        <f>+IF(W3348=0,0,T3348/W3348)</f>
        <v>0</v>
      </c>
      <c r="Y3348" s="1" t="str">
        <f>MID(L3348,14,1)</f>
        <v/>
      </c>
      <c r="Z3348" s="2" t="str">
        <f>IF(IFERROR(FIND("PUL",M3348,1),0)&gt;1,"pulido","no")</f>
        <v>no</v>
      </c>
      <c r="AA3348" s="2" t="str">
        <f>IF(IFERROR(FIND("BIOC",M3348,1),0)&gt;1,"BIOCITY","no")</f>
        <v>no</v>
      </c>
      <c r="AB3348" s="2">
        <f>IFERROR(SEARCH("INT",F3348,1),0)+IFERROR(SEARCH("DEV",F3348,1),0)+IFERROR(SEARCH("FC",F3348,1),0)+IFERROR(SEARCH("USD",F3348,1),0)</f>
        <v>0</v>
      </c>
    </row>
    <row r="3349" spans="20:28" x14ac:dyDescent="0.2">
      <c r="T3349" s="6">
        <f>+S3349*N3349</f>
        <v>0</v>
      </c>
      <c r="U3349" s="6">
        <f>+S3349*Q3349</f>
        <v>0</v>
      </c>
      <c r="V3349" s="1" t="str">
        <f>IF(AB3349=0,IFERROR(VLOOKUP(L3349,[1]listaMateriales!A:K,11,0),"-"),"Sin producto")</f>
        <v>Sin Producto</v>
      </c>
      <c r="W3349" s="6">
        <f>+IF(OR(K3349="27",K3349="28",K3349="29"),VLOOKUP(L3349,[1]listaMateriales!A:E,5,0),0)*N3349/1000</f>
        <v>0</v>
      </c>
      <c r="X3349" s="6">
        <f>+IF(W3349=0,0,T3349/W3349)</f>
        <v>0</v>
      </c>
      <c r="Y3349" s="1" t="str">
        <f>MID(L3349,14,1)</f>
        <v/>
      </c>
      <c r="Z3349" s="2" t="str">
        <f>IF(IFERROR(FIND("PUL",M3349,1),0)&gt;1,"pulido","no")</f>
        <v>no</v>
      </c>
      <c r="AA3349" s="2" t="str">
        <f>IF(IFERROR(FIND("BIOC",M3349,1),0)&gt;1,"BIOCITY","no")</f>
        <v>no</v>
      </c>
      <c r="AB3349" s="2">
        <f>IFERROR(SEARCH("INT",F3349,1),0)+IFERROR(SEARCH("DEV",F3349,1),0)+IFERROR(SEARCH("FC",F3349,1),0)+IFERROR(SEARCH("USD",F3349,1),0)</f>
        <v>0</v>
      </c>
    </row>
    <row r="3350" spans="20:28" x14ac:dyDescent="0.2">
      <c r="T3350" s="6">
        <f>+S3350*N3350</f>
        <v>0</v>
      </c>
      <c r="U3350" s="6">
        <f>+S3350*Q3350</f>
        <v>0</v>
      </c>
      <c r="V3350" s="1" t="str">
        <f>IF(AB3350=0,IFERROR(VLOOKUP(L3350,[1]listaMateriales!A:K,11,0),"-"),"Sin producto")</f>
        <v>Sin Producto</v>
      </c>
      <c r="W3350" s="6">
        <f>+IF(OR(K3350="27",K3350="28",K3350="29"),VLOOKUP(L3350,[1]listaMateriales!A:E,5,0),0)*N3350/1000</f>
        <v>0</v>
      </c>
      <c r="X3350" s="6">
        <f>+IF(W3350=0,0,T3350/W3350)</f>
        <v>0</v>
      </c>
      <c r="Y3350" s="1" t="str">
        <f>MID(L3350,14,1)</f>
        <v/>
      </c>
      <c r="Z3350" s="2" t="str">
        <f>IF(IFERROR(FIND("PUL",M3350,1),0)&gt;1,"pulido","no")</f>
        <v>no</v>
      </c>
      <c r="AA3350" s="2" t="str">
        <f>IF(IFERROR(FIND("BIOC",M3350,1),0)&gt;1,"BIOCITY","no")</f>
        <v>no</v>
      </c>
      <c r="AB3350" s="2">
        <f>IFERROR(SEARCH("INT",F3350,1),0)+IFERROR(SEARCH("DEV",F3350,1),0)+IFERROR(SEARCH("FC",F3350,1),0)+IFERROR(SEARCH("USD",F3350,1),0)</f>
        <v>0</v>
      </c>
    </row>
    <row r="3351" spans="20:28" x14ac:dyDescent="0.2">
      <c r="T3351" s="6">
        <f>+S3351*N3351</f>
        <v>0</v>
      </c>
      <c r="U3351" s="6">
        <f>+S3351*Q3351</f>
        <v>0</v>
      </c>
      <c r="V3351" s="1" t="str">
        <f>IF(AB3351=0,IFERROR(VLOOKUP(L3351,[1]listaMateriales!A:K,11,0),"-"),"Sin producto")</f>
        <v>Sin Producto</v>
      </c>
      <c r="W3351" s="6">
        <f>+IF(OR(K3351="27",K3351="28",K3351="29"),VLOOKUP(L3351,[1]listaMateriales!A:E,5,0),0)*N3351/1000</f>
        <v>0</v>
      </c>
      <c r="X3351" s="6">
        <f>+IF(W3351=0,0,T3351/W3351)</f>
        <v>0</v>
      </c>
      <c r="Y3351" s="1" t="str">
        <f>MID(L3351,14,1)</f>
        <v/>
      </c>
      <c r="Z3351" s="2" t="str">
        <f>IF(IFERROR(FIND("PUL",M3351,1),0)&gt;1,"pulido","no")</f>
        <v>no</v>
      </c>
      <c r="AA3351" s="2" t="str">
        <f>IF(IFERROR(FIND("BIOC",M3351,1),0)&gt;1,"BIOCITY","no")</f>
        <v>no</v>
      </c>
      <c r="AB3351" s="2">
        <f>IFERROR(SEARCH("INT",F3351,1),0)+IFERROR(SEARCH("DEV",F3351,1),0)+IFERROR(SEARCH("FC",F3351,1),0)+IFERROR(SEARCH("USD",F3351,1),0)</f>
        <v>0</v>
      </c>
    </row>
    <row r="3352" spans="20:28" x14ac:dyDescent="0.2">
      <c r="T3352" s="6">
        <f>+S3352*N3352</f>
        <v>0</v>
      </c>
      <c r="U3352" s="6">
        <f>+S3352*Q3352</f>
        <v>0</v>
      </c>
      <c r="V3352" s="1" t="str">
        <f>IF(AB3352=0,IFERROR(VLOOKUP(L3352,[1]listaMateriales!A:K,11,0),"-"),"Sin producto")</f>
        <v>Sin Producto</v>
      </c>
      <c r="W3352" s="6">
        <f>+IF(OR(K3352="27",K3352="28",K3352="29"),VLOOKUP(L3352,[1]listaMateriales!A:E,5,0),0)*N3352/1000</f>
        <v>0</v>
      </c>
      <c r="X3352" s="6">
        <f>+IF(W3352=0,0,T3352/W3352)</f>
        <v>0</v>
      </c>
      <c r="Y3352" s="1" t="str">
        <f>MID(L3352,14,1)</f>
        <v/>
      </c>
      <c r="Z3352" s="2" t="str">
        <f>IF(IFERROR(FIND("PUL",M3352,1),0)&gt;1,"pulido","no")</f>
        <v>no</v>
      </c>
      <c r="AA3352" s="2" t="str">
        <f>IF(IFERROR(FIND("BIOC",M3352,1),0)&gt;1,"BIOCITY","no")</f>
        <v>no</v>
      </c>
      <c r="AB3352" s="2">
        <f>IFERROR(SEARCH("INT",F3352,1),0)+IFERROR(SEARCH("DEV",F3352,1),0)+IFERROR(SEARCH("FC",F3352,1),0)+IFERROR(SEARCH("USD",F3352,1),0)</f>
        <v>0</v>
      </c>
    </row>
    <row r="3353" spans="20:28" x14ac:dyDescent="0.2">
      <c r="T3353" s="6">
        <f>+S3353*N3353</f>
        <v>0</v>
      </c>
      <c r="U3353" s="6">
        <f>+S3353*Q3353</f>
        <v>0</v>
      </c>
      <c r="V3353" s="1" t="str">
        <f>IF(AB3353=0,IFERROR(VLOOKUP(L3353,[1]listaMateriales!A:K,11,0),"-"),"Sin producto")</f>
        <v>Sin Producto</v>
      </c>
      <c r="W3353" s="6">
        <f>+IF(OR(K3353="27",K3353="28",K3353="29"),VLOOKUP(L3353,[1]listaMateriales!A:E,5,0),0)*N3353/1000</f>
        <v>0</v>
      </c>
      <c r="X3353" s="6">
        <f>+IF(W3353=0,0,T3353/W3353)</f>
        <v>0</v>
      </c>
      <c r="Y3353" s="1" t="str">
        <f>MID(L3353,14,1)</f>
        <v/>
      </c>
      <c r="Z3353" s="2" t="str">
        <f>IF(IFERROR(FIND("PUL",M3353,1),0)&gt;1,"pulido","no")</f>
        <v>no</v>
      </c>
      <c r="AA3353" s="2" t="str">
        <f>IF(IFERROR(FIND("BIOC",M3353,1),0)&gt;1,"BIOCITY","no")</f>
        <v>no</v>
      </c>
      <c r="AB3353" s="2">
        <f>IFERROR(SEARCH("INT",F3353,1),0)+IFERROR(SEARCH("DEV",F3353,1),0)+IFERROR(SEARCH("FC",F3353,1),0)+IFERROR(SEARCH("USD",F3353,1),0)</f>
        <v>0</v>
      </c>
    </row>
    <row r="3354" spans="20:28" x14ac:dyDescent="0.2">
      <c r="T3354" s="6">
        <f>+S3354*N3354</f>
        <v>0</v>
      </c>
      <c r="U3354" s="6">
        <f>+S3354*Q3354</f>
        <v>0</v>
      </c>
      <c r="V3354" s="1" t="str">
        <f>IF(AB3354=0,IFERROR(VLOOKUP(L3354,[1]listaMateriales!A:K,11,0),"-"),"Sin producto")</f>
        <v>Sin Producto</v>
      </c>
      <c r="W3354" s="6">
        <f>+IF(OR(K3354="27",K3354="28",K3354="29"),VLOOKUP(L3354,[1]listaMateriales!A:E,5,0),0)*N3354/1000</f>
        <v>0</v>
      </c>
      <c r="X3354" s="6">
        <f>+IF(W3354=0,0,T3354/W3354)</f>
        <v>0</v>
      </c>
      <c r="Y3354" s="1" t="str">
        <f>MID(L3354,14,1)</f>
        <v/>
      </c>
      <c r="Z3354" s="2" t="str">
        <f>IF(IFERROR(FIND("PUL",M3354,1),0)&gt;1,"pulido","no")</f>
        <v>no</v>
      </c>
      <c r="AA3354" s="2" t="str">
        <f>IF(IFERROR(FIND("BIOC",M3354,1),0)&gt;1,"BIOCITY","no")</f>
        <v>no</v>
      </c>
      <c r="AB3354" s="2">
        <f>IFERROR(SEARCH("INT",F3354,1),0)+IFERROR(SEARCH("DEV",F3354,1),0)+IFERROR(SEARCH("FC",F3354,1),0)+IFERROR(SEARCH("USD",F3354,1),0)</f>
        <v>0</v>
      </c>
    </row>
    <row r="3355" spans="20:28" x14ac:dyDescent="0.2">
      <c r="T3355" s="6">
        <f>+S3355*N3355</f>
        <v>0</v>
      </c>
      <c r="U3355" s="6">
        <f>+S3355*Q3355</f>
        <v>0</v>
      </c>
      <c r="V3355" s="1" t="str">
        <f>IF(AB3355=0,IFERROR(VLOOKUP(L3355,[1]listaMateriales!A:K,11,0),"-"),"Sin producto")</f>
        <v>Sin Producto</v>
      </c>
      <c r="W3355" s="6">
        <f>+IF(OR(K3355="27",K3355="28",K3355="29"),VLOOKUP(L3355,[1]listaMateriales!A:E,5,0),0)*N3355/1000</f>
        <v>0</v>
      </c>
      <c r="X3355" s="6">
        <f>+IF(W3355=0,0,T3355/W3355)</f>
        <v>0</v>
      </c>
      <c r="Y3355" s="1" t="str">
        <f>MID(L3355,14,1)</f>
        <v/>
      </c>
      <c r="Z3355" s="2" t="str">
        <f>IF(IFERROR(FIND("PUL",M3355,1),0)&gt;1,"pulido","no")</f>
        <v>no</v>
      </c>
      <c r="AA3355" s="2" t="str">
        <f>IF(IFERROR(FIND("BIOC",M3355,1),0)&gt;1,"BIOCITY","no")</f>
        <v>no</v>
      </c>
      <c r="AB3355" s="2">
        <f>IFERROR(SEARCH("INT",F3355,1),0)+IFERROR(SEARCH("DEV",F3355,1),0)+IFERROR(SEARCH("FC",F3355,1),0)+IFERROR(SEARCH("USD",F3355,1),0)</f>
        <v>0</v>
      </c>
    </row>
    <row r="3356" spans="20:28" x14ac:dyDescent="0.2">
      <c r="T3356" s="6">
        <f>+S3356*N3356</f>
        <v>0</v>
      </c>
      <c r="U3356" s="6">
        <f>+S3356*Q3356</f>
        <v>0</v>
      </c>
      <c r="V3356" s="1" t="str">
        <f>IF(AB3356=0,IFERROR(VLOOKUP(L3356,[1]listaMateriales!A:K,11,0),"-"),"Sin producto")</f>
        <v>Sin Producto</v>
      </c>
      <c r="W3356" s="6">
        <f>+IF(OR(K3356="27",K3356="28",K3356="29"),VLOOKUP(L3356,[1]listaMateriales!A:E,5,0),0)*N3356/1000</f>
        <v>0</v>
      </c>
      <c r="X3356" s="6">
        <f>+IF(W3356=0,0,T3356/W3356)</f>
        <v>0</v>
      </c>
      <c r="Y3356" s="1" t="str">
        <f>MID(L3356,14,1)</f>
        <v/>
      </c>
      <c r="Z3356" s="2" t="str">
        <f>IF(IFERROR(FIND("PUL",M3356,1),0)&gt;1,"pulido","no")</f>
        <v>no</v>
      </c>
      <c r="AA3356" s="2" t="str">
        <f>IF(IFERROR(FIND("BIOC",M3356,1),0)&gt;1,"BIOCITY","no")</f>
        <v>no</v>
      </c>
      <c r="AB3356" s="2">
        <f>IFERROR(SEARCH("INT",F3356,1),0)+IFERROR(SEARCH("DEV",F3356,1),0)+IFERROR(SEARCH("FC",F3356,1),0)+IFERROR(SEARCH("USD",F3356,1),0)</f>
        <v>0</v>
      </c>
    </row>
    <row r="3357" spans="20:28" x14ac:dyDescent="0.2">
      <c r="T3357" s="6">
        <f>+S3357*N3357</f>
        <v>0</v>
      </c>
      <c r="U3357" s="6">
        <f>+S3357*Q3357</f>
        <v>0</v>
      </c>
      <c r="V3357" s="1" t="str">
        <f>IF(AB3357=0,IFERROR(VLOOKUP(L3357,[1]listaMateriales!A:K,11,0),"-"),"Sin producto")</f>
        <v>Sin Producto</v>
      </c>
      <c r="W3357" s="6">
        <f>+IF(OR(K3357="27",K3357="28",K3357="29"),VLOOKUP(L3357,[1]listaMateriales!A:E,5,0),0)*N3357/1000</f>
        <v>0</v>
      </c>
      <c r="X3357" s="6">
        <f>+IF(W3357=0,0,T3357/W3357)</f>
        <v>0</v>
      </c>
      <c r="Y3357" s="1" t="str">
        <f>MID(L3357,14,1)</f>
        <v/>
      </c>
      <c r="Z3357" s="2" t="str">
        <f>IF(IFERROR(FIND("PUL",M3357,1),0)&gt;1,"pulido","no")</f>
        <v>no</v>
      </c>
      <c r="AA3357" s="2" t="str">
        <f>IF(IFERROR(FIND("BIOC",M3357,1),0)&gt;1,"BIOCITY","no")</f>
        <v>no</v>
      </c>
      <c r="AB3357" s="2">
        <f>IFERROR(SEARCH("INT",F3357,1),0)+IFERROR(SEARCH("DEV",F3357,1),0)+IFERROR(SEARCH("FC",F3357,1),0)+IFERROR(SEARCH("USD",F3357,1),0)</f>
        <v>0</v>
      </c>
    </row>
    <row r="3358" spans="20:28" x14ac:dyDescent="0.2">
      <c r="T3358" s="6">
        <f>+S3358*N3358</f>
        <v>0</v>
      </c>
      <c r="U3358" s="6">
        <f>+S3358*Q3358</f>
        <v>0</v>
      </c>
      <c r="V3358" s="1" t="str">
        <f>IF(AB3358=0,IFERROR(VLOOKUP(L3358,[1]listaMateriales!A:K,11,0),"-"),"Sin producto")</f>
        <v>Sin Producto</v>
      </c>
      <c r="W3358" s="6">
        <f>+IF(OR(K3358="27",K3358="28",K3358="29"),VLOOKUP(L3358,[1]listaMateriales!A:E,5,0),0)*N3358/1000</f>
        <v>0</v>
      </c>
      <c r="X3358" s="6">
        <f>+IF(W3358=0,0,T3358/W3358)</f>
        <v>0</v>
      </c>
      <c r="Y3358" s="1" t="str">
        <f>MID(L3358,14,1)</f>
        <v/>
      </c>
      <c r="Z3358" s="2" t="str">
        <f>IF(IFERROR(FIND("PUL",M3358,1),0)&gt;1,"pulido","no")</f>
        <v>no</v>
      </c>
      <c r="AA3358" s="2" t="str">
        <f>IF(IFERROR(FIND("BIOC",M3358,1),0)&gt;1,"BIOCITY","no")</f>
        <v>no</v>
      </c>
      <c r="AB3358" s="2">
        <f>IFERROR(SEARCH("INT",F3358,1),0)+IFERROR(SEARCH("DEV",F3358,1),0)+IFERROR(SEARCH("FC",F3358,1),0)+IFERROR(SEARCH("USD",F3358,1),0)</f>
        <v>0</v>
      </c>
    </row>
    <row r="3359" spans="20:28" x14ac:dyDescent="0.2">
      <c r="T3359" s="6">
        <f>+S3359*N3359</f>
        <v>0</v>
      </c>
      <c r="U3359" s="6">
        <f>+S3359*Q3359</f>
        <v>0</v>
      </c>
      <c r="V3359" s="1" t="str">
        <f>IF(AB3359=0,IFERROR(VLOOKUP(L3359,[1]listaMateriales!A:K,11,0),"-"),"Sin producto")</f>
        <v>Sin Producto</v>
      </c>
      <c r="W3359" s="6">
        <f>+IF(OR(K3359="27",K3359="28",K3359="29"),VLOOKUP(L3359,[1]listaMateriales!A:E,5,0),0)*N3359/1000</f>
        <v>0</v>
      </c>
      <c r="X3359" s="6">
        <f>+IF(W3359=0,0,T3359/W3359)</f>
        <v>0</v>
      </c>
      <c r="Y3359" s="1" t="str">
        <f>MID(L3359,14,1)</f>
        <v/>
      </c>
      <c r="Z3359" s="2" t="str">
        <f>IF(IFERROR(FIND("PUL",M3359,1),0)&gt;1,"pulido","no")</f>
        <v>no</v>
      </c>
      <c r="AA3359" s="2" t="str">
        <f>IF(IFERROR(FIND("BIOC",M3359,1),0)&gt;1,"BIOCITY","no")</f>
        <v>no</v>
      </c>
      <c r="AB3359" s="2">
        <f>IFERROR(SEARCH("INT",F3359,1),0)+IFERROR(SEARCH("DEV",F3359,1),0)+IFERROR(SEARCH("FC",F3359,1),0)+IFERROR(SEARCH("USD",F3359,1),0)</f>
        <v>0</v>
      </c>
    </row>
    <row r="3360" spans="20:28" x14ac:dyDescent="0.2">
      <c r="T3360" s="6">
        <f>+S3360*N3360</f>
        <v>0</v>
      </c>
      <c r="U3360" s="6">
        <f>+S3360*Q3360</f>
        <v>0</v>
      </c>
      <c r="V3360" s="1" t="str">
        <f>IF(AB3360=0,IFERROR(VLOOKUP(L3360,[1]listaMateriales!A:K,11,0),"-"),"Sin producto")</f>
        <v>Sin Producto</v>
      </c>
      <c r="W3360" s="6">
        <f>+IF(OR(K3360="27",K3360="28",K3360="29"),VLOOKUP(L3360,[1]listaMateriales!A:E,5,0),0)*N3360/1000</f>
        <v>0</v>
      </c>
      <c r="X3360" s="6">
        <f>+IF(W3360=0,0,T3360/W3360)</f>
        <v>0</v>
      </c>
      <c r="Y3360" s="1" t="str">
        <f>MID(L3360,14,1)</f>
        <v/>
      </c>
      <c r="Z3360" s="2" t="str">
        <f>IF(IFERROR(FIND("PUL",M3360,1),0)&gt;1,"pulido","no")</f>
        <v>no</v>
      </c>
      <c r="AA3360" s="2" t="str">
        <f>IF(IFERROR(FIND("BIOC",M3360,1),0)&gt;1,"BIOCITY","no")</f>
        <v>no</v>
      </c>
      <c r="AB3360" s="2">
        <f>IFERROR(SEARCH("INT",F3360,1),0)+IFERROR(SEARCH("DEV",F3360,1),0)+IFERROR(SEARCH("FC",F3360,1),0)+IFERROR(SEARCH("USD",F3360,1),0)</f>
        <v>0</v>
      </c>
    </row>
    <row r="3361" spans="20:28" x14ac:dyDescent="0.2">
      <c r="T3361" s="6">
        <f>+S3361*N3361</f>
        <v>0</v>
      </c>
      <c r="U3361" s="6">
        <f>+S3361*Q3361</f>
        <v>0</v>
      </c>
      <c r="V3361" s="1" t="str">
        <f>IF(AB3361=0,IFERROR(VLOOKUP(L3361,[1]listaMateriales!A:K,11,0),"-"),"Sin producto")</f>
        <v>Sin Producto</v>
      </c>
      <c r="W3361" s="6">
        <f>+IF(OR(K3361="27",K3361="28",K3361="29"),VLOOKUP(L3361,[1]listaMateriales!A:E,5,0),0)*N3361/1000</f>
        <v>0</v>
      </c>
      <c r="X3361" s="6">
        <f>+IF(W3361=0,0,T3361/W3361)</f>
        <v>0</v>
      </c>
      <c r="Y3361" s="1" t="str">
        <f>MID(L3361,14,1)</f>
        <v/>
      </c>
      <c r="Z3361" s="2" t="str">
        <f>IF(IFERROR(FIND("PUL",M3361,1),0)&gt;1,"pulido","no")</f>
        <v>no</v>
      </c>
      <c r="AA3361" s="2" t="str">
        <f>IF(IFERROR(FIND("BIOC",M3361,1),0)&gt;1,"BIOCITY","no")</f>
        <v>no</v>
      </c>
      <c r="AB3361" s="2">
        <f>IFERROR(SEARCH("INT",F3361,1),0)+IFERROR(SEARCH("DEV",F3361,1),0)+IFERROR(SEARCH("FC",F3361,1),0)+IFERROR(SEARCH("USD",F3361,1),0)</f>
        <v>0</v>
      </c>
    </row>
    <row r="3362" spans="20:28" x14ac:dyDescent="0.2">
      <c r="T3362" s="6">
        <f>+S3362*N3362</f>
        <v>0</v>
      </c>
      <c r="U3362" s="6">
        <f>+S3362*Q3362</f>
        <v>0</v>
      </c>
      <c r="V3362" s="1" t="str">
        <f>IF(AB3362=0,IFERROR(VLOOKUP(L3362,[1]listaMateriales!A:K,11,0),"-"),"Sin producto")</f>
        <v>Sin Producto</v>
      </c>
      <c r="W3362" s="6">
        <f>+IF(OR(K3362="27",K3362="28",K3362="29"),VLOOKUP(L3362,[1]listaMateriales!A:E,5,0),0)*N3362/1000</f>
        <v>0</v>
      </c>
      <c r="X3362" s="6">
        <f>+IF(W3362=0,0,T3362/W3362)</f>
        <v>0</v>
      </c>
      <c r="Y3362" s="1" t="str">
        <f>MID(L3362,14,1)</f>
        <v/>
      </c>
      <c r="Z3362" s="2" t="str">
        <f>IF(IFERROR(FIND("PUL",M3362,1),0)&gt;1,"pulido","no")</f>
        <v>no</v>
      </c>
      <c r="AA3362" s="2" t="str">
        <f>IF(IFERROR(FIND("BIOC",M3362,1),0)&gt;1,"BIOCITY","no")</f>
        <v>no</v>
      </c>
      <c r="AB3362" s="2">
        <f>IFERROR(SEARCH("INT",F3362,1),0)+IFERROR(SEARCH("DEV",F3362,1),0)+IFERROR(SEARCH("FC",F3362,1),0)+IFERROR(SEARCH("USD",F3362,1),0)</f>
        <v>0</v>
      </c>
    </row>
    <row r="3363" spans="20:28" x14ac:dyDescent="0.2">
      <c r="T3363" s="6">
        <f>+S3363*N3363</f>
        <v>0</v>
      </c>
      <c r="U3363" s="6">
        <f>+S3363*Q3363</f>
        <v>0</v>
      </c>
      <c r="V3363" s="1" t="str">
        <f>IF(AB3363=0,IFERROR(VLOOKUP(L3363,[1]listaMateriales!A:K,11,0),"-"),"Sin producto")</f>
        <v>Sin Producto</v>
      </c>
      <c r="W3363" s="6">
        <f>+IF(OR(K3363="27",K3363="28",K3363="29"),VLOOKUP(L3363,[1]listaMateriales!A:E,5,0),0)*N3363/1000</f>
        <v>0</v>
      </c>
      <c r="X3363" s="6">
        <f>+IF(W3363=0,0,T3363/W3363)</f>
        <v>0</v>
      </c>
      <c r="Y3363" s="1" t="str">
        <f>MID(L3363,14,1)</f>
        <v/>
      </c>
      <c r="Z3363" s="2" t="str">
        <f>IF(IFERROR(FIND("PUL",M3363,1),0)&gt;1,"pulido","no")</f>
        <v>no</v>
      </c>
      <c r="AA3363" s="2" t="str">
        <f>IF(IFERROR(FIND("BIOC",M3363,1),0)&gt;1,"BIOCITY","no")</f>
        <v>no</v>
      </c>
      <c r="AB3363" s="2">
        <f>IFERROR(SEARCH("INT",F3363,1),0)+IFERROR(SEARCH("DEV",F3363,1),0)+IFERROR(SEARCH("FC",F3363,1),0)+IFERROR(SEARCH("USD",F3363,1),0)</f>
        <v>0</v>
      </c>
    </row>
    <row r="3364" spans="20:28" x14ac:dyDescent="0.2">
      <c r="T3364" s="6">
        <f>+S3364*N3364</f>
        <v>0</v>
      </c>
      <c r="U3364" s="6">
        <f>+S3364*Q3364</f>
        <v>0</v>
      </c>
      <c r="V3364" s="1" t="str">
        <f>IF(AB3364=0,IFERROR(VLOOKUP(L3364,[1]listaMateriales!A:K,11,0),"-"),"Sin producto")</f>
        <v>Sin Producto</v>
      </c>
      <c r="W3364" s="6">
        <f>+IF(OR(K3364="27",K3364="28",K3364="29"),VLOOKUP(L3364,[1]listaMateriales!A:E,5,0),0)*N3364/1000</f>
        <v>0</v>
      </c>
      <c r="X3364" s="6">
        <f>+IF(W3364=0,0,T3364/W3364)</f>
        <v>0</v>
      </c>
      <c r="Y3364" s="1" t="str">
        <f>MID(L3364,14,1)</f>
        <v/>
      </c>
      <c r="Z3364" s="2" t="str">
        <f>IF(IFERROR(FIND("PUL",M3364,1),0)&gt;1,"pulido","no")</f>
        <v>no</v>
      </c>
      <c r="AA3364" s="2" t="str">
        <f>IF(IFERROR(FIND("BIOC",M3364,1),0)&gt;1,"BIOCITY","no")</f>
        <v>no</v>
      </c>
      <c r="AB3364" s="2">
        <f>IFERROR(SEARCH("INT",F3364,1),0)+IFERROR(SEARCH("DEV",F3364,1),0)+IFERROR(SEARCH("FC",F3364,1),0)+IFERROR(SEARCH("USD",F3364,1),0)</f>
        <v>0</v>
      </c>
    </row>
    <row r="3365" spans="20:28" x14ac:dyDescent="0.2">
      <c r="T3365" s="6">
        <f>+S3365*N3365</f>
        <v>0</v>
      </c>
      <c r="U3365" s="6">
        <f>+S3365*Q3365</f>
        <v>0</v>
      </c>
      <c r="V3365" s="1" t="str">
        <f>IF(AB3365=0,IFERROR(VLOOKUP(L3365,[1]listaMateriales!A:K,11,0),"-"),"Sin producto")</f>
        <v>Sin Producto</v>
      </c>
      <c r="W3365" s="6">
        <f>+IF(OR(K3365="27",K3365="28",K3365="29"),VLOOKUP(L3365,[1]listaMateriales!A:E,5,0),0)*N3365/1000</f>
        <v>0</v>
      </c>
      <c r="X3365" s="6">
        <f>+IF(W3365=0,0,T3365/W3365)</f>
        <v>0</v>
      </c>
      <c r="Y3365" s="1" t="str">
        <f>MID(L3365,14,1)</f>
        <v/>
      </c>
      <c r="Z3365" s="2" t="str">
        <f>IF(IFERROR(FIND("PUL",M3365,1),0)&gt;1,"pulido","no")</f>
        <v>no</v>
      </c>
      <c r="AA3365" s="2" t="str">
        <f>IF(IFERROR(FIND("BIOC",M3365,1),0)&gt;1,"BIOCITY","no")</f>
        <v>no</v>
      </c>
      <c r="AB3365" s="2">
        <f>IFERROR(SEARCH("INT",F3365,1),0)+IFERROR(SEARCH("DEV",F3365,1),0)+IFERROR(SEARCH("FC",F3365,1),0)+IFERROR(SEARCH("USD",F3365,1),0)</f>
        <v>0</v>
      </c>
    </row>
    <row r="3366" spans="20:28" x14ac:dyDescent="0.2">
      <c r="T3366" s="6">
        <f>+S3366*N3366</f>
        <v>0</v>
      </c>
      <c r="U3366" s="6">
        <f>+S3366*Q3366</f>
        <v>0</v>
      </c>
      <c r="V3366" s="1" t="str">
        <f>IF(AB3366=0,IFERROR(VLOOKUP(L3366,[1]listaMateriales!A:K,11,0),"-"),"Sin producto")</f>
        <v>Sin Producto</v>
      </c>
      <c r="W3366" s="6">
        <f>+IF(OR(K3366="27",K3366="28",K3366="29"),VLOOKUP(L3366,[1]listaMateriales!A:E,5,0),0)*N3366/1000</f>
        <v>0</v>
      </c>
      <c r="X3366" s="6">
        <f>+IF(W3366=0,0,T3366/W3366)</f>
        <v>0</v>
      </c>
      <c r="Y3366" s="1" t="str">
        <f>MID(L3366,14,1)</f>
        <v/>
      </c>
      <c r="Z3366" s="2" t="str">
        <f>IF(IFERROR(FIND("PUL",M3366,1),0)&gt;1,"pulido","no")</f>
        <v>no</v>
      </c>
      <c r="AA3366" s="2" t="str">
        <f>IF(IFERROR(FIND("BIOC",M3366,1),0)&gt;1,"BIOCITY","no")</f>
        <v>no</v>
      </c>
      <c r="AB3366" s="2">
        <f>IFERROR(SEARCH("INT",F3366,1),0)+IFERROR(SEARCH("DEV",F3366,1),0)+IFERROR(SEARCH("FC",F3366,1),0)+IFERROR(SEARCH("USD",F3366,1),0)</f>
        <v>0</v>
      </c>
    </row>
    <row r="3367" spans="20:28" x14ac:dyDescent="0.2">
      <c r="T3367" s="6">
        <f>+S3367*N3367</f>
        <v>0</v>
      </c>
      <c r="U3367" s="6">
        <f>+S3367*Q3367</f>
        <v>0</v>
      </c>
      <c r="V3367" s="1" t="str">
        <f>IF(AB3367=0,IFERROR(VLOOKUP(L3367,[1]listaMateriales!A:K,11,0),"-"),"Sin producto")</f>
        <v>Sin Producto</v>
      </c>
      <c r="W3367" s="6">
        <f>+IF(OR(K3367="27",K3367="28",K3367="29"),VLOOKUP(L3367,[1]listaMateriales!A:E,5,0),0)*N3367/1000</f>
        <v>0</v>
      </c>
      <c r="X3367" s="6">
        <f>+IF(W3367=0,0,T3367/W3367)</f>
        <v>0</v>
      </c>
      <c r="Y3367" s="1" t="str">
        <f>MID(L3367,14,1)</f>
        <v/>
      </c>
      <c r="Z3367" s="2" t="str">
        <f>IF(IFERROR(FIND("PUL",M3367,1),0)&gt;1,"pulido","no")</f>
        <v>no</v>
      </c>
      <c r="AA3367" s="2" t="str">
        <f>IF(IFERROR(FIND("BIOC",M3367,1),0)&gt;1,"BIOCITY","no")</f>
        <v>no</v>
      </c>
      <c r="AB3367" s="2">
        <f>IFERROR(SEARCH("INT",F3367,1),0)+IFERROR(SEARCH("DEV",F3367,1),0)+IFERROR(SEARCH("FC",F3367,1),0)+IFERROR(SEARCH("USD",F3367,1),0)</f>
        <v>0</v>
      </c>
    </row>
    <row r="3368" spans="20:28" x14ac:dyDescent="0.2">
      <c r="T3368" s="6">
        <f>+S3368*N3368</f>
        <v>0</v>
      </c>
      <c r="U3368" s="6">
        <f>+S3368*Q3368</f>
        <v>0</v>
      </c>
      <c r="V3368" s="1" t="str">
        <f>IF(AB3368=0,IFERROR(VLOOKUP(L3368,[1]listaMateriales!A:K,11,0),"-"),"Sin producto")</f>
        <v>Sin Producto</v>
      </c>
      <c r="W3368" s="6">
        <f>+IF(OR(K3368="27",K3368="28",K3368="29"),VLOOKUP(L3368,[1]listaMateriales!A:E,5,0),0)*N3368/1000</f>
        <v>0</v>
      </c>
      <c r="X3368" s="6">
        <f>+IF(W3368=0,0,T3368/W3368)</f>
        <v>0</v>
      </c>
      <c r="Y3368" s="1" t="str">
        <f>MID(L3368,14,1)</f>
        <v/>
      </c>
      <c r="Z3368" s="2" t="str">
        <f>IF(IFERROR(FIND("PUL",M3368,1),0)&gt;1,"pulido","no")</f>
        <v>no</v>
      </c>
      <c r="AA3368" s="2" t="str">
        <f>IF(IFERROR(FIND("BIOC",M3368,1),0)&gt;1,"BIOCITY","no")</f>
        <v>no</v>
      </c>
      <c r="AB3368" s="2">
        <f>IFERROR(SEARCH("INT",F3368,1),0)+IFERROR(SEARCH("DEV",F3368,1),0)+IFERROR(SEARCH("FC",F3368,1),0)+IFERROR(SEARCH("USD",F3368,1),0)</f>
        <v>0</v>
      </c>
    </row>
    <row r="3369" spans="20:28" x14ac:dyDescent="0.2">
      <c r="T3369" s="6">
        <f>+S3369*N3369</f>
        <v>0</v>
      </c>
      <c r="U3369" s="6">
        <f>+S3369*Q3369</f>
        <v>0</v>
      </c>
      <c r="V3369" s="1" t="str">
        <f>IF(AB3369=0,IFERROR(VLOOKUP(L3369,[1]listaMateriales!A:K,11,0),"-"),"Sin producto")</f>
        <v>Sin Producto</v>
      </c>
      <c r="W3369" s="6">
        <f>+IF(OR(K3369="27",K3369="28",K3369="29"),VLOOKUP(L3369,[1]listaMateriales!A:E,5,0),0)*N3369/1000</f>
        <v>0</v>
      </c>
      <c r="X3369" s="6">
        <f>+IF(W3369=0,0,T3369/W3369)</f>
        <v>0</v>
      </c>
      <c r="Y3369" s="1" t="str">
        <f>MID(L3369,14,1)</f>
        <v/>
      </c>
      <c r="Z3369" s="2" t="str">
        <f>IF(IFERROR(FIND("PUL",M3369,1),0)&gt;1,"pulido","no")</f>
        <v>no</v>
      </c>
      <c r="AA3369" s="2" t="str">
        <f>IF(IFERROR(FIND("BIOC",M3369,1),0)&gt;1,"BIOCITY","no")</f>
        <v>no</v>
      </c>
      <c r="AB3369" s="2">
        <f>IFERROR(SEARCH("INT",F3369,1),0)+IFERROR(SEARCH("DEV",F3369,1),0)+IFERROR(SEARCH("FC",F3369,1),0)+IFERROR(SEARCH("USD",F3369,1),0)</f>
        <v>0</v>
      </c>
    </row>
    <row r="3370" spans="20:28" x14ac:dyDescent="0.2">
      <c r="T3370" s="6">
        <f>+S3370*N3370</f>
        <v>0</v>
      </c>
      <c r="U3370" s="6">
        <f>+S3370*Q3370</f>
        <v>0</v>
      </c>
      <c r="V3370" s="1" t="str">
        <f>IF(AB3370=0,IFERROR(VLOOKUP(L3370,[1]listaMateriales!A:K,11,0),"-"),"Sin producto")</f>
        <v>Sin Producto</v>
      </c>
      <c r="W3370" s="6">
        <f>+IF(OR(K3370="27",K3370="28",K3370="29"),VLOOKUP(L3370,[1]listaMateriales!A:E,5,0),0)*N3370/1000</f>
        <v>0</v>
      </c>
      <c r="X3370" s="6">
        <f>+IF(W3370=0,0,T3370/W3370)</f>
        <v>0</v>
      </c>
      <c r="Y3370" s="1" t="str">
        <f>MID(L3370,14,1)</f>
        <v/>
      </c>
      <c r="Z3370" s="2" t="str">
        <f>IF(IFERROR(FIND("PUL",M3370,1),0)&gt;1,"pulido","no")</f>
        <v>no</v>
      </c>
      <c r="AA3370" s="2" t="str">
        <f>IF(IFERROR(FIND("BIOC",M3370,1),0)&gt;1,"BIOCITY","no")</f>
        <v>no</v>
      </c>
      <c r="AB3370" s="2">
        <f>IFERROR(SEARCH("INT",F3370,1),0)+IFERROR(SEARCH("DEV",F3370,1),0)+IFERROR(SEARCH("FC",F3370,1),0)+IFERROR(SEARCH("USD",F3370,1),0)</f>
        <v>0</v>
      </c>
    </row>
    <row r="3371" spans="20:28" x14ac:dyDescent="0.2">
      <c r="T3371" s="6">
        <f>+S3371*N3371</f>
        <v>0</v>
      </c>
      <c r="U3371" s="6">
        <f>+S3371*Q3371</f>
        <v>0</v>
      </c>
      <c r="V3371" s="1" t="str">
        <f>IF(AB3371=0,IFERROR(VLOOKUP(L3371,[1]listaMateriales!A:K,11,0),"-"),"Sin producto")</f>
        <v>Sin Producto</v>
      </c>
      <c r="W3371" s="6">
        <f>+IF(OR(K3371="27",K3371="28",K3371="29"),VLOOKUP(L3371,[1]listaMateriales!A:E,5,0),0)*N3371/1000</f>
        <v>0</v>
      </c>
      <c r="X3371" s="6">
        <f>+IF(W3371=0,0,T3371/W3371)</f>
        <v>0</v>
      </c>
      <c r="Y3371" s="1" t="str">
        <f>MID(L3371,14,1)</f>
        <v/>
      </c>
      <c r="Z3371" s="2" t="str">
        <f>IF(IFERROR(FIND("PUL",M3371,1),0)&gt;1,"pulido","no")</f>
        <v>no</v>
      </c>
      <c r="AA3371" s="2" t="str">
        <f>IF(IFERROR(FIND("BIOC",M3371,1),0)&gt;1,"BIOCITY","no")</f>
        <v>no</v>
      </c>
      <c r="AB3371" s="2">
        <f>IFERROR(SEARCH("INT",F3371,1),0)+IFERROR(SEARCH("DEV",F3371,1),0)+IFERROR(SEARCH("FC",F3371,1),0)+IFERROR(SEARCH("USD",F3371,1),0)</f>
        <v>0</v>
      </c>
    </row>
    <row r="3372" spans="20:28" x14ac:dyDescent="0.2">
      <c r="T3372" s="6">
        <f>+S3372*N3372</f>
        <v>0</v>
      </c>
      <c r="U3372" s="6">
        <f>+S3372*Q3372</f>
        <v>0</v>
      </c>
      <c r="V3372" s="1" t="str">
        <f>IF(AB3372=0,IFERROR(VLOOKUP(L3372,[1]listaMateriales!A:K,11,0),"-"),"Sin producto")</f>
        <v>Sin Producto</v>
      </c>
      <c r="W3372" s="6">
        <f>+IF(OR(K3372="27",K3372="28",K3372="29"),VLOOKUP(L3372,[1]listaMateriales!A:E,5,0),0)*N3372/1000</f>
        <v>0</v>
      </c>
      <c r="X3372" s="6">
        <f>+IF(W3372=0,0,T3372/W3372)</f>
        <v>0</v>
      </c>
      <c r="Y3372" s="1" t="str">
        <f>MID(L3372,14,1)</f>
        <v/>
      </c>
      <c r="Z3372" s="2" t="str">
        <f>IF(IFERROR(FIND("PUL",M3372,1),0)&gt;1,"pulido","no")</f>
        <v>no</v>
      </c>
      <c r="AA3372" s="2" t="str">
        <f>IF(IFERROR(FIND("BIOC",M3372,1),0)&gt;1,"BIOCITY","no")</f>
        <v>no</v>
      </c>
      <c r="AB3372" s="2">
        <f>IFERROR(SEARCH("INT",F3372,1),0)+IFERROR(SEARCH("DEV",F3372,1),0)+IFERROR(SEARCH("FC",F3372,1),0)+IFERROR(SEARCH("USD",F3372,1),0)</f>
        <v>0</v>
      </c>
    </row>
    <row r="3373" spans="20:28" x14ac:dyDescent="0.2">
      <c r="T3373" s="6">
        <f>+S3373*N3373</f>
        <v>0</v>
      </c>
      <c r="U3373" s="6">
        <f>+S3373*Q3373</f>
        <v>0</v>
      </c>
      <c r="V3373" s="1" t="str">
        <f>IF(AB3373=0,IFERROR(VLOOKUP(L3373,[1]listaMateriales!A:K,11,0),"-"),"Sin producto")</f>
        <v>Sin Producto</v>
      </c>
      <c r="W3373" s="6">
        <f>+IF(OR(K3373="27",K3373="28",K3373="29"),VLOOKUP(L3373,[1]listaMateriales!A:E,5,0),0)*N3373/1000</f>
        <v>0</v>
      </c>
      <c r="X3373" s="6">
        <f>+IF(W3373=0,0,T3373/W3373)</f>
        <v>0</v>
      </c>
      <c r="Y3373" s="1" t="str">
        <f>MID(L3373,14,1)</f>
        <v/>
      </c>
      <c r="Z3373" s="2" t="str">
        <f>IF(IFERROR(FIND("PUL",M3373,1),0)&gt;1,"pulido","no")</f>
        <v>no</v>
      </c>
      <c r="AA3373" s="2" t="str">
        <f>IF(IFERROR(FIND("BIOC",M3373,1),0)&gt;1,"BIOCITY","no")</f>
        <v>no</v>
      </c>
      <c r="AB3373" s="2">
        <f>IFERROR(SEARCH("INT",F3373,1),0)+IFERROR(SEARCH("DEV",F3373,1),0)+IFERROR(SEARCH("FC",F3373,1),0)+IFERROR(SEARCH("USD",F3373,1),0)</f>
        <v>0</v>
      </c>
    </row>
    <row r="3374" spans="20:28" x14ac:dyDescent="0.2">
      <c r="T3374" s="6">
        <f>+S3374*N3374</f>
        <v>0</v>
      </c>
      <c r="U3374" s="6">
        <f>+S3374*Q3374</f>
        <v>0</v>
      </c>
      <c r="V3374" s="1" t="str">
        <f>IF(AB3374=0,IFERROR(VLOOKUP(L3374,[1]listaMateriales!A:K,11,0),"-"),"Sin producto")</f>
        <v>Sin Producto</v>
      </c>
      <c r="W3374" s="6">
        <f>+IF(OR(K3374="27",K3374="28",K3374="29"),VLOOKUP(L3374,[1]listaMateriales!A:E,5,0),0)*N3374/1000</f>
        <v>0</v>
      </c>
      <c r="X3374" s="6">
        <f>+IF(W3374=0,0,T3374/W3374)</f>
        <v>0</v>
      </c>
      <c r="Y3374" s="1" t="str">
        <f>MID(L3374,14,1)</f>
        <v/>
      </c>
      <c r="Z3374" s="2" t="str">
        <f>IF(IFERROR(FIND("PUL",M3374,1),0)&gt;1,"pulido","no")</f>
        <v>no</v>
      </c>
      <c r="AA3374" s="2" t="str">
        <f>IF(IFERROR(FIND("BIOC",M3374,1),0)&gt;1,"BIOCITY","no")</f>
        <v>no</v>
      </c>
      <c r="AB3374" s="2">
        <f>IFERROR(SEARCH("INT",F3374,1),0)+IFERROR(SEARCH("DEV",F3374,1),0)+IFERROR(SEARCH("FC",F3374,1),0)+IFERROR(SEARCH("USD",F3374,1),0)</f>
        <v>0</v>
      </c>
    </row>
    <row r="3375" spans="20:28" x14ac:dyDescent="0.2">
      <c r="T3375" s="6">
        <f>+S3375*N3375</f>
        <v>0</v>
      </c>
      <c r="U3375" s="6">
        <f>+S3375*Q3375</f>
        <v>0</v>
      </c>
      <c r="V3375" s="1" t="str">
        <f>IF(AB3375=0,IFERROR(VLOOKUP(L3375,[1]listaMateriales!A:K,11,0),"-"),"Sin producto")</f>
        <v>Sin Producto</v>
      </c>
      <c r="W3375" s="6">
        <f>+IF(OR(K3375="27",K3375="28",K3375="29"),VLOOKUP(L3375,[1]listaMateriales!A:E,5,0),0)*N3375/1000</f>
        <v>0</v>
      </c>
      <c r="X3375" s="6">
        <f>+IF(W3375=0,0,T3375/W3375)</f>
        <v>0</v>
      </c>
      <c r="Y3375" s="1" t="str">
        <f>MID(L3375,14,1)</f>
        <v/>
      </c>
      <c r="Z3375" s="2" t="str">
        <f>IF(IFERROR(FIND("PUL",M3375,1),0)&gt;1,"pulido","no")</f>
        <v>no</v>
      </c>
      <c r="AA3375" s="2" t="str">
        <f>IF(IFERROR(FIND("BIOC",M3375,1),0)&gt;1,"BIOCITY","no")</f>
        <v>no</v>
      </c>
      <c r="AB3375" s="2">
        <f>IFERROR(SEARCH("INT",F3375,1),0)+IFERROR(SEARCH("DEV",F3375,1),0)+IFERROR(SEARCH("FC",F3375,1),0)+IFERROR(SEARCH("USD",F3375,1),0)</f>
        <v>0</v>
      </c>
    </row>
    <row r="3376" spans="20:28" x14ac:dyDescent="0.2">
      <c r="T3376" s="6">
        <f>+S3376*N3376</f>
        <v>0</v>
      </c>
      <c r="U3376" s="6">
        <f>+S3376*Q3376</f>
        <v>0</v>
      </c>
      <c r="V3376" s="1" t="str">
        <f>IF(AB3376=0,IFERROR(VLOOKUP(L3376,[1]listaMateriales!A:K,11,0),"-"),"Sin producto")</f>
        <v>Sin Producto</v>
      </c>
      <c r="W3376" s="6">
        <f>+IF(OR(K3376="27",K3376="28",K3376="29"),VLOOKUP(L3376,[1]listaMateriales!A:E,5,0),0)*N3376/1000</f>
        <v>0</v>
      </c>
      <c r="X3376" s="6">
        <f>+IF(W3376=0,0,T3376/W3376)</f>
        <v>0</v>
      </c>
      <c r="Y3376" s="1" t="str">
        <f>MID(L3376,14,1)</f>
        <v/>
      </c>
      <c r="Z3376" s="2" t="str">
        <f>IF(IFERROR(FIND("PUL",M3376,1),0)&gt;1,"pulido","no")</f>
        <v>no</v>
      </c>
      <c r="AA3376" s="2" t="str">
        <f>IF(IFERROR(FIND("BIOC",M3376,1),0)&gt;1,"BIOCITY","no")</f>
        <v>no</v>
      </c>
      <c r="AB3376" s="2">
        <f>IFERROR(SEARCH("INT",F3376,1),0)+IFERROR(SEARCH("DEV",F3376,1),0)+IFERROR(SEARCH("FC",F3376,1),0)+IFERROR(SEARCH("USD",F3376,1),0)</f>
        <v>0</v>
      </c>
    </row>
    <row r="3377" spans="20:28" x14ac:dyDescent="0.2">
      <c r="T3377" s="6">
        <f>+S3377*N3377</f>
        <v>0</v>
      </c>
      <c r="U3377" s="6">
        <f>+S3377*Q3377</f>
        <v>0</v>
      </c>
      <c r="V3377" s="1" t="str">
        <f>IF(AB3377=0,IFERROR(VLOOKUP(L3377,[1]listaMateriales!A:K,11,0),"-"),"Sin producto")</f>
        <v>Sin Producto</v>
      </c>
      <c r="W3377" s="6">
        <f>+IF(OR(K3377="27",K3377="28",K3377="29"),VLOOKUP(L3377,[1]listaMateriales!A:E,5,0),0)*N3377/1000</f>
        <v>0</v>
      </c>
      <c r="X3377" s="6">
        <f>+IF(W3377=0,0,T3377/W3377)</f>
        <v>0</v>
      </c>
      <c r="Y3377" s="1" t="str">
        <f>MID(L3377,14,1)</f>
        <v/>
      </c>
      <c r="Z3377" s="2" t="str">
        <f>IF(IFERROR(FIND("PUL",M3377,1),0)&gt;1,"pulido","no")</f>
        <v>no</v>
      </c>
      <c r="AA3377" s="2" t="str">
        <f>IF(IFERROR(FIND("BIOC",M3377,1),0)&gt;1,"BIOCITY","no")</f>
        <v>no</v>
      </c>
      <c r="AB3377" s="2">
        <f>IFERROR(SEARCH("INT",F3377,1),0)+IFERROR(SEARCH("DEV",F3377,1),0)+IFERROR(SEARCH("FC",F3377,1),0)+IFERROR(SEARCH("USD",F3377,1),0)</f>
        <v>0</v>
      </c>
    </row>
    <row r="3378" spans="20:28" x14ac:dyDescent="0.2">
      <c r="T3378" s="6">
        <f>+S3378*N3378</f>
        <v>0</v>
      </c>
      <c r="U3378" s="6">
        <f>+S3378*Q3378</f>
        <v>0</v>
      </c>
      <c r="V3378" s="1" t="str">
        <f>IF(AB3378=0,IFERROR(VLOOKUP(L3378,[1]listaMateriales!A:K,11,0),"-"),"Sin producto")</f>
        <v>Sin Producto</v>
      </c>
      <c r="W3378" s="6">
        <f>+IF(OR(K3378="27",K3378="28",K3378="29"),VLOOKUP(L3378,[1]listaMateriales!A:E,5,0),0)*N3378/1000</f>
        <v>0</v>
      </c>
      <c r="X3378" s="6">
        <f>+IF(W3378=0,0,T3378/W3378)</f>
        <v>0</v>
      </c>
      <c r="Y3378" s="1" t="str">
        <f>MID(L3378,14,1)</f>
        <v/>
      </c>
      <c r="Z3378" s="2" t="str">
        <f>IF(IFERROR(FIND("PUL",M3378,1),0)&gt;1,"pulido","no")</f>
        <v>no</v>
      </c>
      <c r="AA3378" s="2" t="str">
        <f>IF(IFERROR(FIND("BIOC",M3378,1),0)&gt;1,"BIOCITY","no")</f>
        <v>no</v>
      </c>
      <c r="AB3378" s="2">
        <f>IFERROR(SEARCH("INT",F3378,1),0)+IFERROR(SEARCH("DEV",F3378,1),0)+IFERROR(SEARCH("FC",F3378,1),0)+IFERROR(SEARCH("USD",F3378,1),0)</f>
        <v>0</v>
      </c>
    </row>
    <row r="3379" spans="20:28" x14ac:dyDescent="0.2">
      <c r="T3379" s="6">
        <f>+S3379*N3379</f>
        <v>0</v>
      </c>
      <c r="U3379" s="6">
        <f>+S3379*Q3379</f>
        <v>0</v>
      </c>
      <c r="V3379" s="1" t="str">
        <f>IF(AB3379=0,IFERROR(VLOOKUP(L3379,[1]listaMateriales!A:K,11,0),"-"),"Sin producto")</f>
        <v>Sin Producto</v>
      </c>
      <c r="W3379" s="6">
        <f>+IF(OR(K3379="27",K3379="28",K3379="29"),VLOOKUP(L3379,[1]listaMateriales!A:E,5,0),0)*N3379/1000</f>
        <v>0</v>
      </c>
      <c r="X3379" s="6">
        <f>+IF(W3379=0,0,T3379/W3379)</f>
        <v>0</v>
      </c>
      <c r="Y3379" s="1" t="str">
        <f>MID(L3379,14,1)</f>
        <v/>
      </c>
      <c r="Z3379" s="2" t="str">
        <f>IF(IFERROR(FIND("PUL",M3379,1),0)&gt;1,"pulido","no")</f>
        <v>no</v>
      </c>
      <c r="AA3379" s="2" t="str">
        <f>IF(IFERROR(FIND("BIOC",M3379,1),0)&gt;1,"BIOCITY","no")</f>
        <v>no</v>
      </c>
      <c r="AB3379" s="2">
        <f>IFERROR(SEARCH("INT",F3379,1),0)+IFERROR(SEARCH("DEV",F3379,1),0)+IFERROR(SEARCH("FC",F3379,1),0)+IFERROR(SEARCH("USD",F3379,1),0)</f>
        <v>0</v>
      </c>
    </row>
    <row r="3380" spans="20:28" x14ac:dyDescent="0.2">
      <c r="T3380" s="6">
        <f>+S3380*N3380</f>
        <v>0</v>
      </c>
      <c r="U3380" s="6">
        <f>+S3380*Q3380</f>
        <v>0</v>
      </c>
      <c r="V3380" s="1" t="str">
        <f>IF(AB3380=0,IFERROR(VLOOKUP(L3380,[1]listaMateriales!A:K,11,0),"-"),"Sin producto")</f>
        <v>Sin Producto</v>
      </c>
      <c r="W3380" s="6">
        <f>+IF(OR(K3380="27",K3380="28",K3380="29"),VLOOKUP(L3380,[1]listaMateriales!A:E,5,0),0)*N3380/1000</f>
        <v>0</v>
      </c>
      <c r="X3380" s="6">
        <f>+IF(W3380=0,0,T3380/W3380)</f>
        <v>0</v>
      </c>
      <c r="Y3380" s="1" t="str">
        <f>MID(L3380,14,1)</f>
        <v/>
      </c>
      <c r="Z3380" s="2" t="str">
        <f>IF(IFERROR(FIND("PUL",M3380,1),0)&gt;1,"pulido","no")</f>
        <v>no</v>
      </c>
      <c r="AA3380" s="2" t="str">
        <f>IF(IFERROR(FIND("BIOC",M3380,1),0)&gt;1,"BIOCITY","no")</f>
        <v>no</v>
      </c>
      <c r="AB3380" s="2">
        <f>IFERROR(SEARCH("INT",F3380,1),0)+IFERROR(SEARCH("DEV",F3380,1),0)+IFERROR(SEARCH("FC",F3380,1),0)+IFERROR(SEARCH("USD",F3380,1),0)</f>
        <v>0</v>
      </c>
    </row>
    <row r="3381" spans="20:28" x14ac:dyDescent="0.2">
      <c r="T3381" s="6">
        <f>+S3381*N3381</f>
        <v>0</v>
      </c>
      <c r="U3381" s="6">
        <f>+S3381*Q3381</f>
        <v>0</v>
      </c>
      <c r="V3381" s="1" t="str">
        <f>IF(AB3381=0,IFERROR(VLOOKUP(L3381,[1]listaMateriales!A:K,11,0),"-"),"Sin producto")</f>
        <v>Sin Producto</v>
      </c>
      <c r="W3381" s="6">
        <f>+IF(OR(K3381="27",K3381="28",K3381="29"),VLOOKUP(L3381,[1]listaMateriales!A:E,5,0),0)*N3381/1000</f>
        <v>0</v>
      </c>
      <c r="X3381" s="6">
        <f>+IF(W3381=0,0,T3381/W3381)</f>
        <v>0</v>
      </c>
      <c r="Y3381" s="1" t="str">
        <f>MID(L3381,14,1)</f>
        <v/>
      </c>
      <c r="Z3381" s="2" t="str">
        <f>IF(IFERROR(FIND("PUL",M3381,1),0)&gt;1,"pulido","no")</f>
        <v>no</v>
      </c>
      <c r="AA3381" s="2" t="str">
        <f>IF(IFERROR(FIND("BIOC",M3381,1),0)&gt;1,"BIOCITY","no")</f>
        <v>no</v>
      </c>
      <c r="AB3381" s="2">
        <f>IFERROR(SEARCH("INT",F3381,1),0)+IFERROR(SEARCH("DEV",F3381,1),0)+IFERROR(SEARCH("FC",F3381,1),0)+IFERROR(SEARCH("USD",F3381,1),0)</f>
        <v>0</v>
      </c>
    </row>
    <row r="3382" spans="20:28" x14ac:dyDescent="0.2">
      <c r="T3382" s="6">
        <f>+S3382*N3382</f>
        <v>0</v>
      </c>
      <c r="U3382" s="6">
        <f>+S3382*Q3382</f>
        <v>0</v>
      </c>
      <c r="V3382" s="1" t="str">
        <f>IF(AB3382=0,IFERROR(VLOOKUP(L3382,[1]listaMateriales!A:K,11,0),"-"),"Sin producto")</f>
        <v>Sin Producto</v>
      </c>
      <c r="W3382" s="6">
        <f>+IF(OR(K3382="27",K3382="28",K3382="29"),VLOOKUP(L3382,[1]listaMateriales!A:E,5,0),0)*N3382/1000</f>
        <v>0</v>
      </c>
      <c r="X3382" s="6">
        <f>+IF(W3382=0,0,T3382/W3382)</f>
        <v>0</v>
      </c>
      <c r="Y3382" s="1" t="str">
        <f>MID(L3382,14,1)</f>
        <v/>
      </c>
      <c r="Z3382" s="2" t="str">
        <f>IF(IFERROR(FIND("PUL",M3382,1),0)&gt;1,"pulido","no")</f>
        <v>no</v>
      </c>
      <c r="AA3382" s="2" t="str">
        <f>IF(IFERROR(FIND("BIOC",M3382,1),0)&gt;1,"BIOCITY","no")</f>
        <v>no</v>
      </c>
      <c r="AB3382" s="2">
        <f>IFERROR(SEARCH("INT",F3382,1),0)+IFERROR(SEARCH("DEV",F3382,1),0)+IFERROR(SEARCH("FC",F3382,1),0)+IFERROR(SEARCH("USD",F3382,1),0)</f>
        <v>0</v>
      </c>
    </row>
    <row r="3383" spans="20:28" x14ac:dyDescent="0.2">
      <c r="T3383" s="6">
        <f>+S3383*N3383</f>
        <v>0</v>
      </c>
      <c r="U3383" s="6">
        <f>+S3383*Q3383</f>
        <v>0</v>
      </c>
      <c r="V3383" s="1" t="str">
        <f>IF(AB3383=0,IFERROR(VLOOKUP(L3383,[1]listaMateriales!A:K,11,0),"-"),"Sin producto")</f>
        <v>Sin Producto</v>
      </c>
      <c r="W3383" s="6">
        <f>+IF(OR(K3383="27",K3383="28",K3383="29"),VLOOKUP(L3383,[1]listaMateriales!A:E,5,0),0)*N3383/1000</f>
        <v>0</v>
      </c>
      <c r="X3383" s="6">
        <f>+IF(W3383=0,0,T3383/W3383)</f>
        <v>0</v>
      </c>
      <c r="Y3383" s="1" t="str">
        <f>MID(L3383,14,1)</f>
        <v/>
      </c>
      <c r="Z3383" s="2" t="str">
        <f>IF(IFERROR(FIND("PUL",M3383,1),0)&gt;1,"pulido","no")</f>
        <v>no</v>
      </c>
      <c r="AA3383" s="2" t="str">
        <f>IF(IFERROR(FIND("BIOC",M3383,1),0)&gt;1,"BIOCITY","no")</f>
        <v>no</v>
      </c>
      <c r="AB3383" s="2">
        <f>IFERROR(SEARCH("INT",F3383,1),0)+IFERROR(SEARCH("DEV",F3383,1),0)+IFERROR(SEARCH("FC",F3383,1),0)+IFERROR(SEARCH("USD",F3383,1),0)</f>
        <v>0</v>
      </c>
    </row>
    <row r="3384" spans="20:28" x14ac:dyDescent="0.2">
      <c r="T3384" s="6">
        <f>+S3384*N3384</f>
        <v>0</v>
      </c>
      <c r="U3384" s="6">
        <f>+S3384*Q3384</f>
        <v>0</v>
      </c>
      <c r="V3384" s="1" t="str">
        <f>IF(AB3384=0,IFERROR(VLOOKUP(L3384,[1]listaMateriales!A:K,11,0),"-"),"Sin producto")</f>
        <v>Sin Producto</v>
      </c>
      <c r="W3384" s="6">
        <f>+IF(OR(K3384="27",K3384="28",K3384="29"),VLOOKUP(L3384,[1]listaMateriales!A:E,5,0),0)*N3384/1000</f>
        <v>0</v>
      </c>
      <c r="X3384" s="6">
        <f>+IF(W3384=0,0,T3384/W3384)</f>
        <v>0</v>
      </c>
      <c r="Y3384" s="1" t="str">
        <f>MID(L3384,14,1)</f>
        <v/>
      </c>
      <c r="Z3384" s="2" t="str">
        <f>IF(IFERROR(FIND("PUL",M3384,1),0)&gt;1,"pulido","no")</f>
        <v>no</v>
      </c>
      <c r="AA3384" s="2" t="str">
        <f>IF(IFERROR(FIND("BIOC",M3384,1),0)&gt;1,"BIOCITY","no")</f>
        <v>no</v>
      </c>
      <c r="AB3384" s="2">
        <f>IFERROR(SEARCH("INT",F3384,1),0)+IFERROR(SEARCH("DEV",F3384,1),0)+IFERROR(SEARCH("FC",F3384,1),0)+IFERROR(SEARCH("USD",F3384,1),0)</f>
        <v>0</v>
      </c>
    </row>
    <row r="3385" spans="20:28" x14ac:dyDescent="0.2">
      <c r="T3385" s="6">
        <f>+S3385*N3385</f>
        <v>0</v>
      </c>
      <c r="U3385" s="6">
        <f>+S3385*Q3385</f>
        <v>0</v>
      </c>
      <c r="V3385" s="1" t="str">
        <f>IF(AB3385=0,IFERROR(VLOOKUP(L3385,[1]listaMateriales!A:K,11,0),"-"),"Sin producto")</f>
        <v>Sin Producto</v>
      </c>
      <c r="W3385" s="6">
        <f>+IF(OR(K3385="27",K3385="28",K3385="29"),VLOOKUP(L3385,[1]listaMateriales!A:E,5,0),0)*N3385/1000</f>
        <v>0</v>
      </c>
      <c r="X3385" s="6">
        <f>+IF(W3385=0,0,T3385/W3385)</f>
        <v>0</v>
      </c>
      <c r="Y3385" s="1" t="str">
        <f>MID(L3385,14,1)</f>
        <v/>
      </c>
      <c r="Z3385" s="2" t="str">
        <f>IF(IFERROR(FIND("PUL",M3385,1),0)&gt;1,"pulido","no")</f>
        <v>no</v>
      </c>
      <c r="AA3385" s="2" t="str">
        <f>IF(IFERROR(FIND("BIOC",M3385,1),0)&gt;1,"BIOCITY","no")</f>
        <v>no</v>
      </c>
      <c r="AB3385" s="2">
        <f>IFERROR(SEARCH("INT",F3385,1),0)+IFERROR(SEARCH("DEV",F3385,1),0)+IFERROR(SEARCH("FC",F3385,1),0)+IFERROR(SEARCH("USD",F3385,1),0)</f>
        <v>0</v>
      </c>
    </row>
    <row r="3386" spans="20:28" x14ac:dyDescent="0.2">
      <c r="T3386" s="6">
        <f>+S3386*N3386</f>
        <v>0</v>
      </c>
      <c r="U3386" s="6">
        <f>+S3386*Q3386</f>
        <v>0</v>
      </c>
      <c r="V3386" s="1" t="str">
        <f>IF(AB3386=0,IFERROR(VLOOKUP(L3386,[1]listaMateriales!A:K,11,0),"-"),"Sin producto")</f>
        <v>Sin Producto</v>
      </c>
      <c r="W3386" s="6">
        <f>+IF(OR(K3386="27",K3386="28",K3386="29"),VLOOKUP(L3386,[1]listaMateriales!A:E,5,0),0)*N3386/1000</f>
        <v>0</v>
      </c>
      <c r="X3386" s="6">
        <f>+IF(W3386=0,0,T3386/W3386)</f>
        <v>0</v>
      </c>
      <c r="Y3386" s="1" t="str">
        <f>MID(L3386,14,1)</f>
        <v/>
      </c>
      <c r="Z3386" s="2" t="str">
        <f>IF(IFERROR(FIND("PUL",M3386,1),0)&gt;1,"pulido","no")</f>
        <v>no</v>
      </c>
      <c r="AA3386" s="2" t="str">
        <f>IF(IFERROR(FIND("BIOC",M3386,1),0)&gt;1,"BIOCITY","no")</f>
        <v>no</v>
      </c>
      <c r="AB3386" s="2">
        <f>IFERROR(SEARCH("INT",F3386,1),0)+IFERROR(SEARCH("DEV",F3386,1),0)+IFERROR(SEARCH("FC",F3386,1),0)+IFERROR(SEARCH("USD",F3386,1),0)</f>
        <v>0</v>
      </c>
    </row>
    <row r="3387" spans="20:28" x14ac:dyDescent="0.2">
      <c r="T3387" s="6">
        <f>+S3387*N3387</f>
        <v>0</v>
      </c>
      <c r="U3387" s="6">
        <f>+S3387*Q3387</f>
        <v>0</v>
      </c>
      <c r="V3387" s="1" t="str">
        <f>IF(AB3387=0,IFERROR(VLOOKUP(L3387,[1]listaMateriales!A:K,11,0),"-"),"Sin producto")</f>
        <v>Sin Producto</v>
      </c>
      <c r="W3387" s="6">
        <f>+IF(OR(K3387="27",K3387="28",K3387="29"),VLOOKUP(L3387,[1]listaMateriales!A:E,5,0),0)*N3387/1000</f>
        <v>0</v>
      </c>
      <c r="X3387" s="6">
        <f>+IF(W3387=0,0,T3387/W3387)</f>
        <v>0</v>
      </c>
      <c r="Y3387" s="1" t="str">
        <f>MID(L3387,14,1)</f>
        <v/>
      </c>
      <c r="Z3387" s="2" t="str">
        <f>IF(IFERROR(FIND("PUL",M3387,1),0)&gt;1,"pulido","no")</f>
        <v>no</v>
      </c>
      <c r="AA3387" s="2" t="str">
        <f>IF(IFERROR(FIND("BIOC",M3387,1),0)&gt;1,"BIOCITY","no")</f>
        <v>no</v>
      </c>
      <c r="AB3387" s="2">
        <f>IFERROR(SEARCH("INT",F3387,1),0)+IFERROR(SEARCH("DEV",F3387,1),0)+IFERROR(SEARCH("FC",F3387,1),0)+IFERROR(SEARCH("USD",F3387,1),0)</f>
        <v>0</v>
      </c>
    </row>
    <row r="3388" spans="20:28" x14ac:dyDescent="0.2">
      <c r="T3388" s="6">
        <f>+S3388*N3388</f>
        <v>0</v>
      </c>
      <c r="U3388" s="6">
        <f>+S3388*Q3388</f>
        <v>0</v>
      </c>
      <c r="V3388" s="1" t="str">
        <f>IF(AB3388=0,IFERROR(VLOOKUP(L3388,[1]listaMateriales!A:K,11,0),"-"),"Sin producto")</f>
        <v>Sin Producto</v>
      </c>
      <c r="W3388" s="6">
        <f>+IF(OR(K3388="27",K3388="28",K3388="29"),VLOOKUP(L3388,[1]listaMateriales!A:E,5,0),0)*N3388/1000</f>
        <v>0</v>
      </c>
      <c r="X3388" s="6">
        <f>+IF(W3388=0,0,T3388/W3388)</f>
        <v>0</v>
      </c>
      <c r="Y3388" s="1" t="str">
        <f>MID(L3388,14,1)</f>
        <v/>
      </c>
      <c r="Z3388" s="2" t="str">
        <f>IF(IFERROR(FIND("PUL",M3388,1),0)&gt;1,"pulido","no")</f>
        <v>no</v>
      </c>
      <c r="AA3388" s="2" t="str">
        <f>IF(IFERROR(FIND("BIOC",M3388,1),0)&gt;1,"BIOCITY","no")</f>
        <v>no</v>
      </c>
      <c r="AB3388" s="2">
        <f>IFERROR(SEARCH("INT",F3388,1),0)+IFERROR(SEARCH("DEV",F3388,1),0)+IFERROR(SEARCH("FC",F3388,1),0)+IFERROR(SEARCH("USD",F3388,1),0)</f>
        <v>0</v>
      </c>
    </row>
    <row r="3389" spans="20:28" x14ac:dyDescent="0.2">
      <c r="T3389" s="6">
        <f>+S3389*N3389</f>
        <v>0</v>
      </c>
      <c r="U3389" s="6">
        <f>+S3389*Q3389</f>
        <v>0</v>
      </c>
      <c r="V3389" s="1" t="str">
        <f>IF(AB3389=0,IFERROR(VLOOKUP(L3389,[1]listaMateriales!A:K,11,0),"-"),"Sin producto")</f>
        <v>Sin Producto</v>
      </c>
      <c r="W3389" s="6">
        <f>+IF(OR(K3389="27",K3389="28",K3389="29"),VLOOKUP(L3389,[1]listaMateriales!A:E,5,0),0)*N3389/1000</f>
        <v>0</v>
      </c>
      <c r="X3389" s="6">
        <f>+IF(W3389=0,0,T3389/W3389)</f>
        <v>0</v>
      </c>
      <c r="Y3389" s="1" t="str">
        <f>MID(L3389,14,1)</f>
        <v/>
      </c>
      <c r="Z3389" s="2" t="str">
        <f>IF(IFERROR(FIND("PUL",M3389,1),0)&gt;1,"pulido","no")</f>
        <v>no</v>
      </c>
      <c r="AA3389" s="2" t="str">
        <f>IF(IFERROR(FIND("BIOC",M3389,1),0)&gt;1,"BIOCITY","no")</f>
        <v>no</v>
      </c>
      <c r="AB3389" s="2">
        <f>IFERROR(SEARCH("INT",F3389,1),0)+IFERROR(SEARCH("DEV",F3389,1),0)+IFERROR(SEARCH("FC",F3389,1),0)+IFERROR(SEARCH("USD",F3389,1),0)</f>
        <v>0</v>
      </c>
    </row>
    <row r="3390" spans="20:28" x14ac:dyDescent="0.2">
      <c r="T3390" s="6">
        <f>+S3390*N3390</f>
        <v>0</v>
      </c>
      <c r="U3390" s="6">
        <f>+S3390*Q3390</f>
        <v>0</v>
      </c>
      <c r="V3390" s="1" t="str">
        <f>IF(AB3390=0,IFERROR(VLOOKUP(L3390,[1]listaMateriales!A:K,11,0),"-"),"Sin producto")</f>
        <v>Sin Producto</v>
      </c>
      <c r="W3390" s="6">
        <f>+IF(OR(K3390="27",K3390="28",K3390="29"),VLOOKUP(L3390,[1]listaMateriales!A:E,5,0),0)*N3390/1000</f>
        <v>0</v>
      </c>
      <c r="X3390" s="6">
        <f>+IF(W3390=0,0,T3390/W3390)</f>
        <v>0</v>
      </c>
      <c r="Y3390" s="1" t="str">
        <f>MID(L3390,14,1)</f>
        <v/>
      </c>
      <c r="Z3390" s="2" t="str">
        <f>IF(IFERROR(FIND("PUL",M3390,1),0)&gt;1,"pulido","no")</f>
        <v>no</v>
      </c>
      <c r="AA3390" s="2" t="str">
        <f>IF(IFERROR(FIND("BIOC",M3390,1),0)&gt;1,"BIOCITY","no")</f>
        <v>no</v>
      </c>
      <c r="AB3390" s="2">
        <f>IFERROR(SEARCH("INT",F3390,1),0)+IFERROR(SEARCH("DEV",F3390,1),0)+IFERROR(SEARCH("FC",F3390,1),0)+IFERROR(SEARCH("USD",F3390,1),0)</f>
        <v>0</v>
      </c>
    </row>
    <row r="3391" spans="20:28" x14ac:dyDescent="0.2">
      <c r="T3391" s="6">
        <f>+S3391*N3391</f>
        <v>0</v>
      </c>
      <c r="U3391" s="6">
        <f>+S3391*Q3391</f>
        <v>0</v>
      </c>
      <c r="V3391" s="1" t="str">
        <f>IF(AB3391=0,IFERROR(VLOOKUP(L3391,[1]listaMateriales!A:K,11,0),"-"),"Sin producto")</f>
        <v>Sin Producto</v>
      </c>
      <c r="W3391" s="6">
        <f>+IF(OR(K3391="27",K3391="28",K3391="29"),VLOOKUP(L3391,[1]listaMateriales!A:E,5,0),0)*N3391/1000</f>
        <v>0</v>
      </c>
      <c r="X3391" s="6">
        <f>+IF(W3391=0,0,T3391/W3391)</f>
        <v>0</v>
      </c>
      <c r="Y3391" s="1" t="str">
        <f>MID(L3391,14,1)</f>
        <v/>
      </c>
      <c r="Z3391" s="2" t="str">
        <f>IF(IFERROR(FIND("PUL",M3391,1),0)&gt;1,"pulido","no")</f>
        <v>no</v>
      </c>
      <c r="AA3391" s="2" t="str">
        <f>IF(IFERROR(FIND("BIOC",M3391,1),0)&gt;1,"BIOCITY","no")</f>
        <v>no</v>
      </c>
      <c r="AB3391" s="2">
        <f>IFERROR(SEARCH("INT",F3391,1),0)+IFERROR(SEARCH("DEV",F3391,1),0)+IFERROR(SEARCH("FC",F3391,1),0)+IFERROR(SEARCH("USD",F3391,1),0)</f>
        <v>0</v>
      </c>
    </row>
    <row r="3392" spans="20:28" x14ac:dyDescent="0.2">
      <c r="T3392" s="6">
        <f>+S3392*N3392</f>
        <v>0</v>
      </c>
      <c r="U3392" s="6">
        <f>+S3392*Q3392</f>
        <v>0</v>
      </c>
      <c r="V3392" s="1" t="str">
        <f>IF(AB3392=0,IFERROR(VLOOKUP(L3392,[1]listaMateriales!A:K,11,0),"-"),"Sin producto")</f>
        <v>Sin Producto</v>
      </c>
      <c r="W3392" s="6">
        <f>+IF(OR(K3392="27",K3392="28",K3392="29"),VLOOKUP(L3392,[1]listaMateriales!A:E,5,0),0)*N3392/1000</f>
        <v>0</v>
      </c>
      <c r="X3392" s="6">
        <f>+IF(W3392=0,0,T3392/W3392)</f>
        <v>0</v>
      </c>
      <c r="Y3392" s="1" t="str">
        <f>MID(L3392,14,1)</f>
        <v/>
      </c>
      <c r="Z3392" s="2" t="str">
        <f>IF(IFERROR(FIND("PUL",M3392,1),0)&gt;1,"pulido","no")</f>
        <v>no</v>
      </c>
      <c r="AA3392" s="2" t="str">
        <f>IF(IFERROR(FIND("BIOC",M3392,1),0)&gt;1,"BIOCITY","no")</f>
        <v>no</v>
      </c>
      <c r="AB3392" s="2">
        <f>IFERROR(SEARCH("INT",F3392,1),0)+IFERROR(SEARCH("DEV",F3392,1),0)+IFERROR(SEARCH("FC",F3392,1),0)+IFERROR(SEARCH("USD",F3392,1),0)</f>
        <v>0</v>
      </c>
    </row>
    <row r="3393" spans="20:28" x14ac:dyDescent="0.2">
      <c r="T3393" s="6">
        <f>+S3393*N3393</f>
        <v>0</v>
      </c>
      <c r="U3393" s="6">
        <f>+S3393*Q3393</f>
        <v>0</v>
      </c>
      <c r="V3393" s="1" t="str">
        <f>IF(AB3393=0,IFERROR(VLOOKUP(L3393,[1]listaMateriales!A:K,11,0),"-"),"Sin producto")</f>
        <v>Sin Producto</v>
      </c>
      <c r="W3393" s="6">
        <f>+IF(OR(K3393="27",K3393="28",K3393="29"),VLOOKUP(L3393,[1]listaMateriales!A:E,5,0),0)*N3393/1000</f>
        <v>0</v>
      </c>
      <c r="X3393" s="6">
        <f>+IF(W3393=0,0,T3393/W3393)</f>
        <v>0</v>
      </c>
      <c r="Y3393" s="1" t="str">
        <f>MID(L3393,14,1)</f>
        <v/>
      </c>
      <c r="Z3393" s="2" t="str">
        <f>IF(IFERROR(FIND("PUL",M3393,1),0)&gt;1,"pulido","no")</f>
        <v>no</v>
      </c>
      <c r="AA3393" s="2" t="str">
        <f>IF(IFERROR(FIND("BIOC",M3393,1),0)&gt;1,"BIOCITY","no")</f>
        <v>no</v>
      </c>
      <c r="AB3393" s="2">
        <f>IFERROR(SEARCH("INT",F3393,1),0)+IFERROR(SEARCH("DEV",F3393,1),0)+IFERROR(SEARCH("FC",F3393,1),0)+IFERROR(SEARCH("USD",F3393,1),0)</f>
        <v>0</v>
      </c>
    </row>
    <row r="3394" spans="20:28" x14ac:dyDescent="0.2">
      <c r="T3394" s="6">
        <f>+S3394*N3394</f>
        <v>0</v>
      </c>
      <c r="U3394" s="6">
        <f>+S3394*Q3394</f>
        <v>0</v>
      </c>
      <c r="V3394" s="1" t="str">
        <f>IF(AB3394=0,IFERROR(VLOOKUP(L3394,[1]listaMateriales!A:K,11,0),"-"),"Sin producto")</f>
        <v>Sin Producto</v>
      </c>
      <c r="W3394" s="6">
        <f>+IF(OR(K3394="27",K3394="28",K3394="29"),VLOOKUP(L3394,[1]listaMateriales!A:E,5,0),0)*N3394/1000</f>
        <v>0</v>
      </c>
      <c r="X3394" s="6">
        <f>+IF(W3394=0,0,T3394/W3394)</f>
        <v>0</v>
      </c>
      <c r="Y3394" s="1" t="str">
        <f>MID(L3394,14,1)</f>
        <v/>
      </c>
      <c r="Z3394" s="2" t="str">
        <f>IF(IFERROR(FIND("PUL",M3394,1),0)&gt;1,"pulido","no")</f>
        <v>no</v>
      </c>
      <c r="AA3394" s="2" t="str">
        <f>IF(IFERROR(FIND("BIOC",M3394,1),0)&gt;1,"BIOCITY","no")</f>
        <v>no</v>
      </c>
      <c r="AB3394" s="2">
        <f>IFERROR(SEARCH("INT",F3394,1),0)+IFERROR(SEARCH("DEV",F3394,1),0)+IFERROR(SEARCH("FC",F3394,1),0)+IFERROR(SEARCH("USD",F3394,1),0)</f>
        <v>0</v>
      </c>
    </row>
    <row r="3395" spans="20:28" x14ac:dyDescent="0.2">
      <c r="T3395" s="6">
        <f>+S3395*N3395</f>
        <v>0</v>
      </c>
      <c r="U3395" s="6">
        <f>+S3395*Q3395</f>
        <v>0</v>
      </c>
      <c r="V3395" s="1" t="str">
        <f>IF(AB3395=0,IFERROR(VLOOKUP(L3395,[1]listaMateriales!A:K,11,0),"-"),"Sin producto")</f>
        <v>Sin Producto</v>
      </c>
      <c r="W3395" s="6">
        <f>+IF(OR(K3395="27",K3395="28",K3395="29"),VLOOKUP(L3395,[1]listaMateriales!A:E,5,0),0)*N3395/1000</f>
        <v>0</v>
      </c>
      <c r="X3395" s="6">
        <f>+IF(W3395=0,0,T3395/W3395)</f>
        <v>0</v>
      </c>
      <c r="Y3395" s="1" t="str">
        <f>MID(L3395,14,1)</f>
        <v/>
      </c>
      <c r="Z3395" s="2" t="str">
        <f>IF(IFERROR(FIND("PUL",M3395,1),0)&gt;1,"pulido","no")</f>
        <v>no</v>
      </c>
      <c r="AA3395" s="2" t="str">
        <f>IF(IFERROR(FIND("BIOC",M3395,1),0)&gt;1,"BIOCITY","no")</f>
        <v>no</v>
      </c>
      <c r="AB3395" s="2">
        <f>IFERROR(SEARCH("INT",F3395,1),0)+IFERROR(SEARCH("DEV",F3395,1),0)+IFERROR(SEARCH("FC",F3395,1),0)+IFERROR(SEARCH("USD",F3395,1),0)</f>
        <v>0</v>
      </c>
    </row>
    <row r="3396" spans="20:28" x14ac:dyDescent="0.2">
      <c r="T3396" s="6">
        <f>+S3396*N3396</f>
        <v>0</v>
      </c>
      <c r="U3396" s="6">
        <f>+S3396*Q3396</f>
        <v>0</v>
      </c>
      <c r="V3396" s="1" t="str">
        <f>IF(AB3396=0,IFERROR(VLOOKUP(L3396,[1]listaMateriales!A:K,11,0),"-"),"Sin producto")</f>
        <v>Sin Producto</v>
      </c>
      <c r="W3396" s="6">
        <f>+IF(OR(K3396="27",K3396="28",K3396="29"),VLOOKUP(L3396,[1]listaMateriales!A:E,5,0),0)*N3396/1000</f>
        <v>0</v>
      </c>
      <c r="X3396" s="6">
        <f>+IF(W3396=0,0,T3396/W3396)</f>
        <v>0</v>
      </c>
      <c r="Y3396" s="1" t="str">
        <f>MID(L3396,14,1)</f>
        <v/>
      </c>
      <c r="Z3396" s="2" t="str">
        <f>IF(IFERROR(FIND("PUL",M3396,1),0)&gt;1,"pulido","no")</f>
        <v>no</v>
      </c>
      <c r="AA3396" s="2" t="str">
        <f>IF(IFERROR(FIND("BIOC",M3396,1),0)&gt;1,"BIOCITY","no")</f>
        <v>no</v>
      </c>
      <c r="AB3396" s="2">
        <f>IFERROR(SEARCH("INT",F3396,1),0)+IFERROR(SEARCH("DEV",F3396,1),0)+IFERROR(SEARCH("FC",F3396,1),0)+IFERROR(SEARCH("USD",F3396,1),0)</f>
        <v>0</v>
      </c>
    </row>
    <row r="3397" spans="20:28" x14ac:dyDescent="0.2">
      <c r="T3397" s="6">
        <f>+S3397*N3397</f>
        <v>0</v>
      </c>
      <c r="U3397" s="6">
        <f>+S3397*Q3397</f>
        <v>0</v>
      </c>
      <c r="V3397" s="1" t="str">
        <f>IF(AB3397=0,IFERROR(VLOOKUP(L3397,[1]listaMateriales!A:K,11,0),"-"),"Sin producto")</f>
        <v>Sin Producto</v>
      </c>
      <c r="W3397" s="6">
        <f>+IF(OR(K3397="27",K3397="28",K3397="29"),VLOOKUP(L3397,[1]listaMateriales!A:E,5,0),0)*N3397/1000</f>
        <v>0</v>
      </c>
      <c r="X3397" s="6">
        <f>+IF(W3397=0,0,T3397/W3397)</f>
        <v>0</v>
      </c>
      <c r="Y3397" s="1" t="str">
        <f>MID(L3397,14,1)</f>
        <v/>
      </c>
      <c r="Z3397" s="2" t="str">
        <f>IF(IFERROR(FIND("PUL",M3397,1),0)&gt;1,"pulido","no")</f>
        <v>no</v>
      </c>
      <c r="AA3397" s="2" t="str">
        <f>IF(IFERROR(FIND("BIOC",M3397,1),0)&gt;1,"BIOCITY","no")</f>
        <v>no</v>
      </c>
      <c r="AB3397" s="2">
        <f>IFERROR(SEARCH("INT",F3397,1),0)+IFERROR(SEARCH("DEV",F3397,1),0)+IFERROR(SEARCH("FC",F3397,1),0)+IFERROR(SEARCH("USD",F3397,1),0)</f>
        <v>0</v>
      </c>
    </row>
    <row r="3398" spans="20:28" x14ac:dyDescent="0.2">
      <c r="T3398" s="6">
        <f>+S3398*N3398</f>
        <v>0</v>
      </c>
      <c r="U3398" s="6">
        <f>+S3398*Q3398</f>
        <v>0</v>
      </c>
      <c r="V3398" s="1" t="str">
        <f>IF(AB3398=0,IFERROR(VLOOKUP(L3398,[1]listaMateriales!A:K,11,0),"-"),"Sin producto")</f>
        <v>Sin Producto</v>
      </c>
      <c r="W3398" s="6">
        <f>+IF(OR(K3398="27",K3398="28",K3398="29"),VLOOKUP(L3398,[1]listaMateriales!A:E,5,0),0)*N3398/1000</f>
        <v>0</v>
      </c>
      <c r="X3398" s="6">
        <f>+IF(W3398=0,0,T3398/W3398)</f>
        <v>0</v>
      </c>
      <c r="Y3398" s="1" t="str">
        <f>MID(L3398,14,1)</f>
        <v/>
      </c>
      <c r="Z3398" s="2" t="str">
        <f>IF(IFERROR(FIND("PUL",M3398,1),0)&gt;1,"pulido","no")</f>
        <v>no</v>
      </c>
      <c r="AA3398" s="2" t="str">
        <f>IF(IFERROR(FIND("BIOC",M3398,1),0)&gt;1,"BIOCITY","no")</f>
        <v>no</v>
      </c>
      <c r="AB3398" s="2">
        <f>IFERROR(SEARCH("INT",F3398,1),0)+IFERROR(SEARCH("DEV",F3398,1),0)+IFERROR(SEARCH("FC",F3398,1),0)+IFERROR(SEARCH("USD",F3398,1),0)</f>
        <v>0</v>
      </c>
    </row>
    <row r="3399" spans="20:28" x14ac:dyDescent="0.2">
      <c r="T3399" s="6">
        <f>+S3399*N3399</f>
        <v>0</v>
      </c>
      <c r="U3399" s="6">
        <f>+S3399*Q3399</f>
        <v>0</v>
      </c>
      <c r="V3399" s="1" t="str">
        <f>IF(AB3399=0,IFERROR(VLOOKUP(L3399,[1]listaMateriales!A:K,11,0),"-"),"Sin producto")</f>
        <v>Sin Producto</v>
      </c>
      <c r="W3399" s="6">
        <f>+IF(OR(K3399="27",K3399="28",K3399="29"),VLOOKUP(L3399,[1]listaMateriales!A:E,5,0),0)*N3399/1000</f>
        <v>0</v>
      </c>
      <c r="X3399" s="6">
        <f>+IF(W3399=0,0,T3399/W3399)</f>
        <v>0</v>
      </c>
      <c r="Y3399" s="1" t="str">
        <f>MID(L3399,14,1)</f>
        <v/>
      </c>
      <c r="Z3399" s="2" t="str">
        <f>IF(IFERROR(FIND("PUL",M3399,1),0)&gt;1,"pulido","no")</f>
        <v>no</v>
      </c>
      <c r="AA3399" s="2" t="str">
        <f>IF(IFERROR(FIND("BIOC",M3399,1),0)&gt;1,"BIOCITY","no")</f>
        <v>no</v>
      </c>
      <c r="AB3399" s="2">
        <f>IFERROR(SEARCH("INT",F3399,1),0)+IFERROR(SEARCH("DEV",F3399,1),0)+IFERROR(SEARCH("FC",F3399,1),0)+IFERROR(SEARCH("USD",F3399,1),0)</f>
        <v>0</v>
      </c>
    </row>
    <row r="3400" spans="20:28" x14ac:dyDescent="0.2">
      <c r="T3400" s="6">
        <f>+S3400*N3400</f>
        <v>0</v>
      </c>
      <c r="U3400" s="6">
        <f>+S3400*Q3400</f>
        <v>0</v>
      </c>
      <c r="V3400" s="1" t="str">
        <f>IF(AB3400=0,IFERROR(VLOOKUP(L3400,[1]listaMateriales!A:K,11,0),"-"),"Sin producto")</f>
        <v>Sin Producto</v>
      </c>
      <c r="W3400" s="6">
        <f>+IF(OR(K3400="27",K3400="28",K3400="29"),VLOOKUP(L3400,[1]listaMateriales!A:E,5,0),0)*N3400/1000</f>
        <v>0</v>
      </c>
      <c r="X3400" s="6">
        <f>+IF(W3400=0,0,T3400/W3400)</f>
        <v>0</v>
      </c>
      <c r="Y3400" s="1" t="str">
        <f>MID(L3400,14,1)</f>
        <v/>
      </c>
      <c r="Z3400" s="2" t="str">
        <f>IF(IFERROR(FIND("PUL",M3400,1),0)&gt;1,"pulido","no")</f>
        <v>no</v>
      </c>
      <c r="AA3400" s="2" t="str">
        <f>IF(IFERROR(FIND("BIOC",M3400,1),0)&gt;1,"BIOCITY","no")</f>
        <v>no</v>
      </c>
      <c r="AB3400" s="2">
        <f>IFERROR(SEARCH("INT",F3400,1),0)+IFERROR(SEARCH("DEV",F3400,1),0)+IFERROR(SEARCH("FC",F3400,1),0)+IFERROR(SEARCH("USD",F3400,1),0)</f>
        <v>0</v>
      </c>
    </row>
    <row r="3401" spans="20:28" x14ac:dyDescent="0.2">
      <c r="T3401" s="6">
        <f>+S3401*N3401</f>
        <v>0</v>
      </c>
      <c r="U3401" s="6">
        <f>+S3401*Q3401</f>
        <v>0</v>
      </c>
      <c r="V3401" s="1" t="str">
        <f>IF(AB3401=0,IFERROR(VLOOKUP(L3401,[1]listaMateriales!A:K,11,0),"-"),"Sin producto")</f>
        <v>Sin Producto</v>
      </c>
      <c r="W3401" s="6">
        <f>+IF(OR(K3401="27",K3401="28",K3401="29"),VLOOKUP(L3401,[1]listaMateriales!A:E,5,0),0)*N3401/1000</f>
        <v>0</v>
      </c>
      <c r="X3401" s="6">
        <f>+IF(W3401=0,0,T3401/W3401)</f>
        <v>0</v>
      </c>
      <c r="Y3401" s="1" t="str">
        <f>MID(L3401,14,1)</f>
        <v/>
      </c>
      <c r="Z3401" s="2" t="str">
        <f>IF(IFERROR(FIND("PUL",M3401,1),0)&gt;1,"pulido","no")</f>
        <v>no</v>
      </c>
      <c r="AA3401" s="2" t="str">
        <f>IF(IFERROR(FIND("BIOC",M3401,1),0)&gt;1,"BIOCITY","no")</f>
        <v>no</v>
      </c>
      <c r="AB3401" s="2">
        <f>IFERROR(SEARCH("INT",F3401,1),0)+IFERROR(SEARCH("DEV",F3401,1),0)+IFERROR(SEARCH("FC",F3401,1),0)+IFERROR(SEARCH("USD",F3401,1),0)</f>
        <v>0</v>
      </c>
    </row>
    <row r="3402" spans="20:28" x14ac:dyDescent="0.2">
      <c r="T3402" s="6">
        <f>+S3402*N3402</f>
        <v>0</v>
      </c>
      <c r="U3402" s="6">
        <f>+S3402*Q3402</f>
        <v>0</v>
      </c>
      <c r="V3402" s="1" t="str">
        <f>IF(AB3402=0,IFERROR(VLOOKUP(L3402,[1]listaMateriales!A:K,11,0),"-"),"Sin producto")</f>
        <v>Sin Producto</v>
      </c>
      <c r="W3402" s="6">
        <f>+IF(OR(K3402="27",K3402="28",K3402="29"),VLOOKUP(L3402,[1]listaMateriales!A:E,5,0),0)*N3402/1000</f>
        <v>0</v>
      </c>
      <c r="X3402" s="6">
        <f>+IF(W3402=0,0,T3402/W3402)</f>
        <v>0</v>
      </c>
      <c r="Y3402" s="1" t="str">
        <f>MID(L3402,14,1)</f>
        <v/>
      </c>
      <c r="Z3402" s="2" t="str">
        <f>IF(IFERROR(FIND("PUL",M3402,1),0)&gt;1,"pulido","no")</f>
        <v>no</v>
      </c>
      <c r="AA3402" s="2" t="str">
        <f>IF(IFERROR(FIND("BIOC",M3402,1),0)&gt;1,"BIOCITY","no")</f>
        <v>no</v>
      </c>
      <c r="AB3402" s="2">
        <f>IFERROR(SEARCH("INT",F3402,1),0)+IFERROR(SEARCH("DEV",F3402,1),0)+IFERROR(SEARCH("FC",F3402,1),0)+IFERROR(SEARCH("USD",F3402,1),0)</f>
        <v>0</v>
      </c>
    </row>
    <row r="3403" spans="20:28" x14ac:dyDescent="0.2">
      <c r="T3403" s="6">
        <f>+S3403*N3403</f>
        <v>0</v>
      </c>
      <c r="U3403" s="6">
        <f>+S3403*Q3403</f>
        <v>0</v>
      </c>
      <c r="V3403" s="1" t="str">
        <f>IF(AB3403=0,IFERROR(VLOOKUP(L3403,[1]listaMateriales!A:K,11,0),"-"),"Sin producto")</f>
        <v>Sin Producto</v>
      </c>
      <c r="W3403" s="6">
        <f>+IF(OR(K3403="27",K3403="28",K3403="29"),VLOOKUP(L3403,[1]listaMateriales!A:E,5,0),0)*N3403/1000</f>
        <v>0</v>
      </c>
      <c r="X3403" s="6">
        <f>+IF(W3403=0,0,T3403/W3403)</f>
        <v>0</v>
      </c>
      <c r="Y3403" s="1" t="str">
        <f>MID(L3403,14,1)</f>
        <v/>
      </c>
      <c r="Z3403" s="2" t="str">
        <f>IF(IFERROR(FIND("PUL",M3403,1),0)&gt;1,"pulido","no")</f>
        <v>no</v>
      </c>
      <c r="AA3403" s="2" t="str">
        <f>IF(IFERROR(FIND("BIOC",M3403,1),0)&gt;1,"BIOCITY","no")</f>
        <v>no</v>
      </c>
      <c r="AB3403" s="2">
        <f>IFERROR(SEARCH("INT",F3403,1),0)+IFERROR(SEARCH("DEV",F3403,1),0)+IFERROR(SEARCH("FC",F3403,1),0)+IFERROR(SEARCH("USD",F3403,1),0)</f>
        <v>0</v>
      </c>
    </row>
    <row r="3404" spans="20:28" x14ac:dyDescent="0.2">
      <c r="T3404" s="6">
        <f>+S3404*N3404</f>
        <v>0</v>
      </c>
      <c r="U3404" s="6">
        <f>+S3404*Q3404</f>
        <v>0</v>
      </c>
      <c r="V3404" s="1" t="str">
        <f>IF(AB3404=0,IFERROR(VLOOKUP(L3404,[1]listaMateriales!A:K,11,0),"-"),"Sin producto")</f>
        <v>Sin Producto</v>
      </c>
      <c r="W3404" s="6">
        <f>+IF(OR(K3404="27",K3404="28",K3404="29"),VLOOKUP(L3404,[1]listaMateriales!A:E,5,0),0)*N3404/1000</f>
        <v>0</v>
      </c>
      <c r="X3404" s="6">
        <f>+IF(W3404=0,0,T3404/W3404)</f>
        <v>0</v>
      </c>
      <c r="Y3404" s="1" t="str">
        <f>MID(L3404,14,1)</f>
        <v/>
      </c>
      <c r="Z3404" s="2" t="str">
        <f>IF(IFERROR(FIND("PUL",M3404,1),0)&gt;1,"pulido","no")</f>
        <v>no</v>
      </c>
      <c r="AA3404" s="2" t="str">
        <f>IF(IFERROR(FIND("BIOC",M3404,1),0)&gt;1,"BIOCITY","no")</f>
        <v>no</v>
      </c>
      <c r="AB3404" s="2">
        <f>IFERROR(SEARCH("INT",F3404,1),0)+IFERROR(SEARCH("DEV",F3404,1),0)+IFERROR(SEARCH("FC",F3404,1),0)+IFERROR(SEARCH("USD",F3404,1),0)</f>
        <v>0</v>
      </c>
    </row>
    <row r="3405" spans="20:28" x14ac:dyDescent="0.2">
      <c r="T3405" s="6">
        <f>+S3405*N3405</f>
        <v>0</v>
      </c>
      <c r="U3405" s="6">
        <f>+S3405*Q3405</f>
        <v>0</v>
      </c>
      <c r="V3405" s="1" t="str">
        <f>IF(AB3405=0,IFERROR(VLOOKUP(L3405,[1]listaMateriales!A:K,11,0),"-"),"Sin producto")</f>
        <v>Sin Producto</v>
      </c>
      <c r="W3405" s="6">
        <f>+IF(OR(K3405="27",K3405="28",K3405="29"),VLOOKUP(L3405,[1]listaMateriales!A:E,5,0),0)*N3405/1000</f>
        <v>0</v>
      </c>
      <c r="X3405" s="6">
        <f>+IF(W3405=0,0,T3405/W3405)</f>
        <v>0</v>
      </c>
      <c r="Y3405" s="1" t="str">
        <f>MID(L3405,14,1)</f>
        <v/>
      </c>
      <c r="Z3405" s="2" t="str">
        <f>IF(IFERROR(FIND("PUL",M3405,1),0)&gt;1,"pulido","no")</f>
        <v>no</v>
      </c>
      <c r="AA3405" s="2" t="str">
        <f>IF(IFERROR(FIND("BIOC",M3405,1),0)&gt;1,"BIOCITY","no")</f>
        <v>no</v>
      </c>
      <c r="AB3405" s="2">
        <f>IFERROR(SEARCH("INT",F3405,1),0)+IFERROR(SEARCH("DEV",F3405,1),0)+IFERROR(SEARCH("FC",F3405,1),0)+IFERROR(SEARCH("USD",F3405,1),0)</f>
        <v>0</v>
      </c>
    </row>
    <row r="3406" spans="20:28" x14ac:dyDescent="0.2">
      <c r="T3406" s="6">
        <f>+S3406*N3406</f>
        <v>0</v>
      </c>
      <c r="U3406" s="6">
        <f>+S3406*Q3406</f>
        <v>0</v>
      </c>
      <c r="V3406" s="1" t="str">
        <f>IF(AB3406=0,IFERROR(VLOOKUP(L3406,[1]listaMateriales!A:K,11,0),"-"),"Sin producto")</f>
        <v>Sin Producto</v>
      </c>
      <c r="W3406" s="6">
        <f>+IF(OR(K3406="27",K3406="28",K3406="29"),VLOOKUP(L3406,[1]listaMateriales!A:E,5,0),0)*N3406/1000</f>
        <v>0</v>
      </c>
      <c r="X3406" s="6">
        <f>+IF(W3406=0,0,T3406/W3406)</f>
        <v>0</v>
      </c>
      <c r="Y3406" s="1" t="str">
        <f>MID(L3406,14,1)</f>
        <v/>
      </c>
      <c r="Z3406" s="2" t="str">
        <f>IF(IFERROR(FIND("PUL",M3406,1),0)&gt;1,"pulido","no")</f>
        <v>no</v>
      </c>
      <c r="AA3406" s="2" t="str">
        <f>IF(IFERROR(FIND("BIOC",M3406,1),0)&gt;1,"BIOCITY","no")</f>
        <v>no</v>
      </c>
      <c r="AB3406" s="2">
        <f>IFERROR(SEARCH("INT",F3406,1),0)+IFERROR(SEARCH("DEV",F3406,1),0)+IFERROR(SEARCH("FC",F3406,1),0)+IFERROR(SEARCH("USD",F3406,1),0)</f>
        <v>0</v>
      </c>
    </row>
    <row r="3407" spans="20:28" x14ac:dyDescent="0.2">
      <c r="T3407" s="6">
        <f>+S3407*N3407</f>
        <v>0</v>
      </c>
      <c r="U3407" s="6">
        <f>+S3407*Q3407</f>
        <v>0</v>
      </c>
      <c r="V3407" s="1" t="str">
        <f>IF(AB3407=0,IFERROR(VLOOKUP(L3407,[1]listaMateriales!A:K,11,0),"-"),"Sin producto")</f>
        <v>Sin Producto</v>
      </c>
      <c r="W3407" s="6">
        <f>+IF(OR(K3407="27",K3407="28",K3407="29"),VLOOKUP(L3407,[1]listaMateriales!A:E,5,0),0)*N3407/1000</f>
        <v>0</v>
      </c>
      <c r="X3407" s="6">
        <f>+IF(W3407=0,0,T3407/W3407)</f>
        <v>0</v>
      </c>
      <c r="Y3407" s="1" t="str">
        <f>MID(L3407,14,1)</f>
        <v/>
      </c>
      <c r="Z3407" s="2" t="str">
        <f>IF(IFERROR(FIND("PUL",M3407,1),0)&gt;1,"pulido","no")</f>
        <v>no</v>
      </c>
      <c r="AA3407" s="2" t="str">
        <f>IF(IFERROR(FIND("BIOC",M3407,1),0)&gt;1,"BIOCITY","no")</f>
        <v>no</v>
      </c>
      <c r="AB3407" s="2">
        <f>IFERROR(SEARCH("INT",F3407,1),0)+IFERROR(SEARCH("DEV",F3407,1),0)+IFERROR(SEARCH("FC",F3407,1),0)+IFERROR(SEARCH("USD",F3407,1),0)</f>
        <v>0</v>
      </c>
    </row>
    <row r="3408" spans="20:28" x14ac:dyDescent="0.2">
      <c r="T3408" s="6">
        <f>+S3408*N3408</f>
        <v>0</v>
      </c>
      <c r="U3408" s="6">
        <f>+S3408*Q3408</f>
        <v>0</v>
      </c>
      <c r="V3408" s="1" t="str">
        <f>IF(AB3408=0,IFERROR(VLOOKUP(L3408,[1]listaMateriales!A:K,11,0),"-"),"Sin producto")</f>
        <v>Sin Producto</v>
      </c>
      <c r="W3408" s="6">
        <f>+IF(OR(K3408="27",K3408="28",K3408="29"),VLOOKUP(L3408,[1]listaMateriales!A:E,5,0),0)*N3408/1000</f>
        <v>0</v>
      </c>
      <c r="X3408" s="6">
        <f>+IF(W3408=0,0,T3408/W3408)</f>
        <v>0</v>
      </c>
      <c r="Y3408" s="1" t="str">
        <f>MID(L3408,14,1)</f>
        <v/>
      </c>
      <c r="Z3408" s="2" t="str">
        <f>IF(IFERROR(FIND("PUL",M3408,1),0)&gt;1,"pulido","no")</f>
        <v>no</v>
      </c>
      <c r="AA3408" s="2" t="str">
        <f>IF(IFERROR(FIND("BIOC",M3408,1),0)&gt;1,"BIOCITY","no")</f>
        <v>no</v>
      </c>
      <c r="AB3408" s="2">
        <f>IFERROR(SEARCH("INT",F3408,1),0)+IFERROR(SEARCH("DEV",F3408,1),0)+IFERROR(SEARCH("FC",F3408,1),0)+IFERROR(SEARCH("USD",F3408,1),0)</f>
        <v>0</v>
      </c>
    </row>
    <row r="3409" spans="20:28" x14ac:dyDescent="0.2">
      <c r="T3409" s="6">
        <f>+S3409*N3409</f>
        <v>0</v>
      </c>
      <c r="U3409" s="6">
        <f>+S3409*Q3409</f>
        <v>0</v>
      </c>
      <c r="V3409" s="1" t="str">
        <f>IF(AB3409=0,IFERROR(VLOOKUP(L3409,[1]listaMateriales!A:K,11,0),"-"),"Sin producto")</f>
        <v>Sin Producto</v>
      </c>
      <c r="W3409" s="6">
        <f>+IF(OR(K3409="27",K3409="28",K3409="29"),VLOOKUP(L3409,[1]listaMateriales!A:E,5,0),0)*N3409/1000</f>
        <v>0</v>
      </c>
      <c r="X3409" s="6">
        <f>+IF(W3409=0,0,T3409/W3409)</f>
        <v>0</v>
      </c>
      <c r="Y3409" s="1" t="str">
        <f>MID(L3409,14,1)</f>
        <v/>
      </c>
      <c r="Z3409" s="2" t="str">
        <f>IF(IFERROR(FIND("PUL",M3409,1),0)&gt;1,"pulido","no")</f>
        <v>no</v>
      </c>
      <c r="AA3409" s="2" t="str">
        <f>IF(IFERROR(FIND("BIOC",M3409,1),0)&gt;1,"BIOCITY","no")</f>
        <v>no</v>
      </c>
      <c r="AB3409" s="2">
        <f>IFERROR(SEARCH("INT",F3409,1),0)+IFERROR(SEARCH("DEV",F3409,1),0)+IFERROR(SEARCH("FC",F3409,1),0)+IFERROR(SEARCH("USD",F3409,1),0)</f>
        <v>0</v>
      </c>
    </row>
    <row r="3410" spans="20:28" x14ac:dyDescent="0.2">
      <c r="T3410" s="6">
        <f>+S3410*N3410</f>
        <v>0</v>
      </c>
      <c r="U3410" s="6">
        <f>+S3410*Q3410</f>
        <v>0</v>
      </c>
      <c r="V3410" s="1" t="str">
        <f>IF(AB3410=0,IFERROR(VLOOKUP(L3410,[1]listaMateriales!A:K,11,0),"-"),"Sin producto")</f>
        <v>Sin Producto</v>
      </c>
      <c r="W3410" s="6">
        <f>+IF(OR(K3410="27",K3410="28",K3410="29"),VLOOKUP(L3410,[1]listaMateriales!A:E,5,0),0)*N3410/1000</f>
        <v>0</v>
      </c>
      <c r="X3410" s="6">
        <f>+IF(W3410=0,0,T3410/W3410)</f>
        <v>0</v>
      </c>
      <c r="Y3410" s="1" t="str">
        <f>MID(L3410,14,1)</f>
        <v/>
      </c>
      <c r="Z3410" s="2" t="str">
        <f>IF(IFERROR(FIND("PUL",M3410,1),0)&gt;1,"pulido","no")</f>
        <v>no</v>
      </c>
      <c r="AA3410" s="2" t="str">
        <f>IF(IFERROR(FIND("BIOC",M3410,1),0)&gt;1,"BIOCITY","no")</f>
        <v>no</v>
      </c>
      <c r="AB3410" s="2">
        <f>IFERROR(SEARCH("INT",F3410,1),0)+IFERROR(SEARCH("DEV",F3410,1),0)+IFERROR(SEARCH("FC",F3410,1),0)+IFERROR(SEARCH("USD",F3410,1),0)</f>
        <v>0</v>
      </c>
    </row>
    <row r="3411" spans="20:28" x14ac:dyDescent="0.2">
      <c r="T3411" s="6">
        <f>+S3411*N3411</f>
        <v>0</v>
      </c>
      <c r="U3411" s="6">
        <f>+S3411*Q3411</f>
        <v>0</v>
      </c>
      <c r="V3411" s="1" t="str">
        <f>IF(AB3411=0,IFERROR(VLOOKUP(L3411,[1]listaMateriales!A:K,11,0),"-"),"Sin producto")</f>
        <v>Sin Producto</v>
      </c>
      <c r="W3411" s="6">
        <f>+IF(OR(K3411="27",K3411="28",K3411="29"),VLOOKUP(L3411,[1]listaMateriales!A:E,5,0),0)*N3411/1000</f>
        <v>0</v>
      </c>
      <c r="X3411" s="6">
        <f>+IF(W3411=0,0,T3411/W3411)</f>
        <v>0</v>
      </c>
      <c r="Y3411" s="1" t="str">
        <f>MID(L3411,14,1)</f>
        <v/>
      </c>
      <c r="Z3411" s="2" t="str">
        <f>IF(IFERROR(FIND("PUL",M3411,1),0)&gt;1,"pulido","no")</f>
        <v>no</v>
      </c>
      <c r="AA3411" s="2" t="str">
        <f>IF(IFERROR(FIND("BIOC",M3411,1),0)&gt;1,"BIOCITY","no")</f>
        <v>no</v>
      </c>
      <c r="AB3411" s="2">
        <f>IFERROR(SEARCH("INT",F3411,1),0)+IFERROR(SEARCH("DEV",F3411,1),0)+IFERROR(SEARCH("FC",F3411,1),0)+IFERROR(SEARCH("USD",F3411,1),0)</f>
        <v>0</v>
      </c>
    </row>
    <row r="3412" spans="20:28" x14ac:dyDescent="0.2">
      <c r="T3412" s="6">
        <f>+S3412*N3412</f>
        <v>0</v>
      </c>
      <c r="U3412" s="6">
        <f>+S3412*Q3412</f>
        <v>0</v>
      </c>
      <c r="V3412" s="1" t="str">
        <f>IF(AB3412=0,IFERROR(VLOOKUP(L3412,[1]listaMateriales!A:K,11,0),"-"),"Sin producto")</f>
        <v>Sin Producto</v>
      </c>
      <c r="W3412" s="6">
        <f>+IF(OR(K3412="27",K3412="28",K3412="29"),VLOOKUP(L3412,[1]listaMateriales!A:E,5,0),0)*N3412/1000</f>
        <v>0</v>
      </c>
      <c r="X3412" s="6">
        <f>+IF(W3412=0,0,T3412/W3412)</f>
        <v>0</v>
      </c>
      <c r="Y3412" s="1" t="str">
        <f>MID(L3412,14,1)</f>
        <v/>
      </c>
      <c r="Z3412" s="2" t="str">
        <f>IF(IFERROR(FIND("PUL",M3412,1),0)&gt;1,"pulido","no")</f>
        <v>no</v>
      </c>
      <c r="AA3412" s="2" t="str">
        <f>IF(IFERROR(FIND("BIOC",M3412,1),0)&gt;1,"BIOCITY","no")</f>
        <v>no</v>
      </c>
      <c r="AB3412" s="2">
        <f>IFERROR(SEARCH("INT",F3412,1),0)+IFERROR(SEARCH("DEV",F3412,1),0)+IFERROR(SEARCH("FC",F3412,1),0)+IFERROR(SEARCH("USD",F3412,1),0)</f>
        <v>0</v>
      </c>
    </row>
    <row r="3413" spans="20:28" x14ac:dyDescent="0.2">
      <c r="T3413" s="6">
        <f>+S3413*N3413</f>
        <v>0</v>
      </c>
      <c r="U3413" s="6">
        <f>+S3413*Q3413</f>
        <v>0</v>
      </c>
      <c r="V3413" s="1" t="str">
        <f>IF(AB3413=0,IFERROR(VLOOKUP(L3413,[1]listaMateriales!A:K,11,0),"-"),"Sin producto")</f>
        <v>Sin Producto</v>
      </c>
      <c r="W3413" s="6">
        <f>+IF(OR(K3413="27",K3413="28",K3413="29"),VLOOKUP(L3413,[1]listaMateriales!A:E,5,0),0)*N3413/1000</f>
        <v>0</v>
      </c>
      <c r="X3413" s="6">
        <f>+IF(W3413=0,0,T3413/W3413)</f>
        <v>0</v>
      </c>
      <c r="Y3413" s="1" t="str">
        <f>MID(L3413,14,1)</f>
        <v/>
      </c>
      <c r="Z3413" s="2" t="str">
        <f>IF(IFERROR(FIND("PUL",M3413,1),0)&gt;1,"pulido","no")</f>
        <v>no</v>
      </c>
      <c r="AA3413" s="2" t="str">
        <f>IF(IFERROR(FIND("BIOC",M3413,1),0)&gt;1,"BIOCITY","no")</f>
        <v>no</v>
      </c>
      <c r="AB3413" s="2">
        <f>IFERROR(SEARCH("INT",F3413,1),0)+IFERROR(SEARCH("DEV",F3413,1),0)+IFERROR(SEARCH("FC",F3413,1),0)+IFERROR(SEARCH("USD",F3413,1),0)</f>
        <v>0</v>
      </c>
    </row>
    <row r="3414" spans="20:28" x14ac:dyDescent="0.2">
      <c r="T3414" s="6">
        <f>+S3414*N3414</f>
        <v>0</v>
      </c>
      <c r="U3414" s="6">
        <f>+S3414*Q3414</f>
        <v>0</v>
      </c>
      <c r="V3414" s="1" t="str">
        <f>IF(AB3414=0,IFERROR(VLOOKUP(L3414,[1]listaMateriales!A:K,11,0),"-"),"Sin producto")</f>
        <v>Sin Producto</v>
      </c>
      <c r="W3414" s="6">
        <f>+IF(OR(K3414="27",K3414="28",K3414="29"),VLOOKUP(L3414,[1]listaMateriales!A:E,5,0),0)*N3414/1000</f>
        <v>0</v>
      </c>
      <c r="X3414" s="6">
        <f>+IF(W3414=0,0,T3414/W3414)</f>
        <v>0</v>
      </c>
      <c r="Y3414" s="1" t="str">
        <f>MID(L3414,14,1)</f>
        <v/>
      </c>
      <c r="Z3414" s="2" t="str">
        <f>IF(IFERROR(FIND("PUL",M3414,1),0)&gt;1,"pulido","no")</f>
        <v>no</v>
      </c>
      <c r="AA3414" s="2" t="str">
        <f>IF(IFERROR(FIND("BIOC",M3414,1),0)&gt;1,"BIOCITY","no")</f>
        <v>no</v>
      </c>
      <c r="AB3414" s="2">
        <f>IFERROR(SEARCH("INT",F3414,1),0)+IFERROR(SEARCH("DEV",F3414,1),0)+IFERROR(SEARCH("FC",F3414,1),0)+IFERROR(SEARCH("USD",F3414,1),0)</f>
        <v>0</v>
      </c>
    </row>
    <row r="3415" spans="20:28" x14ac:dyDescent="0.2">
      <c r="T3415" s="6">
        <f>+S3415*N3415</f>
        <v>0</v>
      </c>
      <c r="U3415" s="6">
        <f>+S3415*Q3415</f>
        <v>0</v>
      </c>
      <c r="V3415" s="1" t="str">
        <f>IF(AB3415=0,IFERROR(VLOOKUP(L3415,[1]listaMateriales!A:K,11,0),"-"),"Sin producto")</f>
        <v>Sin Producto</v>
      </c>
      <c r="W3415" s="6">
        <f>+IF(OR(K3415="27",K3415="28",K3415="29"),VLOOKUP(L3415,[1]listaMateriales!A:E,5,0),0)*N3415/1000</f>
        <v>0</v>
      </c>
      <c r="X3415" s="6">
        <f>+IF(W3415=0,0,T3415/W3415)</f>
        <v>0</v>
      </c>
      <c r="Y3415" s="1" t="str">
        <f>MID(L3415,14,1)</f>
        <v/>
      </c>
      <c r="Z3415" s="2" t="str">
        <f>IF(IFERROR(FIND("PUL",M3415,1),0)&gt;1,"pulido","no")</f>
        <v>no</v>
      </c>
      <c r="AA3415" s="2" t="str">
        <f>IF(IFERROR(FIND("BIOC",M3415,1),0)&gt;1,"BIOCITY","no")</f>
        <v>no</v>
      </c>
      <c r="AB3415" s="2">
        <f>IFERROR(SEARCH("INT",F3415,1),0)+IFERROR(SEARCH("DEV",F3415,1),0)+IFERROR(SEARCH("FC",F3415,1),0)+IFERROR(SEARCH("USD",F3415,1),0)</f>
        <v>0</v>
      </c>
    </row>
    <row r="3416" spans="20:28" x14ac:dyDescent="0.2">
      <c r="T3416" s="6">
        <f>+S3416*N3416</f>
        <v>0</v>
      </c>
      <c r="U3416" s="6">
        <f>+S3416*Q3416</f>
        <v>0</v>
      </c>
      <c r="V3416" s="1" t="str">
        <f>IF(AB3416=0,IFERROR(VLOOKUP(L3416,[1]listaMateriales!A:K,11,0),"-"),"Sin producto")</f>
        <v>Sin Producto</v>
      </c>
      <c r="W3416" s="6">
        <f>+IF(OR(K3416="27",K3416="28",K3416="29"),VLOOKUP(L3416,[1]listaMateriales!A:E,5,0),0)*N3416/1000</f>
        <v>0</v>
      </c>
      <c r="X3416" s="6">
        <f>+IF(W3416=0,0,T3416/W3416)</f>
        <v>0</v>
      </c>
      <c r="Y3416" s="1" t="str">
        <f>MID(L3416,14,1)</f>
        <v/>
      </c>
      <c r="Z3416" s="2" t="str">
        <f>IF(IFERROR(FIND("PUL",M3416,1),0)&gt;1,"pulido","no")</f>
        <v>no</v>
      </c>
      <c r="AA3416" s="2" t="str">
        <f>IF(IFERROR(FIND("BIOC",M3416,1),0)&gt;1,"BIOCITY","no")</f>
        <v>no</v>
      </c>
      <c r="AB3416" s="2">
        <f>IFERROR(SEARCH("INT",F3416,1),0)+IFERROR(SEARCH("DEV",F3416,1),0)+IFERROR(SEARCH("FC",F3416,1),0)+IFERROR(SEARCH("USD",F3416,1),0)</f>
        <v>0</v>
      </c>
    </row>
    <row r="3417" spans="20:28" x14ac:dyDescent="0.2">
      <c r="T3417" s="6">
        <f>+S3417*N3417</f>
        <v>0</v>
      </c>
      <c r="U3417" s="6">
        <f>+S3417*Q3417</f>
        <v>0</v>
      </c>
      <c r="V3417" s="1" t="str">
        <f>IF(AB3417=0,IFERROR(VLOOKUP(L3417,[1]listaMateriales!A:K,11,0),"-"),"Sin producto")</f>
        <v>Sin Producto</v>
      </c>
      <c r="W3417" s="6">
        <f>+IF(OR(K3417="27",K3417="28",K3417="29"),VLOOKUP(L3417,[1]listaMateriales!A:E,5,0),0)*N3417/1000</f>
        <v>0</v>
      </c>
      <c r="X3417" s="6">
        <f>+IF(W3417=0,0,T3417/W3417)</f>
        <v>0</v>
      </c>
      <c r="Y3417" s="1" t="str">
        <f>MID(L3417,14,1)</f>
        <v/>
      </c>
      <c r="Z3417" s="2" t="str">
        <f>IF(IFERROR(FIND("PUL",M3417,1),0)&gt;1,"pulido","no")</f>
        <v>no</v>
      </c>
      <c r="AA3417" s="2" t="str">
        <f>IF(IFERROR(FIND("BIOC",M3417,1),0)&gt;1,"BIOCITY","no")</f>
        <v>no</v>
      </c>
      <c r="AB3417" s="2">
        <f>IFERROR(SEARCH("INT",F3417,1),0)+IFERROR(SEARCH("DEV",F3417,1),0)+IFERROR(SEARCH("FC",F3417,1),0)+IFERROR(SEARCH("USD",F3417,1),0)</f>
        <v>0</v>
      </c>
    </row>
    <row r="3418" spans="20:28" x14ac:dyDescent="0.2">
      <c r="T3418" s="6">
        <f>+S3418*N3418</f>
        <v>0</v>
      </c>
      <c r="U3418" s="6">
        <f>+S3418*Q3418</f>
        <v>0</v>
      </c>
      <c r="V3418" s="1" t="str">
        <f>IF(AB3418=0,IFERROR(VLOOKUP(L3418,[1]listaMateriales!A:K,11,0),"-"),"Sin producto")</f>
        <v>Sin Producto</v>
      </c>
      <c r="W3418" s="6">
        <f>+IF(OR(K3418="27",K3418="28",K3418="29"),VLOOKUP(L3418,[1]listaMateriales!A:E,5,0),0)*N3418/1000</f>
        <v>0</v>
      </c>
      <c r="X3418" s="6">
        <f>+IF(W3418=0,0,T3418/W3418)</f>
        <v>0</v>
      </c>
      <c r="Y3418" s="1" t="str">
        <f>MID(L3418,14,1)</f>
        <v/>
      </c>
      <c r="Z3418" s="2" t="str">
        <f>IF(IFERROR(FIND("PUL",M3418,1),0)&gt;1,"pulido","no")</f>
        <v>no</v>
      </c>
      <c r="AA3418" s="2" t="str">
        <f>IF(IFERROR(FIND("BIOC",M3418,1),0)&gt;1,"BIOCITY","no")</f>
        <v>no</v>
      </c>
      <c r="AB3418" s="2">
        <f>IFERROR(SEARCH("INT",F3418,1),0)+IFERROR(SEARCH("DEV",F3418,1),0)+IFERROR(SEARCH("FC",F3418,1),0)+IFERROR(SEARCH("USD",F3418,1),0)</f>
        <v>0</v>
      </c>
    </row>
    <row r="3419" spans="20:28" x14ac:dyDescent="0.2">
      <c r="T3419" s="6">
        <f>+S3419*N3419</f>
        <v>0</v>
      </c>
      <c r="U3419" s="6">
        <f>+S3419*Q3419</f>
        <v>0</v>
      </c>
      <c r="V3419" s="1" t="str">
        <f>IF(AB3419=0,IFERROR(VLOOKUP(L3419,[1]listaMateriales!A:K,11,0),"-"),"Sin producto")</f>
        <v>Sin Producto</v>
      </c>
      <c r="W3419" s="6">
        <f>+IF(OR(K3419="27",K3419="28",K3419="29"),VLOOKUP(L3419,[1]listaMateriales!A:E,5,0),0)*N3419/1000</f>
        <v>0</v>
      </c>
      <c r="X3419" s="6">
        <f>+IF(W3419=0,0,T3419/W3419)</f>
        <v>0</v>
      </c>
      <c r="Y3419" s="1" t="str">
        <f>MID(L3419,14,1)</f>
        <v/>
      </c>
      <c r="Z3419" s="2" t="str">
        <f>IF(IFERROR(FIND("PUL",M3419,1),0)&gt;1,"pulido","no")</f>
        <v>no</v>
      </c>
      <c r="AA3419" s="2" t="str">
        <f>IF(IFERROR(FIND("BIOC",M3419,1),0)&gt;1,"BIOCITY","no")</f>
        <v>no</v>
      </c>
      <c r="AB3419" s="2">
        <f>IFERROR(SEARCH("INT",F3419,1),0)+IFERROR(SEARCH("DEV",F3419,1),0)+IFERROR(SEARCH("FC",F3419,1),0)+IFERROR(SEARCH("USD",F3419,1),0)</f>
        <v>0</v>
      </c>
    </row>
    <row r="3420" spans="20:28" x14ac:dyDescent="0.2">
      <c r="T3420" s="6">
        <f>+S3420*N3420</f>
        <v>0</v>
      </c>
      <c r="U3420" s="6">
        <f>+S3420*Q3420</f>
        <v>0</v>
      </c>
      <c r="V3420" s="1" t="str">
        <f>IF(AB3420=0,IFERROR(VLOOKUP(L3420,[1]listaMateriales!A:K,11,0),"-"),"Sin producto")</f>
        <v>Sin Producto</v>
      </c>
      <c r="W3420" s="6">
        <f>+IF(OR(K3420="27",K3420="28",K3420="29"),VLOOKUP(L3420,[1]listaMateriales!A:E,5,0),0)*N3420/1000</f>
        <v>0</v>
      </c>
      <c r="X3420" s="6">
        <f>+IF(W3420=0,0,T3420/W3420)</f>
        <v>0</v>
      </c>
      <c r="Y3420" s="1" t="str">
        <f>MID(L3420,14,1)</f>
        <v/>
      </c>
      <c r="Z3420" s="2" t="str">
        <f>IF(IFERROR(FIND("PUL",M3420,1),0)&gt;1,"pulido","no")</f>
        <v>no</v>
      </c>
      <c r="AA3420" s="2" t="str">
        <f>IF(IFERROR(FIND("BIOC",M3420,1),0)&gt;1,"BIOCITY","no")</f>
        <v>no</v>
      </c>
      <c r="AB3420" s="2">
        <f>IFERROR(SEARCH("INT",F3420,1),0)+IFERROR(SEARCH("DEV",F3420,1),0)+IFERROR(SEARCH("FC",F3420,1),0)+IFERROR(SEARCH("USD",F3420,1),0)</f>
        <v>0</v>
      </c>
    </row>
    <row r="3421" spans="20:28" x14ac:dyDescent="0.2">
      <c r="T3421" s="6">
        <f>+S3421*N3421</f>
        <v>0</v>
      </c>
      <c r="U3421" s="6">
        <f>+S3421*Q3421</f>
        <v>0</v>
      </c>
      <c r="V3421" s="1" t="str">
        <f>IF(AB3421=0,IFERROR(VLOOKUP(L3421,[1]listaMateriales!A:K,11,0),"-"),"Sin producto")</f>
        <v>Sin Producto</v>
      </c>
      <c r="W3421" s="6">
        <f>+IF(OR(K3421="27",K3421="28",K3421="29"),VLOOKUP(L3421,[1]listaMateriales!A:E,5,0),0)*N3421/1000</f>
        <v>0</v>
      </c>
      <c r="X3421" s="6">
        <f>+IF(W3421=0,0,T3421/W3421)</f>
        <v>0</v>
      </c>
      <c r="Y3421" s="1" t="str">
        <f>MID(L3421,14,1)</f>
        <v/>
      </c>
      <c r="Z3421" s="2" t="str">
        <f>IF(IFERROR(FIND("PUL",M3421,1),0)&gt;1,"pulido","no")</f>
        <v>no</v>
      </c>
      <c r="AA3421" s="2" t="str">
        <f>IF(IFERROR(FIND("BIOC",M3421,1),0)&gt;1,"BIOCITY","no")</f>
        <v>no</v>
      </c>
      <c r="AB3421" s="2">
        <f>IFERROR(SEARCH("INT",F3421,1),0)+IFERROR(SEARCH("DEV",F3421,1),0)+IFERROR(SEARCH("FC",F3421,1),0)+IFERROR(SEARCH("USD",F3421,1),0)</f>
        <v>0</v>
      </c>
    </row>
    <row r="3422" spans="20:28" x14ac:dyDescent="0.2">
      <c r="T3422" s="6">
        <f>+S3422*N3422</f>
        <v>0</v>
      </c>
      <c r="U3422" s="6">
        <f>+S3422*Q3422</f>
        <v>0</v>
      </c>
      <c r="V3422" s="1" t="str">
        <f>IF(AB3422=0,IFERROR(VLOOKUP(L3422,[1]listaMateriales!A:K,11,0),"-"),"Sin producto")</f>
        <v>Sin Producto</v>
      </c>
      <c r="W3422" s="6">
        <f>+IF(OR(K3422="27",K3422="28",K3422="29"),VLOOKUP(L3422,[1]listaMateriales!A:E,5,0),0)*N3422/1000</f>
        <v>0</v>
      </c>
      <c r="X3422" s="6">
        <f>+IF(W3422=0,0,T3422/W3422)</f>
        <v>0</v>
      </c>
      <c r="Y3422" s="1" t="str">
        <f>MID(L3422,14,1)</f>
        <v/>
      </c>
      <c r="Z3422" s="2" t="str">
        <f>IF(IFERROR(FIND("PUL",M3422,1),0)&gt;1,"pulido","no")</f>
        <v>no</v>
      </c>
      <c r="AA3422" s="2" t="str">
        <f>IF(IFERROR(FIND("BIOC",M3422,1),0)&gt;1,"BIOCITY","no")</f>
        <v>no</v>
      </c>
      <c r="AB3422" s="2">
        <f>IFERROR(SEARCH("INT",F3422,1),0)+IFERROR(SEARCH("DEV",F3422,1),0)+IFERROR(SEARCH("FC",F3422,1),0)+IFERROR(SEARCH("USD",F3422,1),0)</f>
        <v>0</v>
      </c>
    </row>
    <row r="3423" spans="20:28" x14ac:dyDescent="0.2">
      <c r="T3423" s="6">
        <f>+S3423*N3423</f>
        <v>0</v>
      </c>
      <c r="U3423" s="6">
        <f>+S3423*Q3423</f>
        <v>0</v>
      </c>
      <c r="V3423" s="1" t="str">
        <f>IF(AB3423=0,IFERROR(VLOOKUP(L3423,[1]listaMateriales!A:K,11,0),"-"),"Sin producto")</f>
        <v>Sin Producto</v>
      </c>
      <c r="W3423" s="6">
        <f>+IF(OR(K3423="27",K3423="28",K3423="29"),VLOOKUP(L3423,[1]listaMateriales!A:E,5,0),0)*N3423/1000</f>
        <v>0</v>
      </c>
      <c r="X3423" s="6">
        <f>+IF(W3423=0,0,T3423/W3423)</f>
        <v>0</v>
      </c>
      <c r="Y3423" s="1" t="str">
        <f>MID(L3423,14,1)</f>
        <v/>
      </c>
      <c r="Z3423" s="2" t="str">
        <f>IF(IFERROR(FIND("PUL",M3423,1),0)&gt;1,"pulido","no")</f>
        <v>no</v>
      </c>
      <c r="AA3423" s="2" t="str">
        <f>IF(IFERROR(FIND("BIOC",M3423,1),0)&gt;1,"BIOCITY","no")</f>
        <v>no</v>
      </c>
      <c r="AB3423" s="2">
        <f>IFERROR(SEARCH("INT",F3423,1),0)+IFERROR(SEARCH("DEV",F3423,1),0)+IFERROR(SEARCH("FC",F3423,1),0)+IFERROR(SEARCH("USD",F3423,1),0)</f>
        <v>0</v>
      </c>
    </row>
    <row r="3424" spans="20:28" x14ac:dyDescent="0.2">
      <c r="T3424" s="6">
        <f>+S3424*N3424</f>
        <v>0</v>
      </c>
      <c r="U3424" s="6">
        <f>+S3424*Q3424</f>
        <v>0</v>
      </c>
      <c r="V3424" s="1" t="str">
        <f>IF(AB3424=0,IFERROR(VLOOKUP(L3424,[1]listaMateriales!A:K,11,0),"-"),"Sin producto")</f>
        <v>Sin Producto</v>
      </c>
      <c r="W3424" s="6">
        <f>+IF(OR(K3424="27",K3424="28",K3424="29"),VLOOKUP(L3424,[1]listaMateriales!A:E,5,0),0)*N3424/1000</f>
        <v>0</v>
      </c>
      <c r="X3424" s="6">
        <f>+IF(W3424=0,0,T3424/W3424)</f>
        <v>0</v>
      </c>
      <c r="Y3424" s="1" t="str">
        <f>MID(L3424,14,1)</f>
        <v/>
      </c>
      <c r="Z3424" s="2" t="str">
        <f>IF(IFERROR(FIND("PUL",M3424,1),0)&gt;1,"pulido","no")</f>
        <v>no</v>
      </c>
      <c r="AA3424" s="2" t="str">
        <f>IF(IFERROR(FIND("BIOC",M3424,1),0)&gt;1,"BIOCITY","no")</f>
        <v>no</v>
      </c>
      <c r="AB3424" s="2">
        <f>IFERROR(SEARCH("INT",F3424,1),0)+IFERROR(SEARCH("DEV",F3424,1),0)+IFERROR(SEARCH("FC",F3424,1),0)+IFERROR(SEARCH("USD",F3424,1),0)</f>
        <v>0</v>
      </c>
    </row>
    <row r="3425" spans="20:28" x14ac:dyDescent="0.2">
      <c r="T3425" s="6">
        <f>+S3425*N3425</f>
        <v>0</v>
      </c>
      <c r="U3425" s="6">
        <f>+S3425*Q3425</f>
        <v>0</v>
      </c>
      <c r="V3425" s="1" t="str">
        <f>IF(AB3425=0,IFERROR(VLOOKUP(L3425,[1]listaMateriales!A:K,11,0),"-"),"Sin producto")</f>
        <v>Sin Producto</v>
      </c>
      <c r="W3425" s="6">
        <f>+IF(OR(K3425="27",K3425="28",K3425="29"),VLOOKUP(L3425,[1]listaMateriales!A:E,5,0),0)*N3425/1000</f>
        <v>0</v>
      </c>
      <c r="X3425" s="6">
        <f>+IF(W3425=0,0,T3425/W3425)</f>
        <v>0</v>
      </c>
      <c r="Y3425" s="1" t="str">
        <f>MID(L3425,14,1)</f>
        <v/>
      </c>
      <c r="Z3425" s="2" t="str">
        <f>IF(IFERROR(FIND("PUL",M3425,1),0)&gt;1,"pulido","no")</f>
        <v>no</v>
      </c>
      <c r="AA3425" s="2" t="str">
        <f>IF(IFERROR(FIND("BIOC",M3425,1),0)&gt;1,"BIOCITY","no")</f>
        <v>no</v>
      </c>
      <c r="AB3425" s="2">
        <f>IFERROR(SEARCH("INT",F3425,1),0)+IFERROR(SEARCH("DEV",F3425,1),0)+IFERROR(SEARCH("FC",F3425,1),0)+IFERROR(SEARCH("USD",F3425,1),0)</f>
        <v>0</v>
      </c>
    </row>
    <row r="3426" spans="20:28" x14ac:dyDescent="0.2">
      <c r="T3426" s="6">
        <f>+S3426*N3426</f>
        <v>0</v>
      </c>
      <c r="U3426" s="6">
        <f>+S3426*Q3426</f>
        <v>0</v>
      </c>
      <c r="V3426" s="1" t="str">
        <f>IF(AB3426=0,IFERROR(VLOOKUP(L3426,[1]listaMateriales!A:K,11,0),"-"),"Sin producto")</f>
        <v>Sin Producto</v>
      </c>
      <c r="W3426" s="6">
        <f>+IF(OR(K3426="27",K3426="28",K3426="29"),VLOOKUP(L3426,[1]listaMateriales!A:E,5,0),0)*N3426/1000</f>
        <v>0</v>
      </c>
      <c r="X3426" s="6">
        <f>+IF(W3426=0,0,T3426/W3426)</f>
        <v>0</v>
      </c>
      <c r="Y3426" s="1" t="str">
        <f>MID(L3426,14,1)</f>
        <v/>
      </c>
      <c r="Z3426" s="2" t="str">
        <f>IF(IFERROR(FIND("PUL",M3426,1),0)&gt;1,"pulido","no")</f>
        <v>no</v>
      </c>
      <c r="AA3426" s="2" t="str">
        <f>IF(IFERROR(FIND("BIOC",M3426,1),0)&gt;1,"BIOCITY","no")</f>
        <v>no</v>
      </c>
      <c r="AB3426" s="2">
        <f>IFERROR(SEARCH("INT",F3426,1),0)+IFERROR(SEARCH("DEV",F3426,1),0)+IFERROR(SEARCH("FC",F3426,1),0)+IFERROR(SEARCH("USD",F3426,1),0)</f>
        <v>0</v>
      </c>
    </row>
    <row r="3427" spans="20:28" x14ac:dyDescent="0.2">
      <c r="T3427" s="6">
        <f>+S3427*N3427</f>
        <v>0</v>
      </c>
      <c r="U3427" s="6">
        <f>+S3427*Q3427</f>
        <v>0</v>
      </c>
      <c r="V3427" s="1" t="str">
        <f>IF(AB3427=0,IFERROR(VLOOKUP(L3427,[1]listaMateriales!A:K,11,0),"-"),"Sin producto")</f>
        <v>Sin Producto</v>
      </c>
      <c r="W3427" s="6">
        <f>+IF(OR(K3427="27",K3427="28",K3427="29"),VLOOKUP(L3427,[1]listaMateriales!A:E,5,0),0)*N3427/1000</f>
        <v>0</v>
      </c>
      <c r="X3427" s="6">
        <f>+IF(W3427=0,0,T3427/W3427)</f>
        <v>0</v>
      </c>
      <c r="Y3427" s="1" t="str">
        <f>MID(L3427,14,1)</f>
        <v/>
      </c>
      <c r="Z3427" s="2" t="str">
        <f>IF(IFERROR(FIND("PUL",M3427,1),0)&gt;1,"pulido","no")</f>
        <v>no</v>
      </c>
      <c r="AA3427" s="2" t="str">
        <f>IF(IFERROR(FIND("BIOC",M3427,1),0)&gt;1,"BIOCITY","no")</f>
        <v>no</v>
      </c>
      <c r="AB3427" s="2">
        <f>IFERROR(SEARCH("INT",F3427,1),0)+IFERROR(SEARCH("DEV",F3427,1),0)+IFERROR(SEARCH("FC",F3427,1),0)+IFERROR(SEARCH("USD",F3427,1),0)</f>
        <v>0</v>
      </c>
    </row>
    <row r="3428" spans="20:28" x14ac:dyDescent="0.2">
      <c r="T3428" s="6">
        <f>+S3428*N3428</f>
        <v>0</v>
      </c>
      <c r="U3428" s="6">
        <f>+S3428*Q3428</f>
        <v>0</v>
      </c>
      <c r="V3428" s="1" t="str">
        <f>IF(AB3428=0,IFERROR(VLOOKUP(L3428,[1]listaMateriales!A:K,11,0),"-"),"Sin producto")</f>
        <v>Sin Producto</v>
      </c>
      <c r="W3428" s="6">
        <f>+IF(OR(K3428="27",K3428="28",K3428="29"),VLOOKUP(L3428,[1]listaMateriales!A:E,5,0),0)*N3428/1000</f>
        <v>0</v>
      </c>
      <c r="X3428" s="6">
        <f>+IF(W3428=0,0,T3428/W3428)</f>
        <v>0</v>
      </c>
      <c r="Y3428" s="1" t="str">
        <f>MID(L3428,14,1)</f>
        <v/>
      </c>
      <c r="Z3428" s="2" t="str">
        <f>IF(IFERROR(FIND("PUL",M3428,1),0)&gt;1,"pulido","no")</f>
        <v>no</v>
      </c>
      <c r="AA3428" s="2" t="str">
        <f>IF(IFERROR(FIND("BIOC",M3428,1),0)&gt;1,"BIOCITY","no")</f>
        <v>no</v>
      </c>
      <c r="AB3428" s="2">
        <f>IFERROR(SEARCH("INT",F3428,1),0)+IFERROR(SEARCH("DEV",F3428,1),0)+IFERROR(SEARCH("FC",F3428,1),0)+IFERROR(SEARCH("USD",F3428,1),0)</f>
        <v>0</v>
      </c>
    </row>
    <row r="3429" spans="20:28" x14ac:dyDescent="0.2">
      <c r="T3429" s="6">
        <f>+S3429*N3429</f>
        <v>0</v>
      </c>
      <c r="U3429" s="6">
        <f>+S3429*Q3429</f>
        <v>0</v>
      </c>
      <c r="V3429" s="1" t="str">
        <f>IF(AB3429=0,IFERROR(VLOOKUP(L3429,[1]listaMateriales!A:K,11,0),"-"),"Sin producto")</f>
        <v>Sin Producto</v>
      </c>
      <c r="W3429" s="6">
        <f>+IF(OR(K3429="27",K3429="28",K3429="29"),VLOOKUP(L3429,[1]listaMateriales!A:E,5,0),0)*N3429/1000</f>
        <v>0</v>
      </c>
      <c r="X3429" s="6">
        <f>+IF(W3429=0,0,T3429/W3429)</f>
        <v>0</v>
      </c>
      <c r="Y3429" s="1" t="str">
        <f>MID(L3429,14,1)</f>
        <v/>
      </c>
      <c r="Z3429" s="2" t="str">
        <f>IF(IFERROR(FIND("PUL",M3429,1),0)&gt;1,"pulido","no")</f>
        <v>no</v>
      </c>
      <c r="AA3429" s="2" t="str">
        <f>IF(IFERROR(FIND("BIOC",M3429,1),0)&gt;1,"BIOCITY","no")</f>
        <v>no</v>
      </c>
      <c r="AB3429" s="2">
        <f>IFERROR(SEARCH("INT",F3429,1),0)+IFERROR(SEARCH("DEV",F3429,1),0)+IFERROR(SEARCH("FC",F3429,1),0)+IFERROR(SEARCH("USD",F3429,1),0)</f>
        <v>0</v>
      </c>
    </row>
    <row r="3430" spans="20:28" x14ac:dyDescent="0.2">
      <c r="T3430" s="6">
        <f>+S3430*N3430</f>
        <v>0</v>
      </c>
      <c r="U3430" s="6">
        <f>+S3430*Q3430</f>
        <v>0</v>
      </c>
      <c r="V3430" s="1" t="str">
        <f>IF(AB3430=0,IFERROR(VLOOKUP(L3430,[1]listaMateriales!A:K,11,0),"-"),"Sin producto")</f>
        <v>Sin Producto</v>
      </c>
      <c r="W3430" s="6">
        <f>+IF(OR(K3430="27",K3430="28",K3430="29"),VLOOKUP(L3430,[1]listaMateriales!A:E,5,0),0)*N3430/1000</f>
        <v>0</v>
      </c>
      <c r="X3430" s="6">
        <f>+IF(W3430=0,0,T3430/W3430)</f>
        <v>0</v>
      </c>
      <c r="Y3430" s="1" t="str">
        <f>MID(L3430,14,1)</f>
        <v/>
      </c>
      <c r="Z3430" s="2" t="str">
        <f>IF(IFERROR(FIND("PUL",M3430,1),0)&gt;1,"pulido","no")</f>
        <v>no</v>
      </c>
      <c r="AA3430" s="2" t="str">
        <f>IF(IFERROR(FIND("BIOC",M3430,1),0)&gt;1,"BIOCITY","no")</f>
        <v>no</v>
      </c>
      <c r="AB3430" s="2">
        <f>IFERROR(SEARCH("INT",F3430,1),0)+IFERROR(SEARCH("DEV",F3430,1),0)+IFERROR(SEARCH("FC",F3430,1),0)+IFERROR(SEARCH("USD",F3430,1),0)</f>
        <v>0</v>
      </c>
    </row>
    <row r="3431" spans="20:28" x14ac:dyDescent="0.2">
      <c r="T3431" s="6">
        <f>+S3431*N3431</f>
        <v>0</v>
      </c>
      <c r="U3431" s="6">
        <f>+S3431*Q3431</f>
        <v>0</v>
      </c>
      <c r="V3431" s="1" t="str">
        <f>IF(AB3431=0,IFERROR(VLOOKUP(L3431,[1]listaMateriales!A:K,11,0),"-"),"Sin producto")</f>
        <v>Sin Producto</v>
      </c>
      <c r="W3431" s="6">
        <f>+IF(OR(K3431="27",K3431="28",K3431="29"),VLOOKUP(L3431,[1]listaMateriales!A:E,5,0),0)*N3431/1000</f>
        <v>0</v>
      </c>
      <c r="X3431" s="6">
        <f>+IF(W3431=0,0,T3431/W3431)</f>
        <v>0</v>
      </c>
      <c r="Y3431" s="1" t="str">
        <f>MID(L3431,14,1)</f>
        <v/>
      </c>
      <c r="Z3431" s="2" t="str">
        <f>IF(IFERROR(FIND("PUL",M3431,1),0)&gt;1,"pulido","no")</f>
        <v>no</v>
      </c>
      <c r="AA3431" s="2" t="str">
        <f>IF(IFERROR(FIND("BIOC",M3431,1),0)&gt;1,"BIOCITY","no")</f>
        <v>no</v>
      </c>
      <c r="AB3431" s="2">
        <f>IFERROR(SEARCH("INT",F3431,1),0)+IFERROR(SEARCH("DEV",F3431,1),0)+IFERROR(SEARCH("FC",F3431,1),0)+IFERROR(SEARCH("USD",F3431,1),0)</f>
        <v>0</v>
      </c>
    </row>
    <row r="3432" spans="20:28" x14ac:dyDescent="0.2">
      <c r="T3432" s="6">
        <f>+S3432*N3432</f>
        <v>0</v>
      </c>
      <c r="U3432" s="6">
        <f>+S3432*Q3432</f>
        <v>0</v>
      </c>
      <c r="V3432" s="1" t="str">
        <f>IF(AB3432=0,IFERROR(VLOOKUP(L3432,[1]listaMateriales!A:K,11,0),"-"),"Sin producto")</f>
        <v>Sin Producto</v>
      </c>
      <c r="W3432" s="6">
        <f>+IF(OR(K3432="27",K3432="28",K3432="29"),VLOOKUP(L3432,[1]listaMateriales!A:E,5,0),0)*N3432/1000</f>
        <v>0</v>
      </c>
      <c r="X3432" s="6">
        <f>+IF(W3432=0,0,T3432/W3432)</f>
        <v>0</v>
      </c>
      <c r="Y3432" s="1" t="str">
        <f>MID(L3432,14,1)</f>
        <v/>
      </c>
      <c r="Z3432" s="2" t="str">
        <f>IF(IFERROR(FIND("PUL",M3432,1),0)&gt;1,"pulido","no")</f>
        <v>no</v>
      </c>
      <c r="AA3432" s="2" t="str">
        <f>IF(IFERROR(FIND("BIOC",M3432,1),0)&gt;1,"BIOCITY","no")</f>
        <v>no</v>
      </c>
      <c r="AB3432" s="2">
        <f>IFERROR(SEARCH("INT",F3432,1),0)+IFERROR(SEARCH("DEV",F3432,1),0)+IFERROR(SEARCH("FC",F3432,1),0)+IFERROR(SEARCH("USD",F3432,1),0)</f>
        <v>0</v>
      </c>
    </row>
    <row r="3433" spans="20:28" x14ac:dyDescent="0.2">
      <c r="T3433" s="6">
        <f>+S3433*N3433</f>
        <v>0</v>
      </c>
      <c r="U3433" s="6">
        <f>+S3433*Q3433</f>
        <v>0</v>
      </c>
      <c r="V3433" s="1" t="str">
        <f>IF(AB3433=0,IFERROR(VLOOKUP(L3433,[1]listaMateriales!A:K,11,0),"-"),"Sin producto")</f>
        <v>Sin Producto</v>
      </c>
      <c r="W3433" s="6">
        <f>+IF(OR(K3433="27",K3433="28",K3433="29"),VLOOKUP(L3433,[1]listaMateriales!A:E,5,0),0)*N3433/1000</f>
        <v>0</v>
      </c>
      <c r="X3433" s="6">
        <f>+IF(W3433=0,0,T3433/W3433)</f>
        <v>0</v>
      </c>
      <c r="Y3433" s="1" t="str">
        <f>MID(L3433,14,1)</f>
        <v/>
      </c>
      <c r="Z3433" s="2" t="str">
        <f>IF(IFERROR(FIND("PUL",M3433,1),0)&gt;1,"pulido","no")</f>
        <v>no</v>
      </c>
      <c r="AA3433" s="2" t="str">
        <f>IF(IFERROR(FIND("BIOC",M3433,1),0)&gt;1,"BIOCITY","no")</f>
        <v>no</v>
      </c>
      <c r="AB3433" s="2">
        <f>IFERROR(SEARCH("INT",F3433,1),0)+IFERROR(SEARCH("DEV",F3433,1),0)+IFERROR(SEARCH("FC",F3433,1),0)+IFERROR(SEARCH("USD",F3433,1),0)</f>
        <v>0</v>
      </c>
    </row>
    <row r="3434" spans="20:28" x14ac:dyDescent="0.2">
      <c r="T3434" s="6">
        <f>+S3434*N3434</f>
        <v>0</v>
      </c>
      <c r="U3434" s="6">
        <f>+S3434*Q3434</f>
        <v>0</v>
      </c>
      <c r="V3434" s="1" t="str">
        <f>IF(AB3434=0,IFERROR(VLOOKUP(L3434,[1]listaMateriales!A:K,11,0),"-"),"Sin producto")</f>
        <v>Sin Producto</v>
      </c>
      <c r="W3434" s="6">
        <f>+IF(OR(K3434="27",K3434="28",K3434="29"),VLOOKUP(L3434,[1]listaMateriales!A:E,5,0),0)*N3434/1000</f>
        <v>0</v>
      </c>
      <c r="X3434" s="6">
        <f>+IF(W3434=0,0,T3434/W3434)</f>
        <v>0</v>
      </c>
      <c r="Y3434" s="1" t="str">
        <f>MID(L3434,14,1)</f>
        <v/>
      </c>
      <c r="Z3434" s="2" t="str">
        <f>IF(IFERROR(FIND("PUL",M3434,1),0)&gt;1,"pulido","no")</f>
        <v>no</v>
      </c>
      <c r="AA3434" s="2" t="str">
        <f>IF(IFERROR(FIND("BIOC",M3434,1),0)&gt;1,"BIOCITY","no")</f>
        <v>no</v>
      </c>
      <c r="AB3434" s="2">
        <f>IFERROR(SEARCH("INT",F3434,1),0)+IFERROR(SEARCH("DEV",F3434,1),0)+IFERROR(SEARCH("FC",F3434,1),0)+IFERROR(SEARCH("USD",F3434,1),0)</f>
        <v>0</v>
      </c>
    </row>
    <row r="3435" spans="20:28" x14ac:dyDescent="0.2">
      <c r="T3435" s="6">
        <f>+S3435*N3435</f>
        <v>0</v>
      </c>
      <c r="U3435" s="6">
        <f>+S3435*Q3435</f>
        <v>0</v>
      </c>
      <c r="V3435" s="1" t="str">
        <f>IF(AB3435=0,IFERROR(VLOOKUP(L3435,[1]listaMateriales!A:K,11,0),"-"),"Sin producto")</f>
        <v>Sin Producto</v>
      </c>
      <c r="W3435" s="6">
        <f>+IF(OR(K3435="27",K3435="28",K3435="29"),VLOOKUP(L3435,[1]listaMateriales!A:E,5,0),0)*N3435/1000</f>
        <v>0</v>
      </c>
      <c r="X3435" s="6">
        <f>+IF(W3435=0,0,T3435/W3435)</f>
        <v>0</v>
      </c>
      <c r="Y3435" s="1" t="str">
        <f>MID(L3435,14,1)</f>
        <v/>
      </c>
      <c r="Z3435" s="2" t="str">
        <f>IF(IFERROR(FIND("PUL",M3435,1),0)&gt;1,"pulido","no")</f>
        <v>no</v>
      </c>
      <c r="AA3435" s="2" t="str">
        <f>IF(IFERROR(FIND("BIOC",M3435,1),0)&gt;1,"BIOCITY","no")</f>
        <v>no</v>
      </c>
      <c r="AB3435" s="2">
        <f>IFERROR(SEARCH("INT",F3435,1),0)+IFERROR(SEARCH("DEV",F3435,1),0)+IFERROR(SEARCH("FC",F3435,1),0)+IFERROR(SEARCH("USD",F3435,1),0)</f>
        <v>0</v>
      </c>
    </row>
    <row r="3436" spans="20:28" x14ac:dyDescent="0.2">
      <c r="T3436" s="6">
        <f>+S3436*N3436</f>
        <v>0</v>
      </c>
      <c r="U3436" s="6">
        <f>+S3436*Q3436</f>
        <v>0</v>
      </c>
      <c r="V3436" s="1" t="str">
        <f>IF(AB3436=0,IFERROR(VLOOKUP(L3436,[1]listaMateriales!A:K,11,0),"-"),"Sin producto")</f>
        <v>Sin Producto</v>
      </c>
      <c r="W3436" s="6">
        <f>+IF(OR(K3436="27",K3436="28",K3436="29"),VLOOKUP(L3436,[1]listaMateriales!A:E,5,0),0)*N3436/1000</f>
        <v>0</v>
      </c>
      <c r="X3436" s="6">
        <f>+IF(W3436=0,0,T3436/W3436)</f>
        <v>0</v>
      </c>
      <c r="Y3436" s="1" t="str">
        <f>MID(L3436,14,1)</f>
        <v/>
      </c>
      <c r="Z3436" s="2" t="str">
        <f>IF(IFERROR(FIND("PUL",M3436,1),0)&gt;1,"pulido","no")</f>
        <v>no</v>
      </c>
      <c r="AA3436" s="2" t="str">
        <f>IF(IFERROR(FIND("BIOC",M3436,1),0)&gt;1,"BIOCITY","no")</f>
        <v>no</v>
      </c>
      <c r="AB3436" s="2">
        <f>IFERROR(SEARCH("INT",F3436,1),0)+IFERROR(SEARCH("DEV",F3436,1),0)+IFERROR(SEARCH("FC",F3436,1),0)+IFERROR(SEARCH("USD",F3436,1),0)</f>
        <v>0</v>
      </c>
    </row>
    <row r="3437" spans="20:28" x14ac:dyDescent="0.2">
      <c r="T3437" s="6">
        <f>+S3437*N3437</f>
        <v>0</v>
      </c>
      <c r="U3437" s="6">
        <f>+S3437*Q3437</f>
        <v>0</v>
      </c>
      <c r="V3437" s="1" t="str">
        <f>IF(AB3437=0,IFERROR(VLOOKUP(L3437,[1]listaMateriales!A:K,11,0),"-"),"Sin producto")</f>
        <v>Sin Producto</v>
      </c>
      <c r="W3437" s="6">
        <f>+IF(OR(K3437="27",K3437="28",K3437="29"),VLOOKUP(L3437,[1]listaMateriales!A:E,5,0),0)*N3437/1000</f>
        <v>0</v>
      </c>
      <c r="X3437" s="6">
        <f>+IF(W3437=0,0,T3437/W3437)</f>
        <v>0</v>
      </c>
      <c r="Y3437" s="1" t="str">
        <f>MID(L3437,14,1)</f>
        <v/>
      </c>
      <c r="Z3437" s="2" t="str">
        <f>IF(IFERROR(FIND("PUL",M3437,1),0)&gt;1,"pulido","no")</f>
        <v>no</v>
      </c>
      <c r="AA3437" s="2" t="str">
        <f>IF(IFERROR(FIND("BIOC",M3437,1),0)&gt;1,"BIOCITY","no")</f>
        <v>no</v>
      </c>
      <c r="AB3437" s="2">
        <f>IFERROR(SEARCH("INT",F3437,1),0)+IFERROR(SEARCH("DEV",F3437,1),0)+IFERROR(SEARCH("FC",F3437,1),0)+IFERROR(SEARCH("USD",F3437,1),0)</f>
        <v>0</v>
      </c>
    </row>
    <row r="3438" spans="20:28" x14ac:dyDescent="0.2">
      <c r="T3438" s="6">
        <f>+S3438*N3438</f>
        <v>0</v>
      </c>
      <c r="U3438" s="6">
        <f>+S3438*Q3438</f>
        <v>0</v>
      </c>
      <c r="V3438" s="1" t="str">
        <f>IF(AB3438=0,IFERROR(VLOOKUP(L3438,[1]listaMateriales!A:K,11,0),"-"),"Sin producto")</f>
        <v>Sin Producto</v>
      </c>
      <c r="W3438" s="6">
        <f>+IF(OR(K3438="27",K3438="28",K3438="29"),VLOOKUP(L3438,[1]listaMateriales!A:E,5,0),0)*N3438/1000</f>
        <v>0</v>
      </c>
      <c r="X3438" s="6">
        <f>+IF(W3438=0,0,T3438/W3438)</f>
        <v>0</v>
      </c>
      <c r="Y3438" s="1" t="str">
        <f>MID(L3438,14,1)</f>
        <v/>
      </c>
      <c r="Z3438" s="2" t="str">
        <f>IF(IFERROR(FIND("PUL",M3438,1),0)&gt;1,"pulido","no")</f>
        <v>no</v>
      </c>
      <c r="AA3438" s="2" t="str">
        <f>IF(IFERROR(FIND("BIOC",M3438,1),0)&gt;1,"BIOCITY","no")</f>
        <v>no</v>
      </c>
      <c r="AB3438" s="2">
        <f>IFERROR(SEARCH("INT",F3438,1),0)+IFERROR(SEARCH("DEV",F3438,1),0)+IFERROR(SEARCH("FC",F3438,1),0)+IFERROR(SEARCH("USD",F3438,1),0)</f>
        <v>0</v>
      </c>
    </row>
    <row r="3439" spans="20:28" x14ac:dyDescent="0.2">
      <c r="T3439" s="6">
        <f>+S3439*N3439</f>
        <v>0</v>
      </c>
      <c r="U3439" s="6">
        <f>+S3439*Q3439</f>
        <v>0</v>
      </c>
      <c r="V3439" s="1" t="str">
        <f>IF(AB3439=0,IFERROR(VLOOKUP(L3439,[1]listaMateriales!A:K,11,0),"-"),"Sin producto")</f>
        <v>Sin Producto</v>
      </c>
      <c r="W3439" s="6">
        <f>+IF(OR(K3439="27",K3439="28",K3439="29"),VLOOKUP(L3439,[1]listaMateriales!A:E,5,0),0)*N3439/1000</f>
        <v>0</v>
      </c>
      <c r="X3439" s="6">
        <f>+IF(W3439=0,0,T3439/W3439)</f>
        <v>0</v>
      </c>
      <c r="Y3439" s="1" t="str">
        <f>MID(L3439,14,1)</f>
        <v/>
      </c>
      <c r="Z3439" s="2" t="str">
        <f>IF(IFERROR(FIND("PUL",M3439,1),0)&gt;1,"pulido","no")</f>
        <v>no</v>
      </c>
      <c r="AA3439" s="2" t="str">
        <f>IF(IFERROR(FIND("BIOC",M3439,1),0)&gt;1,"BIOCITY","no")</f>
        <v>no</v>
      </c>
      <c r="AB3439" s="2">
        <f>IFERROR(SEARCH("INT",F3439,1),0)+IFERROR(SEARCH("DEV",F3439,1),0)+IFERROR(SEARCH("FC",F3439,1),0)+IFERROR(SEARCH("USD",F3439,1),0)</f>
        <v>0</v>
      </c>
    </row>
    <row r="3440" spans="20:28" x14ac:dyDescent="0.2">
      <c r="T3440" s="6">
        <f>+S3440*N3440</f>
        <v>0</v>
      </c>
      <c r="U3440" s="6">
        <f>+S3440*Q3440</f>
        <v>0</v>
      </c>
      <c r="V3440" s="1" t="str">
        <f>IF(AB3440=0,IFERROR(VLOOKUP(L3440,[1]listaMateriales!A:K,11,0),"-"),"Sin producto")</f>
        <v>Sin Producto</v>
      </c>
      <c r="W3440" s="6">
        <f>+IF(OR(K3440="27",K3440="28",K3440="29"),VLOOKUP(L3440,[1]listaMateriales!A:E,5,0),0)*N3440/1000</f>
        <v>0</v>
      </c>
      <c r="X3440" s="6">
        <f>+IF(W3440=0,0,T3440/W3440)</f>
        <v>0</v>
      </c>
      <c r="Y3440" s="1" t="str">
        <f>MID(L3440,14,1)</f>
        <v/>
      </c>
      <c r="Z3440" s="2" t="str">
        <f>IF(IFERROR(FIND("PUL",M3440,1),0)&gt;1,"pulido","no")</f>
        <v>no</v>
      </c>
      <c r="AA3440" s="2" t="str">
        <f>IF(IFERROR(FIND("BIOC",M3440,1),0)&gt;1,"BIOCITY","no")</f>
        <v>no</v>
      </c>
      <c r="AB3440" s="2">
        <f>IFERROR(SEARCH("INT",F3440,1),0)+IFERROR(SEARCH("DEV",F3440,1),0)+IFERROR(SEARCH("FC",F3440,1),0)+IFERROR(SEARCH("USD",F3440,1),0)</f>
        <v>0</v>
      </c>
    </row>
    <row r="3441" spans="20:28" x14ac:dyDescent="0.2">
      <c r="T3441" s="6">
        <f>+S3441*N3441</f>
        <v>0</v>
      </c>
      <c r="U3441" s="6">
        <f>+S3441*Q3441</f>
        <v>0</v>
      </c>
      <c r="V3441" s="1" t="str">
        <f>IF(AB3441=0,IFERROR(VLOOKUP(L3441,[1]listaMateriales!A:K,11,0),"-"),"Sin producto")</f>
        <v>Sin Producto</v>
      </c>
      <c r="W3441" s="6">
        <f>+IF(OR(K3441="27",K3441="28",K3441="29"),VLOOKUP(L3441,[1]listaMateriales!A:E,5,0),0)*N3441/1000</f>
        <v>0</v>
      </c>
      <c r="X3441" s="6">
        <f>+IF(W3441=0,0,T3441/W3441)</f>
        <v>0</v>
      </c>
      <c r="Y3441" s="1" t="str">
        <f>MID(L3441,14,1)</f>
        <v/>
      </c>
      <c r="Z3441" s="2" t="str">
        <f>IF(IFERROR(FIND("PUL",M3441,1),0)&gt;1,"pulido","no")</f>
        <v>no</v>
      </c>
      <c r="AA3441" s="2" t="str">
        <f>IF(IFERROR(FIND("BIOC",M3441,1),0)&gt;1,"BIOCITY","no")</f>
        <v>no</v>
      </c>
      <c r="AB3441" s="2">
        <f>IFERROR(SEARCH("INT",F3441,1),0)+IFERROR(SEARCH("DEV",F3441,1),0)+IFERROR(SEARCH("FC",F3441,1),0)+IFERROR(SEARCH("USD",F3441,1),0)</f>
        <v>0</v>
      </c>
    </row>
    <row r="3442" spans="20:28" x14ac:dyDescent="0.2">
      <c r="T3442" s="6">
        <f>+S3442*N3442</f>
        <v>0</v>
      </c>
      <c r="U3442" s="6">
        <f>+S3442*Q3442</f>
        <v>0</v>
      </c>
      <c r="V3442" s="1" t="str">
        <f>IF(AB3442=0,IFERROR(VLOOKUP(L3442,[1]listaMateriales!A:K,11,0),"-"),"Sin producto")</f>
        <v>Sin Producto</v>
      </c>
      <c r="W3442" s="6">
        <f>+IF(OR(K3442="27",K3442="28",K3442="29"),VLOOKUP(L3442,[1]listaMateriales!A:E,5,0),0)*N3442/1000</f>
        <v>0</v>
      </c>
      <c r="X3442" s="6">
        <f>+IF(W3442=0,0,T3442/W3442)</f>
        <v>0</v>
      </c>
      <c r="Y3442" s="1" t="str">
        <f>MID(L3442,14,1)</f>
        <v/>
      </c>
      <c r="Z3442" s="2" t="str">
        <f>IF(IFERROR(FIND("PUL",M3442,1),0)&gt;1,"pulido","no")</f>
        <v>no</v>
      </c>
      <c r="AA3442" s="2" t="str">
        <f>IF(IFERROR(FIND("BIOC",M3442,1),0)&gt;1,"BIOCITY","no")</f>
        <v>no</v>
      </c>
      <c r="AB3442" s="2">
        <f>IFERROR(SEARCH("INT",F3442,1),0)+IFERROR(SEARCH("DEV",F3442,1),0)+IFERROR(SEARCH("FC",F3442,1),0)+IFERROR(SEARCH("USD",F3442,1),0)</f>
        <v>0</v>
      </c>
    </row>
    <row r="3443" spans="20:28" x14ac:dyDescent="0.2">
      <c r="T3443" s="6">
        <f>+S3443*N3443</f>
        <v>0</v>
      </c>
      <c r="U3443" s="6">
        <f>+S3443*Q3443</f>
        <v>0</v>
      </c>
      <c r="V3443" s="1" t="str">
        <f>IF(AB3443=0,IFERROR(VLOOKUP(L3443,[1]listaMateriales!A:K,11,0),"-"),"Sin producto")</f>
        <v>Sin Producto</v>
      </c>
      <c r="W3443" s="6">
        <f>+IF(OR(K3443="27",K3443="28",K3443="29"),VLOOKUP(L3443,[1]listaMateriales!A:E,5,0),0)*N3443/1000</f>
        <v>0</v>
      </c>
      <c r="X3443" s="6">
        <f>+IF(W3443=0,0,T3443/W3443)</f>
        <v>0</v>
      </c>
      <c r="Y3443" s="1" t="str">
        <f>MID(L3443,14,1)</f>
        <v/>
      </c>
      <c r="Z3443" s="2" t="str">
        <f>IF(IFERROR(FIND("PUL",M3443,1),0)&gt;1,"pulido","no")</f>
        <v>no</v>
      </c>
      <c r="AA3443" s="2" t="str">
        <f>IF(IFERROR(FIND("BIOC",M3443,1),0)&gt;1,"BIOCITY","no")</f>
        <v>no</v>
      </c>
      <c r="AB3443" s="2">
        <f>IFERROR(SEARCH("INT",F3443,1),0)+IFERROR(SEARCH("DEV",F3443,1),0)+IFERROR(SEARCH("FC",F3443,1),0)+IFERROR(SEARCH("USD",F3443,1),0)</f>
        <v>0</v>
      </c>
    </row>
    <row r="3444" spans="20:28" x14ac:dyDescent="0.2">
      <c r="T3444" s="6">
        <f>+S3444*N3444</f>
        <v>0</v>
      </c>
      <c r="U3444" s="6">
        <f>+S3444*Q3444</f>
        <v>0</v>
      </c>
      <c r="V3444" s="1" t="str">
        <f>IF(AB3444=0,IFERROR(VLOOKUP(L3444,[1]listaMateriales!A:K,11,0),"-"),"Sin producto")</f>
        <v>Sin Producto</v>
      </c>
      <c r="W3444" s="6">
        <f>+IF(OR(K3444="27",K3444="28",K3444="29"),VLOOKUP(L3444,[1]listaMateriales!A:E,5,0),0)*N3444/1000</f>
        <v>0</v>
      </c>
      <c r="X3444" s="6">
        <f>+IF(W3444=0,0,T3444/W3444)</f>
        <v>0</v>
      </c>
      <c r="Y3444" s="1" t="str">
        <f>MID(L3444,14,1)</f>
        <v/>
      </c>
      <c r="Z3444" s="2" t="str">
        <f>IF(IFERROR(FIND("PUL",M3444,1),0)&gt;1,"pulido","no")</f>
        <v>no</v>
      </c>
      <c r="AA3444" s="2" t="str">
        <f>IF(IFERROR(FIND("BIOC",M3444,1),0)&gt;1,"BIOCITY","no")</f>
        <v>no</v>
      </c>
      <c r="AB3444" s="2">
        <f>IFERROR(SEARCH("INT",F3444,1),0)+IFERROR(SEARCH("DEV",F3444,1),0)+IFERROR(SEARCH("FC",F3444,1),0)+IFERROR(SEARCH("USD",F3444,1),0)</f>
        <v>0</v>
      </c>
    </row>
    <row r="3445" spans="20:28" x14ac:dyDescent="0.2">
      <c r="T3445" s="6">
        <f>+S3445*N3445</f>
        <v>0</v>
      </c>
      <c r="U3445" s="6">
        <f>+S3445*Q3445</f>
        <v>0</v>
      </c>
      <c r="V3445" s="1" t="str">
        <f>IF(AB3445=0,IFERROR(VLOOKUP(L3445,[1]listaMateriales!A:K,11,0),"-"),"Sin producto")</f>
        <v>Sin Producto</v>
      </c>
      <c r="W3445" s="6">
        <f>+IF(OR(K3445="27",K3445="28",K3445="29"),VLOOKUP(L3445,[1]listaMateriales!A:E,5,0),0)*N3445/1000</f>
        <v>0</v>
      </c>
      <c r="X3445" s="6">
        <f>+IF(W3445=0,0,T3445/W3445)</f>
        <v>0</v>
      </c>
      <c r="Y3445" s="1" t="str">
        <f>MID(L3445,14,1)</f>
        <v/>
      </c>
      <c r="Z3445" s="2" t="str">
        <f>IF(IFERROR(FIND("PUL",M3445,1),0)&gt;1,"pulido","no")</f>
        <v>no</v>
      </c>
      <c r="AA3445" s="2" t="str">
        <f>IF(IFERROR(FIND("BIOC",M3445,1),0)&gt;1,"BIOCITY","no")</f>
        <v>no</v>
      </c>
      <c r="AB3445" s="2">
        <f>IFERROR(SEARCH("INT",F3445,1),0)+IFERROR(SEARCH("DEV",F3445,1),0)+IFERROR(SEARCH("FC",F3445,1),0)+IFERROR(SEARCH("USD",F3445,1),0)</f>
        <v>0</v>
      </c>
    </row>
    <row r="3446" spans="20:28" x14ac:dyDescent="0.2">
      <c r="T3446" s="6">
        <f>+S3446*N3446</f>
        <v>0</v>
      </c>
      <c r="U3446" s="6">
        <f>+S3446*Q3446</f>
        <v>0</v>
      </c>
      <c r="V3446" s="1" t="str">
        <f>IF(AB3446=0,IFERROR(VLOOKUP(L3446,[1]listaMateriales!A:K,11,0),"-"),"Sin producto")</f>
        <v>Sin Producto</v>
      </c>
      <c r="W3446" s="6">
        <f>+IF(OR(K3446="27",K3446="28",K3446="29"),VLOOKUP(L3446,[1]listaMateriales!A:E,5,0),0)*N3446/1000</f>
        <v>0</v>
      </c>
      <c r="X3446" s="6">
        <f>+IF(W3446=0,0,T3446/W3446)</f>
        <v>0</v>
      </c>
      <c r="Y3446" s="1" t="str">
        <f>MID(L3446,14,1)</f>
        <v/>
      </c>
      <c r="Z3446" s="2" t="str">
        <f>IF(IFERROR(FIND("PUL",M3446,1),0)&gt;1,"pulido","no")</f>
        <v>no</v>
      </c>
      <c r="AA3446" s="2" t="str">
        <f>IF(IFERROR(FIND("BIOC",M3446,1),0)&gt;1,"BIOCITY","no")</f>
        <v>no</v>
      </c>
      <c r="AB3446" s="2">
        <f>IFERROR(SEARCH("INT",F3446,1),0)+IFERROR(SEARCH("DEV",F3446,1),0)+IFERROR(SEARCH("FC",F3446,1),0)+IFERROR(SEARCH("USD",F3446,1),0)</f>
        <v>0</v>
      </c>
    </row>
    <row r="3447" spans="20:28" x14ac:dyDescent="0.2">
      <c r="T3447" s="6">
        <f>+S3447*N3447</f>
        <v>0</v>
      </c>
      <c r="U3447" s="6">
        <f>+S3447*Q3447</f>
        <v>0</v>
      </c>
      <c r="V3447" s="1" t="str">
        <f>IF(AB3447=0,IFERROR(VLOOKUP(L3447,[1]listaMateriales!A:K,11,0),"-"),"Sin producto")</f>
        <v>Sin Producto</v>
      </c>
      <c r="W3447" s="6">
        <f>+IF(OR(K3447="27",K3447="28",K3447="29"),VLOOKUP(L3447,[1]listaMateriales!A:E,5,0),0)*N3447/1000</f>
        <v>0</v>
      </c>
      <c r="X3447" s="6">
        <f>+IF(W3447=0,0,T3447/W3447)</f>
        <v>0</v>
      </c>
      <c r="Y3447" s="1" t="str">
        <f>MID(L3447,14,1)</f>
        <v/>
      </c>
      <c r="Z3447" s="2" t="str">
        <f>IF(IFERROR(FIND("PUL",M3447,1),0)&gt;1,"pulido","no")</f>
        <v>no</v>
      </c>
      <c r="AA3447" s="2" t="str">
        <f>IF(IFERROR(FIND("BIOC",M3447,1),0)&gt;1,"BIOCITY","no")</f>
        <v>no</v>
      </c>
      <c r="AB3447" s="2">
        <f>IFERROR(SEARCH("INT",F3447,1),0)+IFERROR(SEARCH("DEV",F3447,1),0)+IFERROR(SEARCH("FC",F3447,1),0)+IFERROR(SEARCH("USD",F3447,1),0)</f>
        <v>0</v>
      </c>
    </row>
    <row r="3448" spans="20:28" x14ac:dyDescent="0.2">
      <c r="T3448" s="6">
        <f>+S3448*N3448</f>
        <v>0</v>
      </c>
      <c r="U3448" s="6">
        <f>+S3448*Q3448</f>
        <v>0</v>
      </c>
      <c r="V3448" s="1" t="str">
        <f>IF(AB3448=0,IFERROR(VLOOKUP(L3448,[1]listaMateriales!A:K,11,0),"-"),"Sin producto")</f>
        <v>Sin Producto</v>
      </c>
      <c r="W3448" s="6">
        <f>+IF(OR(K3448="27",K3448="28",K3448="29"),VLOOKUP(L3448,[1]listaMateriales!A:E,5,0),0)*N3448/1000</f>
        <v>0</v>
      </c>
      <c r="X3448" s="6">
        <f>+IF(W3448=0,0,T3448/W3448)</f>
        <v>0</v>
      </c>
      <c r="Y3448" s="1" t="str">
        <f>MID(L3448,14,1)</f>
        <v/>
      </c>
      <c r="Z3448" s="2" t="str">
        <f>IF(IFERROR(FIND("PUL",M3448,1),0)&gt;1,"pulido","no")</f>
        <v>no</v>
      </c>
      <c r="AA3448" s="2" t="str">
        <f>IF(IFERROR(FIND("BIOC",M3448,1),0)&gt;1,"BIOCITY","no")</f>
        <v>no</v>
      </c>
      <c r="AB3448" s="2">
        <f>IFERROR(SEARCH("INT",F3448,1),0)+IFERROR(SEARCH("DEV",F3448,1),0)+IFERROR(SEARCH("FC",F3448,1),0)+IFERROR(SEARCH("USD",F3448,1),0)</f>
        <v>0</v>
      </c>
    </row>
    <row r="3449" spans="20:28" x14ac:dyDescent="0.2">
      <c r="T3449" s="6">
        <f>+S3449*N3449</f>
        <v>0</v>
      </c>
      <c r="U3449" s="6">
        <f>+S3449*Q3449</f>
        <v>0</v>
      </c>
      <c r="V3449" s="1" t="str">
        <f>IF(AB3449=0,IFERROR(VLOOKUP(L3449,[1]listaMateriales!A:K,11,0),"-"),"Sin producto")</f>
        <v>Sin Producto</v>
      </c>
      <c r="W3449" s="6">
        <f>+IF(OR(K3449="27",K3449="28",K3449="29"),VLOOKUP(L3449,[1]listaMateriales!A:E,5,0),0)*N3449/1000</f>
        <v>0</v>
      </c>
      <c r="X3449" s="6">
        <f>+IF(W3449=0,0,T3449/W3449)</f>
        <v>0</v>
      </c>
      <c r="Y3449" s="1" t="str">
        <f>MID(L3449,14,1)</f>
        <v/>
      </c>
      <c r="Z3449" s="2" t="str">
        <f>IF(IFERROR(FIND("PUL",M3449,1),0)&gt;1,"pulido","no")</f>
        <v>no</v>
      </c>
      <c r="AA3449" s="2" t="str">
        <f>IF(IFERROR(FIND("BIOC",M3449,1),0)&gt;1,"BIOCITY","no")</f>
        <v>no</v>
      </c>
      <c r="AB3449" s="2">
        <f>IFERROR(SEARCH("INT",F3449,1),0)+IFERROR(SEARCH("DEV",F3449,1),0)+IFERROR(SEARCH("FC",F3449,1),0)+IFERROR(SEARCH("USD",F3449,1),0)</f>
        <v>0</v>
      </c>
    </row>
    <row r="3450" spans="20:28" x14ac:dyDescent="0.2">
      <c r="T3450" s="6">
        <f>+S3450*N3450</f>
        <v>0</v>
      </c>
      <c r="U3450" s="6">
        <f>+S3450*Q3450</f>
        <v>0</v>
      </c>
      <c r="V3450" s="1" t="str">
        <f>IF(AB3450=0,IFERROR(VLOOKUP(L3450,[1]listaMateriales!A:K,11,0),"-"),"Sin producto")</f>
        <v>Sin Producto</v>
      </c>
      <c r="W3450" s="6">
        <f>+IF(OR(K3450="27",K3450="28",K3450="29"),VLOOKUP(L3450,[1]listaMateriales!A:E,5,0),0)*N3450/1000</f>
        <v>0</v>
      </c>
      <c r="X3450" s="6">
        <f>+IF(W3450=0,0,T3450/W3450)</f>
        <v>0</v>
      </c>
      <c r="Y3450" s="1" t="str">
        <f>MID(L3450,14,1)</f>
        <v/>
      </c>
      <c r="Z3450" s="2" t="str">
        <f>IF(IFERROR(FIND("PUL",M3450,1),0)&gt;1,"pulido","no")</f>
        <v>no</v>
      </c>
      <c r="AA3450" s="2" t="str">
        <f>IF(IFERROR(FIND("BIOC",M3450,1),0)&gt;1,"BIOCITY","no")</f>
        <v>no</v>
      </c>
      <c r="AB3450" s="2">
        <f>IFERROR(SEARCH("INT",F3450,1),0)+IFERROR(SEARCH("DEV",F3450,1),0)+IFERROR(SEARCH("FC",F3450,1),0)+IFERROR(SEARCH("USD",F3450,1),0)</f>
        <v>0</v>
      </c>
    </row>
    <row r="3451" spans="20:28" x14ac:dyDescent="0.2">
      <c r="T3451" s="6">
        <f>+S3451*N3451</f>
        <v>0</v>
      </c>
      <c r="U3451" s="6">
        <f>+S3451*Q3451</f>
        <v>0</v>
      </c>
      <c r="V3451" s="1" t="str">
        <f>IF(AB3451=0,IFERROR(VLOOKUP(L3451,[1]listaMateriales!A:K,11,0),"-"),"Sin producto")</f>
        <v>Sin Producto</v>
      </c>
      <c r="W3451" s="6">
        <f>+IF(OR(K3451="27",K3451="28",K3451="29"),VLOOKUP(L3451,[1]listaMateriales!A:E,5,0),0)*N3451/1000</f>
        <v>0</v>
      </c>
      <c r="X3451" s="6">
        <f>+IF(W3451=0,0,T3451/W3451)</f>
        <v>0</v>
      </c>
      <c r="Y3451" s="1" t="str">
        <f>MID(L3451,14,1)</f>
        <v/>
      </c>
      <c r="Z3451" s="2" t="str">
        <f>IF(IFERROR(FIND("PUL",M3451,1),0)&gt;1,"pulido","no")</f>
        <v>no</v>
      </c>
      <c r="AA3451" s="2" t="str">
        <f>IF(IFERROR(FIND("BIOC",M3451,1),0)&gt;1,"BIOCITY","no")</f>
        <v>no</v>
      </c>
      <c r="AB3451" s="2">
        <f>IFERROR(SEARCH("INT",F3451,1),0)+IFERROR(SEARCH("DEV",F3451,1),0)+IFERROR(SEARCH("FC",F3451,1),0)+IFERROR(SEARCH("USD",F3451,1),0)</f>
        <v>0</v>
      </c>
    </row>
    <row r="3452" spans="20:28" x14ac:dyDescent="0.2">
      <c r="T3452" s="6">
        <f>+S3452*N3452</f>
        <v>0</v>
      </c>
      <c r="U3452" s="6">
        <f>+S3452*Q3452</f>
        <v>0</v>
      </c>
      <c r="V3452" s="1" t="str">
        <f>IF(AB3452=0,IFERROR(VLOOKUP(L3452,[1]listaMateriales!A:K,11,0),"-"),"Sin producto")</f>
        <v>Sin Producto</v>
      </c>
      <c r="W3452" s="6">
        <f>+IF(OR(K3452="27",K3452="28",K3452="29"),VLOOKUP(L3452,[1]listaMateriales!A:E,5,0),0)*N3452/1000</f>
        <v>0</v>
      </c>
      <c r="X3452" s="6">
        <f>+IF(W3452=0,0,T3452/W3452)</f>
        <v>0</v>
      </c>
      <c r="Y3452" s="1" t="str">
        <f>MID(L3452,14,1)</f>
        <v/>
      </c>
      <c r="Z3452" s="2" t="str">
        <f>IF(IFERROR(FIND("PUL",M3452,1),0)&gt;1,"pulido","no")</f>
        <v>no</v>
      </c>
      <c r="AA3452" s="2" t="str">
        <f>IF(IFERROR(FIND("BIOC",M3452,1),0)&gt;1,"BIOCITY","no")</f>
        <v>no</v>
      </c>
      <c r="AB3452" s="2">
        <f>IFERROR(SEARCH("INT",F3452,1),0)+IFERROR(SEARCH("DEV",F3452,1),0)+IFERROR(SEARCH("FC",F3452,1),0)+IFERROR(SEARCH("USD",F3452,1),0)</f>
        <v>0</v>
      </c>
    </row>
    <row r="3453" spans="20:28" x14ac:dyDescent="0.2">
      <c r="T3453" s="6">
        <f>+S3453*N3453</f>
        <v>0</v>
      </c>
      <c r="U3453" s="6">
        <f>+S3453*Q3453</f>
        <v>0</v>
      </c>
      <c r="V3453" s="1" t="str">
        <f>IF(AB3453=0,IFERROR(VLOOKUP(L3453,[1]listaMateriales!A:K,11,0),"-"),"Sin producto")</f>
        <v>Sin Producto</v>
      </c>
      <c r="W3453" s="6">
        <f>+IF(OR(K3453="27",K3453="28",K3453="29"),VLOOKUP(L3453,[1]listaMateriales!A:E,5,0),0)*N3453/1000</f>
        <v>0</v>
      </c>
      <c r="X3453" s="6">
        <f>+IF(W3453=0,0,T3453/W3453)</f>
        <v>0</v>
      </c>
      <c r="Y3453" s="1" t="str">
        <f>MID(L3453,14,1)</f>
        <v/>
      </c>
      <c r="Z3453" s="2" t="str">
        <f>IF(IFERROR(FIND("PUL",M3453,1),0)&gt;1,"pulido","no")</f>
        <v>no</v>
      </c>
      <c r="AA3453" s="2" t="str">
        <f>IF(IFERROR(FIND("BIOC",M3453,1),0)&gt;1,"BIOCITY","no")</f>
        <v>no</v>
      </c>
      <c r="AB3453" s="2">
        <f>IFERROR(SEARCH("INT",F3453,1),0)+IFERROR(SEARCH("DEV",F3453,1),0)+IFERROR(SEARCH("FC",F3453,1),0)+IFERROR(SEARCH("USD",F3453,1),0)</f>
        <v>0</v>
      </c>
    </row>
    <row r="3454" spans="20:28" x14ac:dyDescent="0.2">
      <c r="T3454" s="6">
        <f>+S3454*N3454</f>
        <v>0</v>
      </c>
      <c r="U3454" s="6">
        <f>+S3454*Q3454</f>
        <v>0</v>
      </c>
      <c r="V3454" s="1" t="str">
        <f>IF(AB3454=0,IFERROR(VLOOKUP(L3454,[1]listaMateriales!A:K,11,0),"-"),"Sin producto")</f>
        <v>Sin Producto</v>
      </c>
      <c r="W3454" s="6">
        <f>+IF(OR(K3454="27",K3454="28",K3454="29"),VLOOKUP(L3454,[1]listaMateriales!A:E,5,0),0)*N3454/1000</f>
        <v>0</v>
      </c>
      <c r="X3454" s="6">
        <f>+IF(W3454=0,0,T3454/W3454)</f>
        <v>0</v>
      </c>
      <c r="Y3454" s="1" t="str">
        <f>MID(L3454,14,1)</f>
        <v/>
      </c>
      <c r="Z3454" s="2" t="str">
        <f>IF(IFERROR(FIND("PUL",M3454,1),0)&gt;1,"pulido","no")</f>
        <v>no</v>
      </c>
      <c r="AA3454" s="2" t="str">
        <f>IF(IFERROR(FIND("BIOC",M3454,1),0)&gt;1,"BIOCITY","no")</f>
        <v>no</v>
      </c>
      <c r="AB3454" s="2">
        <f>IFERROR(SEARCH("INT",F3454,1),0)+IFERROR(SEARCH("DEV",F3454,1),0)+IFERROR(SEARCH("FC",F3454,1),0)+IFERROR(SEARCH("USD",F3454,1),0)</f>
        <v>0</v>
      </c>
    </row>
    <row r="3455" spans="20:28" x14ac:dyDescent="0.2">
      <c r="T3455" s="6">
        <f>+S3455*N3455</f>
        <v>0</v>
      </c>
      <c r="U3455" s="6">
        <f>+S3455*Q3455</f>
        <v>0</v>
      </c>
      <c r="V3455" s="1" t="str">
        <f>IF(AB3455=0,IFERROR(VLOOKUP(L3455,[1]listaMateriales!A:K,11,0),"-"),"Sin producto")</f>
        <v>Sin Producto</v>
      </c>
      <c r="W3455" s="6">
        <f>+IF(OR(K3455="27",K3455="28",K3455="29"),VLOOKUP(L3455,[1]listaMateriales!A:E,5,0),0)*N3455/1000</f>
        <v>0</v>
      </c>
      <c r="X3455" s="6">
        <f>+IF(W3455=0,0,T3455/W3455)</f>
        <v>0</v>
      </c>
      <c r="Y3455" s="1" t="str">
        <f>MID(L3455,14,1)</f>
        <v/>
      </c>
      <c r="Z3455" s="2" t="str">
        <f>IF(IFERROR(FIND("PUL",M3455,1),0)&gt;1,"pulido","no")</f>
        <v>no</v>
      </c>
      <c r="AA3455" s="2" t="str">
        <f>IF(IFERROR(FIND("BIOC",M3455,1),0)&gt;1,"BIOCITY","no")</f>
        <v>no</v>
      </c>
      <c r="AB3455" s="2">
        <f>IFERROR(SEARCH("INT",F3455,1),0)+IFERROR(SEARCH("DEV",F3455,1),0)+IFERROR(SEARCH("FC",F3455,1),0)+IFERROR(SEARCH("USD",F3455,1),0)</f>
        <v>0</v>
      </c>
    </row>
    <row r="3456" spans="20:28" x14ac:dyDescent="0.2">
      <c r="T3456" s="6">
        <f>+S3456*N3456</f>
        <v>0</v>
      </c>
      <c r="U3456" s="6">
        <f>+S3456*Q3456</f>
        <v>0</v>
      </c>
      <c r="V3456" s="1" t="str">
        <f>IF(AB3456=0,IFERROR(VLOOKUP(L3456,[1]listaMateriales!A:K,11,0),"-"),"Sin producto")</f>
        <v>Sin Producto</v>
      </c>
      <c r="W3456" s="6">
        <f>+IF(OR(K3456="27",K3456="28",K3456="29"),VLOOKUP(L3456,[1]listaMateriales!A:E,5,0),0)*N3456/1000</f>
        <v>0</v>
      </c>
      <c r="X3456" s="6">
        <f>+IF(W3456=0,0,T3456/W3456)</f>
        <v>0</v>
      </c>
      <c r="Y3456" s="1" t="str">
        <f>MID(L3456,14,1)</f>
        <v/>
      </c>
      <c r="Z3456" s="2" t="str">
        <f>IF(IFERROR(FIND("PUL",M3456,1),0)&gt;1,"pulido","no")</f>
        <v>no</v>
      </c>
      <c r="AA3456" s="2" t="str">
        <f>IF(IFERROR(FIND("BIOC",M3456,1),0)&gt;1,"BIOCITY","no")</f>
        <v>no</v>
      </c>
      <c r="AB3456" s="2">
        <f>IFERROR(SEARCH("INT",F3456,1),0)+IFERROR(SEARCH("DEV",F3456,1),0)+IFERROR(SEARCH("FC",F3456,1),0)+IFERROR(SEARCH("USD",F3456,1),0)</f>
        <v>0</v>
      </c>
    </row>
    <row r="3457" spans="20:28" x14ac:dyDescent="0.2">
      <c r="T3457" s="6">
        <f>+S3457*N3457</f>
        <v>0</v>
      </c>
      <c r="U3457" s="6">
        <f>+S3457*Q3457</f>
        <v>0</v>
      </c>
      <c r="V3457" s="1" t="str">
        <f>IF(AB3457=0,IFERROR(VLOOKUP(L3457,[1]listaMateriales!A:K,11,0),"-"),"Sin producto")</f>
        <v>Sin Producto</v>
      </c>
      <c r="W3457" s="6">
        <f>+IF(OR(K3457="27",K3457="28",K3457="29"),VLOOKUP(L3457,[1]listaMateriales!A:E,5,0),0)*N3457/1000</f>
        <v>0</v>
      </c>
      <c r="X3457" s="6">
        <f>+IF(W3457=0,0,T3457/W3457)</f>
        <v>0</v>
      </c>
      <c r="Y3457" s="1" t="str">
        <f>MID(L3457,14,1)</f>
        <v/>
      </c>
      <c r="Z3457" s="2" t="str">
        <f>IF(IFERROR(FIND("PUL",M3457,1),0)&gt;1,"pulido","no")</f>
        <v>no</v>
      </c>
      <c r="AA3457" s="2" t="str">
        <f>IF(IFERROR(FIND("BIOC",M3457,1),0)&gt;1,"BIOCITY","no")</f>
        <v>no</v>
      </c>
      <c r="AB3457" s="2">
        <f>IFERROR(SEARCH("INT",F3457,1),0)+IFERROR(SEARCH("DEV",F3457,1),0)+IFERROR(SEARCH("FC",F3457,1),0)+IFERROR(SEARCH("USD",F3457,1),0)</f>
        <v>0</v>
      </c>
    </row>
    <row r="3458" spans="20:28" x14ac:dyDescent="0.2">
      <c r="T3458" s="6">
        <f>+S3458*N3458</f>
        <v>0</v>
      </c>
      <c r="U3458" s="6">
        <f>+S3458*Q3458</f>
        <v>0</v>
      </c>
      <c r="V3458" s="1" t="str">
        <f>IF(AB3458=0,IFERROR(VLOOKUP(L3458,[1]listaMateriales!A:K,11,0),"-"),"Sin producto")</f>
        <v>Sin Producto</v>
      </c>
      <c r="W3458" s="6">
        <f>+IF(OR(K3458="27",K3458="28",K3458="29"),VLOOKUP(L3458,[1]listaMateriales!A:E,5,0),0)*N3458/1000</f>
        <v>0</v>
      </c>
      <c r="X3458" s="6">
        <f>+IF(W3458=0,0,T3458/W3458)</f>
        <v>0</v>
      </c>
      <c r="Y3458" s="1" t="str">
        <f>MID(L3458,14,1)</f>
        <v/>
      </c>
      <c r="Z3458" s="2" t="str">
        <f>IF(IFERROR(FIND("PUL",M3458,1),0)&gt;1,"pulido","no")</f>
        <v>no</v>
      </c>
      <c r="AA3458" s="2" t="str">
        <f>IF(IFERROR(FIND("BIOC",M3458,1),0)&gt;1,"BIOCITY","no")</f>
        <v>no</v>
      </c>
      <c r="AB3458" s="2">
        <f>IFERROR(SEARCH("INT",F3458,1),0)+IFERROR(SEARCH("DEV",F3458,1),0)+IFERROR(SEARCH("FC",F3458,1),0)+IFERROR(SEARCH("USD",F3458,1),0)</f>
        <v>0</v>
      </c>
    </row>
    <row r="3459" spans="20:28" x14ac:dyDescent="0.2">
      <c r="T3459" s="6">
        <f>+S3459*N3459</f>
        <v>0</v>
      </c>
      <c r="U3459" s="6">
        <f>+S3459*Q3459</f>
        <v>0</v>
      </c>
      <c r="V3459" s="1" t="str">
        <f>IF(AB3459=0,IFERROR(VLOOKUP(L3459,[1]listaMateriales!A:K,11,0),"-"),"Sin producto")</f>
        <v>Sin Producto</v>
      </c>
      <c r="W3459" s="6">
        <f>+IF(OR(K3459="27",K3459="28",K3459="29"),VLOOKUP(L3459,[1]listaMateriales!A:E,5,0),0)*N3459/1000</f>
        <v>0</v>
      </c>
      <c r="X3459" s="6">
        <f>+IF(W3459=0,0,T3459/W3459)</f>
        <v>0</v>
      </c>
      <c r="Y3459" s="1" t="str">
        <f>MID(L3459,14,1)</f>
        <v/>
      </c>
      <c r="Z3459" s="2" t="str">
        <f>IF(IFERROR(FIND("PUL",M3459,1),0)&gt;1,"pulido","no")</f>
        <v>no</v>
      </c>
      <c r="AA3459" s="2" t="str">
        <f>IF(IFERROR(FIND("BIOC",M3459,1),0)&gt;1,"BIOCITY","no")</f>
        <v>no</v>
      </c>
      <c r="AB3459" s="2">
        <f>IFERROR(SEARCH("INT",F3459,1),0)+IFERROR(SEARCH("DEV",F3459,1),0)+IFERROR(SEARCH("FC",F3459,1),0)+IFERROR(SEARCH("USD",F3459,1),0)</f>
        <v>0</v>
      </c>
    </row>
    <row r="3460" spans="20:28" x14ac:dyDescent="0.2">
      <c r="T3460" s="6">
        <f>+S3460*N3460</f>
        <v>0</v>
      </c>
      <c r="U3460" s="6">
        <f>+S3460*Q3460</f>
        <v>0</v>
      </c>
      <c r="V3460" s="1" t="str">
        <f>IF(AB3460=0,IFERROR(VLOOKUP(L3460,[1]listaMateriales!A:K,11,0),"-"),"Sin producto")</f>
        <v>Sin Producto</v>
      </c>
      <c r="W3460" s="6">
        <f>+IF(OR(K3460="27",K3460="28",K3460="29"),VLOOKUP(L3460,[1]listaMateriales!A:E,5,0),0)*N3460/1000</f>
        <v>0</v>
      </c>
      <c r="X3460" s="6">
        <f>+IF(W3460=0,0,T3460/W3460)</f>
        <v>0</v>
      </c>
      <c r="Y3460" s="1" t="str">
        <f>MID(L3460,14,1)</f>
        <v/>
      </c>
      <c r="Z3460" s="2" t="str">
        <f>IF(IFERROR(FIND("PUL",M3460,1),0)&gt;1,"pulido","no")</f>
        <v>no</v>
      </c>
      <c r="AA3460" s="2" t="str">
        <f>IF(IFERROR(FIND("BIOC",M3460,1),0)&gt;1,"BIOCITY","no")</f>
        <v>no</v>
      </c>
      <c r="AB3460" s="2">
        <f>IFERROR(SEARCH("INT",F3460,1),0)+IFERROR(SEARCH("DEV",F3460,1),0)+IFERROR(SEARCH("FC",F3460,1),0)+IFERROR(SEARCH("USD",F3460,1),0)</f>
        <v>0</v>
      </c>
    </row>
    <row r="3461" spans="20:28" x14ac:dyDescent="0.2">
      <c r="T3461" s="6">
        <f>+S3461*N3461</f>
        <v>0</v>
      </c>
      <c r="U3461" s="6">
        <f>+S3461*Q3461</f>
        <v>0</v>
      </c>
      <c r="V3461" s="1" t="str">
        <f>IF(AB3461=0,IFERROR(VLOOKUP(L3461,[1]listaMateriales!A:K,11,0),"-"),"Sin producto")</f>
        <v>Sin Producto</v>
      </c>
      <c r="W3461" s="6">
        <f>+IF(OR(K3461="27",K3461="28",K3461="29"),VLOOKUP(L3461,[1]listaMateriales!A:E,5,0),0)*N3461/1000</f>
        <v>0</v>
      </c>
      <c r="X3461" s="6">
        <f>+IF(W3461=0,0,T3461/W3461)</f>
        <v>0</v>
      </c>
      <c r="Y3461" s="1" t="str">
        <f>MID(L3461,14,1)</f>
        <v/>
      </c>
      <c r="Z3461" s="2" t="str">
        <f>IF(IFERROR(FIND("PUL",M3461,1),0)&gt;1,"pulido","no")</f>
        <v>no</v>
      </c>
      <c r="AA3461" s="2" t="str">
        <f>IF(IFERROR(FIND("BIOC",M3461,1),0)&gt;1,"BIOCITY","no")</f>
        <v>no</v>
      </c>
      <c r="AB3461" s="2">
        <f>IFERROR(SEARCH("INT",F3461,1),0)+IFERROR(SEARCH("DEV",F3461,1),0)+IFERROR(SEARCH("FC",F3461,1),0)+IFERROR(SEARCH("USD",F3461,1),0)</f>
        <v>0</v>
      </c>
    </row>
    <row r="3462" spans="20:28" x14ac:dyDescent="0.2">
      <c r="T3462" s="6">
        <f>+S3462*N3462</f>
        <v>0</v>
      </c>
      <c r="U3462" s="6">
        <f>+S3462*Q3462</f>
        <v>0</v>
      </c>
      <c r="V3462" s="1" t="str">
        <f>IF(AB3462=0,IFERROR(VLOOKUP(L3462,[1]listaMateriales!A:K,11,0),"-"),"Sin producto")</f>
        <v>Sin Producto</v>
      </c>
      <c r="W3462" s="6">
        <f>+IF(OR(K3462="27",K3462="28",K3462="29"),VLOOKUP(L3462,[1]listaMateriales!A:E,5,0),0)*N3462/1000</f>
        <v>0</v>
      </c>
      <c r="X3462" s="6">
        <f>+IF(W3462=0,0,T3462/W3462)</f>
        <v>0</v>
      </c>
      <c r="Y3462" s="1" t="str">
        <f>MID(L3462,14,1)</f>
        <v/>
      </c>
      <c r="Z3462" s="2" t="str">
        <f>IF(IFERROR(FIND("PUL",M3462,1),0)&gt;1,"pulido","no")</f>
        <v>no</v>
      </c>
      <c r="AA3462" s="2" t="str">
        <f>IF(IFERROR(FIND("BIOC",M3462,1),0)&gt;1,"BIOCITY","no")</f>
        <v>no</v>
      </c>
      <c r="AB3462" s="2">
        <f>IFERROR(SEARCH("INT",F3462,1),0)+IFERROR(SEARCH("DEV",F3462,1),0)+IFERROR(SEARCH("FC",F3462,1),0)+IFERROR(SEARCH("USD",F3462,1),0)</f>
        <v>0</v>
      </c>
    </row>
    <row r="3463" spans="20:28" x14ac:dyDescent="0.2">
      <c r="T3463" s="6">
        <f>+S3463*N3463</f>
        <v>0</v>
      </c>
      <c r="U3463" s="6">
        <f>+S3463*Q3463</f>
        <v>0</v>
      </c>
      <c r="V3463" s="1" t="str">
        <f>IF(AB3463=0,IFERROR(VLOOKUP(L3463,[1]listaMateriales!A:K,11,0),"-"),"Sin producto")</f>
        <v>Sin Producto</v>
      </c>
      <c r="W3463" s="6">
        <f>+IF(OR(K3463="27",K3463="28",K3463="29"),VLOOKUP(L3463,[1]listaMateriales!A:E,5,0),0)*N3463/1000</f>
        <v>0</v>
      </c>
      <c r="X3463" s="6">
        <f>+IF(W3463=0,0,T3463/W3463)</f>
        <v>0</v>
      </c>
      <c r="Y3463" s="1" t="str">
        <f>MID(L3463,14,1)</f>
        <v/>
      </c>
      <c r="Z3463" s="2" t="str">
        <f>IF(IFERROR(FIND("PUL",M3463,1),0)&gt;1,"pulido","no")</f>
        <v>no</v>
      </c>
      <c r="AA3463" s="2" t="str">
        <f>IF(IFERROR(FIND("BIOC",M3463,1),0)&gt;1,"BIOCITY","no")</f>
        <v>no</v>
      </c>
      <c r="AB3463" s="2">
        <f>IFERROR(SEARCH("INT",F3463,1),0)+IFERROR(SEARCH("DEV",F3463,1),0)+IFERROR(SEARCH("FC",F3463,1),0)+IFERROR(SEARCH("USD",F3463,1),0)</f>
        <v>0</v>
      </c>
    </row>
    <row r="3464" spans="20:28" x14ac:dyDescent="0.2">
      <c r="T3464" s="6">
        <f>+S3464*N3464</f>
        <v>0</v>
      </c>
      <c r="U3464" s="6">
        <f>+S3464*Q3464</f>
        <v>0</v>
      </c>
      <c r="V3464" s="1" t="str">
        <f>IF(AB3464=0,IFERROR(VLOOKUP(L3464,[1]listaMateriales!A:K,11,0),"-"),"Sin producto")</f>
        <v>Sin Producto</v>
      </c>
      <c r="W3464" s="6">
        <f>+IF(OR(K3464="27",K3464="28",K3464="29"),VLOOKUP(L3464,[1]listaMateriales!A:E,5,0),0)*N3464/1000</f>
        <v>0</v>
      </c>
      <c r="X3464" s="6">
        <f>+IF(W3464=0,0,T3464/W3464)</f>
        <v>0</v>
      </c>
      <c r="Y3464" s="1" t="str">
        <f>MID(L3464,14,1)</f>
        <v/>
      </c>
      <c r="Z3464" s="2" t="str">
        <f>IF(IFERROR(FIND("PUL",M3464,1),0)&gt;1,"pulido","no")</f>
        <v>no</v>
      </c>
      <c r="AA3464" s="2" t="str">
        <f>IF(IFERROR(FIND("BIOC",M3464,1),0)&gt;1,"BIOCITY","no")</f>
        <v>no</v>
      </c>
      <c r="AB3464" s="2">
        <f>IFERROR(SEARCH("INT",F3464,1),0)+IFERROR(SEARCH("DEV",F3464,1),0)+IFERROR(SEARCH("FC",F3464,1),0)+IFERROR(SEARCH("USD",F3464,1),0)</f>
        <v>0</v>
      </c>
    </row>
    <row r="3465" spans="20:28" x14ac:dyDescent="0.2">
      <c r="T3465" s="6">
        <f>+S3465*N3465</f>
        <v>0</v>
      </c>
      <c r="U3465" s="6">
        <f>+S3465*Q3465</f>
        <v>0</v>
      </c>
      <c r="V3465" s="1" t="str">
        <f>IF(AB3465=0,IFERROR(VLOOKUP(L3465,[1]listaMateriales!A:K,11,0),"-"),"Sin producto")</f>
        <v>Sin Producto</v>
      </c>
      <c r="W3465" s="6">
        <f>+IF(OR(K3465="27",K3465="28",K3465="29"),VLOOKUP(L3465,[1]listaMateriales!A:E,5,0),0)*N3465/1000</f>
        <v>0</v>
      </c>
      <c r="X3465" s="6">
        <f>+IF(W3465=0,0,T3465/W3465)</f>
        <v>0</v>
      </c>
      <c r="Y3465" s="1" t="str">
        <f>MID(L3465,14,1)</f>
        <v/>
      </c>
      <c r="Z3465" s="2" t="str">
        <f>IF(IFERROR(FIND("PUL",M3465,1),0)&gt;1,"pulido","no")</f>
        <v>no</v>
      </c>
      <c r="AA3465" s="2" t="str">
        <f>IF(IFERROR(FIND("BIOC",M3465,1),0)&gt;1,"BIOCITY","no")</f>
        <v>no</v>
      </c>
      <c r="AB3465" s="2">
        <f>IFERROR(SEARCH("INT",F3465,1),0)+IFERROR(SEARCH("DEV",F3465,1),0)+IFERROR(SEARCH("FC",F3465,1),0)+IFERROR(SEARCH("USD",F3465,1),0)</f>
        <v>0</v>
      </c>
    </row>
    <row r="3466" spans="20:28" x14ac:dyDescent="0.2">
      <c r="T3466" s="6">
        <f>+S3466*N3466</f>
        <v>0</v>
      </c>
      <c r="U3466" s="6">
        <f>+S3466*Q3466</f>
        <v>0</v>
      </c>
      <c r="V3466" s="1" t="str">
        <f>IF(AB3466=0,IFERROR(VLOOKUP(L3466,[1]listaMateriales!A:K,11,0),"-"),"Sin producto")</f>
        <v>Sin Producto</v>
      </c>
      <c r="W3466" s="6">
        <f>+IF(OR(K3466="27",K3466="28",K3466="29"),VLOOKUP(L3466,[1]listaMateriales!A:E,5,0),0)*N3466/1000</f>
        <v>0</v>
      </c>
      <c r="X3466" s="6">
        <f>+IF(W3466=0,0,T3466/W3466)</f>
        <v>0</v>
      </c>
      <c r="Y3466" s="1" t="str">
        <f>MID(L3466,14,1)</f>
        <v/>
      </c>
      <c r="Z3466" s="2" t="str">
        <f>IF(IFERROR(FIND("PUL",M3466,1),0)&gt;1,"pulido","no")</f>
        <v>no</v>
      </c>
      <c r="AA3466" s="2" t="str">
        <f>IF(IFERROR(FIND("BIOC",M3466,1),0)&gt;1,"BIOCITY","no")</f>
        <v>no</v>
      </c>
      <c r="AB3466" s="2">
        <f>IFERROR(SEARCH("INT",F3466,1),0)+IFERROR(SEARCH("DEV",F3466,1),0)+IFERROR(SEARCH("FC",F3466,1),0)+IFERROR(SEARCH("USD",F3466,1),0)</f>
        <v>0</v>
      </c>
    </row>
    <row r="3467" spans="20:28" x14ac:dyDescent="0.2">
      <c r="T3467" s="6">
        <f>+S3467*N3467</f>
        <v>0</v>
      </c>
      <c r="U3467" s="6">
        <f>+S3467*Q3467</f>
        <v>0</v>
      </c>
      <c r="V3467" s="1" t="str">
        <f>IF(AB3467=0,IFERROR(VLOOKUP(L3467,[1]listaMateriales!A:K,11,0),"-"),"Sin producto")</f>
        <v>Sin Producto</v>
      </c>
      <c r="W3467" s="6">
        <f>+IF(OR(K3467="27",K3467="28",K3467="29"),VLOOKUP(L3467,[1]listaMateriales!A:E,5,0),0)*N3467/1000</f>
        <v>0</v>
      </c>
      <c r="X3467" s="6">
        <f>+IF(W3467=0,0,T3467/W3467)</f>
        <v>0</v>
      </c>
      <c r="Y3467" s="1" t="str">
        <f>MID(L3467,14,1)</f>
        <v/>
      </c>
      <c r="Z3467" s="2" t="str">
        <f>IF(IFERROR(FIND("PUL",M3467,1),0)&gt;1,"pulido","no")</f>
        <v>no</v>
      </c>
      <c r="AA3467" s="2" t="str">
        <f>IF(IFERROR(FIND("BIOC",M3467,1),0)&gt;1,"BIOCITY","no")</f>
        <v>no</v>
      </c>
      <c r="AB3467" s="2">
        <f>IFERROR(SEARCH("INT",F3467,1),0)+IFERROR(SEARCH("DEV",F3467,1),0)+IFERROR(SEARCH("FC",F3467,1),0)+IFERROR(SEARCH("USD",F3467,1),0)</f>
        <v>0</v>
      </c>
    </row>
    <row r="3468" spans="20:28" x14ac:dyDescent="0.2">
      <c r="T3468" s="6">
        <f>+S3468*N3468</f>
        <v>0</v>
      </c>
      <c r="U3468" s="6">
        <f>+S3468*Q3468</f>
        <v>0</v>
      </c>
      <c r="V3468" s="1" t="str">
        <f>IF(AB3468=0,IFERROR(VLOOKUP(L3468,[1]listaMateriales!A:K,11,0),"-"),"Sin producto")</f>
        <v>Sin Producto</v>
      </c>
      <c r="W3468" s="6">
        <f>+IF(OR(K3468="27",K3468="28",K3468="29"),VLOOKUP(L3468,[1]listaMateriales!A:E,5,0),0)*N3468/1000</f>
        <v>0</v>
      </c>
      <c r="X3468" s="6">
        <f>+IF(W3468=0,0,T3468/W3468)</f>
        <v>0</v>
      </c>
      <c r="Y3468" s="1" t="str">
        <f>MID(L3468,14,1)</f>
        <v/>
      </c>
      <c r="Z3468" s="2" t="str">
        <f>IF(IFERROR(FIND("PUL",M3468,1),0)&gt;1,"pulido","no")</f>
        <v>no</v>
      </c>
      <c r="AA3468" s="2" t="str">
        <f>IF(IFERROR(FIND("BIOC",M3468,1),0)&gt;1,"BIOCITY","no")</f>
        <v>no</v>
      </c>
      <c r="AB3468" s="2">
        <f>IFERROR(SEARCH("INT",F3468,1),0)+IFERROR(SEARCH("DEV",F3468,1),0)+IFERROR(SEARCH("FC",F3468,1),0)+IFERROR(SEARCH("USD",F3468,1),0)</f>
        <v>0</v>
      </c>
    </row>
    <row r="3469" spans="20:28" x14ac:dyDescent="0.2">
      <c r="T3469" s="6">
        <f>+S3469*N3469</f>
        <v>0</v>
      </c>
      <c r="U3469" s="6">
        <f>+S3469*Q3469</f>
        <v>0</v>
      </c>
      <c r="V3469" s="1" t="str">
        <f>IF(AB3469=0,IFERROR(VLOOKUP(L3469,[1]listaMateriales!A:K,11,0),"-"),"Sin producto")</f>
        <v>Sin Producto</v>
      </c>
      <c r="W3469" s="6">
        <f>+IF(OR(K3469="27",K3469="28",K3469="29"),VLOOKUP(L3469,[1]listaMateriales!A:E,5,0),0)*N3469/1000</f>
        <v>0</v>
      </c>
      <c r="X3469" s="6">
        <f>+IF(W3469=0,0,T3469/W3469)</f>
        <v>0</v>
      </c>
      <c r="Y3469" s="1" t="str">
        <f>MID(L3469,14,1)</f>
        <v/>
      </c>
      <c r="Z3469" s="2" t="str">
        <f>IF(IFERROR(FIND("PUL",M3469,1),0)&gt;1,"pulido","no")</f>
        <v>no</v>
      </c>
      <c r="AA3469" s="2" t="str">
        <f>IF(IFERROR(FIND("BIOC",M3469,1),0)&gt;1,"BIOCITY","no")</f>
        <v>no</v>
      </c>
      <c r="AB3469" s="2">
        <f>IFERROR(SEARCH("INT",F3469,1),0)+IFERROR(SEARCH("DEV",F3469,1),0)+IFERROR(SEARCH("FC",F3469,1),0)+IFERROR(SEARCH("USD",F3469,1),0)</f>
        <v>0</v>
      </c>
    </row>
    <row r="3470" spans="20:28" x14ac:dyDescent="0.2">
      <c r="T3470" s="6">
        <f>+S3470*N3470</f>
        <v>0</v>
      </c>
      <c r="U3470" s="6">
        <f>+S3470*Q3470</f>
        <v>0</v>
      </c>
      <c r="V3470" s="1" t="str">
        <f>IF(AB3470=0,IFERROR(VLOOKUP(L3470,[1]listaMateriales!A:K,11,0),"-"),"Sin producto")</f>
        <v>Sin Producto</v>
      </c>
      <c r="W3470" s="6">
        <f>+IF(OR(K3470="27",K3470="28",K3470="29"),VLOOKUP(L3470,[1]listaMateriales!A:E,5,0),0)*N3470/1000</f>
        <v>0</v>
      </c>
      <c r="X3470" s="6">
        <f>+IF(W3470=0,0,T3470/W3470)</f>
        <v>0</v>
      </c>
      <c r="Y3470" s="1" t="str">
        <f>MID(L3470,14,1)</f>
        <v/>
      </c>
      <c r="Z3470" s="2" t="str">
        <f>IF(IFERROR(FIND("PUL",M3470,1),0)&gt;1,"pulido","no")</f>
        <v>no</v>
      </c>
      <c r="AA3470" s="2" t="str">
        <f>IF(IFERROR(FIND("BIOC",M3470,1),0)&gt;1,"BIOCITY","no")</f>
        <v>no</v>
      </c>
      <c r="AB3470" s="2">
        <f>IFERROR(SEARCH("INT",F3470,1),0)+IFERROR(SEARCH("DEV",F3470,1),0)+IFERROR(SEARCH("FC",F3470,1),0)+IFERROR(SEARCH("USD",F3470,1),0)</f>
        <v>0</v>
      </c>
    </row>
    <row r="3471" spans="20:28" x14ac:dyDescent="0.2">
      <c r="T3471" s="6">
        <f>+S3471*N3471</f>
        <v>0</v>
      </c>
      <c r="U3471" s="6">
        <f>+S3471*Q3471</f>
        <v>0</v>
      </c>
      <c r="V3471" s="1" t="str">
        <f>IF(AB3471=0,IFERROR(VLOOKUP(L3471,[1]listaMateriales!A:K,11,0),"-"),"Sin producto")</f>
        <v>Sin Producto</v>
      </c>
      <c r="W3471" s="6">
        <f>+IF(OR(K3471="27",K3471="28",K3471="29"),VLOOKUP(L3471,[1]listaMateriales!A:E,5,0),0)*N3471/1000</f>
        <v>0</v>
      </c>
      <c r="X3471" s="6">
        <f>+IF(W3471=0,0,T3471/W3471)</f>
        <v>0</v>
      </c>
      <c r="Y3471" s="1" t="str">
        <f>MID(L3471,14,1)</f>
        <v/>
      </c>
      <c r="Z3471" s="2" t="str">
        <f>IF(IFERROR(FIND("PUL",M3471,1),0)&gt;1,"pulido","no")</f>
        <v>no</v>
      </c>
      <c r="AA3471" s="2" t="str">
        <f>IF(IFERROR(FIND("BIOC",M3471,1),0)&gt;1,"BIOCITY","no")</f>
        <v>no</v>
      </c>
      <c r="AB3471" s="2">
        <f>IFERROR(SEARCH("INT",F3471,1),0)+IFERROR(SEARCH("DEV",F3471,1),0)+IFERROR(SEARCH("FC",F3471,1),0)+IFERROR(SEARCH("USD",F3471,1),0)</f>
        <v>0</v>
      </c>
    </row>
    <row r="3472" spans="20:28" x14ac:dyDescent="0.2">
      <c r="T3472" s="6">
        <f>+S3472*N3472</f>
        <v>0</v>
      </c>
      <c r="U3472" s="6">
        <f>+S3472*Q3472</f>
        <v>0</v>
      </c>
      <c r="V3472" s="1" t="str">
        <f>IF(AB3472=0,IFERROR(VLOOKUP(L3472,[1]listaMateriales!A:K,11,0),"-"),"Sin producto")</f>
        <v>Sin Producto</v>
      </c>
      <c r="W3472" s="6">
        <f>+IF(OR(K3472="27",K3472="28",K3472="29"),VLOOKUP(L3472,[1]listaMateriales!A:E,5,0),0)*N3472/1000</f>
        <v>0</v>
      </c>
      <c r="X3472" s="6">
        <f>+IF(W3472=0,0,T3472/W3472)</f>
        <v>0</v>
      </c>
      <c r="Y3472" s="1" t="str">
        <f>MID(L3472,14,1)</f>
        <v/>
      </c>
      <c r="Z3472" s="2" t="str">
        <f>IF(IFERROR(FIND("PUL",M3472,1),0)&gt;1,"pulido","no")</f>
        <v>no</v>
      </c>
      <c r="AA3472" s="2" t="str">
        <f>IF(IFERROR(FIND("BIOC",M3472,1),0)&gt;1,"BIOCITY","no")</f>
        <v>no</v>
      </c>
      <c r="AB3472" s="2">
        <f>IFERROR(SEARCH("INT",F3472,1),0)+IFERROR(SEARCH("DEV",F3472,1),0)+IFERROR(SEARCH("FC",F3472,1),0)+IFERROR(SEARCH("USD",F3472,1),0)</f>
        <v>0</v>
      </c>
    </row>
    <row r="3473" spans="20:28" x14ac:dyDescent="0.2">
      <c r="T3473" s="6">
        <f>+S3473*N3473</f>
        <v>0</v>
      </c>
      <c r="U3473" s="6">
        <f>+S3473*Q3473</f>
        <v>0</v>
      </c>
      <c r="V3473" s="1" t="str">
        <f>IF(AB3473=0,IFERROR(VLOOKUP(L3473,[1]listaMateriales!A:K,11,0),"-"),"Sin producto")</f>
        <v>Sin Producto</v>
      </c>
      <c r="W3473" s="6">
        <f>+IF(OR(K3473="27",K3473="28",K3473="29"),VLOOKUP(L3473,[1]listaMateriales!A:E,5,0),0)*N3473/1000</f>
        <v>0</v>
      </c>
      <c r="X3473" s="6">
        <f>+IF(W3473=0,0,T3473/W3473)</f>
        <v>0</v>
      </c>
      <c r="Y3473" s="1" t="str">
        <f>MID(L3473,14,1)</f>
        <v/>
      </c>
      <c r="Z3473" s="2" t="str">
        <f>IF(IFERROR(FIND("PUL",M3473,1),0)&gt;1,"pulido","no")</f>
        <v>no</v>
      </c>
      <c r="AA3473" s="2" t="str">
        <f>IF(IFERROR(FIND("BIOC",M3473,1),0)&gt;1,"BIOCITY","no")</f>
        <v>no</v>
      </c>
      <c r="AB3473" s="2">
        <f>IFERROR(SEARCH("INT",F3473,1),0)+IFERROR(SEARCH("DEV",F3473,1),0)+IFERROR(SEARCH("FC",F3473,1),0)+IFERROR(SEARCH("USD",F3473,1),0)</f>
        <v>0</v>
      </c>
    </row>
    <row r="3474" spans="20:28" x14ac:dyDescent="0.2">
      <c r="T3474" s="6">
        <f>+S3474*N3474</f>
        <v>0</v>
      </c>
      <c r="U3474" s="6">
        <f>+S3474*Q3474</f>
        <v>0</v>
      </c>
      <c r="V3474" s="1" t="str">
        <f>IF(AB3474=0,IFERROR(VLOOKUP(L3474,[1]listaMateriales!A:K,11,0),"-"),"Sin producto")</f>
        <v>Sin Producto</v>
      </c>
      <c r="W3474" s="6">
        <f>+IF(OR(K3474="27",K3474="28",K3474="29"),VLOOKUP(L3474,[1]listaMateriales!A:E,5,0),0)*N3474/1000</f>
        <v>0</v>
      </c>
      <c r="X3474" s="6">
        <f>+IF(W3474=0,0,T3474/W3474)</f>
        <v>0</v>
      </c>
      <c r="Y3474" s="1" t="str">
        <f>MID(L3474,14,1)</f>
        <v/>
      </c>
      <c r="Z3474" s="2" t="str">
        <f>IF(IFERROR(FIND("PUL",M3474,1),0)&gt;1,"pulido","no")</f>
        <v>no</v>
      </c>
      <c r="AA3474" s="2" t="str">
        <f>IF(IFERROR(FIND("BIOC",M3474,1),0)&gt;1,"BIOCITY","no")</f>
        <v>no</v>
      </c>
      <c r="AB3474" s="2">
        <f>IFERROR(SEARCH("INT",F3474,1),0)+IFERROR(SEARCH("DEV",F3474,1),0)+IFERROR(SEARCH("FC",F3474,1),0)+IFERROR(SEARCH("USD",F3474,1),0)</f>
        <v>0</v>
      </c>
    </row>
    <row r="3475" spans="20:28" x14ac:dyDescent="0.2">
      <c r="T3475" s="6">
        <f>+S3475*N3475</f>
        <v>0</v>
      </c>
      <c r="U3475" s="6">
        <f>+S3475*Q3475</f>
        <v>0</v>
      </c>
      <c r="V3475" s="1" t="str">
        <f>IF(AB3475=0,IFERROR(VLOOKUP(L3475,[1]listaMateriales!A:K,11,0),"-"),"Sin producto")</f>
        <v>Sin Producto</v>
      </c>
      <c r="W3475" s="6">
        <f>+IF(OR(K3475="27",K3475="28",K3475="29"),VLOOKUP(L3475,[1]listaMateriales!A:E,5,0),0)*N3475/1000</f>
        <v>0</v>
      </c>
      <c r="X3475" s="6">
        <f>+IF(W3475=0,0,T3475/W3475)</f>
        <v>0</v>
      </c>
      <c r="Y3475" s="1" t="str">
        <f>MID(L3475,14,1)</f>
        <v/>
      </c>
      <c r="Z3475" s="2" t="str">
        <f>IF(IFERROR(FIND("PUL",M3475,1),0)&gt;1,"pulido","no")</f>
        <v>no</v>
      </c>
      <c r="AA3475" s="2" t="str">
        <f>IF(IFERROR(FIND("BIOC",M3475,1),0)&gt;1,"BIOCITY","no")</f>
        <v>no</v>
      </c>
      <c r="AB3475" s="2">
        <f>IFERROR(SEARCH("INT",F3475,1),0)+IFERROR(SEARCH("DEV",F3475,1),0)+IFERROR(SEARCH("FC",F3475,1),0)+IFERROR(SEARCH("USD",F3475,1),0)</f>
        <v>0</v>
      </c>
    </row>
    <row r="3476" spans="20:28" x14ac:dyDescent="0.2">
      <c r="T3476" s="6">
        <f>+S3476*N3476</f>
        <v>0</v>
      </c>
      <c r="U3476" s="6">
        <f>+S3476*Q3476</f>
        <v>0</v>
      </c>
      <c r="V3476" s="1" t="str">
        <f>IF(AB3476=0,IFERROR(VLOOKUP(L3476,[1]listaMateriales!A:K,11,0),"-"),"Sin producto")</f>
        <v>Sin Producto</v>
      </c>
      <c r="W3476" s="6">
        <f>+IF(OR(K3476="27",K3476="28",K3476="29"),VLOOKUP(L3476,[1]listaMateriales!A:E,5,0),0)*N3476/1000</f>
        <v>0</v>
      </c>
      <c r="X3476" s="6">
        <f>+IF(W3476=0,0,T3476/W3476)</f>
        <v>0</v>
      </c>
      <c r="Y3476" s="1" t="str">
        <f>MID(L3476,14,1)</f>
        <v/>
      </c>
      <c r="Z3476" s="2" t="str">
        <f>IF(IFERROR(FIND("PUL",M3476,1),0)&gt;1,"pulido","no")</f>
        <v>no</v>
      </c>
      <c r="AA3476" s="2" t="str">
        <f>IF(IFERROR(FIND("BIOC",M3476,1),0)&gt;1,"BIOCITY","no")</f>
        <v>no</v>
      </c>
      <c r="AB3476" s="2">
        <f>IFERROR(SEARCH("INT",F3476,1),0)+IFERROR(SEARCH("DEV",F3476,1),0)+IFERROR(SEARCH("FC",F3476,1),0)+IFERROR(SEARCH("USD",F3476,1),0)</f>
        <v>0</v>
      </c>
    </row>
    <row r="3477" spans="20:28" x14ac:dyDescent="0.2">
      <c r="T3477" s="6">
        <f>+S3477*N3477</f>
        <v>0</v>
      </c>
      <c r="U3477" s="6">
        <f>+S3477*Q3477</f>
        <v>0</v>
      </c>
      <c r="V3477" s="1" t="str">
        <f>IF(AB3477=0,IFERROR(VLOOKUP(L3477,[1]listaMateriales!A:K,11,0),"-"),"Sin producto")</f>
        <v>Sin Producto</v>
      </c>
      <c r="W3477" s="6">
        <f>+IF(OR(K3477="27",K3477="28",K3477="29"),VLOOKUP(L3477,[1]listaMateriales!A:E,5,0),0)*N3477/1000</f>
        <v>0</v>
      </c>
      <c r="X3477" s="6">
        <f>+IF(W3477=0,0,T3477/W3477)</f>
        <v>0</v>
      </c>
      <c r="Y3477" s="1" t="str">
        <f>MID(L3477,14,1)</f>
        <v/>
      </c>
      <c r="Z3477" s="2" t="str">
        <f>IF(IFERROR(FIND("PUL",M3477,1),0)&gt;1,"pulido","no")</f>
        <v>no</v>
      </c>
      <c r="AA3477" s="2" t="str">
        <f>IF(IFERROR(FIND("BIOC",M3477,1),0)&gt;1,"BIOCITY","no")</f>
        <v>no</v>
      </c>
      <c r="AB3477" s="2">
        <f>IFERROR(SEARCH("INT",F3477,1),0)+IFERROR(SEARCH("DEV",F3477,1),0)+IFERROR(SEARCH("FC",F3477,1),0)+IFERROR(SEARCH("USD",F3477,1),0)</f>
        <v>0</v>
      </c>
    </row>
    <row r="3478" spans="20:28" x14ac:dyDescent="0.2">
      <c r="T3478" s="6">
        <f>+S3478*N3478</f>
        <v>0</v>
      </c>
      <c r="U3478" s="6">
        <f>+S3478*Q3478</f>
        <v>0</v>
      </c>
      <c r="V3478" s="1" t="str">
        <f>IF(AB3478=0,IFERROR(VLOOKUP(L3478,[1]listaMateriales!A:K,11,0),"-"),"Sin producto")</f>
        <v>Sin Producto</v>
      </c>
      <c r="W3478" s="6">
        <f>+IF(OR(K3478="27",K3478="28",K3478="29"),VLOOKUP(L3478,[1]listaMateriales!A:E,5,0),0)*N3478/1000</f>
        <v>0</v>
      </c>
      <c r="X3478" s="6">
        <f>+IF(W3478=0,0,T3478/W3478)</f>
        <v>0</v>
      </c>
      <c r="Y3478" s="1" t="str">
        <f>MID(L3478,14,1)</f>
        <v/>
      </c>
      <c r="Z3478" s="2" t="str">
        <f>IF(IFERROR(FIND("PUL",M3478,1),0)&gt;1,"pulido","no")</f>
        <v>no</v>
      </c>
      <c r="AA3478" s="2" t="str">
        <f>IF(IFERROR(FIND("BIOC",M3478,1),0)&gt;1,"BIOCITY","no")</f>
        <v>no</v>
      </c>
      <c r="AB3478" s="2">
        <f>IFERROR(SEARCH("INT",F3478,1),0)+IFERROR(SEARCH("DEV",F3478,1),0)+IFERROR(SEARCH("FC",F3478,1),0)+IFERROR(SEARCH("USD",F3478,1),0)</f>
        <v>0</v>
      </c>
    </row>
    <row r="3479" spans="20:28" x14ac:dyDescent="0.2">
      <c r="T3479" s="6">
        <f>+S3479*N3479</f>
        <v>0</v>
      </c>
      <c r="U3479" s="6">
        <f>+S3479*Q3479</f>
        <v>0</v>
      </c>
      <c r="V3479" s="1" t="str">
        <f>IF(AB3479=0,IFERROR(VLOOKUP(L3479,[1]listaMateriales!A:K,11,0),"-"),"Sin producto")</f>
        <v>Sin Producto</v>
      </c>
      <c r="W3479" s="6">
        <f>+IF(OR(K3479="27",K3479="28",K3479="29"),VLOOKUP(L3479,[1]listaMateriales!A:E,5,0),0)*N3479/1000</f>
        <v>0</v>
      </c>
      <c r="X3479" s="6">
        <f>+IF(W3479=0,0,T3479/W3479)</f>
        <v>0</v>
      </c>
      <c r="Y3479" s="1" t="str">
        <f>MID(L3479,14,1)</f>
        <v/>
      </c>
      <c r="Z3479" s="2" t="str">
        <f>IF(IFERROR(FIND("PUL",M3479,1),0)&gt;1,"pulido","no")</f>
        <v>no</v>
      </c>
      <c r="AA3479" s="2" t="str">
        <f>IF(IFERROR(FIND("BIOC",M3479,1),0)&gt;1,"BIOCITY","no")</f>
        <v>no</v>
      </c>
      <c r="AB3479" s="2">
        <f>IFERROR(SEARCH("INT",F3479,1),0)+IFERROR(SEARCH("DEV",F3479,1),0)+IFERROR(SEARCH("FC",F3479,1),0)+IFERROR(SEARCH("USD",F3479,1),0)</f>
        <v>0</v>
      </c>
    </row>
    <row r="3480" spans="20:28" x14ac:dyDescent="0.2">
      <c r="T3480" s="6">
        <f>+S3480*N3480</f>
        <v>0</v>
      </c>
      <c r="U3480" s="6">
        <f>+S3480*Q3480</f>
        <v>0</v>
      </c>
      <c r="V3480" s="1" t="str">
        <f>IF(AB3480=0,IFERROR(VLOOKUP(L3480,[1]listaMateriales!A:K,11,0),"-"),"Sin producto")</f>
        <v>Sin Producto</v>
      </c>
      <c r="W3480" s="6">
        <f>+IF(OR(K3480="27",K3480="28",K3480="29"),VLOOKUP(L3480,[1]listaMateriales!A:E,5,0),0)*N3480/1000</f>
        <v>0</v>
      </c>
      <c r="X3480" s="6">
        <f>+IF(W3480=0,0,T3480/W3480)</f>
        <v>0</v>
      </c>
      <c r="Y3480" s="1" t="str">
        <f>MID(L3480,14,1)</f>
        <v/>
      </c>
      <c r="Z3480" s="2" t="str">
        <f>IF(IFERROR(FIND("PUL",M3480,1),0)&gt;1,"pulido","no")</f>
        <v>no</v>
      </c>
      <c r="AA3480" s="2" t="str">
        <f>IF(IFERROR(FIND("BIOC",M3480,1),0)&gt;1,"BIOCITY","no")</f>
        <v>no</v>
      </c>
      <c r="AB3480" s="2">
        <f>IFERROR(SEARCH("INT",F3480,1),0)+IFERROR(SEARCH("DEV",F3480,1),0)+IFERROR(SEARCH("FC",F3480,1),0)+IFERROR(SEARCH("USD",F3480,1),0)</f>
        <v>0</v>
      </c>
    </row>
    <row r="3481" spans="20:28" x14ac:dyDescent="0.2">
      <c r="T3481" s="6">
        <f>+S3481*N3481</f>
        <v>0</v>
      </c>
      <c r="U3481" s="6">
        <f>+S3481*Q3481</f>
        <v>0</v>
      </c>
      <c r="V3481" s="1" t="str">
        <f>IF(AB3481=0,IFERROR(VLOOKUP(L3481,[1]listaMateriales!A:K,11,0),"-"),"Sin producto")</f>
        <v>Sin Producto</v>
      </c>
      <c r="W3481" s="6">
        <f>+IF(OR(K3481="27",K3481="28",K3481="29"),VLOOKUP(L3481,[1]listaMateriales!A:E,5,0),0)*N3481/1000</f>
        <v>0</v>
      </c>
      <c r="X3481" s="6">
        <f>+IF(W3481=0,0,T3481/W3481)</f>
        <v>0</v>
      </c>
      <c r="Y3481" s="1" t="str">
        <f>MID(L3481,14,1)</f>
        <v/>
      </c>
      <c r="Z3481" s="2" t="str">
        <f>IF(IFERROR(FIND("PUL",M3481,1),0)&gt;1,"pulido","no")</f>
        <v>no</v>
      </c>
      <c r="AA3481" s="2" t="str">
        <f>IF(IFERROR(FIND("BIOC",M3481,1),0)&gt;1,"BIOCITY","no")</f>
        <v>no</v>
      </c>
      <c r="AB3481" s="2">
        <f>IFERROR(SEARCH("INT",F3481,1),0)+IFERROR(SEARCH("DEV",F3481,1),0)+IFERROR(SEARCH("FC",F3481,1),0)+IFERROR(SEARCH("USD",F3481,1),0)</f>
        <v>0</v>
      </c>
    </row>
    <row r="3482" spans="20:28" x14ac:dyDescent="0.2">
      <c r="T3482" s="6">
        <f>+S3482*N3482</f>
        <v>0</v>
      </c>
      <c r="U3482" s="6">
        <f>+S3482*Q3482</f>
        <v>0</v>
      </c>
      <c r="V3482" s="1" t="str">
        <f>IF(AB3482=0,IFERROR(VLOOKUP(L3482,[1]listaMateriales!A:K,11,0),"-"),"Sin producto")</f>
        <v>Sin Producto</v>
      </c>
      <c r="W3482" s="6">
        <f>+IF(OR(K3482="27",K3482="28",K3482="29"),VLOOKUP(L3482,[1]listaMateriales!A:E,5,0),0)*N3482/1000</f>
        <v>0</v>
      </c>
      <c r="X3482" s="6">
        <f>+IF(W3482=0,0,T3482/W3482)</f>
        <v>0</v>
      </c>
      <c r="Y3482" s="1" t="str">
        <f>MID(L3482,14,1)</f>
        <v/>
      </c>
      <c r="Z3482" s="2" t="str">
        <f>IF(IFERROR(FIND("PUL",M3482,1),0)&gt;1,"pulido","no")</f>
        <v>no</v>
      </c>
      <c r="AA3482" s="2" t="str">
        <f>IF(IFERROR(FIND("BIOC",M3482,1),0)&gt;1,"BIOCITY","no")</f>
        <v>no</v>
      </c>
      <c r="AB3482" s="2">
        <f>IFERROR(SEARCH("INT",F3482,1),0)+IFERROR(SEARCH("DEV",F3482,1),0)+IFERROR(SEARCH("FC",F3482,1),0)+IFERROR(SEARCH("USD",F3482,1),0)</f>
        <v>0</v>
      </c>
    </row>
    <row r="3483" spans="20:28" x14ac:dyDescent="0.2">
      <c r="T3483" s="6">
        <f>+S3483*N3483</f>
        <v>0</v>
      </c>
      <c r="U3483" s="6">
        <f>+S3483*Q3483</f>
        <v>0</v>
      </c>
      <c r="V3483" s="1" t="str">
        <f>IF(AB3483=0,IFERROR(VLOOKUP(L3483,[1]listaMateriales!A:K,11,0),"-"),"Sin producto")</f>
        <v>Sin Producto</v>
      </c>
      <c r="W3483" s="6">
        <f>+IF(OR(K3483="27",K3483="28",K3483="29"),VLOOKUP(L3483,[1]listaMateriales!A:E,5,0),0)*N3483/1000</f>
        <v>0</v>
      </c>
      <c r="X3483" s="6">
        <f>+IF(W3483=0,0,T3483/W3483)</f>
        <v>0</v>
      </c>
      <c r="Y3483" s="1" t="str">
        <f>MID(L3483,14,1)</f>
        <v/>
      </c>
      <c r="Z3483" s="2" t="str">
        <f>IF(IFERROR(FIND("PUL",M3483,1),0)&gt;1,"pulido","no")</f>
        <v>no</v>
      </c>
      <c r="AA3483" s="2" t="str">
        <f>IF(IFERROR(FIND("BIOC",M3483,1),0)&gt;1,"BIOCITY","no")</f>
        <v>no</v>
      </c>
      <c r="AB3483" s="2">
        <f>IFERROR(SEARCH("INT",F3483,1),0)+IFERROR(SEARCH("DEV",F3483,1),0)+IFERROR(SEARCH("FC",F3483,1),0)+IFERROR(SEARCH("USD",F3483,1),0)</f>
        <v>0</v>
      </c>
    </row>
    <row r="3484" spans="20:28" x14ac:dyDescent="0.2">
      <c r="T3484" s="6">
        <f>+S3484*N3484</f>
        <v>0</v>
      </c>
      <c r="U3484" s="6">
        <f>+S3484*Q3484</f>
        <v>0</v>
      </c>
      <c r="V3484" s="1" t="str">
        <f>IF(AB3484=0,IFERROR(VLOOKUP(L3484,[1]listaMateriales!A:K,11,0),"-"),"Sin producto")</f>
        <v>Sin Producto</v>
      </c>
      <c r="W3484" s="6">
        <f>+IF(OR(K3484="27",K3484="28",K3484="29"),VLOOKUP(L3484,[1]listaMateriales!A:E,5,0),0)*N3484/1000</f>
        <v>0</v>
      </c>
      <c r="X3484" s="6">
        <f>+IF(W3484=0,0,T3484/W3484)</f>
        <v>0</v>
      </c>
      <c r="Y3484" s="1" t="str">
        <f>MID(L3484,14,1)</f>
        <v/>
      </c>
      <c r="Z3484" s="2" t="str">
        <f>IF(IFERROR(FIND("PUL",M3484,1),0)&gt;1,"pulido","no")</f>
        <v>no</v>
      </c>
      <c r="AA3484" s="2" t="str">
        <f>IF(IFERROR(FIND("BIOC",M3484,1),0)&gt;1,"BIOCITY","no")</f>
        <v>no</v>
      </c>
      <c r="AB3484" s="2">
        <f>IFERROR(SEARCH("INT",F3484,1),0)+IFERROR(SEARCH("DEV",F3484,1),0)+IFERROR(SEARCH("FC",F3484,1),0)+IFERROR(SEARCH("USD",F3484,1),0)</f>
        <v>0</v>
      </c>
    </row>
    <row r="3485" spans="20:28" x14ac:dyDescent="0.2">
      <c r="T3485" s="6">
        <f>+S3485*N3485</f>
        <v>0</v>
      </c>
      <c r="U3485" s="6">
        <f>+S3485*Q3485</f>
        <v>0</v>
      </c>
      <c r="V3485" s="1" t="str">
        <f>IF(AB3485=0,IFERROR(VLOOKUP(L3485,[1]listaMateriales!A:K,11,0),"-"),"Sin producto")</f>
        <v>Sin Producto</v>
      </c>
      <c r="W3485" s="6">
        <f>+IF(OR(K3485="27",K3485="28",K3485="29"),VLOOKUP(L3485,[1]listaMateriales!A:E,5,0),0)*N3485/1000</f>
        <v>0</v>
      </c>
      <c r="X3485" s="6">
        <f>+IF(W3485=0,0,T3485/W3485)</f>
        <v>0</v>
      </c>
      <c r="Y3485" s="1" t="str">
        <f>MID(L3485,14,1)</f>
        <v/>
      </c>
      <c r="Z3485" s="2" t="str">
        <f>IF(IFERROR(FIND("PUL",M3485,1),0)&gt;1,"pulido","no")</f>
        <v>no</v>
      </c>
      <c r="AA3485" s="2" t="str">
        <f>IF(IFERROR(FIND("BIOC",M3485,1),0)&gt;1,"BIOCITY","no")</f>
        <v>no</v>
      </c>
      <c r="AB3485" s="2">
        <f>IFERROR(SEARCH("INT",F3485,1),0)+IFERROR(SEARCH("DEV",F3485,1),0)+IFERROR(SEARCH("FC",F3485,1),0)+IFERROR(SEARCH("USD",F3485,1),0)</f>
        <v>0</v>
      </c>
    </row>
    <row r="3486" spans="20:28" x14ac:dyDescent="0.2">
      <c r="T3486" s="6">
        <f>+S3486*N3486</f>
        <v>0</v>
      </c>
      <c r="U3486" s="6">
        <f>+S3486*Q3486</f>
        <v>0</v>
      </c>
      <c r="V3486" s="1" t="str">
        <f>IF(AB3486=0,IFERROR(VLOOKUP(L3486,[1]listaMateriales!A:K,11,0),"-"),"Sin producto")</f>
        <v>Sin Producto</v>
      </c>
      <c r="W3486" s="6">
        <f>+IF(OR(K3486="27",K3486="28",K3486="29"),VLOOKUP(L3486,[1]listaMateriales!A:E,5,0),0)*N3486/1000</f>
        <v>0</v>
      </c>
      <c r="X3486" s="6">
        <f>+IF(W3486=0,0,T3486/W3486)</f>
        <v>0</v>
      </c>
      <c r="Y3486" s="1" t="str">
        <f>MID(L3486,14,1)</f>
        <v/>
      </c>
      <c r="Z3486" s="2" t="str">
        <f>IF(IFERROR(FIND("PUL",M3486,1),0)&gt;1,"pulido","no")</f>
        <v>no</v>
      </c>
      <c r="AA3486" s="2" t="str">
        <f>IF(IFERROR(FIND("BIOC",M3486,1),0)&gt;1,"BIOCITY","no")</f>
        <v>no</v>
      </c>
      <c r="AB3486" s="2">
        <f>IFERROR(SEARCH("INT",F3486,1),0)+IFERROR(SEARCH("DEV",F3486,1),0)+IFERROR(SEARCH("FC",F3486,1),0)+IFERROR(SEARCH("USD",F3486,1),0)</f>
        <v>0</v>
      </c>
    </row>
    <row r="3487" spans="20:28" x14ac:dyDescent="0.2">
      <c r="T3487" s="6">
        <f>+S3487*N3487</f>
        <v>0</v>
      </c>
      <c r="U3487" s="6">
        <f>+S3487*Q3487</f>
        <v>0</v>
      </c>
      <c r="V3487" s="1" t="str">
        <f>IF(AB3487=0,IFERROR(VLOOKUP(L3487,[1]listaMateriales!A:K,11,0),"-"),"Sin producto")</f>
        <v>Sin Producto</v>
      </c>
      <c r="W3487" s="6">
        <f>+IF(OR(K3487="27",K3487="28",K3487="29"),VLOOKUP(L3487,[1]listaMateriales!A:E,5,0),0)*N3487/1000</f>
        <v>0</v>
      </c>
      <c r="X3487" s="6">
        <f>+IF(W3487=0,0,T3487/W3487)</f>
        <v>0</v>
      </c>
      <c r="Y3487" s="1" t="str">
        <f>MID(L3487,14,1)</f>
        <v/>
      </c>
      <c r="Z3487" s="2" t="str">
        <f>IF(IFERROR(FIND("PUL",M3487,1),0)&gt;1,"pulido","no")</f>
        <v>no</v>
      </c>
      <c r="AA3487" s="2" t="str">
        <f>IF(IFERROR(FIND("BIOC",M3487,1),0)&gt;1,"BIOCITY","no")</f>
        <v>no</v>
      </c>
      <c r="AB3487" s="2">
        <f>IFERROR(SEARCH("INT",F3487,1),0)+IFERROR(SEARCH("DEV",F3487,1),0)+IFERROR(SEARCH("FC",F3487,1),0)+IFERROR(SEARCH("USD",F3487,1),0)</f>
        <v>0</v>
      </c>
    </row>
    <row r="3488" spans="20:28" x14ac:dyDescent="0.2">
      <c r="T3488" s="6">
        <f>+S3488*N3488</f>
        <v>0</v>
      </c>
      <c r="U3488" s="6">
        <f>+S3488*Q3488</f>
        <v>0</v>
      </c>
      <c r="V3488" s="1" t="str">
        <f>IF(AB3488=0,IFERROR(VLOOKUP(L3488,[1]listaMateriales!A:K,11,0),"-"),"Sin producto")</f>
        <v>Sin Producto</v>
      </c>
      <c r="W3488" s="6">
        <f>+IF(OR(K3488="27",K3488="28",K3488="29"),VLOOKUP(L3488,[1]listaMateriales!A:E,5,0),0)*N3488/1000</f>
        <v>0</v>
      </c>
      <c r="X3488" s="6">
        <f>+IF(W3488=0,0,T3488/W3488)</f>
        <v>0</v>
      </c>
      <c r="Y3488" s="1" t="str">
        <f>MID(L3488,14,1)</f>
        <v/>
      </c>
      <c r="Z3488" s="2" t="str">
        <f>IF(IFERROR(FIND("PUL",M3488,1),0)&gt;1,"pulido","no")</f>
        <v>no</v>
      </c>
      <c r="AA3488" s="2" t="str">
        <f>IF(IFERROR(FIND("BIOC",M3488,1),0)&gt;1,"BIOCITY","no")</f>
        <v>no</v>
      </c>
      <c r="AB3488" s="2">
        <f>IFERROR(SEARCH("INT",F3488,1),0)+IFERROR(SEARCH("DEV",F3488,1),0)+IFERROR(SEARCH("FC",F3488,1),0)+IFERROR(SEARCH("USD",F3488,1),0)</f>
        <v>0</v>
      </c>
    </row>
    <row r="3489" spans="20:28" x14ac:dyDescent="0.2">
      <c r="T3489" s="6">
        <f>+S3489*N3489</f>
        <v>0</v>
      </c>
      <c r="U3489" s="6">
        <f>+S3489*Q3489</f>
        <v>0</v>
      </c>
      <c r="V3489" s="1" t="str">
        <f>IF(AB3489=0,IFERROR(VLOOKUP(L3489,[1]listaMateriales!A:K,11,0),"-"),"Sin producto")</f>
        <v>Sin Producto</v>
      </c>
      <c r="W3489" s="6">
        <f>+IF(OR(K3489="27",K3489="28",K3489="29"),VLOOKUP(L3489,[1]listaMateriales!A:E,5,0),0)*N3489/1000</f>
        <v>0</v>
      </c>
      <c r="X3489" s="6">
        <f>+IF(W3489=0,0,T3489/W3489)</f>
        <v>0</v>
      </c>
      <c r="Y3489" s="1" t="str">
        <f>MID(L3489,14,1)</f>
        <v/>
      </c>
      <c r="Z3489" s="2" t="str">
        <f>IF(IFERROR(FIND("PUL",M3489,1),0)&gt;1,"pulido","no")</f>
        <v>no</v>
      </c>
      <c r="AA3489" s="2" t="str">
        <f>IF(IFERROR(FIND("BIOC",M3489,1),0)&gt;1,"BIOCITY","no")</f>
        <v>no</v>
      </c>
      <c r="AB3489" s="2">
        <f>IFERROR(SEARCH("INT",F3489,1),0)+IFERROR(SEARCH("DEV",F3489,1),0)+IFERROR(SEARCH("FC",F3489,1),0)+IFERROR(SEARCH("USD",F3489,1),0)</f>
        <v>0</v>
      </c>
    </row>
    <row r="3490" spans="20:28" x14ac:dyDescent="0.2">
      <c r="T3490" s="6">
        <f>+S3490*N3490</f>
        <v>0</v>
      </c>
      <c r="U3490" s="6">
        <f>+S3490*Q3490</f>
        <v>0</v>
      </c>
      <c r="V3490" s="1" t="str">
        <f>IF(AB3490=0,IFERROR(VLOOKUP(L3490,[1]listaMateriales!A:K,11,0),"-"),"Sin producto")</f>
        <v>Sin Producto</v>
      </c>
      <c r="W3490" s="6">
        <f>+IF(OR(K3490="27",K3490="28",K3490="29"),VLOOKUP(L3490,[1]listaMateriales!A:E,5,0),0)*N3490/1000</f>
        <v>0</v>
      </c>
      <c r="X3490" s="6">
        <f>+IF(W3490=0,0,T3490/W3490)</f>
        <v>0</v>
      </c>
      <c r="Y3490" s="1" t="str">
        <f>MID(L3490,14,1)</f>
        <v/>
      </c>
      <c r="Z3490" s="2" t="str">
        <f>IF(IFERROR(FIND("PUL",M3490,1),0)&gt;1,"pulido","no")</f>
        <v>no</v>
      </c>
      <c r="AA3490" s="2" t="str">
        <f>IF(IFERROR(FIND("BIOC",M3490,1),0)&gt;1,"BIOCITY","no")</f>
        <v>no</v>
      </c>
      <c r="AB3490" s="2">
        <f>IFERROR(SEARCH("INT",F3490,1),0)+IFERROR(SEARCH("DEV",F3490,1),0)+IFERROR(SEARCH("FC",F3490,1),0)+IFERROR(SEARCH("USD",F3490,1),0)</f>
        <v>0</v>
      </c>
    </row>
    <row r="3491" spans="20:28" x14ac:dyDescent="0.2">
      <c r="T3491" s="6">
        <f>+S3491*N3491</f>
        <v>0</v>
      </c>
      <c r="U3491" s="6">
        <f>+S3491*Q3491</f>
        <v>0</v>
      </c>
      <c r="V3491" s="1" t="str">
        <f>IF(AB3491=0,IFERROR(VLOOKUP(L3491,[1]listaMateriales!A:K,11,0),"-"),"Sin producto")</f>
        <v>Sin Producto</v>
      </c>
      <c r="W3491" s="6">
        <f>+IF(OR(K3491="27",K3491="28",K3491="29"),VLOOKUP(L3491,[1]listaMateriales!A:E,5,0),0)*N3491/1000</f>
        <v>0</v>
      </c>
      <c r="X3491" s="6">
        <f>+IF(W3491=0,0,T3491/W3491)</f>
        <v>0</v>
      </c>
      <c r="Y3491" s="1" t="str">
        <f>MID(L3491,14,1)</f>
        <v/>
      </c>
      <c r="Z3491" s="2" t="str">
        <f>IF(IFERROR(FIND("PUL",M3491,1),0)&gt;1,"pulido","no")</f>
        <v>no</v>
      </c>
      <c r="AA3491" s="2" t="str">
        <f>IF(IFERROR(FIND("BIOC",M3491,1),0)&gt;1,"BIOCITY","no")</f>
        <v>no</v>
      </c>
      <c r="AB3491" s="2">
        <f>IFERROR(SEARCH("INT",F3491,1),0)+IFERROR(SEARCH("DEV",F3491,1),0)+IFERROR(SEARCH("FC",F3491,1),0)+IFERROR(SEARCH("USD",F3491,1),0)</f>
        <v>0</v>
      </c>
    </row>
    <row r="3492" spans="20:28" x14ac:dyDescent="0.2">
      <c r="T3492" s="6">
        <f>+S3492*N3492</f>
        <v>0</v>
      </c>
      <c r="U3492" s="6">
        <f>+S3492*Q3492</f>
        <v>0</v>
      </c>
      <c r="V3492" s="1" t="str">
        <f>IF(AB3492=0,IFERROR(VLOOKUP(L3492,[1]listaMateriales!A:K,11,0),"-"),"Sin producto")</f>
        <v>Sin Producto</v>
      </c>
      <c r="W3492" s="6">
        <f>+IF(OR(K3492="27",K3492="28",K3492="29"),VLOOKUP(L3492,[1]listaMateriales!A:E,5,0),0)*N3492/1000</f>
        <v>0</v>
      </c>
      <c r="X3492" s="6">
        <f>+IF(W3492=0,0,T3492/W3492)</f>
        <v>0</v>
      </c>
      <c r="Y3492" s="1" t="str">
        <f>MID(L3492,14,1)</f>
        <v/>
      </c>
      <c r="Z3492" s="2" t="str">
        <f>IF(IFERROR(FIND("PUL",M3492,1),0)&gt;1,"pulido","no")</f>
        <v>no</v>
      </c>
      <c r="AA3492" s="2" t="str">
        <f>IF(IFERROR(FIND("BIOC",M3492,1),0)&gt;1,"BIOCITY","no")</f>
        <v>no</v>
      </c>
      <c r="AB3492" s="2">
        <f>IFERROR(SEARCH("INT",F3492,1),0)+IFERROR(SEARCH("DEV",F3492,1),0)+IFERROR(SEARCH("FC",F3492,1),0)+IFERROR(SEARCH("USD",F3492,1),0)</f>
        <v>0</v>
      </c>
    </row>
    <row r="3493" spans="20:28" x14ac:dyDescent="0.2">
      <c r="T3493" s="6">
        <f>+S3493*N3493</f>
        <v>0</v>
      </c>
      <c r="U3493" s="6">
        <f>+S3493*Q3493</f>
        <v>0</v>
      </c>
      <c r="V3493" s="1" t="str">
        <f>IF(AB3493=0,IFERROR(VLOOKUP(L3493,[1]listaMateriales!A:K,11,0),"-"),"Sin producto")</f>
        <v>Sin Producto</v>
      </c>
      <c r="W3493" s="6">
        <f>+IF(OR(K3493="27",K3493="28",K3493="29"),VLOOKUP(L3493,[1]listaMateriales!A:E,5,0),0)*N3493/1000</f>
        <v>0</v>
      </c>
      <c r="X3493" s="6">
        <f>+IF(W3493=0,0,T3493/W3493)</f>
        <v>0</v>
      </c>
      <c r="Y3493" s="1" t="str">
        <f>MID(L3493,14,1)</f>
        <v/>
      </c>
      <c r="Z3493" s="2" t="str">
        <f>IF(IFERROR(FIND("PUL",M3493,1),0)&gt;1,"pulido","no")</f>
        <v>no</v>
      </c>
      <c r="AA3493" s="2" t="str">
        <f>IF(IFERROR(FIND("BIOC",M3493,1),0)&gt;1,"BIOCITY","no")</f>
        <v>no</v>
      </c>
      <c r="AB3493" s="2">
        <f>IFERROR(SEARCH("INT",F3493,1),0)+IFERROR(SEARCH("DEV",F3493,1),0)+IFERROR(SEARCH("FC",F3493,1),0)+IFERROR(SEARCH("USD",F3493,1),0)</f>
        <v>0</v>
      </c>
    </row>
    <row r="3494" spans="20:28" x14ac:dyDescent="0.2">
      <c r="T3494" s="6">
        <f>+S3494*N3494</f>
        <v>0</v>
      </c>
      <c r="U3494" s="6">
        <f>+S3494*Q3494</f>
        <v>0</v>
      </c>
      <c r="V3494" s="1" t="str">
        <f>IF(AB3494=0,IFERROR(VLOOKUP(L3494,[1]listaMateriales!A:K,11,0),"-"),"Sin producto")</f>
        <v>Sin Producto</v>
      </c>
      <c r="W3494" s="6">
        <f>+IF(OR(K3494="27",K3494="28",K3494="29"),VLOOKUP(L3494,[1]listaMateriales!A:E,5,0),0)*N3494/1000</f>
        <v>0</v>
      </c>
      <c r="X3494" s="6">
        <f>+IF(W3494=0,0,T3494/W3494)</f>
        <v>0</v>
      </c>
      <c r="Y3494" s="1" t="str">
        <f>MID(L3494,14,1)</f>
        <v/>
      </c>
      <c r="Z3494" s="2" t="str">
        <f>IF(IFERROR(FIND("PUL",M3494,1),0)&gt;1,"pulido","no")</f>
        <v>no</v>
      </c>
      <c r="AA3494" s="2" t="str">
        <f>IF(IFERROR(FIND("BIOC",M3494,1),0)&gt;1,"BIOCITY","no")</f>
        <v>no</v>
      </c>
      <c r="AB3494" s="2">
        <f>IFERROR(SEARCH("INT",F3494,1),0)+IFERROR(SEARCH("DEV",F3494,1),0)+IFERROR(SEARCH("FC",F3494,1),0)+IFERROR(SEARCH("USD",F3494,1),0)</f>
        <v>0</v>
      </c>
    </row>
    <row r="3495" spans="20:28" x14ac:dyDescent="0.2">
      <c r="T3495" s="6">
        <f>+S3495*N3495</f>
        <v>0</v>
      </c>
      <c r="U3495" s="6">
        <f>+S3495*Q3495</f>
        <v>0</v>
      </c>
      <c r="V3495" s="1" t="str">
        <f>IF(AB3495=0,IFERROR(VLOOKUP(L3495,[1]listaMateriales!A:K,11,0),"-"),"Sin producto")</f>
        <v>Sin Producto</v>
      </c>
      <c r="W3495" s="6">
        <f>+IF(OR(K3495="27",K3495="28",K3495="29"),VLOOKUP(L3495,[1]listaMateriales!A:E,5,0),0)*N3495/1000</f>
        <v>0</v>
      </c>
      <c r="X3495" s="6">
        <f>+IF(W3495=0,0,T3495/W3495)</f>
        <v>0</v>
      </c>
      <c r="Y3495" s="1" t="str">
        <f>MID(L3495,14,1)</f>
        <v/>
      </c>
      <c r="Z3495" s="2" t="str">
        <f>IF(IFERROR(FIND("PUL",M3495,1),0)&gt;1,"pulido","no")</f>
        <v>no</v>
      </c>
      <c r="AA3495" s="2" t="str">
        <f>IF(IFERROR(FIND("BIOC",M3495,1),0)&gt;1,"BIOCITY","no")</f>
        <v>no</v>
      </c>
      <c r="AB3495" s="2">
        <f>IFERROR(SEARCH("INT",F3495,1),0)+IFERROR(SEARCH("DEV",F3495,1),0)+IFERROR(SEARCH("FC",F3495,1),0)+IFERROR(SEARCH("USD",F3495,1),0)</f>
        <v>0</v>
      </c>
    </row>
    <row r="3496" spans="20:28" x14ac:dyDescent="0.2">
      <c r="T3496" s="6">
        <f>+S3496*N3496</f>
        <v>0</v>
      </c>
      <c r="U3496" s="6">
        <f>+S3496*Q3496</f>
        <v>0</v>
      </c>
      <c r="V3496" s="1" t="str">
        <f>IF(AB3496=0,IFERROR(VLOOKUP(L3496,[1]listaMateriales!A:K,11,0),"-"),"Sin producto")</f>
        <v>Sin Producto</v>
      </c>
      <c r="W3496" s="6">
        <f>+IF(OR(K3496="27",K3496="28",K3496="29"),VLOOKUP(L3496,[1]listaMateriales!A:E,5,0),0)*N3496/1000</f>
        <v>0</v>
      </c>
      <c r="X3496" s="6">
        <f>+IF(W3496=0,0,T3496/W3496)</f>
        <v>0</v>
      </c>
      <c r="Y3496" s="1" t="str">
        <f>MID(L3496,14,1)</f>
        <v/>
      </c>
      <c r="Z3496" s="2" t="str">
        <f>IF(IFERROR(FIND("PUL",M3496,1),0)&gt;1,"pulido","no")</f>
        <v>no</v>
      </c>
      <c r="AA3496" s="2" t="str">
        <f>IF(IFERROR(FIND("BIOC",M3496,1),0)&gt;1,"BIOCITY","no")</f>
        <v>no</v>
      </c>
      <c r="AB3496" s="2">
        <f>IFERROR(SEARCH("INT",F3496,1),0)+IFERROR(SEARCH("DEV",F3496,1),0)+IFERROR(SEARCH("FC",F3496,1),0)+IFERROR(SEARCH("USD",F3496,1),0)</f>
        <v>0</v>
      </c>
    </row>
    <row r="3497" spans="20:28" x14ac:dyDescent="0.2">
      <c r="T3497" s="6">
        <f>+S3497*N3497</f>
        <v>0</v>
      </c>
      <c r="U3497" s="6">
        <f>+S3497*Q3497</f>
        <v>0</v>
      </c>
      <c r="V3497" s="1" t="str">
        <f>IF(AB3497=0,IFERROR(VLOOKUP(L3497,[1]listaMateriales!A:K,11,0),"-"),"Sin producto")</f>
        <v>Sin Producto</v>
      </c>
      <c r="W3497" s="6">
        <f>+IF(OR(K3497="27",K3497="28",K3497="29"),VLOOKUP(L3497,[1]listaMateriales!A:E,5,0),0)*N3497/1000</f>
        <v>0</v>
      </c>
      <c r="X3497" s="6">
        <f>+IF(W3497=0,0,T3497/W3497)</f>
        <v>0</v>
      </c>
      <c r="Y3497" s="1" t="str">
        <f>MID(L3497,14,1)</f>
        <v/>
      </c>
      <c r="Z3497" s="2" t="str">
        <f>IF(IFERROR(FIND("PUL",M3497,1),0)&gt;1,"pulido","no")</f>
        <v>no</v>
      </c>
      <c r="AA3497" s="2" t="str">
        <f>IF(IFERROR(FIND("BIOC",M3497,1),0)&gt;1,"BIOCITY","no")</f>
        <v>no</v>
      </c>
      <c r="AB3497" s="2">
        <f>IFERROR(SEARCH("INT",F3497,1),0)+IFERROR(SEARCH("DEV",F3497,1),0)+IFERROR(SEARCH("FC",F3497,1),0)+IFERROR(SEARCH("USD",F3497,1),0)</f>
        <v>0</v>
      </c>
    </row>
    <row r="3498" spans="20:28" x14ac:dyDescent="0.2">
      <c r="T3498" s="6">
        <f>+S3498*N3498</f>
        <v>0</v>
      </c>
      <c r="U3498" s="6">
        <f>+S3498*Q3498</f>
        <v>0</v>
      </c>
      <c r="V3498" s="1" t="str">
        <f>IF(AB3498=0,IFERROR(VLOOKUP(L3498,[1]listaMateriales!A:K,11,0),"-"),"Sin producto")</f>
        <v>Sin Producto</v>
      </c>
      <c r="W3498" s="6">
        <f>+IF(OR(K3498="27",K3498="28",K3498="29"),VLOOKUP(L3498,[1]listaMateriales!A:E,5,0),0)*N3498/1000</f>
        <v>0</v>
      </c>
      <c r="X3498" s="6">
        <f>+IF(W3498=0,0,T3498/W3498)</f>
        <v>0</v>
      </c>
      <c r="Y3498" s="1" t="str">
        <f>MID(L3498,14,1)</f>
        <v/>
      </c>
      <c r="Z3498" s="2" t="str">
        <f>IF(IFERROR(FIND("PUL",M3498,1),0)&gt;1,"pulido","no")</f>
        <v>no</v>
      </c>
      <c r="AA3498" s="2" t="str">
        <f>IF(IFERROR(FIND("BIOC",M3498,1),0)&gt;1,"BIOCITY","no")</f>
        <v>no</v>
      </c>
      <c r="AB3498" s="2">
        <f>IFERROR(SEARCH("INT",F3498,1),0)+IFERROR(SEARCH("DEV",F3498,1),0)+IFERROR(SEARCH("FC",F3498,1),0)+IFERROR(SEARCH("USD",F3498,1),0)</f>
        <v>0</v>
      </c>
    </row>
    <row r="3499" spans="20:28" x14ac:dyDescent="0.2">
      <c r="T3499" s="6">
        <f>+S3499*N3499</f>
        <v>0</v>
      </c>
      <c r="U3499" s="6">
        <f>+S3499*Q3499</f>
        <v>0</v>
      </c>
      <c r="V3499" s="1" t="str">
        <f>IF(AB3499=0,IFERROR(VLOOKUP(L3499,[1]listaMateriales!A:K,11,0),"-"),"Sin producto")</f>
        <v>Sin Producto</v>
      </c>
      <c r="W3499" s="6">
        <f>+IF(OR(K3499="27",K3499="28",K3499="29"),VLOOKUP(L3499,[1]listaMateriales!A:E,5,0),0)*N3499/1000</f>
        <v>0</v>
      </c>
      <c r="X3499" s="6">
        <f>+IF(W3499=0,0,T3499/W3499)</f>
        <v>0</v>
      </c>
      <c r="Y3499" s="1" t="str">
        <f>MID(L3499,14,1)</f>
        <v/>
      </c>
      <c r="Z3499" s="2" t="str">
        <f>IF(IFERROR(FIND("PUL",M3499,1),0)&gt;1,"pulido","no")</f>
        <v>no</v>
      </c>
      <c r="AA3499" s="2" t="str">
        <f>IF(IFERROR(FIND("BIOC",M3499,1),0)&gt;1,"BIOCITY","no")</f>
        <v>no</v>
      </c>
      <c r="AB3499" s="2">
        <f>IFERROR(SEARCH("INT",F3499,1),0)+IFERROR(SEARCH("DEV",F3499,1),0)+IFERROR(SEARCH("FC",F3499,1),0)+IFERROR(SEARCH("USD",F3499,1),0)</f>
        <v>0</v>
      </c>
    </row>
    <row r="3500" spans="20:28" x14ac:dyDescent="0.2">
      <c r="T3500" s="6">
        <f>+S3500*N3500</f>
        <v>0</v>
      </c>
      <c r="U3500" s="6">
        <f>+S3500*Q3500</f>
        <v>0</v>
      </c>
      <c r="V3500" s="1" t="str">
        <f>IF(AB3500=0,IFERROR(VLOOKUP(L3500,[1]listaMateriales!A:K,11,0),"-"),"Sin producto")</f>
        <v>Sin Producto</v>
      </c>
      <c r="W3500" s="6">
        <f>+IF(OR(K3500="27",K3500="28",K3500="29"),VLOOKUP(L3500,[1]listaMateriales!A:E,5,0),0)*N3500/1000</f>
        <v>0</v>
      </c>
      <c r="X3500" s="6">
        <f>+IF(W3500=0,0,T3500/W3500)</f>
        <v>0</v>
      </c>
      <c r="Y3500" s="1" t="str">
        <f>MID(L3500,14,1)</f>
        <v/>
      </c>
      <c r="Z3500" s="2" t="str">
        <f>IF(IFERROR(FIND("PUL",M3500,1),0)&gt;1,"pulido","no")</f>
        <v>no</v>
      </c>
      <c r="AA3500" s="2" t="str">
        <f>IF(IFERROR(FIND("BIOC",M3500,1),0)&gt;1,"BIOCITY","no")</f>
        <v>no</v>
      </c>
      <c r="AB3500" s="2">
        <f>IFERROR(SEARCH("INT",F3500,1),0)+IFERROR(SEARCH("DEV",F3500,1),0)+IFERROR(SEARCH("FC",F3500,1),0)+IFERROR(SEARCH("USD",F3500,1),0)</f>
        <v>0</v>
      </c>
    </row>
    <row r="3501" spans="20:28" x14ac:dyDescent="0.2">
      <c r="T3501" s="6">
        <f>+S3501*N3501</f>
        <v>0</v>
      </c>
      <c r="U3501" s="6">
        <f>+S3501*Q3501</f>
        <v>0</v>
      </c>
      <c r="V3501" s="1" t="str">
        <f>IF(AB3501=0,IFERROR(VLOOKUP(L3501,[1]listaMateriales!A:K,11,0),"-"),"Sin producto")</f>
        <v>Sin Producto</v>
      </c>
      <c r="W3501" s="6">
        <f>+IF(OR(K3501="27",K3501="28",K3501="29"),VLOOKUP(L3501,[1]listaMateriales!A:E,5,0),0)*N3501/1000</f>
        <v>0</v>
      </c>
      <c r="X3501" s="6">
        <f>+IF(W3501=0,0,T3501/W3501)</f>
        <v>0</v>
      </c>
      <c r="Y3501" s="1" t="str">
        <f>MID(L3501,14,1)</f>
        <v/>
      </c>
      <c r="Z3501" s="2" t="str">
        <f>IF(IFERROR(FIND("PUL",M3501,1),0)&gt;1,"pulido","no")</f>
        <v>no</v>
      </c>
      <c r="AA3501" s="2" t="str">
        <f>IF(IFERROR(FIND("BIOC",M3501,1),0)&gt;1,"BIOCITY","no")</f>
        <v>no</v>
      </c>
      <c r="AB3501" s="2">
        <f>IFERROR(SEARCH("INT",F3501,1),0)+IFERROR(SEARCH("DEV",F3501,1),0)+IFERROR(SEARCH("FC",F3501,1),0)+IFERROR(SEARCH("USD",F3501,1),0)</f>
        <v>0</v>
      </c>
    </row>
    <row r="3502" spans="20:28" x14ac:dyDescent="0.2">
      <c r="T3502" s="6">
        <f>+S3502*N3502</f>
        <v>0</v>
      </c>
      <c r="U3502" s="6">
        <f>+S3502*Q3502</f>
        <v>0</v>
      </c>
      <c r="V3502" s="1" t="str">
        <f>IF(AB3502=0,IFERROR(VLOOKUP(L3502,[1]listaMateriales!A:K,11,0),"-"),"Sin producto")</f>
        <v>Sin Producto</v>
      </c>
      <c r="W3502" s="6">
        <f>+IF(OR(K3502="27",K3502="28",K3502="29"),VLOOKUP(L3502,[1]listaMateriales!A:E,5,0),0)*N3502/1000</f>
        <v>0</v>
      </c>
      <c r="X3502" s="6">
        <f>+IF(W3502=0,0,T3502/W3502)</f>
        <v>0</v>
      </c>
      <c r="Y3502" s="1" t="str">
        <f>MID(L3502,14,1)</f>
        <v/>
      </c>
      <c r="Z3502" s="2" t="str">
        <f>IF(IFERROR(FIND("PUL",M3502,1),0)&gt;1,"pulido","no")</f>
        <v>no</v>
      </c>
      <c r="AA3502" s="2" t="str">
        <f>IF(IFERROR(FIND("BIOC",M3502,1),0)&gt;1,"BIOCITY","no")</f>
        <v>no</v>
      </c>
      <c r="AB3502" s="2">
        <f>IFERROR(SEARCH("INT",F3502,1),0)+IFERROR(SEARCH("DEV",F3502,1),0)+IFERROR(SEARCH("FC",F3502,1),0)+IFERROR(SEARCH("USD",F3502,1),0)</f>
        <v>0</v>
      </c>
    </row>
    <row r="3503" spans="20:28" x14ac:dyDescent="0.2">
      <c r="T3503" s="6">
        <f>+S3503*N3503</f>
        <v>0</v>
      </c>
      <c r="U3503" s="6">
        <f>+S3503*Q3503</f>
        <v>0</v>
      </c>
      <c r="V3503" s="1" t="str">
        <f>IF(AB3503=0,IFERROR(VLOOKUP(L3503,[1]listaMateriales!A:K,11,0),"-"),"Sin producto")</f>
        <v>Sin Producto</v>
      </c>
      <c r="W3503" s="6">
        <f>+IF(OR(K3503="27",K3503="28",K3503="29"),VLOOKUP(L3503,[1]listaMateriales!A:E,5,0),0)*N3503/1000</f>
        <v>0</v>
      </c>
      <c r="X3503" s="6">
        <f>+IF(W3503=0,0,T3503/W3503)</f>
        <v>0</v>
      </c>
      <c r="Y3503" s="1" t="str">
        <f>MID(L3503,14,1)</f>
        <v/>
      </c>
      <c r="Z3503" s="2" t="str">
        <f>IF(IFERROR(FIND("PUL",M3503,1),0)&gt;1,"pulido","no")</f>
        <v>no</v>
      </c>
      <c r="AA3503" s="2" t="str">
        <f>IF(IFERROR(FIND("BIOC",M3503,1),0)&gt;1,"BIOCITY","no")</f>
        <v>no</v>
      </c>
      <c r="AB3503" s="2">
        <f>IFERROR(SEARCH("INT",F3503,1),0)+IFERROR(SEARCH("DEV",F3503,1),0)+IFERROR(SEARCH("FC",F3503,1),0)+IFERROR(SEARCH("USD",F3503,1),0)</f>
        <v>0</v>
      </c>
    </row>
    <row r="3504" spans="20:28" x14ac:dyDescent="0.2">
      <c r="T3504" s="6">
        <f>+S3504*N3504</f>
        <v>0</v>
      </c>
      <c r="U3504" s="6">
        <f>+S3504*Q3504</f>
        <v>0</v>
      </c>
      <c r="V3504" s="1" t="str">
        <f>IF(AB3504=0,IFERROR(VLOOKUP(L3504,[1]listaMateriales!A:K,11,0),"-"),"Sin producto")</f>
        <v>Sin Producto</v>
      </c>
      <c r="W3504" s="6">
        <f>+IF(OR(K3504="27",K3504="28",K3504="29"),VLOOKUP(L3504,[1]listaMateriales!A:E,5,0),0)*N3504/1000</f>
        <v>0</v>
      </c>
      <c r="X3504" s="6">
        <f>+IF(W3504=0,0,T3504/W3504)</f>
        <v>0</v>
      </c>
      <c r="Y3504" s="1" t="str">
        <f>MID(L3504,14,1)</f>
        <v/>
      </c>
      <c r="Z3504" s="2" t="str">
        <f>IF(IFERROR(FIND("PUL",M3504,1),0)&gt;1,"pulido","no")</f>
        <v>no</v>
      </c>
      <c r="AA3504" s="2" t="str">
        <f>IF(IFERROR(FIND("BIOC",M3504,1),0)&gt;1,"BIOCITY","no")</f>
        <v>no</v>
      </c>
      <c r="AB3504" s="2">
        <f>IFERROR(SEARCH("INT",F3504,1),0)+IFERROR(SEARCH("DEV",F3504,1),0)+IFERROR(SEARCH("FC",F3504,1),0)+IFERROR(SEARCH("USD",F3504,1),0)</f>
        <v>0</v>
      </c>
    </row>
    <row r="3505" spans="20:28" x14ac:dyDescent="0.2">
      <c r="T3505" s="6">
        <f>+S3505*N3505</f>
        <v>0</v>
      </c>
      <c r="U3505" s="6">
        <f>+S3505*Q3505</f>
        <v>0</v>
      </c>
      <c r="V3505" s="1" t="str">
        <f>IF(AB3505=0,IFERROR(VLOOKUP(L3505,[1]listaMateriales!A:K,11,0),"-"),"Sin producto")</f>
        <v>Sin Producto</v>
      </c>
      <c r="W3505" s="6">
        <f>+IF(OR(K3505="27",K3505="28",K3505="29"),VLOOKUP(L3505,[1]listaMateriales!A:E,5,0),0)*N3505/1000</f>
        <v>0</v>
      </c>
      <c r="X3505" s="6">
        <f>+IF(W3505=0,0,T3505/W3505)</f>
        <v>0</v>
      </c>
      <c r="Y3505" s="1" t="str">
        <f>MID(L3505,14,1)</f>
        <v/>
      </c>
      <c r="Z3505" s="2" t="str">
        <f>IF(IFERROR(FIND("PUL",M3505,1),0)&gt;1,"pulido","no")</f>
        <v>no</v>
      </c>
      <c r="AA3505" s="2" t="str">
        <f>IF(IFERROR(FIND("BIOC",M3505,1),0)&gt;1,"BIOCITY","no")</f>
        <v>no</v>
      </c>
      <c r="AB3505" s="2">
        <f>IFERROR(SEARCH("INT",F3505,1),0)+IFERROR(SEARCH("DEV",F3505,1),0)+IFERROR(SEARCH("FC",F3505,1),0)+IFERROR(SEARCH("USD",F3505,1),0)</f>
        <v>0</v>
      </c>
    </row>
    <row r="3506" spans="20:28" x14ac:dyDescent="0.2">
      <c r="T3506" s="6">
        <f>+S3506*N3506</f>
        <v>0</v>
      </c>
      <c r="U3506" s="6">
        <f>+S3506*Q3506</f>
        <v>0</v>
      </c>
      <c r="V3506" s="1" t="str">
        <f>IF(AB3506=0,IFERROR(VLOOKUP(L3506,[1]listaMateriales!A:K,11,0),"-"),"Sin producto")</f>
        <v>Sin Producto</v>
      </c>
      <c r="W3506" s="6">
        <f>+IF(OR(K3506="27",K3506="28",K3506="29"),VLOOKUP(L3506,[1]listaMateriales!A:E,5,0),0)*N3506/1000</f>
        <v>0</v>
      </c>
      <c r="X3506" s="6">
        <f>+IF(W3506=0,0,T3506/W3506)</f>
        <v>0</v>
      </c>
      <c r="Y3506" s="1" t="str">
        <f>MID(L3506,14,1)</f>
        <v/>
      </c>
      <c r="Z3506" s="2" t="str">
        <f>IF(IFERROR(FIND("PUL",M3506,1),0)&gt;1,"pulido","no")</f>
        <v>no</v>
      </c>
      <c r="AA3506" s="2" t="str">
        <f>IF(IFERROR(FIND("BIOC",M3506,1),0)&gt;1,"BIOCITY","no")</f>
        <v>no</v>
      </c>
      <c r="AB3506" s="2">
        <f>IFERROR(SEARCH("INT",F3506,1),0)+IFERROR(SEARCH("DEV",F3506,1),0)+IFERROR(SEARCH("FC",F3506,1),0)+IFERROR(SEARCH("USD",F3506,1),0)</f>
        <v>0</v>
      </c>
    </row>
    <row r="3507" spans="20:28" x14ac:dyDescent="0.2">
      <c r="T3507" s="6">
        <f>+S3507*N3507</f>
        <v>0</v>
      </c>
      <c r="U3507" s="6">
        <f>+S3507*Q3507</f>
        <v>0</v>
      </c>
      <c r="V3507" s="1" t="str">
        <f>IF(AB3507=0,IFERROR(VLOOKUP(L3507,[1]listaMateriales!A:K,11,0),"-"),"Sin producto")</f>
        <v>Sin Producto</v>
      </c>
      <c r="W3507" s="6">
        <f>+IF(OR(K3507="27",K3507="28",K3507="29"),VLOOKUP(L3507,[1]listaMateriales!A:E,5,0),0)*N3507/1000</f>
        <v>0</v>
      </c>
      <c r="X3507" s="6">
        <f>+IF(W3507=0,0,T3507/W3507)</f>
        <v>0</v>
      </c>
      <c r="Y3507" s="1" t="str">
        <f>MID(L3507,14,1)</f>
        <v/>
      </c>
      <c r="Z3507" s="2" t="str">
        <f>IF(IFERROR(FIND("PUL",M3507,1),0)&gt;1,"pulido","no")</f>
        <v>no</v>
      </c>
      <c r="AA3507" s="2" t="str">
        <f>IF(IFERROR(FIND("BIOC",M3507,1),0)&gt;1,"BIOCITY","no")</f>
        <v>no</v>
      </c>
      <c r="AB3507" s="2">
        <f>IFERROR(SEARCH("INT",F3507,1),0)+IFERROR(SEARCH("DEV",F3507,1),0)+IFERROR(SEARCH("FC",F3507,1),0)+IFERROR(SEARCH("USD",F3507,1),0)</f>
        <v>0</v>
      </c>
    </row>
    <row r="3508" spans="20:28" x14ac:dyDescent="0.2">
      <c r="T3508" s="6">
        <f>+S3508*N3508</f>
        <v>0</v>
      </c>
      <c r="U3508" s="6">
        <f>+S3508*Q3508</f>
        <v>0</v>
      </c>
      <c r="V3508" s="1" t="str">
        <f>IF(AB3508=0,IFERROR(VLOOKUP(L3508,[1]listaMateriales!A:K,11,0),"-"),"Sin producto")</f>
        <v>Sin Producto</v>
      </c>
      <c r="W3508" s="6">
        <f>+IF(OR(K3508="27",K3508="28",K3508="29"),VLOOKUP(L3508,[1]listaMateriales!A:E,5,0),0)*N3508/1000</f>
        <v>0</v>
      </c>
      <c r="X3508" s="6">
        <f>+IF(W3508=0,0,T3508/W3508)</f>
        <v>0</v>
      </c>
      <c r="Y3508" s="1" t="str">
        <f>MID(L3508,14,1)</f>
        <v/>
      </c>
      <c r="Z3508" s="2" t="str">
        <f>IF(IFERROR(FIND("PUL",M3508,1),0)&gt;1,"pulido","no")</f>
        <v>no</v>
      </c>
      <c r="AA3508" s="2" t="str">
        <f>IF(IFERROR(FIND("BIOC",M3508,1),0)&gt;1,"BIOCITY","no")</f>
        <v>no</v>
      </c>
      <c r="AB3508" s="2">
        <f>IFERROR(SEARCH("INT",F3508,1),0)+IFERROR(SEARCH("DEV",F3508,1),0)+IFERROR(SEARCH("FC",F3508,1),0)+IFERROR(SEARCH("USD",F3508,1),0)</f>
        <v>0</v>
      </c>
    </row>
    <row r="3509" spans="20:28" x14ac:dyDescent="0.2">
      <c r="T3509" s="6">
        <f>+S3509*N3509</f>
        <v>0</v>
      </c>
      <c r="U3509" s="6">
        <f>+S3509*Q3509</f>
        <v>0</v>
      </c>
      <c r="V3509" s="1" t="str">
        <f>IF(AB3509=0,IFERROR(VLOOKUP(L3509,[1]listaMateriales!A:K,11,0),"-"),"Sin producto")</f>
        <v>Sin Producto</v>
      </c>
      <c r="W3509" s="6">
        <f>+IF(OR(K3509="27",K3509="28",K3509="29"),VLOOKUP(L3509,[1]listaMateriales!A:E,5,0),0)*N3509/1000</f>
        <v>0</v>
      </c>
      <c r="X3509" s="6">
        <f>+IF(W3509=0,0,T3509/W3509)</f>
        <v>0</v>
      </c>
      <c r="Y3509" s="1" t="str">
        <f>MID(L3509,14,1)</f>
        <v/>
      </c>
      <c r="Z3509" s="2" t="str">
        <f>IF(IFERROR(FIND("PUL",M3509,1),0)&gt;1,"pulido","no")</f>
        <v>no</v>
      </c>
      <c r="AA3509" s="2" t="str">
        <f>IF(IFERROR(FIND("BIOC",M3509,1),0)&gt;1,"BIOCITY","no")</f>
        <v>no</v>
      </c>
      <c r="AB3509" s="2">
        <f>IFERROR(SEARCH("INT",F3509,1),0)+IFERROR(SEARCH("DEV",F3509,1),0)+IFERROR(SEARCH("FC",F3509,1),0)+IFERROR(SEARCH("USD",F3509,1),0)</f>
        <v>0</v>
      </c>
    </row>
    <row r="3510" spans="20:28" x14ac:dyDescent="0.2">
      <c r="T3510" s="6">
        <f>+S3510*N3510</f>
        <v>0</v>
      </c>
      <c r="U3510" s="6">
        <f>+S3510*Q3510</f>
        <v>0</v>
      </c>
      <c r="V3510" s="1" t="str">
        <f>IF(AB3510=0,IFERROR(VLOOKUP(L3510,[1]listaMateriales!A:K,11,0),"-"),"Sin producto")</f>
        <v>Sin Producto</v>
      </c>
      <c r="W3510" s="6">
        <f>+IF(OR(K3510="27",K3510="28",K3510="29"),VLOOKUP(L3510,[1]listaMateriales!A:E,5,0),0)*N3510/1000</f>
        <v>0</v>
      </c>
      <c r="X3510" s="6">
        <f>+IF(W3510=0,0,T3510/W3510)</f>
        <v>0</v>
      </c>
      <c r="Y3510" s="1" t="str">
        <f>MID(L3510,14,1)</f>
        <v/>
      </c>
      <c r="Z3510" s="2" t="str">
        <f>IF(IFERROR(FIND("PUL",M3510,1),0)&gt;1,"pulido","no")</f>
        <v>no</v>
      </c>
      <c r="AA3510" s="2" t="str">
        <f>IF(IFERROR(FIND("BIOC",M3510,1),0)&gt;1,"BIOCITY","no")</f>
        <v>no</v>
      </c>
      <c r="AB3510" s="2">
        <f>IFERROR(SEARCH("INT",F3510,1),0)+IFERROR(SEARCH("DEV",F3510,1),0)+IFERROR(SEARCH("FC",F3510,1),0)+IFERROR(SEARCH("USD",F3510,1),0)</f>
        <v>0</v>
      </c>
    </row>
    <row r="3511" spans="20:28" x14ac:dyDescent="0.2">
      <c r="T3511" s="6">
        <f>+S3511*N3511</f>
        <v>0</v>
      </c>
      <c r="U3511" s="6">
        <f>+S3511*Q3511</f>
        <v>0</v>
      </c>
      <c r="V3511" s="1" t="str">
        <f>IF(AB3511=0,IFERROR(VLOOKUP(L3511,[1]listaMateriales!A:K,11,0),"-"),"Sin producto")</f>
        <v>Sin Producto</v>
      </c>
      <c r="W3511" s="6">
        <f>+IF(OR(K3511="27",K3511="28",K3511="29"),VLOOKUP(L3511,[1]listaMateriales!A:E,5,0),0)*N3511/1000</f>
        <v>0</v>
      </c>
      <c r="X3511" s="6">
        <f>+IF(W3511=0,0,T3511/W3511)</f>
        <v>0</v>
      </c>
      <c r="Y3511" s="1" t="str">
        <f>MID(L3511,14,1)</f>
        <v/>
      </c>
      <c r="Z3511" s="2" t="str">
        <f>IF(IFERROR(FIND("PUL",M3511,1),0)&gt;1,"pulido","no")</f>
        <v>no</v>
      </c>
      <c r="AA3511" s="2" t="str">
        <f>IF(IFERROR(FIND("BIOC",M3511,1),0)&gt;1,"BIOCITY","no")</f>
        <v>no</v>
      </c>
      <c r="AB3511" s="2">
        <f>IFERROR(SEARCH("INT",F3511,1),0)+IFERROR(SEARCH("DEV",F3511,1),0)+IFERROR(SEARCH("FC",F3511,1),0)+IFERROR(SEARCH("USD",F3511,1),0)</f>
        <v>0</v>
      </c>
    </row>
    <row r="3512" spans="20:28" x14ac:dyDescent="0.2">
      <c r="T3512" s="6">
        <f>+S3512*N3512</f>
        <v>0</v>
      </c>
      <c r="U3512" s="6">
        <f>+S3512*Q3512</f>
        <v>0</v>
      </c>
      <c r="V3512" s="1" t="str">
        <f>IF(AB3512=0,IFERROR(VLOOKUP(L3512,[1]listaMateriales!A:K,11,0),"-"),"Sin producto")</f>
        <v>Sin Producto</v>
      </c>
      <c r="W3512" s="6">
        <f>+IF(OR(K3512="27",K3512="28",K3512="29"),VLOOKUP(L3512,[1]listaMateriales!A:E,5,0),0)*N3512/1000</f>
        <v>0</v>
      </c>
      <c r="X3512" s="6">
        <f>+IF(W3512=0,0,T3512/W3512)</f>
        <v>0</v>
      </c>
      <c r="Y3512" s="1" t="str">
        <f>MID(L3512,14,1)</f>
        <v/>
      </c>
      <c r="Z3512" s="2" t="str">
        <f>IF(IFERROR(FIND("PUL",M3512,1),0)&gt;1,"pulido","no")</f>
        <v>no</v>
      </c>
      <c r="AA3512" s="2" t="str">
        <f>IF(IFERROR(FIND("BIOC",M3512,1),0)&gt;1,"BIOCITY","no")</f>
        <v>no</v>
      </c>
      <c r="AB3512" s="2">
        <f>IFERROR(SEARCH("INT",F3512,1),0)+IFERROR(SEARCH("DEV",F3512,1),0)+IFERROR(SEARCH("FC",F3512,1),0)+IFERROR(SEARCH("USD",F3512,1),0)</f>
        <v>0</v>
      </c>
    </row>
    <row r="3513" spans="20:28" x14ac:dyDescent="0.2">
      <c r="T3513" s="6">
        <f>+S3513*N3513</f>
        <v>0</v>
      </c>
      <c r="U3513" s="6">
        <f>+S3513*Q3513</f>
        <v>0</v>
      </c>
      <c r="V3513" s="1" t="str">
        <f>IF(AB3513=0,IFERROR(VLOOKUP(L3513,[1]listaMateriales!A:K,11,0),"-"),"Sin producto")</f>
        <v>Sin Producto</v>
      </c>
      <c r="W3513" s="6">
        <f>+IF(OR(K3513="27",K3513="28",K3513="29"),VLOOKUP(L3513,[1]listaMateriales!A:E,5,0),0)*N3513/1000</f>
        <v>0</v>
      </c>
      <c r="X3513" s="6">
        <f>+IF(W3513=0,0,T3513/W3513)</f>
        <v>0</v>
      </c>
      <c r="Y3513" s="1" t="str">
        <f>MID(L3513,14,1)</f>
        <v/>
      </c>
      <c r="Z3513" s="2" t="str">
        <f>IF(IFERROR(FIND("PUL",M3513,1),0)&gt;1,"pulido","no")</f>
        <v>no</v>
      </c>
      <c r="AA3513" s="2" t="str">
        <f>IF(IFERROR(FIND("BIOC",M3513,1),0)&gt;1,"BIOCITY","no")</f>
        <v>no</v>
      </c>
      <c r="AB3513" s="2">
        <f>IFERROR(SEARCH("INT",F3513,1),0)+IFERROR(SEARCH("DEV",F3513,1),0)+IFERROR(SEARCH("FC",F3513,1),0)+IFERROR(SEARCH("USD",F3513,1),0)</f>
        <v>0</v>
      </c>
    </row>
    <row r="3514" spans="20:28" x14ac:dyDescent="0.2">
      <c r="T3514" s="6">
        <f>+S3514*N3514</f>
        <v>0</v>
      </c>
      <c r="U3514" s="6">
        <f>+S3514*Q3514</f>
        <v>0</v>
      </c>
      <c r="V3514" s="1" t="str">
        <f>IF(AB3514=0,IFERROR(VLOOKUP(L3514,[1]listaMateriales!A:K,11,0),"-"),"Sin producto")</f>
        <v>Sin Producto</v>
      </c>
      <c r="W3514" s="6">
        <f>+IF(OR(K3514="27",K3514="28",K3514="29"),VLOOKUP(L3514,[1]listaMateriales!A:E,5,0),0)*N3514/1000</f>
        <v>0</v>
      </c>
      <c r="X3514" s="6">
        <f>+IF(W3514=0,0,T3514/W3514)</f>
        <v>0</v>
      </c>
      <c r="Y3514" s="1" t="str">
        <f>MID(L3514,14,1)</f>
        <v/>
      </c>
      <c r="Z3514" s="2" t="str">
        <f>IF(IFERROR(FIND("PUL",M3514,1),0)&gt;1,"pulido","no")</f>
        <v>no</v>
      </c>
      <c r="AA3514" s="2" t="str">
        <f>IF(IFERROR(FIND("BIOC",M3514,1),0)&gt;1,"BIOCITY","no")</f>
        <v>no</v>
      </c>
      <c r="AB3514" s="2">
        <f>IFERROR(SEARCH("INT",F3514,1),0)+IFERROR(SEARCH("DEV",F3514,1),0)+IFERROR(SEARCH("FC",F3514,1),0)+IFERROR(SEARCH("USD",F3514,1),0)</f>
        <v>0</v>
      </c>
    </row>
    <row r="3515" spans="20:28" x14ac:dyDescent="0.2">
      <c r="T3515" s="6">
        <f>+S3515*N3515</f>
        <v>0</v>
      </c>
      <c r="U3515" s="6">
        <f>+S3515*Q3515</f>
        <v>0</v>
      </c>
      <c r="V3515" s="1" t="str">
        <f>IF(AB3515=0,IFERROR(VLOOKUP(L3515,[1]listaMateriales!A:K,11,0),"-"),"Sin producto")</f>
        <v>Sin Producto</v>
      </c>
      <c r="W3515" s="6">
        <f>+IF(OR(K3515="27",K3515="28",K3515="29"),VLOOKUP(L3515,[1]listaMateriales!A:E,5,0),0)*N3515/1000</f>
        <v>0</v>
      </c>
      <c r="X3515" s="6">
        <f>+IF(W3515=0,0,T3515/W3515)</f>
        <v>0</v>
      </c>
      <c r="Y3515" s="1" t="str">
        <f>MID(L3515,14,1)</f>
        <v/>
      </c>
      <c r="Z3515" s="2" t="str">
        <f>IF(IFERROR(FIND("PUL",M3515,1),0)&gt;1,"pulido","no")</f>
        <v>no</v>
      </c>
      <c r="AA3515" s="2" t="str">
        <f>IF(IFERROR(FIND("BIOC",M3515,1),0)&gt;1,"BIOCITY","no")</f>
        <v>no</v>
      </c>
      <c r="AB3515" s="2">
        <f>IFERROR(SEARCH("INT",F3515,1),0)+IFERROR(SEARCH("DEV",F3515,1),0)+IFERROR(SEARCH("FC",F3515,1),0)+IFERROR(SEARCH("USD",F3515,1),0)</f>
        <v>0</v>
      </c>
    </row>
    <row r="3516" spans="20:28" x14ac:dyDescent="0.2">
      <c r="T3516" s="6">
        <f>+S3516*N3516</f>
        <v>0</v>
      </c>
      <c r="U3516" s="6">
        <f>+S3516*Q3516</f>
        <v>0</v>
      </c>
      <c r="V3516" s="1" t="str">
        <f>IF(AB3516=0,IFERROR(VLOOKUP(L3516,[1]listaMateriales!A:K,11,0),"-"),"Sin producto")</f>
        <v>Sin Producto</v>
      </c>
      <c r="W3516" s="6">
        <f>+IF(OR(K3516="27",K3516="28",K3516="29"),VLOOKUP(L3516,[1]listaMateriales!A:E,5,0),0)*N3516/1000</f>
        <v>0</v>
      </c>
      <c r="X3516" s="6">
        <f>+IF(W3516=0,0,T3516/W3516)</f>
        <v>0</v>
      </c>
      <c r="Y3516" s="1" t="str">
        <f>MID(L3516,14,1)</f>
        <v/>
      </c>
      <c r="Z3516" s="2" t="str">
        <f>IF(IFERROR(FIND("PUL",M3516,1),0)&gt;1,"pulido","no")</f>
        <v>no</v>
      </c>
      <c r="AA3516" s="2" t="str">
        <f>IF(IFERROR(FIND("BIOC",M3516,1),0)&gt;1,"BIOCITY","no")</f>
        <v>no</v>
      </c>
      <c r="AB3516" s="2">
        <f>IFERROR(SEARCH("INT",F3516,1),0)+IFERROR(SEARCH("DEV",F3516,1),0)+IFERROR(SEARCH("FC",F3516,1),0)+IFERROR(SEARCH("USD",F3516,1),0)</f>
        <v>0</v>
      </c>
    </row>
    <row r="3517" spans="20:28" x14ac:dyDescent="0.2">
      <c r="T3517" s="6">
        <f>+S3517*N3517</f>
        <v>0</v>
      </c>
      <c r="U3517" s="6">
        <f>+S3517*Q3517</f>
        <v>0</v>
      </c>
      <c r="V3517" s="1" t="str">
        <f>IF(AB3517=0,IFERROR(VLOOKUP(L3517,[1]listaMateriales!A:K,11,0),"-"),"Sin producto")</f>
        <v>Sin Producto</v>
      </c>
      <c r="W3517" s="6">
        <f>+IF(OR(K3517="27",K3517="28",K3517="29"),VLOOKUP(L3517,[1]listaMateriales!A:E,5,0),0)*N3517/1000</f>
        <v>0</v>
      </c>
      <c r="X3517" s="6">
        <f>+IF(W3517=0,0,T3517/W3517)</f>
        <v>0</v>
      </c>
      <c r="Y3517" s="1" t="str">
        <f>MID(L3517,14,1)</f>
        <v/>
      </c>
      <c r="Z3517" s="2" t="str">
        <f>IF(IFERROR(FIND("PUL",M3517,1),0)&gt;1,"pulido","no")</f>
        <v>no</v>
      </c>
      <c r="AA3517" s="2" t="str">
        <f>IF(IFERROR(FIND("BIOC",M3517,1),0)&gt;1,"BIOCITY","no")</f>
        <v>no</v>
      </c>
      <c r="AB3517" s="2">
        <f>IFERROR(SEARCH("INT",F3517,1),0)+IFERROR(SEARCH("DEV",F3517,1),0)+IFERROR(SEARCH("FC",F3517,1),0)+IFERROR(SEARCH("USD",F3517,1),0)</f>
        <v>0</v>
      </c>
    </row>
    <row r="3518" spans="20:28" x14ac:dyDescent="0.2">
      <c r="T3518" s="6">
        <f>+S3518*N3518</f>
        <v>0</v>
      </c>
      <c r="U3518" s="6">
        <f>+S3518*Q3518</f>
        <v>0</v>
      </c>
      <c r="V3518" s="1" t="str">
        <f>IF(AB3518=0,IFERROR(VLOOKUP(L3518,[1]listaMateriales!A:K,11,0),"-"),"Sin producto")</f>
        <v>Sin Producto</v>
      </c>
      <c r="W3518" s="6">
        <f>+IF(OR(K3518="27",K3518="28",K3518="29"),VLOOKUP(L3518,[1]listaMateriales!A:E,5,0),0)*N3518/1000</f>
        <v>0</v>
      </c>
      <c r="X3518" s="6">
        <f>+IF(W3518=0,0,T3518/W3518)</f>
        <v>0</v>
      </c>
      <c r="Y3518" s="1" t="str">
        <f>MID(L3518,14,1)</f>
        <v/>
      </c>
      <c r="Z3518" s="2" t="str">
        <f>IF(IFERROR(FIND("PUL",M3518,1),0)&gt;1,"pulido","no")</f>
        <v>no</v>
      </c>
      <c r="AA3518" s="2" t="str">
        <f>IF(IFERROR(FIND("BIOC",M3518,1),0)&gt;1,"BIOCITY","no")</f>
        <v>no</v>
      </c>
      <c r="AB3518" s="2">
        <f>IFERROR(SEARCH("INT",F3518,1),0)+IFERROR(SEARCH("DEV",F3518,1),0)+IFERROR(SEARCH("FC",F3518,1),0)+IFERROR(SEARCH("USD",F3518,1),0)</f>
        <v>0</v>
      </c>
    </row>
    <row r="3519" spans="20:28" x14ac:dyDescent="0.2">
      <c r="T3519" s="6">
        <f>+S3519*N3519</f>
        <v>0</v>
      </c>
      <c r="U3519" s="6">
        <f>+S3519*Q3519</f>
        <v>0</v>
      </c>
      <c r="V3519" s="1" t="str">
        <f>IF(AB3519=0,IFERROR(VLOOKUP(L3519,[1]listaMateriales!A:K,11,0),"-"),"Sin producto")</f>
        <v>Sin Producto</v>
      </c>
      <c r="W3519" s="6">
        <f>+IF(OR(K3519="27",K3519="28",K3519="29"),VLOOKUP(L3519,[1]listaMateriales!A:E,5,0),0)*N3519/1000</f>
        <v>0</v>
      </c>
      <c r="X3519" s="6">
        <f>+IF(W3519=0,0,T3519/W3519)</f>
        <v>0</v>
      </c>
      <c r="Y3519" s="1" t="str">
        <f>MID(L3519,14,1)</f>
        <v/>
      </c>
      <c r="Z3519" s="2" t="str">
        <f>IF(IFERROR(FIND("PUL",M3519,1),0)&gt;1,"pulido","no")</f>
        <v>no</v>
      </c>
      <c r="AA3519" s="2" t="str">
        <f>IF(IFERROR(FIND("BIOC",M3519,1),0)&gt;1,"BIOCITY","no")</f>
        <v>no</v>
      </c>
      <c r="AB3519" s="2">
        <f>IFERROR(SEARCH("INT",F3519,1),0)+IFERROR(SEARCH("DEV",F3519,1),0)+IFERROR(SEARCH("FC",F3519,1),0)+IFERROR(SEARCH("USD",F3519,1),0)</f>
        <v>0</v>
      </c>
    </row>
    <row r="3520" spans="20:28" x14ac:dyDescent="0.2">
      <c r="T3520" s="6">
        <f>+S3520*N3520</f>
        <v>0</v>
      </c>
      <c r="U3520" s="6">
        <f>+S3520*Q3520</f>
        <v>0</v>
      </c>
      <c r="V3520" s="1" t="str">
        <f>IF(AB3520=0,IFERROR(VLOOKUP(L3520,[1]listaMateriales!A:K,11,0),"-"),"Sin producto")</f>
        <v>Sin Producto</v>
      </c>
      <c r="W3520" s="6">
        <f>+IF(OR(K3520="27",K3520="28",K3520="29"),VLOOKUP(L3520,[1]listaMateriales!A:E,5,0),0)*N3520/1000</f>
        <v>0</v>
      </c>
      <c r="X3520" s="6">
        <f>+IF(W3520=0,0,T3520/W3520)</f>
        <v>0</v>
      </c>
      <c r="Y3520" s="1" t="str">
        <f>MID(L3520,14,1)</f>
        <v/>
      </c>
      <c r="Z3520" s="2" t="str">
        <f>IF(IFERROR(FIND("PUL",M3520,1),0)&gt;1,"pulido","no")</f>
        <v>no</v>
      </c>
      <c r="AA3520" s="2" t="str">
        <f>IF(IFERROR(FIND("BIOC",M3520,1),0)&gt;1,"BIOCITY","no")</f>
        <v>no</v>
      </c>
      <c r="AB3520" s="2">
        <f>IFERROR(SEARCH("INT",F3520,1),0)+IFERROR(SEARCH("DEV",F3520,1),0)+IFERROR(SEARCH("FC",F3520,1),0)+IFERROR(SEARCH("USD",F3520,1),0)</f>
        <v>0</v>
      </c>
    </row>
    <row r="3521" spans="20:28" x14ac:dyDescent="0.2">
      <c r="T3521" s="6">
        <f>+S3521*N3521</f>
        <v>0</v>
      </c>
      <c r="U3521" s="6">
        <f>+S3521*Q3521</f>
        <v>0</v>
      </c>
      <c r="V3521" s="1" t="str">
        <f>IF(AB3521=0,IFERROR(VLOOKUP(L3521,[1]listaMateriales!A:K,11,0),"-"),"Sin producto")</f>
        <v>Sin Producto</v>
      </c>
      <c r="W3521" s="6">
        <f>+IF(OR(K3521="27",K3521="28",K3521="29"),VLOOKUP(L3521,[1]listaMateriales!A:E,5,0),0)*N3521/1000</f>
        <v>0</v>
      </c>
      <c r="X3521" s="6">
        <f>+IF(W3521=0,0,T3521/W3521)</f>
        <v>0</v>
      </c>
      <c r="Y3521" s="1" t="str">
        <f>MID(L3521,14,1)</f>
        <v/>
      </c>
      <c r="Z3521" s="2" t="str">
        <f>IF(IFERROR(FIND("PUL",M3521,1),0)&gt;1,"pulido","no")</f>
        <v>no</v>
      </c>
      <c r="AA3521" s="2" t="str">
        <f>IF(IFERROR(FIND("BIOC",M3521,1),0)&gt;1,"BIOCITY","no")</f>
        <v>no</v>
      </c>
      <c r="AB3521" s="2">
        <f>IFERROR(SEARCH("INT",F3521,1),0)+IFERROR(SEARCH("DEV",F3521,1),0)+IFERROR(SEARCH("FC",F3521,1),0)+IFERROR(SEARCH("USD",F3521,1),0)</f>
        <v>0</v>
      </c>
    </row>
    <row r="3522" spans="20:28" x14ac:dyDescent="0.2">
      <c r="T3522" s="6">
        <f>+S3522*N3522</f>
        <v>0</v>
      </c>
      <c r="U3522" s="6">
        <f>+S3522*Q3522</f>
        <v>0</v>
      </c>
      <c r="V3522" s="1" t="str">
        <f>IF(AB3522=0,IFERROR(VLOOKUP(L3522,[1]listaMateriales!A:K,11,0),"-"),"Sin producto")</f>
        <v>Sin Producto</v>
      </c>
      <c r="W3522" s="6">
        <f>+IF(OR(K3522="27",K3522="28",K3522="29"),VLOOKUP(L3522,[1]listaMateriales!A:E,5,0),0)*N3522/1000</f>
        <v>0</v>
      </c>
      <c r="X3522" s="6">
        <f>+IF(W3522=0,0,T3522/W3522)</f>
        <v>0</v>
      </c>
      <c r="Y3522" s="1" t="str">
        <f>MID(L3522,14,1)</f>
        <v/>
      </c>
      <c r="Z3522" s="2" t="str">
        <f>IF(IFERROR(FIND("PUL",M3522,1),0)&gt;1,"pulido","no")</f>
        <v>no</v>
      </c>
      <c r="AA3522" s="2" t="str">
        <f>IF(IFERROR(FIND("BIOC",M3522,1),0)&gt;1,"BIOCITY","no")</f>
        <v>no</v>
      </c>
      <c r="AB3522" s="2">
        <f>IFERROR(SEARCH("INT",F3522,1),0)+IFERROR(SEARCH("DEV",F3522,1),0)+IFERROR(SEARCH("FC",F3522,1),0)+IFERROR(SEARCH("USD",F3522,1),0)</f>
        <v>0</v>
      </c>
    </row>
    <row r="3523" spans="20:28" x14ac:dyDescent="0.2">
      <c r="T3523" s="6">
        <f>+S3523*N3523</f>
        <v>0</v>
      </c>
      <c r="U3523" s="6">
        <f>+S3523*Q3523</f>
        <v>0</v>
      </c>
      <c r="V3523" s="1" t="str">
        <f>IF(AB3523=0,IFERROR(VLOOKUP(L3523,[1]listaMateriales!A:K,11,0),"-"),"Sin producto")</f>
        <v>Sin Producto</v>
      </c>
      <c r="W3523" s="6">
        <f>+IF(OR(K3523="27",K3523="28",K3523="29"),VLOOKUP(L3523,[1]listaMateriales!A:E,5,0),0)*N3523/1000</f>
        <v>0</v>
      </c>
      <c r="X3523" s="6">
        <f>+IF(W3523=0,0,T3523/W3523)</f>
        <v>0</v>
      </c>
      <c r="Y3523" s="1" t="str">
        <f>MID(L3523,14,1)</f>
        <v/>
      </c>
      <c r="Z3523" s="2" t="str">
        <f>IF(IFERROR(FIND("PUL",M3523,1),0)&gt;1,"pulido","no")</f>
        <v>no</v>
      </c>
      <c r="AA3523" s="2" t="str">
        <f>IF(IFERROR(FIND("BIOC",M3523,1),0)&gt;1,"BIOCITY","no")</f>
        <v>no</v>
      </c>
      <c r="AB3523" s="2">
        <f>IFERROR(SEARCH("INT",F3523,1),0)+IFERROR(SEARCH("DEV",F3523,1),0)+IFERROR(SEARCH("FC",F3523,1),0)+IFERROR(SEARCH("USD",F3523,1),0)</f>
        <v>0</v>
      </c>
    </row>
    <row r="3524" spans="20:28" x14ac:dyDescent="0.2">
      <c r="T3524" s="6">
        <f>+S3524*N3524</f>
        <v>0</v>
      </c>
      <c r="U3524" s="6">
        <f>+S3524*Q3524</f>
        <v>0</v>
      </c>
      <c r="V3524" s="1" t="str">
        <f>IF(AB3524=0,IFERROR(VLOOKUP(L3524,[1]listaMateriales!A:K,11,0),"-"),"Sin producto")</f>
        <v>Sin Producto</v>
      </c>
      <c r="W3524" s="6">
        <f>+IF(OR(K3524="27",K3524="28",K3524="29"),VLOOKUP(L3524,[1]listaMateriales!A:E,5,0),0)*N3524/1000</f>
        <v>0</v>
      </c>
      <c r="X3524" s="6">
        <f>+IF(W3524=0,0,T3524/W3524)</f>
        <v>0</v>
      </c>
      <c r="Y3524" s="1" t="str">
        <f>MID(L3524,14,1)</f>
        <v/>
      </c>
      <c r="Z3524" s="2" t="str">
        <f>IF(IFERROR(FIND("PUL",M3524,1),0)&gt;1,"pulido","no")</f>
        <v>no</v>
      </c>
      <c r="AA3524" s="2" t="str">
        <f>IF(IFERROR(FIND("BIOC",M3524,1),0)&gt;1,"BIOCITY","no")</f>
        <v>no</v>
      </c>
      <c r="AB3524" s="2">
        <f>IFERROR(SEARCH("INT",F3524,1),0)+IFERROR(SEARCH("DEV",F3524,1),0)+IFERROR(SEARCH("FC",F3524,1),0)+IFERROR(SEARCH("USD",F3524,1),0)</f>
        <v>0</v>
      </c>
    </row>
    <row r="3525" spans="20:28" x14ac:dyDescent="0.2">
      <c r="T3525" s="6">
        <f>+S3525*N3525</f>
        <v>0</v>
      </c>
      <c r="U3525" s="6">
        <f>+S3525*Q3525</f>
        <v>0</v>
      </c>
      <c r="V3525" s="1" t="str">
        <f>IF(AB3525=0,IFERROR(VLOOKUP(L3525,[1]listaMateriales!A:K,11,0),"-"),"Sin producto")</f>
        <v>Sin Producto</v>
      </c>
      <c r="W3525" s="6">
        <f>+IF(OR(K3525="27",K3525="28",K3525="29"),VLOOKUP(L3525,[1]listaMateriales!A:E,5,0),0)*N3525/1000</f>
        <v>0</v>
      </c>
      <c r="X3525" s="6">
        <f>+IF(W3525=0,0,T3525/W3525)</f>
        <v>0</v>
      </c>
      <c r="Y3525" s="1" t="str">
        <f>MID(L3525,14,1)</f>
        <v/>
      </c>
      <c r="Z3525" s="2" t="str">
        <f>IF(IFERROR(FIND("PUL",M3525,1),0)&gt;1,"pulido","no")</f>
        <v>no</v>
      </c>
      <c r="AA3525" s="2" t="str">
        <f>IF(IFERROR(FIND("BIOC",M3525,1),0)&gt;1,"BIOCITY","no")</f>
        <v>no</v>
      </c>
      <c r="AB3525" s="2">
        <f>IFERROR(SEARCH("INT",F3525,1),0)+IFERROR(SEARCH("DEV",F3525,1),0)+IFERROR(SEARCH("FC",F3525,1),0)+IFERROR(SEARCH("USD",F3525,1),0)</f>
        <v>0</v>
      </c>
    </row>
    <row r="3526" spans="20:28" x14ac:dyDescent="0.2">
      <c r="T3526" s="6">
        <f>+S3526*N3526</f>
        <v>0</v>
      </c>
      <c r="U3526" s="6">
        <f>+S3526*Q3526</f>
        <v>0</v>
      </c>
      <c r="V3526" s="1" t="str">
        <f>IF(AB3526=0,IFERROR(VLOOKUP(L3526,[1]listaMateriales!A:K,11,0),"-"),"Sin producto")</f>
        <v>Sin Producto</v>
      </c>
      <c r="W3526" s="6">
        <f>+IF(OR(K3526="27",K3526="28",K3526="29"),VLOOKUP(L3526,[1]listaMateriales!A:E,5,0),0)*N3526/1000</f>
        <v>0</v>
      </c>
      <c r="X3526" s="6">
        <f>+IF(W3526=0,0,T3526/W3526)</f>
        <v>0</v>
      </c>
      <c r="Y3526" s="1" t="str">
        <f>MID(L3526,14,1)</f>
        <v/>
      </c>
      <c r="Z3526" s="2" t="str">
        <f>IF(IFERROR(FIND("PUL",M3526,1),0)&gt;1,"pulido","no")</f>
        <v>no</v>
      </c>
      <c r="AA3526" s="2" t="str">
        <f>IF(IFERROR(FIND("BIOC",M3526,1),0)&gt;1,"BIOCITY","no")</f>
        <v>no</v>
      </c>
      <c r="AB3526" s="2">
        <f>IFERROR(SEARCH("INT",F3526,1),0)+IFERROR(SEARCH("DEV",F3526,1),0)+IFERROR(SEARCH("FC",F3526,1),0)+IFERROR(SEARCH("USD",F3526,1),0)</f>
        <v>0</v>
      </c>
    </row>
    <row r="3527" spans="20:28" x14ac:dyDescent="0.2">
      <c r="T3527" s="6">
        <f>+S3527*N3527</f>
        <v>0</v>
      </c>
      <c r="U3527" s="6">
        <f>+S3527*Q3527</f>
        <v>0</v>
      </c>
      <c r="V3527" s="1" t="str">
        <f>IF(AB3527=0,IFERROR(VLOOKUP(L3527,[1]listaMateriales!A:K,11,0),"-"),"Sin producto")</f>
        <v>Sin Producto</v>
      </c>
      <c r="W3527" s="6">
        <f>+IF(OR(K3527="27",K3527="28",K3527="29"),VLOOKUP(L3527,[1]listaMateriales!A:E,5,0),0)*N3527/1000</f>
        <v>0</v>
      </c>
      <c r="X3527" s="6">
        <f>+IF(W3527=0,0,T3527/W3527)</f>
        <v>0</v>
      </c>
      <c r="Y3527" s="1" t="str">
        <f>MID(L3527,14,1)</f>
        <v/>
      </c>
      <c r="Z3527" s="2" t="str">
        <f>IF(IFERROR(FIND("PUL",M3527,1),0)&gt;1,"pulido","no")</f>
        <v>no</v>
      </c>
      <c r="AA3527" s="2" t="str">
        <f>IF(IFERROR(FIND("BIOC",M3527,1),0)&gt;1,"BIOCITY","no")</f>
        <v>no</v>
      </c>
      <c r="AB3527" s="2">
        <f>IFERROR(SEARCH("INT",F3527,1),0)+IFERROR(SEARCH("DEV",F3527,1),0)+IFERROR(SEARCH("FC",F3527,1),0)+IFERROR(SEARCH("USD",F3527,1),0)</f>
        <v>0</v>
      </c>
    </row>
    <row r="3528" spans="20:28" x14ac:dyDescent="0.2">
      <c r="T3528" s="6">
        <f>+S3528*N3528</f>
        <v>0</v>
      </c>
      <c r="U3528" s="6">
        <f>+S3528*Q3528</f>
        <v>0</v>
      </c>
      <c r="V3528" s="1" t="str">
        <f>IF(AB3528=0,IFERROR(VLOOKUP(L3528,[1]listaMateriales!A:K,11,0),"-"),"Sin producto")</f>
        <v>Sin Producto</v>
      </c>
      <c r="W3528" s="6">
        <f>+IF(OR(K3528="27",K3528="28",K3528="29"),VLOOKUP(L3528,[1]listaMateriales!A:E,5,0),0)*N3528/1000</f>
        <v>0</v>
      </c>
      <c r="X3528" s="6">
        <f>+IF(W3528=0,0,T3528/W3528)</f>
        <v>0</v>
      </c>
      <c r="Y3528" s="1" t="str">
        <f>MID(L3528,14,1)</f>
        <v/>
      </c>
      <c r="Z3528" s="2" t="str">
        <f>IF(IFERROR(FIND("PUL",M3528,1),0)&gt;1,"pulido","no")</f>
        <v>no</v>
      </c>
      <c r="AA3528" s="2" t="str">
        <f>IF(IFERROR(FIND("BIOC",M3528,1),0)&gt;1,"BIOCITY","no")</f>
        <v>no</v>
      </c>
      <c r="AB3528" s="2">
        <f>IFERROR(SEARCH("INT",F3528,1),0)+IFERROR(SEARCH("DEV",F3528,1),0)+IFERROR(SEARCH("FC",F3528,1),0)+IFERROR(SEARCH("USD",F3528,1),0)</f>
        <v>0</v>
      </c>
    </row>
    <row r="3529" spans="20:28" x14ac:dyDescent="0.2">
      <c r="T3529" s="6">
        <f>+S3529*N3529</f>
        <v>0</v>
      </c>
      <c r="U3529" s="6">
        <f>+S3529*Q3529</f>
        <v>0</v>
      </c>
      <c r="V3529" s="1" t="str">
        <f>IF(AB3529=0,IFERROR(VLOOKUP(L3529,[1]listaMateriales!A:K,11,0),"-"),"Sin producto")</f>
        <v>Sin Producto</v>
      </c>
      <c r="W3529" s="6">
        <f>+IF(OR(K3529="27",K3529="28",K3529="29"),VLOOKUP(L3529,[1]listaMateriales!A:E,5,0),0)*N3529/1000</f>
        <v>0</v>
      </c>
      <c r="X3529" s="6">
        <f>+IF(W3529=0,0,T3529/W3529)</f>
        <v>0</v>
      </c>
      <c r="Y3529" s="1" t="str">
        <f>MID(L3529,14,1)</f>
        <v/>
      </c>
      <c r="Z3529" s="2" t="str">
        <f>IF(IFERROR(FIND("PUL",M3529,1),0)&gt;1,"pulido","no")</f>
        <v>no</v>
      </c>
      <c r="AA3529" s="2" t="str">
        <f>IF(IFERROR(FIND("BIOC",M3529,1),0)&gt;1,"BIOCITY","no")</f>
        <v>no</v>
      </c>
      <c r="AB3529" s="2">
        <f>IFERROR(SEARCH("INT",F3529,1),0)+IFERROR(SEARCH("DEV",F3529,1),0)+IFERROR(SEARCH("FC",F3529,1),0)+IFERROR(SEARCH("USD",F3529,1),0)</f>
        <v>0</v>
      </c>
    </row>
    <row r="3530" spans="20:28" x14ac:dyDescent="0.2">
      <c r="T3530" s="6">
        <f>+S3530*N3530</f>
        <v>0</v>
      </c>
      <c r="U3530" s="6">
        <f>+S3530*Q3530</f>
        <v>0</v>
      </c>
      <c r="V3530" s="1" t="str">
        <f>IF(AB3530=0,IFERROR(VLOOKUP(L3530,[1]listaMateriales!A:K,11,0),"-"),"Sin producto")</f>
        <v>Sin Producto</v>
      </c>
      <c r="W3530" s="6">
        <f>+IF(OR(K3530="27",K3530="28",K3530="29"),VLOOKUP(L3530,[1]listaMateriales!A:E,5,0),0)*N3530/1000</f>
        <v>0</v>
      </c>
      <c r="X3530" s="6">
        <f>+IF(W3530=0,0,T3530/W3530)</f>
        <v>0</v>
      </c>
      <c r="Y3530" s="1" t="str">
        <f>MID(L3530,14,1)</f>
        <v/>
      </c>
      <c r="Z3530" s="2" t="str">
        <f>IF(IFERROR(FIND("PUL",M3530,1),0)&gt;1,"pulido","no")</f>
        <v>no</v>
      </c>
      <c r="AA3530" s="2" t="str">
        <f>IF(IFERROR(FIND("BIOC",M3530,1),0)&gt;1,"BIOCITY","no")</f>
        <v>no</v>
      </c>
      <c r="AB3530" s="2">
        <f>IFERROR(SEARCH("INT",F3530,1),0)+IFERROR(SEARCH("DEV",F3530,1),0)+IFERROR(SEARCH("FC",F3530,1),0)+IFERROR(SEARCH("USD",F3530,1),0)</f>
        <v>0</v>
      </c>
    </row>
    <row r="3531" spans="20:28" x14ac:dyDescent="0.2">
      <c r="T3531" s="6">
        <f>+S3531*N3531</f>
        <v>0</v>
      </c>
      <c r="U3531" s="6">
        <f>+S3531*Q3531</f>
        <v>0</v>
      </c>
      <c r="V3531" s="1" t="str">
        <f>IF(AB3531=0,IFERROR(VLOOKUP(L3531,[1]listaMateriales!A:K,11,0),"-"),"Sin producto")</f>
        <v>Sin Producto</v>
      </c>
      <c r="W3531" s="6">
        <f>+IF(OR(K3531="27",K3531="28",K3531="29"),VLOOKUP(L3531,[1]listaMateriales!A:E,5,0),0)*N3531/1000</f>
        <v>0</v>
      </c>
      <c r="X3531" s="6">
        <f>+IF(W3531=0,0,T3531/W3531)</f>
        <v>0</v>
      </c>
      <c r="Y3531" s="1" t="str">
        <f>MID(L3531,14,1)</f>
        <v/>
      </c>
      <c r="Z3531" s="2" t="str">
        <f>IF(IFERROR(FIND("PUL",M3531,1),0)&gt;1,"pulido","no")</f>
        <v>no</v>
      </c>
      <c r="AA3531" s="2" t="str">
        <f>IF(IFERROR(FIND("BIOC",M3531,1),0)&gt;1,"BIOCITY","no")</f>
        <v>no</v>
      </c>
      <c r="AB3531" s="2">
        <f>IFERROR(SEARCH("INT",F3531,1),0)+IFERROR(SEARCH("DEV",F3531,1),0)+IFERROR(SEARCH("FC",F3531,1),0)+IFERROR(SEARCH("USD",F3531,1),0)</f>
        <v>0</v>
      </c>
    </row>
    <row r="3532" spans="20:28" x14ac:dyDescent="0.2">
      <c r="T3532" s="6">
        <f>+S3532*N3532</f>
        <v>0</v>
      </c>
      <c r="U3532" s="6">
        <f>+S3532*Q3532</f>
        <v>0</v>
      </c>
      <c r="V3532" s="1" t="str">
        <f>IF(AB3532=0,IFERROR(VLOOKUP(L3532,[1]listaMateriales!A:K,11,0),"-"),"Sin producto")</f>
        <v>Sin Producto</v>
      </c>
      <c r="W3532" s="6">
        <f>+IF(OR(K3532="27",K3532="28",K3532="29"),VLOOKUP(L3532,[1]listaMateriales!A:E,5,0),0)*N3532/1000</f>
        <v>0</v>
      </c>
      <c r="X3532" s="6">
        <f>+IF(W3532=0,0,T3532/W3532)</f>
        <v>0</v>
      </c>
      <c r="Y3532" s="1" t="str">
        <f>MID(L3532,14,1)</f>
        <v/>
      </c>
      <c r="Z3532" s="2" t="str">
        <f>IF(IFERROR(FIND("PUL",M3532,1),0)&gt;1,"pulido","no")</f>
        <v>no</v>
      </c>
      <c r="AA3532" s="2" t="str">
        <f>IF(IFERROR(FIND("BIOC",M3532,1),0)&gt;1,"BIOCITY","no")</f>
        <v>no</v>
      </c>
      <c r="AB3532" s="2">
        <f>IFERROR(SEARCH("INT",F3532,1),0)+IFERROR(SEARCH("DEV",F3532,1),0)+IFERROR(SEARCH("FC",F3532,1),0)+IFERROR(SEARCH("USD",F3532,1),0)</f>
        <v>0</v>
      </c>
    </row>
    <row r="3533" spans="20:28" x14ac:dyDescent="0.2">
      <c r="T3533" s="6">
        <f>+S3533*N3533</f>
        <v>0</v>
      </c>
      <c r="U3533" s="6">
        <f>+S3533*Q3533</f>
        <v>0</v>
      </c>
      <c r="V3533" s="1" t="str">
        <f>IF(AB3533=0,IFERROR(VLOOKUP(L3533,[1]listaMateriales!A:K,11,0),"-"),"Sin producto")</f>
        <v>Sin Producto</v>
      </c>
      <c r="W3533" s="6">
        <f>+IF(OR(K3533="27",K3533="28",K3533="29"),VLOOKUP(L3533,[1]listaMateriales!A:E,5,0),0)*N3533/1000</f>
        <v>0</v>
      </c>
      <c r="X3533" s="6">
        <f>+IF(W3533=0,0,T3533/W3533)</f>
        <v>0</v>
      </c>
      <c r="Y3533" s="1" t="str">
        <f>MID(L3533,14,1)</f>
        <v/>
      </c>
      <c r="Z3533" s="2" t="str">
        <f>IF(IFERROR(FIND("PUL",M3533,1),0)&gt;1,"pulido","no")</f>
        <v>no</v>
      </c>
      <c r="AA3533" s="2" t="str">
        <f>IF(IFERROR(FIND("BIOC",M3533,1),0)&gt;1,"BIOCITY","no")</f>
        <v>no</v>
      </c>
      <c r="AB3533" s="2">
        <f>IFERROR(SEARCH("INT",F3533,1),0)+IFERROR(SEARCH("DEV",F3533,1),0)+IFERROR(SEARCH("FC",F3533,1),0)+IFERROR(SEARCH("USD",F3533,1),0)</f>
        <v>0</v>
      </c>
    </row>
    <row r="3534" spans="20:28" x14ac:dyDescent="0.2">
      <c r="T3534" s="6">
        <f>+S3534*N3534</f>
        <v>0</v>
      </c>
      <c r="U3534" s="6">
        <f>+S3534*Q3534</f>
        <v>0</v>
      </c>
      <c r="V3534" s="1" t="str">
        <f>IF(AB3534=0,IFERROR(VLOOKUP(L3534,[1]listaMateriales!A:K,11,0),"-"),"Sin producto")</f>
        <v>Sin Producto</v>
      </c>
      <c r="W3534" s="6">
        <f>+IF(OR(K3534="27",K3534="28",K3534="29"),VLOOKUP(L3534,[1]listaMateriales!A:E,5,0),0)*N3534/1000</f>
        <v>0</v>
      </c>
      <c r="X3534" s="6">
        <f>+IF(W3534=0,0,T3534/W3534)</f>
        <v>0</v>
      </c>
      <c r="Y3534" s="1" t="str">
        <f>MID(L3534,14,1)</f>
        <v/>
      </c>
      <c r="Z3534" s="2" t="str">
        <f>IF(IFERROR(FIND("PUL",M3534,1),0)&gt;1,"pulido","no")</f>
        <v>no</v>
      </c>
      <c r="AA3534" s="2" t="str">
        <f>IF(IFERROR(FIND("BIOC",M3534,1),0)&gt;1,"BIOCITY","no")</f>
        <v>no</v>
      </c>
      <c r="AB3534" s="2">
        <f>IFERROR(SEARCH("INT",F3534,1),0)+IFERROR(SEARCH("DEV",F3534,1),0)+IFERROR(SEARCH("FC",F3534,1),0)+IFERROR(SEARCH("USD",F3534,1),0)</f>
        <v>0</v>
      </c>
    </row>
    <row r="3535" spans="20:28" x14ac:dyDescent="0.2">
      <c r="T3535" s="6">
        <f>+S3535*N3535</f>
        <v>0</v>
      </c>
      <c r="U3535" s="6">
        <f>+S3535*Q3535</f>
        <v>0</v>
      </c>
      <c r="V3535" s="1" t="str">
        <f>IF(AB3535=0,IFERROR(VLOOKUP(L3535,[1]listaMateriales!A:K,11,0),"-"),"Sin producto")</f>
        <v>Sin Producto</v>
      </c>
      <c r="W3535" s="6">
        <f>+IF(OR(K3535="27",K3535="28",K3535="29"),VLOOKUP(L3535,[1]listaMateriales!A:E,5,0),0)*N3535/1000</f>
        <v>0</v>
      </c>
      <c r="X3535" s="6">
        <f>+IF(W3535=0,0,T3535/W3535)</f>
        <v>0</v>
      </c>
      <c r="Y3535" s="1" t="str">
        <f>MID(L3535,14,1)</f>
        <v/>
      </c>
      <c r="Z3535" s="2" t="str">
        <f>IF(IFERROR(FIND("PUL",M3535,1),0)&gt;1,"pulido","no")</f>
        <v>no</v>
      </c>
      <c r="AA3535" s="2" t="str">
        <f>IF(IFERROR(FIND("BIOC",M3535,1),0)&gt;1,"BIOCITY","no")</f>
        <v>no</v>
      </c>
      <c r="AB3535" s="2">
        <f>IFERROR(SEARCH("INT",F3535,1),0)+IFERROR(SEARCH("DEV",F3535,1),0)+IFERROR(SEARCH("FC",F3535,1),0)+IFERROR(SEARCH("USD",F3535,1),0)</f>
        <v>0</v>
      </c>
    </row>
    <row r="3536" spans="20:28" x14ac:dyDescent="0.2">
      <c r="T3536" s="6">
        <f>+S3536*N3536</f>
        <v>0</v>
      </c>
      <c r="U3536" s="6">
        <f>+S3536*Q3536</f>
        <v>0</v>
      </c>
      <c r="V3536" s="1" t="str">
        <f>IF(AB3536=0,IFERROR(VLOOKUP(L3536,[1]listaMateriales!A:K,11,0),"-"),"Sin producto")</f>
        <v>Sin Producto</v>
      </c>
      <c r="W3536" s="6">
        <f>+IF(OR(K3536="27",K3536="28",K3536="29"),VLOOKUP(L3536,[1]listaMateriales!A:E,5,0),0)*N3536/1000</f>
        <v>0</v>
      </c>
      <c r="X3536" s="6">
        <f>+IF(W3536=0,0,T3536/W3536)</f>
        <v>0</v>
      </c>
      <c r="Y3536" s="1" t="str">
        <f>MID(L3536,14,1)</f>
        <v/>
      </c>
      <c r="Z3536" s="2" t="str">
        <f>IF(IFERROR(FIND("PUL",M3536,1),0)&gt;1,"pulido","no")</f>
        <v>no</v>
      </c>
      <c r="AA3536" s="2" t="str">
        <f>IF(IFERROR(FIND("BIOC",M3536,1),0)&gt;1,"BIOCITY","no")</f>
        <v>no</v>
      </c>
      <c r="AB3536" s="2">
        <f>IFERROR(SEARCH("INT",F3536,1),0)+IFERROR(SEARCH("DEV",F3536,1),0)+IFERROR(SEARCH("FC",F3536,1),0)+IFERROR(SEARCH("USD",F3536,1),0)</f>
        <v>0</v>
      </c>
    </row>
    <row r="3537" spans="20:28" x14ac:dyDescent="0.2">
      <c r="T3537" s="6">
        <f>+S3537*N3537</f>
        <v>0</v>
      </c>
      <c r="U3537" s="6">
        <f>+S3537*Q3537</f>
        <v>0</v>
      </c>
      <c r="V3537" s="1" t="str">
        <f>IF(AB3537=0,IFERROR(VLOOKUP(L3537,[1]listaMateriales!A:K,11,0),"-"),"Sin producto")</f>
        <v>Sin Producto</v>
      </c>
      <c r="W3537" s="6">
        <f>+IF(OR(K3537="27",K3537="28",K3537="29"),VLOOKUP(L3537,[1]listaMateriales!A:E,5,0),0)*N3537/1000</f>
        <v>0</v>
      </c>
      <c r="X3537" s="6">
        <f>+IF(W3537=0,0,T3537/W3537)</f>
        <v>0</v>
      </c>
      <c r="Y3537" s="1" t="str">
        <f>MID(L3537,14,1)</f>
        <v/>
      </c>
      <c r="Z3537" s="2" t="str">
        <f>IF(IFERROR(FIND("PUL",M3537,1),0)&gt;1,"pulido","no")</f>
        <v>no</v>
      </c>
      <c r="AA3537" s="2" t="str">
        <f>IF(IFERROR(FIND("BIOC",M3537,1),0)&gt;1,"BIOCITY","no")</f>
        <v>no</v>
      </c>
      <c r="AB3537" s="2">
        <f>IFERROR(SEARCH("INT",F3537,1),0)+IFERROR(SEARCH("DEV",F3537,1),0)+IFERROR(SEARCH("FC",F3537,1),0)+IFERROR(SEARCH("USD",F3537,1),0)</f>
        <v>0</v>
      </c>
    </row>
    <row r="3538" spans="20:28" x14ac:dyDescent="0.2">
      <c r="T3538" s="6">
        <f>+S3538*N3538</f>
        <v>0</v>
      </c>
      <c r="U3538" s="6">
        <f>+S3538*Q3538</f>
        <v>0</v>
      </c>
      <c r="V3538" s="1" t="str">
        <f>IF(AB3538=0,IFERROR(VLOOKUP(L3538,[1]listaMateriales!A:K,11,0),"-"),"Sin producto")</f>
        <v>Sin Producto</v>
      </c>
      <c r="W3538" s="6">
        <f>+IF(OR(K3538="27",K3538="28",K3538="29"),VLOOKUP(L3538,[1]listaMateriales!A:E,5,0),0)*N3538/1000</f>
        <v>0</v>
      </c>
      <c r="X3538" s="6">
        <f>+IF(W3538=0,0,T3538/W3538)</f>
        <v>0</v>
      </c>
      <c r="Y3538" s="1" t="str">
        <f>MID(L3538,14,1)</f>
        <v/>
      </c>
      <c r="Z3538" s="2" t="str">
        <f>IF(IFERROR(FIND("PUL",M3538,1),0)&gt;1,"pulido","no")</f>
        <v>no</v>
      </c>
      <c r="AA3538" s="2" t="str">
        <f>IF(IFERROR(FIND("BIOC",M3538,1),0)&gt;1,"BIOCITY","no")</f>
        <v>no</v>
      </c>
      <c r="AB3538" s="2">
        <f>IFERROR(SEARCH("INT",F3538,1),0)+IFERROR(SEARCH("DEV",F3538,1),0)+IFERROR(SEARCH("FC",F3538,1),0)+IFERROR(SEARCH("USD",F3538,1),0)</f>
        <v>0</v>
      </c>
    </row>
    <row r="3539" spans="20:28" x14ac:dyDescent="0.2">
      <c r="T3539" s="6">
        <f>+S3539*N3539</f>
        <v>0</v>
      </c>
      <c r="U3539" s="6">
        <f>+S3539*Q3539</f>
        <v>0</v>
      </c>
      <c r="V3539" s="1" t="str">
        <f>IF(AB3539=0,IFERROR(VLOOKUP(L3539,[1]listaMateriales!A:K,11,0),"-"),"Sin producto")</f>
        <v>Sin Producto</v>
      </c>
      <c r="W3539" s="6">
        <f>+IF(OR(K3539="27",K3539="28",K3539="29"),VLOOKUP(L3539,[1]listaMateriales!A:E,5,0),0)*N3539/1000</f>
        <v>0</v>
      </c>
      <c r="X3539" s="6">
        <f>+IF(W3539=0,0,T3539/W3539)</f>
        <v>0</v>
      </c>
      <c r="Y3539" s="1" t="str">
        <f>MID(L3539,14,1)</f>
        <v/>
      </c>
      <c r="Z3539" s="2" t="str">
        <f>IF(IFERROR(FIND("PUL",M3539,1),0)&gt;1,"pulido","no")</f>
        <v>no</v>
      </c>
      <c r="AA3539" s="2" t="str">
        <f>IF(IFERROR(FIND("BIOC",M3539,1),0)&gt;1,"BIOCITY","no")</f>
        <v>no</v>
      </c>
      <c r="AB3539" s="2">
        <f>IFERROR(SEARCH("INT",F3539,1),0)+IFERROR(SEARCH("DEV",F3539,1),0)+IFERROR(SEARCH("FC",F3539,1),0)+IFERROR(SEARCH("USD",F3539,1),0)</f>
        <v>0</v>
      </c>
    </row>
    <row r="3540" spans="20:28" x14ac:dyDescent="0.2">
      <c r="T3540" s="6">
        <f>+S3540*N3540</f>
        <v>0</v>
      </c>
      <c r="U3540" s="6">
        <f>+S3540*Q3540</f>
        <v>0</v>
      </c>
      <c r="V3540" s="1" t="str">
        <f>IF(AB3540=0,IFERROR(VLOOKUP(L3540,[1]listaMateriales!A:K,11,0),"-"),"Sin producto")</f>
        <v>Sin Producto</v>
      </c>
      <c r="W3540" s="6">
        <f>+IF(OR(K3540="27",K3540="28",K3540="29"),VLOOKUP(L3540,[1]listaMateriales!A:E,5,0),0)*N3540/1000</f>
        <v>0</v>
      </c>
      <c r="X3540" s="6">
        <f>+IF(W3540=0,0,T3540/W3540)</f>
        <v>0</v>
      </c>
      <c r="Y3540" s="1" t="str">
        <f>MID(L3540,14,1)</f>
        <v/>
      </c>
      <c r="Z3540" s="2" t="str">
        <f>IF(IFERROR(FIND("PUL",M3540,1),0)&gt;1,"pulido","no")</f>
        <v>no</v>
      </c>
      <c r="AA3540" s="2" t="str">
        <f>IF(IFERROR(FIND("BIOC",M3540,1),0)&gt;1,"BIOCITY","no")</f>
        <v>no</v>
      </c>
      <c r="AB3540" s="2">
        <f>IFERROR(SEARCH("INT",F3540,1),0)+IFERROR(SEARCH("DEV",F3540,1),0)+IFERROR(SEARCH("FC",F3540,1),0)+IFERROR(SEARCH("USD",F3540,1),0)</f>
        <v>0</v>
      </c>
    </row>
    <row r="3541" spans="20:28" x14ac:dyDescent="0.2">
      <c r="T3541" s="6">
        <f>+S3541*N3541</f>
        <v>0</v>
      </c>
      <c r="U3541" s="6">
        <f>+S3541*Q3541</f>
        <v>0</v>
      </c>
      <c r="V3541" s="1" t="str">
        <f>IF(AB3541=0,IFERROR(VLOOKUP(L3541,[1]listaMateriales!A:K,11,0),"-"),"Sin producto")</f>
        <v>Sin Producto</v>
      </c>
      <c r="W3541" s="6">
        <f>+IF(OR(K3541="27",K3541="28",K3541="29"),VLOOKUP(L3541,[1]listaMateriales!A:E,5,0),0)*N3541/1000</f>
        <v>0</v>
      </c>
      <c r="X3541" s="6">
        <f>+IF(W3541=0,0,T3541/W3541)</f>
        <v>0</v>
      </c>
      <c r="Y3541" s="1" t="str">
        <f>MID(L3541,14,1)</f>
        <v/>
      </c>
      <c r="Z3541" s="2" t="str">
        <f>IF(IFERROR(FIND("PUL",M3541,1),0)&gt;1,"pulido","no")</f>
        <v>no</v>
      </c>
      <c r="AA3541" s="2" t="str">
        <f>IF(IFERROR(FIND("BIOC",M3541,1),0)&gt;1,"BIOCITY","no")</f>
        <v>no</v>
      </c>
      <c r="AB3541" s="2">
        <f>IFERROR(SEARCH("INT",F3541,1),0)+IFERROR(SEARCH("DEV",F3541,1),0)+IFERROR(SEARCH("FC",F3541,1),0)+IFERROR(SEARCH("USD",F3541,1),0)</f>
        <v>0</v>
      </c>
    </row>
    <row r="3542" spans="20:28" x14ac:dyDescent="0.2">
      <c r="T3542" s="6">
        <f>+S3542*N3542</f>
        <v>0</v>
      </c>
      <c r="U3542" s="6">
        <f>+S3542*Q3542</f>
        <v>0</v>
      </c>
      <c r="V3542" s="1" t="str">
        <f>IF(AB3542=0,IFERROR(VLOOKUP(L3542,[1]listaMateriales!A:K,11,0),"-"),"Sin producto")</f>
        <v>Sin Producto</v>
      </c>
      <c r="W3542" s="6">
        <f>+IF(OR(K3542="27",K3542="28",K3542="29"),VLOOKUP(L3542,[1]listaMateriales!A:E,5,0),0)*N3542/1000</f>
        <v>0</v>
      </c>
      <c r="X3542" s="6">
        <f>+IF(W3542=0,0,T3542/W3542)</f>
        <v>0</v>
      </c>
      <c r="Y3542" s="1" t="str">
        <f>MID(L3542,14,1)</f>
        <v/>
      </c>
      <c r="Z3542" s="2" t="str">
        <f>IF(IFERROR(FIND("PUL",M3542,1),0)&gt;1,"pulido","no")</f>
        <v>no</v>
      </c>
      <c r="AA3542" s="2" t="str">
        <f>IF(IFERROR(FIND("BIOC",M3542,1),0)&gt;1,"BIOCITY","no")</f>
        <v>no</v>
      </c>
      <c r="AB3542" s="2">
        <f>IFERROR(SEARCH("INT",F3542,1),0)+IFERROR(SEARCH("DEV",F3542,1),0)+IFERROR(SEARCH("FC",F3542,1),0)+IFERROR(SEARCH("USD",F3542,1),0)</f>
        <v>0</v>
      </c>
    </row>
    <row r="3543" spans="20:28" x14ac:dyDescent="0.2">
      <c r="T3543" s="6">
        <f>+S3543*N3543</f>
        <v>0</v>
      </c>
      <c r="U3543" s="6">
        <f>+S3543*Q3543</f>
        <v>0</v>
      </c>
      <c r="V3543" s="1" t="str">
        <f>IF(AB3543=0,IFERROR(VLOOKUP(L3543,[1]listaMateriales!A:K,11,0),"-"),"Sin producto")</f>
        <v>Sin Producto</v>
      </c>
      <c r="W3543" s="6">
        <f>+IF(OR(K3543="27",K3543="28",K3543="29"),VLOOKUP(L3543,[1]listaMateriales!A:E,5,0),0)*N3543/1000</f>
        <v>0</v>
      </c>
      <c r="X3543" s="6">
        <f>+IF(W3543=0,0,T3543/W3543)</f>
        <v>0</v>
      </c>
      <c r="Y3543" s="1" t="str">
        <f>MID(L3543,14,1)</f>
        <v/>
      </c>
      <c r="Z3543" s="2" t="str">
        <f>IF(IFERROR(FIND("PUL",M3543,1),0)&gt;1,"pulido","no")</f>
        <v>no</v>
      </c>
      <c r="AA3543" s="2" t="str">
        <f>IF(IFERROR(FIND("BIOC",M3543,1),0)&gt;1,"BIOCITY","no")</f>
        <v>no</v>
      </c>
      <c r="AB3543" s="2">
        <f>IFERROR(SEARCH("INT",F3543,1),0)+IFERROR(SEARCH("DEV",F3543,1),0)+IFERROR(SEARCH("FC",F3543,1),0)+IFERROR(SEARCH("USD",F3543,1),0)</f>
        <v>0</v>
      </c>
    </row>
    <row r="3544" spans="20:28" x14ac:dyDescent="0.2">
      <c r="T3544" s="6">
        <f>+S3544*N3544</f>
        <v>0</v>
      </c>
      <c r="U3544" s="6">
        <f>+S3544*Q3544</f>
        <v>0</v>
      </c>
      <c r="V3544" s="1" t="str">
        <f>IF(AB3544=0,IFERROR(VLOOKUP(L3544,[1]listaMateriales!A:K,11,0),"-"),"Sin producto")</f>
        <v>Sin Producto</v>
      </c>
      <c r="W3544" s="6">
        <f>+IF(OR(K3544="27",K3544="28",K3544="29"),VLOOKUP(L3544,[1]listaMateriales!A:E,5,0),0)*N3544/1000</f>
        <v>0</v>
      </c>
      <c r="X3544" s="6">
        <f>+IF(W3544=0,0,T3544/W3544)</f>
        <v>0</v>
      </c>
      <c r="Y3544" s="1" t="str">
        <f>MID(L3544,14,1)</f>
        <v/>
      </c>
      <c r="Z3544" s="2" t="str">
        <f>IF(IFERROR(FIND("PUL",M3544,1),0)&gt;1,"pulido","no")</f>
        <v>no</v>
      </c>
      <c r="AA3544" s="2" t="str">
        <f>IF(IFERROR(FIND("BIOC",M3544,1),0)&gt;1,"BIOCITY","no")</f>
        <v>no</v>
      </c>
      <c r="AB3544" s="2">
        <f>IFERROR(SEARCH("INT",F3544,1),0)+IFERROR(SEARCH("DEV",F3544,1),0)+IFERROR(SEARCH("FC",F3544,1),0)+IFERROR(SEARCH("USD",F3544,1),0)</f>
        <v>0</v>
      </c>
    </row>
    <row r="3545" spans="20:28" x14ac:dyDescent="0.2">
      <c r="T3545" s="6">
        <f>+S3545*N3545</f>
        <v>0</v>
      </c>
      <c r="U3545" s="6">
        <f>+S3545*Q3545</f>
        <v>0</v>
      </c>
      <c r="V3545" s="1" t="str">
        <f>IF(AB3545=0,IFERROR(VLOOKUP(L3545,[1]listaMateriales!A:K,11,0),"-"),"Sin producto")</f>
        <v>Sin Producto</v>
      </c>
      <c r="W3545" s="6">
        <f>+IF(OR(K3545="27",K3545="28",K3545="29"),VLOOKUP(L3545,[1]listaMateriales!A:E,5,0),0)*N3545/1000</f>
        <v>0</v>
      </c>
      <c r="X3545" s="6">
        <f>+IF(W3545=0,0,T3545/W3545)</f>
        <v>0</v>
      </c>
      <c r="Y3545" s="1" t="str">
        <f>MID(L3545,14,1)</f>
        <v/>
      </c>
      <c r="Z3545" s="2" t="str">
        <f>IF(IFERROR(FIND("PUL",M3545,1),0)&gt;1,"pulido","no")</f>
        <v>no</v>
      </c>
      <c r="AA3545" s="2" t="str">
        <f>IF(IFERROR(FIND("BIOC",M3545,1),0)&gt;1,"BIOCITY","no")</f>
        <v>no</v>
      </c>
      <c r="AB3545" s="2">
        <f>IFERROR(SEARCH("INT",F3545,1),0)+IFERROR(SEARCH("DEV",F3545,1),0)+IFERROR(SEARCH("FC",F3545,1),0)+IFERROR(SEARCH("USD",F3545,1),0)</f>
        <v>0</v>
      </c>
    </row>
    <row r="3546" spans="20:28" x14ac:dyDescent="0.2">
      <c r="T3546" s="6">
        <f>+S3546*N3546</f>
        <v>0</v>
      </c>
      <c r="U3546" s="6">
        <f>+S3546*Q3546</f>
        <v>0</v>
      </c>
      <c r="V3546" s="1" t="str">
        <f>IF(AB3546=0,IFERROR(VLOOKUP(L3546,[1]listaMateriales!A:K,11,0),"-"),"Sin producto")</f>
        <v>Sin Producto</v>
      </c>
      <c r="W3546" s="6">
        <f>+IF(OR(K3546="27",K3546="28",K3546="29"),VLOOKUP(L3546,[1]listaMateriales!A:E,5,0),0)*N3546/1000</f>
        <v>0</v>
      </c>
      <c r="X3546" s="6">
        <f>+IF(W3546=0,0,T3546/W3546)</f>
        <v>0</v>
      </c>
      <c r="Y3546" s="1" t="str">
        <f>MID(L3546,14,1)</f>
        <v/>
      </c>
      <c r="Z3546" s="2" t="str">
        <f>IF(IFERROR(FIND("PUL",M3546,1),0)&gt;1,"pulido","no")</f>
        <v>no</v>
      </c>
      <c r="AA3546" s="2" t="str">
        <f>IF(IFERROR(FIND("BIOC",M3546,1),0)&gt;1,"BIOCITY","no")</f>
        <v>no</v>
      </c>
      <c r="AB3546" s="2">
        <f>IFERROR(SEARCH("INT",F3546,1),0)+IFERROR(SEARCH("DEV",F3546,1),0)+IFERROR(SEARCH("FC",F3546,1),0)+IFERROR(SEARCH("USD",F3546,1),0)</f>
        <v>0</v>
      </c>
    </row>
    <row r="3547" spans="20:28" x14ac:dyDescent="0.2">
      <c r="T3547" s="6">
        <f>+S3547*N3547</f>
        <v>0</v>
      </c>
      <c r="U3547" s="6">
        <f>+S3547*Q3547</f>
        <v>0</v>
      </c>
      <c r="V3547" s="1" t="str">
        <f>IF(AB3547=0,IFERROR(VLOOKUP(L3547,[1]listaMateriales!A:K,11,0),"-"),"Sin producto")</f>
        <v>Sin Producto</v>
      </c>
      <c r="W3547" s="6">
        <f>+IF(OR(K3547="27",K3547="28",K3547="29"),VLOOKUP(L3547,[1]listaMateriales!A:E,5,0),0)*N3547/1000</f>
        <v>0</v>
      </c>
      <c r="X3547" s="6">
        <f>+IF(W3547=0,0,T3547/W3547)</f>
        <v>0</v>
      </c>
      <c r="Y3547" s="1" t="str">
        <f>MID(L3547,14,1)</f>
        <v/>
      </c>
      <c r="Z3547" s="2" t="str">
        <f>IF(IFERROR(FIND("PUL",M3547,1),0)&gt;1,"pulido","no")</f>
        <v>no</v>
      </c>
      <c r="AA3547" s="2" t="str">
        <f>IF(IFERROR(FIND("BIOC",M3547,1),0)&gt;1,"BIOCITY","no")</f>
        <v>no</v>
      </c>
      <c r="AB3547" s="2">
        <f>IFERROR(SEARCH("INT",F3547,1),0)+IFERROR(SEARCH("DEV",F3547,1),0)+IFERROR(SEARCH("FC",F3547,1),0)+IFERROR(SEARCH("USD",F3547,1),0)</f>
        <v>0</v>
      </c>
    </row>
    <row r="3548" spans="20:28" x14ac:dyDescent="0.2">
      <c r="T3548" s="6">
        <f>+S3548*N3548</f>
        <v>0</v>
      </c>
      <c r="U3548" s="6">
        <f>+S3548*Q3548</f>
        <v>0</v>
      </c>
      <c r="V3548" s="1" t="str">
        <f>IF(AB3548=0,IFERROR(VLOOKUP(L3548,[1]listaMateriales!A:K,11,0),"-"),"Sin producto")</f>
        <v>Sin Producto</v>
      </c>
      <c r="W3548" s="6">
        <f>+IF(OR(K3548="27",K3548="28",K3548="29"),VLOOKUP(L3548,[1]listaMateriales!A:E,5,0),0)*N3548/1000</f>
        <v>0</v>
      </c>
      <c r="X3548" s="6">
        <f>+IF(W3548=0,0,T3548/W3548)</f>
        <v>0</v>
      </c>
      <c r="Y3548" s="1" t="str">
        <f>MID(L3548,14,1)</f>
        <v/>
      </c>
      <c r="Z3548" s="2" t="str">
        <f>IF(IFERROR(FIND("PUL",M3548,1),0)&gt;1,"pulido","no")</f>
        <v>no</v>
      </c>
      <c r="AA3548" s="2" t="str">
        <f>IF(IFERROR(FIND("BIOC",M3548,1),0)&gt;1,"BIOCITY","no")</f>
        <v>no</v>
      </c>
      <c r="AB3548" s="2">
        <f>IFERROR(SEARCH("INT",F3548,1),0)+IFERROR(SEARCH("DEV",F3548,1),0)+IFERROR(SEARCH("FC",F3548,1),0)+IFERROR(SEARCH("USD",F3548,1),0)</f>
        <v>0</v>
      </c>
    </row>
    <row r="3549" spans="20:28" x14ac:dyDescent="0.2">
      <c r="T3549" s="6">
        <f>+S3549*N3549</f>
        <v>0</v>
      </c>
      <c r="U3549" s="6">
        <f>+S3549*Q3549</f>
        <v>0</v>
      </c>
      <c r="V3549" s="1" t="str">
        <f>IF(AB3549=0,IFERROR(VLOOKUP(L3549,[1]listaMateriales!A:K,11,0),"-"),"Sin producto")</f>
        <v>Sin Producto</v>
      </c>
      <c r="W3549" s="6">
        <f>+IF(OR(K3549="27",K3549="28",K3549="29"),VLOOKUP(L3549,[1]listaMateriales!A:E,5,0),0)*N3549/1000</f>
        <v>0</v>
      </c>
      <c r="X3549" s="6">
        <f>+IF(W3549=0,0,T3549/W3549)</f>
        <v>0</v>
      </c>
      <c r="Y3549" s="1" t="str">
        <f>MID(L3549,14,1)</f>
        <v/>
      </c>
      <c r="Z3549" s="2" t="str">
        <f>IF(IFERROR(FIND("PUL",M3549,1),0)&gt;1,"pulido","no")</f>
        <v>no</v>
      </c>
      <c r="AA3549" s="2" t="str">
        <f>IF(IFERROR(FIND("BIOC",M3549,1),0)&gt;1,"BIOCITY","no")</f>
        <v>no</v>
      </c>
      <c r="AB3549" s="2">
        <f>IFERROR(SEARCH("INT",F3549,1),0)+IFERROR(SEARCH("DEV",F3549,1),0)+IFERROR(SEARCH("FC",F3549,1),0)+IFERROR(SEARCH("USD",F3549,1),0)</f>
        <v>0</v>
      </c>
    </row>
    <row r="3550" spans="20:28" x14ac:dyDescent="0.2">
      <c r="T3550" s="6">
        <f>+S3550*N3550</f>
        <v>0</v>
      </c>
      <c r="U3550" s="6">
        <f>+S3550*Q3550</f>
        <v>0</v>
      </c>
      <c r="V3550" s="1" t="str">
        <f>IF(AB3550=0,IFERROR(VLOOKUP(L3550,[1]listaMateriales!A:K,11,0),"-"),"Sin producto")</f>
        <v>Sin Producto</v>
      </c>
      <c r="W3550" s="6">
        <f>+IF(OR(K3550="27",K3550="28",K3550="29"),VLOOKUP(L3550,[1]listaMateriales!A:E,5,0),0)*N3550/1000</f>
        <v>0</v>
      </c>
      <c r="X3550" s="6">
        <f>+IF(W3550=0,0,T3550/W3550)</f>
        <v>0</v>
      </c>
      <c r="Y3550" s="1" t="str">
        <f>MID(L3550,14,1)</f>
        <v/>
      </c>
      <c r="Z3550" s="2" t="str">
        <f>IF(IFERROR(FIND("PUL",M3550,1),0)&gt;1,"pulido","no")</f>
        <v>no</v>
      </c>
      <c r="AA3550" s="2" t="str">
        <f>IF(IFERROR(FIND("BIOC",M3550,1),0)&gt;1,"BIOCITY","no")</f>
        <v>no</v>
      </c>
      <c r="AB3550" s="2">
        <f>IFERROR(SEARCH("INT",F3550,1),0)+IFERROR(SEARCH("DEV",F3550,1),0)+IFERROR(SEARCH("FC",F3550,1),0)+IFERROR(SEARCH("USD",F3550,1),0)</f>
        <v>0</v>
      </c>
    </row>
    <row r="3551" spans="20:28" x14ac:dyDescent="0.2">
      <c r="T3551" s="6">
        <f>+S3551*N3551</f>
        <v>0</v>
      </c>
      <c r="U3551" s="6">
        <f>+S3551*Q3551</f>
        <v>0</v>
      </c>
      <c r="V3551" s="1" t="str">
        <f>IF(AB3551=0,IFERROR(VLOOKUP(L3551,[1]listaMateriales!A:K,11,0),"-"),"Sin producto")</f>
        <v>Sin Producto</v>
      </c>
      <c r="W3551" s="6">
        <f>+IF(OR(K3551="27",K3551="28",K3551="29"),VLOOKUP(L3551,[1]listaMateriales!A:E,5,0),0)*N3551/1000</f>
        <v>0</v>
      </c>
      <c r="X3551" s="6">
        <f>+IF(W3551=0,0,T3551/W3551)</f>
        <v>0</v>
      </c>
      <c r="Y3551" s="1" t="str">
        <f>MID(L3551,14,1)</f>
        <v/>
      </c>
      <c r="Z3551" s="2" t="str">
        <f>IF(IFERROR(FIND("PUL",M3551,1),0)&gt;1,"pulido","no")</f>
        <v>no</v>
      </c>
      <c r="AA3551" s="2" t="str">
        <f>IF(IFERROR(FIND("BIOC",M3551,1),0)&gt;1,"BIOCITY","no")</f>
        <v>no</v>
      </c>
      <c r="AB3551" s="2">
        <f>IFERROR(SEARCH("INT",F3551,1),0)+IFERROR(SEARCH("DEV",F3551,1),0)+IFERROR(SEARCH("FC",F3551,1),0)+IFERROR(SEARCH("USD",F3551,1),0)</f>
        <v>0</v>
      </c>
    </row>
    <row r="3552" spans="20:28" x14ac:dyDescent="0.2">
      <c r="T3552" s="6">
        <f>+S3552*N3552</f>
        <v>0</v>
      </c>
      <c r="U3552" s="6">
        <f>+S3552*Q3552</f>
        <v>0</v>
      </c>
      <c r="V3552" s="1" t="str">
        <f>IF(AB3552=0,IFERROR(VLOOKUP(L3552,[1]listaMateriales!A:K,11,0),"-"),"Sin producto")</f>
        <v>Sin Producto</v>
      </c>
      <c r="W3552" s="6">
        <f>+IF(OR(K3552="27",K3552="28",K3552="29"),VLOOKUP(L3552,[1]listaMateriales!A:E,5,0),0)*N3552/1000</f>
        <v>0</v>
      </c>
      <c r="X3552" s="6">
        <f>+IF(W3552=0,0,T3552/W3552)</f>
        <v>0</v>
      </c>
      <c r="Y3552" s="1" t="str">
        <f>MID(L3552,14,1)</f>
        <v/>
      </c>
      <c r="Z3552" s="2" t="str">
        <f>IF(IFERROR(FIND("PUL",M3552,1),0)&gt;1,"pulido","no")</f>
        <v>no</v>
      </c>
      <c r="AA3552" s="2" t="str">
        <f>IF(IFERROR(FIND("BIOC",M3552,1),0)&gt;1,"BIOCITY","no")</f>
        <v>no</v>
      </c>
      <c r="AB3552" s="2">
        <f>IFERROR(SEARCH("INT",F3552,1),0)+IFERROR(SEARCH("DEV",F3552,1),0)+IFERROR(SEARCH("FC",F3552,1),0)+IFERROR(SEARCH("USD",F3552,1),0)</f>
        <v>0</v>
      </c>
    </row>
    <row r="3553" spans="20:28" x14ac:dyDescent="0.2">
      <c r="T3553" s="6">
        <f>+S3553*N3553</f>
        <v>0</v>
      </c>
      <c r="U3553" s="6">
        <f>+S3553*Q3553</f>
        <v>0</v>
      </c>
      <c r="V3553" s="1" t="str">
        <f>IF(AB3553=0,IFERROR(VLOOKUP(L3553,[1]listaMateriales!A:K,11,0),"-"),"Sin producto")</f>
        <v>Sin Producto</v>
      </c>
      <c r="W3553" s="6">
        <f>+IF(OR(K3553="27",K3553="28",K3553="29"),VLOOKUP(L3553,[1]listaMateriales!A:E,5,0),0)*N3553/1000</f>
        <v>0</v>
      </c>
      <c r="X3553" s="6">
        <f>+IF(W3553=0,0,T3553/W3553)</f>
        <v>0</v>
      </c>
      <c r="Y3553" s="1" t="str">
        <f>MID(L3553,14,1)</f>
        <v/>
      </c>
      <c r="Z3553" s="2" t="str">
        <f>IF(IFERROR(FIND("PUL",M3553,1),0)&gt;1,"pulido","no")</f>
        <v>no</v>
      </c>
      <c r="AA3553" s="2" t="str">
        <f>IF(IFERROR(FIND("BIOC",M3553,1),0)&gt;1,"BIOCITY","no")</f>
        <v>no</v>
      </c>
      <c r="AB3553" s="2">
        <f>IFERROR(SEARCH("INT",F3553,1),0)+IFERROR(SEARCH("DEV",F3553,1),0)+IFERROR(SEARCH("FC",F3553,1),0)+IFERROR(SEARCH("USD",F3553,1),0)</f>
        <v>0</v>
      </c>
    </row>
    <row r="3554" spans="20:28" x14ac:dyDescent="0.2">
      <c r="T3554" s="6">
        <f>+S3554*N3554</f>
        <v>0</v>
      </c>
      <c r="U3554" s="6">
        <f>+S3554*Q3554</f>
        <v>0</v>
      </c>
      <c r="V3554" s="1" t="str">
        <f>IF(AB3554=0,IFERROR(VLOOKUP(L3554,[1]listaMateriales!A:K,11,0),"-"),"Sin producto")</f>
        <v>Sin Producto</v>
      </c>
      <c r="W3554" s="6">
        <f>+IF(OR(K3554="27",K3554="28",K3554="29"),VLOOKUP(L3554,[1]listaMateriales!A:E,5,0),0)*N3554/1000</f>
        <v>0</v>
      </c>
      <c r="X3554" s="6">
        <f>+IF(W3554=0,0,T3554/W3554)</f>
        <v>0</v>
      </c>
      <c r="Y3554" s="1" t="str">
        <f>MID(L3554,14,1)</f>
        <v/>
      </c>
      <c r="Z3554" s="2" t="str">
        <f>IF(IFERROR(FIND("PUL",M3554,1),0)&gt;1,"pulido","no")</f>
        <v>no</v>
      </c>
      <c r="AA3554" s="2" t="str">
        <f>IF(IFERROR(FIND("BIOC",M3554,1),0)&gt;1,"BIOCITY","no")</f>
        <v>no</v>
      </c>
      <c r="AB3554" s="2">
        <f>IFERROR(SEARCH("INT",F3554,1),0)+IFERROR(SEARCH("DEV",F3554,1),0)+IFERROR(SEARCH("FC",F3554,1),0)+IFERROR(SEARCH("USD",F3554,1),0)</f>
        <v>0</v>
      </c>
    </row>
    <row r="3555" spans="20:28" x14ac:dyDescent="0.2">
      <c r="T3555" s="6">
        <f>+S3555*N3555</f>
        <v>0</v>
      </c>
      <c r="U3555" s="6">
        <f>+S3555*Q3555</f>
        <v>0</v>
      </c>
      <c r="V3555" s="1" t="str">
        <f>IF(AB3555=0,IFERROR(VLOOKUP(L3555,[1]listaMateriales!A:K,11,0),"-"),"Sin producto")</f>
        <v>Sin Producto</v>
      </c>
      <c r="W3555" s="6">
        <f>+IF(OR(K3555="27",K3555="28",K3555="29"),VLOOKUP(L3555,[1]listaMateriales!A:E,5,0),0)*N3555/1000</f>
        <v>0</v>
      </c>
      <c r="X3555" s="6">
        <f>+IF(W3555=0,0,T3555/W3555)</f>
        <v>0</v>
      </c>
      <c r="Y3555" s="1" t="str">
        <f>MID(L3555,14,1)</f>
        <v/>
      </c>
      <c r="Z3555" s="2" t="str">
        <f>IF(IFERROR(FIND("PUL",M3555,1),0)&gt;1,"pulido","no")</f>
        <v>no</v>
      </c>
      <c r="AA3555" s="2" t="str">
        <f>IF(IFERROR(FIND("BIOC",M3555,1),0)&gt;1,"BIOCITY","no")</f>
        <v>no</v>
      </c>
      <c r="AB3555" s="2">
        <f>IFERROR(SEARCH("INT",F3555,1),0)+IFERROR(SEARCH("DEV",F3555,1),0)+IFERROR(SEARCH("FC",F3555,1),0)+IFERROR(SEARCH("USD",F3555,1),0)</f>
        <v>0</v>
      </c>
    </row>
    <row r="3556" spans="20:28" x14ac:dyDescent="0.2">
      <c r="T3556" s="6">
        <f>+S3556*N3556</f>
        <v>0</v>
      </c>
      <c r="U3556" s="6">
        <f>+S3556*Q3556</f>
        <v>0</v>
      </c>
      <c r="V3556" s="1" t="str">
        <f>IF(AB3556=0,IFERROR(VLOOKUP(L3556,[1]listaMateriales!A:K,11,0),"-"),"Sin producto")</f>
        <v>Sin Producto</v>
      </c>
      <c r="W3556" s="6">
        <f>+IF(OR(K3556="27",K3556="28",K3556="29"),VLOOKUP(L3556,[1]listaMateriales!A:E,5,0),0)*N3556/1000</f>
        <v>0</v>
      </c>
      <c r="X3556" s="6">
        <f>+IF(W3556=0,0,T3556/W3556)</f>
        <v>0</v>
      </c>
      <c r="Y3556" s="1" t="str">
        <f>MID(L3556,14,1)</f>
        <v/>
      </c>
      <c r="Z3556" s="2" t="str">
        <f>IF(IFERROR(FIND("PUL",M3556,1),0)&gt;1,"pulido","no")</f>
        <v>no</v>
      </c>
      <c r="AA3556" s="2" t="str">
        <f>IF(IFERROR(FIND("BIOC",M3556,1),0)&gt;1,"BIOCITY","no")</f>
        <v>no</v>
      </c>
      <c r="AB3556" s="2">
        <f>IFERROR(SEARCH("INT",F3556,1),0)+IFERROR(SEARCH("DEV",F3556,1),0)+IFERROR(SEARCH("FC",F3556,1),0)+IFERROR(SEARCH("USD",F3556,1),0)</f>
        <v>0</v>
      </c>
    </row>
    <row r="3557" spans="20:28" x14ac:dyDescent="0.2">
      <c r="T3557" s="6">
        <f>+S3557*N3557</f>
        <v>0</v>
      </c>
      <c r="U3557" s="6">
        <f>+S3557*Q3557</f>
        <v>0</v>
      </c>
      <c r="V3557" s="1" t="str">
        <f>IF(AB3557=0,IFERROR(VLOOKUP(L3557,[1]listaMateriales!A:K,11,0),"-"),"Sin producto")</f>
        <v>Sin Producto</v>
      </c>
      <c r="W3557" s="6">
        <f>+IF(OR(K3557="27",K3557="28",K3557="29"),VLOOKUP(L3557,[1]listaMateriales!A:E,5,0),0)*N3557/1000</f>
        <v>0</v>
      </c>
      <c r="X3557" s="6">
        <f>+IF(W3557=0,0,T3557/W3557)</f>
        <v>0</v>
      </c>
      <c r="Y3557" s="1" t="str">
        <f>MID(L3557,14,1)</f>
        <v/>
      </c>
      <c r="Z3557" s="2" t="str">
        <f>IF(IFERROR(FIND("PUL",M3557,1),0)&gt;1,"pulido","no")</f>
        <v>no</v>
      </c>
      <c r="AA3557" s="2" t="str">
        <f>IF(IFERROR(FIND("BIOC",M3557,1),0)&gt;1,"BIOCITY","no")</f>
        <v>no</v>
      </c>
      <c r="AB3557" s="2">
        <f>IFERROR(SEARCH("INT",F3557,1),0)+IFERROR(SEARCH("DEV",F3557,1),0)+IFERROR(SEARCH("FC",F3557,1),0)+IFERROR(SEARCH("USD",F3557,1),0)</f>
        <v>0</v>
      </c>
    </row>
    <row r="3558" spans="20:28" x14ac:dyDescent="0.2">
      <c r="T3558" s="6">
        <f>+S3558*N3558</f>
        <v>0</v>
      </c>
      <c r="U3558" s="6">
        <f>+S3558*Q3558</f>
        <v>0</v>
      </c>
      <c r="V3558" s="1" t="str">
        <f>IF(AB3558=0,IFERROR(VLOOKUP(L3558,[1]listaMateriales!A:K,11,0),"-"),"Sin producto")</f>
        <v>Sin Producto</v>
      </c>
      <c r="W3558" s="6">
        <f>+IF(OR(K3558="27",K3558="28",K3558="29"),VLOOKUP(L3558,[1]listaMateriales!A:E,5,0),0)*N3558/1000</f>
        <v>0</v>
      </c>
      <c r="X3558" s="6">
        <f>+IF(W3558=0,0,T3558/W3558)</f>
        <v>0</v>
      </c>
      <c r="Y3558" s="1" t="str">
        <f>MID(L3558,14,1)</f>
        <v/>
      </c>
      <c r="Z3558" s="2" t="str">
        <f>IF(IFERROR(FIND("PUL",M3558,1),0)&gt;1,"pulido","no")</f>
        <v>no</v>
      </c>
      <c r="AA3558" s="2" t="str">
        <f>IF(IFERROR(FIND("BIOC",M3558,1),0)&gt;1,"BIOCITY","no")</f>
        <v>no</v>
      </c>
      <c r="AB3558" s="2">
        <f>IFERROR(SEARCH("INT",F3558,1),0)+IFERROR(SEARCH("DEV",F3558,1),0)+IFERROR(SEARCH("FC",F3558,1),0)+IFERROR(SEARCH("USD",F3558,1),0)</f>
        <v>0</v>
      </c>
    </row>
    <row r="3559" spans="20:28" x14ac:dyDescent="0.2">
      <c r="T3559" s="6">
        <f>+S3559*N3559</f>
        <v>0</v>
      </c>
      <c r="U3559" s="6">
        <f>+S3559*Q3559</f>
        <v>0</v>
      </c>
      <c r="V3559" s="1" t="str">
        <f>IF(AB3559=0,IFERROR(VLOOKUP(L3559,[1]listaMateriales!A:K,11,0),"-"),"Sin producto")</f>
        <v>Sin Producto</v>
      </c>
      <c r="W3559" s="6">
        <f>+IF(OR(K3559="27",K3559="28",K3559="29"),VLOOKUP(L3559,[1]listaMateriales!A:E,5,0),0)*N3559/1000</f>
        <v>0</v>
      </c>
      <c r="X3559" s="6">
        <f>+IF(W3559=0,0,T3559/W3559)</f>
        <v>0</v>
      </c>
      <c r="Y3559" s="1" t="str">
        <f>MID(L3559,14,1)</f>
        <v/>
      </c>
      <c r="Z3559" s="2" t="str">
        <f>IF(IFERROR(FIND("PUL",M3559,1),0)&gt;1,"pulido","no")</f>
        <v>no</v>
      </c>
      <c r="AA3559" s="2" t="str">
        <f>IF(IFERROR(FIND("BIOC",M3559,1),0)&gt;1,"BIOCITY","no")</f>
        <v>no</v>
      </c>
      <c r="AB3559" s="2">
        <f>IFERROR(SEARCH("INT",F3559,1),0)+IFERROR(SEARCH("DEV",F3559,1),0)+IFERROR(SEARCH("FC",F3559,1),0)+IFERROR(SEARCH("USD",F3559,1),0)</f>
        <v>0</v>
      </c>
    </row>
    <row r="3560" spans="20:28" x14ac:dyDescent="0.2">
      <c r="T3560" s="6">
        <f>+S3560*N3560</f>
        <v>0</v>
      </c>
      <c r="U3560" s="6">
        <f>+S3560*Q3560</f>
        <v>0</v>
      </c>
      <c r="V3560" s="1" t="str">
        <f>IF(AB3560=0,IFERROR(VLOOKUP(L3560,[1]listaMateriales!A:K,11,0),"-"),"Sin producto")</f>
        <v>Sin Producto</v>
      </c>
      <c r="W3560" s="6">
        <f>+IF(OR(K3560="27",K3560="28",K3560="29"),VLOOKUP(L3560,[1]listaMateriales!A:E,5,0),0)*N3560/1000</f>
        <v>0</v>
      </c>
      <c r="X3560" s="6">
        <f>+IF(W3560=0,0,T3560/W3560)</f>
        <v>0</v>
      </c>
      <c r="Y3560" s="1" t="str">
        <f>MID(L3560,14,1)</f>
        <v/>
      </c>
      <c r="Z3560" s="2" t="str">
        <f>IF(IFERROR(FIND("PUL",M3560,1),0)&gt;1,"pulido","no")</f>
        <v>no</v>
      </c>
      <c r="AA3560" s="2" t="str">
        <f>IF(IFERROR(FIND("BIOC",M3560,1),0)&gt;1,"BIOCITY","no")</f>
        <v>no</v>
      </c>
      <c r="AB3560" s="2">
        <f>IFERROR(SEARCH("INT",F3560,1),0)+IFERROR(SEARCH("DEV",F3560,1),0)+IFERROR(SEARCH("FC",F3560,1),0)+IFERROR(SEARCH("USD",F3560,1),0)</f>
        <v>0</v>
      </c>
    </row>
    <row r="3561" spans="20:28" x14ac:dyDescent="0.2">
      <c r="T3561" s="6">
        <f>+S3561*N3561</f>
        <v>0</v>
      </c>
      <c r="U3561" s="6">
        <f>+S3561*Q3561</f>
        <v>0</v>
      </c>
      <c r="V3561" s="1" t="str">
        <f>IF(AB3561=0,IFERROR(VLOOKUP(L3561,[1]listaMateriales!A:K,11,0),"-"),"Sin producto")</f>
        <v>Sin Producto</v>
      </c>
      <c r="W3561" s="6">
        <f>+IF(OR(K3561="27",K3561="28",K3561="29"),VLOOKUP(L3561,[1]listaMateriales!A:E,5,0),0)*N3561/1000</f>
        <v>0</v>
      </c>
      <c r="X3561" s="6">
        <f>+IF(W3561=0,0,T3561/W3561)</f>
        <v>0</v>
      </c>
      <c r="Y3561" s="1" t="str">
        <f>MID(L3561,14,1)</f>
        <v/>
      </c>
      <c r="Z3561" s="2" t="str">
        <f>IF(IFERROR(FIND("PUL",M3561,1),0)&gt;1,"pulido","no")</f>
        <v>no</v>
      </c>
      <c r="AA3561" s="2" t="str">
        <f>IF(IFERROR(FIND("BIOC",M3561,1),0)&gt;1,"BIOCITY","no")</f>
        <v>no</v>
      </c>
      <c r="AB3561" s="2">
        <f>IFERROR(SEARCH("INT",F3561,1),0)+IFERROR(SEARCH("DEV",F3561,1),0)+IFERROR(SEARCH("FC",F3561,1),0)+IFERROR(SEARCH("USD",F3561,1),0)</f>
        <v>0</v>
      </c>
    </row>
    <row r="3562" spans="20:28" x14ac:dyDescent="0.2">
      <c r="T3562" s="6">
        <f>+S3562*N3562</f>
        <v>0</v>
      </c>
      <c r="U3562" s="6">
        <f>+S3562*Q3562</f>
        <v>0</v>
      </c>
      <c r="V3562" s="1" t="str">
        <f>IF(AB3562=0,IFERROR(VLOOKUP(L3562,[1]listaMateriales!A:K,11,0),"-"),"Sin producto")</f>
        <v>Sin Producto</v>
      </c>
      <c r="W3562" s="6">
        <f>+IF(OR(K3562="27",K3562="28",K3562="29"),VLOOKUP(L3562,[1]listaMateriales!A:E,5,0),0)*N3562/1000</f>
        <v>0</v>
      </c>
      <c r="X3562" s="6">
        <f>+IF(W3562=0,0,T3562/W3562)</f>
        <v>0</v>
      </c>
      <c r="Y3562" s="1" t="str">
        <f>MID(L3562,14,1)</f>
        <v/>
      </c>
      <c r="Z3562" s="2" t="str">
        <f>IF(IFERROR(FIND("PUL",M3562,1),0)&gt;1,"pulido","no")</f>
        <v>no</v>
      </c>
      <c r="AA3562" s="2" t="str">
        <f>IF(IFERROR(FIND("BIOC",M3562,1),0)&gt;1,"BIOCITY","no")</f>
        <v>no</v>
      </c>
      <c r="AB3562" s="2">
        <f>IFERROR(SEARCH("INT",F3562,1),0)+IFERROR(SEARCH("DEV",F3562,1),0)+IFERROR(SEARCH("FC",F3562,1),0)+IFERROR(SEARCH("USD",F3562,1),0)</f>
        <v>0</v>
      </c>
    </row>
    <row r="3563" spans="20:28" x14ac:dyDescent="0.2">
      <c r="T3563" s="6">
        <f>+S3563*N3563</f>
        <v>0</v>
      </c>
      <c r="U3563" s="6">
        <f>+S3563*Q3563</f>
        <v>0</v>
      </c>
      <c r="V3563" s="1" t="str">
        <f>IF(AB3563=0,IFERROR(VLOOKUP(L3563,[1]listaMateriales!A:K,11,0),"-"),"Sin producto")</f>
        <v>Sin Producto</v>
      </c>
      <c r="W3563" s="6">
        <f>+IF(OR(K3563="27",K3563="28",K3563="29"),VLOOKUP(L3563,[1]listaMateriales!A:E,5,0),0)*N3563/1000</f>
        <v>0</v>
      </c>
      <c r="X3563" s="6">
        <f>+IF(W3563=0,0,T3563/W3563)</f>
        <v>0</v>
      </c>
      <c r="Y3563" s="1" t="str">
        <f>MID(L3563,14,1)</f>
        <v/>
      </c>
      <c r="Z3563" s="2" t="str">
        <f>IF(IFERROR(FIND("PUL",M3563,1),0)&gt;1,"pulido","no")</f>
        <v>no</v>
      </c>
      <c r="AA3563" s="2" t="str">
        <f>IF(IFERROR(FIND("BIOC",M3563,1),0)&gt;1,"BIOCITY","no")</f>
        <v>no</v>
      </c>
      <c r="AB3563" s="2">
        <f>IFERROR(SEARCH("INT",F3563,1),0)+IFERROR(SEARCH("DEV",F3563,1),0)+IFERROR(SEARCH("FC",F3563,1),0)+IFERROR(SEARCH("USD",F3563,1),0)</f>
        <v>0</v>
      </c>
    </row>
    <row r="3564" spans="20:28" x14ac:dyDescent="0.2">
      <c r="T3564" s="6">
        <f>+S3564*N3564</f>
        <v>0</v>
      </c>
      <c r="U3564" s="6">
        <f>+S3564*Q3564</f>
        <v>0</v>
      </c>
      <c r="V3564" s="1" t="str">
        <f>IF(AB3564=0,IFERROR(VLOOKUP(L3564,[1]listaMateriales!A:K,11,0),"-"),"Sin producto")</f>
        <v>Sin Producto</v>
      </c>
      <c r="W3564" s="6">
        <f>+IF(OR(K3564="27",K3564="28",K3564="29"),VLOOKUP(L3564,[1]listaMateriales!A:E,5,0),0)*N3564/1000</f>
        <v>0</v>
      </c>
      <c r="X3564" s="6">
        <f>+IF(W3564=0,0,T3564/W3564)</f>
        <v>0</v>
      </c>
      <c r="Y3564" s="1" t="str">
        <f>MID(L3564,14,1)</f>
        <v/>
      </c>
      <c r="Z3564" s="2" t="str">
        <f>IF(IFERROR(FIND("PUL",M3564,1),0)&gt;1,"pulido","no")</f>
        <v>no</v>
      </c>
      <c r="AA3564" s="2" t="str">
        <f>IF(IFERROR(FIND("BIOC",M3564,1),0)&gt;1,"BIOCITY","no")</f>
        <v>no</v>
      </c>
      <c r="AB3564" s="2">
        <f>IFERROR(SEARCH("INT",F3564,1),0)+IFERROR(SEARCH("DEV",F3564,1),0)+IFERROR(SEARCH("FC",F3564,1),0)+IFERROR(SEARCH("USD",F3564,1),0)</f>
        <v>0</v>
      </c>
    </row>
    <row r="3565" spans="20:28" x14ac:dyDescent="0.2">
      <c r="T3565" s="6">
        <f>+S3565*N3565</f>
        <v>0</v>
      </c>
      <c r="U3565" s="6">
        <f>+S3565*Q3565</f>
        <v>0</v>
      </c>
      <c r="V3565" s="1" t="str">
        <f>IF(AB3565=0,IFERROR(VLOOKUP(L3565,[1]listaMateriales!A:K,11,0),"-"),"Sin producto")</f>
        <v>Sin Producto</v>
      </c>
      <c r="W3565" s="6">
        <f>+IF(OR(K3565="27",K3565="28",K3565="29"),VLOOKUP(L3565,[1]listaMateriales!A:E,5,0),0)*N3565/1000</f>
        <v>0</v>
      </c>
      <c r="X3565" s="6">
        <f>+IF(W3565=0,0,T3565/W3565)</f>
        <v>0</v>
      </c>
      <c r="Y3565" s="1" t="str">
        <f>MID(L3565,14,1)</f>
        <v/>
      </c>
      <c r="Z3565" s="2" t="str">
        <f>IF(IFERROR(FIND("PUL",M3565,1),0)&gt;1,"pulido","no")</f>
        <v>no</v>
      </c>
      <c r="AA3565" s="2" t="str">
        <f>IF(IFERROR(FIND("BIOC",M3565,1),0)&gt;1,"BIOCITY","no")</f>
        <v>no</v>
      </c>
      <c r="AB3565" s="2">
        <f>IFERROR(SEARCH("INT",F3565,1),0)+IFERROR(SEARCH("DEV",F3565,1),0)+IFERROR(SEARCH("FC",F3565,1),0)+IFERROR(SEARCH("USD",F3565,1),0)</f>
        <v>0</v>
      </c>
    </row>
    <row r="3566" spans="20:28" x14ac:dyDescent="0.2">
      <c r="T3566" s="6">
        <f>+S3566*N3566</f>
        <v>0</v>
      </c>
      <c r="U3566" s="6">
        <f>+S3566*Q3566</f>
        <v>0</v>
      </c>
      <c r="V3566" s="1" t="str">
        <f>IF(AB3566=0,IFERROR(VLOOKUP(L3566,[1]listaMateriales!A:K,11,0),"-"),"Sin producto")</f>
        <v>Sin Producto</v>
      </c>
      <c r="W3566" s="6">
        <f>+IF(OR(K3566="27",K3566="28",K3566="29"),VLOOKUP(L3566,[1]listaMateriales!A:E,5,0),0)*N3566/1000</f>
        <v>0</v>
      </c>
      <c r="X3566" s="6">
        <f>+IF(W3566=0,0,T3566/W3566)</f>
        <v>0</v>
      </c>
      <c r="Y3566" s="1" t="str">
        <f>MID(L3566,14,1)</f>
        <v/>
      </c>
      <c r="Z3566" s="2" t="str">
        <f>IF(IFERROR(FIND("PUL",M3566,1),0)&gt;1,"pulido","no")</f>
        <v>no</v>
      </c>
      <c r="AA3566" s="2" t="str">
        <f>IF(IFERROR(FIND("BIOC",M3566,1),0)&gt;1,"BIOCITY","no")</f>
        <v>no</v>
      </c>
      <c r="AB3566" s="2">
        <f>IFERROR(SEARCH("INT",F3566,1),0)+IFERROR(SEARCH("DEV",F3566,1),0)+IFERROR(SEARCH("FC",F3566,1),0)+IFERROR(SEARCH("USD",F3566,1),0)</f>
        <v>0</v>
      </c>
    </row>
    <row r="3567" spans="20:28" x14ac:dyDescent="0.2">
      <c r="T3567" s="6">
        <f>+S3567*N3567</f>
        <v>0</v>
      </c>
      <c r="U3567" s="6">
        <f>+S3567*Q3567</f>
        <v>0</v>
      </c>
      <c r="V3567" s="1" t="str">
        <f>IF(AB3567=0,IFERROR(VLOOKUP(L3567,[1]listaMateriales!A:K,11,0),"-"),"Sin producto")</f>
        <v>Sin Producto</v>
      </c>
      <c r="W3567" s="6">
        <f>+IF(OR(K3567="27",K3567="28",K3567="29"),VLOOKUP(L3567,[1]listaMateriales!A:E,5,0),0)*N3567/1000</f>
        <v>0</v>
      </c>
      <c r="X3567" s="6">
        <f>+IF(W3567=0,0,T3567/W3567)</f>
        <v>0</v>
      </c>
      <c r="Y3567" s="1" t="str">
        <f>MID(L3567,14,1)</f>
        <v/>
      </c>
      <c r="Z3567" s="2" t="str">
        <f>IF(IFERROR(FIND("PUL",M3567,1),0)&gt;1,"pulido","no")</f>
        <v>no</v>
      </c>
      <c r="AA3567" s="2" t="str">
        <f>IF(IFERROR(FIND("BIOC",M3567,1),0)&gt;1,"BIOCITY","no")</f>
        <v>no</v>
      </c>
      <c r="AB3567" s="2">
        <f>IFERROR(SEARCH("INT",F3567,1),0)+IFERROR(SEARCH("DEV",F3567,1),0)+IFERROR(SEARCH("FC",F3567,1),0)+IFERROR(SEARCH("USD",F3567,1),0)</f>
        <v>0</v>
      </c>
    </row>
    <row r="3568" spans="20:28" x14ac:dyDescent="0.2">
      <c r="T3568" s="6">
        <f>+S3568*N3568</f>
        <v>0</v>
      </c>
      <c r="U3568" s="6">
        <f>+S3568*Q3568</f>
        <v>0</v>
      </c>
      <c r="V3568" s="1" t="str">
        <f>IF(AB3568=0,IFERROR(VLOOKUP(L3568,[1]listaMateriales!A:K,11,0),"-"),"Sin producto")</f>
        <v>Sin Producto</v>
      </c>
      <c r="W3568" s="6">
        <f>+IF(OR(K3568="27",K3568="28",K3568="29"),VLOOKUP(L3568,[1]listaMateriales!A:E,5,0),0)*N3568/1000</f>
        <v>0</v>
      </c>
      <c r="X3568" s="6">
        <f>+IF(W3568=0,0,T3568/W3568)</f>
        <v>0</v>
      </c>
      <c r="Y3568" s="1" t="str">
        <f>MID(L3568,14,1)</f>
        <v/>
      </c>
      <c r="Z3568" s="2" t="str">
        <f>IF(IFERROR(FIND("PUL",M3568,1),0)&gt;1,"pulido","no")</f>
        <v>no</v>
      </c>
      <c r="AA3568" s="2" t="str">
        <f>IF(IFERROR(FIND("BIOC",M3568,1),0)&gt;1,"BIOCITY","no")</f>
        <v>no</v>
      </c>
      <c r="AB3568" s="2">
        <f>IFERROR(SEARCH("INT",F3568,1),0)+IFERROR(SEARCH("DEV",F3568,1),0)+IFERROR(SEARCH("FC",F3568,1),0)+IFERROR(SEARCH("USD",F3568,1),0)</f>
        <v>0</v>
      </c>
    </row>
    <row r="3569" spans="20:28" x14ac:dyDescent="0.2">
      <c r="T3569" s="6">
        <f>+S3569*N3569</f>
        <v>0</v>
      </c>
      <c r="U3569" s="6">
        <f>+S3569*Q3569</f>
        <v>0</v>
      </c>
      <c r="V3569" s="1" t="str">
        <f>IF(AB3569=0,IFERROR(VLOOKUP(L3569,[1]listaMateriales!A:K,11,0),"-"),"Sin producto")</f>
        <v>Sin Producto</v>
      </c>
      <c r="W3569" s="6">
        <f>+IF(OR(K3569="27",K3569="28",K3569="29"),VLOOKUP(L3569,[1]listaMateriales!A:E,5,0),0)*N3569/1000</f>
        <v>0</v>
      </c>
      <c r="X3569" s="6">
        <f>+IF(W3569=0,0,T3569/W3569)</f>
        <v>0</v>
      </c>
      <c r="Y3569" s="1" t="str">
        <f>MID(L3569,14,1)</f>
        <v/>
      </c>
      <c r="Z3569" s="2" t="str">
        <f>IF(IFERROR(FIND("PUL",M3569,1),0)&gt;1,"pulido","no")</f>
        <v>no</v>
      </c>
      <c r="AA3569" s="2" t="str">
        <f>IF(IFERROR(FIND("BIOC",M3569,1),0)&gt;1,"BIOCITY","no")</f>
        <v>no</v>
      </c>
      <c r="AB3569" s="2">
        <f>IFERROR(SEARCH("INT",F3569,1),0)+IFERROR(SEARCH("DEV",F3569,1),0)+IFERROR(SEARCH("FC",F3569,1),0)+IFERROR(SEARCH("USD",F3569,1),0)</f>
        <v>0</v>
      </c>
    </row>
    <row r="3570" spans="20:28" x14ac:dyDescent="0.2">
      <c r="T3570" s="6">
        <f>+S3570*N3570</f>
        <v>0</v>
      </c>
      <c r="U3570" s="6">
        <f>+S3570*Q3570</f>
        <v>0</v>
      </c>
      <c r="V3570" s="1" t="str">
        <f>IF(AB3570=0,IFERROR(VLOOKUP(L3570,[1]listaMateriales!A:K,11,0),"-"),"Sin producto")</f>
        <v>Sin Producto</v>
      </c>
      <c r="W3570" s="6">
        <f>+IF(OR(K3570="27",K3570="28",K3570="29"),VLOOKUP(L3570,[1]listaMateriales!A:E,5,0),0)*N3570/1000</f>
        <v>0</v>
      </c>
      <c r="X3570" s="6">
        <f>+IF(W3570=0,0,T3570/W3570)</f>
        <v>0</v>
      </c>
      <c r="Y3570" s="1" t="str">
        <f>MID(L3570,14,1)</f>
        <v/>
      </c>
      <c r="Z3570" s="2" t="str">
        <f>IF(IFERROR(FIND("PUL",M3570,1),0)&gt;1,"pulido","no")</f>
        <v>no</v>
      </c>
      <c r="AA3570" s="2" t="str">
        <f>IF(IFERROR(FIND("BIOC",M3570,1),0)&gt;1,"BIOCITY","no")</f>
        <v>no</v>
      </c>
      <c r="AB3570" s="2">
        <f>IFERROR(SEARCH("INT",F3570,1),0)+IFERROR(SEARCH("DEV",F3570,1),0)+IFERROR(SEARCH("FC",F3570,1),0)+IFERROR(SEARCH("USD",F3570,1),0)</f>
        <v>0</v>
      </c>
    </row>
    <row r="3571" spans="20:28" x14ac:dyDescent="0.2">
      <c r="T3571" s="6">
        <f>+S3571*N3571</f>
        <v>0</v>
      </c>
      <c r="U3571" s="6">
        <f>+S3571*Q3571</f>
        <v>0</v>
      </c>
      <c r="V3571" s="1" t="str">
        <f>IF(AB3571=0,IFERROR(VLOOKUP(L3571,[1]listaMateriales!A:K,11,0),"-"),"Sin producto")</f>
        <v>Sin Producto</v>
      </c>
      <c r="W3571" s="6">
        <f>+IF(OR(K3571="27",K3571="28",K3571="29"),VLOOKUP(L3571,[1]listaMateriales!A:E,5,0),0)*N3571/1000</f>
        <v>0</v>
      </c>
      <c r="X3571" s="6">
        <f>+IF(W3571=0,0,T3571/W3571)</f>
        <v>0</v>
      </c>
      <c r="Y3571" s="1" t="str">
        <f>MID(L3571,14,1)</f>
        <v/>
      </c>
      <c r="Z3571" s="2" t="str">
        <f>IF(IFERROR(FIND("PUL",M3571,1),0)&gt;1,"pulido","no")</f>
        <v>no</v>
      </c>
      <c r="AA3571" s="2" t="str">
        <f>IF(IFERROR(FIND("BIOC",M3571,1),0)&gt;1,"BIOCITY","no")</f>
        <v>no</v>
      </c>
      <c r="AB3571" s="2">
        <f>IFERROR(SEARCH("INT",F3571,1),0)+IFERROR(SEARCH("DEV",F3571,1),0)+IFERROR(SEARCH("FC",F3571,1),0)+IFERROR(SEARCH("USD",F3571,1),0)</f>
        <v>0</v>
      </c>
    </row>
    <row r="3572" spans="20:28" x14ac:dyDescent="0.2">
      <c r="T3572" s="6">
        <f>+S3572*N3572</f>
        <v>0</v>
      </c>
      <c r="U3572" s="6">
        <f>+S3572*Q3572</f>
        <v>0</v>
      </c>
      <c r="V3572" s="1" t="str">
        <f>IF(AB3572=0,IFERROR(VLOOKUP(L3572,[1]listaMateriales!A:K,11,0),"-"),"Sin producto")</f>
        <v>Sin Producto</v>
      </c>
      <c r="W3572" s="6">
        <f>+IF(OR(K3572="27",K3572="28",K3572="29"),VLOOKUP(L3572,[1]listaMateriales!A:E,5,0),0)*N3572/1000</f>
        <v>0</v>
      </c>
      <c r="X3572" s="6">
        <f>+IF(W3572=0,0,T3572/W3572)</f>
        <v>0</v>
      </c>
      <c r="Y3572" s="1" t="str">
        <f>MID(L3572,14,1)</f>
        <v/>
      </c>
      <c r="Z3572" s="2" t="str">
        <f>IF(IFERROR(FIND("PUL",M3572,1),0)&gt;1,"pulido","no")</f>
        <v>no</v>
      </c>
      <c r="AA3572" s="2" t="str">
        <f>IF(IFERROR(FIND("BIOC",M3572,1),0)&gt;1,"BIOCITY","no")</f>
        <v>no</v>
      </c>
      <c r="AB3572" s="2">
        <f>IFERROR(SEARCH("INT",F3572,1),0)+IFERROR(SEARCH("DEV",F3572,1),0)+IFERROR(SEARCH("FC",F3572,1),0)+IFERROR(SEARCH("USD",F3572,1),0)</f>
        <v>0</v>
      </c>
    </row>
    <row r="3573" spans="20:28" x14ac:dyDescent="0.2">
      <c r="T3573" s="6">
        <f>+S3573*N3573</f>
        <v>0</v>
      </c>
      <c r="U3573" s="6">
        <f>+S3573*Q3573</f>
        <v>0</v>
      </c>
      <c r="V3573" s="1" t="str">
        <f>IF(AB3573=0,IFERROR(VLOOKUP(L3573,[1]listaMateriales!A:K,11,0),"-"),"Sin producto")</f>
        <v>Sin Producto</v>
      </c>
      <c r="W3573" s="6">
        <f>+IF(OR(K3573="27",K3573="28",K3573="29"),VLOOKUP(L3573,[1]listaMateriales!A:E,5,0),0)*N3573/1000</f>
        <v>0</v>
      </c>
      <c r="X3573" s="6">
        <f>+IF(W3573=0,0,T3573/W3573)</f>
        <v>0</v>
      </c>
      <c r="Y3573" s="1" t="str">
        <f>MID(L3573,14,1)</f>
        <v/>
      </c>
      <c r="Z3573" s="2" t="str">
        <f>IF(IFERROR(FIND("PUL",M3573,1),0)&gt;1,"pulido","no")</f>
        <v>no</v>
      </c>
      <c r="AA3573" s="2" t="str">
        <f>IF(IFERROR(FIND("BIOC",M3573,1),0)&gt;1,"BIOCITY","no")</f>
        <v>no</v>
      </c>
      <c r="AB3573" s="2">
        <f>IFERROR(SEARCH("INT",F3573,1),0)+IFERROR(SEARCH("DEV",F3573,1),0)+IFERROR(SEARCH("FC",F3573,1),0)+IFERROR(SEARCH("USD",F3573,1),0)</f>
        <v>0</v>
      </c>
    </row>
    <row r="3574" spans="20:28" x14ac:dyDescent="0.2">
      <c r="T3574" s="6">
        <f>+S3574*N3574</f>
        <v>0</v>
      </c>
      <c r="U3574" s="6">
        <f>+S3574*Q3574</f>
        <v>0</v>
      </c>
      <c r="V3574" s="1" t="str">
        <f>IF(AB3574=0,IFERROR(VLOOKUP(L3574,[1]listaMateriales!A:K,11,0),"-"),"Sin producto")</f>
        <v>Sin Producto</v>
      </c>
      <c r="W3574" s="6">
        <f>+IF(OR(K3574="27",K3574="28",K3574="29"),VLOOKUP(L3574,[1]listaMateriales!A:E,5,0),0)*N3574/1000</f>
        <v>0</v>
      </c>
      <c r="X3574" s="6">
        <f>+IF(W3574=0,0,T3574/W3574)</f>
        <v>0</v>
      </c>
      <c r="Y3574" s="1" t="str">
        <f>MID(L3574,14,1)</f>
        <v/>
      </c>
      <c r="Z3574" s="2" t="str">
        <f>IF(IFERROR(FIND("PUL",M3574,1),0)&gt;1,"pulido","no")</f>
        <v>no</v>
      </c>
      <c r="AA3574" s="2" t="str">
        <f>IF(IFERROR(FIND("BIOC",M3574,1),0)&gt;1,"BIOCITY","no")</f>
        <v>no</v>
      </c>
      <c r="AB3574" s="2">
        <f>IFERROR(SEARCH("INT",F3574,1),0)+IFERROR(SEARCH("DEV",F3574,1),0)+IFERROR(SEARCH("FC",F3574,1),0)+IFERROR(SEARCH("USD",F3574,1),0)</f>
        <v>0</v>
      </c>
    </row>
    <row r="3575" spans="20:28" x14ac:dyDescent="0.2">
      <c r="T3575" s="6">
        <f>+S3575*N3575</f>
        <v>0</v>
      </c>
      <c r="U3575" s="6">
        <f>+S3575*Q3575</f>
        <v>0</v>
      </c>
      <c r="V3575" s="1" t="str">
        <f>IF(AB3575=0,IFERROR(VLOOKUP(L3575,[1]listaMateriales!A:K,11,0),"-"),"Sin producto")</f>
        <v>Sin Producto</v>
      </c>
      <c r="W3575" s="6">
        <f>+IF(OR(K3575="27",K3575="28",K3575="29"),VLOOKUP(L3575,[1]listaMateriales!A:E,5,0),0)*N3575/1000</f>
        <v>0</v>
      </c>
      <c r="X3575" s="6">
        <f>+IF(W3575=0,0,T3575/W3575)</f>
        <v>0</v>
      </c>
      <c r="Y3575" s="1" t="str">
        <f>MID(L3575,14,1)</f>
        <v/>
      </c>
      <c r="Z3575" s="2" t="str">
        <f>IF(IFERROR(FIND("PUL",M3575,1),0)&gt;1,"pulido","no")</f>
        <v>no</v>
      </c>
      <c r="AA3575" s="2" t="str">
        <f>IF(IFERROR(FIND("BIOC",M3575,1),0)&gt;1,"BIOCITY","no")</f>
        <v>no</v>
      </c>
      <c r="AB3575" s="2">
        <f>IFERROR(SEARCH("INT",F3575,1),0)+IFERROR(SEARCH("DEV",F3575,1),0)+IFERROR(SEARCH("FC",F3575,1),0)+IFERROR(SEARCH("USD",F3575,1),0)</f>
        <v>0</v>
      </c>
    </row>
    <row r="3576" spans="20:28" x14ac:dyDescent="0.2">
      <c r="T3576" s="6">
        <f>+S3576*N3576</f>
        <v>0</v>
      </c>
      <c r="U3576" s="6">
        <f>+S3576*Q3576</f>
        <v>0</v>
      </c>
      <c r="V3576" s="1" t="str">
        <f>IF(AB3576=0,IFERROR(VLOOKUP(L3576,[1]listaMateriales!A:K,11,0),"-"),"Sin producto")</f>
        <v>Sin Producto</v>
      </c>
      <c r="W3576" s="6">
        <f>+IF(OR(K3576="27",K3576="28",K3576="29"),VLOOKUP(L3576,[1]listaMateriales!A:E,5,0),0)*N3576/1000</f>
        <v>0</v>
      </c>
      <c r="X3576" s="6">
        <f>+IF(W3576=0,0,T3576/W3576)</f>
        <v>0</v>
      </c>
      <c r="Y3576" s="1" t="str">
        <f>MID(L3576,14,1)</f>
        <v/>
      </c>
      <c r="Z3576" s="2" t="str">
        <f>IF(IFERROR(FIND("PUL",M3576,1),0)&gt;1,"pulido","no")</f>
        <v>no</v>
      </c>
      <c r="AA3576" s="2" t="str">
        <f>IF(IFERROR(FIND("BIOC",M3576,1),0)&gt;1,"BIOCITY","no")</f>
        <v>no</v>
      </c>
      <c r="AB3576" s="2">
        <f>IFERROR(SEARCH("INT",F3576,1),0)+IFERROR(SEARCH("DEV",F3576,1),0)+IFERROR(SEARCH("FC",F3576,1),0)+IFERROR(SEARCH("USD",F3576,1),0)</f>
        <v>0</v>
      </c>
    </row>
    <row r="3577" spans="20:28" x14ac:dyDescent="0.2">
      <c r="T3577" s="6">
        <f>+S3577*N3577</f>
        <v>0</v>
      </c>
      <c r="U3577" s="6">
        <f>+S3577*Q3577</f>
        <v>0</v>
      </c>
      <c r="V3577" s="1" t="str">
        <f>IF(AB3577=0,IFERROR(VLOOKUP(L3577,[1]listaMateriales!A:K,11,0),"-"),"Sin producto")</f>
        <v>Sin Producto</v>
      </c>
      <c r="W3577" s="6">
        <f>+IF(OR(K3577="27",K3577="28",K3577="29"),VLOOKUP(L3577,[1]listaMateriales!A:E,5,0),0)*N3577/1000</f>
        <v>0</v>
      </c>
      <c r="X3577" s="6">
        <f>+IF(W3577=0,0,T3577/W3577)</f>
        <v>0</v>
      </c>
      <c r="Y3577" s="1" t="str">
        <f>MID(L3577,14,1)</f>
        <v/>
      </c>
      <c r="Z3577" s="2" t="str">
        <f>IF(IFERROR(FIND("PUL",M3577,1),0)&gt;1,"pulido","no")</f>
        <v>no</v>
      </c>
      <c r="AA3577" s="2" t="str">
        <f>IF(IFERROR(FIND("BIOC",M3577,1),0)&gt;1,"BIOCITY","no")</f>
        <v>no</v>
      </c>
      <c r="AB3577" s="2">
        <f>IFERROR(SEARCH("INT",F3577,1),0)+IFERROR(SEARCH("DEV",F3577,1),0)+IFERROR(SEARCH("FC",F3577,1),0)+IFERROR(SEARCH("USD",F3577,1),0)</f>
        <v>0</v>
      </c>
    </row>
    <row r="3578" spans="20:28" x14ac:dyDescent="0.2">
      <c r="T3578" s="6">
        <f>+S3578*N3578</f>
        <v>0</v>
      </c>
      <c r="U3578" s="6">
        <f>+S3578*Q3578</f>
        <v>0</v>
      </c>
      <c r="V3578" s="1" t="str">
        <f>IF(AB3578=0,IFERROR(VLOOKUP(L3578,[1]listaMateriales!A:K,11,0),"-"),"Sin producto")</f>
        <v>Sin Producto</v>
      </c>
      <c r="W3578" s="6">
        <f>+IF(OR(K3578="27",K3578="28",K3578="29"),VLOOKUP(L3578,[1]listaMateriales!A:E,5,0),0)*N3578/1000</f>
        <v>0</v>
      </c>
      <c r="X3578" s="6">
        <f>+IF(W3578=0,0,T3578/W3578)</f>
        <v>0</v>
      </c>
      <c r="Y3578" s="1" t="str">
        <f>MID(L3578,14,1)</f>
        <v/>
      </c>
      <c r="Z3578" s="2" t="str">
        <f>IF(IFERROR(FIND("PUL",M3578,1),0)&gt;1,"pulido","no")</f>
        <v>no</v>
      </c>
      <c r="AA3578" s="2" t="str">
        <f>IF(IFERROR(FIND("BIOC",M3578,1),0)&gt;1,"BIOCITY","no")</f>
        <v>no</v>
      </c>
      <c r="AB3578" s="2">
        <f>IFERROR(SEARCH("INT",F3578,1),0)+IFERROR(SEARCH("DEV",F3578,1),0)+IFERROR(SEARCH("FC",F3578,1),0)+IFERROR(SEARCH("USD",F3578,1),0)</f>
        <v>0</v>
      </c>
    </row>
    <row r="3579" spans="20:28" x14ac:dyDescent="0.2">
      <c r="T3579" s="6">
        <f>+S3579*N3579</f>
        <v>0</v>
      </c>
      <c r="U3579" s="6">
        <f>+S3579*Q3579</f>
        <v>0</v>
      </c>
      <c r="V3579" s="1" t="str">
        <f>IF(AB3579=0,IFERROR(VLOOKUP(L3579,[1]listaMateriales!A:K,11,0),"-"),"Sin producto")</f>
        <v>Sin Producto</v>
      </c>
      <c r="W3579" s="6">
        <f>+IF(OR(K3579="27",K3579="28",K3579="29"),VLOOKUP(L3579,[1]listaMateriales!A:E,5,0),0)*N3579/1000</f>
        <v>0</v>
      </c>
      <c r="X3579" s="6">
        <f>+IF(W3579=0,0,T3579/W3579)</f>
        <v>0</v>
      </c>
      <c r="Y3579" s="1" t="str">
        <f>MID(L3579,14,1)</f>
        <v/>
      </c>
      <c r="Z3579" s="2" t="str">
        <f>IF(IFERROR(FIND("PUL",M3579,1),0)&gt;1,"pulido","no")</f>
        <v>no</v>
      </c>
      <c r="AA3579" s="2" t="str">
        <f>IF(IFERROR(FIND("BIOC",M3579,1),0)&gt;1,"BIOCITY","no")</f>
        <v>no</v>
      </c>
      <c r="AB3579" s="2">
        <f>IFERROR(SEARCH("INT",F3579,1),0)+IFERROR(SEARCH("DEV",F3579,1),0)+IFERROR(SEARCH("FC",F3579,1),0)+IFERROR(SEARCH("USD",F3579,1),0)</f>
        <v>0</v>
      </c>
    </row>
    <row r="3580" spans="20:28" x14ac:dyDescent="0.2">
      <c r="T3580" s="6">
        <f>+S3580*N3580</f>
        <v>0</v>
      </c>
      <c r="U3580" s="6">
        <f>+S3580*Q3580</f>
        <v>0</v>
      </c>
      <c r="V3580" s="1" t="str">
        <f>IF(AB3580=0,IFERROR(VLOOKUP(L3580,[1]listaMateriales!A:K,11,0),"-"),"Sin producto")</f>
        <v>Sin Producto</v>
      </c>
      <c r="W3580" s="6">
        <f>+IF(OR(K3580="27",K3580="28",K3580="29"),VLOOKUP(L3580,[1]listaMateriales!A:E,5,0),0)*N3580/1000</f>
        <v>0</v>
      </c>
      <c r="X3580" s="6">
        <f>+IF(W3580=0,0,T3580/W3580)</f>
        <v>0</v>
      </c>
      <c r="Y3580" s="1" t="str">
        <f>MID(L3580,14,1)</f>
        <v/>
      </c>
      <c r="Z3580" s="2" t="str">
        <f>IF(IFERROR(FIND("PUL",M3580,1),0)&gt;1,"pulido","no")</f>
        <v>no</v>
      </c>
      <c r="AA3580" s="2" t="str">
        <f>IF(IFERROR(FIND("BIOC",M3580,1),0)&gt;1,"BIOCITY","no")</f>
        <v>no</v>
      </c>
      <c r="AB3580" s="2">
        <f>IFERROR(SEARCH("INT",F3580,1),0)+IFERROR(SEARCH("DEV",F3580,1),0)+IFERROR(SEARCH("FC",F3580,1),0)+IFERROR(SEARCH("USD",F3580,1),0)</f>
        <v>0</v>
      </c>
    </row>
    <row r="3581" spans="20:28" x14ac:dyDescent="0.2">
      <c r="T3581" s="6">
        <f>+S3581*N3581</f>
        <v>0</v>
      </c>
      <c r="U3581" s="6">
        <f>+S3581*Q3581</f>
        <v>0</v>
      </c>
      <c r="V3581" s="1" t="str">
        <f>IF(AB3581=0,IFERROR(VLOOKUP(L3581,[1]listaMateriales!A:K,11,0),"-"),"Sin producto")</f>
        <v>Sin Producto</v>
      </c>
      <c r="W3581" s="6">
        <f>+IF(OR(K3581="27",K3581="28",K3581="29"),VLOOKUP(L3581,[1]listaMateriales!A:E,5,0),0)*N3581/1000</f>
        <v>0</v>
      </c>
      <c r="X3581" s="6">
        <f>+IF(W3581=0,0,T3581/W3581)</f>
        <v>0</v>
      </c>
      <c r="Y3581" s="1" t="str">
        <f>MID(L3581,14,1)</f>
        <v/>
      </c>
      <c r="Z3581" s="2" t="str">
        <f>IF(IFERROR(FIND("PUL",M3581,1),0)&gt;1,"pulido","no")</f>
        <v>no</v>
      </c>
      <c r="AA3581" s="2" t="str">
        <f>IF(IFERROR(FIND("BIOC",M3581,1),0)&gt;1,"BIOCITY","no")</f>
        <v>no</v>
      </c>
      <c r="AB3581" s="2">
        <f>IFERROR(SEARCH("INT",F3581,1),0)+IFERROR(SEARCH("DEV",F3581,1),0)+IFERROR(SEARCH("FC",F3581,1),0)+IFERROR(SEARCH("USD",F3581,1),0)</f>
        <v>0</v>
      </c>
    </row>
    <row r="3582" spans="20:28" x14ac:dyDescent="0.2">
      <c r="T3582" s="6">
        <f>+S3582*N3582</f>
        <v>0</v>
      </c>
      <c r="U3582" s="6">
        <f>+S3582*Q3582</f>
        <v>0</v>
      </c>
      <c r="V3582" s="1" t="str">
        <f>IF(AB3582=0,IFERROR(VLOOKUP(L3582,[1]listaMateriales!A:K,11,0),"-"),"Sin producto")</f>
        <v>Sin Producto</v>
      </c>
      <c r="W3582" s="6">
        <f>+IF(OR(K3582="27",K3582="28",K3582="29"),VLOOKUP(L3582,[1]listaMateriales!A:E,5,0),0)*N3582/1000</f>
        <v>0</v>
      </c>
      <c r="X3582" s="6">
        <f>+IF(W3582=0,0,T3582/W3582)</f>
        <v>0</v>
      </c>
      <c r="Y3582" s="1" t="str">
        <f>MID(L3582,14,1)</f>
        <v/>
      </c>
      <c r="Z3582" s="2" t="str">
        <f>IF(IFERROR(FIND("PUL",M3582,1),0)&gt;1,"pulido","no")</f>
        <v>no</v>
      </c>
      <c r="AA3582" s="2" t="str">
        <f>IF(IFERROR(FIND("BIOC",M3582,1),0)&gt;1,"BIOCITY","no")</f>
        <v>no</v>
      </c>
      <c r="AB3582" s="2">
        <f>IFERROR(SEARCH("INT",F3582,1),0)+IFERROR(SEARCH("DEV",F3582,1),0)+IFERROR(SEARCH("FC",F3582,1),0)+IFERROR(SEARCH("USD",F3582,1),0)</f>
        <v>0</v>
      </c>
    </row>
    <row r="3583" spans="20:28" x14ac:dyDescent="0.2">
      <c r="T3583" s="6">
        <f>+S3583*N3583</f>
        <v>0</v>
      </c>
      <c r="U3583" s="6">
        <f>+S3583*Q3583</f>
        <v>0</v>
      </c>
      <c r="V3583" s="1" t="str">
        <f>IF(AB3583=0,IFERROR(VLOOKUP(L3583,[1]listaMateriales!A:K,11,0),"-"),"Sin producto")</f>
        <v>Sin Producto</v>
      </c>
      <c r="W3583" s="6">
        <f>+IF(OR(K3583="27",K3583="28",K3583="29"),VLOOKUP(L3583,[1]listaMateriales!A:E,5,0),0)*N3583/1000</f>
        <v>0</v>
      </c>
      <c r="X3583" s="6">
        <f>+IF(W3583=0,0,T3583/W3583)</f>
        <v>0</v>
      </c>
      <c r="Y3583" s="1" t="str">
        <f>MID(L3583,14,1)</f>
        <v/>
      </c>
      <c r="Z3583" s="2" t="str">
        <f>IF(IFERROR(FIND("PUL",M3583,1),0)&gt;1,"pulido","no")</f>
        <v>no</v>
      </c>
      <c r="AA3583" s="2" t="str">
        <f>IF(IFERROR(FIND("BIOC",M3583,1),0)&gt;1,"BIOCITY","no")</f>
        <v>no</v>
      </c>
      <c r="AB3583" s="2">
        <f>IFERROR(SEARCH("INT",F3583,1),0)+IFERROR(SEARCH("DEV",F3583,1),0)+IFERROR(SEARCH("FC",F3583,1),0)+IFERROR(SEARCH("USD",F3583,1),0)</f>
        <v>0</v>
      </c>
    </row>
    <row r="3584" spans="20:28" x14ac:dyDescent="0.2">
      <c r="T3584" s="6">
        <f>+S3584*N3584</f>
        <v>0</v>
      </c>
      <c r="U3584" s="6">
        <f>+S3584*Q3584</f>
        <v>0</v>
      </c>
      <c r="V3584" s="1" t="str">
        <f>IF(AB3584=0,IFERROR(VLOOKUP(L3584,[1]listaMateriales!A:K,11,0),"-"),"Sin producto")</f>
        <v>Sin Producto</v>
      </c>
      <c r="W3584" s="6">
        <f>+IF(OR(K3584="27",K3584="28",K3584="29"),VLOOKUP(L3584,[1]listaMateriales!A:E,5,0),0)*N3584/1000</f>
        <v>0</v>
      </c>
      <c r="X3584" s="6">
        <f>+IF(W3584=0,0,T3584/W3584)</f>
        <v>0</v>
      </c>
      <c r="Y3584" s="1" t="str">
        <f>MID(L3584,14,1)</f>
        <v/>
      </c>
      <c r="Z3584" s="2" t="str">
        <f>IF(IFERROR(FIND("PUL",M3584,1),0)&gt;1,"pulido","no")</f>
        <v>no</v>
      </c>
      <c r="AA3584" s="2" t="str">
        <f>IF(IFERROR(FIND("BIOC",M3584,1),0)&gt;1,"BIOCITY","no")</f>
        <v>no</v>
      </c>
      <c r="AB3584" s="2">
        <f>IFERROR(SEARCH("INT",F3584,1),0)+IFERROR(SEARCH("DEV",F3584,1),0)+IFERROR(SEARCH("FC",F3584,1),0)+IFERROR(SEARCH("USD",F3584,1),0)</f>
        <v>0</v>
      </c>
    </row>
    <row r="3585" spans="20:28" x14ac:dyDescent="0.2">
      <c r="T3585" s="6">
        <f>+S3585*N3585</f>
        <v>0</v>
      </c>
      <c r="U3585" s="6">
        <f>+S3585*Q3585</f>
        <v>0</v>
      </c>
      <c r="V3585" s="1" t="str">
        <f>IF(AB3585=0,IFERROR(VLOOKUP(L3585,[1]listaMateriales!A:K,11,0),"-"),"Sin producto")</f>
        <v>Sin Producto</v>
      </c>
      <c r="W3585" s="6">
        <f>+IF(OR(K3585="27",K3585="28",K3585="29"),VLOOKUP(L3585,[1]listaMateriales!A:E,5,0),0)*N3585/1000</f>
        <v>0</v>
      </c>
      <c r="X3585" s="6">
        <f>+IF(W3585=0,0,T3585/W3585)</f>
        <v>0</v>
      </c>
      <c r="Y3585" s="1" t="str">
        <f>MID(L3585,14,1)</f>
        <v/>
      </c>
      <c r="Z3585" s="2" t="str">
        <f>IF(IFERROR(FIND("PUL",M3585,1),0)&gt;1,"pulido","no")</f>
        <v>no</v>
      </c>
      <c r="AA3585" s="2" t="str">
        <f>IF(IFERROR(FIND("BIOC",M3585,1),0)&gt;1,"BIOCITY","no")</f>
        <v>no</v>
      </c>
      <c r="AB3585" s="2">
        <f>IFERROR(SEARCH("INT",F3585,1),0)+IFERROR(SEARCH("DEV",F3585,1),0)+IFERROR(SEARCH("FC",F3585,1),0)+IFERROR(SEARCH("USD",F3585,1),0)</f>
        <v>0</v>
      </c>
    </row>
    <row r="3586" spans="20:28" x14ac:dyDescent="0.2">
      <c r="T3586" s="6">
        <f>+S3586*N3586</f>
        <v>0</v>
      </c>
      <c r="U3586" s="6">
        <f>+S3586*Q3586</f>
        <v>0</v>
      </c>
      <c r="V3586" s="1" t="str">
        <f>IF(AB3586=0,IFERROR(VLOOKUP(L3586,[1]listaMateriales!A:K,11,0),"-"),"Sin producto")</f>
        <v>Sin Producto</v>
      </c>
      <c r="W3586" s="6">
        <f>+IF(OR(K3586="27",K3586="28",K3586="29"),VLOOKUP(L3586,[1]listaMateriales!A:E,5,0),0)*N3586/1000</f>
        <v>0</v>
      </c>
      <c r="X3586" s="6">
        <f>+IF(W3586=0,0,T3586/W3586)</f>
        <v>0</v>
      </c>
      <c r="Y3586" s="1" t="str">
        <f>MID(L3586,14,1)</f>
        <v/>
      </c>
      <c r="Z3586" s="2" t="str">
        <f>IF(IFERROR(FIND("PUL",M3586,1),0)&gt;1,"pulido","no")</f>
        <v>no</v>
      </c>
      <c r="AA3586" s="2" t="str">
        <f>IF(IFERROR(FIND("BIOC",M3586,1),0)&gt;1,"BIOCITY","no")</f>
        <v>no</v>
      </c>
      <c r="AB3586" s="2">
        <f>IFERROR(SEARCH("INT",F3586,1),0)+IFERROR(SEARCH("DEV",F3586,1),0)+IFERROR(SEARCH("FC",F3586,1),0)+IFERROR(SEARCH("USD",F3586,1),0)</f>
        <v>0</v>
      </c>
    </row>
    <row r="3587" spans="20:28" x14ac:dyDescent="0.2">
      <c r="T3587" s="6">
        <f>+S3587*N3587</f>
        <v>0</v>
      </c>
      <c r="U3587" s="6">
        <f>+S3587*Q3587</f>
        <v>0</v>
      </c>
      <c r="V3587" s="1" t="str">
        <f>IF(AB3587=0,IFERROR(VLOOKUP(L3587,[1]listaMateriales!A:K,11,0),"-"),"Sin producto")</f>
        <v>Sin Producto</v>
      </c>
      <c r="W3587" s="6">
        <f>+IF(OR(K3587="27",K3587="28",K3587="29"),VLOOKUP(L3587,[1]listaMateriales!A:E,5,0),0)*N3587/1000</f>
        <v>0</v>
      </c>
      <c r="X3587" s="6">
        <f>+IF(W3587=0,0,T3587/W3587)</f>
        <v>0</v>
      </c>
      <c r="Y3587" s="1" t="str">
        <f>MID(L3587,14,1)</f>
        <v/>
      </c>
      <c r="Z3587" s="2" t="str">
        <f>IF(IFERROR(FIND("PUL",M3587,1),0)&gt;1,"pulido","no")</f>
        <v>no</v>
      </c>
      <c r="AA3587" s="2" t="str">
        <f>IF(IFERROR(FIND("BIOC",M3587,1),0)&gt;1,"BIOCITY","no")</f>
        <v>no</v>
      </c>
      <c r="AB3587" s="2">
        <f>IFERROR(SEARCH("INT",F3587,1),0)+IFERROR(SEARCH("DEV",F3587,1),0)+IFERROR(SEARCH("FC",F3587,1),0)+IFERROR(SEARCH("USD",F3587,1),0)</f>
        <v>0</v>
      </c>
    </row>
    <row r="3588" spans="20:28" x14ac:dyDescent="0.2">
      <c r="T3588" s="6">
        <f>+S3588*N3588</f>
        <v>0</v>
      </c>
      <c r="U3588" s="6">
        <f>+S3588*Q3588</f>
        <v>0</v>
      </c>
      <c r="V3588" s="1" t="str">
        <f>IF(AB3588=0,IFERROR(VLOOKUP(L3588,[1]listaMateriales!A:K,11,0),"-"),"Sin producto")</f>
        <v>Sin Producto</v>
      </c>
      <c r="W3588" s="6">
        <f>+IF(OR(K3588="27",K3588="28",K3588="29"),VLOOKUP(L3588,[1]listaMateriales!A:E,5,0),0)*N3588/1000</f>
        <v>0</v>
      </c>
      <c r="X3588" s="6">
        <f>+IF(W3588=0,0,T3588/W3588)</f>
        <v>0</v>
      </c>
      <c r="Y3588" s="1" t="str">
        <f>MID(L3588,14,1)</f>
        <v/>
      </c>
      <c r="Z3588" s="2" t="str">
        <f>IF(IFERROR(FIND("PUL",M3588,1),0)&gt;1,"pulido","no")</f>
        <v>no</v>
      </c>
      <c r="AA3588" s="2" t="str">
        <f>IF(IFERROR(FIND("BIOC",M3588,1),0)&gt;1,"BIOCITY","no")</f>
        <v>no</v>
      </c>
      <c r="AB3588" s="2">
        <f>IFERROR(SEARCH("INT",F3588,1),0)+IFERROR(SEARCH("DEV",F3588,1),0)+IFERROR(SEARCH("FC",F3588,1),0)+IFERROR(SEARCH("USD",F3588,1),0)</f>
        <v>0</v>
      </c>
    </row>
    <row r="3589" spans="20:28" x14ac:dyDescent="0.2">
      <c r="T3589" s="6">
        <f>+S3589*N3589</f>
        <v>0</v>
      </c>
      <c r="U3589" s="6">
        <f>+S3589*Q3589</f>
        <v>0</v>
      </c>
      <c r="V3589" s="1" t="str">
        <f>IF(AB3589=0,IFERROR(VLOOKUP(L3589,[1]listaMateriales!A:K,11,0),"-"),"Sin producto")</f>
        <v>Sin Producto</v>
      </c>
      <c r="W3589" s="6">
        <f>+IF(OR(K3589="27",K3589="28",K3589="29"),VLOOKUP(L3589,[1]listaMateriales!A:E,5,0),0)*N3589/1000</f>
        <v>0</v>
      </c>
      <c r="X3589" s="6">
        <f>+IF(W3589=0,0,T3589/W3589)</f>
        <v>0</v>
      </c>
      <c r="Y3589" s="1" t="str">
        <f>MID(L3589,14,1)</f>
        <v/>
      </c>
      <c r="Z3589" s="2" t="str">
        <f>IF(IFERROR(FIND("PUL",M3589,1),0)&gt;1,"pulido","no")</f>
        <v>no</v>
      </c>
      <c r="AA3589" s="2" t="str">
        <f>IF(IFERROR(FIND("BIOC",M3589,1),0)&gt;1,"BIOCITY","no")</f>
        <v>no</v>
      </c>
      <c r="AB3589" s="2">
        <f>IFERROR(SEARCH("INT",F3589,1),0)+IFERROR(SEARCH("DEV",F3589,1),0)+IFERROR(SEARCH("FC",F3589,1),0)+IFERROR(SEARCH("USD",F3589,1),0)</f>
        <v>0</v>
      </c>
    </row>
    <row r="3590" spans="20:28" x14ac:dyDescent="0.2">
      <c r="T3590" s="6">
        <f>+S3590*N3590</f>
        <v>0</v>
      </c>
      <c r="U3590" s="6">
        <f>+S3590*Q3590</f>
        <v>0</v>
      </c>
      <c r="V3590" s="1" t="str">
        <f>IF(AB3590=0,IFERROR(VLOOKUP(L3590,[1]listaMateriales!A:K,11,0),"-"),"Sin producto")</f>
        <v>Sin Producto</v>
      </c>
      <c r="W3590" s="6">
        <f>+IF(OR(K3590="27",K3590="28",K3590="29"),VLOOKUP(L3590,[1]listaMateriales!A:E,5,0),0)*N3590/1000</f>
        <v>0</v>
      </c>
      <c r="X3590" s="6">
        <f>+IF(W3590=0,0,T3590/W3590)</f>
        <v>0</v>
      </c>
      <c r="Y3590" s="1" t="str">
        <f>MID(L3590,14,1)</f>
        <v/>
      </c>
      <c r="Z3590" s="2" t="str">
        <f>IF(IFERROR(FIND("PUL",M3590,1),0)&gt;1,"pulido","no")</f>
        <v>no</v>
      </c>
      <c r="AA3590" s="2" t="str">
        <f>IF(IFERROR(FIND("BIOC",M3590,1),0)&gt;1,"BIOCITY","no")</f>
        <v>no</v>
      </c>
      <c r="AB3590" s="2">
        <f>IFERROR(SEARCH("INT",F3590,1),0)+IFERROR(SEARCH("DEV",F3590,1),0)+IFERROR(SEARCH("FC",F3590,1),0)+IFERROR(SEARCH("USD",F3590,1),0)</f>
        <v>0</v>
      </c>
    </row>
    <row r="3591" spans="20:28" x14ac:dyDescent="0.2">
      <c r="T3591" s="6">
        <f>+S3591*N3591</f>
        <v>0</v>
      </c>
      <c r="U3591" s="6">
        <f>+S3591*Q3591</f>
        <v>0</v>
      </c>
      <c r="V3591" s="1" t="str">
        <f>IF(AB3591=0,IFERROR(VLOOKUP(L3591,[1]listaMateriales!A:K,11,0),"-"),"Sin producto")</f>
        <v>Sin Producto</v>
      </c>
      <c r="W3591" s="6">
        <f>+IF(OR(K3591="27",K3591="28",K3591="29"),VLOOKUP(L3591,[1]listaMateriales!A:E,5,0),0)*N3591/1000</f>
        <v>0</v>
      </c>
      <c r="X3591" s="6">
        <f>+IF(W3591=0,0,T3591/W3591)</f>
        <v>0</v>
      </c>
      <c r="Y3591" s="1" t="str">
        <f>MID(L3591,14,1)</f>
        <v/>
      </c>
      <c r="Z3591" s="2" t="str">
        <f>IF(IFERROR(FIND("PUL",M3591,1),0)&gt;1,"pulido","no")</f>
        <v>no</v>
      </c>
      <c r="AA3591" s="2" t="str">
        <f>IF(IFERROR(FIND("BIOC",M3591,1),0)&gt;1,"BIOCITY","no")</f>
        <v>no</v>
      </c>
      <c r="AB3591" s="2">
        <f>IFERROR(SEARCH("INT",F3591,1),0)+IFERROR(SEARCH("DEV",F3591,1),0)+IFERROR(SEARCH("FC",F3591,1),0)+IFERROR(SEARCH("USD",F3591,1),0)</f>
        <v>0</v>
      </c>
    </row>
    <row r="3592" spans="20:28" x14ac:dyDescent="0.2">
      <c r="T3592" s="6">
        <f>+S3592*N3592</f>
        <v>0</v>
      </c>
      <c r="U3592" s="6">
        <f>+S3592*Q3592</f>
        <v>0</v>
      </c>
      <c r="V3592" s="1" t="str">
        <f>IF(AB3592=0,IFERROR(VLOOKUP(L3592,[1]listaMateriales!A:K,11,0),"-"),"Sin producto")</f>
        <v>Sin Producto</v>
      </c>
      <c r="W3592" s="6">
        <f>+IF(OR(K3592="27",K3592="28",K3592="29"),VLOOKUP(L3592,[1]listaMateriales!A:E,5,0),0)*N3592/1000</f>
        <v>0</v>
      </c>
      <c r="X3592" s="6">
        <f>+IF(W3592=0,0,T3592/W3592)</f>
        <v>0</v>
      </c>
      <c r="Y3592" s="1" t="str">
        <f>MID(L3592,14,1)</f>
        <v/>
      </c>
      <c r="Z3592" s="2" t="str">
        <f>IF(IFERROR(FIND("PUL",M3592,1),0)&gt;1,"pulido","no")</f>
        <v>no</v>
      </c>
      <c r="AA3592" s="2" t="str">
        <f>IF(IFERROR(FIND("BIOC",M3592,1),0)&gt;1,"BIOCITY","no")</f>
        <v>no</v>
      </c>
      <c r="AB3592" s="2">
        <f>IFERROR(SEARCH("INT",F3592,1),0)+IFERROR(SEARCH("DEV",F3592,1),0)+IFERROR(SEARCH("FC",F3592,1),0)+IFERROR(SEARCH("USD",F3592,1),0)</f>
        <v>0</v>
      </c>
    </row>
    <row r="3593" spans="20:28" x14ac:dyDescent="0.2">
      <c r="T3593" s="6">
        <f>+S3593*N3593</f>
        <v>0</v>
      </c>
      <c r="U3593" s="6">
        <f>+S3593*Q3593</f>
        <v>0</v>
      </c>
      <c r="V3593" s="1" t="str">
        <f>IF(AB3593=0,IFERROR(VLOOKUP(L3593,[1]listaMateriales!A:K,11,0),"-"),"Sin producto")</f>
        <v>Sin Producto</v>
      </c>
      <c r="W3593" s="6">
        <f>+IF(OR(K3593="27",K3593="28",K3593="29"),VLOOKUP(L3593,[1]listaMateriales!A:E,5,0),0)*N3593/1000</f>
        <v>0</v>
      </c>
      <c r="X3593" s="6">
        <f>+IF(W3593=0,0,T3593/W3593)</f>
        <v>0</v>
      </c>
      <c r="Y3593" s="1" t="str">
        <f>MID(L3593,14,1)</f>
        <v/>
      </c>
      <c r="Z3593" s="2" t="str">
        <f>IF(IFERROR(FIND("PUL",M3593,1),0)&gt;1,"pulido","no")</f>
        <v>no</v>
      </c>
      <c r="AA3593" s="2" t="str">
        <f>IF(IFERROR(FIND("BIOC",M3593,1),0)&gt;1,"BIOCITY","no")</f>
        <v>no</v>
      </c>
      <c r="AB3593" s="2">
        <f>IFERROR(SEARCH("INT",F3593,1),0)+IFERROR(SEARCH("DEV",F3593,1),0)+IFERROR(SEARCH("FC",F3593,1),0)+IFERROR(SEARCH("USD",F3593,1),0)</f>
        <v>0</v>
      </c>
    </row>
    <row r="3594" spans="20:28" x14ac:dyDescent="0.2">
      <c r="T3594" s="6">
        <f>+S3594*N3594</f>
        <v>0</v>
      </c>
      <c r="U3594" s="6">
        <f>+S3594*Q3594</f>
        <v>0</v>
      </c>
      <c r="V3594" s="1" t="str">
        <f>IF(AB3594=0,IFERROR(VLOOKUP(L3594,[1]listaMateriales!A:K,11,0),"-"),"Sin producto")</f>
        <v>Sin Producto</v>
      </c>
      <c r="W3594" s="6">
        <f>+IF(OR(K3594="27",K3594="28",K3594="29"),VLOOKUP(L3594,[1]listaMateriales!A:E,5,0),0)*N3594/1000</f>
        <v>0</v>
      </c>
      <c r="X3594" s="6">
        <f>+IF(W3594=0,0,T3594/W3594)</f>
        <v>0</v>
      </c>
      <c r="Y3594" s="1" t="str">
        <f>MID(L3594,14,1)</f>
        <v/>
      </c>
      <c r="Z3594" s="2" t="str">
        <f>IF(IFERROR(FIND("PUL",M3594,1),0)&gt;1,"pulido","no")</f>
        <v>no</v>
      </c>
      <c r="AA3594" s="2" t="str">
        <f>IF(IFERROR(FIND("BIOC",M3594,1),0)&gt;1,"BIOCITY","no")</f>
        <v>no</v>
      </c>
      <c r="AB3594" s="2">
        <f>IFERROR(SEARCH("INT",F3594,1),0)+IFERROR(SEARCH("DEV",F3594,1),0)+IFERROR(SEARCH("FC",F3594,1),0)+IFERROR(SEARCH("USD",F3594,1),0)</f>
        <v>0</v>
      </c>
    </row>
    <row r="3595" spans="20:28" x14ac:dyDescent="0.2">
      <c r="T3595" s="6">
        <f>+S3595*N3595</f>
        <v>0</v>
      </c>
      <c r="U3595" s="6">
        <f>+S3595*Q3595</f>
        <v>0</v>
      </c>
      <c r="V3595" s="1" t="str">
        <f>IF(AB3595=0,IFERROR(VLOOKUP(L3595,[1]listaMateriales!A:K,11,0),"-"),"Sin producto")</f>
        <v>Sin Producto</v>
      </c>
      <c r="W3595" s="6">
        <f>+IF(OR(K3595="27",K3595="28",K3595="29"),VLOOKUP(L3595,[1]listaMateriales!A:E,5,0),0)*N3595/1000</f>
        <v>0</v>
      </c>
      <c r="X3595" s="6">
        <f>+IF(W3595=0,0,T3595/W3595)</f>
        <v>0</v>
      </c>
      <c r="Y3595" s="1" t="str">
        <f>MID(L3595,14,1)</f>
        <v/>
      </c>
      <c r="Z3595" s="2" t="str">
        <f>IF(IFERROR(FIND("PUL",M3595,1),0)&gt;1,"pulido","no")</f>
        <v>no</v>
      </c>
      <c r="AA3595" s="2" t="str">
        <f>IF(IFERROR(FIND("BIOC",M3595,1),0)&gt;1,"BIOCITY","no")</f>
        <v>no</v>
      </c>
      <c r="AB3595" s="2">
        <f>IFERROR(SEARCH("INT",F3595,1),0)+IFERROR(SEARCH("DEV",F3595,1),0)+IFERROR(SEARCH("FC",F3595,1),0)+IFERROR(SEARCH("USD",F3595,1),0)</f>
        <v>0</v>
      </c>
    </row>
    <row r="3596" spans="20:28" x14ac:dyDescent="0.2">
      <c r="T3596" s="6">
        <f>+S3596*N3596</f>
        <v>0</v>
      </c>
      <c r="U3596" s="6">
        <f>+S3596*Q3596</f>
        <v>0</v>
      </c>
      <c r="V3596" s="1" t="str">
        <f>IF(AB3596=0,IFERROR(VLOOKUP(L3596,[1]listaMateriales!A:K,11,0),"-"),"Sin producto")</f>
        <v>Sin Producto</v>
      </c>
      <c r="W3596" s="6">
        <f>+IF(OR(K3596="27",K3596="28",K3596="29"),VLOOKUP(L3596,[1]listaMateriales!A:E,5,0),0)*N3596/1000</f>
        <v>0</v>
      </c>
      <c r="X3596" s="6">
        <f>+IF(W3596=0,0,T3596/W3596)</f>
        <v>0</v>
      </c>
      <c r="Y3596" s="1" t="str">
        <f>MID(L3596,14,1)</f>
        <v/>
      </c>
      <c r="Z3596" s="2" t="str">
        <f>IF(IFERROR(FIND("PUL",M3596,1),0)&gt;1,"pulido","no")</f>
        <v>no</v>
      </c>
      <c r="AA3596" s="2" t="str">
        <f>IF(IFERROR(FIND("BIOC",M3596,1),0)&gt;1,"BIOCITY","no")</f>
        <v>no</v>
      </c>
      <c r="AB3596" s="2">
        <f>IFERROR(SEARCH("INT",F3596,1),0)+IFERROR(SEARCH("DEV",F3596,1),0)+IFERROR(SEARCH("FC",F3596,1),0)+IFERROR(SEARCH("USD",F3596,1),0)</f>
        <v>0</v>
      </c>
    </row>
    <row r="3597" spans="20:28" x14ac:dyDescent="0.2">
      <c r="T3597" s="6">
        <f>+S3597*N3597</f>
        <v>0</v>
      </c>
      <c r="U3597" s="6">
        <f>+S3597*Q3597</f>
        <v>0</v>
      </c>
      <c r="V3597" s="1" t="str">
        <f>IF(AB3597=0,IFERROR(VLOOKUP(L3597,[1]listaMateriales!A:K,11,0),"-"),"Sin producto")</f>
        <v>Sin Producto</v>
      </c>
      <c r="W3597" s="6">
        <f>+IF(OR(K3597="27",K3597="28",K3597="29"),VLOOKUP(L3597,[1]listaMateriales!A:E,5,0),0)*N3597/1000</f>
        <v>0</v>
      </c>
      <c r="X3597" s="6">
        <f>+IF(W3597=0,0,T3597/W3597)</f>
        <v>0</v>
      </c>
      <c r="Y3597" s="1" t="str">
        <f>MID(L3597,14,1)</f>
        <v/>
      </c>
      <c r="Z3597" s="2" t="str">
        <f>IF(IFERROR(FIND("PUL",M3597,1),0)&gt;1,"pulido","no")</f>
        <v>no</v>
      </c>
      <c r="AA3597" s="2" t="str">
        <f>IF(IFERROR(FIND("BIOC",M3597,1),0)&gt;1,"BIOCITY","no")</f>
        <v>no</v>
      </c>
      <c r="AB3597" s="2">
        <f>IFERROR(SEARCH("INT",F3597,1),0)+IFERROR(SEARCH("DEV",F3597,1),0)+IFERROR(SEARCH("FC",F3597,1),0)+IFERROR(SEARCH("USD",F3597,1),0)</f>
        <v>0</v>
      </c>
    </row>
    <row r="3598" spans="20:28" x14ac:dyDescent="0.2">
      <c r="T3598" s="6">
        <f>+S3598*N3598</f>
        <v>0</v>
      </c>
      <c r="U3598" s="6">
        <f>+S3598*Q3598</f>
        <v>0</v>
      </c>
      <c r="V3598" s="1" t="str">
        <f>IF(AB3598=0,IFERROR(VLOOKUP(L3598,[1]listaMateriales!A:K,11,0),"-"),"Sin producto")</f>
        <v>Sin Producto</v>
      </c>
      <c r="W3598" s="6">
        <f>+IF(OR(K3598="27",K3598="28",K3598="29"),VLOOKUP(L3598,[1]listaMateriales!A:E,5,0),0)*N3598/1000</f>
        <v>0</v>
      </c>
      <c r="X3598" s="6">
        <f>+IF(W3598=0,0,T3598/W3598)</f>
        <v>0</v>
      </c>
      <c r="Y3598" s="1" t="str">
        <f>MID(L3598,14,1)</f>
        <v/>
      </c>
      <c r="Z3598" s="2" t="str">
        <f>IF(IFERROR(FIND("PUL",M3598,1),0)&gt;1,"pulido","no")</f>
        <v>no</v>
      </c>
      <c r="AA3598" s="2" t="str">
        <f>IF(IFERROR(FIND("BIOC",M3598,1),0)&gt;1,"BIOCITY","no")</f>
        <v>no</v>
      </c>
      <c r="AB3598" s="2">
        <f>IFERROR(SEARCH("INT",F3598,1),0)+IFERROR(SEARCH("DEV",F3598,1),0)+IFERROR(SEARCH("FC",F3598,1),0)+IFERROR(SEARCH("USD",F3598,1),0)</f>
        <v>0</v>
      </c>
    </row>
    <row r="3599" spans="20:28" x14ac:dyDescent="0.2">
      <c r="T3599" s="6">
        <f>+S3599*N3599</f>
        <v>0</v>
      </c>
      <c r="U3599" s="6">
        <f>+S3599*Q3599</f>
        <v>0</v>
      </c>
      <c r="V3599" s="1" t="str">
        <f>IF(AB3599=0,IFERROR(VLOOKUP(L3599,[1]listaMateriales!A:K,11,0),"-"),"Sin producto")</f>
        <v>Sin Producto</v>
      </c>
      <c r="W3599" s="6">
        <f>+IF(OR(K3599="27",K3599="28",K3599="29"),VLOOKUP(L3599,[1]listaMateriales!A:E,5,0),0)*N3599/1000</f>
        <v>0</v>
      </c>
      <c r="X3599" s="6">
        <f>+IF(W3599=0,0,T3599/W3599)</f>
        <v>0</v>
      </c>
      <c r="Y3599" s="1" t="str">
        <f>MID(L3599,14,1)</f>
        <v/>
      </c>
      <c r="Z3599" s="2" t="str">
        <f>IF(IFERROR(FIND("PUL",M3599,1),0)&gt;1,"pulido","no")</f>
        <v>no</v>
      </c>
      <c r="AA3599" s="2" t="str">
        <f>IF(IFERROR(FIND("BIOC",M3599,1),0)&gt;1,"BIOCITY","no")</f>
        <v>no</v>
      </c>
      <c r="AB3599" s="2">
        <f>IFERROR(SEARCH("INT",F3599,1),0)+IFERROR(SEARCH("DEV",F3599,1),0)+IFERROR(SEARCH("FC",F3599,1),0)+IFERROR(SEARCH("USD",F3599,1),0)</f>
        <v>0</v>
      </c>
    </row>
    <row r="3600" spans="20:28" x14ac:dyDescent="0.2">
      <c r="T3600" s="6">
        <f>+S3600*N3600</f>
        <v>0</v>
      </c>
      <c r="U3600" s="6">
        <f>+S3600*Q3600</f>
        <v>0</v>
      </c>
      <c r="V3600" s="1" t="str">
        <f>IF(AB3600=0,IFERROR(VLOOKUP(L3600,[1]listaMateriales!A:K,11,0),"-"),"Sin producto")</f>
        <v>Sin Producto</v>
      </c>
      <c r="W3600" s="6">
        <f>+IF(OR(K3600="27",K3600="28",K3600="29"),VLOOKUP(L3600,[1]listaMateriales!A:E,5,0),0)*N3600/1000</f>
        <v>0</v>
      </c>
      <c r="X3600" s="6">
        <f>+IF(W3600=0,0,T3600/W3600)</f>
        <v>0</v>
      </c>
      <c r="Y3600" s="1" t="str">
        <f>MID(L3600,14,1)</f>
        <v/>
      </c>
      <c r="Z3600" s="2" t="str">
        <f>IF(IFERROR(FIND("PUL",M3600,1),0)&gt;1,"pulido","no")</f>
        <v>no</v>
      </c>
      <c r="AA3600" s="2" t="str">
        <f>IF(IFERROR(FIND("BIOC",M3600,1),0)&gt;1,"BIOCITY","no")</f>
        <v>no</v>
      </c>
      <c r="AB3600" s="2">
        <f>IFERROR(SEARCH("INT",F3600,1),0)+IFERROR(SEARCH("DEV",F3600,1),0)+IFERROR(SEARCH("FC",F3600,1),0)+IFERROR(SEARCH("USD",F3600,1),0)</f>
        <v>0</v>
      </c>
    </row>
    <row r="3601" spans="20:28" x14ac:dyDescent="0.2">
      <c r="T3601" s="6">
        <f>+S3601*N3601</f>
        <v>0</v>
      </c>
      <c r="U3601" s="6">
        <f>+S3601*Q3601</f>
        <v>0</v>
      </c>
      <c r="V3601" s="1" t="str">
        <f>IF(AB3601=0,IFERROR(VLOOKUP(L3601,[1]listaMateriales!A:K,11,0),"-"),"Sin producto")</f>
        <v>Sin Producto</v>
      </c>
      <c r="W3601" s="6">
        <f>+IF(OR(K3601="27",K3601="28",K3601="29"),VLOOKUP(L3601,[1]listaMateriales!A:E,5,0),0)*N3601/1000</f>
        <v>0</v>
      </c>
      <c r="X3601" s="6">
        <f>+IF(W3601=0,0,T3601/W3601)</f>
        <v>0</v>
      </c>
      <c r="Y3601" s="1" t="str">
        <f>MID(L3601,14,1)</f>
        <v/>
      </c>
      <c r="Z3601" s="2" t="str">
        <f>IF(IFERROR(FIND("PUL",M3601,1),0)&gt;1,"pulido","no")</f>
        <v>no</v>
      </c>
      <c r="AA3601" s="2" t="str">
        <f>IF(IFERROR(FIND("BIOC",M3601,1),0)&gt;1,"BIOCITY","no")</f>
        <v>no</v>
      </c>
      <c r="AB3601" s="2">
        <f>IFERROR(SEARCH("INT",F3601,1),0)+IFERROR(SEARCH("DEV",F3601,1),0)+IFERROR(SEARCH("FC",F3601,1),0)+IFERROR(SEARCH("USD",F3601,1),0)</f>
        <v>0</v>
      </c>
    </row>
    <row r="3602" spans="20:28" x14ac:dyDescent="0.2">
      <c r="T3602" s="6">
        <f>+S3602*N3602</f>
        <v>0</v>
      </c>
      <c r="U3602" s="6">
        <f>+S3602*Q3602</f>
        <v>0</v>
      </c>
      <c r="V3602" s="1" t="str">
        <f>IF(AB3602=0,IFERROR(VLOOKUP(L3602,[1]listaMateriales!A:K,11,0),"-"),"Sin producto")</f>
        <v>Sin Producto</v>
      </c>
      <c r="W3602" s="6">
        <f>+IF(OR(K3602="27",K3602="28",K3602="29"),VLOOKUP(L3602,[1]listaMateriales!A:E,5,0),0)*N3602/1000</f>
        <v>0</v>
      </c>
      <c r="X3602" s="6">
        <f>+IF(W3602=0,0,T3602/W3602)</f>
        <v>0</v>
      </c>
      <c r="Y3602" s="1" t="str">
        <f>MID(L3602,14,1)</f>
        <v/>
      </c>
      <c r="Z3602" s="2" t="str">
        <f>IF(IFERROR(FIND("PUL",M3602,1),0)&gt;1,"pulido","no")</f>
        <v>no</v>
      </c>
      <c r="AA3602" s="2" t="str">
        <f>IF(IFERROR(FIND("BIOC",M3602,1),0)&gt;1,"BIOCITY","no")</f>
        <v>no</v>
      </c>
      <c r="AB3602" s="2">
        <f>IFERROR(SEARCH("INT",F3602,1),0)+IFERROR(SEARCH("DEV",F3602,1),0)+IFERROR(SEARCH("FC",F3602,1),0)+IFERROR(SEARCH("USD",F3602,1),0)</f>
        <v>0</v>
      </c>
    </row>
    <row r="3603" spans="20:28" x14ac:dyDescent="0.2">
      <c r="T3603" s="6">
        <f>+S3603*N3603</f>
        <v>0</v>
      </c>
      <c r="U3603" s="6">
        <f>+S3603*Q3603</f>
        <v>0</v>
      </c>
      <c r="V3603" s="1" t="str">
        <f>IF(AB3603=0,IFERROR(VLOOKUP(L3603,[1]listaMateriales!A:K,11,0),"-"),"Sin producto")</f>
        <v>Sin Producto</v>
      </c>
      <c r="W3603" s="6">
        <f>+IF(OR(K3603="27",K3603="28",K3603="29"),VLOOKUP(L3603,[1]listaMateriales!A:E,5,0),0)*N3603/1000</f>
        <v>0</v>
      </c>
      <c r="X3603" s="6">
        <f>+IF(W3603=0,0,T3603/W3603)</f>
        <v>0</v>
      </c>
      <c r="Y3603" s="1" t="str">
        <f>MID(L3603,14,1)</f>
        <v/>
      </c>
      <c r="Z3603" s="2" t="str">
        <f>IF(IFERROR(FIND("PUL",M3603,1),0)&gt;1,"pulido","no")</f>
        <v>no</v>
      </c>
      <c r="AA3603" s="2" t="str">
        <f>IF(IFERROR(FIND("BIOC",M3603,1),0)&gt;1,"BIOCITY","no")</f>
        <v>no</v>
      </c>
      <c r="AB3603" s="2">
        <f>IFERROR(SEARCH("INT",F3603,1),0)+IFERROR(SEARCH("DEV",F3603,1),0)+IFERROR(SEARCH("FC",F3603,1),0)+IFERROR(SEARCH("USD",F3603,1),0)</f>
        <v>0</v>
      </c>
    </row>
    <row r="3604" spans="20:28" x14ac:dyDescent="0.2">
      <c r="T3604" s="6">
        <f>+S3604*N3604</f>
        <v>0</v>
      </c>
      <c r="U3604" s="6">
        <f>+S3604*Q3604</f>
        <v>0</v>
      </c>
      <c r="V3604" s="1" t="str">
        <f>IF(AB3604=0,IFERROR(VLOOKUP(L3604,[1]listaMateriales!A:K,11,0),"-"),"Sin producto")</f>
        <v>Sin Producto</v>
      </c>
      <c r="W3604" s="6">
        <f>+IF(OR(K3604="27",K3604="28",K3604="29"),VLOOKUP(L3604,[1]listaMateriales!A:E,5,0),0)*N3604/1000</f>
        <v>0</v>
      </c>
      <c r="X3604" s="6">
        <f>+IF(W3604=0,0,T3604/W3604)</f>
        <v>0</v>
      </c>
      <c r="Y3604" s="1" t="str">
        <f>MID(L3604,14,1)</f>
        <v/>
      </c>
      <c r="Z3604" s="2" t="str">
        <f>IF(IFERROR(FIND("PUL",M3604,1),0)&gt;1,"pulido","no")</f>
        <v>no</v>
      </c>
      <c r="AA3604" s="2" t="str">
        <f>IF(IFERROR(FIND("BIOC",M3604,1),0)&gt;1,"BIOCITY","no")</f>
        <v>no</v>
      </c>
      <c r="AB3604" s="2">
        <f>IFERROR(SEARCH("INT",F3604,1),0)+IFERROR(SEARCH("DEV",F3604,1),0)+IFERROR(SEARCH("FC",F3604,1),0)+IFERROR(SEARCH("USD",F3604,1),0)</f>
        <v>0</v>
      </c>
    </row>
    <row r="3605" spans="20:28" x14ac:dyDescent="0.2">
      <c r="T3605" s="6">
        <f>+S3605*N3605</f>
        <v>0</v>
      </c>
      <c r="U3605" s="6">
        <f>+S3605*Q3605</f>
        <v>0</v>
      </c>
      <c r="V3605" s="1" t="str">
        <f>IF(AB3605=0,IFERROR(VLOOKUP(L3605,[1]listaMateriales!A:K,11,0),"-"),"Sin producto")</f>
        <v>Sin Producto</v>
      </c>
      <c r="W3605" s="6">
        <f>+IF(OR(K3605="27",K3605="28",K3605="29"),VLOOKUP(L3605,[1]listaMateriales!A:E,5,0),0)*N3605/1000</f>
        <v>0</v>
      </c>
      <c r="X3605" s="6">
        <f>+IF(W3605=0,0,T3605/W3605)</f>
        <v>0</v>
      </c>
      <c r="Y3605" s="1" t="str">
        <f>MID(L3605,14,1)</f>
        <v/>
      </c>
      <c r="Z3605" s="2" t="str">
        <f>IF(IFERROR(FIND("PUL",M3605,1),0)&gt;1,"pulido","no")</f>
        <v>no</v>
      </c>
      <c r="AA3605" s="2" t="str">
        <f>IF(IFERROR(FIND("BIOC",M3605,1),0)&gt;1,"BIOCITY","no")</f>
        <v>no</v>
      </c>
      <c r="AB3605" s="2">
        <f>IFERROR(SEARCH("INT",F3605,1),0)+IFERROR(SEARCH("DEV",F3605,1),0)+IFERROR(SEARCH("FC",F3605,1),0)+IFERROR(SEARCH("USD",F3605,1),0)</f>
        <v>0</v>
      </c>
    </row>
    <row r="3606" spans="20:28" x14ac:dyDescent="0.2">
      <c r="T3606" s="6">
        <f>+S3606*N3606</f>
        <v>0</v>
      </c>
      <c r="U3606" s="6">
        <f>+S3606*Q3606</f>
        <v>0</v>
      </c>
      <c r="V3606" s="1" t="str">
        <f>IF(AB3606=0,IFERROR(VLOOKUP(L3606,[1]listaMateriales!A:K,11,0),"-"),"Sin producto")</f>
        <v>Sin Producto</v>
      </c>
      <c r="W3606" s="6">
        <f>+IF(OR(K3606="27",K3606="28",K3606="29"),VLOOKUP(L3606,[1]listaMateriales!A:E,5,0),0)*N3606/1000</f>
        <v>0</v>
      </c>
      <c r="X3606" s="6">
        <f>+IF(W3606=0,0,T3606/W3606)</f>
        <v>0</v>
      </c>
      <c r="Y3606" s="1" t="str">
        <f>MID(L3606,14,1)</f>
        <v/>
      </c>
      <c r="Z3606" s="2" t="str">
        <f>IF(IFERROR(FIND("PUL",M3606,1),0)&gt;1,"pulido","no")</f>
        <v>no</v>
      </c>
      <c r="AA3606" s="2" t="str">
        <f>IF(IFERROR(FIND("BIOC",M3606,1),0)&gt;1,"BIOCITY","no")</f>
        <v>no</v>
      </c>
      <c r="AB3606" s="2">
        <f>IFERROR(SEARCH("INT",F3606,1),0)+IFERROR(SEARCH("DEV",F3606,1),0)+IFERROR(SEARCH("FC",F3606,1),0)+IFERROR(SEARCH("USD",F3606,1),0)</f>
        <v>0</v>
      </c>
    </row>
    <row r="3607" spans="20:28" x14ac:dyDescent="0.2">
      <c r="T3607" s="6">
        <f>+S3607*N3607</f>
        <v>0</v>
      </c>
      <c r="U3607" s="6">
        <f>+S3607*Q3607</f>
        <v>0</v>
      </c>
      <c r="V3607" s="1" t="str">
        <f>IF(AB3607=0,IFERROR(VLOOKUP(L3607,[1]listaMateriales!A:K,11,0),"-"),"Sin producto")</f>
        <v>Sin Producto</v>
      </c>
      <c r="W3607" s="6">
        <f>+IF(OR(K3607="27",K3607="28",K3607="29"),VLOOKUP(L3607,[1]listaMateriales!A:E,5,0),0)*N3607/1000</f>
        <v>0</v>
      </c>
      <c r="X3607" s="6">
        <f>+IF(W3607=0,0,T3607/W3607)</f>
        <v>0</v>
      </c>
      <c r="Y3607" s="1" t="str">
        <f>MID(L3607,14,1)</f>
        <v/>
      </c>
      <c r="Z3607" s="2" t="str">
        <f>IF(IFERROR(FIND("PUL",M3607,1),0)&gt;1,"pulido","no")</f>
        <v>no</v>
      </c>
      <c r="AA3607" s="2" t="str">
        <f>IF(IFERROR(FIND("BIOC",M3607,1),0)&gt;1,"BIOCITY","no")</f>
        <v>no</v>
      </c>
      <c r="AB3607" s="2">
        <f>IFERROR(SEARCH("INT",F3607,1),0)+IFERROR(SEARCH("DEV",F3607,1),0)+IFERROR(SEARCH("FC",F3607,1),0)+IFERROR(SEARCH("USD",F3607,1),0)</f>
        <v>0</v>
      </c>
    </row>
    <row r="3608" spans="20:28" x14ac:dyDescent="0.2">
      <c r="T3608" s="6">
        <f>+S3608*N3608</f>
        <v>0</v>
      </c>
      <c r="U3608" s="6">
        <f>+S3608*Q3608</f>
        <v>0</v>
      </c>
      <c r="V3608" s="1" t="str">
        <f>IF(AB3608=0,IFERROR(VLOOKUP(L3608,[1]listaMateriales!A:K,11,0),"-"),"Sin producto")</f>
        <v>Sin Producto</v>
      </c>
      <c r="W3608" s="6">
        <f>+IF(OR(K3608="27",K3608="28",K3608="29"),VLOOKUP(L3608,[1]listaMateriales!A:E,5,0),0)*N3608/1000</f>
        <v>0</v>
      </c>
      <c r="X3608" s="6">
        <f>+IF(W3608=0,0,T3608/W3608)</f>
        <v>0</v>
      </c>
      <c r="Y3608" s="1" t="str">
        <f>MID(L3608,14,1)</f>
        <v/>
      </c>
      <c r="Z3608" s="2" t="str">
        <f>IF(IFERROR(FIND("PUL",M3608,1),0)&gt;1,"pulido","no")</f>
        <v>no</v>
      </c>
      <c r="AA3608" s="2" t="str">
        <f>IF(IFERROR(FIND("BIOC",M3608,1),0)&gt;1,"BIOCITY","no")</f>
        <v>no</v>
      </c>
      <c r="AB3608" s="2">
        <f>IFERROR(SEARCH("INT",F3608,1),0)+IFERROR(SEARCH("DEV",F3608,1),0)+IFERROR(SEARCH("FC",F3608,1),0)+IFERROR(SEARCH("USD",F3608,1),0)</f>
        <v>0</v>
      </c>
    </row>
    <row r="3609" spans="20:28" x14ac:dyDescent="0.2">
      <c r="T3609" s="6">
        <f>+S3609*N3609</f>
        <v>0</v>
      </c>
      <c r="U3609" s="6">
        <f>+S3609*Q3609</f>
        <v>0</v>
      </c>
      <c r="V3609" s="1" t="str">
        <f>IF(AB3609=0,IFERROR(VLOOKUP(L3609,[1]listaMateriales!A:K,11,0),"-"),"Sin producto")</f>
        <v>Sin Producto</v>
      </c>
      <c r="W3609" s="6">
        <f>+IF(OR(K3609="27",K3609="28",K3609="29"),VLOOKUP(L3609,[1]listaMateriales!A:E,5,0),0)*N3609/1000</f>
        <v>0</v>
      </c>
      <c r="X3609" s="6">
        <f>+IF(W3609=0,0,T3609/W3609)</f>
        <v>0</v>
      </c>
      <c r="Y3609" s="1" t="str">
        <f>MID(L3609,14,1)</f>
        <v/>
      </c>
      <c r="Z3609" s="2" t="str">
        <f>IF(IFERROR(FIND("PUL",M3609,1),0)&gt;1,"pulido","no")</f>
        <v>no</v>
      </c>
      <c r="AA3609" s="2" t="str">
        <f>IF(IFERROR(FIND("BIOC",M3609,1),0)&gt;1,"BIOCITY","no")</f>
        <v>no</v>
      </c>
      <c r="AB3609" s="2">
        <f>IFERROR(SEARCH("INT",F3609,1),0)+IFERROR(SEARCH("DEV",F3609,1),0)+IFERROR(SEARCH("FC",F3609,1),0)+IFERROR(SEARCH("USD",F3609,1),0)</f>
        <v>0</v>
      </c>
    </row>
    <row r="3610" spans="20:28" x14ac:dyDescent="0.2">
      <c r="T3610" s="6">
        <f>+S3610*N3610</f>
        <v>0</v>
      </c>
      <c r="U3610" s="6">
        <f>+S3610*Q3610</f>
        <v>0</v>
      </c>
      <c r="V3610" s="1" t="str">
        <f>IF(AB3610=0,IFERROR(VLOOKUP(L3610,[1]listaMateriales!A:K,11,0),"-"),"Sin producto")</f>
        <v>Sin Producto</v>
      </c>
      <c r="W3610" s="6">
        <f>+IF(OR(K3610="27",K3610="28",K3610="29"),VLOOKUP(L3610,[1]listaMateriales!A:E,5,0),0)*N3610/1000</f>
        <v>0</v>
      </c>
      <c r="X3610" s="6">
        <f>+IF(W3610=0,0,T3610/W3610)</f>
        <v>0</v>
      </c>
      <c r="Y3610" s="1" t="str">
        <f>MID(L3610,14,1)</f>
        <v/>
      </c>
      <c r="Z3610" s="2" t="str">
        <f>IF(IFERROR(FIND("PUL",M3610,1),0)&gt;1,"pulido","no")</f>
        <v>no</v>
      </c>
      <c r="AA3610" s="2" t="str">
        <f>IF(IFERROR(FIND("BIOC",M3610,1),0)&gt;1,"BIOCITY","no")</f>
        <v>no</v>
      </c>
      <c r="AB3610" s="2">
        <f>IFERROR(SEARCH("INT",F3610,1),0)+IFERROR(SEARCH("DEV",F3610,1),0)+IFERROR(SEARCH("FC",F3610,1),0)+IFERROR(SEARCH("USD",F3610,1),0)</f>
        <v>0</v>
      </c>
    </row>
    <row r="3611" spans="20:28" x14ac:dyDescent="0.2">
      <c r="T3611" s="6">
        <f>+S3611*N3611</f>
        <v>0</v>
      </c>
      <c r="U3611" s="6">
        <f>+S3611*Q3611</f>
        <v>0</v>
      </c>
      <c r="V3611" s="1" t="str">
        <f>IF(AB3611=0,IFERROR(VLOOKUP(L3611,[1]listaMateriales!A:K,11,0),"-"),"Sin producto")</f>
        <v>Sin Producto</v>
      </c>
      <c r="W3611" s="6">
        <f>+IF(OR(K3611="27",K3611="28",K3611="29"),VLOOKUP(L3611,[1]listaMateriales!A:E,5,0),0)*N3611/1000</f>
        <v>0</v>
      </c>
      <c r="X3611" s="6">
        <f>+IF(W3611=0,0,T3611/W3611)</f>
        <v>0</v>
      </c>
      <c r="Y3611" s="1" t="str">
        <f>MID(L3611,14,1)</f>
        <v/>
      </c>
      <c r="Z3611" s="2" t="str">
        <f>IF(IFERROR(FIND("PUL",M3611,1),0)&gt;1,"pulido","no")</f>
        <v>no</v>
      </c>
      <c r="AA3611" s="2" t="str">
        <f>IF(IFERROR(FIND("BIOC",M3611,1),0)&gt;1,"BIOCITY","no")</f>
        <v>no</v>
      </c>
      <c r="AB3611" s="2">
        <f>IFERROR(SEARCH("INT",F3611,1),0)+IFERROR(SEARCH("DEV",F3611,1),0)+IFERROR(SEARCH("FC",F3611,1),0)+IFERROR(SEARCH("USD",F3611,1),0)</f>
        <v>0</v>
      </c>
    </row>
    <row r="3612" spans="20:28" x14ac:dyDescent="0.2">
      <c r="T3612" s="6">
        <f>+S3612*N3612</f>
        <v>0</v>
      </c>
      <c r="U3612" s="6">
        <f>+S3612*Q3612</f>
        <v>0</v>
      </c>
      <c r="V3612" s="1" t="str">
        <f>IF(AB3612=0,IFERROR(VLOOKUP(L3612,[1]listaMateriales!A:K,11,0),"-"),"Sin producto")</f>
        <v>Sin Producto</v>
      </c>
      <c r="W3612" s="6">
        <f>+IF(OR(K3612="27",K3612="28",K3612="29"),VLOOKUP(L3612,[1]listaMateriales!A:E,5,0),0)*N3612/1000</f>
        <v>0</v>
      </c>
      <c r="X3612" s="6">
        <f>+IF(W3612=0,0,T3612/W3612)</f>
        <v>0</v>
      </c>
      <c r="Y3612" s="1" t="str">
        <f>MID(L3612,14,1)</f>
        <v/>
      </c>
      <c r="Z3612" s="2" t="str">
        <f>IF(IFERROR(FIND("PUL",M3612,1),0)&gt;1,"pulido","no")</f>
        <v>no</v>
      </c>
      <c r="AA3612" s="2" t="str">
        <f>IF(IFERROR(FIND("BIOC",M3612,1),0)&gt;1,"BIOCITY","no")</f>
        <v>no</v>
      </c>
      <c r="AB3612" s="2">
        <f>IFERROR(SEARCH("INT",F3612,1),0)+IFERROR(SEARCH("DEV",F3612,1),0)+IFERROR(SEARCH("FC",F3612,1),0)+IFERROR(SEARCH("USD",F3612,1),0)</f>
        <v>0</v>
      </c>
    </row>
    <row r="3613" spans="20:28" x14ac:dyDescent="0.2">
      <c r="T3613" s="6">
        <f>+S3613*N3613</f>
        <v>0</v>
      </c>
      <c r="U3613" s="6">
        <f>+S3613*Q3613</f>
        <v>0</v>
      </c>
      <c r="V3613" s="1" t="str">
        <f>IF(AB3613=0,IFERROR(VLOOKUP(L3613,[1]listaMateriales!A:K,11,0),"-"),"Sin producto")</f>
        <v>Sin Producto</v>
      </c>
      <c r="W3613" s="6">
        <f>+IF(OR(K3613="27",K3613="28",K3613="29"),VLOOKUP(L3613,[1]listaMateriales!A:E,5,0),0)*N3613/1000</f>
        <v>0</v>
      </c>
      <c r="X3613" s="6">
        <f>+IF(W3613=0,0,T3613/W3613)</f>
        <v>0</v>
      </c>
      <c r="Y3613" s="1" t="str">
        <f>MID(L3613,14,1)</f>
        <v/>
      </c>
      <c r="Z3613" s="2" t="str">
        <f>IF(IFERROR(FIND("PUL",M3613,1),0)&gt;1,"pulido","no")</f>
        <v>no</v>
      </c>
      <c r="AA3613" s="2" t="str">
        <f>IF(IFERROR(FIND("BIOC",M3613,1),0)&gt;1,"BIOCITY","no")</f>
        <v>no</v>
      </c>
      <c r="AB3613" s="2">
        <f>IFERROR(SEARCH("INT",F3613,1),0)+IFERROR(SEARCH("DEV",F3613,1),0)+IFERROR(SEARCH("FC",F3613,1),0)+IFERROR(SEARCH("USD",F3613,1),0)</f>
        <v>0</v>
      </c>
    </row>
    <row r="3614" spans="20:28" x14ac:dyDescent="0.2">
      <c r="T3614" s="6">
        <f>+S3614*N3614</f>
        <v>0</v>
      </c>
      <c r="U3614" s="6">
        <f>+S3614*Q3614</f>
        <v>0</v>
      </c>
      <c r="V3614" s="1" t="str">
        <f>IF(AB3614=0,IFERROR(VLOOKUP(L3614,[1]listaMateriales!A:K,11,0),"-"),"Sin producto")</f>
        <v>Sin Producto</v>
      </c>
      <c r="W3614" s="6">
        <f>+IF(OR(K3614="27",K3614="28",K3614="29"),VLOOKUP(L3614,[1]listaMateriales!A:E,5,0),0)*N3614/1000</f>
        <v>0</v>
      </c>
      <c r="X3614" s="6">
        <f>+IF(W3614=0,0,T3614/W3614)</f>
        <v>0</v>
      </c>
      <c r="Y3614" s="1" t="str">
        <f>MID(L3614,14,1)</f>
        <v/>
      </c>
      <c r="Z3614" s="2" t="str">
        <f>IF(IFERROR(FIND("PUL",M3614,1),0)&gt;1,"pulido","no")</f>
        <v>no</v>
      </c>
      <c r="AA3614" s="2" t="str">
        <f>IF(IFERROR(FIND("BIOC",M3614,1),0)&gt;1,"BIOCITY","no")</f>
        <v>no</v>
      </c>
      <c r="AB3614" s="2">
        <f>IFERROR(SEARCH("INT",F3614,1),0)+IFERROR(SEARCH("DEV",F3614,1),0)+IFERROR(SEARCH("FC",F3614,1),0)+IFERROR(SEARCH("USD",F3614,1),0)</f>
        <v>0</v>
      </c>
    </row>
    <row r="3615" spans="20:28" x14ac:dyDescent="0.2">
      <c r="T3615" s="6">
        <f>+S3615*N3615</f>
        <v>0</v>
      </c>
      <c r="U3615" s="6">
        <f>+S3615*Q3615</f>
        <v>0</v>
      </c>
      <c r="V3615" s="1" t="str">
        <f>IF(AB3615=0,IFERROR(VLOOKUP(L3615,[1]listaMateriales!A:K,11,0),"-"),"Sin producto")</f>
        <v>Sin Producto</v>
      </c>
      <c r="W3615" s="6">
        <f>+IF(OR(K3615="27",K3615="28",K3615="29"),VLOOKUP(L3615,[1]listaMateriales!A:E,5,0),0)*N3615/1000</f>
        <v>0</v>
      </c>
      <c r="X3615" s="6">
        <f>+IF(W3615=0,0,T3615/W3615)</f>
        <v>0</v>
      </c>
      <c r="Y3615" s="1" t="str">
        <f>MID(L3615,14,1)</f>
        <v/>
      </c>
      <c r="Z3615" s="2" t="str">
        <f>IF(IFERROR(FIND("PUL",M3615,1),0)&gt;1,"pulido","no")</f>
        <v>no</v>
      </c>
      <c r="AA3615" s="2" t="str">
        <f>IF(IFERROR(FIND("BIOC",M3615,1),0)&gt;1,"BIOCITY","no")</f>
        <v>no</v>
      </c>
      <c r="AB3615" s="2">
        <f>IFERROR(SEARCH("INT",F3615,1),0)+IFERROR(SEARCH("DEV",F3615,1),0)+IFERROR(SEARCH("FC",F3615,1),0)+IFERROR(SEARCH("USD",F3615,1),0)</f>
        <v>0</v>
      </c>
    </row>
    <row r="3616" spans="20:28" x14ac:dyDescent="0.2">
      <c r="T3616" s="6">
        <f>+S3616*N3616</f>
        <v>0</v>
      </c>
      <c r="U3616" s="6">
        <f>+S3616*Q3616</f>
        <v>0</v>
      </c>
      <c r="V3616" s="1" t="str">
        <f>IF(AB3616=0,IFERROR(VLOOKUP(L3616,[1]listaMateriales!A:K,11,0),"-"),"Sin producto")</f>
        <v>Sin Producto</v>
      </c>
      <c r="W3616" s="6">
        <f>+IF(OR(K3616="27",K3616="28",K3616="29"),VLOOKUP(L3616,[1]listaMateriales!A:E,5,0),0)*N3616/1000</f>
        <v>0</v>
      </c>
      <c r="X3616" s="6">
        <f>+IF(W3616=0,0,T3616/W3616)</f>
        <v>0</v>
      </c>
      <c r="Y3616" s="1" t="str">
        <f>MID(L3616,14,1)</f>
        <v/>
      </c>
      <c r="Z3616" s="2" t="str">
        <f>IF(IFERROR(FIND("PUL",M3616,1),0)&gt;1,"pulido","no")</f>
        <v>no</v>
      </c>
      <c r="AA3616" s="2" t="str">
        <f>IF(IFERROR(FIND("BIOC",M3616,1),0)&gt;1,"BIOCITY","no")</f>
        <v>no</v>
      </c>
      <c r="AB3616" s="2">
        <f>IFERROR(SEARCH("INT",F3616,1),0)+IFERROR(SEARCH("DEV",F3616,1),0)+IFERROR(SEARCH("FC",F3616,1),0)+IFERROR(SEARCH("USD",F3616,1),0)</f>
        <v>0</v>
      </c>
    </row>
    <row r="3617" spans="20:28" x14ac:dyDescent="0.2">
      <c r="T3617" s="6">
        <f>+S3617*N3617</f>
        <v>0</v>
      </c>
      <c r="U3617" s="6">
        <f>+S3617*Q3617</f>
        <v>0</v>
      </c>
      <c r="V3617" s="1" t="str">
        <f>IF(AB3617=0,IFERROR(VLOOKUP(L3617,[1]listaMateriales!A:K,11,0),"-"),"Sin producto")</f>
        <v>Sin Producto</v>
      </c>
      <c r="W3617" s="6">
        <f>+IF(OR(K3617="27",K3617="28",K3617="29"),VLOOKUP(L3617,[1]listaMateriales!A:E,5,0),0)*N3617/1000</f>
        <v>0</v>
      </c>
      <c r="X3617" s="6">
        <f>+IF(W3617=0,0,T3617/W3617)</f>
        <v>0</v>
      </c>
      <c r="Y3617" s="1" t="str">
        <f>MID(L3617,14,1)</f>
        <v/>
      </c>
      <c r="Z3617" s="2" t="str">
        <f>IF(IFERROR(FIND("PUL",M3617,1),0)&gt;1,"pulido","no")</f>
        <v>no</v>
      </c>
      <c r="AA3617" s="2" t="str">
        <f>IF(IFERROR(FIND("BIOC",M3617,1),0)&gt;1,"BIOCITY","no")</f>
        <v>no</v>
      </c>
      <c r="AB3617" s="2">
        <f>IFERROR(SEARCH("INT",F3617,1),0)+IFERROR(SEARCH("DEV",F3617,1),0)+IFERROR(SEARCH("FC",F3617,1),0)+IFERROR(SEARCH("USD",F3617,1),0)</f>
        <v>0</v>
      </c>
    </row>
    <row r="3618" spans="20:28" x14ac:dyDescent="0.2">
      <c r="T3618" s="6">
        <f>+S3618*N3618</f>
        <v>0</v>
      </c>
      <c r="U3618" s="6">
        <f>+S3618*Q3618</f>
        <v>0</v>
      </c>
      <c r="V3618" s="1" t="str">
        <f>IF(AB3618=0,IFERROR(VLOOKUP(L3618,[1]listaMateriales!A:K,11,0),"-"),"Sin producto")</f>
        <v>Sin Producto</v>
      </c>
      <c r="W3618" s="6">
        <f>+IF(OR(K3618="27",K3618="28",K3618="29"),VLOOKUP(L3618,[1]listaMateriales!A:E,5,0),0)*N3618/1000</f>
        <v>0</v>
      </c>
      <c r="X3618" s="6">
        <f>+IF(W3618=0,0,T3618/W3618)</f>
        <v>0</v>
      </c>
      <c r="Y3618" s="1" t="str">
        <f>MID(L3618,14,1)</f>
        <v/>
      </c>
      <c r="Z3618" s="2" t="str">
        <f>IF(IFERROR(FIND("PUL",M3618,1),0)&gt;1,"pulido","no")</f>
        <v>no</v>
      </c>
      <c r="AA3618" s="2" t="str">
        <f>IF(IFERROR(FIND("BIOC",M3618,1),0)&gt;1,"BIOCITY","no")</f>
        <v>no</v>
      </c>
      <c r="AB3618" s="2">
        <f>IFERROR(SEARCH("INT",F3618,1),0)+IFERROR(SEARCH("DEV",F3618,1),0)+IFERROR(SEARCH("FC",F3618,1),0)+IFERROR(SEARCH("USD",F3618,1),0)</f>
        <v>0</v>
      </c>
    </row>
    <row r="3619" spans="20:28" x14ac:dyDescent="0.2">
      <c r="T3619" s="6">
        <f>+S3619*N3619</f>
        <v>0</v>
      </c>
      <c r="U3619" s="6">
        <f>+S3619*Q3619</f>
        <v>0</v>
      </c>
      <c r="V3619" s="1" t="str">
        <f>IF(AB3619=0,IFERROR(VLOOKUP(L3619,[1]listaMateriales!A:K,11,0),"-"),"Sin producto")</f>
        <v>Sin Producto</v>
      </c>
      <c r="W3619" s="6">
        <f>+IF(OR(K3619="27",K3619="28",K3619="29"),VLOOKUP(L3619,[1]listaMateriales!A:E,5,0),0)*N3619/1000</f>
        <v>0</v>
      </c>
      <c r="X3619" s="6">
        <f>+IF(W3619=0,0,T3619/W3619)</f>
        <v>0</v>
      </c>
      <c r="Y3619" s="1" t="str">
        <f>MID(L3619,14,1)</f>
        <v/>
      </c>
      <c r="Z3619" s="2" t="str">
        <f>IF(IFERROR(FIND("PUL",M3619,1),0)&gt;1,"pulido","no")</f>
        <v>no</v>
      </c>
      <c r="AA3619" s="2" t="str">
        <f>IF(IFERROR(FIND("BIOC",M3619,1),0)&gt;1,"BIOCITY","no")</f>
        <v>no</v>
      </c>
      <c r="AB3619" s="2">
        <f>IFERROR(SEARCH("INT",F3619,1),0)+IFERROR(SEARCH("DEV",F3619,1),0)+IFERROR(SEARCH("FC",F3619,1),0)+IFERROR(SEARCH("USD",F3619,1),0)</f>
        <v>0</v>
      </c>
    </row>
    <row r="3620" spans="20:28" x14ac:dyDescent="0.2">
      <c r="T3620" s="6">
        <f>+S3620*N3620</f>
        <v>0</v>
      </c>
      <c r="U3620" s="6">
        <f>+S3620*Q3620</f>
        <v>0</v>
      </c>
      <c r="V3620" s="1" t="str">
        <f>IF(AB3620=0,IFERROR(VLOOKUP(L3620,[1]listaMateriales!A:K,11,0),"-"),"Sin producto")</f>
        <v>Sin Producto</v>
      </c>
      <c r="W3620" s="6">
        <f>+IF(OR(K3620="27",K3620="28",K3620="29"),VLOOKUP(L3620,[1]listaMateriales!A:E,5,0),0)*N3620/1000</f>
        <v>0</v>
      </c>
      <c r="X3620" s="6">
        <f>+IF(W3620=0,0,T3620/W3620)</f>
        <v>0</v>
      </c>
      <c r="Y3620" s="1" t="str">
        <f>MID(L3620,14,1)</f>
        <v/>
      </c>
      <c r="Z3620" s="2" t="str">
        <f>IF(IFERROR(FIND("PUL",M3620,1),0)&gt;1,"pulido","no")</f>
        <v>no</v>
      </c>
      <c r="AA3620" s="2" t="str">
        <f>IF(IFERROR(FIND("BIOC",M3620,1),0)&gt;1,"BIOCITY","no")</f>
        <v>no</v>
      </c>
      <c r="AB3620" s="2">
        <f>IFERROR(SEARCH("INT",F3620,1),0)+IFERROR(SEARCH("DEV",F3620,1),0)+IFERROR(SEARCH("FC",F3620,1),0)+IFERROR(SEARCH("USD",F3620,1),0)</f>
        <v>0</v>
      </c>
    </row>
    <row r="3621" spans="20:28" x14ac:dyDescent="0.2">
      <c r="T3621" s="6">
        <f>+S3621*N3621</f>
        <v>0</v>
      </c>
      <c r="U3621" s="6">
        <f>+S3621*Q3621</f>
        <v>0</v>
      </c>
      <c r="V3621" s="1" t="str">
        <f>IF(AB3621=0,IFERROR(VLOOKUP(L3621,[1]listaMateriales!A:K,11,0),"-"),"Sin producto")</f>
        <v>Sin Producto</v>
      </c>
      <c r="W3621" s="6">
        <f>+IF(OR(K3621="27",K3621="28",K3621="29"),VLOOKUP(L3621,[1]listaMateriales!A:E,5,0),0)*N3621/1000</f>
        <v>0</v>
      </c>
      <c r="X3621" s="6">
        <f>+IF(W3621=0,0,T3621/W3621)</f>
        <v>0</v>
      </c>
      <c r="Y3621" s="1" t="str">
        <f>MID(L3621,14,1)</f>
        <v/>
      </c>
      <c r="Z3621" s="2" t="str">
        <f>IF(IFERROR(FIND("PUL",M3621,1),0)&gt;1,"pulido","no")</f>
        <v>no</v>
      </c>
      <c r="AA3621" s="2" t="str">
        <f>IF(IFERROR(FIND("BIOC",M3621,1),0)&gt;1,"BIOCITY","no")</f>
        <v>no</v>
      </c>
      <c r="AB3621" s="2">
        <f>IFERROR(SEARCH("INT",F3621,1),0)+IFERROR(SEARCH("DEV",F3621,1),0)+IFERROR(SEARCH("FC",F3621,1),0)+IFERROR(SEARCH("USD",F3621,1),0)</f>
        <v>0</v>
      </c>
    </row>
    <row r="3622" spans="20:28" x14ac:dyDescent="0.2">
      <c r="T3622" s="6">
        <f>+S3622*N3622</f>
        <v>0</v>
      </c>
      <c r="U3622" s="6">
        <f>+S3622*Q3622</f>
        <v>0</v>
      </c>
      <c r="V3622" s="1" t="str">
        <f>IF(AB3622=0,IFERROR(VLOOKUP(L3622,[1]listaMateriales!A:K,11,0),"-"),"Sin producto")</f>
        <v>Sin Producto</v>
      </c>
      <c r="W3622" s="6">
        <f>+IF(OR(K3622="27",K3622="28",K3622="29"),VLOOKUP(L3622,[1]listaMateriales!A:E,5,0),0)*N3622/1000</f>
        <v>0</v>
      </c>
      <c r="X3622" s="6">
        <f>+IF(W3622=0,0,T3622/W3622)</f>
        <v>0</v>
      </c>
      <c r="Y3622" s="1" t="str">
        <f>MID(L3622,14,1)</f>
        <v/>
      </c>
      <c r="Z3622" s="2" t="str">
        <f>IF(IFERROR(FIND("PUL",M3622,1),0)&gt;1,"pulido","no")</f>
        <v>no</v>
      </c>
      <c r="AA3622" s="2" t="str">
        <f>IF(IFERROR(FIND("BIOC",M3622,1),0)&gt;1,"BIOCITY","no")</f>
        <v>no</v>
      </c>
      <c r="AB3622" s="2">
        <f>IFERROR(SEARCH("INT",F3622,1),0)+IFERROR(SEARCH("DEV",F3622,1),0)+IFERROR(SEARCH("FC",F3622,1),0)+IFERROR(SEARCH("USD",F3622,1),0)</f>
        <v>0</v>
      </c>
    </row>
    <row r="3623" spans="20:28" x14ac:dyDescent="0.2">
      <c r="T3623" s="6">
        <f>+S3623*N3623</f>
        <v>0</v>
      </c>
      <c r="U3623" s="6">
        <f>+S3623*Q3623</f>
        <v>0</v>
      </c>
      <c r="V3623" s="1" t="str">
        <f>IF(AB3623=0,IFERROR(VLOOKUP(L3623,[1]listaMateriales!A:K,11,0),"-"),"Sin producto")</f>
        <v>Sin Producto</v>
      </c>
      <c r="W3623" s="6">
        <f>+IF(OR(K3623="27",K3623="28",K3623="29"),VLOOKUP(L3623,[1]listaMateriales!A:E,5,0),0)*N3623/1000</f>
        <v>0</v>
      </c>
      <c r="X3623" s="6">
        <f>+IF(W3623=0,0,T3623/W3623)</f>
        <v>0</v>
      </c>
      <c r="Y3623" s="1" t="str">
        <f>MID(L3623,14,1)</f>
        <v/>
      </c>
      <c r="Z3623" s="2" t="str">
        <f>IF(IFERROR(FIND("PUL",M3623,1),0)&gt;1,"pulido","no")</f>
        <v>no</v>
      </c>
      <c r="AA3623" s="2" t="str">
        <f>IF(IFERROR(FIND("BIOC",M3623,1),0)&gt;1,"BIOCITY","no")</f>
        <v>no</v>
      </c>
      <c r="AB3623" s="2">
        <f>IFERROR(SEARCH("INT",F3623,1),0)+IFERROR(SEARCH("DEV",F3623,1),0)+IFERROR(SEARCH("FC",F3623,1),0)+IFERROR(SEARCH("USD",F3623,1),0)</f>
        <v>0</v>
      </c>
    </row>
    <row r="3624" spans="20:28" x14ac:dyDescent="0.2">
      <c r="T3624" s="6">
        <f>+S3624*N3624</f>
        <v>0</v>
      </c>
      <c r="U3624" s="6">
        <f>+S3624*Q3624</f>
        <v>0</v>
      </c>
      <c r="V3624" s="1" t="str">
        <f>IF(AB3624=0,IFERROR(VLOOKUP(L3624,[1]listaMateriales!A:K,11,0),"-"),"Sin producto")</f>
        <v>Sin Producto</v>
      </c>
      <c r="W3624" s="6">
        <f>+IF(OR(K3624="27",K3624="28",K3624="29"),VLOOKUP(L3624,[1]listaMateriales!A:E,5,0),0)*N3624/1000</f>
        <v>0</v>
      </c>
      <c r="X3624" s="6">
        <f>+IF(W3624=0,0,T3624/W3624)</f>
        <v>0</v>
      </c>
      <c r="Y3624" s="1" t="str">
        <f>MID(L3624,14,1)</f>
        <v/>
      </c>
      <c r="Z3624" s="2" t="str">
        <f>IF(IFERROR(FIND("PUL",M3624,1),0)&gt;1,"pulido","no")</f>
        <v>no</v>
      </c>
      <c r="AA3624" s="2" t="str">
        <f>IF(IFERROR(FIND("BIOC",M3624,1),0)&gt;1,"BIOCITY","no")</f>
        <v>no</v>
      </c>
      <c r="AB3624" s="2">
        <f>IFERROR(SEARCH("INT",F3624,1),0)+IFERROR(SEARCH("DEV",F3624,1),0)+IFERROR(SEARCH("FC",F3624,1),0)+IFERROR(SEARCH("USD",F3624,1),0)</f>
        <v>0</v>
      </c>
    </row>
    <row r="3625" spans="20:28" x14ac:dyDescent="0.2">
      <c r="T3625" s="6">
        <f>+S3625*N3625</f>
        <v>0</v>
      </c>
      <c r="U3625" s="6">
        <f>+S3625*Q3625</f>
        <v>0</v>
      </c>
      <c r="V3625" s="1" t="str">
        <f>IF(AB3625=0,IFERROR(VLOOKUP(L3625,[1]listaMateriales!A:K,11,0),"-"),"Sin producto")</f>
        <v>Sin Producto</v>
      </c>
      <c r="W3625" s="6">
        <f>+IF(OR(K3625="27",K3625="28",K3625="29"),VLOOKUP(L3625,[1]listaMateriales!A:E,5,0),0)*N3625/1000</f>
        <v>0</v>
      </c>
      <c r="X3625" s="6">
        <f>+IF(W3625=0,0,T3625/W3625)</f>
        <v>0</v>
      </c>
      <c r="Y3625" s="1" t="str">
        <f>MID(L3625,14,1)</f>
        <v/>
      </c>
      <c r="Z3625" s="2" t="str">
        <f>IF(IFERROR(FIND("PUL",M3625,1),0)&gt;1,"pulido","no")</f>
        <v>no</v>
      </c>
      <c r="AA3625" s="2" t="str">
        <f>IF(IFERROR(FIND("BIOC",M3625,1),0)&gt;1,"BIOCITY","no")</f>
        <v>no</v>
      </c>
      <c r="AB3625" s="2">
        <f>IFERROR(SEARCH("INT",F3625,1),0)+IFERROR(SEARCH("DEV",F3625,1),0)+IFERROR(SEARCH("FC",F3625,1),0)+IFERROR(SEARCH("USD",F3625,1),0)</f>
        <v>0</v>
      </c>
    </row>
    <row r="3626" spans="20:28" x14ac:dyDescent="0.2">
      <c r="T3626" s="6">
        <f>+S3626*N3626</f>
        <v>0</v>
      </c>
      <c r="U3626" s="6">
        <f>+S3626*Q3626</f>
        <v>0</v>
      </c>
      <c r="V3626" s="1" t="str">
        <f>IF(AB3626=0,IFERROR(VLOOKUP(L3626,[1]listaMateriales!A:K,11,0),"-"),"Sin producto")</f>
        <v>Sin Producto</v>
      </c>
      <c r="W3626" s="6">
        <f>+IF(OR(K3626="27",K3626="28",K3626="29"),VLOOKUP(L3626,[1]listaMateriales!A:E,5,0),0)*N3626/1000</f>
        <v>0</v>
      </c>
      <c r="X3626" s="6">
        <f>+IF(W3626=0,0,T3626/W3626)</f>
        <v>0</v>
      </c>
      <c r="Y3626" s="1" t="str">
        <f>MID(L3626,14,1)</f>
        <v/>
      </c>
      <c r="Z3626" s="2" t="str">
        <f>IF(IFERROR(FIND("PUL",M3626,1),0)&gt;1,"pulido","no")</f>
        <v>no</v>
      </c>
      <c r="AA3626" s="2" t="str">
        <f>IF(IFERROR(FIND("BIOC",M3626,1),0)&gt;1,"BIOCITY","no")</f>
        <v>no</v>
      </c>
      <c r="AB3626" s="2">
        <f>IFERROR(SEARCH("INT",F3626,1),0)+IFERROR(SEARCH("DEV",F3626,1),0)+IFERROR(SEARCH("FC",F3626,1),0)+IFERROR(SEARCH("USD",F3626,1),0)</f>
        <v>0</v>
      </c>
    </row>
    <row r="3627" spans="20:28" x14ac:dyDescent="0.2">
      <c r="T3627" s="6">
        <f>+S3627*N3627</f>
        <v>0</v>
      </c>
      <c r="U3627" s="6">
        <f>+S3627*Q3627</f>
        <v>0</v>
      </c>
      <c r="V3627" s="1" t="str">
        <f>IF(AB3627=0,IFERROR(VLOOKUP(L3627,[1]listaMateriales!A:K,11,0),"-"),"Sin producto")</f>
        <v>Sin Producto</v>
      </c>
      <c r="W3627" s="6">
        <f>+IF(OR(K3627="27",K3627="28",K3627="29"),VLOOKUP(L3627,[1]listaMateriales!A:E,5,0),0)*N3627/1000</f>
        <v>0</v>
      </c>
      <c r="X3627" s="6">
        <f>+IF(W3627=0,0,T3627/W3627)</f>
        <v>0</v>
      </c>
      <c r="Y3627" s="1" t="str">
        <f>MID(L3627,14,1)</f>
        <v/>
      </c>
      <c r="Z3627" s="2" t="str">
        <f>IF(IFERROR(FIND("PUL",M3627,1),0)&gt;1,"pulido","no")</f>
        <v>no</v>
      </c>
      <c r="AA3627" s="2" t="str">
        <f>IF(IFERROR(FIND("BIOC",M3627,1),0)&gt;1,"BIOCITY","no")</f>
        <v>no</v>
      </c>
      <c r="AB3627" s="2">
        <f>IFERROR(SEARCH("INT",F3627,1),0)+IFERROR(SEARCH("DEV",F3627,1),0)+IFERROR(SEARCH("FC",F3627,1),0)+IFERROR(SEARCH("USD",F3627,1),0)</f>
        <v>0</v>
      </c>
    </row>
    <row r="3628" spans="20:28" x14ac:dyDescent="0.2">
      <c r="T3628" s="6">
        <f>+S3628*N3628</f>
        <v>0</v>
      </c>
      <c r="U3628" s="6">
        <f>+S3628*Q3628</f>
        <v>0</v>
      </c>
      <c r="V3628" s="1" t="str">
        <f>IF(AB3628=0,IFERROR(VLOOKUP(L3628,[1]listaMateriales!A:K,11,0),"-"),"Sin producto")</f>
        <v>Sin Producto</v>
      </c>
      <c r="W3628" s="6">
        <f>+IF(OR(K3628="27",K3628="28",K3628="29"),VLOOKUP(L3628,[1]listaMateriales!A:E,5,0),0)*N3628/1000</f>
        <v>0</v>
      </c>
      <c r="X3628" s="6">
        <f>+IF(W3628=0,0,T3628/W3628)</f>
        <v>0</v>
      </c>
      <c r="Y3628" s="1" t="str">
        <f>MID(L3628,14,1)</f>
        <v/>
      </c>
      <c r="Z3628" s="2" t="str">
        <f>IF(IFERROR(FIND("PUL",M3628,1),0)&gt;1,"pulido","no")</f>
        <v>no</v>
      </c>
      <c r="AA3628" s="2" t="str">
        <f>IF(IFERROR(FIND("BIOC",M3628,1),0)&gt;1,"BIOCITY","no")</f>
        <v>no</v>
      </c>
      <c r="AB3628" s="2">
        <f>IFERROR(SEARCH("INT",F3628,1),0)+IFERROR(SEARCH("DEV",F3628,1),0)+IFERROR(SEARCH("FC",F3628,1),0)+IFERROR(SEARCH("USD",F3628,1),0)</f>
        <v>0</v>
      </c>
    </row>
    <row r="3629" spans="20:28" x14ac:dyDescent="0.2">
      <c r="T3629" s="6">
        <f>+S3629*N3629</f>
        <v>0</v>
      </c>
      <c r="U3629" s="6">
        <f>+S3629*Q3629</f>
        <v>0</v>
      </c>
      <c r="V3629" s="1" t="str">
        <f>IF(AB3629=0,IFERROR(VLOOKUP(L3629,[1]listaMateriales!A:K,11,0),"-"),"Sin producto")</f>
        <v>Sin Producto</v>
      </c>
      <c r="W3629" s="6">
        <f>+IF(OR(K3629="27",K3629="28",K3629="29"),VLOOKUP(L3629,[1]listaMateriales!A:E,5,0),0)*N3629/1000</f>
        <v>0</v>
      </c>
      <c r="X3629" s="6">
        <f>+IF(W3629=0,0,T3629/W3629)</f>
        <v>0</v>
      </c>
      <c r="Y3629" s="1" t="str">
        <f>MID(L3629,14,1)</f>
        <v/>
      </c>
      <c r="Z3629" s="2" t="str">
        <f>IF(IFERROR(FIND("PUL",M3629,1),0)&gt;1,"pulido","no")</f>
        <v>no</v>
      </c>
      <c r="AA3629" s="2" t="str">
        <f>IF(IFERROR(FIND("BIOC",M3629,1),0)&gt;1,"BIOCITY","no")</f>
        <v>no</v>
      </c>
      <c r="AB3629" s="2">
        <f>IFERROR(SEARCH("INT",F3629,1),0)+IFERROR(SEARCH("DEV",F3629,1),0)+IFERROR(SEARCH("FC",F3629,1),0)+IFERROR(SEARCH("USD",F3629,1),0)</f>
        <v>0</v>
      </c>
    </row>
    <row r="3630" spans="20:28" x14ac:dyDescent="0.2">
      <c r="T3630" s="6">
        <f>+S3630*N3630</f>
        <v>0</v>
      </c>
      <c r="U3630" s="6">
        <f>+S3630*Q3630</f>
        <v>0</v>
      </c>
      <c r="V3630" s="1" t="str">
        <f>IF(AB3630=0,IFERROR(VLOOKUP(L3630,[1]listaMateriales!A:K,11,0),"-"),"Sin producto")</f>
        <v>Sin Producto</v>
      </c>
      <c r="W3630" s="6">
        <f>+IF(OR(K3630="27",K3630="28",K3630="29"),VLOOKUP(L3630,[1]listaMateriales!A:E,5,0),0)*N3630/1000</f>
        <v>0</v>
      </c>
      <c r="X3630" s="6">
        <f>+IF(W3630=0,0,T3630/W3630)</f>
        <v>0</v>
      </c>
      <c r="Y3630" s="1" t="str">
        <f>MID(L3630,14,1)</f>
        <v/>
      </c>
      <c r="Z3630" s="2" t="str">
        <f>IF(IFERROR(FIND("PUL",M3630,1),0)&gt;1,"pulido","no")</f>
        <v>no</v>
      </c>
      <c r="AA3630" s="2" t="str">
        <f>IF(IFERROR(FIND("BIOC",M3630,1),0)&gt;1,"BIOCITY","no")</f>
        <v>no</v>
      </c>
      <c r="AB3630" s="2">
        <f>IFERROR(SEARCH("INT",F3630,1),0)+IFERROR(SEARCH("DEV",F3630,1),0)+IFERROR(SEARCH("FC",F3630,1),0)+IFERROR(SEARCH("USD",F3630,1),0)</f>
        <v>0</v>
      </c>
    </row>
    <row r="3631" spans="20:28" x14ac:dyDescent="0.2">
      <c r="T3631" s="6">
        <f>+S3631*N3631</f>
        <v>0</v>
      </c>
      <c r="U3631" s="6">
        <f>+S3631*Q3631</f>
        <v>0</v>
      </c>
      <c r="V3631" s="1" t="str">
        <f>IF(AB3631=0,IFERROR(VLOOKUP(L3631,[1]listaMateriales!A:K,11,0),"-"),"Sin producto")</f>
        <v>Sin Producto</v>
      </c>
      <c r="W3631" s="6">
        <f>+IF(OR(K3631="27",K3631="28",K3631="29"),VLOOKUP(L3631,[1]listaMateriales!A:E,5,0),0)*N3631/1000</f>
        <v>0</v>
      </c>
      <c r="X3631" s="6">
        <f>+IF(W3631=0,0,T3631/W3631)</f>
        <v>0</v>
      </c>
      <c r="Y3631" s="1" t="str">
        <f>MID(L3631,14,1)</f>
        <v/>
      </c>
      <c r="Z3631" s="2" t="str">
        <f>IF(IFERROR(FIND("PUL",M3631,1),0)&gt;1,"pulido","no")</f>
        <v>no</v>
      </c>
      <c r="AA3631" s="2" t="str">
        <f>IF(IFERROR(FIND("BIOC",M3631,1),0)&gt;1,"BIOCITY","no")</f>
        <v>no</v>
      </c>
      <c r="AB3631" s="2">
        <f>IFERROR(SEARCH("INT",F3631,1),0)+IFERROR(SEARCH("DEV",F3631,1),0)+IFERROR(SEARCH("FC",F3631,1),0)+IFERROR(SEARCH("USD",F3631,1),0)</f>
        <v>0</v>
      </c>
    </row>
    <row r="3632" spans="20:28" x14ac:dyDescent="0.2">
      <c r="T3632" s="6">
        <f>+S3632*N3632</f>
        <v>0</v>
      </c>
      <c r="U3632" s="6">
        <f>+S3632*Q3632</f>
        <v>0</v>
      </c>
      <c r="V3632" s="1" t="str">
        <f>IF(AB3632=0,IFERROR(VLOOKUP(L3632,[1]listaMateriales!A:K,11,0),"-"),"Sin producto")</f>
        <v>Sin Producto</v>
      </c>
      <c r="W3632" s="6">
        <f>+IF(OR(K3632="27",K3632="28",K3632="29"),VLOOKUP(L3632,[1]listaMateriales!A:E,5,0),0)*N3632/1000</f>
        <v>0</v>
      </c>
      <c r="X3632" s="6">
        <f>+IF(W3632=0,0,T3632/W3632)</f>
        <v>0</v>
      </c>
      <c r="Y3632" s="1" t="str">
        <f>MID(L3632,14,1)</f>
        <v/>
      </c>
      <c r="Z3632" s="2" t="str">
        <f>IF(IFERROR(FIND("PUL",M3632,1),0)&gt;1,"pulido","no")</f>
        <v>no</v>
      </c>
      <c r="AA3632" s="2" t="str">
        <f>IF(IFERROR(FIND("BIOC",M3632,1),0)&gt;1,"BIOCITY","no")</f>
        <v>no</v>
      </c>
      <c r="AB3632" s="2">
        <f>IFERROR(SEARCH("INT",F3632,1),0)+IFERROR(SEARCH("DEV",F3632,1),0)+IFERROR(SEARCH("FC",F3632,1),0)+IFERROR(SEARCH("USD",F3632,1),0)</f>
        <v>0</v>
      </c>
    </row>
    <row r="3633" spans="20:28" x14ac:dyDescent="0.2">
      <c r="T3633" s="6">
        <f>+S3633*N3633</f>
        <v>0</v>
      </c>
      <c r="U3633" s="6">
        <f>+S3633*Q3633</f>
        <v>0</v>
      </c>
      <c r="V3633" s="1" t="str">
        <f>IF(AB3633=0,IFERROR(VLOOKUP(L3633,[1]listaMateriales!A:K,11,0),"-"),"Sin producto")</f>
        <v>Sin Producto</v>
      </c>
      <c r="W3633" s="6">
        <f>+IF(OR(K3633="27",K3633="28",K3633="29"),VLOOKUP(L3633,[1]listaMateriales!A:E,5,0),0)*N3633/1000</f>
        <v>0</v>
      </c>
      <c r="X3633" s="6">
        <f>+IF(W3633=0,0,T3633/W3633)</f>
        <v>0</v>
      </c>
      <c r="Y3633" s="1" t="str">
        <f>MID(L3633,14,1)</f>
        <v/>
      </c>
      <c r="Z3633" s="2" t="str">
        <f>IF(IFERROR(FIND("PUL",M3633,1),0)&gt;1,"pulido","no")</f>
        <v>no</v>
      </c>
      <c r="AA3633" s="2" t="str">
        <f>IF(IFERROR(FIND("BIOC",M3633,1),0)&gt;1,"BIOCITY","no")</f>
        <v>no</v>
      </c>
      <c r="AB3633" s="2">
        <f>IFERROR(SEARCH("INT",F3633,1),0)+IFERROR(SEARCH("DEV",F3633,1),0)+IFERROR(SEARCH("FC",F3633,1),0)+IFERROR(SEARCH("USD",F3633,1),0)</f>
        <v>0</v>
      </c>
    </row>
    <row r="3634" spans="20:28" x14ac:dyDescent="0.2">
      <c r="T3634" s="6">
        <f>+S3634*N3634</f>
        <v>0</v>
      </c>
      <c r="U3634" s="6">
        <f>+S3634*Q3634</f>
        <v>0</v>
      </c>
      <c r="V3634" s="1" t="str">
        <f>IF(AB3634=0,IFERROR(VLOOKUP(L3634,[1]listaMateriales!A:K,11,0),"-"),"Sin producto")</f>
        <v>Sin Producto</v>
      </c>
      <c r="W3634" s="6">
        <f>+IF(OR(K3634="27",K3634="28",K3634="29"),VLOOKUP(L3634,[1]listaMateriales!A:E,5,0),0)*N3634/1000</f>
        <v>0</v>
      </c>
      <c r="X3634" s="6">
        <f>+IF(W3634=0,0,T3634/W3634)</f>
        <v>0</v>
      </c>
      <c r="Y3634" s="1" t="str">
        <f>MID(L3634,14,1)</f>
        <v/>
      </c>
      <c r="Z3634" s="2" t="str">
        <f>IF(IFERROR(FIND("PUL",M3634,1),0)&gt;1,"pulido","no")</f>
        <v>no</v>
      </c>
      <c r="AA3634" s="2" t="str">
        <f>IF(IFERROR(FIND("BIOC",M3634,1),0)&gt;1,"BIOCITY","no")</f>
        <v>no</v>
      </c>
      <c r="AB3634" s="2">
        <f>IFERROR(SEARCH("INT",F3634,1),0)+IFERROR(SEARCH("DEV",F3634,1),0)+IFERROR(SEARCH("FC",F3634,1),0)+IFERROR(SEARCH("USD",F3634,1),0)</f>
        <v>0</v>
      </c>
    </row>
    <row r="3635" spans="20:28" x14ac:dyDescent="0.2">
      <c r="T3635" s="6">
        <f>+S3635*N3635</f>
        <v>0</v>
      </c>
      <c r="U3635" s="6">
        <f>+S3635*Q3635</f>
        <v>0</v>
      </c>
      <c r="V3635" s="1" t="str">
        <f>IF(AB3635=0,IFERROR(VLOOKUP(L3635,[1]listaMateriales!A:K,11,0),"-"),"Sin producto")</f>
        <v>Sin Producto</v>
      </c>
      <c r="W3635" s="6">
        <f>+IF(OR(K3635="27",K3635="28",K3635="29"),VLOOKUP(L3635,[1]listaMateriales!A:E,5,0),0)*N3635/1000</f>
        <v>0</v>
      </c>
      <c r="X3635" s="6">
        <f>+IF(W3635=0,0,T3635/W3635)</f>
        <v>0</v>
      </c>
      <c r="Y3635" s="1" t="str">
        <f>MID(L3635,14,1)</f>
        <v/>
      </c>
      <c r="Z3635" s="2" t="str">
        <f>IF(IFERROR(FIND("PUL",M3635,1),0)&gt;1,"pulido","no")</f>
        <v>no</v>
      </c>
      <c r="AA3635" s="2" t="str">
        <f>IF(IFERROR(FIND("BIOC",M3635,1),0)&gt;1,"BIOCITY","no")</f>
        <v>no</v>
      </c>
      <c r="AB3635" s="2">
        <f>IFERROR(SEARCH("INT",F3635,1),0)+IFERROR(SEARCH("DEV",F3635,1),0)+IFERROR(SEARCH("FC",F3635,1),0)+IFERROR(SEARCH("USD",F3635,1),0)</f>
        <v>0</v>
      </c>
    </row>
    <row r="3636" spans="20:28" x14ac:dyDescent="0.2">
      <c r="T3636" s="6">
        <f>+S3636*N3636</f>
        <v>0</v>
      </c>
      <c r="U3636" s="6">
        <f>+S3636*Q3636</f>
        <v>0</v>
      </c>
      <c r="V3636" s="1" t="str">
        <f>IF(AB3636=0,IFERROR(VLOOKUP(L3636,[1]listaMateriales!A:K,11,0),"-"),"Sin producto")</f>
        <v>Sin Producto</v>
      </c>
      <c r="W3636" s="6">
        <f>+IF(OR(K3636="27",K3636="28",K3636="29"),VLOOKUP(L3636,[1]listaMateriales!A:E,5,0),0)*N3636/1000</f>
        <v>0</v>
      </c>
      <c r="X3636" s="6">
        <f>+IF(W3636=0,0,T3636/W3636)</f>
        <v>0</v>
      </c>
      <c r="Y3636" s="1" t="str">
        <f>MID(L3636,14,1)</f>
        <v/>
      </c>
      <c r="Z3636" s="2" t="str">
        <f>IF(IFERROR(FIND("PUL",M3636,1),0)&gt;1,"pulido","no")</f>
        <v>no</v>
      </c>
      <c r="AA3636" s="2" t="str">
        <f>IF(IFERROR(FIND("BIOC",M3636,1),0)&gt;1,"BIOCITY","no")</f>
        <v>no</v>
      </c>
      <c r="AB3636" s="2">
        <f>IFERROR(SEARCH("INT",F3636,1),0)+IFERROR(SEARCH("DEV",F3636,1),0)+IFERROR(SEARCH("FC",F3636,1),0)+IFERROR(SEARCH("USD",F3636,1),0)</f>
        <v>0</v>
      </c>
    </row>
    <row r="3637" spans="20:28" x14ac:dyDescent="0.2">
      <c r="T3637" s="6">
        <f>+S3637*N3637</f>
        <v>0</v>
      </c>
      <c r="U3637" s="6">
        <f>+S3637*Q3637</f>
        <v>0</v>
      </c>
      <c r="V3637" s="1" t="str">
        <f>IF(AB3637=0,IFERROR(VLOOKUP(L3637,[1]listaMateriales!A:K,11,0),"-"),"Sin producto")</f>
        <v>Sin Producto</v>
      </c>
      <c r="W3637" s="6">
        <f>+IF(OR(K3637="27",K3637="28",K3637="29"),VLOOKUP(L3637,[1]listaMateriales!A:E,5,0),0)*N3637/1000</f>
        <v>0</v>
      </c>
      <c r="X3637" s="6">
        <f>+IF(W3637=0,0,T3637/W3637)</f>
        <v>0</v>
      </c>
      <c r="Y3637" s="1" t="str">
        <f>MID(L3637,14,1)</f>
        <v/>
      </c>
      <c r="Z3637" s="2" t="str">
        <f>IF(IFERROR(FIND("PUL",M3637,1),0)&gt;1,"pulido","no")</f>
        <v>no</v>
      </c>
      <c r="AA3637" s="2" t="str">
        <f>IF(IFERROR(FIND("BIOC",M3637,1),0)&gt;1,"BIOCITY","no")</f>
        <v>no</v>
      </c>
      <c r="AB3637" s="2">
        <f>IFERROR(SEARCH("INT",F3637,1),0)+IFERROR(SEARCH("DEV",F3637,1),0)+IFERROR(SEARCH("FC",F3637,1),0)+IFERROR(SEARCH("USD",F3637,1),0)</f>
        <v>0</v>
      </c>
    </row>
    <row r="3638" spans="20:28" x14ac:dyDescent="0.2">
      <c r="T3638" s="6">
        <f>+S3638*N3638</f>
        <v>0</v>
      </c>
      <c r="U3638" s="6">
        <f>+S3638*Q3638</f>
        <v>0</v>
      </c>
      <c r="V3638" s="1" t="str">
        <f>IF(AB3638=0,IFERROR(VLOOKUP(L3638,[1]listaMateriales!A:K,11,0),"-"),"Sin producto")</f>
        <v>Sin Producto</v>
      </c>
      <c r="W3638" s="6">
        <f>+IF(OR(K3638="27",K3638="28",K3638="29"),VLOOKUP(L3638,[1]listaMateriales!A:E,5,0),0)*N3638/1000</f>
        <v>0</v>
      </c>
      <c r="X3638" s="6">
        <f>+IF(W3638=0,0,T3638/W3638)</f>
        <v>0</v>
      </c>
      <c r="Y3638" s="1" t="str">
        <f>MID(L3638,14,1)</f>
        <v/>
      </c>
      <c r="Z3638" s="2" t="str">
        <f>IF(IFERROR(FIND("PUL",M3638,1),0)&gt;1,"pulido","no")</f>
        <v>no</v>
      </c>
      <c r="AA3638" s="2" t="str">
        <f>IF(IFERROR(FIND("BIOC",M3638,1),0)&gt;1,"BIOCITY","no")</f>
        <v>no</v>
      </c>
      <c r="AB3638" s="2">
        <f>IFERROR(SEARCH("INT",F3638,1),0)+IFERROR(SEARCH("DEV",F3638,1),0)+IFERROR(SEARCH("FC",F3638,1),0)+IFERROR(SEARCH("USD",F3638,1),0)</f>
        <v>0</v>
      </c>
    </row>
    <row r="3639" spans="20:28" x14ac:dyDescent="0.2">
      <c r="T3639" s="6">
        <f>+S3639*N3639</f>
        <v>0</v>
      </c>
      <c r="U3639" s="6">
        <f>+S3639*Q3639</f>
        <v>0</v>
      </c>
      <c r="V3639" s="1" t="str">
        <f>IF(AB3639=0,IFERROR(VLOOKUP(L3639,[1]listaMateriales!A:K,11,0),"-"),"Sin producto")</f>
        <v>Sin Producto</v>
      </c>
      <c r="W3639" s="6">
        <f>+IF(OR(K3639="27",K3639="28",K3639="29"),VLOOKUP(L3639,[1]listaMateriales!A:E,5,0),0)*N3639/1000</f>
        <v>0</v>
      </c>
      <c r="X3639" s="6">
        <f>+IF(W3639=0,0,T3639/W3639)</f>
        <v>0</v>
      </c>
      <c r="Y3639" s="1" t="str">
        <f>MID(L3639,14,1)</f>
        <v/>
      </c>
      <c r="Z3639" s="2" t="str">
        <f>IF(IFERROR(FIND("PUL",M3639,1),0)&gt;1,"pulido","no")</f>
        <v>no</v>
      </c>
      <c r="AA3639" s="2" t="str">
        <f>IF(IFERROR(FIND("BIOC",M3639,1),0)&gt;1,"BIOCITY","no")</f>
        <v>no</v>
      </c>
      <c r="AB3639" s="2">
        <f>IFERROR(SEARCH("INT",F3639,1),0)+IFERROR(SEARCH("DEV",F3639,1),0)+IFERROR(SEARCH("FC",F3639,1),0)+IFERROR(SEARCH("USD",F3639,1),0)</f>
        <v>0</v>
      </c>
    </row>
    <row r="3640" spans="20:28" x14ac:dyDescent="0.2">
      <c r="T3640" s="6">
        <f>+S3640*N3640</f>
        <v>0</v>
      </c>
      <c r="U3640" s="6">
        <f>+S3640*Q3640</f>
        <v>0</v>
      </c>
      <c r="V3640" s="1" t="str">
        <f>IF(AB3640=0,IFERROR(VLOOKUP(L3640,[1]listaMateriales!A:K,11,0),"-"),"Sin producto")</f>
        <v>Sin Producto</v>
      </c>
      <c r="W3640" s="6">
        <f>+IF(OR(K3640="27",K3640="28",K3640="29"),VLOOKUP(L3640,[1]listaMateriales!A:E,5,0),0)*N3640/1000</f>
        <v>0</v>
      </c>
      <c r="X3640" s="6">
        <f>+IF(W3640=0,0,T3640/W3640)</f>
        <v>0</v>
      </c>
      <c r="Y3640" s="1" t="str">
        <f>MID(L3640,14,1)</f>
        <v/>
      </c>
      <c r="Z3640" s="2" t="str">
        <f>IF(IFERROR(FIND("PUL",M3640,1),0)&gt;1,"pulido","no")</f>
        <v>no</v>
      </c>
      <c r="AA3640" s="2" t="str">
        <f>IF(IFERROR(FIND("BIOC",M3640,1),0)&gt;1,"BIOCITY","no")</f>
        <v>no</v>
      </c>
      <c r="AB3640" s="2">
        <f>IFERROR(SEARCH("INT",F3640,1),0)+IFERROR(SEARCH("DEV",F3640,1),0)+IFERROR(SEARCH("FC",F3640,1),0)+IFERROR(SEARCH("USD",F3640,1),0)</f>
        <v>0</v>
      </c>
    </row>
    <row r="3641" spans="20:28" x14ac:dyDescent="0.2">
      <c r="T3641" s="6">
        <f>+S3641*N3641</f>
        <v>0</v>
      </c>
      <c r="U3641" s="6">
        <f>+S3641*Q3641</f>
        <v>0</v>
      </c>
      <c r="V3641" s="1" t="str">
        <f>IF(AB3641=0,IFERROR(VLOOKUP(L3641,[1]listaMateriales!A:K,11,0),"-"),"Sin producto")</f>
        <v>Sin Producto</v>
      </c>
      <c r="W3641" s="6">
        <f>+IF(OR(K3641="27",K3641="28",K3641="29"),VLOOKUP(L3641,[1]listaMateriales!A:E,5,0),0)*N3641/1000</f>
        <v>0</v>
      </c>
      <c r="X3641" s="6">
        <f>+IF(W3641=0,0,T3641/W3641)</f>
        <v>0</v>
      </c>
      <c r="Y3641" s="1" t="str">
        <f>MID(L3641,14,1)</f>
        <v/>
      </c>
      <c r="Z3641" s="2" t="str">
        <f>IF(IFERROR(FIND("PUL",M3641,1),0)&gt;1,"pulido","no")</f>
        <v>no</v>
      </c>
      <c r="AA3641" s="2" t="str">
        <f>IF(IFERROR(FIND("BIOC",M3641,1),0)&gt;1,"BIOCITY","no")</f>
        <v>no</v>
      </c>
      <c r="AB3641" s="2">
        <f>IFERROR(SEARCH("INT",F3641,1),0)+IFERROR(SEARCH("DEV",F3641,1),0)+IFERROR(SEARCH("FC",F3641,1),0)+IFERROR(SEARCH("USD",F3641,1),0)</f>
        <v>0</v>
      </c>
    </row>
    <row r="3642" spans="20:28" x14ac:dyDescent="0.2">
      <c r="T3642" s="6">
        <f>+S3642*N3642</f>
        <v>0</v>
      </c>
      <c r="U3642" s="6">
        <f>+S3642*Q3642</f>
        <v>0</v>
      </c>
      <c r="V3642" s="1" t="str">
        <f>IF(AB3642=0,IFERROR(VLOOKUP(L3642,[1]listaMateriales!A:K,11,0),"-"),"Sin producto")</f>
        <v>Sin Producto</v>
      </c>
      <c r="W3642" s="6">
        <f>+IF(OR(K3642="27",K3642="28",K3642="29"),VLOOKUP(L3642,[1]listaMateriales!A:E,5,0),0)*N3642/1000</f>
        <v>0</v>
      </c>
      <c r="X3642" s="6">
        <f>+IF(W3642=0,0,T3642/W3642)</f>
        <v>0</v>
      </c>
      <c r="Y3642" s="1" t="str">
        <f>MID(L3642,14,1)</f>
        <v/>
      </c>
      <c r="Z3642" s="2" t="str">
        <f>IF(IFERROR(FIND("PUL",M3642,1),0)&gt;1,"pulido","no")</f>
        <v>no</v>
      </c>
      <c r="AA3642" s="2" t="str">
        <f>IF(IFERROR(FIND("BIOC",M3642,1),0)&gt;1,"BIOCITY","no")</f>
        <v>no</v>
      </c>
      <c r="AB3642" s="2">
        <f>IFERROR(SEARCH("INT",F3642,1),0)+IFERROR(SEARCH("DEV",F3642,1),0)+IFERROR(SEARCH("FC",F3642,1),0)+IFERROR(SEARCH("USD",F3642,1),0)</f>
        <v>0</v>
      </c>
    </row>
    <row r="3643" spans="20:28" x14ac:dyDescent="0.2">
      <c r="T3643" s="6">
        <f>+S3643*N3643</f>
        <v>0</v>
      </c>
      <c r="U3643" s="6">
        <f>+S3643*Q3643</f>
        <v>0</v>
      </c>
      <c r="V3643" s="1" t="str">
        <f>IF(AB3643=0,IFERROR(VLOOKUP(L3643,[1]listaMateriales!A:K,11,0),"-"),"Sin producto")</f>
        <v>Sin Producto</v>
      </c>
      <c r="W3643" s="6">
        <f>+IF(OR(K3643="27",K3643="28",K3643="29"),VLOOKUP(L3643,[1]listaMateriales!A:E,5,0),0)*N3643/1000</f>
        <v>0</v>
      </c>
      <c r="X3643" s="6">
        <f>+IF(W3643=0,0,T3643/W3643)</f>
        <v>0</v>
      </c>
      <c r="Y3643" s="1" t="str">
        <f>MID(L3643,14,1)</f>
        <v/>
      </c>
      <c r="Z3643" s="2" t="str">
        <f>IF(IFERROR(FIND("PUL",M3643,1),0)&gt;1,"pulido","no")</f>
        <v>no</v>
      </c>
      <c r="AA3643" s="2" t="str">
        <f>IF(IFERROR(FIND("BIOC",M3643,1),0)&gt;1,"BIOCITY","no")</f>
        <v>no</v>
      </c>
      <c r="AB3643" s="2">
        <f>IFERROR(SEARCH("INT",F3643,1),0)+IFERROR(SEARCH("DEV",F3643,1),0)+IFERROR(SEARCH("FC",F3643,1),0)+IFERROR(SEARCH("USD",F3643,1),0)</f>
        <v>0</v>
      </c>
    </row>
    <row r="3644" spans="20:28" x14ac:dyDescent="0.2">
      <c r="T3644" s="6">
        <f>+S3644*N3644</f>
        <v>0</v>
      </c>
      <c r="U3644" s="6">
        <f>+S3644*Q3644</f>
        <v>0</v>
      </c>
      <c r="V3644" s="1" t="str">
        <f>IF(AB3644=0,IFERROR(VLOOKUP(L3644,[1]listaMateriales!A:K,11,0),"-"),"Sin producto")</f>
        <v>Sin Producto</v>
      </c>
      <c r="W3644" s="6">
        <f>+IF(OR(K3644="27",K3644="28",K3644="29"),VLOOKUP(L3644,[1]listaMateriales!A:E,5,0),0)*N3644/1000</f>
        <v>0</v>
      </c>
      <c r="X3644" s="6">
        <f>+IF(W3644=0,0,T3644/W3644)</f>
        <v>0</v>
      </c>
      <c r="Y3644" s="1" t="str">
        <f>MID(L3644,14,1)</f>
        <v/>
      </c>
      <c r="Z3644" s="2" t="str">
        <f>IF(IFERROR(FIND("PUL",M3644,1),0)&gt;1,"pulido","no")</f>
        <v>no</v>
      </c>
      <c r="AA3644" s="2" t="str">
        <f>IF(IFERROR(FIND("BIOC",M3644,1),0)&gt;1,"BIOCITY","no")</f>
        <v>no</v>
      </c>
      <c r="AB3644" s="2">
        <f>IFERROR(SEARCH("INT",F3644,1),0)+IFERROR(SEARCH("DEV",F3644,1),0)+IFERROR(SEARCH("FC",F3644,1),0)+IFERROR(SEARCH("USD",F3644,1),0)</f>
        <v>0</v>
      </c>
    </row>
    <row r="3645" spans="20:28" x14ac:dyDescent="0.2">
      <c r="T3645" s="6">
        <f>+S3645*N3645</f>
        <v>0</v>
      </c>
      <c r="U3645" s="6">
        <f>+S3645*Q3645</f>
        <v>0</v>
      </c>
      <c r="V3645" s="1" t="str">
        <f>IF(AB3645=0,IFERROR(VLOOKUP(L3645,[1]listaMateriales!A:K,11,0),"-"),"Sin producto")</f>
        <v>Sin Producto</v>
      </c>
      <c r="W3645" s="6">
        <f>+IF(OR(K3645="27",K3645="28",K3645="29"),VLOOKUP(L3645,[1]listaMateriales!A:E,5,0),0)*N3645/1000</f>
        <v>0</v>
      </c>
      <c r="X3645" s="6">
        <f>+IF(W3645=0,0,T3645/W3645)</f>
        <v>0</v>
      </c>
      <c r="Y3645" s="1" t="str">
        <f>MID(L3645,14,1)</f>
        <v/>
      </c>
      <c r="Z3645" s="2" t="str">
        <f>IF(IFERROR(FIND("PUL",M3645,1),0)&gt;1,"pulido","no")</f>
        <v>no</v>
      </c>
      <c r="AA3645" s="2" t="str">
        <f>IF(IFERROR(FIND("BIOC",M3645,1),0)&gt;1,"BIOCITY","no")</f>
        <v>no</v>
      </c>
      <c r="AB3645" s="2">
        <f>IFERROR(SEARCH("INT",F3645,1),0)+IFERROR(SEARCH("DEV",F3645,1),0)+IFERROR(SEARCH("FC",F3645,1),0)+IFERROR(SEARCH("USD",F3645,1),0)</f>
        <v>0</v>
      </c>
    </row>
    <row r="3646" spans="20:28" x14ac:dyDescent="0.2">
      <c r="T3646" s="6">
        <f>+S3646*N3646</f>
        <v>0</v>
      </c>
      <c r="U3646" s="6">
        <f>+S3646*Q3646</f>
        <v>0</v>
      </c>
      <c r="V3646" s="1" t="str">
        <f>IF(AB3646=0,IFERROR(VLOOKUP(L3646,[1]listaMateriales!A:K,11,0),"-"),"Sin producto")</f>
        <v>Sin Producto</v>
      </c>
      <c r="W3646" s="6">
        <f>+IF(OR(K3646="27",K3646="28",K3646="29"),VLOOKUP(L3646,[1]listaMateriales!A:E,5,0),0)*N3646/1000</f>
        <v>0</v>
      </c>
      <c r="X3646" s="6">
        <f>+IF(W3646=0,0,T3646/W3646)</f>
        <v>0</v>
      </c>
      <c r="Y3646" s="1" t="str">
        <f>MID(L3646,14,1)</f>
        <v/>
      </c>
      <c r="Z3646" s="2" t="str">
        <f>IF(IFERROR(FIND("PUL",M3646,1),0)&gt;1,"pulido","no")</f>
        <v>no</v>
      </c>
      <c r="AA3646" s="2" t="str">
        <f>IF(IFERROR(FIND("BIOC",M3646,1),0)&gt;1,"BIOCITY","no")</f>
        <v>no</v>
      </c>
      <c r="AB3646" s="2">
        <f>IFERROR(SEARCH("INT",F3646,1),0)+IFERROR(SEARCH("DEV",F3646,1),0)+IFERROR(SEARCH("FC",F3646,1),0)+IFERROR(SEARCH("USD",F3646,1),0)</f>
        <v>0</v>
      </c>
    </row>
    <row r="3647" spans="20:28" x14ac:dyDescent="0.2">
      <c r="T3647" s="6">
        <f>+S3647*N3647</f>
        <v>0</v>
      </c>
      <c r="U3647" s="6">
        <f>+S3647*Q3647</f>
        <v>0</v>
      </c>
      <c r="V3647" s="1" t="str">
        <f>IF(AB3647=0,IFERROR(VLOOKUP(L3647,[1]listaMateriales!A:K,11,0),"-"),"Sin producto")</f>
        <v>Sin Producto</v>
      </c>
      <c r="W3647" s="6">
        <f>+IF(OR(K3647="27",K3647="28",K3647="29"),VLOOKUP(L3647,[1]listaMateriales!A:E,5,0),0)*N3647/1000</f>
        <v>0</v>
      </c>
      <c r="X3647" s="6">
        <f>+IF(W3647=0,0,T3647/W3647)</f>
        <v>0</v>
      </c>
      <c r="Y3647" s="1" t="str">
        <f>MID(L3647,14,1)</f>
        <v/>
      </c>
      <c r="Z3647" s="2" t="str">
        <f>IF(IFERROR(FIND("PUL",M3647,1),0)&gt;1,"pulido","no")</f>
        <v>no</v>
      </c>
      <c r="AA3647" s="2" t="str">
        <f>IF(IFERROR(FIND("BIOC",M3647,1),0)&gt;1,"BIOCITY","no")</f>
        <v>no</v>
      </c>
      <c r="AB3647" s="2">
        <f>IFERROR(SEARCH("INT",F3647,1),0)+IFERROR(SEARCH("DEV",F3647,1),0)+IFERROR(SEARCH("FC",F3647,1),0)+IFERROR(SEARCH("USD",F3647,1),0)</f>
        <v>0</v>
      </c>
    </row>
    <row r="3648" spans="20:28" x14ac:dyDescent="0.2">
      <c r="T3648" s="6">
        <f>+S3648*N3648</f>
        <v>0</v>
      </c>
      <c r="U3648" s="6">
        <f>+S3648*Q3648</f>
        <v>0</v>
      </c>
      <c r="V3648" s="1" t="str">
        <f>IF(AB3648=0,IFERROR(VLOOKUP(L3648,[1]listaMateriales!A:K,11,0),"-"),"Sin producto")</f>
        <v>Sin Producto</v>
      </c>
      <c r="W3648" s="6">
        <f>+IF(OR(K3648="27",K3648="28",K3648="29"),VLOOKUP(L3648,[1]listaMateriales!A:E,5,0),0)*N3648/1000</f>
        <v>0</v>
      </c>
      <c r="X3648" s="6">
        <f>+IF(W3648=0,0,T3648/W3648)</f>
        <v>0</v>
      </c>
      <c r="Y3648" s="1" t="str">
        <f>MID(L3648,14,1)</f>
        <v/>
      </c>
      <c r="Z3648" s="2" t="str">
        <f>IF(IFERROR(FIND("PUL",M3648,1),0)&gt;1,"pulido","no")</f>
        <v>no</v>
      </c>
      <c r="AA3648" s="2" t="str">
        <f>IF(IFERROR(FIND("BIOC",M3648,1),0)&gt;1,"BIOCITY","no")</f>
        <v>no</v>
      </c>
      <c r="AB3648" s="2">
        <f>IFERROR(SEARCH("INT",F3648,1),0)+IFERROR(SEARCH("DEV",F3648,1),0)+IFERROR(SEARCH("FC",F3648,1),0)+IFERROR(SEARCH("USD",F3648,1),0)</f>
        <v>0</v>
      </c>
    </row>
    <row r="3649" spans="20:28" x14ac:dyDescent="0.2">
      <c r="T3649" s="6">
        <f>+S3649*N3649</f>
        <v>0</v>
      </c>
      <c r="U3649" s="6">
        <f>+S3649*Q3649</f>
        <v>0</v>
      </c>
      <c r="V3649" s="1" t="str">
        <f>IF(AB3649=0,IFERROR(VLOOKUP(L3649,[1]listaMateriales!A:K,11,0),"-"),"Sin producto")</f>
        <v>Sin Producto</v>
      </c>
      <c r="W3649" s="6">
        <f>+IF(OR(K3649="27",K3649="28",K3649="29"),VLOOKUP(L3649,[1]listaMateriales!A:E,5,0),0)*N3649/1000</f>
        <v>0</v>
      </c>
      <c r="X3649" s="6">
        <f>+IF(W3649=0,0,T3649/W3649)</f>
        <v>0</v>
      </c>
      <c r="Y3649" s="1" t="str">
        <f>MID(L3649,14,1)</f>
        <v/>
      </c>
      <c r="Z3649" s="2" t="str">
        <f>IF(IFERROR(FIND("PUL",M3649,1),0)&gt;1,"pulido","no")</f>
        <v>no</v>
      </c>
      <c r="AA3649" s="2" t="str">
        <f>IF(IFERROR(FIND("BIOC",M3649,1),0)&gt;1,"BIOCITY","no")</f>
        <v>no</v>
      </c>
      <c r="AB3649" s="2">
        <f>IFERROR(SEARCH("INT",F3649,1),0)+IFERROR(SEARCH("DEV",F3649,1),0)+IFERROR(SEARCH("FC",F3649,1),0)+IFERROR(SEARCH("USD",F3649,1),0)</f>
        <v>0</v>
      </c>
    </row>
    <row r="3650" spans="20:28" x14ac:dyDescent="0.2">
      <c r="T3650" s="6">
        <f>+S3650*N3650</f>
        <v>0</v>
      </c>
      <c r="U3650" s="6">
        <f>+S3650*Q3650</f>
        <v>0</v>
      </c>
      <c r="V3650" s="1" t="str">
        <f>IF(AB3650=0,IFERROR(VLOOKUP(L3650,[1]listaMateriales!A:K,11,0),"-"),"Sin producto")</f>
        <v>Sin Producto</v>
      </c>
      <c r="W3650" s="6">
        <f>+IF(OR(K3650="27",K3650="28",K3650="29"),VLOOKUP(L3650,[1]listaMateriales!A:E,5,0),0)*N3650/1000</f>
        <v>0</v>
      </c>
      <c r="X3650" s="6">
        <f>+IF(W3650=0,0,T3650/W3650)</f>
        <v>0</v>
      </c>
      <c r="Y3650" s="1" t="str">
        <f>MID(L3650,14,1)</f>
        <v/>
      </c>
      <c r="Z3650" s="2" t="str">
        <f>IF(IFERROR(FIND("PUL",M3650,1),0)&gt;1,"pulido","no")</f>
        <v>no</v>
      </c>
      <c r="AA3650" s="2" t="str">
        <f>IF(IFERROR(FIND("BIOC",M3650,1),0)&gt;1,"BIOCITY","no")</f>
        <v>no</v>
      </c>
      <c r="AB3650" s="2">
        <f>IFERROR(SEARCH("INT",F3650,1),0)+IFERROR(SEARCH("DEV",F3650,1),0)+IFERROR(SEARCH("FC",F3650,1),0)+IFERROR(SEARCH("USD",F3650,1),0)</f>
        <v>0</v>
      </c>
    </row>
    <row r="3651" spans="20:28" x14ac:dyDescent="0.2">
      <c r="T3651" s="6">
        <f>+S3651*N3651</f>
        <v>0</v>
      </c>
      <c r="U3651" s="6">
        <f>+S3651*Q3651</f>
        <v>0</v>
      </c>
      <c r="V3651" s="1" t="str">
        <f>IF(AB3651=0,IFERROR(VLOOKUP(L3651,[1]listaMateriales!A:K,11,0),"-"),"Sin producto")</f>
        <v>Sin Producto</v>
      </c>
      <c r="W3651" s="6">
        <f>+IF(OR(K3651="27",K3651="28",K3651="29"),VLOOKUP(L3651,[1]listaMateriales!A:E,5,0),0)*N3651/1000</f>
        <v>0</v>
      </c>
      <c r="X3651" s="6">
        <f>+IF(W3651=0,0,T3651/W3651)</f>
        <v>0</v>
      </c>
      <c r="Y3651" s="1" t="str">
        <f>MID(L3651,14,1)</f>
        <v/>
      </c>
      <c r="Z3651" s="2" t="str">
        <f>IF(IFERROR(FIND("PUL",M3651,1),0)&gt;1,"pulido","no")</f>
        <v>no</v>
      </c>
      <c r="AA3651" s="2" t="str">
        <f>IF(IFERROR(FIND("BIOC",M3651,1),0)&gt;1,"BIOCITY","no")</f>
        <v>no</v>
      </c>
      <c r="AB3651" s="2">
        <f>IFERROR(SEARCH("INT",F3651,1),0)+IFERROR(SEARCH("DEV",F3651,1),0)+IFERROR(SEARCH("FC",F3651,1),0)+IFERROR(SEARCH("USD",F3651,1),0)</f>
        <v>0</v>
      </c>
    </row>
    <row r="3652" spans="20:28" x14ac:dyDescent="0.2">
      <c r="T3652" s="6">
        <f>+S3652*N3652</f>
        <v>0</v>
      </c>
      <c r="U3652" s="6">
        <f>+S3652*Q3652</f>
        <v>0</v>
      </c>
      <c r="V3652" s="1" t="str">
        <f>IF(AB3652=0,IFERROR(VLOOKUP(L3652,[1]listaMateriales!A:K,11,0),"-"),"Sin producto")</f>
        <v>Sin Producto</v>
      </c>
      <c r="W3652" s="6">
        <f>+IF(OR(K3652="27",K3652="28",K3652="29"),VLOOKUP(L3652,[1]listaMateriales!A:E,5,0),0)*N3652/1000</f>
        <v>0</v>
      </c>
      <c r="X3652" s="6">
        <f>+IF(W3652=0,0,T3652/W3652)</f>
        <v>0</v>
      </c>
      <c r="Y3652" s="1" t="str">
        <f>MID(L3652,14,1)</f>
        <v/>
      </c>
      <c r="Z3652" s="2" t="str">
        <f>IF(IFERROR(FIND("PUL",M3652,1),0)&gt;1,"pulido","no")</f>
        <v>no</v>
      </c>
      <c r="AA3652" s="2" t="str">
        <f>IF(IFERROR(FIND("BIOC",M3652,1),0)&gt;1,"BIOCITY","no")</f>
        <v>no</v>
      </c>
      <c r="AB3652" s="2">
        <f>IFERROR(SEARCH("INT",F3652,1),0)+IFERROR(SEARCH("DEV",F3652,1),0)+IFERROR(SEARCH("FC",F3652,1),0)+IFERROR(SEARCH("USD",F3652,1),0)</f>
        <v>0</v>
      </c>
    </row>
    <row r="3653" spans="20:28" x14ac:dyDescent="0.2">
      <c r="T3653" s="6">
        <f>+S3653*N3653</f>
        <v>0</v>
      </c>
      <c r="U3653" s="6">
        <f>+S3653*Q3653</f>
        <v>0</v>
      </c>
      <c r="V3653" s="1" t="str">
        <f>IF(AB3653=0,IFERROR(VLOOKUP(L3653,[1]listaMateriales!A:K,11,0),"-"),"Sin producto")</f>
        <v>Sin Producto</v>
      </c>
      <c r="W3653" s="6">
        <f>+IF(OR(K3653="27",K3653="28",K3653="29"),VLOOKUP(L3653,[1]listaMateriales!A:E,5,0),0)*N3653/1000</f>
        <v>0</v>
      </c>
      <c r="X3653" s="6">
        <f>+IF(W3653=0,0,T3653/W3653)</f>
        <v>0</v>
      </c>
      <c r="Y3653" s="1" t="str">
        <f>MID(L3653,14,1)</f>
        <v/>
      </c>
      <c r="Z3653" s="2" t="str">
        <f>IF(IFERROR(FIND("PUL",M3653,1),0)&gt;1,"pulido","no")</f>
        <v>no</v>
      </c>
      <c r="AA3653" s="2" t="str">
        <f>IF(IFERROR(FIND("BIOC",M3653,1),0)&gt;1,"BIOCITY","no")</f>
        <v>no</v>
      </c>
      <c r="AB3653" s="2">
        <f>IFERROR(SEARCH("INT",F3653,1),0)+IFERROR(SEARCH("DEV",F3653,1),0)+IFERROR(SEARCH("FC",F3653,1),0)+IFERROR(SEARCH("USD",F3653,1),0)</f>
        <v>0</v>
      </c>
    </row>
    <row r="3654" spans="20:28" x14ac:dyDescent="0.2">
      <c r="T3654" s="6">
        <f>+S3654*N3654</f>
        <v>0</v>
      </c>
      <c r="U3654" s="6">
        <f>+S3654*Q3654</f>
        <v>0</v>
      </c>
      <c r="V3654" s="1" t="str">
        <f>IF(AB3654=0,IFERROR(VLOOKUP(L3654,[1]listaMateriales!A:K,11,0),"-"),"Sin producto")</f>
        <v>Sin Producto</v>
      </c>
      <c r="W3654" s="6">
        <f>+IF(OR(K3654="27",K3654="28",K3654="29"),VLOOKUP(L3654,[1]listaMateriales!A:E,5,0),0)*N3654/1000</f>
        <v>0</v>
      </c>
      <c r="X3654" s="6">
        <f>+IF(W3654=0,0,T3654/W3654)</f>
        <v>0</v>
      </c>
      <c r="Y3654" s="1" t="str">
        <f>MID(L3654,14,1)</f>
        <v/>
      </c>
      <c r="Z3654" s="2" t="str">
        <f>IF(IFERROR(FIND("PUL",M3654,1),0)&gt;1,"pulido","no")</f>
        <v>no</v>
      </c>
      <c r="AA3654" s="2" t="str">
        <f>IF(IFERROR(FIND("BIOC",M3654,1),0)&gt;1,"BIOCITY","no")</f>
        <v>no</v>
      </c>
      <c r="AB3654" s="2">
        <f>IFERROR(SEARCH("INT",F3654,1),0)+IFERROR(SEARCH("DEV",F3654,1),0)+IFERROR(SEARCH("FC",F3654,1),0)+IFERROR(SEARCH("USD",F3654,1),0)</f>
        <v>0</v>
      </c>
    </row>
    <row r="3655" spans="20:28" x14ac:dyDescent="0.2">
      <c r="T3655" s="6">
        <f>+S3655*N3655</f>
        <v>0</v>
      </c>
      <c r="U3655" s="6">
        <f>+S3655*Q3655</f>
        <v>0</v>
      </c>
      <c r="V3655" s="1" t="str">
        <f>IF(AB3655=0,IFERROR(VLOOKUP(L3655,[1]listaMateriales!A:K,11,0),"-"),"Sin producto")</f>
        <v>Sin Producto</v>
      </c>
      <c r="W3655" s="6">
        <f>+IF(OR(K3655="27",K3655="28",K3655="29"),VLOOKUP(L3655,[1]listaMateriales!A:E,5,0),0)*N3655/1000</f>
        <v>0</v>
      </c>
      <c r="X3655" s="6">
        <f>+IF(W3655=0,0,T3655/W3655)</f>
        <v>0</v>
      </c>
      <c r="Y3655" s="1" t="str">
        <f>MID(L3655,14,1)</f>
        <v/>
      </c>
      <c r="Z3655" s="2" t="str">
        <f>IF(IFERROR(FIND("PUL",M3655,1),0)&gt;1,"pulido","no")</f>
        <v>no</v>
      </c>
      <c r="AA3655" s="2" t="str">
        <f>IF(IFERROR(FIND("BIOC",M3655,1),0)&gt;1,"BIOCITY","no")</f>
        <v>no</v>
      </c>
      <c r="AB3655" s="2">
        <f>IFERROR(SEARCH("INT",F3655,1),0)+IFERROR(SEARCH("DEV",F3655,1),0)+IFERROR(SEARCH("FC",F3655,1),0)+IFERROR(SEARCH("USD",F3655,1),0)</f>
        <v>0</v>
      </c>
    </row>
    <row r="3656" spans="20:28" x14ac:dyDescent="0.2">
      <c r="T3656" s="6">
        <f>+S3656*N3656</f>
        <v>0</v>
      </c>
      <c r="U3656" s="6">
        <f>+S3656*Q3656</f>
        <v>0</v>
      </c>
      <c r="V3656" s="1" t="str">
        <f>IF(AB3656=0,IFERROR(VLOOKUP(L3656,[1]listaMateriales!A:K,11,0),"-"),"Sin producto")</f>
        <v>Sin Producto</v>
      </c>
      <c r="W3656" s="6">
        <f>+IF(OR(K3656="27",K3656="28",K3656="29"),VLOOKUP(L3656,[1]listaMateriales!A:E,5,0),0)*N3656/1000</f>
        <v>0</v>
      </c>
      <c r="X3656" s="6">
        <f>+IF(W3656=0,0,T3656/W3656)</f>
        <v>0</v>
      </c>
      <c r="Y3656" s="1" t="str">
        <f>MID(L3656,14,1)</f>
        <v/>
      </c>
      <c r="Z3656" s="2" t="str">
        <f>IF(IFERROR(FIND("PUL",M3656,1),0)&gt;1,"pulido","no")</f>
        <v>no</v>
      </c>
      <c r="AA3656" s="2" t="str">
        <f>IF(IFERROR(FIND("BIOC",M3656,1),0)&gt;1,"BIOCITY","no")</f>
        <v>no</v>
      </c>
      <c r="AB3656" s="2">
        <f>IFERROR(SEARCH("INT",F3656,1),0)+IFERROR(SEARCH("DEV",F3656,1),0)+IFERROR(SEARCH("FC",F3656,1),0)+IFERROR(SEARCH("USD",F3656,1),0)</f>
        <v>0</v>
      </c>
    </row>
    <row r="3657" spans="20:28" x14ac:dyDescent="0.2">
      <c r="T3657" s="6">
        <f>+S3657*N3657</f>
        <v>0</v>
      </c>
      <c r="U3657" s="6">
        <f>+S3657*Q3657</f>
        <v>0</v>
      </c>
      <c r="V3657" s="1" t="str">
        <f>IF(AB3657=0,IFERROR(VLOOKUP(L3657,[1]listaMateriales!A:K,11,0),"-"),"Sin producto")</f>
        <v>Sin Producto</v>
      </c>
      <c r="W3657" s="6">
        <f>+IF(OR(K3657="27",K3657="28",K3657="29"),VLOOKUP(L3657,[1]listaMateriales!A:E,5,0),0)*N3657/1000</f>
        <v>0</v>
      </c>
      <c r="X3657" s="6">
        <f>+IF(W3657=0,0,T3657/W3657)</f>
        <v>0</v>
      </c>
      <c r="Y3657" s="1" t="str">
        <f>MID(L3657,14,1)</f>
        <v/>
      </c>
      <c r="Z3657" s="2" t="str">
        <f>IF(IFERROR(FIND("PUL",M3657,1),0)&gt;1,"pulido","no")</f>
        <v>no</v>
      </c>
      <c r="AA3657" s="2" t="str">
        <f>IF(IFERROR(FIND("BIOC",M3657,1),0)&gt;1,"BIOCITY","no")</f>
        <v>no</v>
      </c>
      <c r="AB3657" s="2">
        <f>IFERROR(SEARCH("INT",F3657,1),0)+IFERROR(SEARCH("DEV",F3657,1),0)+IFERROR(SEARCH("FC",F3657,1),0)+IFERROR(SEARCH("USD",F3657,1),0)</f>
        <v>0</v>
      </c>
    </row>
    <row r="3658" spans="20:28" x14ac:dyDescent="0.2">
      <c r="T3658" s="6">
        <f>+S3658*N3658</f>
        <v>0</v>
      </c>
      <c r="U3658" s="6">
        <f>+S3658*Q3658</f>
        <v>0</v>
      </c>
      <c r="V3658" s="1" t="str">
        <f>IF(AB3658=0,IFERROR(VLOOKUP(L3658,[1]listaMateriales!A:K,11,0),"-"),"Sin producto")</f>
        <v>Sin Producto</v>
      </c>
      <c r="W3658" s="6">
        <f>+IF(OR(K3658="27",K3658="28",K3658="29"),VLOOKUP(L3658,[1]listaMateriales!A:E,5,0),0)*N3658/1000</f>
        <v>0</v>
      </c>
      <c r="X3658" s="6">
        <f>+IF(W3658=0,0,T3658/W3658)</f>
        <v>0</v>
      </c>
      <c r="Y3658" s="1" t="str">
        <f>MID(L3658,14,1)</f>
        <v/>
      </c>
      <c r="Z3658" s="2" t="str">
        <f>IF(IFERROR(FIND("PUL",M3658,1),0)&gt;1,"pulido","no")</f>
        <v>no</v>
      </c>
      <c r="AA3658" s="2" t="str">
        <f>IF(IFERROR(FIND("BIOC",M3658,1),0)&gt;1,"BIOCITY","no")</f>
        <v>no</v>
      </c>
      <c r="AB3658" s="2">
        <f>IFERROR(SEARCH("INT",F3658,1),0)+IFERROR(SEARCH("DEV",F3658,1),0)+IFERROR(SEARCH("FC",F3658,1),0)+IFERROR(SEARCH("USD",F3658,1),0)</f>
        <v>0</v>
      </c>
    </row>
    <row r="3659" spans="20:28" x14ac:dyDescent="0.2">
      <c r="T3659" s="6">
        <f>+S3659*N3659</f>
        <v>0</v>
      </c>
      <c r="U3659" s="6">
        <f>+S3659*Q3659</f>
        <v>0</v>
      </c>
      <c r="V3659" s="1" t="str">
        <f>IF(AB3659=0,IFERROR(VLOOKUP(L3659,[1]listaMateriales!A:K,11,0),"-"),"Sin producto")</f>
        <v>Sin Producto</v>
      </c>
      <c r="W3659" s="6">
        <f>+IF(OR(K3659="27",K3659="28",K3659="29"),VLOOKUP(L3659,[1]listaMateriales!A:E,5,0),0)*N3659/1000</f>
        <v>0</v>
      </c>
      <c r="X3659" s="6">
        <f>+IF(W3659=0,0,T3659/W3659)</f>
        <v>0</v>
      </c>
      <c r="Y3659" s="1" t="str">
        <f>MID(L3659,14,1)</f>
        <v/>
      </c>
      <c r="Z3659" s="2" t="str">
        <f>IF(IFERROR(FIND("PUL",M3659,1),0)&gt;1,"pulido","no")</f>
        <v>no</v>
      </c>
      <c r="AA3659" s="2" t="str">
        <f>IF(IFERROR(FIND("BIOC",M3659,1),0)&gt;1,"BIOCITY","no")</f>
        <v>no</v>
      </c>
      <c r="AB3659" s="2">
        <f>IFERROR(SEARCH("INT",F3659,1),0)+IFERROR(SEARCH("DEV",F3659,1),0)+IFERROR(SEARCH("FC",F3659,1),0)+IFERROR(SEARCH("USD",F3659,1),0)</f>
        <v>0</v>
      </c>
    </row>
    <row r="3660" spans="20:28" x14ac:dyDescent="0.2">
      <c r="T3660" s="6">
        <f>+S3660*N3660</f>
        <v>0</v>
      </c>
      <c r="U3660" s="6">
        <f>+S3660*Q3660</f>
        <v>0</v>
      </c>
      <c r="V3660" s="1" t="str">
        <f>IF(AB3660=0,IFERROR(VLOOKUP(L3660,[1]listaMateriales!A:K,11,0),"-"),"Sin producto")</f>
        <v>Sin Producto</v>
      </c>
      <c r="W3660" s="6">
        <f>+IF(OR(K3660="27",K3660="28",K3660="29"),VLOOKUP(L3660,[1]listaMateriales!A:E,5,0),0)*N3660/1000</f>
        <v>0</v>
      </c>
      <c r="X3660" s="6">
        <f>+IF(W3660=0,0,T3660/W3660)</f>
        <v>0</v>
      </c>
      <c r="Y3660" s="1" t="str">
        <f>MID(L3660,14,1)</f>
        <v/>
      </c>
      <c r="Z3660" s="2" t="str">
        <f>IF(IFERROR(FIND("PUL",M3660,1),0)&gt;1,"pulido","no")</f>
        <v>no</v>
      </c>
      <c r="AA3660" s="2" t="str">
        <f>IF(IFERROR(FIND("BIOC",M3660,1),0)&gt;1,"BIOCITY","no")</f>
        <v>no</v>
      </c>
      <c r="AB3660" s="2">
        <f>IFERROR(SEARCH("INT",F3660,1),0)+IFERROR(SEARCH("DEV",F3660,1),0)+IFERROR(SEARCH("FC",F3660,1),0)+IFERROR(SEARCH("USD",F3660,1),0)</f>
        <v>0</v>
      </c>
    </row>
    <row r="3661" spans="20:28" x14ac:dyDescent="0.2">
      <c r="T3661" s="6">
        <f>+S3661*N3661</f>
        <v>0</v>
      </c>
      <c r="U3661" s="6">
        <f>+S3661*Q3661</f>
        <v>0</v>
      </c>
      <c r="V3661" s="1" t="str">
        <f>IF(AB3661=0,IFERROR(VLOOKUP(L3661,[1]listaMateriales!A:K,11,0),"-"),"Sin producto")</f>
        <v>Sin Producto</v>
      </c>
      <c r="W3661" s="6">
        <f>+IF(OR(K3661="27",K3661="28",K3661="29"),VLOOKUP(L3661,[1]listaMateriales!A:E,5,0),0)*N3661/1000</f>
        <v>0</v>
      </c>
      <c r="X3661" s="6">
        <f>+IF(W3661=0,0,T3661/W3661)</f>
        <v>0</v>
      </c>
      <c r="Y3661" s="1" t="str">
        <f>MID(L3661,14,1)</f>
        <v/>
      </c>
      <c r="Z3661" s="2" t="str">
        <f>IF(IFERROR(FIND("PUL",M3661,1),0)&gt;1,"pulido","no")</f>
        <v>no</v>
      </c>
      <c r="AA3661" s="2" t="str">
        <f>IF(IFERROR(FIND("BIOC",M3661,1),0)&gt;1,"BIOCITY","no")</f>
        <v>no</v>
      </c>
      <c r="AB3661" s="2">
        <f>IFERROR(SEARCH("INT",F3661,1),0)+IFERROR(SEARCH("DEV",F3661,1),0)+IFERROR(SEARCH("FC",F3661,1),0)+IFERROR(SEARCH("USD",F3661,1),0)</f>
        <v>0</v>
      </c>
    </row>
    <row r="3662" spans="20:28" x14ac:dyDescent="0.2">
      <c r="T3662" s="6">
        <f>+S3662*N3662</f>
        <v>0</v>
      </c>
      <c r="U3662" s="6">
        <f>+S3662*Q3662</f>
        <v>0</v>
      </c>
      <c r="V3662" s="1" t="str">
        <f>IF(AB3662=0,IFERROR(VLOOKUP(L3662,[1]listaMateriales!A:K,11,0),"-"),"Sin producto")</f>
        <v>Sin Producto</v>
      </c>
      <c r="W3662" s="6">
        <f>+IF(OR(K3662="27",K3662="28",K3662="29"),VLOOKUP(L3662,[1]listaMateriales!A:E,5,0),0)*N3662/1000</f>
        <v>0</v>
      </c>
      <c r="X3662" s="6">
        <f>+IF(W3662=0,0,T3662/W3662)</f>
        <v>0</v>
      </c>
      <c r="Y3662" s="1" t="str">
        <f>MID(L3662,14,1)</f>
        <v/>
      </c>
      <c r="Z3662" s="2" t="str">
        <f>IF(IFERROR(FIND("PUL",M3662,1),0)&gt;1,"pulido","no")</f>
        <v>no</v>
      </c>
      <c r="AA3662" s="2" t="str">
        <f>IF(IFERROR(FIND("BIOC",M3662,1),0)&gt;1,"BIOCITY","no")</f>
        <v>no</v>
      </c>
      <c r="AB3662" s="2">
        <f>IFERROR(SEARCH("INT",F3662,1),0)+IFERROR(SEARCH("DEV",F3662,1),0)+IFERROR(SEARCH("FC",F3662,1),0)+IFERROR(SEARCH("USD",F3662,1),0)</f>
        <v>0</v>
      </c>
    </row>
    <row r="3663" spans="20:28" x14ac:dyDescent="0.2">
      <c r="T3663" s="6">
        <f>+S3663*N3663</f>
        <v>0</v>
      </c>
      <c r="U3663" s="6">
        <f>+S3663*Q3663</f>
        <v>0</v>
      </c>
      <c r="V3663" s="1" t="str">
        <f>IF(AB3663=0,IFERROR(VLOOKUP(L3663,[1]listaMateriales!A:K,11,0),"-"),"Sin producto")</f>
        <v>Sin Producto</v>
      </c>
      <c r="W3663" s="6">
        <f>+IF(OR(K3663="27",K3663="28",K3663="29"),VLOOKUP(L3663,[1]listaMateriales!A:E,5,0),0)*N3663/1000</f>
        <v>0</v>
      </c>
      <c r="X3663" s="6">
        <f>+IF(W3663=0,0,T3663/W3663)</f>
        <v>0</v>
      </c>
      <c r="Y3663" s="1" t="str">
        <f>MID(L3663,14,1)</f>
        <v/>
      </c>
      <c r="Z3663" s="2" t="str">
        <f>IF(IFERROR(FIND("PUL",M3663,1),0)&gt;1,"pulido","no")</f>
        <v>no</v>
      </c>
      <c r="AA3663" s="2" t="str">
        <f>IF(IFERROR(FIND("BIOC",M3663,1),0)&gt;1,"BIOCITY","no")</f>
        <v>no</v>
      </c>
      <c r="AB3663" s="2">
        <f>IFERROR(SEARCH("INT",F3663,1),0)+IFERROR(SEARCH("DEV",F3663,1),0)+IFERROR(SEARCH("FC",F3663,1),0)+IFERROR(SEARCH("USD",F3663,1),0)</f>
        <v>0</v>
      </c>
    </row>
    <row r="3664" spans="20:28" x14ac:dyDescent="0.2">
      <c r="T3664" s="6">
        <f>+S3664*N3664</f>
        <v>0</v>
      </c>
      <c r="U3664" s="6">
        <f>+S3664*Q3664</f>
        <v>0</v>
      </c>
      <c r="V3664" s="1" t="str">
        <f>IF(AB3664=0,IFERROR(VLOOKUP(L3664,[1]listaMateriales!A:K,11,0),"-"),"Sin producto")</f>
        <v>Sin Producto</v>
      </c>
      <c r="W3664" s="6">
        <f>+IF(OR(K3664="27",K3664="28",K3664="29"),VLOOKUP(L3664,[1]listaMateriales!A:E,5,0),0)*N3664/1000</f>
        <v>0</v>
      </c>
      <c r="X3664" s="6">
        <f>+IF(W3664=0,0,T3664/W3664)</f>
        <v>0</v>
      </c>
      <c r="Y3664" s="1" t="str">
        <f>MID(L3664,14,1)</f>
        <v/>
      </c>
      <c r="Z3664" s="2" t="str">
        <f>IF(IFERROR(FIND("PUL",M3664,1),0)&gt;1,"pulido","no")</f>
        <v>no</v>
      </c>
      <c r="AA3664" s="2" t="str">
        <f>IF(IFERROR(FIND("BIOC",M3664,1),0)&gt;1,"BIOCITY","no")</f>
        <v>no</v>
      </c>
      <c r="AB3664" s="2">
        <f>IFERROR(SEARCH("INT",F3664,1),0)+IFERROR(SEARCH("DEV",F3664,1),0)+IFERROR(SEARCH("FC",F3664,1),0)+IFERROR(SEARCH("USD",F3664,1),0)</f>
        <v>0</v>
      </c>
    </row>
    <row r="3665" spans="20:28" x14ac:dyDescent="0.2">
      <c r="T3665" s="6">
        <f>+S3665*N3665</f>
        <v>0</v>
      </c>
      <c r="U3665" s="6">
        <f>+S3665*Q3665</f>
        <v>0</v>
      </c>
      <c r="V3665" s="1" t="str">
        <f>IF(AB3665=0,IFERROR(VLOOKUP(L3665,[1]listaMateriales!A:K,11,0),"-"),"Sin producto")</f>
        <v>Sin Producto</v>
      </c>
      <c r="W3665" s="6">
        <f>+IF(OR(K3665="27",K3665="28",K3665="29"),VLOOKUP(L3665,[1]listaMateriales!A:E,5,0),0)*N3665/1000</f>
        <v>0</v>
      </c>
      <c r="X3665" s="6">
        <f>+IF(W3665=0,0,T3665/W3665)</f>
        <v>0</v>
      </c>
      <c r="Y3665" s="1" t="str">
        <f>MID(L3665,14,1)</f>
        <v/>
      </c>
      <c r="Z3665" s="2" t="str">
        <f>IF(IFERROR(FIND("PUL",M3665,1),0)&gt;1,"pulido","no")</f>
        <v>no</v>
      </c>
      <c r="AA3665" s="2" t="str">
        <f>IF(IFERROR(FIND("BIOC",M3665,1),0)&gt;1,"BIOCITY","no")</f>
        <v>no</v>
      </c>
      <c r="AB3665" s="2">
        <f>IFERROR(SEARCH("INT",F3665,1),0)+IFERROR(SEARCH("DEV",F3665,1),0)+IFERROR(SEARCH("FC",F3665,1),0)+IFERROR(SEARCH("USD",F3665,1),0)</f>
        <v>0</v>
      </c>
    </row>
    <row r="3666" spans="20:28" x14ac:dyDescent="0.2">
      <c r="T3666" s="6">
        <f>+S3666*N3666</f>
        <v>0</v>
      </c>
      <c r="U3666" s="6">
        <f>+S3666*Q3666</f>
        <v>0</v>
      </c>
      <c r="V3666" s="1" t="str">
        <f>IF(AB3666=0,IFERROR(VLOOKUP(L3666,[1]listaMateriales!A:K,11,0),"-"),"Sin producto")</f>
        <v>Sin Producto</v>
      </c>
      <c r="W3666" s="6">
        <f>+IF(OR(K3666="27",K3666="28",K3666="29"),VLOOKUP(L3666,[1]listaMateriales!A:E,5,0),0)*N3666/1000</f>
        <v>0</v>
      </c>
      <c r="X3666" s="6">
        <f>+IF(W3666=0,0,T3666/W3666)</f>
        <v>0</v>
      </c>
      <c r="Y3666" s="1" t="str">
        <f>MID(L3666,14,1)</f>
        <v/>
      </c>
      <c r="Z3666" s="2" t="str">
        <f>IF(IFERROR(FIND("PUL",M3666,1),0)&gt;1,"pulido","no")</f>
        <v>no</v>
      </c>
      <c r="AA3666" s="2" t="str">
        <f>IF(IFERROR(FIND("BIOC",M3666,1),0)&gt;1,"BIOCITY","no")</f>
        <v>no</v>
      </c>
      <c r="AB3666" s="2">
        <f>IFERROR(SEARCH("INT",F3666,1),0)+IFERROR(SEARCH("DEV",F3666,1),0)+IFERROR(SEARCH("FC",F3666,1),0)+IFERROR(SEARCH("USD",F3666,1),0)</f>
        <v>0</v>
      </c>
    </row>
    <row r="3667" spans="20:28" x14ac:dyDescent="0.2">
      <c r="T3667" s="6">
        <f>+S3667*N3667</f>
        <v>0</v>
      </c>
      <c r="U3667" s="6">
        <f>+S3667*Q3667</f>
        <v>0</v>
      </c>
      <c r="V3667" s="1" t="str">
        <f>IF(AB3667=0,IFERROR(VLOOKUP(L3667,[1]listaMateriales!A:K,11,0),"-"),"Sin producto")</f>
        <v>Sin Producto</v>
      </c>
      <c r="W3667" s="6">
        <f>+IF(OR(K3667="27",K3667="28",K3667="29"),VLOOKUP(L3667,[1]listaMateriales!A:E,5,0),0)*N3667/1000</f>
        <v>0</v>
      </c>
      <c r="X3667" s="6">
        <f>+IF(W3667=0,0,T3667/W3667)</f>
        <v>0</v>
      </c>
      <c r="Y3667" s="1" t="str">
        <f>MID(L3667,14,1)</f>
        <v/>
      </c>
      <c r="Z3667" s="2" t="str">
        <f>IF(IFERROR(FIND("PUL",M3667,1),0)&gt;1,"pulido","no")</f>
        <v>no</v>
      </c>
      <c r="AA3667" s="2" t="str">
        <f>IF(IFERROR(FIND("BIOC",M3667,1),0)&gt;1,"BIOCITY","no")</f>
        <v>no</v>
      </c>
      <c r="AB3667" s="2">
        <f>IFERROR(SEARCH("INT",F3667,1),0)+IFERROR(SEARCH("DEV",F3667,1),0)+IFERROR(SEARCH("FC",F3667,1),0)+IFERROR(SEARCH("USD",F3667,1),0)</f>
        <v>0</v>
      </c>
    </row>
    <row r="3668" spans="20:28" x14ac:dyDescent="0.2">
      <c r="T3668" s="6">
        <f>+S3668*N3668</f>
        <v>0</v>
      </c>
      <c r="U3668" s="6">
        <f>+S3668*Q3668</f>
        <v>0</v>
      </c>
      <c r="V3668" s="1" t="str">
        <f>IF(AB3668=0,IFERROR(VLOOKUP(L3668,[1]listaMateriales!A:K,11,0),"-"),"Sin producto")</f>
        <v>Sin Producto</v>
      </c>
      <c r="W3668" s="6">
        <f>+IF(OR(K3668="27",K3668="28",K3668="29"),VLOOKUP(L3668,[1]listaMateriales!A:E,5,0),0)*N3668/1000</f>
        <v>0</v>
      </c>
      <c r="X3668" s="6">
        <f>+IF(W3668=0,0,T3668/W3668)</f>
        <v>0</v>
      </c>
      <c r="Y3668" s="1" t="str">
        <f>MID(L3668,14,1)</f>
        <v/>
      </c>
      <c r="Z3668" s="2" t="str">
        <f>IF(IFERROR(FIND("PUL",M3668,1),0)&gt;1,"pulido","no")</f>
        <v>no</v>
      </c>
      <c r="AA3668" s="2" t="str">
        <f>IF(IFERROR(FIND("BIOC",M3668,1),0)&gt;1,"BIOCITY","no")</f>
        <v>no</v>
      </c>
      <c r="AB3668" s="2">
        <f>IFERROR(SEARCH("INT",F3668,1),0)+IFERROR(SEARCH("DEV",F3668,1),0)+IFERROR(SEARCH("FC",F3668,1),0)+IFERROR(SEARCH("USD",F3668,1),0)</f>
        <v>0</v>
      </c>
    </row>
    <row r="3669" spans="20:28" x14ac:dyDescent="0.2">
      <c r="T3669" s="6">
        <f>+S3669*N3669</f>
        <v>0</v>
      </c>
      <c r="U3669" s="6">
        <f>+S3669*Q3669</f>
        <v>0</v>
      </c>
      <c r="V3669" s="1" t="str">
        <f>IF(AB3669=0,IFERROR(VLOOKUP(L3669,[1]listaMateriales!A:K,11,0),"-"),"Sin producto")</f>
        <v>Sin Producto</v>
      </c>
      <c r="W3669" s="6">
        <f>+IF(OR(K3669="27",K3669="28",K3669="29"),VLOOKUP(L3669,[1]listaMateriales!A:E,5,0),0)*N3669/1000</f>
        <v>0</v>
      </c>
      <c r="X3669" s="6">
        <f>+IF(W3669=0,0,T3669/W3669)</f>
        <v>0</v>
      </c>
      <c r="Y3669" s="1" t="str">
        <f>MID(L3669,14,1)</f>
        <v/>
      </c>
      <c r="Z3669" s="2" t="str">
        <f>IF(IFERROR(FIND("PUL",M3669,1),0)&gt;1,"pulido","no")</f>
        <v>no</v>
      </c>
      <c r="AA3669" s="2" t="str">
        <f>IF(IFERROR(FIND("BIOC",M3669,1),0)&gt;1,"BIOCITY","no")</f>
        <v>no</v>
      </c>
      <c r="AB3669" s="2">
        <f>IFERROR(SEARCH("INT",F3669,1),0)+IFERROR(SEARCH("DEV",F3669,1),0)+IFERROR(SEARCH("FC",F3669,1),0)+IFERROR(SEARCH("USD",F3669,1),0)</f>
        <v>0</v>
      </c>
    </row>
    <row r="3670" spans="20:28" x14ac:dyDescent="0.2">
      <c r="T3670" s="6">
        <f>+S3670*N3670</f>
        <v>0</v>
      </c>
      <c r="U3670" s="6">
        <f>+S3670*Q3670</f>
        <v>0</v>
      </c>
      <c r="V3670" s="1" t="str">
        <f>IF(AB3670=0,IFERROR(VLOOKUP(L3670,[1]listaMateriales!A:K,11,0),"-"),"Sin producto")</f>
        <v>Sin Producto</v>
      </c>
      <c r="W3670" s="6">
        <f>+IF(OR(K3670="27",K3670="28",K3670="29"),VLOOKUP(L3670,[1]listaMateriales!A:E,5,0),0)*N3670/1000</f>
        <v>0</v>
      </c>
      <c r="X3670" s="6">
        <f>+IF(W3670=0,0,T3670/W3670)</f>
        <v>0</v>
      </c>
      <c r="Y3670" s="1" t="str">
        <f>MID(L3670,14,1)</f>
        <v/>
      </c>
      <c r="Z3670" s="2" t="str">
        <f>IF(IFERROR(FIND("PUL",M3670,1),0)&gt;1,"pulido","no")</f>
        <v>no</v>
      </c>
      <c r="AA3670" s="2" t="str">
        <f>IF(IFERROR(FIND("BIOC",M3670,1),0)&gt;1,"BIOCITY","no")</f>
        <v>no</v>
      </c>
      <c r="AB3670" s="2">
        <f>IFERROR(SEARCH("INT",F3670,1),0)+IFERROR(SEARCH("DEV",F3670,1),0)+IFERROR(SEARCH("FC",F3670,1),0)+IFERROR(SEARCH("USD",F3670,1),0)</f>
        <v>0</v>
      </c>
    </row>
    <row r="3671" spans="20:28" x14ac:dyDescent="0.2">
      <c r="T3671" s="6">
        <f>+S3671*N3671</f>
        <v>0</v>
      </c>
      <c r="U3671" s="6">
        <f>+S3671*Q3671</f>
        <v>0</v>
      </c>
      <c r="V3671" s="1" t="str">
        <f>IF(AB3671=0,IFERROR(VLOOKUP(L3671,[1]listaMateriales!A:K,11,0),"-"),"Sin producto")</f>
        <v>Sin Producto</v>
      </c>
      <c r="W3671" s="6">
        <f>+IF(OR(K3671="27",K3671="28",K3671="29"),VLOOKUP(L3671,[1]listaMateriales!A:E,5,0),0)*N3671/1000</f>
        <v>0</v>
      </c>
      <c r="X3671" s="6">
        <f>+IF(W3671=0,0,T3671/W3671)</f>
        <v>0</v>
      </c>
      <c r="Y3671" s="1" t="str">
        <f>MID(L3671,14,1)</f>
        <v/>
      </c>
      <c r="Z3671" s="2" t="str">
        <f>IF(IFERROR(FIND("PUL",M3671,1),0)&gt;1,"pulido","no")</f>
        <v>no</v>
      </c>
      <c r="AA3671" s="2" t="str">
        <f>IF(IFERROR(FIND("BIOC",M3671,1),0)&gt;1,"BIOCITY","no")</f>
        <v>no</v>
      </c>
      <c r="AB3671" s="2">
        <f>IFERROR(SEARCH("INT",F3671,1),0)+IFERROR(SEARCH("DEV",F3671,1),0)+IFERROR(SEARCH("FC",F3671,1),0)+IFERROR(SEARCH("USD",F3671,1),0)</f>
        <v>0</v>
      </c>
    </row>
    <row r="3672" spans="20:28" x14ac:dyDescent="0.2">
      <c r="T3672" s="6">
        <f>+S3672*N3672</f>
        <v>0</v>
      </c>
      <c r="U3672" s="6">
        <f>+S3672*Q3672</f>
        <v>0</v>
      </c>
      <c r="V3672" s="1" t="str">
        <f>IF(AB3672=0,IFERROR(VLOOKUP(L3672,[1]listaMateriales!A:K,11,0),"-"),"Sin producto")</f>
        <v>Sin Producto</v>
      </c>
      <c r="W3672" s="6">
        <f>+IF(OR(K3672="27",K3672="28",K3672="29"),VLOOKUP(L3672,[1]listaMateriales!A:E,5,0),0)*N3672/1000</f>
        <v>0</v>
      </c>
      <c r="X3672" s="6">
        <f>+IF(W3672=0,0,T3672/W3672)</f>
        <v>0</v>
      </c>
      <c r="Y3672" s="1" t="str">
        <f>MID(L3672,14,1)</f>
        <v/>
      </c>
      <c r="Z3672" s="2" t="str">
        <f>IF(IFERROR(FIND("PUL",M3672,1),0)&gt;1,"pulido","no")</f>
        <v>no</v>
      </c>
      <c r="AA3672" s="2" t="str">
        <f>IF(IFERROR(FIND("BIOC",M3672,1),0)&gt;1,"BIOCITY","no")</f>
        <v>no</v>
      </c>
      <c r="AB3672" s="2">
        <f>IFERROR(SEARCH("INT",F3672,1),0)+IFERROR(SEARCH("DEV",F3672,1),0)+IFERROR(SEARCH("FC",F3672,1),0)+IFERROR(SEARCH("USD",F3672,1),0)</f>
        <v>0</v>
      </c>
    </row>
    <row r="3673" spans="20:28" x14ac:dyDescent="0.2">
      <c r="T3673" s="6">
        <f>+S3673*N3673</f>
        <v>0</v>
      </c>
      <c r="U3673" s="6">
        <f>+S3673*Q3673</f>
        <v>0</v>
      </c>
      <c r="V3673" s="1" t="str">
        <f>IF(AB3673=0,IFERROR(VLOOKUP(L3673,[1]listaMateriales!A:K,11,0),"-"),"Sin producto")</f>
        <v>Sin Producto</v>
      </c>
      <c r="W3673" s="6">
        <f>+IF(OR(K3673="27",K3673="28",K3673="29"),VLOOKUP(L3673,[1]listaMateriales!A:E,5,0),0)*N3673/1000</f>
        <v>0</v>
      </c>
      <c r="X3673" s="6">
        <f>+IF(W3673=0,0,T3673/W3673)</f>
        <v>0</v>
      </c>
      <c r="Y3673" s="1" t="str">
        <f>MID(L3673,14,1)</f>
        <v/>
      </c>
      <c r="Z3673" s="2" t="str">
        <f>IF(IFERROR(FIND("PUL",M3673,1),0)&gt;1,"pulido","no")</f>
        <v>no</v>
      </c>
      <c r="AA3673" s="2" t="str">
        <f>IF(IFERROR(FIND("BIOC",M3673,1),0)&gt;1,"BIOCITY","no")</f>
        <v>no</v>
      </c>
      <c r="AB3673" s="2">
        <f>IFERROR(SEARCH("INT",F3673,1),0)+IFERROR(SEARCH("DEV",F3673,1),0)+IFERROR(SEARCH("FC",F3673,1),0)+IFERROR(SEARCH("USD",F3673,1),0)</f>
        <v>0</v>
      </c>
    </row>
    <row r="3674" spans="20:28" x14ac:dyDescent="0.2">
      <c r="T3674" s="6">
        <f>+S3674*N3674</f>
        <v>0</v>
      </c>
      <c r="U3674" s="6">
        <f>+S3674*Q3674</f>
        <v>0</v>
      </c>
      <c r="V3674" s="1" t="str">
        <f>IF(AB3674=0,IFERROR(VLOOKUP(L3674,[1]listaMateriales!A:K,11,0),"-"),"Sin producto")</f>
        <v>Sin Producto</v>
      </c>
      <c r="W3674" s="6">
        <f>+IF(OR(K3674="27",K3674="28",K3674="29"),VLOOKUP(L3674,[1]listaMateriales!A:E,5,0),0)*N3674/1000</f>
        <v>0</v>
      </c>
      <c r="X3674" s="6">
        <f>+IF(W3674=0,0,T3674/W3674)</f>
        <v>0</v>
      </c>
      <c r="Y3674" s="1" t="str">
        <f>MID(L3674,14,1)</f>
        <v/>
      </c>
      <c r="Z3674" s="2" t="str">
        <f>IF(IFERROR(FIND("PUL",M3674,1),0)&gt;1,"pulido","no")</f>
        <v>no</v>
      </c>
      <c r="AA3674" s="2" t="str">
        <f>IF(IFERROR(FIND("BIOC",M3674,1),0)&gt;1,"BIOCITY","no")</f>
        <v>no</v>
      </c>
      <c r="AB3674" s="2">
        <f>IFERROR(SEARCH("INT",F3674,1),0)+IFERROR(SEARCH("DEV",F3674,1),0)+IFERROR(SEARCH("FC",F3674,1),0)+IFERROR(SEARCH("USD",F3674,1),0)</f>
        <v>0</v>
      </c>
    </row>
    <row r="3675" spans="20:28" x14ac:dyDescent="0.2">
      <c r="T3675" s="6">
        <f>+S3675*N3675</f>
        <v>0</v>
      </c>
      <c r="U3675" s="6">
        <f>+S3675*Q3675</f>
        <v>0</v>
      </c>
      <c r="V3675" s="1" t="str">
        <f>IF(AB3675=0,IFERROR(VLOOKUP(L3675,[1]listaMateriales!A:K,11,0),"-"),"Sin producto")</f>
        <v>Sin Producto</v>
      </c>
      <c r="W3675" s="6">
        <f>+IF(OR(K3675="27",K3675="28",K3675="29"),VLOOKUP(L3675,[1]listaMateriales!A:E,5,0),0)*N3675/1000</f>
        <v>0</v>
      </c>
      <c r="X3675" s="6">
        <f>+IF(W3675=0,0,T3675/W3675)</f>
        <v>0</v>
      </c>
      <c r="Y3675" s="1" t="str">
        <f>MID(L3675,14,1)</f>
        <v/>
      </c>
      <c r="Z3675" s="2" t="str">
        <f>IF(IFERROR(FIND("PUL",M3675,1),0)&gt;1,"pulido","no")</f>
        <v>no</v>
      </c>
      <c r="AA3675" s="2" t="str">
        <f>IF(IFERROR(FIND("BIOC",M3675,1),0)&gt;1,"BIOCITY","no")</f>
        <v>no</v>
      </c>
      <c r="AB3675" s="2">
        <f>IFERROR(SEARCH("INT",F3675,1),0)+IFERROR(SEARCH("DEV",F3675,1),0)+IFERROR(SEARCH("FC",F3675,1),0)+IFERROR(SEARCH("USD",F3675,1),0)</f>
        <v>0</v>
      </c>
    </row>
    <row r="3676" spans="20:28" x14ac:dyDescent="0.2">
      <c r="T3676" s="6">
        <f>+S3676*N3676</f>
        <v>0</v>
      </c>
      <c r="U3676" s="6">
        <f>+S3676*Q3676</f>
        <v>0</v>
      </c>
      <c r="V3676" s="1" t="str">
        <f>IF(AB3676=0,IFERROR(VLOOKUP(L3676,[1]listaMateriales!A:K,11,0),"-"),"Sin producto")</f>
        <v>Sin Producto</v>
      </c>
      <c r="W3676" s="6">
        <f>+IF(OR(K3676="27",K3676="28",K3676="29"),VLOOKUP(L3676,[1]listaMateriales!A:E,5,0),0)*N3676/1000</f>
        <v>0</v>
      </c>
      <c r="X3676" s="6">
        <f>+IF(W3676=0,0,T3676/W3676)</f>
        <v>0</v>
      </c>
      <c r="Y3676" s="1" t="str">
        <f>MID(L3676,14,1)</f>
        <v/>
      </c>
      <c r="Z3676" s="2" t="str">
        <f>IF(IFERROR(FIND("PUL",M3676,1),0)&gt;1,"pulido","no")</f>
        <v>no</v>
      </c>
      <c r="AA3676" s="2" t="str">
        <f>IF(IFERROR(FIND("BIOC",M3676,1),0)&gt;1,"BIOCITY","no")</f>
        <v>no</v>
      </c>
      <c r="AB3676" s="2">
        <f>IFERROR(SEARCH("INT",F3676,1),0)+IFERROR(SEARCH("DEV",F3676,1),0)+IFERROR(SEARCH("FC",F3676,1),0)+IFERROR(SEARCH("USD",F3676,1),0)</f>
        <v>0</v>
      </c>
    </row>
    <row r="3677" spans="20:28" x14ac:dyDescent="0.2">
      <c r="T3677" s="6">
        <f>+S3677*N3677</f>
        <v>0</v>
      </c>
      <c r="U3677" s="6">
        <f>+S3677*Q3677</f>
        <v>0</v>
      </c>
      <c r="V3677" s="1" t="str">
        <f>IF(AB3677=0,IFERROR(VLOOKUP(L3677,[1]listaMateriales!A:K,11,0),"-"),"Sin producto")</f>
        <v>Sin Producto</v>
      </c>
      <c r="W3677" s="6">
        <f>+IF(OR(K3677="27",K3677="28",K3677="29"),VLOOKUP(L3677,[1]listaMateriales!A:E,5,0),0)*N3677/1000</f>
        <v>0</v>
      </c>
      <c r="X3677" s="6">
        <f>+IF(W3677=0,0,T3677/W3677)</f>
        <v>0</v>
      </c>
      <c r="Y3677" s="1" t="str">
        <f>MID(L3677,14,1)</f>
        <v/>
      </c>
      <c r="Z3677" s="2" t="str">
        <f>IF(IFERROR(FIND("PUL",M3677,1),0)&gt;1,"pulido","no")</f>
        <v>no</v>
      </c>
      <c r="AA3677" s="2" t="str">
        <f>IF(IFERROR(FIND("BIOC",M3677,1),0)&gt;1,"BIOCITY","no")</f>
        <v>no</v>
      </c>
      <c r="AB3677" s="2">
        <f>IFERROR(SEARCH("INT",F3677,1),0)+IFERROR(SEARCH("DEV",F3677,1),0)+IFERROR(SEARCH("FC",F3677,1),0)+IFERROR(SEARCH("USD",F3677,1),0)</f>
        <v>0</v>
      </c>
    </row>
    <row r="3678" spans="20:28" x14ac:dyDescent="0.2">
      <c r="T3678" s="6">
        <f>+S3678*N3678</f>
        <v>0</v>
      </c>
      <c r="U3678" s="6">
        <f>+S3678*Q3678</f>
        <v>0</v>
      </c>
      <c r="V3678" s="1" t="str">
        <f>IF(AB3678=0,IFERROR(VLOOKUP(L3678,[1]listaMateriales!A:K,11,0),"-"),"Sin producto")</f>
        <v>Sin Producto</v>
      </c>
      <c r="W3678" s="6">
        <f>+IF(OR(K3678="27",K3678="28",K3678="29"),VLOOKUP(L3678,[1]listaMateriales!A:E,5,0),0)*N3678/1000</f>
        <v>0</v>
      </c>
      <c r="X3678" s="6">
        <f>+IF(W3678=0,0,T3678/W3678)</f>
        <v>0</v>
      </c>
      <c r="Y3678" s="1" t="str">
        <f>MID(L3678,14,1)</f>
        <v/>
      </c>
      <c r="Z3678" s="2" t="str">
        <f>IF(IFERROR(FIND("PUL",M3678,1),0)&gt;1,"pulido","no")</f>
        <v>no</v>
      </c>
      <c r="AA3678" s="2" t="str">
        <f>IF(IFERROR(FIND("BIOC",M3678,1),0)&gt;1,"BIOCITY","no")</f>
        <v>no</v>
      </c>
      <c r="AB3678" s="2">
        <f>IFERROR(SEARCH("INT",F3678,1),0)+IFERROR(SEARCH("DEV",F3678,1),0)+IFERROR(SEARCH("FC",F3678,1),0)+IFERROR(SEARCH("USD",F3678,1),0)</f>
        <v>0</v>
      </c>
    </row>
    <row r="3679" spans="20:28" x14ac:dyDescent="0.2">
      <c r="T3679" s="6">
        <f>+S3679*N3679</f>
        <v>0</v>
      </c>
      <c r="U3679" s="6">
        <f>+S3679*Q3679</f>
        <v>0</v>
      </c>
      <c r="V3679" s="1" t="str">
        <f>IF(AB3679=0,IFERROR(VLOOKUP(L3679,[1]listaMateriales!A:K,11,0),"-"),"Sin producto")</f>
        <v>Sin Producto</v>
      </c>
      <c r="W3679" s="6">
        <f>+IF(OR(K3679="27",K3679="28",K3679="29"),VLOOKUP(L3679,[1]listaMateriales!A:E,5,0),0)*N3679/1000</f>
        <v>0</v>
      </c>
      <c r="X3679" s="6">
        <f>+IF(W3679=0,0,T3679/W3679)</f>
        <v>0</v>
      </c>
      <c r="Y3679" s="1" t="str">
        <f>MID(L3679,14,1)</f>
        <v/>
      </c>
      <c r="Z3679" s="2" t="str">
        <f>IF(IFERROR(FIND("PUL",M3679,1),0)&gt;1,"pulido","no")</f>
        <v>no</v>
      </c>
      <c r="AA3679" s="2" t="str">
        <f>IF(IFERROR(FIND("BIOC",M3679,1),0)&gt;1,"BIOCITY","no")</f>
        <v>no</v>
      </c>
      <c r="AB3679" s="2">
        <f>IFERROR(SEARCH("INT",F3679,1),0)+IFERROR(SEARCH("DEV",F3679,1),0)+IFERROR(SEARCH("FC",F3679,1),0)+IFERROR(SEARCH("USD",F3679,1),0)</f>
        <v>0</v>
      </c>
    </row>
    <row r="3680" spans="20:28" x14ac:dyDescent="0.2">
      <c r="T3680" s="6">
        <f>+S3680*N3680</f>
        <v>0</v>
      </c>
      <c r="U3680" s="6">
        <f>+S3680*Q3680</f>
        <v>0</v>
      </c>
      <c r="V3680" s="1" t="str">
        <f>IF(AB3680=0,IFERROR(VLOOKUP(L3680,[1]listaMateriales!A:K,11,0),"-"),"Sin producto")</f>
        <v>Sin Producto</v>
      </c>
      <c r="W3680" s="6">
        <f>+IF(OR(K3680="27",K3680="28",K3680="29"),VLOOKUP(L3680,[1]listaMateriales!A:E,5,0),0)*N3680/1000</f>
        <v>0</v>
      </c>
      <c r="X3680" s="6">
        <f>+IF(W3680=0,0,T3680/W3680)</f>
        <v>0</v>
      </c>
      <c r="Y3680" s="1" t="str">
        <f>MID(L3680,14,1)</f>
        <v/>
      </c>
      <c r="Z3680" s="2" t="str">
        <f>IF(IFERROR(FIND("PUL",M3680,1),0)&gt;1,"pulido","no")</f>
        <v>no</v>
      </c>
      <c r="AA3680" s="2" t="str">
        <f>IF(IFERROR(FIND("BIOC",M3680,1),0)&gt;1,"BIOCITY","no")</f>
        <v>no</v>
      </c>
      <c r="AB3680" s="2">
        <f>IFERROR(SEARCH("INT",F3680,1),0)+IFERROR(SEARCH("DEV",F3680,1),0)+IFERROR(SEARCH("FC",F3680,1),0)+IFERROR(SEARCH("USD",F3680,1),0)</f>
        <v>0</v>
      </c>
    </row>
    <row r="3681" spans="20:28" x14ac:dyDescent="0.2">
      <c r="T3681" s="6">
        <f>+S3681*N3681</f>
        <v>0</v>
      </c>
      <c r="U3681" s="6">
        <f>+S3681*Q3681</f>
        <v>0</v>
      </c>
      <c r="V3681" s="1" t="str">
        <f>IF(AB3681=0,IFERROR(VLOOKUP(L3681,[1]listaMateriales!A:K,11,0),"-"),"Sin producto")</f>
        <v>Sin Producto</v>
      </c>
      <c r="W3681" s="6">
        <f>+IF(OR(K3681="27",K3681="28",K3681="29"),VLOOKUP(L3681,[1]listaMateriales!A:E,5,0),0)*N3681/1000</f>
        <v>0</v>
      </c>
      <c r="X3681" s="6">
        <f>+IF(W3681=0,0,T3681/W3681)</f>
        <v>0</v>
      </c>
      <c r="Y3681" s="1" t="str">
        <f>MID(L3681,14,1)</f>
        <v/>
      </c>
      <c r="Z3681" s="2" t="str">
        <f>IF(IFERROR(FIND("PUL",M3681,1),0)&gt;1,"pulido","no")</f>
        <v>no</v>
      </c>
      <c r="AA3681" s="2" t="str">
        <f>IF(IFERROR(FIND("BIOC",M3681,1),0)&gt;1,"BIOCITY","no")</f>
        <v>no</v>
      </c>
      <c r="AB3681" s="2">
        <f>IFERROR(SEARCH("INT",F3681,1),0)+IFERROR(SEARCH("DEV",F3681,1),0)+IFERROR(SEARCH("FC",F3681,1),0)+IFERROR(SEARCH("USD",F3681,1),0)</f>
        <v>0</v>
      </c>
    </row>
    <row r="3682" spans="20:28" x14ac:dyDescent="0.2">
      <c r="T3682" s="6">
        <f>+S3682*N3682</f>
        <v>0</v>
      </c>
      <c r="U3682" s="6">
        <f>+S3682*Q3682</f>
        <v>0</v>
      </c>
      <c r="V3682" s="1" t="str">
        <f>IF(AB3682=0,IFERROR(VLOOKUP(L3682,[1]listaMateriales!A:K,11,0),"-"),"Sin producto")</f>
        <v>Sin Producto</v>
      </c>
      <c r="W3682" s="6">
        <f>+IF(OR(K3682="27",K3682="28",K3682="29"),VLOOKUP(L3682,[1]listaMateriales!A:E,5,0),0)*N3682/1000</f>
        <v>0</v>
      </c>
      <c r="X3682" s="6">
        <f>+IF(W3682=0,0,T3682/W3682)</f>
        <v>0</v>
      </c>
      <c r="Y3682" s="1" t="str">
        <f>MID(L3682,14,1)</f>
        <v/>
      </c>
      <c r="Z3682" s="2" t="str">
        <f>IF(IFERROR(FIND("PUL",M3682,1),0)&gt;1,"pulido","no")</f>
        <v>no</v>
      </c>
      <c r="AA3682" s="2" t="str">
        <f>IF(IFERROR(FIND("BIOC",M3682,1),0)&gt;1,"BIOCITY","no")</f>
        <v>no</v>
      </c>
      <c r="AB3682" s="2">
        <f>IFERROR(SEARCH("INT",F3682,1),0)+IFERROR(SEARCH("DEV",F3682,1),0)+IFERROR(SEARCH("FC",F3682,1),0)+IFERROR(SEARCH("USD",F3682,1),0)</f>
        <v>0</v>
      </c>
    </row>
    <row r="3683" spans="20:28" x14ac:dyDescent="0.2">
      <c r="T3683" s="6">
        <f>+S3683*N3683</f>
        <v>0</v>
      </c>
      <c r="U3683" s="6">
        <f>+S3683*Q3683</f>
        <v>0</v>
      </c>
      <c r="V3683" s="1" t="str">
        <f>IF(AB3683=0,IFERROR(VLOOKUP(L3683,[1]listaMateriales!A:K,11,0),"-"),"Sin producto")</f>
        <v>Sin Producto</v>
      </c>
      <c r="W3683" s="6">
        <f>+IF(OR(K3683="27",K3683="28",K3683="29"),VLOOKUP(L3683,[1]listaMateriales!A:E,5,0),0)*N3683/1000</f>
        <v>0</v>
      </c>
      <c r="X3683" s="6">
        <f>+IF(W3683=0,0,T3683/W3683)</f>
        <v>0</v>
      </c>
      <c r="Y3683" s="1" t="str">
        <f>MID(L3683,14,1)</f>
        <v/>
      </c>
      <c r="Z3683" s="2" t="str">
        <f>IF(IFERROR(FIND("PUL",M3683,1),0)&gt;1,"pulido","no")</f>
        <v>no</v>
      </c>
      <c r="AA3683" s="2" t="str">
        <f>IF(IFERROR(FIND("BIOC",M3683,1),0)&gt;1,"BIOCITY","no")</f>
        <v>no</v>
      </c>
      <c r="AB3683" s="2">
        <f>IFERROR(SEARCH("INT",F3683,1),0)+IFERROR(SEARCH("DEV",F3683,1),0)+IFERROR(SEARCH("FC",F3683,1),0)+IFERROR(SEARCH("USD",F3683,1),0)</f>
        <v>0</v>
      </c>
    </row>
    <row r="3684" spans="20:28" x14ac:dyDescent="0.2">
      <c r="T3684" s="6">
        <f>+S3684*N3684</f>
        <v>0</v>
      </c>
      <c r="U3684" s="6">
        <f>+S3684*Q3684</f>
        <v>0</v>
      </c>
      <c r="V3684" s="1" t="str">
        <f>IF(AB3684=0,IFERROR(VLOOKUP(L3684,[1]listaMateriales!A:K,11,0),"-"),"Sin producto")</f>
        <v>Sin Producto</v>
      </c>
      <c r="W3684" s="6">
        <f>+IF(OR(K3684="27",K3684="28",K3684="29"),VLOOKUP(L3684,[1]listaMateriales!A:E,5,0),0)*N3684/1000</f>
        <v>0</v>
      </c>
      <c r="X3684" s="6">
        <f>+IF(W3684=0,0,T3684/W3684)</f>
        <v>0</v>
      </c>
      <c r="Y3684" s="1" t="str">
        <f>MID(L3684,14,1)</f>
        <v/>
      </c>
      <c r="Z3684" s="2" t="str">
        <f>IF(IFERROR(FIND("PUL",M3684,1),0)&gt;1,"pulido","no")</f>
        <v>no</v>
      </c>
      <c r="AA3684" s="2" t="str">
        <f>IF(IFERROR(FIND("BIOC",M3684,1),0)&gt;1,"BIOCITY","no")</f>
        <v>no</v>
      </c>
      <c r="AB3684" s="2">
        <f>IFERROR(SEARCH("INT",F3684,1),0)+IFERROR(SEARCH("DEV",F3684,1),0)+IFERROR(SEARCH("FC",F3684,1),0)+IFERROR(SEARCH("USD",F3684,1),0)</f>
        <v>0</v>
      </c>
    </row>
    <row r="3685" spans="20:28" x14ac:dyDescent="0.2">
      <c r="T3685" s="6">
        <f>+S3685*N3685</f>
        <v>0</v>
      </c>
      <c r="U3685" s="6">
        <f>+S3685*Q3685</f>
        <v>0</v>
      </c>
      <c r="V3685" s="1" t="str">
        <f>IF(AB3685=0,IFERROR(VLOOKUP(L3685,[1]listaMateriales!A:K,11,0),"-"),"Sin producto")</f>
        <v>Sin Producto</v>
      </c>
      <c r="W3685" s="6">
        <f>+IF(OR(K3685="27",K3685="28",K3685="29"),VLOOKUP(L3685,[1]listaMateriales!A:E,5,0),0)*N3685/1000</f>
        <v>0</v>
      </c>
      <c r="X3685" s="6">
        <f>+IF(W3685=0,0,T3685/W3685)</f>
        <v>0</v>
      </c>
      <c r="Y3685" s="1" t="str">
        <f>MID(L3685,14,1)</f>
        <v/>
      </c>
      <c r="Z3685" s="2" t="str">
        <f>IF(IFERROR(FIND("PUL",M3685,1),0)&gt;1,"pulido","no")</f>
        <v>no</v>
      </c>
      <c r="AA3685" s="2" t="str">
        <f>IF(IFERROR(FIND("BIOC",M3685,1),0)&gt;1,"BIOCITY","no")</f>
        <v>no</v>
      </c>
      <c r="AB3685" s="2">
        <f>IFERROR(SEARCH("INT",F3685,1),0)+IFERROR(SEARCH("DEV",F3685,1),0)+IFERROR(SEARCH("FC",F3685,1),0)+IFERROR(SEARCH("USD",F3685,1),0)</f>
        <v>0</v>
      </c>
    </row>
    <row r="3686" spans="20:28" x14ac:dyDescent="0.2">
      <c r="T3686" s="6">
        <f>+S3686*N3686</f>
        <v>0</v>
      </c>
      <c r="U3686" s="6">
        <f>+S3686*Q3686</f>
        <v>0</v>
      </c>
      <c r="V3686" s="1" t="str">
        <f>IF(AB3686=0,IFERROR(VLOOKUP(L3686,[1]listaMateriales!A:K,11,0),"-"),"Sin producto")</f>
        <v>Sin Producto</v>
      </c>
      <c r="W3686" s="6">
        <f>+IF(OR(K3686="27",K3686="28",K3686="29"),VLOOKUP(L3686,[1]listaMateriales!A:E,5,0),0)*N3686/1000</f>
        <v>0</v>
      </c>
      <c r="X3686" s="6">
        <f>+IF(W3686=0,0,T3686/W3686)</f>
        <v>0</v>
      </c>
      <c r="Y3686" s="1" t="str">
        <f>MID(L3686,14,1)</f>
        <v/>
      </c>
      <c r="Z3686" s="2" t="str">
        <f>IF(IFERROR(FIND("PUL",M3686,1),0)&gt;1,"pulido","no")</f>
        <v>no</v>
      </c>
      <c r="AA3686" s="2" t="str">
        <f>IF(IFERROR(FIND("BIOC",M3686,1),0)&gt;1,"BIOCITY","no")</f>
        <v>no</v>
      </c>
      <c r="AB3686" s="2">
        <f>IFERROR(SEARCH("INT",F3686,1),0)+IFERROR(SEARCH("DEV",F3686,1),0)+IFERROR(SEARCH("FC",F3686,1),0)+IFERROR(SEARCH("USD",F3686,1),0)</f>
        <v>0</v>
      </c>
    </row>
    <row r="3687" spans="20:28" x14ac:dyDescent="0.2">
      <c r="T3687" s="6">
        <f>+S3687*N3687</f>
        <v>0</v>
      </c>
      <c r="U3687" s="6">
        <f>+S3687*Q3687</f>
        <v>0</v>
      </c>
      <c r="V3687" s="1" t="str">
        <f>IF(AB3687=0,IFERROR(VLOOKUP(L3687,[1]listaMateriales!A:K,11,0),"-"),"Sin producto")</f>
        <v>Sin Producto</v>
      </c>
      <c r="W3687" s="6">
        <f>+IF(OR(K3687="27",K3687="28",K3687="29"),VLOOKUP(L3687,[1]listaMateriales!A:E,5,0),0)*N3687/1000</f>
        <v>0</v>
      </c>
      <c r="X3687" s="6">
        <f>+IF(W3687=0,0,T3687/W3687)</f>
        <v>0</v>
      </c>
      <c r="Y3687" s="1" t="str">
        <f>MID(L3687,14,1)</f>
        <v/>
      </c>
      <c r="Z3687" s="2" t="str">
        <f>IF(IFERROR(FIND("PUL",M3687,1),0)&gt;1,"pulido","no")</f>
        <v>no</v>
      </c>
      <c r="AA3687" s="2" t="str">
        <f>IF(IFERROR(FIND("BIOC",M3687,1),0)&gt;1,"BIOCITY","no")</f>
        <v>no</v>
      </c>
      <c r="AB3687" s="2">
        <f>IFERROR(SEARCH("INT",F3687,1),0)+IFERROR(SEARCH("DEV",F3687,1),0)+IFERROR(SEARCH("FC",F3687,1),0)+IFERROR(SEARCH("USD",F3687,1),0)</f>
        <v>0</v>
      </c>
    </row>
    <row r="3688" spans="20:28" x14ac:dyDescent="0.2">
      <c r="T3688" s="6">
        <f>+S3688*N3688</f>
        <v>0</v>
      </c>
      <c r="U3688" s="6">
        <f>+S3688*Q3688</f>
        <v>0</v>
      </c>
      <c r="V3688" s="1" t="str">
        <f>IF(AB3688=0,IFERROR(VLOOKUP(L3688,[1]listaMateriales!A:K,11,0),"-"),"Sin producto")</f>
        <v>Sin Producto</v>
      </c>
      <c r="W3688" s="6">
        <f>+IF(OR(K3688="27",K3688="28",K3688="29"),VLOOKUP(L3688,[1]listaMateriales!A:E,5,0),0)*N3688/1000</f>
        <v>0</v>
      </c>
      <c r="X3688" s="6">
        <f>+IF(W3688=0,0,T3688/W3688)</f>
        <v>0</v>
      </c>
      <c r="Y3688" s="1" t="str">
        <f>MID(L3688,14,1)</f>
        <v/>
      </c>
      <c r="Z3688" s="2" t="str">
        <f>IF(IFERROR(FIND("PUL",M3688,1),0)&gt;1,"pulido","no")</f>
        <v>no</v>
      </c>
      <c r="AA3688" s="2" t="str">
        <f>IF(IFERROR(FIND("BIOC",M3688,1),0)&gt;1,"BIOCITY","no")</f>
        <v>no</v>
      </c>
      <c r="AB3688" s="2">
        <f>IFERROR(SEARCH("INT",F3688,1),0)+IFERROR(SEARCH("DEV",F3688,1),0)+IFERROR(SEARCH("FC",F3688,1),0)+IFERROR(SEARCH("USD",F3688,1),0)</f>
        <v>0</v>
      </c>
    </row>
    <row r="3689" spans="20:28" x14ac:dyDescent="0.2">
      <c r="T3689" s="6">
        <f>+S3689*N3689</f>
        <v>0</v>
      </c>
      <c r="U3689" s="6">
        <f>+S3689*Q3689</f>
        <v>0</v>
      </c>
      <c r="V3689" s="1" t="str">
        <f>IF(AB3689=0,IFERROR(VLOOKUP(L3689,[1]listaMateriales!A:K,11,0),"-"),"Sin producto")</f>
        <v>Sin Producto</v>
      </c>
      <c r="W3689" s="6">
        <f>+IF(OR(K3689="27",K3689="28",K3689="29"),VLOOKUP(L3689,[1]listaMateriales!A:E,5,0),0)*N3689/1000</f>
        <v>0</v>
      </c>
      <c r="X3689" s="6">
        <f>+IF(W3689=0,0,T3689/W3689)</f>
        <v>0</v>
      </c>
      <c r="Y3689" s="1" t="str">
        <f>MID(L3689,14,1)</f>
        <v/>
      </c>
      <c r="Z3689" s="2" t="str">
        <f>IF(IFERROR(FIND("PUL",M3689,1),0)&gt;1,"pulido","no")</f>
        <v>no</v>
      </c>
      <c r="AA3689" s="2" t="str">
        <f>IF(IFERROR(FIND("BIOC",M3689,1),0)&gt;1,"BIOCITY","no")</f>
        <v>no</v>
      </c>
      <c r="AB3689" s="2">
        <f>IFERROR(SEARCH("INT",F3689,1),0)+IFERROR(SEARCH("DEV",F3689,1),0)+IFERROR(SEARCH("FC",F3689,1),0)+IFERROR(SEARCH("USD",F3689,1),0)</f>
        <v>0</v>
      </c>
    </row>
    <row r="3690" spans="20:28" x14ac:dyDescent="0.2">
      <c r="T3690" s="6">
        <f>+S3690*N3690</f>
        <v>0</v>
      </c>
      <c r="U3690" s="6">
        <f>+S3690*Q3690</f>
        <v>0</v>
      </c>
      <c r="V3690" s="1" t="str">
        <f>IF(AB3690=0,IFERROR(VLOOKUP(L3690,[1]listaMateriales!A:K,11,0),"-"),"Sin producto")</f>
        <v>Sin Producto</v>
      </c>
      <c r="W3690" s="6">
        <f>+IF(OR(K3690="27",K3690="28",K3690="29"),VLOOKUP(L3690,[1]listaMateriales!A:E,5,0),0)*N3690/1000</f>
        <v>0</v>
      </c>
      <c r="X3690" s="6">
        <f>+IF(W3690=0,0,T3690/W3690)</f>
        <v>0</v>
      </c>
      <c r="Y3690" s="1" t="str">
        <f>MID(L3690,14,1)</f>
        <v/>
      </c>
      <c r="Z3690" s="2" t="str">
        <f>IF(IFERROR(FIND("PUL",M3690,1),0)&gt;1,"pulido","no")</f>
        <v>no</v>
      </c>
      <c r="AA3690" s="2" t="str">
        <f>IF(IFERROR(FIND("BIOC",M3690,1),0)&gt;1,"BIOCITY","no")</f>
        <v>no</v>
      </c>
      <c r="AB3690" s="2">
        <f>IFERROR(SEARCH("INT",F3690,1),0)+IFERROR(SEARCH("DEV",F3690,1),0)+IFERROR(SEARCH("FC",F3690,1),0)+IFERROR(SEARCH("USD",F3690,1),0)</f>
        <v>0</v>
      </c>
    </row>
    <row r="3691" spans="20:28" x14ac:dyDescent="0.2">
      <c r="T3691" s="6">
        <f>+S3691*N3691</f>
        <v>0</v>
      </c>
      <c r="U3691" s="6">
        <f>+S3691*Q3691</f>
        <v>0</v>
      </c>
      <c r="V3691" s="1" t="str">
        <f>IF(AB3691=0,IFERROR(VLOOKUP(L3691,[1]listaMateriales!A:K,11,0),"-"),"Sin producto")</f>
        <v>Sin Producto</v>
      </c>
      <c r="W3691" s="6">
        <f>+IF(OR(K3691="27",K3691="28",K3691="29"),VLOOKUP(L3691,[1]listaMateriales!A:E,5,0),0)*N3691/1000</f>
        <v>0</v>
      </c>
      <c r="X3691" s="6">
        <f>+IF(W3691=0,0,T3691/W3691)</f>
        <v>0</v>
      </c>
      <c r="Y3691" s="1" t="str">
        <f>MID(L3691,14,1)</f>
        <v/>
      </c>
      <c r="Z3691" s="2" t="str">
        <f>IF(IFERROR(FIND("PUL",M3691,1),0)&gt;1,"pulido","no")</f>
        <v>no</v>
      </c>
      <c r="AA3691" s="2" t="str">
        <f>IF(IFERROR(FIND("BIOC",M3691,1),0)&gt;1,"BIOCITY","no")</f>
        <v>no</v>
      </c>
      <c r="AB3691" s="2">
        <f>IFERROR(SEARCH("INT",F3691,1),0)+IFERROR(SEARCH("DEV",F3691,1),0)+IFERROR(SEARCH("FC",F3691,1),0)+IFERROR(SEARCH("USD",F3691,1),0)</f>
        <v>0</v>
      </c>
    </row>
    <row r="3692" spans="20:28" x14ac:dyDescent="0.2">
      <c r="T3692" s="6">
        <f>+S3692*N3692</f>
        <v>0</v>
      </c>
      <c r="U3692" s="6">
        <f>+S3692*Q3692</f>
        <v>0</v>
      </c>
      <c r="V3692" s="1" t="str">
        <f>IF(AB3692=0,IFERROR(VLOOKUP(L3692,[1]listaMateriales!A:K,11,0),"-"),"Sin producto")</f>
        <v>Sin Producto</v>
      </c>
      <c r="W3692" s="6">
        <f>+IF(OR(K3692="27",K3692="28",K3692="29"),VLOOKUP(L3692,[1]listaMateriales!A:E,5,0),0)*N3692/1000</f>
        <v>0</v>
      </c>
      <c r="X3692" s="6">
        <f>+IF(W3692=0,0,T3692/W3692)</f>
        <v>0</v>
      </c>
      <c r="Y3692" s="1" t="str">
        <f>MID(L3692,14,1)</f>
        <v/>
      </c>
      <c r="Z3692" s="2" t="str">
        <f>IF(IFERROR(FIND("PUL",M3692,1),0)&gt;1,"pulido","no")</f>
        <v>no</v>
      </c>
      <c r="AA3692" s="2" t="str">
        <f>IF(IFERROR(FIND("BIOC",M3692,1),0)&gt;1,"BIOCITY","no")</f>
        <v>no</v>
      </c>
      <c r="AB3692" s="2">
        <f>IFERROR(SEARCH("INT",F3692,1),0)+IFERROR(SEARCH("DEV",F3692,1),0)+IFERROR(SEARCH("FC",F3692,1),0)+IFERROR(SEARCH("USD",F3692,1),0)</f>
        <v>0</v>
      </c>
    </row>
    <row r="3693" spans="20:28" x14ac:dyDescent="0.2">
      <c r="T3693" s="6">
        <f>+S3693*N3693</f>
        <v>0</v>
      </c>
      <c r="U3693" s="6">
        <f>+S3693*Q3693</f>
        <v>0</v>
      </c>
      <c r="V3693" s="1" t="str">
        <f>IF(AB3693=0,IFERROR(VLOOKUP(L3693,[1]listaMateriales!A:K,11,0),"-"),"Sin producto")</f>
        <v>Sin Producto</v>
      </c>
      <c r="W3693" s="6">
        <f>+IF(OR(K3693="27",K3693="28",K3693="29"),VLOOKUP(L3693,[1]listaMateriales!A:E,5,0),0)*N3693/1000</f>
        <v>0</v>
      </c>
      <c r="X3693" s="6">
        <f>+IF(W3693=0,0,T3693/W3693)</f>
        <v>0</v>
      </c>
      <c r="Y3693" s="1" t="str">
        <f>MID(L3693,14,1)</f>
        <v/>
      </c>
      <c r="Z3693" s="2" t="str">
        <f>IF(IFERROR(FIND("PUL",M3693,1),0)&gt;1,"pulido","no")</f>
        <v>no</v>
      </c>
      <c r="AA3693" s="2" t="str">
        <f>IF(IFERROR(FIND("BIOC",M3693,1),0)&gt;1,"BIOCITY","no")</f>
        <v>no</v>
      </c>
      <c r="AB3693" s="2">
        <f>IFERROR(SEARCH("INT",F3693,1),0)+IFERROR(SEARCH("DEV",F3693,1),0)+IFERROR(SEARCH("FC",F3693,1),0)+IFERROR(SEARCH("USD",F3693,1),0)</f>
        <v>0</v>
      </c>
    </row>
    <row r="3694" spans="20:28" x14ac:dyDescent="0.2">
      <c r="T3694" s="6">
        <f>+S3694*N3694</f>
        <v>0</v>
      </c>
      <c r="U3694" s="6">
        <f>+S3694*Q3694</f>
        <v>0</v>
      </c>
      <c r="V3694" s="1" t="str">
        <f>IF(AB3694=0,IFERROR(VLOOKUP(L3694,[1]listaMateriales!A:K,11,0),"-"),"Sin producto")</f>
        <v>Sin Producto</v>
      </c>
      <c r="W3694" s="6">
        <f>+IF(OR(K3694="27",K3694="28",K3694="29"),VLOOKUP(L3694,[1]listaMateriales!A:E,5,0),0)*N3694/1000</f>
        <v>0</v>
      </c>
      <c r="X3694" s="6">
        <f>+IF(W3694=0,0,T3694/W3694)</f>
        <v>0</v>
      </c>
      <c r="Y3694" s="1" t="str">
        <f>MID(L3694,14,1)</f>
        <v/>
      </c>
      <c r="Z3694" s="2" t="str">
        <f>IF(IFERROR(FIND("PUL",M3694,1),0)&gt;1,"pulido","no")</f>
        <v>no</v>
      </c>
      <c r="AA3694" s="2" t="str">
        <f>IF(IFERROR(FIND("BIOC",M3694,1),0)&gt;1,"BIOCITY","no")</f>
        <v>no</v>
      </c>
      <c r="AB3694" s="2">
        <f>IFERROR(SEARCH("INT",F3694,1),0)+IFERROR(SEARCH("DEV",F3694,1),0)+IFERROR(SEARCH("FC",F3694,1),0)+IFERROR(SEARCH("USD",F3694,1),0)</f>
        <v>0</v>
      </c>
    </row>
    <row r="3695" spans="20:28" x14ac:dyDescent="0.2">
      <c r="T3695" s="6">
        <f>+S3695*N3695</f>
        <v>0</v>
      </c>
      <c r="U3695" s="6">
        <f>+S3695*Q3695</f>
        <v>0</v>
      </c>
      <c r="V3695" s="1" t="str">
        <f>IF(AB3695=0,IFERROR(VLOOKUP(L3695,[1]listaMateriales!A:K,11,0),"-"),"Sin producto")</f>
        <v>Sin Producto</v>
      </c>
      <c r="W3695" s="6">
        <f>+IF(OR(K3695="27",K3695="28",K3695="29"),VLOOKUP(L3695,[1]listaMateriales!A:E,5,0),0)*N3695/1000</f>
        <v>0</v>
      </c>
      <c r="X3695" s="6">
        <f>+IF(W3695=0,0,T3695/W3695)</f>
        <v>0</v>
      </c>
      <c r="Y3695" s="1" t="str">
        <f>MID(L3695,14,1)</f>
        <v/>
      </c>
      <c r="Z3695" s="2" t="str">
        <f>IF(IFERROR(FIND("PUL",M3695,1),0)&gt;1,"pulido","no")</f>
        <v>no</v>
      </c>
      <c r="AA3695" s="2" t="str">
        <f>IF(IFERROR(FIND("BIOC",M3695,1),0)&gt;1,"BIOCITY","no")</f>
        <v>no</v>
      </c>
      <c r="AB3695" s="2">
        <f>IFERROR(SEARCH("INT",F3695,1),0)+IFERROR(SEARCH("DEV",F3695,1),0)+IFERROR(SEARCH("FC",F3695,1),0)+IFERROR(SEARCH("USD",F3695,1),0)</f>
        <v>0</v>
      </c>
    </row>
    <row r="3696" spans="20:28" x14ac:dyDescent="0.2">
      <c r="T3696" s="6">
        <f>+S3696*N3696</f>
        <v>0</v>
      </c>
      <c r="U3696" s="6">
        <f>+S3696*Q3696</f>
        <v>0</v>
      </c>
      <c r="V3696" s="1" t="str">
        <f>IF(AB3696=0,IFERROR(VLOOKUP(L3696,[1]listaMateriales!A:K,11,0),"-"),"Sin producto")</f>
        <v>Sin Producto</v>
      </c>
      <c r="W3696" s="6">
        <f>+IF(OR(K3696="27",K3696="28",K3696="29"),VLOOKUP(L3696,[1]listaMateriales!A:E,5,0),0)*N3696/1000</f>
        <v>0</v>
      </c>
      <c r="X3696" s="6">
        <f>+IF(W3696=0,0,T3696/W3696)</f>
        <v>0</v>
      </c>
      <c r="Y3696" s="1" t="str">
        <f>MID(L3696,14,1)</f>
        <v/>
      </c>
      <c r="Z3696" s="2" t="str">
        <f>IF(IFERROR(FIND("PUL",M3696,1),0)&gt;1,"pulido","no")</f>
        <v>no</v>
      </c>
      <c r="AA3696" s="2" t="str">
        <f>IF(IFERROR(FIND("BIOC",M3696,1),0)&gt;1,"BIOCITY","no")</f>
        <v>no</v>
      </c>
      <c r="AB3696" s="2">
        <f>IFERROR(SEARCH("INT",F3696,1),0)+IFERROR(SEARCH("DEV",F3696,1),0)+IFERROR(SEARCH("FC",F3696,1),0)+IFERROR(SEARCH("USD",F3696,1),0)</f>
        <v>0</v>
      </c>
    </row>
    <row r="3697" spans="20:28" x14ac:dyDescent="0.2">
      <c r="T3697" s="6">
        <f>+S3697*N3697</f>
        <v>0</v>
      </c>
      <c r="U3697" s="6">
        <f>+S3697*Q3697</f>
        <v>0</v>
      </c>
      <c r="V3697" s="1" t="str">
        <f>IF(AB3697=0,IFERROR(VLOOKUP(L3697,[1]listaMateriales!A:K,11,0),"-"),"Sin producto")</f>
        <v>Sin Producto</v>
      </c>
      <c r="W3697" s="6">
        <f>+IF(OR(K3697="27",K3697="28",K3697="29"),VLOOKUP(L3697,[1]listaMateriales!A:E,5,0),0)*N3697/1000</f>
        <v>0</v>
      </c>
      <c r="X3697" s="6">
        <f>+IF(W3697=0,0,T3697/W3697)</f>
        <v>0</v>
      </c>
      <c r="Y3697" s="1" t="str">
        <f>MID(L3697,14,1)</f>
        <v/>
      </c>
      <c r="Z3697" s="2" t="str">
        <f>IF(IFERROR(FIND("PUL",M3697,1),0)&gt;1,"pulido","no")</f>
        <v>no</v>
      </c>
      <c r="AA3697" s="2" t="str">
        <f>IF(IFERROR(FIND("BIOC",M3697,1),0)&gt;1,"BIOCITY","no")</f>
        <v>no</v>
      </c>
      <c r="AB3697" s="2">
        <f>IFERROR(SEARCH("INT",F3697,1),0)+IFERROR(SEARCH("DEV",F3697,1),0)+IFERROR(SEARCH("FC",F3697,1),0)+IFERROR(SEARCH("USD",F3697,1),0)</f>
        <v>0</v>
      </c>
    </row>
    <row r="3698" spans="20:28" x14ac:dyDescent="0.2">
      <c r="T3698" s="6">
        <f>+S3698*N3698</f>
        <v>0</v>
      </c>
      <c r="U3698" s="6">
        <f>+S3698*Q3698</f>
        <v>0</v>
      </c>
      <c r="V3698" s="1" t="str">
        <f>IF(AB3698=0,IFERROR(VLOOKUP(L3698,[1]listaMateriales!A:K,11,0),"-"),"Sin producto")</f>
        <v>Sin Producto</v>
      </c>
      <c r="W3698" s="6">
        <f>+IF(OR(K3698="27",K3698="28",K3698="29"),VLOOKUP(L3698,[1]listaMateriales!A:E,5,0),0)*N3698/1000</f>
        <v>0</v>
      </c>
      <c r="X3698" s="6">
        <f>+IF(W3698=0,0,T3698/W3698)</f>
        <v>0</v>
      </c>
      <c r="Y3698" s="1" t="str">
        <f>MID(L3698,14,1)</f>
        <v/>
      </c>
      <c r="Z3698" s="2" t="str">
        <f>IF(IFERROR(FIND("PUL",M3698,1),0)&gt;1,"pulido","no")</f>
        <v>no</v>
      </c>
      <c r="AA3698" s="2" t="str">
        <f>IF(IFERROR(FIND("BIOC",M3698,1),0)&gt;1,"BIOCITY","no")</f>
        <v>no</v>
      </c>
      <c r="AB3698" s="2">
        <f>IFERROR(SEARCH("INT",F3698,1),0)+IFERROR(SEARCH("DEV",F3698,1),0)+IFERROR(SEARCH("FC",F3698,1),0)+IFERROR(SEARCH("USD",F3698,1),0)</f>
        <v>0</v>
      </c>
    </row>
    <row r="3699" spans="20:28" x14ac:dyDescent="0.2">
      <c r="T3699" s="6">
        <f>+S3699*N3699</f>
        <v>0</v>
      </c>
      <c r="U3699" s="6">
        <f>+S3699*Q3699</f>
        <v>0</v>
      </c>
      <c r="V3699" s="1" t="str">
        <f>IF(AB3699=0,IFERROR(VLOOKUP(L3699,[1]listaMateriales!A:K,11,0),"-"),"Sin producto")</f>
        <v>Sin Producto</v>
      </c>
      <c r="W3699" s="6">
        <f>+IF(OR(K3699="27",K3699="28",K3699="29"),VLOOKUP(L3699,[1]listaMateriales!A:E,5,0),0)*N3699/1000</f>
        <v>0</v>
      </c>
      <c r="X3699" s="6">
        <f>+IF(W3699=0,0,T3699/W3699)</f>
        <v>0</v>
      </c>
      <c r="Y3699" s="1" t="str">
        <f>MID(L3699,14,1)</f>
        <v/>
      </c>
      <c r="Z3699" s="2" t="str">
        <f>IF(IFERROR(FIND("PUL",M3699,1),0)&gt;1,"pulido","no")</f>
        <v>no</v>
      </c>
      <c r="AA3699" s="2" t="str">
        <f>IF(IFERROR(FIND("BIOC",M3699,1),0)&gt;1,"BIOCITY","no")</f>
        <v>no</v>
      </c>
      <c r="AB3699" s="2">
        <f>IFERROR(SEARCH("INT",F3699,1),0)+IFERROR(SEARCH("DEV",F3699,1),0)+IFERROR(SEARCH("FC",F3699,1),0)+IFERROR(SEARCH("USD",F3699,1),0)</f>
        <v>0</v>
      </c>
    </row>
    <row r="3700" spans="20:28" x14ac:dyDescent="0.2">
      <c r="T3700" s="6">
        <f>+S3700*N3700</f>
        <v>0</v>
      </c>
      <c r="U3700" s="6">
        <f>+S3700*Q3700</f>
        <v>0</v>
      </c>
      <c r="V3700" s="1" t="str">
        <f>IF(AB3700=0,IFERROR(VLOOKUP(L3700,[1]listaMateriales!A:K,11,0),"-"),"Sin producto")</f>
        <v>Sin Producto</v>
      </c>
      <c r="W3700" s="6">
        <f>+IF(OR(K3700="27",K3700="28",K3700="29"),VLOOKUP(L3700,[1]listaMateriales!A:E,5,0),0)*N3700/1000</f>
        <v>0</v>
      </c>
      <c r="X3700" s="6">
        <f>+IF(W3700=0,0,T3700/W3700)</f>
        <v>0</v>
      </c>
      <c r="Y3700" s="1" t="str">
        <f>MID(L3700,14,1)</f>
        <v/>
      </c>
      <c r="Z3700" s="2" t="str">
        <f>IF(IFERROR(FIND("PUL",M3700,1),0)&gt;1,"pulido","no")</f>
        <v>no</v>
      </c>
      <c r="AA3700" s="2" t="str">
        <f>IF(IFERROR(FIND("BIOC",M3700,1),0)&gt;1,"BIOCITY","no")</f>
        <v>no</v>
      </c>
      <c r="AB3700" s="2">
        <f>IFERROR(SEARCH("INT",F3700,1),0)+IFERROR(SEARCH("DEV",F3700,1),0)+IFERROR(SEARCH("FC",F3700,1),0)+IFERROR(SEARCH("USD",F3700,1),0)</f>
        <v>0</v>
      </c>
    </row>
    <row r="3701" spans="20:28" x14ac:dyDescent="0.2">
      <c r="T3701" s="6">
        <f>+S3701*N3701</f>
        <v>0</v>
      </c>
      <c r="U3701" s="6">
        <f>+S3701*Q3701</f>
        <v>0</v>
      </c>
      <c r="V3701" s="1" t="str">
        <f>IF(AB3701=0,IFERROR(VLOOKUP(L3701,[1]listaMateriales!A:K,11,0),"-"),"Sin producto")</f>
        <v>Sin Producto</v>
      </c>
      <c r="W3701" s="6">
        <f>+IF(OR(K3701="27",K3701="28",K3701="29"),VLOOKUP(L3701,[1]listaMateriales!A:E,5,0),0)*N3701/1000</f>
        <v>0</v>
      </c>
      <c r="X3701" s="6">
        <f>+IF(W3701=0,0,T3701/W3701)</f>
        <v>0</v>
      </c>
      <c r="Y3701" s="1" t="str">
        <f>MID(L3701,14,1)</f>
        <v/>
      </c>
      <c r="Z3701" s="2" t="str">
        <f>IF(IFERROR(FIND("PUL",M3701,1),0)&gt;1,"pulido","no")</f>
        <v>no</v>
      </c>
      <c r="AA3701" s="2" t="str">
        <f>IF(IFERROR(FIND("BIOC",M3701,1),0)&gt;1,"BIOCITY","no")</f>
        <v>no</v>
      </c>
      <c r="AB3701" s="2">
        <f>IFERROR(SEARCH("INT",F3701,1),0)+IFERROR(SEARCH("DEV",F3701,1),0)+IFERROR(SEARCH("FC",F3701,1),0)+IFERROR(SEARCH("USD",F3701,1),0)</f>
        <v>0</v>
      </c>
    </row>
    <row r="3702" spans="20:28" x14ac:dyDescent="0.2">
      <c r="T3702" s="6">
        <f>+S3702*N3702</f>
        <v>0</v>
      </c>
      <c r="U3702" s="6">
        <f>+S3702*Q3702</f>
        <v>0</v>
      </c>
      <c r="V3702" s="1" t="str">
        <f>IF(AB3702=0,IFERROR(VLOOKUP(L3702,[1]listaMateriales!A:K,11,0),"-"),"Sin producto")</f>
        <v>Sin Producto</v>
      </c>
      <c r="W3702" s="6">
        <f>+IF(OR(K3702="27",K3702="28",K3702="29"),VLOOKUP(L3702,[1]listaMateriales!A:E,5,0),0)*N3702/1000</f>
        <v>0</v>
      </c>
      <c r="X3702" s="6">
        <f>+IF(W3702=0,0,T3702/W3702)</f>
        <v>0</v>
      </c>
      <c r="Y3702" s="1" t="str">
        <f>MID(L3702,14,1)</f>
        <v/>
      </c>
      <c r="Z3702" s="2" t="str">
        <f>IF(IFERROR(FIND("PUL",M3702,1),0)&gt;1,"pulido","no")</f>
        <v>no</v>
      </c>
      <c r="AA3702" s="2" t="str">
        <f>IF(IFERROR(FIND("BIOC",M3702,1),0)&gt;1,"BIOCITY","no")</f>
        <v>no</v>
      </c>
      <c r="AB3702" s="2">
        <f>IFERROR(SEARCH("INT",F3702,1),0)+IFERROR(SEARCH("DEV",F3702,1),0)+IFERROR(SEARCH("FC",F3702,1),0)+IFERROR(SEARCH("USD",F3702,1),0)</f>
        <v>0</v>
      </c>
    </row>
    <row r="3703" spans="20:28" x14ac:dyDescent="0.2">
      <c r="T3703" s="6">
        <f>+S3703*N3703</f>
        <v>0</v>
      </c>
      <c r="U3703" s="6">
        <f>+S3703*Q3703</f>
        <v>0</v>
      </c>
      <c r="V3703" s="1" t="str">
        <f>IF(AB3703=0,IFERROR(VLOOKUP(L3703,[1]listaMateriales!A:K,11,0),"-"),"Sin producto")</f>
        <v>Sin Producto</v>
      </c>
      <c r="W3703" s="6">
        <f>+IF(OR(K3703="27",K3703="28",K3703="29"),VLOOKUP(L3703,[1]listaMateriales!A:E,5,0),0)*N3703/1000</f>
        <v>0</v>
      </c>
      <c r="X3703" s="6">
        <f>+IF(W3703=0,0,T3703/W3703)</f>
        <v>0</v>
      </c>
      <c r="Y3703" s="1" t="str">
        <f>MID(L3703,14,1)</f>
        <v/>
      </c>
      <c r="Z3703" s="2" t="str">
        <f>IF(IFERROR(FIND("PUL",M3703,1),0)&gt;1,"pulido","no")</f>
        <v>no</v>
      </c>
      <c r="AA3703" s="2" t="str">
        <f>IF(IFERROR(FIND("BIOC",M3703,1),0)&gt;1,"BIOCITY","no")</f>
        <v>no</v>
      </c>
      <c r="AB3703" s="2">
        <f>IFERROR(SEARCH("INT",F3703,1),0)+IFERROR(SEARCH("DEV",F3703,1),0)+IFERROR(SEARCH("FC",F3703,1),0)+IFERROR(SEARCH("USD",F3703,1),0)</f>
        <v>0</v>
      </c>
    </row>
    <row r="3704" spans="20:28" x14ac:dyDescent="0.2">
      <c r="T3704" s="6">
        <f>+S3704*N3704</f>
        <v>0</v>
      </c>
      <c r="U3704" s="6">
        <f>+S3704*Q3704</f>
        <v>0</v>
      </c>
      <c r="V3704" s="1" t="str">
        <f>IF(AB3704=0,IFERROR(VLOOKUP(L3704,[1]listaMateriales!A:K,11,0),"-"),"Sin producto")</f>
        <v>Sin Producto</v>
      </c>
      <c r="W3704" s="6">
        <f>+IF(OR(K3704="27",K3704="28",K3704="29"),VLOOKUP(L3704,[1]listaMateriales!A:E,5,0),0)*N3704/1000</f>
        <v>0</v>
      </c>
      <c r="X3704" s="6">
        <f>+IF(W3704=0,0,T3704/W3704)</f>
        <v>0</v>
      </c>
      <c r="Y3704" s="1" t="str">
        <f>MID(L3704,14,1)</f>
        <v/>
      </c>
      <c r="Z3704" s="2" t="str">
        <f>IF(IFERROR(FIND("PUL",M3704,1),0)&gt;1,"pulido","no")</f>
        <v>no</v>
      </c>
      <c r="AA3704" s="2" t="str">
        <f>IF(IFERROR(FIND("BIOC",M3704,1),0)&gt;1,"BIOCITY","no")</f>
        <v>no</v>
      </c>
      <c r="AB3704" s="2">
        <f>IFERROR(SEARCH("INT",F3704,1),0)+IFERROR(SEARCH("DEV",F3704,1),0)+IFERROR(SEARCH("FC",F3704,1),0)+IFERROR(SEARCH("USD",F3704,1),0)</f>
        <v>0</v>
      </c>
    </row>
    <row r="3705" spans="20:28" x14ac:dyDescent="0.2">
      <c r="T3705" s="6">
        <f>+S3705*N3705</f>
        <v>0</v>
      </c>
      <c r="U3705" s="6">
        <f>+S3705*Q3705</f>
        <v>0</v>
      </c>
      <c r="V3705" s="1" t="str">
        <f>IF(AB3705=0,IFERROR(VLOOKUP(L3705,[1]listaMateriales!A:K,11,0),"-"),"Sin producto")</f>
        <v>Sin Producto</v>
      </c>
      <c r="W3705" s="6">
        <f>+IF(OR(K3705="27",K3705="28",K3705="29"),VLOOKUP(L3705,[1]listaMateriales!A:E,5,0),0)*N3705/1000</f>
        <v>0</v>
      </c>
      <c r="X3705" s="6">
        <f>+IF(W3705=0,0,T3705/W3705)</f>
        <v>0</v>
      </c>
      <c r="Y3705" s="1" t="str">
        <f>MID(L3705,14,1)</f>
        <v/>
      </c>
      <c r="Z3705" s="2" t="str">
        <f>IF(IFERROR(FIND("PUL",M3705,1),0)&gt;1,"pulido","no")</f>
        <v>no</v>
      </c>
      <c r="AA3705" s="2" t="str">
        <f>IF(IFERROR(FIND("BIOC",M3705,1),0)&gt;1,"BIOCITY","no")</f>
        <v>no</v>
      </c>
      <c r="AB3705" s="2">
        <f>IFERROR(SEARCH("INT",F3705,1),0)+IFERROR(SEARCH("DEV",F3705,1),0)+IFERROR(SEARCH("FC",F3705,1),0)+IFERROR(SEARCH("USD",F3705,1),0)</f>
        <v>0</v>
      </c>
    </row>
    <row r="3706" spans="20:28" x14ac:dyDescent="0.2">
      <c r="T3706" s="6">
        <f>+S3706*N3706</f>
        <v>0</v>
      </c>
      <c r="U3706" s="6">
        <f>+S3706*Q3706</f>
        <v>0</v>
      </c>
      <c r="V3706" s="1" t="str">
        <f>IF(AB3706=0,IFERROR(VLOOKUP(L3706,[1]listaMateriales!A:K,11,0),"-"),"Sin producto")</f>
        <v>Sin Producto</v>
      </c>
      <c r="W3706" s="6">
        <f>+IF(OR(K3706="27",K3706="28",K3706="29"),VLOOKUP(L3706,[1]listaMateriales!A:E,5,0),0)*N3706/1000</f>
        <v>0</v>
      </c>
      <c r="X3706" s="6">
        <f>+IF(W3706=0,0,T3706/W3706)</f>
        <v>0</v>
      </c>
      <c r="Y3706" s="1" t="str">
        <f>MID(L3706,14,1)</f>
        <v/>
      </c>
      <c r="Z3706" s="2" t="str">
        <f>IF(IFERROR(FIND("PUL",M3706,1),0)&gt;1,"pulido","no")</f>
        <v>no</v>
      </c>
      <c r="AA3706" s="2" t="str">
        <f>IF(IFERROR(FIND("BIOC",M3706,1),0)&gt;1,"BIOCITY","no")</f>
        <v>no</v>
      </c>
      <c r="AB3706" s="2">
        <f>IFERROR(SEARCH("INT",F3706,1),0)+IFERROR(SEARCH("DEV",F3706,1),0)+IFERROR(SEARCH("FC",F3706,1),0)+IFERROR(SEARCH("USD",F3706,1),0)</f>
        <v>0</v>
      </c>
    </row>
    <row r="3707" spans="20:28" x14ac:dyDescent="0.2">
      <c r="T3707" s="6">
        <f>+S3707*N3707</f>
        <v>0</v>
      </c>
      <c r="U3707" s="6">
        <f>+S3707*Q3707</f>
        <v>0</v>
      </c>
      <c r="V3707" s="1" t="str">
        <f>IF(AB3707=0,IFERROR(VLOOKUP(L3707,[1]listaMateriales!A:K,11,0),"-"),"Sin producto")</f>
        <v>Sin Producto</v>
      </c>
      <c r="W3707" s="6">
        <f>+IF(OR(K3707="27",K3707="28",K3707="29"),VLOOKUP(L3707,[1]listaMateriales!A:E,5,0),0)*N3707/1000</f>
        <v>0</v>
      </c>
      <c r="X3707" s="6">
        <f>+IF(W3707=0,0,T3707/W3707)</f>
        <v>0</v>
      </c>
      <c r="Y3707" s="1" t="str">
        <f>MID(L3707,14,1)</f>
        <v/>
      </c>
      <c r="Z3707" s="2" t="str">
        <f>IF(IFERROR(FIND("PUL",M3707,1),0)&gt;1,"pulido","no")</f>
        <v>no</v>
      </c>
      <c r="AA3707" s="2" t="str">
        <f>IF(IFERROR(FIND("BIOC",M3707,1),0)&gt;1,"BIOCITY","no")</f>
        <v>no</v>
      </c>
      <c r="AB3707" s="2">
        <f>IFERROR(SEARCH("INT",F3707,1),0)+IFERROR(SEARCH("DEV",F3707,1),0)+IFERROR(SEARCH("FC",F3707,1),0)+IFERROR(SEARCH("USD",F3707,1),0)</f>
        <v>0</v>
      </c>
    </row>
    <row r="3708" spans="20:28" x14ac:dyDescent="0.2">
      <c r="T3708" s="6">
        <f>+S3708*N3708</f>
        <v>0</v>
      </c>
      <c r="U3708" s="6">
        <f>+S3708*Q3708</f>
        <v>0</v>
      </c>
      <c r="V3708" s="1" t="str">
        <f>IF(AB3708=0,IFERROR(VLOOKUP(L3708,[1]listaMateriales!A:K,11,0),"-"),"Sin producto")</f>
        <v>Sin Producto</v>
      </c>
      <c r="W3708" s="6">
        <f>+IF(OR(K3708="27",K3708="28",K3708="29"),VLOOKUP(L3708,[1]listaMateriales!A:E,5,0),0)*N3708/1000</f>
        <v>0</v>
      </c>
      <c r="X3708" s="6">
        <f>+IF(W3708=0,0,T3708/W3708)</f>
        <v>0</v>
      </c>
      <c r="Y3708" s="1" t="str">
        <f>MID(L3708,14,1)</f>
        <v/>
      </c>
      <c r="Z3708" s="2" t="str">
        <f>IF(IFERROR(FIND("PUL",M3708,1),0)&gt;1,"pulido","no")</f>
        <v>no</v>
      </c>
      <c r="AA3708" s="2" t="str">
        <f>IF(IFERROR(FIND("BIOC",M3708,1),0)&gt;1,"BIOCITY","no")</f>
        <v>no</v>
      </c>
      <c r="AB3708" s="2">
        <f>IFERROR(SEARCH("INT",F3708,1),0)+IFERROR(SEARCH("DEV",F3708,1),0)+IFERROR(SEARCH("FC",F3708,1),0)+IFERROR(SEARCH("USD",F3708,1),0)</f>
        <v>0</v>
      </c>
    </row>
    <row r="3709" spans="20:28" x14ac:dyDescent="0.2">
      <c r="T3709" s="6">
        <f>+S3709*N3709</f>
        <v>0</v>
      </c>
      <c r="U3709" s="6">
        <f>+S3709*Q3709</f>
        <v>0</v>
      </c>
      <c r="V3709" s="1" t="str">
        <f>IF(AB3709=0,IFERROR(VLOOKUP(L3709,[1]listaMateriales!A:K,11,0),"-"),"Sin producto")</f>
        <v>Sin Producto</v>
      </c>
      <c r="W3709" s="6">
        <f>+IF(OR(K3709="27",K3709="28",K3709="29"),VLOOKUP(L3709,[1]listaMateriales!A:E,5,0),0)*N3709/1000</f>
        <v>0</v>
      </c>
      <c r="X3709" s="6">
        <f>+IF(W3709=0,0,T3709/W3709)</f>
        <v>0</v>
      </c>
      <c r="Y3709" s="1" t="str">
        <f>MID(L3709,14,1)</f>
        <v/>
      </c>
      <c r="Z3709" s="2" t="str">
        <f>IF(IFERROR(FIND("PUL",M3709,1),0)&gt;1,"pulido","no")</f>
        <v>no</v>
      </c>
      <c r="AA3709" s="2" t="str">
        <f>IF(IFERROR(FIND("BIOC",M3709,1),0)&gt;1,"BIOCITY","no")</f>
        <v>no</v>
      </c>
      <c r="AB3709" s="2">
        <f>IFERROR(SEARCH("INT",F3709,1),0)+IFERROR(SEARCH("DEV",F3709,1),0)+IFERROR(SEARCH("FC",F3709,1),0)+IFERROR(SEARCH("USD",F3709,1),0)</f>
        <v>0</v>
      </c>
    </row>
    <row r="3710" spans="20:28" x14ac:dyDescent="0.2">
      <c r="T3710" s="6">
        <f>+S3710*N3710</f>
        <v>0</v>
      </c>
      <c r="U3710" s="6">
        <f>+S3710*Q3710</f>
        <v>0</v>
      </c>
      <c r="V3710" s="1" t="str">
        <f>IF(AB3710=0,IFERROR(VLOOKUP(L3710,[1]listaMateriales!A:K,11,0),"-"),"Sin producto")</f>
        <v>Sin Producto</v>
      </c>
      <c r="W3710" s="6">
        <f>+IF(OR(K3710="27",K3710="28",K3710="29"),VLOOKUP(L3710,[1]listaMateriales!A:E,5,0),0)*N3710/1000</f>
        <v>0</v>
      </c>
      <c r="X3710" s="6">
        <f>+IF(W3710=0,0,T3710/W3710)</f>
        <v>0</v>
      </c>
      <c r="Y3710" s="1" t="str">
        <f>MID(L3710,14,1)</f>
        <v/>
      </c>
      <c r="Z3710" s="2" t="str">
        <f>IF(IFERROR(FIND("PUL",M3710,1),0)&gt;1,"pulido","no")</f>
        <v>no</v>
      </c>
      <c r="AA3710" s="2" t="str">
        <f>IF(IFERROR(FIND("BIOC",M3710,1),0)&gt;1,"BIOCITY","no")</f>
        <v>no</v>
      </c>
      <c r="AB3710" s="2">
        <f>IFERROR(SEARCH("INT",F3710,1),0)+IFERROR(SEARCH("DEV",F3710,1),0)+IFERROR(SEARCH("FC",F3710,1),0)+IFERROR(SEARCH("USD",F3710,1),0)</f>
        <v>0</v>
      </c>
    </row>
    <row r="3711" spans="20:28" x14ac:dyDescent="0.2">
      <c r="T3711" s="6">
        <f>+S3711*N3711</f>
        <v>0</v>
      </c>
      <c r="U3711" s="6">
        <f>+S3711*Q3711</f>
        <v>0</v>
      </c>
      <c r="V3711" s="1" t="str">
        <f>IF(AB3711=0,IFERROR(VLOOKUP(L3711,[1]listaMateriales!A:K,11,0),"-"),"Sin producto")</f>
        <v>Sin Producto</v>
      </c>
      <c r="W3711" s="6">
        <f>+IF(OR(K3711="27",K3711="28",K3711="29"),VLOOKUP(L3711,[1]listaMateriales!A:E,5,0),0)*N3711/1000</f>
        <v>0</v>
      </c>
      <c r="X3711" s="6">
        <f>+IF(W3711=0,0,T3711/W3711)</f>
        <v>0</v>
      </c>
      <c r="Y3711" s="1" t="str">
        <f>MID(L3711,14,1)</f>
        <v/>
      </c>
      <c r="Z3711" s="2" t="str">
        <f>IF(IFERROR(FIND("PUL",M3711,1),0)&gt;1,"pulido","no")</f>
        <v>no</v>
      </c>
      <c r="AA3711" s="2" t="str">
        <f>IF(IFERROR(FIND("BIOC",M3711,1),0)&gt;1,"BIOCITY","no")</f>
        <v>no</v>
      </c>
      <c r="AB3711" s="2">
        <f>IFERROR(SEARCH("INT",F3711,1),0)+IFERROR(SEARCH("DEV",F3711,1),0)+IFERROR(SEARCH("FC",F3711,1),0)+IFERROR(SEARCH("USD",F3711,1),0)</f>
        <v>0</v>
      </c>
    </row>
    <row r="3712" spans="20:28" x14ac:dyDescent="0.2">
      <c r="T3712" s="6">
        <f>+S3712*N3712</f>
        <v>0</v>
      </c>
      <c r="U3712" s="6">
        <f>+S3712*Q3712</f>
        <v>0</v>
      </c>
      <c r="V3712" s="1" t="str">
        <f>IF(AB3712=0,IFERROR(VLOOKUP(L3712,[1]listaMateriales!A:K,11,0),"-"),"Sin producto")</f>
        <v>Sin Producto</v>
      </c>
      <c r="W3712" s="6">
        <f>+IF(OR(K3712="27",K3712="28",K3712="29"),VLOOKUP(L3712,[1]listaMateriales!A:E,5,0),0)*N3712/1000</f>
        <v>0</v>
      </c>
      <c r="X3712" s="6">
        <f>+IF(W3712=0,0,T3712/W3712)</f>
        <v>0</v>
      </c>
      <c r="Y3712" s="1" t="str">
        <f>MID(L3712,14,1)</f>
        <v/>
      </c>
      <c r="Z3712" s="2" t="str">
        <f>IF(IFERROR(FIND("PUL",M3712,1),0)&gt;1,"pulido","no")</f>
        <v>no</v>
      </c>
      <c r="AA3712" s="2" t="str">
        <f>IF(IFERROR(FIND("BIOC",M3712,1),0)&gt;1,"BIOCITY","no")</f>
        <v>no</v>
      </c>
      <c r="AB3712" s="2">
        <f>IFERROR(SEARCH("INT",F3712,1),0)+IFERROR(SEARCH("DEV",F3712,1),0)+IFERROR(SEARCH("FC",F3712,1),0)+IFERROR(SEARCH("USD",F3712,1),0)</f>
        <v>0</v>
      </c>
    </row>
    <row r="3713" spans="20:28" x14ac:dyDescent="0.2">
      <c r="T3713" s="6">
        <f>+S3713*N3713</f>
        <v>0</v>
      </c>
      <c r="U3713" s="6">
        <f>+S3713*Q3713</f>
        <v>0</v>
      </c>
      <c r="V3713" s="1" t="str">
        <f>IF(AB3713=0,IFERROR(VLOOKUP(L3713,[1]listaMateriales!A:K,11,0),"-"),"Sin producto")</f>
        <v>Sin Producto</v>
      </c>
      <c r="W3713" s="6">
        <f>+IF(OR(K3713="27",K3713="28",K3713="29"),VLOOKUP(L3713,[1]listaMateriales!A:E,5,0),0)*N3713/1000</f>
        <v>0</v>
      </c>
      <c r="X3713" s="6">
        <f>+IF(W3713=0,0,T3713/W3713)</f>
        <v>0</v>
      </c>
      <c r="Y3713" s="1" t="str">
        <f>MID(L3713,14,1)</f>
        <v/>
      </c>
      <c r="Z3713" s="2" t="str">
        <f>IF(IFERROR(FIND("PUL",M3713,1),0)&gt;1,"pulido","no")</f>
        <v>no</v>
      </c>
      <c r="AA3713" s="2" t="str">
        <f>IF(IFERROR(FIND("BIOC",M3713,1),0)&gt;1,"BIOCITY","no")</f>
        <v>no</v>
      </c>
      <c r="AB3713" s="2">
        <f>IFERROR(SEARCH("INT",F3713,1),0)+IFERROR(SEARCH("DEV",F3713,1),0)+IFERROR(SEARCH("FC",F3713,1),0)+IFERROR(SEARCH("USD",F3713,1),0)</f>
        <v>0</v>
      </c>
    </row>
    <row r="3714" spans="20:28" x14ac:dyDescent="0.2">
      <c r="T3714" s="6">
        <f>+S3714*N3714</f>
        <v>0</v>
      </c>
      <c r="U3714" s="6">
        <f>+S3714*Q3714</f>
        <v>0</v>
      </c>
      <c r="V3714" s="1" t="str">
        <f>IF(AB3714=0,IFERROR(VLOOKUP(L3714,[1]listaMateriales!A:K,11,0),"-"),"Sin producto")</f>
        <v>Sin Producto</v>
      </c>
      <c r="W3714" s="6">
        <f>+IF(OR(K3714="27",K3714="28",K3714="29"),VLOOKUP(L3714,[1]listaMateriales!A:E,5,0),0)*N3714/1000</f>
        <v>0</v>
      </c>
      <c r="X3714" s="6">
        <f>+IF(W3714=0,0,T3714/W3714)</f>
        <v>0</v>
      </c>
      <c r="Y3714" s="1" t="str">
        <f>MID(L3714,14,1)</f>
        <v/>
      </c>
      <c r="Z3714" s="2" t="str">
        <f>IF(IFERROR(FIND("PUL",M3714,1),0)&gt;1,"pulido","no")</f>
        <v>no</v>
      </c>
      <c r="AA3714" s="2" t="str">
        <f>IF(IFERROR(FIND("BIOC",M3714,1),0)&gt;1,"BIOCITY","no")</f>
        <v>no</v>
      </c>
      <c r="AB3714" s="2">
        <f>IFERROR(SEARCH("INT",F3714,1),0)+IFERROR(SEARCH("DEV",F3714,1),0)+IFERROR(SEARCH("FC",F3714,1),0)+IFERROR(SEARCH("USD",F3714,1),0)</f>
        <v>0</v>
      </c>
    </row>
    <row r="3715" spans="20:28" x14ac:dyDescent="0.2">
      <c r="T3715" s="6">
        <f>+S3715*N3715</f>
        <v>0</v>
      </c>
      <c r="U3715" s="6">
        <f>+S3715*Q3715</f>
        <v>0</v>
      </c>
      <c r="V3715" s="1" t="str">
        <f>IF(AB3715=0,IFERROR(VLOOKUP(L3715,[1]listaMateriales!A:K,11,0),"-"),"Sin producto")</f>
        <v>Sin Producto</v>
      </c>
      <c r="W3715" s="6">
        <f>+IF(OR(K3715="27",K3715="28",K3715="29"),VLOOKUP(L3715,[1]listaMateriales!A:E,5,0),0)*N3715/1000</f>
        <v>0</v>
      </c>
      <c r="X3715" s="6">
        <f>+IF(W3715=0,0,T3715/W3715)</f>
        <v>0</v>
      </c>
      <c r="Y3715" s="1" t="str">
        <f>MID(L3715,14,1)</f>
        <v/>
      </c>
      <c r="Z3715" s="2" t="str">
        <f>IF(IFERROR(FIND("PUL",M3715,1),0)&gt;1,"pulido","no")</f>
        <v>no</v>
      </c>
      <c r="AA3715" s="2" t="str">
        <f>IF(IFERROR(FIND("BIOC",M3715,1),0)&gt;1,"BIOCITY","no")</f>
        <v>no</v>
      </c>
      <c r="AB3715" s="2">
        <f>IFERROR(SEARCH("INT",F3715,1),0)+IFERROR(SEARCH("DEV",F3715,1),0)+IFERROR(SEARCH("FC",F3715,1),0)+IFERROR(SEARCH("USD",F3715,1),0)</f>
        <v>0</v>
      </c>
    </row>
    <row r="3716" spans="20:28" x14ac:dyDescent="0.2">
      <c r="T3716" s="6">
        <f>+S3716*N3716</f>
        <v>0</v>
      </c>
      <c r="U3716" s="6">
        <f>+S3716*Q3716</f>
        <v>0</v>
      </c>
      <c r="V3716" s="1" t="str">
        <f>IF(AB3716=0,IFERROR(VLOOKUP(L3716,[1]listaMateriales!A:K,11,0),"-"),"Sin producto")</f>
        <v>Sin Producto</v>
      </c>
      <c r="W3716" s="6">
        <f>+IF(OR(K3716="27",K3716="28",K3716="29"),VLOOKUP(L3716,[1]listaMateriales!A:E,5,0),0)*N3716/1000</f>
        <v>0</v>
      </c>
      <c r="X3716" s="6">
        <f>+IF(W3716=0,0,T3716/W3716)</f>
        <v>0</v>
      </c>
      <c r="Y3716" s="1" t="str">
        <f>MID(L3716,14,1)</f>
        <v/>
      </c>
      <c r="Z3716" s="2" t="str">
        <f>IF(IFERROR(FIND("PUL",M3716,1),0)&gt;1,"pulido","no")</f>
        <v>no</v>
      </c>
      <c r="AA3716" s="2" t="str">
        <f>IF(IFERROR(FIND("BIOC",M3716,1),0)&gt;1,"BIOCITY","no")</f>
        <v>no</v>
      </c>
      <c r="AB3716" s="2">
        <f>IFERROR(SEARCH("INT",F3716,1),0)+IFERROR(SEARCH("DEV",F3716,1),0)+IFERROR(SEARCH("FC",F3716,1),0)+IFERROR(SEARCH("USD",F3716,1),0)</f>
        <v>0</v>
      </c>
    </row>
    <row r="3717" spans="20:28" x14ac:dyDescent="0.2">
      <c r="T3717" s="6">
        <f>+S3717*N3717</f>
        <v>0</v>
      </c>
      <c r="U3717" s="6">
        <f>+S3717*Q3717</f>
        <v>0</v>
      </c>
      <c r="V3717" s="1" t="str">
        <f>IF(AB3717=0,IFERROR(VLOOKUP(L3717,[1]listaMateriales!A:K,11,0),"-"),"Sin producto")</f>
        <v>Sin Producto</v>
      </c>
      <c r="W3717" s="6">
        <f>+IF(OR(K3717="27",K3717="28",K3717="29"),VLOOKUP(L3717,[1]listaMateriales!A:E,5,0),0)*N3717/1000</f>
        <v>0</v>
      </c>
      <c r="X3717" s="6">
        <f>+IF(W3717=0,0,T3717/W3717)</f>
        <v>0</v>
      </c>
      <c r="Y3717" s="1" t="str">
        <f>MID(L3717,14,1)</f>
        <v/>
      </c>
      <c r="Z3717" s="2" t="str">
        <f>IF(IFERROR(FIND("PUL",M3717,1),0)&gt;1,"pulido","no")</f>
        <v>no</v>
      </c>
      <c r="AA3717" s="2" t="str">
        <f>IF(IFERROR(FIND("BIOC",M3717,1),0)&gt;1,"BIOCITY","no")</f>
        <v>no</v>
      </c>
      <c r="AB3717" s="2">
        <f>IFERROR(SEARCH("INT",F3717,1),0)+IFERROR(SEARCH("DEV",F3717,1),0)+IFERROR(SEARCH("FC",F3717,1),0)+IFERROR(SEARCH("USD",F3717,1),0)</f>
        <v>0</v>
      </c>
    </row>
    <row r="3718" spans="20:28" x14ac:dyDescent="0.2">
      <c r="T3718" s="6">
        <f>+S3718*N3718</f>
        <v>0</v>
      </c>
      <c r="U3718" s="6">
        <f>+S3718*Q3718</f>
        <v>0</v>
      </c>
      <c r="V3718" s="1" t="str">
        <f>IF(AB3718=0,IFERROR(VLOOKUP(L3718,[1]listaMateriales!A:K,11,0),"-"),"Sin producto")</f>
        <v>Sin Producto</v>
      </c>
      <c r="W3718" s="6">
        <f>+IF(OR(K3718="27",K3718="28",K3718="29"),VLOOKUP(L3718,[1]listaMateriales!A:E,5,0),0)*N3718/1000</f>
        <v>0</v>
      </c>
      <c r="X3718" s="6">
        <f>+IF(W3718=0,0,T3718/W3718)</f>
        <v>0</v>
      </c>
      <c r="Y3718" s="1" t="str">
        <f>MID(L3718,14,1)</f>
        <v/>
      </c>
      <c r="Z3718" s="2" t="str">
        <f>IF(IFERROR(FIND("PUL",M3718,1),0)&gt;1,"pulido","no")</f>
        <v>no</v>
      </c>
      <c r="AA3718" s="2" t="str">
        <f>IF(IFERROR(FIND("BIOC",M3718,1),0)&gt;1,"BIOCITY","no")</f>
        <v>no</v>
      </c>
      <c r="AB3718" s="2">
        <f>IFERROR(SEARCH("INT",F3718,1),0)+IFERROR(SEARCH("DEV",F3718,1),0)+IFERROR(SEARCH("FC",F3718,1),0)+IFERROR(SEARCH("USD",F3718,1),0)</f>
        <v>0</v>
      </c>
    </row>
    <row r="3719" spans="20:28" x14ac:dyDescent="0.2">
      <c r="T3719" s="6">
        <f>+S3719*N3719</f>
        <v>0</v>
      </c>
      <c r="U3719" s="6">
        <f>+S3719*Q3719</f>
        <v>0</v>
      </c>
      <c r="V3719" s="1" t="str">
        <f>IF(AB3719=0,IFERROR(VLOOKUP(L3719,[1]listaMateriales!A:K,11,0),"-"),"Sin producto")</f>
        <v>Sin Producto</v>
      </c>
      <c r="W3719" s="6">
        <f>+IF(OR(K3719="27",K3719="28",K3719="29"),VLOOKUP(L3719,[1]listaMateriales!A:E,5,0),0)*N3719/1000</f>
        <v>0</v>
      </c>
      <c r="X3719" s="6">
        <f>+IF(W3719=0,0,T3719/W3719)</f>
        <v>0</v>
      </c>
      <c r="Y3719" s="1" t="str">
        <f>MID(L3719,14,1)</f>
        <v/>
      </c>
      <c r="Z3719" s="2" t="str">
        <f>IF(IFERROR(FIND("PUL",M3719,1),0)&gt;1,"pulido","no")</f>
        <v>no</v>
      </c>
      <c r="AA3719" s="2" t="str">
        <f>IF(IFERROR(FIND("BIOC",M3719,1),0)&gt;1,"BIOCITY","no")</f>
        <v>no</v>
      </c>
      <c r="AB3719" s="2">
        <f>IFERROR(SEARCH("INT",F3719,1),0)+IFERROR(SEARCH("DEV",F3719,1),0)+IFERROR(SEARCH("FC",F3719,1),0)+IFERROR(SEARCH("USD",F3719,1),0)</f>
        <v>0</v>
      </c>
    </row>
    <row r="3720" spans="20:28" x14ac:dyDescent="0.2">
      <c r="T3720" s="6">
        <f>+S3720*N3720</f>
        <v>0</v>
      </c>
      <c r="U3720" s="6">
        <f>+S3720*Q3720</f>
        <v>0</v>
      </c>
      <c r="V3720" s="1" t="str">
        <f>IF(AB3720=0,IFERROR(VLOOKUP(L3720,[1]listaMateriales!A:K,11,0),"-"),"Sin producto")</f>
        <v>Sin Producto</v>
      </c>
      <c r="W3720" s="6">
        <f>+IF(OR(K3720="27",K3720="28",K3720="29"),VLOOKUP(L3720,[1]listaMateriales!A:E,5,0),0)*N3720/1000</f>
        <v>0</v>
      </c>
      <c r="X3720" s="6">
        <f>+IF(W3720=0,0,T3720/W3720)</f>
        <v>0</v>
      </c>
      <c r="Y3720" s="1" t="str">
        <f>MID(L3720,14,1)</f>
        <v/>
      </c>
      <c r="Z3720" s="2" t="str">
        <f>IF(IFERROR(FIND("PUL",M3720,1),0)&gt;1,"pulido","no")</f>
        <v>no</v>
      </c>
      <c r="AA3720" s="2" t="str">
        <f>IF(IFERROR(FIND("BIOC",M3720,1),0)&gt;1,"BIOCITY","no")</f>
        <v>no</v>
      </c>
      <c r="AB3720" s="2">
        <f>IFERROR(SEARCH("INT",F3720,1),0)+IFERROR(SEARCH("DEV",F3720,1),0)+IFERROR(SEARCH("FC",F3720,1),0)+IFERROR(SEARCH("USD",F3720,1),0)</f>
        <v>0</v>
      </c>
    </row>
    <row r="3721" spans="20:28" x14ac:dyDescent="0.2">
      <c r="T3721" s="6">
        <f>+S3721*N3721</f>
        <v>0</v>
      </c>
      <c r="U3721" s="6">
        <f>+S3721*Q3721</f>
        <v>0</v>
      </c>
      <c r="V3721" s="1" t="str">
        <f>IF(AB3721=0,IFERROR(VLOOKUP(L3721,[1]listaMateriales!A:K,11,0),"-"),"Sin producto")</f>
        <v>Sin Producto</v>
      </c>
      <c r="W3721" s="6">
        <f>+IF(OR(K3721="27",K3721="28",K3721="29"),VLOOKUP(L3721,[1]listaMateriales!A:E,5,0),0)*N3721/1000</f>
        <v>0</v>
      </c>
      <c r="X3721" s="6">
        <f>+IF(W3721=0,0,T3721/W3721)</f>
        <v>0</v>
      </c>
      <c r="Y3721" s="1" t="str">
        <f>MID(L3721,14,1)</f>
        <v/>
      </c>
      <c r="Z3721" s="2" t="str">
        <f>IF(IFERROR(FIND("PUL",M3721,1),0)&gt;1,"pulido","no")</f>
        <v>no</v>
      </c>
      <c r="AA3721" s="2" t="str">
        <f>IF(IFERROR(FIND("BIOC",M3721,1),0)&gt;1,"BIOCITY","no")</f>
        <v>no</v>
      </c>
      <c r="AB3721" s="2">
        <f>IFERROR(SEARCH("INT",F3721,1),0)+IFERROR(SEARCH("DEV",F3721,1),0)+IFERROR(SEARCH("FC",F3721,1),0)+IFERROR(SEARCH("USD",F3721,1),0)</f>
        <v>0</v>
      </c>
    </row>
    <row r="3722" spans="20:28" x14ac:dyDescent="0.2">
      <c r="T3722" s="6">
        <f>+S3722*N3722</f>
        <v>0</v>
      </c>
      <c r="U3722" s="6">
        <f>+S3722*Q3722</f>
        <v>0</v>
      </c>
      <c r="V3722" s="1" t="str">
        <f>IF(AB3722=0,IFERROR(VLOOKUP(L3722,[1]listaMateriales!A:K,11,0),"-"),"Sin producto")</f>
        <v>Sin Producto</v>
      </c>
      <c r="W3722" s="6">
        <f>+IF(OR(K3722="27",K3722="28",K3722="29"),VLOOKUP(L3722,[1]listaMateriales!A:E,5,0),0)*N3722/1000</f>
        <v>0</v>
      </c>
      <c r="X3722" s="6">
        <f>+IF(W3722=0,0,T3722/W3722)</f>
        <v>0</v>
      </c>
      <c r="Y3722" s="1" t="str">
        <f>MID(L3722,14,1)</f>
        <v/>
      </c>
      <c r="Z3722" s="2" t="str">
        <f>IF(IFERROR(FIND("PUL",M3722,1),0)&gt;1,"pulido","no")</f>
        <v>no</v>
      </c>
      <c r="AA3722" s="2" t="str">
        <f>IF(IFERROR(FIND("BIOC",M3722,1),0)&gt;1,"BIOCITY","no")</f>
        <v>no</v>
      </c>
      <c r="AB3722" s="2">
        <f>IFERROR(SEARCH("INT",F3722,1),0)+IFERROR(SEARCH("DEV",F3722,1),0)+IFERROR(SEARCH("FC",F3722,1),0)+IFERROR(SEARCH("USD",F3722,1),0)</f>
        <v>0</v>
      </c>
    </row>
    <row r="3723" spans="20:28" x14ac:dyDescent="0.2">
      <c r="T3723" s="6">
        <f>+S3723*N3723</f>
        <v>0</v>
      </c>
      <c r="U3723" s="6">
        <f>+S3723*Q3723</f>
        <v>0</v>
      </c>
      <c r="V3723" s="1" t="str">
        <f>IF(AB3723=0,IFERROR(VLOOKUP(L3723,[1]listaMateriales!A:K,11,0),"-"),"Sin producto")</f>
        <v>Sin Producto</v>
      </c>
      <c r="W3723" s="6">
        <f>+IF(OR(K3723="27",K3723="28",K3723="29"),VLOOKUP(L3723,[1]listaMateriales!A:E,5,0),0)*N3723/1000</f>
        <v>0</v>
      </c>
      <c r="X3723" s="6">
        <f>+IF(W3723=0,0,T3723/W3723)</f>
        <v>0</v>
      </c>
      <c r="Y3723" s="1" t="str">
        <f>MID(L3723,14,1)</f>
        <v/>
      </c>
      <c r="Z3723" s="2" t="str">
        <f>IF(IFERROR(FIND("PUL",M3723,1),0)&gt;1,"pulido","no")</f>
        <v>no</v>
      </c>
      <c r="AA3723" s="2" t="str">
        <f>IF(IFERROR(FIND("BIOC",M3723,1),0)&gt;1,"BIOCITY","no")</f>
        <v>no</v>
      </c>
      <c r="AB3723" s="2">
        <f>IFERROR(SEARCH("INT",F3723,1),0)+IFERROR(SEARCH("DEV",F3723,1),0)+IFERROR(SEARCH("FC",F3723,1),0)+IFERROR(SEARCH("USD",F3723,1),0)</f>
        <v>0</v>
      </c>
    </row>
    <row r="3724" spans="20:28" x14ac:dyDescent="0.2">
      <c r="T3724" s="6">
        <f>+S3724*N3724</f>
        <v>0</v>
      </c>
      <c r="U3724" s="6">
        <f>+S3724*Q3724</f>
        <v>0</v>
      </c>
      <c r="V3724" s="1" t="str">
        <f>IF(AB3724=0,IFERROR(VLOOKUP(L3724,[1]listaMateriales!A:K,11,0),"-"),"Sin producto")</f>
        <v>Sin Producto</v>
      </c>
      <c r="W3724" s="6">
        <f>+IF(OR(K3724="27",K3724="28",K3724="29"),VLOOKUP(L3724,[1]listaMateriales!A:E,5,0),0)*N3724/1000</f>
        <v>0</v>
      </c>
      <c r="X3724" s="6">
        <f>+IF(W3724=0,0,T3724/W3724)</f>
        <v>0</v>
      </c>
      <c r="Y3724" s="1" t="str">
        <f>MID(L3724,14,1)</f>
        <v/>
      </c>
      <c r="Z3724" s="2" t="str">
        <f>IF(IFERROR(FIND("PUL",M3724,1),0)&gt;1,"pulido","no")</f>
        <v>no</v>
      </c>
      <c r="AA3724" s="2" t="str">
        <f>IF(IFERROR(FIND("BIOC",M3724,1),0)&gt;1,"BIOCITY","no")</f>
        <v>no</v>
      </c>
      <c r="AB3724" s="2">
        <f>IFERROR(SEARCH("INT",F3724,1),0)+IFERROR(SEARCH("DEV",F3724,1),0)+IFERROR(SEARCH("FC",F3724,1),0)+IFERROR(SEARCH("USD",F3724,1),0)</f>
        <v>0</v>
      </c>
    </row>
    <row r="3725" spans="20:28" x14ac:dyDescent="0.2">
      <c r="T3725" s="6">
        <f>+S3725*N3725</f>
        <v>0</v>
      </c>
      <c r="U3725" s="6">
        <f>+S3725*Q3725</f>
        <v>0</v>
      </c>
      <c r="V3725" s="1" t="str">
        <f>IF(AB3725=0,IFERROR(VLOOKUP(L3725,[1]listaMateriales!A:K,11,0),"-"),"Sin producto")</f>
        <v>Sin Producto</v>
      </c>
      <c r="W3725" s="6">
        <f>+IF(OR(K3725="27",K3725="28",K3725="29"),VLOOKUP(L3725,[1]listaMateriales!A:E,5,0),0)*N3725/1000</f>
        <v>0</v>
      </c>
      <c r="X3725" s="6">
        <f>+IF(W3725=0,0,T3725/W3725)</f>
        <v>0</v>
      </c>
      <c r="Y3725" s="1" t="str">
        <f>MID(L3725,14,1)</f>
        <v/>
      </c>
      <c r="Z3725" s="2" t="str">
        <f>IF(IFERROR(FIND("PUL",M3725,1),0)&gt;1,"pulido","no")</f>
        <v>no</v>
      </c>
      <c r="AA3725" s="2" t="str">
        <f>IF(IFERROR(FIND("BIOC",M3725,1),0)&gt;1,"BIOCITY","no")</f>
        <v>no</v>
      </c>
      <c r="AB3725" s="2">
        <f>IFERROR(SEARCH("INT",F3725,1),0)+IFERROR(SEARCH("DEV",F3725,1),0)+IFERROR(SEARCH("FC",F3725,1),0)+IFERROR(SEARCH("USD",F3725,1),0)</f>
        <v>0</v>
      </c>
    </row>
    <row r="3726" spans="20:28" x14ac:dyDescent="0.2">
      <c r="T3726" s="6">
        <f>+S3726*N3726</f>
        <v>0</v>
      </c>
      <c r="U3726" s="6">
        <f>+S3726*Q3726</f>
        <v>0</v>
      </c>
      <c r="V3726" s="1" t="str">
        <f>IF(AB3726=0,IFERROR(VLOOKUP(L3726,[1]listaMateriales!A:K,11,0),"-"),"Sin producto")</f>
        <v>Sin Producto</v>
      </c>
      <c r="W3726" s="6">
        <f>+IF(OR(K3726="27",K3726="28",K3726="29"),VLOOKUP(L3726,[1]listaMateriales!A:E,5,0),0)*N3726/1000</f>
        <v>0</v>
      </c>
      <c r="X3726" s="6">
        <f>+IF(W3726=0,0,T3726/W3726)</f>
        <v>0</v>
      </c>
      <c r="Y3726" s="1" t="str">
        <f>MID(L3726,14,1)</f>
        <v/>
      </c>
      <c r="Z3726" s="2" t="str">
        <f>IF(IFERROR(FIND("PUL",M3726,1),0)&gt;1,"pulido","no")</f>
        <v>no</v>
      </c>
      <c r="AA3726" s="2" t="str">
        <f>IF(IFERROR(FIND("BIOC",M3726,1),0)&gt;1,"BIOCITY","no")</f>
        <v>no</v>
      </c>
      <c r="AB3726" s="2">
        <f>IFERROR(SEARCH("INT",F3726,1),0)+IFERROR(SEARCH("DEV",F3726,1),0)+IFERROR(SEARCH("FC",F3726,1),0)+IFERROR(SEARCH("USD",F3726,1),0)</f>
        <v>0</v>
      </c>
    </row>
    <row r="3727" spans="20:28" x14ac:dyDescent="0.2">
      <c r="T3727" s="6">
        <f>+S3727*N3727</f>
        <v>0</v>
      </c>
      <c r="U3727" s="6">
        <f>+S3727*Q3727</f>
        <v>0</v>
      </c>
      <c r="V3727" s="1" t="str">
        <f>IF(AB3727=0,IFERROR(VLOOKUP(L3727,[1]listaMateriales!A:K,11,0),"-"),"Sin producto")</f>
        <v>Sin Producto</v>
      </c>
      <c r="W3727" s="6">
        <f>+IF(OR(K3727="27",K3727="28",K3727="29"),VLOOKUP(L3727,[1]listaMateriales!A:E,5,0),0)*N3727/1000</f>
        <v>0</v>
      </c>
      <c r="X3727" s="6">
        <f>+IF(W3727=0,0,T3727/W3727)</f>
        <v>0</v>
      </c>
      <c r="Y3727" s="1" t="str">
        <f>MID(L3727,14,1)</f>
        <v/>
      </c>
      <c r="Z3727" s="2" t="str">
        <f>IF(IFERROR(FIND("PUL",M3727,1),0)&gt;1,"pulido","no")</f>
        <v>no</v>
      </c>
      <c r="AA3727" s="2" t="str">
        <f>IF(IFERROR(FIND("BIOC",M3727,1),0)&gt;1,"BIOCITY","no")</f>
        <v>no</v>
      </c>
      <c r="AB3727" s="2">
        <f>IFERROR(SEARCH("INT",F3727,1),0)+IFERROR(SEARCH("DEV",F3727,1),0)+IFERROR(SEARCH("FC",F3727,1),0)+IFERROR(SEARCH("USD",F3727,1),0)</f>
        <v>0</v>
      </c>
    </row>
    <row r="3728" spans="20:28" x14ac:dyDescent="0.2">
      <c r="T3728" s="6">
        <f>+S3728*N3728</f>
        <v>0</v>
      </c>
      <c r="U3728" s="6">
        <f>+S3728*Q3728</f>
        <v>0</v>
      </c>
      <c r="V3728" s="1" t="str">
        <f>IF(AB3728=0,IFERROR(VLOOKUP(L3728,[1]listaMateriales!A:K,11,0),"-"),"Sin producto")</f>
        <v>Sin Producto</v>
      </c>
      <c r="W3728" s="6">
        <f>+IF(OR(K3728="27",K3728="28",K3728="29"),VLOOKUP(L3728,[1]listaMateriales!A:E,5,0),0)*N3728/1000</f>
        <v>0</v>
      </c>
      <c r="X3728" s="6">
        <f>+IF(W3728=0,0,T3728/W3728)</f>
        <v>0</v>
      </c>
      <c r="Y3728" s="1" t="str">
        <f>MID(L3728,14,1)</f>
        <v/>
      </c>
      <c r="Z3728" s="2" t="str">
        <f>IF(IFERROR(FIND("PUL",M3728,1),0)&gt;1,"pulido","no")</f>
        <v>no</v>
      </c>
      <c r="AA3728" s="2" t="str">
        <f>IF(IFERROR(FIND("BIOC",M3728,1),0)&gt;1,"BIOCITY","no")</f>
        <v>no</v>
      </c>
      <c r="AB3728" s="2">
        <f>IFERROR(SEARCH("INT",F3728,1),0)+IFERROR(SEARCH("DEV",F3728,1),0)+IFERROR(SEARCH("FC",F3728,1),0)+IFERROR(SEARCH("USD",F3728,1),0)</f>
        <v>0</v>
      </c>
    </row>
    <row r="3729" spans="20:28" x14ac:dyDescent="0.2">
      <c r="T3729" s="6">
        <f>+S3729*N3729</f>
        <v>0</v>
      </c>
      <c r="U3729" s="6">
        <f>+S3729*Q3729</f>
        <v>0</v>
      </c>
      <c r="V3729" s="1" t="str">
        <f>IF(AB3729=0,IFERROR(VLOOKUP(L3729,[1]listaMateriales!A:K,11,0),"-"),"Sin producto")</f>
        <v>Sin Producto</v>
      </c>
      <c r="W3729" s="6">
        <f>+IF(OR(K3729="27",K3729="28",K3729="29"),VLOOKUP(L3729,[1]listaMateriales!A:E,5,0),0)*N3729/1000</f>
        <v>0</v>
      </c>
      <c r="X3729" s="6">
        <f>+IF(W3729=0,0,T3729/W3729)</f>
        <v>0</v>
      </c>
      <c r="Y3729" s="1" t="str">
        <f>MID(L3729,14,1)</f>
        <v/>
      </c>
      <c r="Z3729" s="2" t="str">
        <f>IF(IFERROR(FIND("PUL",M3729,1),0)&gt;1,"pulido","no")</f>
        <v>no</v>
      </c>
      <c r="AA3729" s="2" t="str">
        <f>IF(IFERROR(FIND("BIOC",M3729,1),0)&gt;1,"BIOCITY","no")</f>
        <v>no</v>
      </c>
      <c r="AB3729" s="2">
        <f>IFERROR(SEARCH("INT",F3729,1),0)+IFERROR(SEARCH("DEV",F3729,1),0)+IFERROR(SEARCH("FC",F3729,1),0)+IFERROR(SEARCH("USD",F3729,1),0)</f>
        <v>0</v>
      </c>
    </row>
    <row r="3730" spans="20:28" x14ac:dyDescent="0.2">
      <c r="T3730" s="6">
        <f>+S3730*N3730</f>
        <v>0</v>
      </c>
      <c r="U3730" s="6">
        <f>+S3730*Q3730</f>
        <v>0</v>
      </c>
      <c r="V3730" s="1" t="str">
        <f>IF(AB3730=0,IFERROR(VLOOKUP(L3730,[1]listaMateriales!A:K,11,0),"-"),"Sin producto")</f>
        <v>Sin Producto</v>
      </c>
      <c r="W3730" s="6">
        <f>+IF(OR(K3730="27",K3730="28",K3730="29"),VLOOKUP(L3730,[1]listaMateriales!A:E,5,0),0)*N3730/1000</f>
        <v>0</v>
      </c>
      <c r="X3730" s="6">
        <f>+IF(W3730=0,0,T3730/W3730)</f>
        <v>0</v>
      </c>
      <c r="Y3730" s="1" t="str">
        <f>MID(L3730,14,1)</f>
        <v/>
      </c>
      <c r="Z3730" s="2" t="str">
        <f>IF(IFERROR(FIND("PUL",M3730,1),0)&gt;1,"pulido","no")</f>
        <v>no</v>
      </c>
      <c r="AA3730" s="2" t="str">
        <f>IF(IFERROR(FIND("BIOC",M3730,1),0)&gt;1,"BIOCITY","no")</f>
        <v>no</v>
      </c>
      <c r="AB3730" s="2">
        <f>IFERROR(SEARCH("INT",F3730,1),0)+IFERROR(SEARCH("DEV",F3730,1),0)+IFERROR(SEARCH("FC",F3730,1),0)+IFERROR(SEARCH("USD",F3730,1),0)</f>
        <v>0</v>
      </c>
    </row>
    <row r="3731" spans="20:28" x14ac:dyDescent="0.2">
      <c r="T3731" s="6">
        <f>+S3731*N3731</f>
        <v>0</v>
      </c>
      <c r="U3731" s="6">
        <f>+S3731*Q3731</f>
        <v>0</v>
      </c>
      <c r="V3731" s="1" t="str">
        <f>IF(AB3731=0,IFERROR(VLOOKUP(L3731,[1]listaMateriales!A:K,11,0),"-"),"Sin producto")</f>
        <v>Sin Producto</v>
      </c>
      <c r="W3731" s="6">
        <f>+IF(OR(K3731="27",K3731="28",K3731="29"),VLOOKUP(L3731,[1]listaMateriales!A:E,5,0),0)*N3731/1000</f>
        <v>0</v>
      </c>
      <c r="X3731" s="6">
        <f>+IF(W3731=0,0,T3731/W3731)</f>
        <v>0</v>
      </c>
      <c r="Y3731" s="1" t="str">
        <f>MID(L3731,14,1)</f>
        <v/>
      </c>
      <c r="Z3731" s="2" t="str">
        <f>IF(IFERROR(FIND("PUL",M3731,1),0)&gt;1,"pulido","no")</f>
        <v>no</v>
      </c>
      <c r="AA3731" s="2" t="str">
        <f>IF(IFERROR(FIND("BIOC",M3731,1),0)&gt;1,"BIOCITY","no")</f>
        <v>no</v>
      </c>
      <c r="AB3731" s="2">
        <f>IFERROR(SEARCH("INT",F3731,1),0)+IFERROR(SEARCH("DEV",F3731,1),0)+IFERROR(SEARCH("FC",F3731,1),0)+IFERROR(SEARCH("USD",F3731,1),0)</f>
        <v>0</v>
      </c>
    </row>
    <row r="3732" spans="20:28" x14ac:dyDescent="0.2">
      <c r="T3732" s="6">
        <f>+S3732*N3732</f>
        <v>0</v>
      </c>
      <c r="U3732" s="6">
        <f>+S3732*Q3732</f>
        <v>0</v>
      </c>
      <c r="V3732" s="1" t="str">
        <f>IF(AB3732=0,IFERROR(VLOOKUP(L3732,[1]listaMateriales!A:K,11,0),"-"),"Sin producto")</f>
        <v>Sin Producto</v>
      </c>
      <c r="W3732" s="6">
        <f>+IF(OR(K3732="27",K3732="28",K3732="29"),VLOOKUP(L3732,[1]listaMateriales!A:E,5,0),0)*N3732/1000</f>
        <v>0</v>
      </c>
      <c r="X3732" s="6">
        <f>+IF(W3732=0,0,T3732/W3732)</f>
        <v>0</v>
      </c>
      <c r="Y3732" s="1" t="str">
        <f>MID(L3732,14,1)</f>
        <v/>
      </c>
      <c r="Z3732" s="2" t="str">
        <f>IF(IFERROR(FIND("PUL",M3732,1),0)&gt;1,"pulido","no")</f>
        <v>no</v>
      </c>
      <c r="AA3732" s="2" t="str">
        <f>IF(IFERROR(FIND("BIOC",M3732,1),0)&gt;1,"BIOCITY","no")</f>
        <v>no</v>
      </c>
      <c r="AB3732" s="2">
        <f>IFERROR(SEARCH("INT",F3732,1),0)+IFERROR(SEARCH("DEV",F3732,1),0)+IFERROR(SEARCH("FC",F3732,1),0)+IFERROR(SEARCH("USD",F3732,1),0)</f>
        <v>0</v>
      </c>
    </row>
    <row r="3733" spans="20:28" x14ac:dyDescent="0.2">
      <c r="T3733" s="6">
        <f>+S3733*N3733</f>
        <v>0</v>
      </c>
      <c r="U3733" s="6">
        <f>+S3733*Q3733</f>
        <v>0</v>
      </c>
      <c r="V3733" s="1" t="str">
        <f>IF(AB3733=0,IFERROR(VLOOKUP(L3733,[1]listaMateriales!A:K,11,0),"-"),"Sin producto")</f>
        <v>Sin Producto</v>
      </c>
      <c r="W3733" s="6">
        <f>+IF(OR(K3733="27",K3733="28",K3733="29"),VLOOKUP(L3733,[1]listaMateriales!A:E,5,0),0)*N3733/1000</f>
        <v>0</v>
      </c>
      <c r="X3733" s="6">
        <f>+IF(W3733=0,0,T3733/W3733)</f>
        <v>0</v>
      </c>
      <c r="Y3733" s="1" t="str">
        <f>MID(L3733,14,1)</f>
        <v/>
      </c>
      <c r="Z3733" s="2" t="str">
        <f>IF(IFERROR(FIND("PUL",M3733,1),0)&gt;1,"pulido","no")</f>
        <v>no</v>
      </c>
      <c r="AA3733" s="2" t="str">
        <f>IF(IFERROR(FIND("BIOC",M3733,1),0)&gt;1,"BIOCITY","no")</f>
        <v>no</v>
      </c>
      <c r="AB3733" s="2">
        <f>IFERROR(SEARCH("INT",F3733,1),0)+IFERROR(SEARCH("DEV",F3733,1),0)+IFERROR(SEARCH("FC",F3733,1),0)+IFERROR(SEARCH("USD",F3733,1),0)</f>
        <v>0</v>
      </c>
    </row>
    <row r="3734" spans="20:28" x14ac:dyDescent="0.2">
      <c r="T3734" s="6">
        <f>+S3734*N3734</f>
        <v>0</v>
      </c>
      <c r="U3734" s="6">
        <f>+S3734*Q3734</f>
        <v>0</v>
      </c>
      <c r="V3734" s="1" t="str">
        <f>IF(AB3734=0,IFERROR(VLOOKUP(L3734,[1]listaMateriales!A:K,11,0),"-"),"Sin producto")</f>
        <v>Sin Producto</v>
      </c>
      <c r="W3734" s="6">
        <f>+IF(OR(K3734="27",K3734="28",K3734="29"),VLOOKUP(L3734,[1]listaMateriales!A:E,5,0),0)*N3734/1000</f>
        <v>0</v>
      </c>
      <c r="X3734" s="6">
        <f>+IF(W3734=0,0,T3734/W3734)</f>
        <v>0</v>
      </c>
      <c r="Y3734" s="1" t="str">
        <f>MID(L3734,14,1)</f>
        <v/>
      </c>
      <c r="Z3734" s="2" t="str">
        <f>IF(IFERROR(FIND("PUL",M3734,1),0)&gt;1,"pulido","no")</f>
        <v>no</v>
      </c>
      <c r="AA3734" s="2" t="str">
        <f>IF(IFERROR(FIND("BIOC",M3734,1),0)&gt;1,"BIOCITY","no")</f>
        <v>no</v>
      </c>
      <c r="AB3734" s="2">
        <f>IFERROR(SEARCH("INT",F3734,1),0)+IFERROR(SEARCH("DEV",F3734,1),0)+IFERROR(SEARCH("FC",F3734,1),0)+IFERROR(SEARCH("USD",F3734,1),0)</f>
        <v>0</v>
      </c>
    </row>
    <row r="3735" spans="20:28" x14ac:dyDescent="0.2">
      <c r="T3735" s="6">
        <f>+S3735*N3735</f>
        <v>0</v>
      </c>
      <c r="U3735" s="6">
        <f>+S3735*Q3735</f>
        <v>0</v>
      </c>
      <c r="V3735" s="1" t="str">
        <f>IF(AB3735=0,IFERROR(VLOOKUP(L3735,[1]listaMateriales!A:K,11,0),"-"),"Sin producto")</f>
        <v>Sin Producto</v>
      </c>
      <c r="W3735" s="6">
        <f>+IF(OR(K3735="27",K3735="28",K3735="29"),VLOOKUP(L3735,[1]listaMateriales!A:E,5,0),0)*N3735/1000</f>
        <v>0</v>
      </c>
      <c r="X3735" s="6">
        <f>+IF(W3735=0,0,T3735/W3735)</f>
        <v>0</v>
      </c>
      <c r="Y3735" s="1" t="str">
        <f>MID(L3735,14,1)</f>
        <v/>
      </c>
      <c r="Z3735" s="2" t="str">
        <f>IF(IFERROR(FIND("PUL",M3735,1),0)&gt;1,"pulido","no")</f>
        <v>no</v>
      </c>
      <c r="AA3735" s="2" t="str">
        <f>IF(IFERROR(FIND("BIOC",M3735,1),0)&gt;1,"BIOCITY","no")</f>
        <v>no</v>
      </c>
      <c r="AB3735" s="2">
        <f>IFERROR(SEARCH("INT",F3735,1),0)+IFERROR(SEARCH("DEV",F3735,1),0)+IFERROR(SEARCH("FC",F3735,1),0)+IFERROR(SEARCH("USD",F3735,1),0)</f>
        <v>0</v>
      </c>
    </row>
    <row r="3736" spans="20:28" x14ac:dyDescent="0.2">
      <c r="T3736" s="6">
        <f>+S3736*N3736</f>
        <v>0</v>
      </c>
      <c r="U3736" s="6">
        <f>+S3736*Q3736</f>
        <v>0</v>
      </c>
      <c r="V3736" s="1" t="str">
        <f>IF(AB3736=0,IFERROR(VLOOKUP(L3736,[1]listaMateriales!A:K,11,0),"-"),"Sin producto")</f>
        <v>Sin Producto</v>
      </c>
      <c r="W3736" s="6">
        <f>+IF(OR(K3736="27",K3736="28",K3736="29"),VLOOKUP(L3736,[1]listaMateriales!A:E,5,0),0)*N3736/1000</f>
        <v>0</v>
      </c>
      <c r="X3736" s="6">
        <f>+IF(W3736=0,0,T3736/W3736)</f>
        <v>0</v>
      </c>
      <c r="Y3736" s="1" t="str">
        <f>MID(L3736,14,1)</f>
        <v/>
      </c>
      <c r="Z3736" s="2" t="str">
        <f>IF(IFERROR(FIND("PUL",M3736,1),0)&gt;1,"pulido","no")</f>
        <v>no</v>
      </c>
      <c r="AA3736" s="2" t="str">
        <f>IF(IFERROR(FIND("BIOC",M3736,1),0)&gt;1,"BIOCITY","no")</f>
        <v>no</v>
      </c>
      <c r="AB3736" s="2">
        <f>IFERROR(SEARCH("INT",F3736,1),0)+IFERROR(SEARCH("DEV",F3736,1),0)+IFERROR(SEARCH("FC",F3736,1),0)+IFERROR(SEARCH("USD",F3736,1),0)</f>
        <v>0</v>
      </c>
    </row>
    <row r="3737" spans="20:28" x14ac:dyDescent="0.2">
      <c r="T3737" s="6">
        <f>+S3737*N3737</f>
        <v>0</v>
      </c>
      <c r="U3737" s="6">
        <f>+S3737*Q3737</f>
        <v>0</v>
      </c>
      <c r="V3737" s="1" t="str">
        <f>IF(AB3737=0,IFERROR(VLOOKUP(L3737,[1]listaMateriales!A:K,11,0),"-"),"Sin producto")</f>
        <v>Sin Producto</v>
      </c>
      <c r="W3737" s="6">
        <f>+IF(OR(K3737="27",K3737="28",K3737="29"),VLOOKUP(L3737,[1]listaMateriales!A:E,5,0),0)*N3737/1000</f>
        <v>0</v>
      </c>
      <c r="X3737" s="6">
        <f>+IF(W3737=0,0,T3737/W3737)</f>
        <v>0</v>
      </c>
      <c r="Y3737" s="1" t="str">
        <f>MID(L3737,14,1)</f>
        <v/>
      </c>
      <c r="Z3737" s="2" t="str">
        <f>IF(IFERROR(FIND("PUL",M3737,1),0)&gt;1,"pulido","no")</f>
        <v>no</v>
      </c>
      <c r="AA3737" s="2" t="str">
        <f>IF(IFERROR(FIND("BIOC",M3737,1),0)&gt;1,"BIOCITY","no")</f>
        <v>no</v>
      </c>
      <c r="AB3737" s="2">
        <f>IFERROR(SEARCH("INT",F3737,1),0)+IFERROR(SEARCH("DEV",F3737,1),0)+IFERROR(SEARCH("FC",F3737,1),0)+IFERROR(SEARCH("USD",F3737,1),0)</f>
        <v>0</v>
      </c>
    </row>
    <row r="3738" spans="20:28" x14ac:dyDescent="0.2">
      <c r="T3738" s="6">
        <f>+S3738*N3738</f>
        <v>0</v>
      </c>
      <c r="U3738" s="6">
        <f>+S3738*Q3738</f>
        <v>0</v>
      </c>
      <c r="V3738" s="1" t="str">
        <f>IF(AB3738=0,IFERROR(VLOOKUP(L3738,[1]listaMateriales!A:K,11,0),"-"),"Sin producto")</f>
        <v>Sin Producto</v>
      </c>
      <c r="W3738" s="6">
        <f>+IF(OR(K3738="27",K3738="28",K3738="29"),VLOOKUP(L3738,[1]listaMateriales!A:E,5,0),0)*N3738/1000</f>
        <v>0</v>
      </c>
      <c r="X3738" s="6">
        <f>+IF(W3738=0,0,T3738/W3738)</f>
        <v>0</v>
      </c>
      <c r="Y3738" s="1" t="str">
        <f>MID(L3738,14,1)</f>
        <v/>
      </c>
      <c r="Z3738" s="2" t="str">
        <f>IF(IFERROR(FIND("PUL",M3738,1),0)&gt;1,"pulido","no")</f>
        <v>no</v>
      </c>
      <c r="AA3738" s="2" t="str">
        <f>IF(IFERROR(FIND("BIOC",M3738,1),0)&gt;1,"BIOCITY","no")</f>
        <v>no</v>
      </c>
      <c r="AB3738" s="2">
        <f>IFERROR(SEARCH("INT",F3738,1),0)+IFERROR(SEARCH("DEV",F3738,1),0)+IFERROR(SEARCH("FC",F3738,1),0)+IFERROR(SEARCH("USD",F3738,1),0)</f>
        <v>0</v>
      </c>
    </row>
    <row r="3739" spans="20:28" x14ac:dyDescent="0.2">
      <c r="T3739" s="6">
        <f>+S3739*N3739</f>
        <v>0</v>
      </c>
      <c r="U3739" s="6">
        <f>+S3739*Q3739</f>
        <v>0</v>
      </c>
      <c r="V3739" s="1" t="str">
        <f>IF(AB3739=0,IFERROR(VLOOKUP(L3739,[1]listaMateriales!A:K,11,0),"-"),"Sin producto")</f>
        <v>Sin Producto</v>
      </c>
      <c r="W3739" s="6">
        <f>+IF(OR(K3739="27",K3739="28",K3739="29"),VLOOKUP(L3739,[1]listaMateriales!A:E,5,0),0)*N3739/1000</f>
        <v>0</v>
      </c>
      <c r="X3739" s="6">
        <f>+IF(W3739=0,0,T3739/W3739)</f>
        <v>0</v>
      </c>
      <c r="Y3739" s="1" t="str">
        <f>MID(L3739,14,1)</f>
        <v/>
      </c>
      <c r="Z3739" s="2" t="str">
        <f>IF(IFERROR(FIND("PUL",M3739,1),0)&gt;1,"pulido","no")</f>
        <v>no</v>
      </c>
      <c r="AA3739" s="2" t="str">
        <f>IF(IFERROR(FIND("BIOC",M3739,1),0)&gt;1,"BIOCITY","no")</f>
        <v>no</v>
      </c>
      <c r="AB3739" s="2">
        <f>IFERROR(SEARCH("INT",F3739,1),0)+IFERROR(SEARCH("DEV",F3739,1),0)+IFERROR(SEARCH("FC",F3739,1),0)+IFERROR(SEARCH("USD",F3739,1),0)</f>
        <v>0</v>
      </c>
    </row>
    <row r="3740" spans="20:28" x14ac:dyDescent="0.2">
      <c r="T3740" s="6">
        <f>+S3740*N3740</f>
        <v>0</v>
      </c>
      <c r="U3740" s="6">
        <f>+S3740*Q3740</f>
        <v>0</v>
      </c>
      <c r="V3740" s="1" t="str">
        <f>IF(AB3740=0,IFERROR(VLOOKUP(L3740,[1]listaMateriales!A:K,11,0),"-"),"Sin producto")</f>
        <v>Sin Producto</v>
      </c>
      <c r="W3740" s="6">
        <f>+IF(OR(K3740="27",K3740="28",K3740="29"),VLOOKUP(L3740,[1]listaMateriales!A:E,5,0),0)*N3740/1000</f>
        <v>0</v>
      </c>
      <c r="X3740" s="6">
        <f>+IF(W3740=0,0,T3740/W3740)</f>
        <v>0</v>
      </c>
      <c r="Y3740" s="1" t="str">
        <f>MID(L3740,14,1)</f>
        <v/>
      </c>
      <c r="Z3740" s="2" t="str">
        <f>IF(IFERROR(FIND("PUL",M3740,1),0)&gt;1,"pulido","no")</f>
        <v>no</v>
      </c>
      <c r="AA3740" s="2" t="str">
        <f>IF(IFERROR(FIND("BIOC",M3740,1),0)&gt;1,"BIOCITY","no")</f>
        <v>no</v>
      </c>
      <c r="AB3740" s="2">
        <f>IFERROR(SEARCH("INT",F3740,1),0)+IFERROR(SEARCH("DEV",F3740,1),0)+IFERROR(SEARCH("FC",F3740,1),0)+IFERROR(SEARCH("USD",F3740,1),0)</f>
        <v>0</v>
      </c>
    </row>
    <row r="3741" spans="20:28" x14ac:dyDescent="0.2">
      <c r="T3741" s="6">
        <f>+S3741*N3741</f>
        <v>0</v>
      </c>
      <c r="U3741" s="6">
        <f>+S3741*Q3741</f>
        <v>0</v>
      </c>
      <c r="V3741" s="1" t="str">
        <f>IF(AB3741=0,IFERROR(VLOOKUP(L3741,[1]listaMateriales!A:K,11,0),"-"),"Sin producto")</f>
        <v>Sin Producto</v>
      </c>
      <c r="W3741" s="6">
        <f>+IF(OR(K3741="27",K3741="28",K3741="29"),VLOOKUP(L3741,[1]listaMateriales!A:E,5,0),0)*N3741/1000</f>
        <v>0</v>
      </c>
      <c r="X3741" s="6">
        <f>+IF(W3741=0,0,T3741/W3741)</f>
        <v>0</v>
      </c>
      <c r="Y3741" s="1" t="str">
        <f>MID(L3741,14,1)</f>
        <v/>
      </c>
      <c r="Z3741" s="2" t="str">
        <f>IF(IFERROR(FIND("PUL",M3741,1),0)&gt;1,"pulido","no")</f>
        <v>no</v>
      </c>
      <c r="AA3741" s="2" t="str">
        <f>IF(IFERROR(FIND("BIOC",M3741,1),0)&gt;1,"BIOCITY","no")</f>
        <v>no</v>
      </c>
      <c r="AB3741" s="2">
        <f>IFERROR(SEARCH("INT",F3741,1),0)+IFERROR(SEARCH("DEV",F3741,1),0)+IFERROR(SEARCH("FC",F3741,1),0)+IFERROR(SEARCH("USD",F3741,1),0)</f>
        <v>0</v>
      </c>
    </row>
    <row r="3742" spans="20:28" x14ac:dyDescent="0.2">
      <c r="T3742" s="6">
        <f>+S3742*N3742</f>
        <v>0</v>
      </c>
      <c r="U3742" s="6">
        <f>+S3742*Q3742</f>
        <v>0</v>
      </c>
      <c r="V3742" s="1" t="str">
        <f>IF(AB3742=0,IFERROR(VLOOKUP(L3742,[1]listaMateriales!A:K,11,0),"-"),"Sin producto")</f>
        <v>Sin Producto</v>
      </c>
      <c r="W3742" s="6">
        <f>+IF(OR(K3742="27",K3742="28",K3742="29"),VLOOKUP(L3742,[1]listaMateriales!A:E,5,0),0)*N3742/1000</f>
        <v>0</v>
      </c>
      <c r="X3742" s="6">
        <f>+IF(W3742=0,0,T3742/W3742)</f>
        <v>0</v>
      </c>
      <c r="Y3742" s="1" t="str">
        <f>MID(L3742,14,1)</f>
        <v/>
      </c>
      <c r="Z3742" s="2" t="str">
        <f>IF(IFERROR(FIND("PUL",M3742,1),0)&gt;1,"pulido","no")</f>
        <v>no</v>
      </c>
      <c r="AA3742" s="2" t="str">
        <f>IF(IFERROR(FIND("BIOC",M3742,1),0)&gt;1,"BIOCITY","no")</f>
        <v>no</v>
      </c>
      <c r="AB3742" s="2">
        <f>IFERROR(SEARCH("INT",F3742,1),0)+IFERROR(SEARCH("DEV",F3742,1),0)+IFERROR(SEARCH("FC",F3742,1),0)+IFERROR(SEARCH("USD",F3742,1),0)</f>
        <v>0</v>
      </c>
    </row>
    <row r="3743" spans="20:28" x14ac:dyDescent="0.2">
      <c r="T3743" s="6">
        <f>+S3743*N3743</f>
        <v>0</v>
      </c>
      <c r="U3743" s="6">
        <f>+S3743*Q3743</f>
        <v>0</v>
      </c>
      <c r="V3743" s="1" t="str">
        <f>IF(AB3743=0,IFERROR(VLOOKUP(L3743,[1]listaMateriales!A:K,11,0),"-"),"Sin producto")</f>
        <v>Sin Producto</v>
      </c>
      <c r="W3743" s="6">
        <f>+IF(OR(K3743="27",K3743="28",K3743="29"),VLOOKUP(L3743,[1]listaMateriales!A:E,5,0),0)*N3743/1000</f>
        <v>0</v>
      </c>
      <c r="X3743" s="6">
        <f>+IF(W3743=0,0,T3743/W3743)</f>
        <v>0</v>
      </c>
      <c r="Y3743" s="1" t="str">
        <f>MID(L3743,14,1)</f>
        <v/>
      </c>
      <c r="Z3743" s="2" t="str">
        <f>IF(IFERROR(FIND("PUL",M3743,1),0)&gt;1,"pulido","no")</f>
        <v>no</v>
      </c>
      <c r="AA3743" s="2" t="str">
        <f>IF(IFERROR(FIND("BIOC",M3743,1),0)&gt;1,"BIOCITY","no")</f>
        <v>no</v>
      </c>
      <c r="AB3743" s="2">
        <f>IFERROR(SEARCH("INT",F3743,1),0)+IFERROR(SEARCH("DEV",F3743,1),0)+IFERROR(SEARCH("FC",F3743,1),0)+IFERROR(SEARCH("USD",F3743,1),0)</f>
        <v>0</v>
      </c>
    </row>
    <row r="3744" spans="20:28" x14ac:dyDescent="0.2">
      <c r="T3744" s="6">
        <f>+S3744*N3744</f>
        <v>0</v>
      </c>
      <c r="U3744" s="6">
        <f>+S3744*Q3744</f>
        <v>0</v>
      </c>
      <c r="V3744" s="1" t="str">
        <f>IF(AB3744=0,IFERROR(VLOOKUP(L3744,[1]listaMateriales!A:K,11,0),"-"),"Sin producto")</f>
        <v>Sin Producto</v>
      </c>
      <c r="W3744" s="6">
        <f>+IF(OR(K3744="27",K3744="28",K3744="29"),VLOOKUP(L3744,[1]listaMateriales!A:E,5,0),0)*N3744/1000</f>
        <v>0</v>
      </c>
      <c r="X3744" s="6">
        <f>+IF(W3744=0,0,T3744/W3744)</f>
        <v>0</v>
      </c>
      <c r="Y3744" s="1" t="str">
        <f>MID(L3744,14,1)</f>
        <v/>
      </c>
      <c r="Z3744" s="2" t="str">
        <f>IF(IFERROR(FIND("PUL",M3744,1),0)&gt;1,"pulido","no")</f>
        <v>no</v>
      </c>
      <c r="AA3744" s="2" t="str">
        <f>IF(IFERROR(FIND("BIOC",M3744,1),0)&gt;1,"BIOCITY","no")</f>
        <v>no</v>
      </c>
      <c r="AB3744" s="2">
        <f>IFERROR(SEARCH("INT",F3744,1),0)+IFERROR(SEARCH("DEV",F3744,1),0)+IFERROR(SEARCH("FC",F3744,1),0)+IFERROR(SEARCH("USD",F3744,1),0)</f>
        <v>0</v>
      </c>
    </row>
    <row r="3745" spans="20:28" x14ac:dyDescent="0.2">
      <c r="T3745" s="6">
        <f>+S3745*N3745</f>
        <v>0</v>
      </c>
      <c r="U3745" s="6">
        <f>+S3745*Q3745</f>
        <v>0</v>
      </c>
      <c r="V3745" s="1" t="str">
        <f>IF(AB3745=0,IFERROR(VLOOKUP(L3745,[1]listaMateriales!A:K,11,0),"-"),"Sin producto")</f>
        <v>Sin Producto</v>
      </c>
      <c r="W3745" s="6">
        <f>+IF(OR(K3745="27",K3745="28",K3745="29"),VLOOKUP(L3745,[1]listaMateriales!A:E,5,0),0)*N3745/1000</f>
        <v>0</v>
      </c>
      <c r="X3745" s="6">
        <f>+IF(W3745=0,0,T3745/W3745)</f>
        <v>0</v>
      </c>
      <c r="Y3745" s="1" t="str">
        <f>MID(L3745,14,1)</f>
        <v/>
      </c>
      <c r="Z3745" s="2" t="str">
        <f>IF(IFERROR(FIND("PUL",M3745,1),0)&gt;1,"pulido","no")</f>
        <v>no</v>
      </c>
      <c r="AA3745" s="2" t="str">
        <f>IF(IFERROR(FIND("BIOC",M3745,1),0)&gt;1,"BIOCITY","no")</f>
        <v>no</v>
      </c>
      <c r="AB3745" s="2">
        <f>IFERROR(SEARCH("INT",F3745,1),0)+IFERROR(SEARCH("DEV",F3745,1),0)+IFERROR(SEARCH("FC",F3745,1),0)+IFERROR(SEARCH("USD",F3745,1),0)</f>
        <v>0</v>
      </c>
    </row>
    <row r="3746" spans="20:28" x14ac:dyDescent="0.2">
      <c r="T3746" s="6">
        <f>+S3746*N3746</f>
        <v>0</v>
      </c>
      <c r="U3746" s="6">
        <f>+S3746*Q3746</f>
        <v>0</v>
      </c>
      <c r="V3746" s="1" t="str">
        <f>IF(AB3746=0,IFERROR(VLOOKUP(L3746,[1]listaMateriales!A:K,11,0),"-"),"Sin producto")</f>
        <v>Sin Producto</v>
      </c>
      <c r="W3746" s="6">
        <f>+IF(OR(K3746="27",K3746="28",K3746="29"),VLOOKUP(L3746,[1]listaMateriales!A:E,5,0),0)*N3746/1000</f>
        <v>0</v>
      </c>
      <c r="X3746" s="6">
        <f>+IF(W3746=0,0,T3746/W3746)</f>
        <v>0</v>
      </c>
      <c r="Y3746" s="1" t="str">
        <f>MID(L3746,14,1)</f>
        <v/>
      </c>
      <c r="Z3746" s="2" t="str">
        <f>IF(IFERROR(FIND("PUL",M3746,1),0)&gt;1,"pulido","no")</f>
        <v>no</v>
      </c>
      <c r="AA3746" s="2" t="str">
        <f>IF(IFERROR(FIND("BIOC",M3746,1),0)&gt;1,"BIOCITY","no")</f>
        <v>no</v>
      </c>
      <c r="AB3746" s="2">
        <f>IFERROR(SEARCH("INT",F3746,1),0)+IFERROR(SEARCH("DEV",F3746,1),0)+IFERROR(SEARCH("FC",F3746,1),0)+IFERROR(SEARCH("USD",F3746,1),0)</f>
        <v>0</v>
      </c>
    </row>
    <row r="3747" spans="20:28" x14ac:dyDescent="0.2">
      <c r="T3747" s="6">
        <f>+S3747*N3747</f>
        <v>0</v>
      </c>
      <c r="U3747" s="6">
        <f>+S3747*Q3747</f>
        <v>0</v>
      </c>
      <c r="V3747" s="1" t="str">
        <f>IF(AB3747=0,IFERROR(VLOOKUP(L3747,[1]listaMateriales!A:K,11,0),"-"),"Sin producto")</f>
        <v>Sin Producto</v>
      </c>
      <c r="W3747" s="6">
        <f>+IF(OR(K3747="27",K3747="28",K3747="29"),VLOOKUP(L3747,[1]listaMateriales!A:E,5,0),0)*N3747/1000</f>
        <v>0</v>
      </c>
      <c r="X3747" s="6">
        <f>+IF(W3747=0,0,T3747/W3747)</f>
        <v>0</v>
      </c>
      <c r="Y3747" s="1" t="str">
        <f>MID(L3747,14,1)</f>
        <v/>
      </c>
      <c r="Z3747" s="2" t="str">
        <f>IF(IFERROR(FIND("PUL",M3747,1),0)&gt;1,"pulido","no")</f>
        <v>no</v>
      </c>
      <c r="AA3747" s="2" t="str">
        <f>IF(IFERROR(FIND("BIOC",M3747,1),0)&gt;1,"BIOCITY","no")</f>
        <v>no</v>
      </c>
      <c r="AB3747" s="2">
        <f>IFERROR(SEARCH("INT",F3747,1),0)+IFERROR(SEARCH("DEV",F3747,1),0)+IFERROR(SEARCH("FC",F3747,1),0)+IFERROR(SEARCH("USD",F3747,1),0)</f>
        <v>0</v>
      </c>
    </row>
    <row r="3748" spans="20:28" x14ac:dyDescent="0.2">
      <c r="T3748" s="6">
        <f>+S3748*N3748</f>
        <v>0</v>
      </c>
      <c r="U3748" s="6">
        <f>+S3748*Q3748</f>
        <v>0</v>
      </c>
      <c r="V3748" s="1" t="str">
        <f>IF(AB3748=0,IFERROR(VLOOKUP(L3748,[1]listaMateriales!A:K,11,0),"-"),"Sin producto")</f>
        <v>Sin Producto</v>
      </c>
      <c r="W3748" s="6">
        <f>+IF(OR(K3748="27",K3748="28",K3748="29"),VLOOKUP(L3748,[1]listaMateriales!A:E,5,0),0)*N3748/1000</f>
        <v>0</v>
      </c>
      <c r="X3748" s="6">
        <f>+IF(W3748=0,0,T3748/W3748)</f>
        <v>0</v>
      </c>
      <c r="Y3748" s="1" t="str">
        <f>MID(L3748,14,1)</f>
        <v/>
      </c>
      <c r="Z3748" s="2" t="str">
        <f>IF(IFERROR(FIND("PUL",M3748,1),0)&gt;1,"pulido","no")</f>
        <v>no</v>
      </c>
      <c r="AA3748" s="2" t="str">
        <f>IF(IFERROR(FIND("BIOC",M3748,1),0)&gt;1,"BIOCITY","no")</f>
        <v>no</v>
      </c>
      <c r="AB3748" s="2">
        <f>IFERROR(SEARCH("INT",F3748,1),0)+IFERROR(SEARCH("DEV",F3748,1),0)+IFERROR(SEARCH("FC",F3748,1),0)+IFERROR(SEARCH("USD",F3748,1),0)</f>
        <v>0</v>
      </c>
    </row>
    <row r="3749" spans="20:28" x14ac:dyDescent="0.2">
      <c r="T3749" s="6">
        <f>+S3749*N3749</f>
        <v>0</v>
      </c>
      <c r="U3749" s="6">
        <f>+S3749*Q3749</f>
        <v>0</v>
      </c>
      <c r="V3749" s="1" t="str">
        <f>IF(AB3749=0,IFERROR(VLOOKUP(L3749,[1]listaMateriales!A:K,11,0),"-"),"Sin producto")</f>
        <v>Sin Producto</v>
      </c>
      <c r="W3749" s="6">
        <f>+IF(OR(K3749="27",K3749="28",K3749="29"),VLOOKUP(L3749,[1]listaMateriales!A:E,5,0),0)*N3749/1000</f>
        <v>0</v>
      </c>
      <c r="X3749" s="6">
        <f>+IF(W3749=0,0,T3749/W3749)</f>
        <v>0</v>
      </c>
      <c r="Y3749" s="1" t="str">
        <f>MID(L3749,14,1)</f>
        <v/>
      </c>
      <c r="Z3749" s="2" t="str">
        <f>IF(IFERROR(FIND("PUL",M3749,1),0)&gt;1,"pulido","no")</f>
        <v>no</v>
      </c>
      <c r="AA3749" s="2" t="str">
        <f>IF(IFERROR(FIND("BIOC",M3749,1),0)&gt;1,"BIOCITY","no")</f>
        <v>no</v>
      </c>
      <c r="AB3749" s="2">
        <f>IFERROR(SEARCH("INT",F3749,1),0)+IFERROR(SEARCH("DEV",F3749,1),0)+IFERROR(SEARCH("FC",F3749,1),0)+IFERROR(SEARCH("USD",F3749,1),0)</f>
        <v>0</v>
      </c>
    </row>
    <row r="3750" spans="20:28" x14ac:dyDescent="0.2">
      <c r="T3750" s="6">
        <f>+S3750*N3750</f>
        <v>0</v>
      </c>
      <c r="U3750" s="6">
        <f>+S3750*Q3750</f>
        <v>0</v>
      </c>
      <c r="V3750" s="1" t="str">
        <f>IF(AB3750=0,IFERROR(VLOOKUP(L3750,[1]listaMateriales!A:K,11,0),"-"),"Sin producto")</f>
        <v>Sin Producto</v>
      </c>
      <c r="W3750" s="6">
        <f>+IF(OR(K3750="27",K3750="28",K3750="29"),VLOOKUP(L3750,[1]listaMateriales!A:E,5,0),0)*N3750/1000</f>
        <v>0</v>
      </c>
      <c r="X3750" s="6">
        <f>+IF(W3750=0,0,T3750/W3750)</f>
        <v>0</v>
      </c>
      <c r="Y3750" s="1" t="str">
        <f>MID(L3750,14,1)</f>
        <v/>
      </c>
      <c r="Z3750" s="2" t="str">
        <f>IF(IFERROR(FIND("PUL",M3750,1),0)&gt;1,"pulido","no")</f>
        <v>no</v>
      </c>
      <c r="AA3750" s="2" t="str">
        <f>IF(IFERROR(FIND("BIOC",M3750,1),0)&gt;1,"BIOCITY","no")</f>
        <v>no</v>
      </c>
      <c r="AB3750" s="2">
        <f>IFERROR(SEARCH("INT",F3750,1),0)+IFERROR(SEARCH("DEV",F3750,1),0)+IFERROR(SEARCH("FC",F3750,1),0)+IFERROR(SEARCH("USD",F3750,1),0)</f>
        <v>0</v>
      </c>
    </row>
    <row r="3751" spans="20:28" x14ac:dyDescent="0.2">
      <c r="T3751" s="6">
        <f>+S3751*N3751</f>
        <v>0</v>
      </c>
      <c r="U3751" s="6">
        <f>+S3751*Q3751</f>
        <v>0</v>
      </c>
      <c r="V3751" s="1" t="str">
        <f>IF(AB3751=0,IFERROR(VLOOKUP(L3751,[1]listaMateriales!A:K,11,0),"-"),"Sin producto")</f>
        <v>Sin Producto</v>
      </c>
      <c r="W3751" s="6">
        <f>+IF(OR(K3751="27",K3751="28",K3751="29"),VLOOKUP(L3751,[1]listaMateriales!A:E,5,0),0)*N3751/1000</f>
        <v>0</v>
      </c>
      <c r="X3751" s="6">
        <f>+IF(W3751=0,0,T3751/W3751)</f>
        <v>0</v>
      </c>
      <c r="Y3751" s="1" t="str">
        <f>MID(L3751,14,1)</f>
        <v/>
      </c>
      <c r="Z3751" s="2" t="str">
        <f>IF(IFERROR(FIND("PUL",M3751,1),0)&gt;1,"pulido","no")</f>
        <v>no</v>
      </c>
      <c r="AA3751" s="2" t="str">
        <f>IF(IFERROR(FIND("BIOC",M3751,1),0)&gt;1,"BIOCITY","no")</f>
        <v>no</v>
      </c>
      <c r="AB3751" s="2">
        <f>IFERROR(SEARCH("INT",F3751,1),0)+IFERROR(SEARCH("DEV",F3751,1),0)+IFERROR(SEARCH("FC",F3751,1),0)+IFERROR(SEARCH("USD",F3751,1),0)</f>
        <v>0</v>
      </c>
    </row>
    <row r="3752" spans="20:28" x14ac:dyDescent="0.2">
      <c r="T3752" s="6">
        <f>+S3752*N3752</f>
        <v>0</v>
      </c>
      <c r="U3752" s="6">
        <f>+S3752*Q3752</f>
        <v>0</v>
      </c>
      <c r="V3752" s="1" t="str">
        <f>IF(AB3752=0,IFERROR(VLOOKUP(L3752,[1]listaMateriales!A:K,11,0),"-"),"Sin producto")</f>
        <v>Sin Producto</v>
      </c>
      <c r="W3752" s="6">
        <f>+IF(OR(K3752="27",K3752="28",K3752="29"),VLOOKUP(L3752,[1]listaMateriales!A:E,5,0),0)*N3752/1000</f>
        <v>0</v>
      </c>
      <c r="X3752" s="6">
        <f>+IF(W3752=0,0,T3752/W3752)</f>
        <v>0</v>
      </c>
      <c r="Y3752" s="1" t="str">
        <f>MID(L3752,14,1)</f>
        <v/>
      </c>
      <c r="Z3752" s="2" t="str">
        <f>IF(IFERROR(FIND("PUL",M3752,1),0)&gt;1,"pulido","no")</f>
        <v>no</v>
      </c>
      <c r="AA3752" s="2" t="str">
        <f>IF(IFERROR(FIND("BIOC",M3752,1),0)&gt;1,"BIOCITY","no")</f>
        <v>no</v>
      </c>
      <c r="AB3752" s="2">
        <f>IFERROR(SEARCH("INT",F3752,1),0)+IFERROR(SEARCH("DEV",F3752,1),0)+IFERROR(SEARCH("FC",F3752,1),0)+IFERROR(SEARCH("USD",F3752,1),0)</f>
        <v>0</v>
      </c>
    </row>
    <row r="3753" spans="20:28" x14ac:dyDescent="0.2">
      <c r="T3753" s="6">
        <f>+S3753*N3753</f>
        <v>0</v>
      </c>
      <c r="U3753" s="6">
        <f>+S3753*Q3753</f>
        <v>0</v>
      </c>
      <c r="V3753" s="1" t="str">
        <f>IF(AB3753=0,IFERROR(VLOOKUP(L3753,[1]listaMateriales!A:K,11,0),"-"),"Sin producto")</f>
        <v>Sin Producto</v>
      </c>
      <c r="W3753" s="6">
        <f>+IF(OR(K3753="27",K3753="28",K3753="29"),VLOOKUP(L3753,[1]listaMateriales!A:E,5,0),0)*N3753/1000</f>
        <v>0</v>
      </c>
      <c r="X3753" s="6">
        <f>+IF(W3753=0,0,T3753/W3753)</f>
        <v>0</v>
      </c>
      <c r="Y3753" s="1" t="str">
        <f>MID(L3753,14,1)</f>
        <v/>
      </c>
      <c r="Z3753" s="2" t="str">
        <f>IF(IFERROR(FIND("PUL",M3753,1),0)&gt;1,"pulido","no")</f>
        <v>no</v>
      </c>
      <c r="AA3753" s="2" t="str">
        <f>IF(IFERROR(FIND("BIOC",M3753,1),0)&gt;1,"BIOCITY","no")</f>
        <v>no</v>
      </c>
      <c r="AB3753" s="2">
        <f>IFERROR(SEARCH("INT",F3753,1),0)+IFERROR(SEARCH("DEV",F3753,1),0)+IFERROR(SEARCH("FC",F3753,1),0)+IFERROR(SEARCH("USD",F3753,1),0)</f>
        <v>0</v>
      </c>
    </row>
    <row r="3754" spans="20:28" x14ac:dyDescent="0.2">
      <c r="T3754" s="6">
        <f>+S3754*N3754</f>
        <v>0</v>
      </c>
      <c r="U3754" s="6">
        <f>+S3754*Q3754</f>
        <v>0</v>
      </c>
      <c r="V3754" s="1" t="str">
        <f>IF(AB3754=0,IFERROR(VLOOKUP(L3754,[1]listaMateriales!A:K,11,0),"-"),"Sin producto")</f>
        <v>Sin Producto</v>
      </c>
      <c r="W3754" s="6">
        <f>+IF(OR(K3754="27",K3754="28",K3754="29"),VLOOKUP(L3754,[1]listaMateriales!A:E,5,0),0)*N3754/1000</f>
        <v>0</v>
      </c>
      <c r="X3754" s="6">
        <f>+IF(W3754=0,0,T3754/W3754)</f>
        <v>0</v>
      </c>
      <c r="Y3754" s="1" t="str">
        <f>MID(L3754,14,1)</f>
        <v/>
      </c>
      <c r="Z3754" s="2" t="str">
        <f>IF(IFERROR(FIND("PUL",M3754,1),0)&gt;1,"pulido","no")</f>
        <v>no</v>
      </c>
      <c r="AA3754" s="2" t="str">
        <f>IF(IFERROR(FIND("BIOC",M3754,1),0)&gt;1,"BIOCITY","no")</f>
        <v>no</v>
      </c>
      <c r="AB3754" s="2">
        <f>IFERROR(SEARCH("INT",F3754,1),0)+IFERROR(SEARCH("DEV",F3754,1),0)+IFERROR(SEARCH("FC",F3754,1),0)+IFERROR(SEARCH("USD",F3754,1),0)</f>
        <v>0</v>
      </c>
    </row>
    <row r="3755" spans="20:28" x14ac:dyDescent="0.2">
      <c r="T3755" s="6">
        <f>+S3755*N3755</f>
        <v>0</v>
      </c>
      <c r="U3755" s="6">
        <f>+S3755*Q3755</f>
        <v>0</v>
      </c>
      <c r="V3755" s="1" t="str">
        <f>IF(AB3755=0,IFERROR(VLOOKUP(L3755,[1]listaMateriales!A:K,11,0),"-"),"Sin producto")</f>
        <v>Sin Producto</v>
      </c>
      <c r="W3755" s="6">
        <f>+IF(OR(K3755="27",K3755="28",K3755="29"),VLOOKUP(L3755,[1]listaMateriales!A:E,5,0),0)*N3755/1000</f>
        <v>0</v>
      </c>
      <c r="X3755" s="6">
        <f>+IF(W3755=0,0,T3755/W3755)</f>
        <v>0</v>
      </c>
      <c r="Y3755" s="1" t="str">
        <f>MID(L3755,14,1)</f>
        <v/>
      </c>
      <c r="Z3755" s="2" t="str">
        <f>IF(IFERROR(FIND("PUL",M3755,1),0)&gt;1,"pulido","no")</f>
        <v>no</v>
      </c>
      <c r="AA3755" s="2" t="str">
        <f>IF(IFERROR(FIND("BIOC",M3755,1),0)&gt;1,"BIOCITY","no")</f>
        <v>no</v>
      </c>
      <c r="AB3755" s="2">
        <f>IFERROR(SEARCH("INT",F3755,1),0)+IFERROR(SEARCH("DEV",F3755,1),0)+IFERROR(SEARCH("FC",F3755,1),0)+IFERROR(SEARCH("USD",F3755,1),0)</f>
        <v>0</v>
      </c>
    </row>
    <row r="3756" spans="20:28" x14ac:dyDescent="0.2">
      <c r="T3756" s="6">
        <f>+S3756*N3756</f>
        <v>0</v>
      </c>
      <c r="U3756" s="6">
        <f>+S3756*Q3756</f>
        <v>0</v>
      </c>
      <c r="V3756" s="1" t="str">
        <f>IF(AB3756=0,IFERROR(VLOOKUP(L3756,[1]listaMateriales!A:K,11,0),"-"),"Sin producto")</f>
        <v>Sin Producto</v>
      </c>
      <c r="W3756" s="6">
        <f>+IF(OR(K3756="27",K3756="28",K3756="29"),VLOOKUP(L3756,[1]listaMateriales!A:E,5,0),0)*N3756/1000</f>
        <v>0</v>
      </c>
      <c r="X3756" s="6">
        <f>+IF(W3756=0,0,T3756/W3756)</f>
        <v>0</v>
      </c>
      <c r="Y3756" s="1" t="str">
        <f>MID(L3756,14,1)</f>
        <v/>
      </c>
      <c r="Z3756" s="2" t="str">
        <f>IF(IFERROR(FIND("PUL",M3756,1),0)&gt;1,"pulido","no")</f>
        <v>no</v>
      </c>
      <c r="AA3756" s="2" t="str">
        <f>IF(IFERROR(FIND("BIOC",M3756,1),0)&gt;1,"BIOCITY","no")</f>
        <v>no</v>
      </c>
      <c r="AB3756" s="2">
        <f>IFERROR(SEARCH("INT",F3756,1),0)+IFERROR(SEARCH("DEV",F3756,1),0)+IFERROR(SEARCH("FC",F3756,1),0)+IFERROR(SEARCH("USD",F3756,1),0)</f>
        <v>0</v>
      </c>
    </row>
    <row r="3757" spans="20:28" x14ac:dyDescent="0.2">
      <c r="T3757" s="6">
        <f>+S3757*N3757</f>
        <v>0</v>
      </c>
      <c r="U3757" s="6">
        <f>+S3757*Q3757</f>
        <v>0</v>
      </c>
      <c r="V3757" s="1" t="str">
        <f>IF(AB3757=0,IFERROR(VLOOKUP(L3757,[1]listaMateriales!A:K,11,0),"-"),"Sin producto")</f>
        <v>Sin Producto</v>
      </c>
      <c r="W3757" s="6">
        <f>+IF(OR(K3757="27",K3757="28",K3757="29"),VLOOKUP(L3757,[1]listaMateriales!A:E,5,0),0)*N3757/1000</f>
        <v>0</v>
      </c>
      <c r="X3757" s="6">
        <f>+IF(W3757=0,0,T3757/W3757)</f>
        <v>0</v>
      </c>
      <c r="Y3757" s="1" t="str">
        <f>MID(L3757,14,1)</f>
        <v/>
      </c>
      <c r="Z3757" s="2" t="str">
        <f>IF(IFERROR(FIND("PUL",M3757,1),0)&gt;1,"pulido","no")</f>
        <v>no</v>
      </c>
      <c r="AA3757" s="2" t="str">
        <f>IF(IFERROR(FIND("BIOC",M3757,1),0)&gt;1,"BIOCITY","no")</f>
        <v>no</v>
      </c>
      <c r="AB3757" s="2">
        <f>IFERROR(SEARCH("INT",F3757,1),0)+IFERROR(SEARCH("DEV",F3757,1),0)+IFERROR(SEARCH("FC",F3757,1),0)+IFERROR(SEARCH("USD",F3757,1),0)</f>
        <v>0</v>
      </c>
    </row>
    <row r="3758" spans="20:28" x14ac:dyDescent="0.2">
      <c r="T3758" s="6">
        <f>+S3758*N3758</f>
        <v>0</v>
      </c>
      <c r="U3758" s="6">
        <f>+S3758*Q3758</f>
        <v>0</v>
      </c>
      <c r="V3758" s="1" t="str">
        <f>IF(AB3758=0,IFERROR(VLOOKUP(L3758,[1]listaMateriales!A:K,11,0),"-"),"Sin producto")</f>
        <v>Sin Producto</v>
      </c>
      <c r="W3758" s="6">
        <f>+IF(OR(K3758="27",K3758="28",K3758="29"),VLOOKUP(L3758,[1]listaMateriales!A:E,5,0),0)*N3758/1000</f>
        <v>0</v>
      </c>
      <c r="X3758" s="6">
        <f>+IF(W3758=0,0,T3758/W3758)</f>
        <v>0</v>
      </c>
      <c r="Y3758" s="1" t="str">
        <f>MID(L3758,14,1)</f>
        <v/>
      </c>
      <c r="Z3758" s="2" t="str">
        <f>IF(IFERROR(FIND("PUL",M3758,1),0)&gt;1,"pulido","no")</f>
        <v>no</v>
      </c>
      <c r="AA3758" s="2" t="str">
        <f>IF(IFERROR(FIND("BIOC",M3758,1),0)&gt;1,"BIOCITY","no")</f>
        <v>no</v>
      </c>
      <c r="AB3758" s="2">
        <f>IFERROR(SEARCH("INT",F3758,1),0)+IFERROR(SEARCH("DEV",F3758,1),0)+IFERROR(SEARCH("FC",F3758,1),0)+IFERROR(SEARCH("USD",F3758,1),0)</f>
        <v>0</v>
      </c>
    </row>
    <row r="3759" spans="20:28" x14ac:dyDescent="0.2">
      <c r="T3759" s="6">
        <f>+S3759*N3759</f>
        <v>0</v>
      </c>
      <c r="U3759" s="6">
        <f>+S3759*Q3759</f>
        <v>0</v>
      </c>
      <c r="V3759" s="1" t="str">
        <f>IF(AB3759=0,IFERROR(VLOOKUP(L3759,[1]listaMateriales!A:K,11,0),"-"),"Sin producto")</f>
        <v>Sin Producto</v>
      </c>
      <c r="W3759" s="6">
        <f>+IF(OR(K3759="27",K3759="28",K3759="29"),VLOOKUP(L3759,[1]listaMateriales!A:E,5,0),0)*N3759/1000</f>
        <v>0</v>
      </c>
      <c r="X3759" s="6">
        <f>+IF(W3759=0,0,T3759/W3759)</f>
        <v>0</v>
      </c>
      <c r="Y3759" s="1" t="str">
        <f>MID(L3759,14,1)</f>
        <v/>
      </c>
      <c r="Z3759" s="2" t="str">
        <f>IF(IFERROR(FIND("PUL",M3759,1),0)&gt;1,"pulido","no")</f>
        <v>no</v>
      </c>
      <c r="AA3759" s="2" t="str">
        <f>IF(IFERROR(FIND("BIOC",M3759,1),0)&gt;1,"BIOCITY","no")</f>
        <v>no</v>
      </c>
      <c r="AB3759" s="2">
        <f>IFERROR(SEARCH("INT",F3759,1),0)+IFERROR(SEARCH("DEV",F3759,1),0)+IFERROR(SEARCH("FC",F3759,1),0)+IFERROR(SEARCH("USD",F3759,1),0)</f>
        <v>0</v>
      </c>
    </row>
    <row r="3760" spans="20:28" x14ac:dyDescent="0.2">
      <c r="T3760" s="6">
        <f>+S3760*N3760</f>
        <v>0</v>
      </c>
      <c r="U3760" s="6">
        <f>+S3760*Q3760</f>
        <v>0</v>
      </c>
      <c r="V3760" s="1" t="str">
        <f>IF(AB3760=0,IFERROR(VLOOKUP(L3760,[1]listaMateriales!A:K,11,0),"-"),"Sin producto")</f>
        <v>Sin Producto</v>
      </c>
      <c r="W3760" s="6">
        <f>+IF(OR(K3760="27",K3760="28",K3760="29"),VLOOKUP(L3760,[1]listaMateriales!A:E,5,0),0)*N3760/1000</f>
        <v>0</v>
      </c>
      <c r="X3760" s="6">
        <f>+IF(W3760=0,0,T3760/W3760)</f>
        <v>0</v>
      </c>
      <c r="Y3760" s="1" t="str">
        <f>MID(L3760,14,1)</f>
        <v/>
      </c>
      <c r="Z3760" s="2" t="str">
        <f>IF(IFERROR(FIND("PUL",M3760,1),0)&gt;1,"pulido","no")</f>
        <v>no</v>
      </c>
      <c r="AA3760" s="2" t="str">
        <f>IF(IFERROR(FIND("BIOC",M3760,1),0)&gt;1,"BIOCITY","no")</f>
        <v>no</v>
      </c>
      <c r="AB3760" s="2">
        <f>IFERROR(SEARCH("INT",F3760,1),0)+IFERROR(SEARCH("DEV",F3760,1),0)+IFERROR(SEARCH("FC",F3760,1),0)+IFERROR(SEARCH("USD",F3760,1),0)</f>
        <v>0</v>
      </c>
    </row>
    <row r="3761" spans="20:28" x14ac:dyDescent="0.2">
      <c r="T3761" s="6">
        <f>+S3761*N3761</f>
        <v>0</v>
      </c>
      <c r="U3761" s="6">
        <f>+S3761*Q3761</f>
        <v>0</v>
      </c>
      <c r="V3761" s="1" t="str">
        <f>IF(AB3761=0,IFERROR(VLOOKUP(L3761,[1]listaMateriales!A:K,11,0),"-"),"Sin producto")</f>
        <v>Sin Producto</v>
      </c>
      <c r="W3761" s="6">
        <f>+IF(OR(K3761="27",K3761="28",K3761="29"),VLOOKUP(L3761,[1]listaMateriales!A:E,5,0),0)*N3761/1000</f>
        <v>0</v>
      </c>
      <c r="X3761" s="6">
        <f>+IF(W3761=0,0,T3761/W3761)</f>
        <v>0</v>
      </c>
      <c r="Y3761" s="1" t="str">
        <f>MID(L3761,14,1)</f>
        <v/>
      </c>
      <c r="Z3761" s="2" t="str">
        <f>IF(IFERROR(FIND("PUL",M3761,1),0)&gt;1,"pulido","no")</f>
        <v>no</v>
      </c>
      <c r="AA3761" s="2" t="str">
        <f>IF(IFERROR(FIND("BIOC",M3761,1),0)&gt;1,"BIOCITY","no")</f>
        <v>no</v>
      </c>
      <c r="AB3761" s="2">
        <f>IFERROR(SEARCH("INT",F3761,1),0)+IFERROR(SEARCH("DEV",F3761,1),0)+IFERROR(SEARCH("FC",F3761,1),0)+IFERROR(SEARCH("USD",F3761,1),0)</f>
        <v>0</v>
      </c>
    </row>
    <row r="3762" spans="20:28" x14ac:dyDescent="0.2">
      <c r="T3762" s="6">
        <f>+S3762*N3762</f>
        <v>0</v>
      </c>
      <c r="U3762" s="6">
        <f>+S3762*Q3762</f>
        <v>0</v>
      </c>
      <c r="V3762" s="1" t="str">
        <f>IF(AB3762=0,IFERROR(VLOOKUP(L3762,[1]listaMateriales!A:K,11,0),"-"),"Sin producto")</f>
        <v>Sin Producto</v>
      </c>
      <c r="W3762" s="6">
        <f>+IF(OR(K3762="27",K3762="28",K3762="29"),VLOOKUP(L3762,[1]listaMateriales!A:E,5,0),0)*N3762/1000</f>
        <v>0</v>
      </c>
      <c r="X3762" s="6">
        <f>+IF(W3762=0,0,T3762/W3762)</f>
        <v>0</v>
      </c>
      <c r="Y3762" s="1" t="str">
        <f>MID(L3762,14,1)</f>
        <v/>
      </c>
      <c r="Z3762" s="2" t="str">
        <f>IF(IFERROR(FIND("PUL",M3762,1),0)&gt;1,"pulido","no")</f>
        <v>no</v>
      </c>
      <c r="AA3762" s="2" t="str">
        <f>IF(IFERROR(FIND("BIOC",M3762,1),0)&gt;1,"BIOCITY","no")</f>
        <v>no</v>
      </c>
      <c r="AB3762" s="2">
        <f>IFERROR(SEARCH("INT",F3762,1),0)+IFERROR(SEARCH("DEV",F3762,1),0)+IFERROR(SEARCH("FC",F3762,1),0)+IFERROR(SEARCH("USD",F3762,1),0)</f>
        <v>0</v>
      </c>
    </row>
    <row r="3763" spans="20:28" x14ac:dyDescent="0.2">
      <c r="T3763" s="6">
        <f>+S3763*N3763</f>
        <v>0</v>
      </c>
      <c r="U3763" s="6">
        <f>+S3763*Q3763</f>
        <v>0</v>
      </c>
      <c r="V3763" s="1" t="str">
        <f>IF(AB3763=0,IFERROR(VLOOKUP(L3763,[1]listaMateriales!A:K,11,0),"-"),"Sin producto")</f>
        <v>Sin Producto</v>
      </c>
      <c r="W3763" s="6">
        <f>+IF(OR(K3763="27",K3763="28",K3763="29"),VLOOKUP(L3763,[1]listaMateriales!A:E,5,0),0)*N3763/1000</f>
        <v>0</v>
      </c>
      <c r="X3763" s="6">
        <f>+IF(W3763=0,0,T3763/W3763)</f>
        <v>0</v>
      </c>
      <c r="Y3763" s="1" t="str">
        <f>MID(L3763,14,1)</f>
        <v/>
      </c>
      <c r="Z3763" s="2" t="str">
        <f>IF(IFERROR(FIND("PUL",M3763,1),0)&gt;1,"pulido","no")</f>
        <v>no</v>
      </c>
      <c r="AA3763" s="2" t="str">
        <f>IF(IFERROR(FIND("BIOC",M3763,1),0)&gt;1,"BIOCITY","no")</f>
        <v>no</v>
      </c>
      <c r="AB3763" s="2">
        <f>IFERROR(SEARCH("INT",F3763,1),0)+IFERROR(SEARCH("DEV",F3763,1),0)+IFERROR(SEARCH("FC",F3763,1),0)+IFERROR(SEARCH("USD",F3763,1),0)</f>
        <v>0</v>
      </c>
    </row>
    <row r="3764" spans="20:28" x14ac:dyDescent="0.2">
      <c r="T3764" s="6">
        <f>+S3764*N3764</f>
        <v>0</v>
      </c>
      <c r="U3764" s="6">
        <f>+S3764*Q3764</f>
        <v>0</v>
      </c>
      <c r="V3764" s="1" t="str">
        <f>IF(AB3764=0,IFERROR(VLOOKUP(L3764,[1]listaMateriales!A:K,11,0),"-"),"Sin producto")</f>
        <v>Sin Producto</v>
      </c>
      <c r="W3764" s="6">
        <f>+IF(OR(K3764="27",K3764="28",K3764="29"),VLOOKUP(L3764,[1]listaMateriales!A:E,5,0),0)*N3764/1000</f>
        <v>0</v>
      </c>
      <c r="X3764" s="6">
        <f>+IF(W3764=0,0,T3764/W3764)</f>
        <v>0</v>
      </c>
      <c r="Y3764" s="1" t="str">
        <f>MID(L3764,14,1)</f>
        <v/>
      </c>
      <c r="Z3764" s="2" t="str">
        <f>IF(IFERROR(FIND("PUL",M3764,1),0)&gt;1,"pulido","no")</f>
        <v>no</v>
      </c>
      <c r="AA3764" s="2" t="str">
        <f>IF(IFERROR(FIND("BIOC",M3764,1),0)&gt;1,"BIOCITY","no")</f>
        <v>no</v>
      </c>
      <c r="AB3764" s="2">
        <f>IFERROR(SEARCH("INT",F3764,1),0)+IFERROR(SEARCH("DEV",F3764,1),0)+IFERROR(SEARCH("FC",F3764,1),0)+IFERROR(SEARCH("USD",F3764,1),0)</f>
        <v>0</v>
      </c>
    </row>
    <row r="3765" spans="20:28" x14ac:dyDescent="0.2">
      <c r="T3765" s="6">
        <f>+S3765*N3765</f>
        <v>0</v>
      </c>
      <c r="U3765" s="6">
        <f>+S3765*Q3765</f>
        <v>0</v>
      </c>
      <c r="V3765" s="1" t="str">
        <f>IF(AB3765=0,IFERROR(VLOOKUP(L3765,[1]listaMateriales!A:K,11,0),"-"),"Sin producto")</f>
        <v>Sin Producto</v>
      </c>
      <c r="W3765" s="6">
        <f>+IF(OR(K3765="27",K3765="28",K3765="29"),VLOOKUP(L3765,[1]listaMateriales!A:E,5,0),0)*N3765/1000</f>
        <v>0</v>
      </c>
      <c r="X3765" s="6">
        <f>+IF(W3765=0,0,T3765/W3765)</f>
        <v>0</v>
      </c>
      <c r="Y3765" s="1" t="str">
        <f>MID(L3765,14,1)</f>
        <v/>
      </c>
      <c r="Z3765" s="2" t="str">
        <f>IF(IFERROR(FIND("PUL",M3765,1),0)&gt;1,"pulido","no")</f>
        <v>no</v>
      </c>
      <c r="AA3765" s="2" t="str">
        <f>IF(IFERROR(FIND("BIOC",M3765,1),0)&gt;1,"BIOCITY","no")</f>
        <v>no</v>
      </c>
      <c r="AB3765" s="2">
        <f>IFERROR(SEARCH("INT",F3765,1),0)+IFERROR(SEARCH("DEV",F3765,1),0)+IFERROR(SEARCH("FC",F3765,1),0)+IFERROR(SEARCH("USD",F3765,1),0)</f>
        <v>0</v>
      </c>
    </row>
    <row r="3766" spans="20:28" x14ac:dyDescent="0.2">
      <c r="T3766" s="6">
        <f>+S3766*N3766</f>
        <v>0</v>
      </c>
      <c r="U3766" s="6">
        <f>+S3766*Q3766</f>
        <v>0</v>
      </c>
      <c r="V3766" s="1" t="str">
        <f>IF(AB3766=0,IFERROR(VLOOKUP(L3766,[1]listaMateriales!A:K,11,0),"-"),"Sin producto")</f>
        <v>Sin Producto</v>
      </c>
      <c r="W3766" s="6">
        <f>+IF(OR(K3766="27",K3766="28",K3766="29"),VLOOKUP(L3766,[1]listaMateriales!A:E,5,0),0)*N3766/1000</f>
        <v>0</v>
      </c>
      <c r="X3766" s="6">
        <f>+IF(W3766=0,0,T3766/W3766)</f>
        <v>0</v>
      </c>
      <c r="Y3766" s="1" t="str">
        <f>MID(L3766,14,1)</f>
        <v/>
      </c>
      <c r="Z3766" s="2" t="str">
        <f>IF(IFERROR(FIND("PUL",M3766,1),0)&gt;1,"pulido","no")</f>
        <v>no</v>
      </c>
      <c r="AA3766" s="2" t="str">
        <f>IF(IFERROR(FIND("BIOC",M3766,1),0)&gt;1,"BIOCITY","no")</f>
        <v>no</v>
      </c>
      <c r="AB3766" s="2">
        <f>IFERROR(SEARCH("INT",F3766,1),0)+IFERROR(SEARCH("DEV",F3766,1),0)+IFERROR(SEARCH("FC",F3766,1),0)+IFERROR(SEARCH("USD",F3766,1),0)</f>
        <v>0</v>
      </c>
    </row>
    <row r="3767" spans="20:28" x14ac:dyDescent="0.2">
      <c r="T3767" s="6">
        <f>+S3767*N3767</f>
        <v>0</v>
      </c>
      <c r="U3767" s="6">
        <f>+S3767*Q3767</f>
        <v>0</v>
      </c>
      <c r="V3767" s="1" t="str">
        <f>IF(AB3767=0,IFERROR(VLOOKUP(L3767,[1]listaMateriales!A:K,11,0),"-"),"Sin producto")</f>
        <v>Sin Producto</v>
      </c>
      <c r="W3767" s="6">
        <f>+IF(OR(K3767="27",K3767="28",K3767="29"),VLOOKUP(L3767,[1]listaMateriales!A:E,5,0),0)*N3767/1000</f>
        <v>0</v>
      </c>
      <c r="X3767" s="6">
        <f>+IF(W3767=0,0,T3767/W3767)</f>
        <v>0</v>
      </c>
      <c r="Y3767" s="1" t="str">
        <f>MID(L3767,14,1)</f>
        <v/>
      </c>
      <c r="Z3767" s="2" t="str">
        <f>IF(IFERROR(FIND("PUL",M3767,1),0)&gt;1,"pulido","no")</f>
        <v>no</v>
      </c>
      <c r="AA3767" s="2" t="str">
        <f>IF(IFERROR(FIND("BIOC",M3767,1),0)&gt;1,"BIOCITY","no")</f>
        <v>no</v>
      </c>
      <c r="AB3767" s="2">
        <f>IFERROR(SEARCH("INT",F3767,1),0)+IFERROR(SEARCH("DEV",F3767,1),0)+IFERROR(SEARCH("FC",F3767,1),0)+IFERROR(SEARCH("USD",F3767,1),0)</f>
        <v>0</v>
      </c>
    </row>
    <row r="3768" spans="20:28" x14ac:dyDescent="0.2">
      <c r="T3768" s="6">
        <f>+S3768*N3768</f>
        <v>0</v>
      </c>
      <c r="U3768" s="6">
        <f>+S3768*Q3768</f>
        <v>0</v>
      </c>
      <c r="V3768" s="1" t="str">
        <f>IF(AB3768=0,IFERROR(VLOOKUP(L3768,[1]listaMateriales!A:K,11,0),"-"),"Sin producto")</f>
        <v>Sin Producto</v>
      </c>
      <c r="W3768" s="6">
        <f>+IF(OR(K3768="27",K3768="28",K3768="29"),VLOOKUP(L3768,[1]listaMateriales!A:E,5,0),0)*N3768/1000</f>
        <v>0</v>
      </c>
      <c r="X3768" s="6">
        <f>+IF(W3768=0,0,T3768/W3768)</f>
        <v>0</v>
      </c>
      <c r="Y3768" s="1" t="str">
        <f>MID(L3768,14,1)</f>
        <v/>
      </c>
      <c r="Z3768" s="2" t="str">
        <f>IF(IFERROR(FIND("PUL",M3768,1),0)&gt;1,"pulido","no")</f>
        <v>no</v>
      </c>
      <c r="AA3768" s="2" t="str">
        <f>IF(IFERROR(FIND("BIOC",M3768,1),0)&gt;1,"BIOCITY","no")</f>
        <v>no</v>
      </c>
      <c r="AB3768" s="2">
        <f>IFERROR(SEARCH("INT",F3768,1),0)+IFERROR(SEARCH("DEV",F3768,1),0)+IFERROR(SEARCH("FC",F3768,1),0)+IFERROR(SEARCH("USD",F3768,1),0)</f>
        <v>0</v>
      </c>
    </row>
    <row r="3769" spans="20:28" x14ac:dyDescent="0.2">
      <c r="T3769" s="6">
        <f>+S3769*N3769</f>
        <v>0</v>
      </c>
      <c r="U3769" s="6">
        <f>+S3769*Q3769</f>
        <v>0</v>
      </c>
      <c r="V3769" s="1" t="str">
        <f>IF(AB3769=0,IFERROR(VLOOKUP(L3769,[1]listaMateriales!A:K,11,0),"-"),"Sin producto")</f>
        <v>Sin Producto</v>
      </c>
      <c r="W3769" s="6">
        <f>+IF(OR(K3769="27",K3769="28",K3769="29"),VLOOKUP(L3769,[1]listaMateriales!A:E,5,0),0)*N3769/1000</f>
        <v>0</v>
      </c>
      <c r="X3769" s="6">
        <f>+IF(W3769=0,0,T3769/W3769)</f>
        <v>0</v>
      </c>
      <c r="Y3769" s="1" t="str">
        <f>MID(L3769,14,1)</f>
        <v/>
      </c>
      <c r="Z3769" s="2" t="str">
        <f>IF(IFERROR(FIND("PUL",M3769,1),0)&gt;1,"pulido","no")</f>
        <v>no</v>
      </c>
      <c r="AA3769" s="2" t="str">
        <f>IF(IFERROR(FIND("BIOC",M3769,1),0)&gt;1,"BIOCITY","no")</f>
        <v>no</v>
      </c>
      <c r="AB3769" s="2">
        <f>IFERROR(SEARCH("INT",F3769,1),0)+IFERROR(SEARCH("DEV",F3769,1),0)+IFERROR(SEARCH("FC",F3769,1),0)+IFERROR(SEARCH("USD",F3769,1),0)</f>
        <v>0</v>
      </c>
    </row>
    <row r="3770" spans="20:28" x14ac:dyDescent="0.2">
      <c r="T3770" s="6">
        <f>+S3770*N3770</f>
        <v>0</v>
      </c>
      <c r="U3770" s="6">
        <f>+S3770*Q3770</f>
        <v>0</v>
      </c>
      <c r="V3770" s="1" t="str">
        <f>IF(AB3770=0,IFERROR(VLOOKUP(L3770,[1]listaMateriales!A:K,11,0),"-"),"Sin producto")</f>
        <v>Sin Producto</v>
      </c>
      <c r="W3770" s="6">
        <f>+IF(OR(K3770="27",K3770="28",K3770="29"),VLOOKUP(L3770,[1]listaMateriales!A:E,5,0),0)*N3770/1000</f>
        <v>0</v>
      </c>
      <c r="X3770" s="6">
        <f>+IF(W3770=0,0,T3770/W3770)</f>
        <v>0</v>
      </c>
      <c r="Y3770" s="1" t="str">
        <f>MID(L3770,14,1)</f>
        <v/>
      </c>
      <c r="Z3770" s="2" t="str">
        <f>IF(IFERROR(FIND("PUL",M3770,1),0)&gt;1,"pulido","no")</f>
        <v>no</v>
      </c>
      <c r="AA3770" s="2" t="str">
        <f>IF(IFERROR(FIND("BIOC",M3770,1),0)&gt;1,"BIOCITY","no")</f>
        <v>no</v>
      </c>
      <c r="AB3770" s="2">
        <f>IFERROR(SEARCH("INT",F3770,1),0)+IFERROR(SEARCH("DEV",F3770,1),0)+IFERROR(SEARCH("FC",F3770,1),0)+IFERROR(SEARCH("USD",F3770,1),0)</f>
        <v>0</v>
      </c>
    </row>
    <row r="3771" spans="20:28" x14ac:dyDescent="0.2">
      <c r="T3771" s="6">
        <f>+S3771*N3771</f>
        <v>0</v>
      </c>
      <c r="U3771" s="6">
        <f>+S3771*Q3771</f>
        <v>0</v>
      </c>
      <c r="V3771" s="1" t="str">
        <f>IF(AB3771=0,IFERROR(VLOOKUP(L3771,[1]listaMateriales!A:K,11,0),"-"),"Sin producto")</f>
        <v>Sin Producto</v>
      </c>
      <c r="W3771" s="6">
        <f>+IF(OR(K3771="27",K3771="28",K3771="29"),VLOOKUP(L3771,[1]listaMateriales!A:E,5,0),0)*N3771/1000</f>
        <v>0</v>
      </c>
      <c r="X3771" s="6">
        <f>+IF(W3771=0,0,T3771/W3771)</f>
        <v>0</v>
      </c>
      <c r="Y3771" s="1" t="str">
        <f>MID(L3771,14,1)</f>
        <v/>
      </c>
      <c r="Z3771" s="2" t="str">
        <f>IF(IFERROR(FIND("PUL",M3771,1),0)&gt;1,"pulido","no")</f>
        <v>no</v>
      </c>
      <c r="AA3771" s="2" t="str">
        <f>IF(IFERROR(FIND("BIOC",M3771,1),0)&gt;1,"BIOCITY","no")</f>
        <v>no</v>
      </c>
      <c r="AB3771" s="2">
        <f>IFERROR(SEARCH("INT",F3771,1),0)+IFERROR(SEARCH("DEV",F3771,1),0)+IFERROR(SEARCH("FC",F3771,1),0)+IFERROR(SEARCH("USD",F3771,1),0)</f>
        <v>0</v>
      </c>
    </row>
    <row r="3772" spans="20:28" x14ac:dyDescent="0.2">
      <c r="T3772" s="6">
        <f>+S3772*N3772</f>
        <v>0</v>
      </c>
      <c r="U3772" s="6">
        <f>+S3772*Q3772</f>
        <v>0</v>
      </c>
      <c r="V3772" s="1" t="str">
        <f>IF(AB3772=0,IFERROR(VLOOKUP(L3772,[1]listaMateriales!A:K,11,0),"-"),"Sin producto")</f>
        <v>Sin Producto</v>
      </c>
      <c r="W3772" s="6">
        <f>+IF(OR(K3772="27",K3772="28",K3772="29"),VLOOKUP(L3772,[1]listaMateriales!A:E,5,0),0)*N3772/1000</f>
        <v>0</v>
      </c>
      <c r="X3772" s="6">
        <f>+IF(W3772=0,0,T3772/W3772)</f>
        <v>0</v>
      </c>
      <c r="Y3772" s="1" t="str">
        <f>MID(L3772,14,1)</f>
        <v/>
      </c>
      <c r="Z3772" s="2" t="str">
        <f>IF(IFERROR(FIND("PUL",M3772,1),0)&gt;1,"pulido","no")</f>
        <v>no</v>
      </c>
      <c r="AA3772" s="2" t="str">
        <f>IF(IFERROR(FIND("BIOC",M3772,1),0)&gt;1,"BIOCITY","no")</f>
        <v>no</v>
      </c>
      <c r="AB3772" s="2">
        <f>IFERROR(SEARCH("INT",F3772,1),0)+IFERROR(SEARCH("DEV",F3772,1),0)+IFERROR(SEARCH("FC",F3772,1),0)+IFERROR(SEARCH("USD",F3772,1),0)</f>
        <v>0</v>
      </c>
    </row>
    <row r="3773" spans="20:28" x14ac:dyDescent="0.2">
      <c r="T3773" s="6">
        <f>+S3773*N3773</f>
        <v>0</v>
      </c>
      <c r="U3773" s="6">
        <f>+S3773*Q3773</f>
        <v>0</v>
      </c>
      <c r="V3773" s="1" t="str">
        <f>IF(AB3773=0,IFERROR(VLOOKUP(L3773,[1]listaMateriales!A:K,11,0),"-"),"Sin producto")</f>
        <v>Sin Producto</v>
      </c>
      <c r="W3773" s="6">
        <f>+IF(OR(K3773="27",K3773="28",K3773="29"),VLOOKUP(L3773,[1]listaMateriales!A:E,5,0),0)*N3773/1000</f>
        <v>0</v>
      </c>
      <c r="X3773" s="6">
        <f>+IF(W3773=0,0,T3773/W3773)</f>
        <v>0</v>
      </c>
      <c r="Y3773" s="1" t="str">
        <f>MID(L3773,14,1)</f>
        <v/>
      </c>
      <c r="Z3773" s="2" t="str">
        <f>IF(IFERROR(FIND("PUL",M3773,1),0)&gt;1,"pulido","no")</f>
        <v>no</v>
      </c>
      <c r="AA3773" s="2" t="str">
        <f>IF(IFERROR(FIND("BIOC",M3773,1),0)&gt;1,"BIOCITY","no")</f>
        <v>no</v>
      </c>
      <c r="AB3773" s="2">
        <f>IFERROR(SEARCH("INT",F3773,1),0)+IFERROR(SEARCH("DEV",F3773,1),0)+IFERROR(SEARCH("FC",F3773,1),0)+IFERROR(SEARCH("USD",F3773,1),0)</f>
        <v>0</v>
      </c>
    </row>
    <row r="3774" spans="20:28" x14ac:dyDescent="0.2">
      <c r="T3774" s="6">
        <f>+S3774*N3774</f>
        <v>0</v>
      </c>
      <c r="U3774" s="6">
        <f>+S3774*Q3774</f>
        <v>0</v>
      </c>
      <c r="V3774" s="1" t="str">
        <f>IF(AB3774=0,IFERROR(VLOOKUP(L3774,[1]listaMateriales!A:K,11,0),"-"),"Sin producto")</f>
        <v>Sin Producto</v>
      </c>
      <c r="W3774" s="6">
        <f>+IF(OR(K3774="27",K3774="28",K3774="29"),VLOOKUP(L3774,[1]listaMateriales!A:E,5,0),0)*N3774/1000</f>
        <v>0</v>
      </c>
      <c r="X3774" s="6">
        <f>+IF(W3774=0,0,T3774/W3774)</f>
        <v>0</v>
      </c>
      <c r="Y3774" s="1" t="str">
        <f>MID(L3774,14,1)</f>
        <v/>
      </c>
      <c r="Z3774" s="2" t="str">
        <f>IF(IFERROR(FIND("PUL",M3774,1),0)&gt;1,"pulido","no")</f>
        <v>no</v>
      </c>
      <c r="AA3774" s="2" t="str">
        <f>IF(IFERROR(FIND("BIOC",M3774,1),0)&gt;1,"BIOCITY","no")</f>
        <v>no</v>
      </c>
      <c r="AB3774" s="2">
        <f>IFERROR(SEARCH("INT",F3774,1),0)+IFERROR(SEARCH("DEV",F3774,1),0)+IFERROR(SEARCH("FC",F3774,1),0)+IFERROR(SEARCH("USD",F3774,1),0)</f>
        <v>0</v>
      </c>
    </row>
    <row r="3775" spans="20:28" x14ac:dyDescent="0.2">
      <c r="T3775" s="6">
        <f>+S3775*N3775</f>
        <v>0</v>
      </c>
      <c r="U3775" s="6">
        <f>+S3775*Q3775</f>
        <v>0</v>
      </c>
      <c r="V3775" s="1" t="str">
        <f>IF(AB3775=0,IFERROR(VLOOKUP(L3775,[1]listaMateriales!A:K,11,0),"-"),"Sin producto")</f>
        <v>Sin Producto</v>
      </c>
      <c r="W3775" s="6">
        <f>+IF(OR(K3775="27",K3775="28",K3775="29"),VLOOKUP(L3775,[1]listaMateriales!A:E,5,0),0)*N3775/1000</f>
        <v>0</v>
      </c>
      <c r="X3775" s="6">
        <f>+IF(W3775=0,0,T3775/W3775)</f>
        <v>0</v>
      </c>
      <c r="Y3775" s="1" t="str">
        <f>MID(L3775,14,1)</f>
        <v/>
      </c>
      <c r="Z3775" s="2" t="str">
        <f>IF(IFERROR(FIND("PUL",M3775,1),0)&gt;1,"pulido","no")</f>
        <v>no</v>
      </c>
      <c r="AA3775" s="2" t="str">
        <f>IF(IFERROR(FIND("BIOC",M3775,1),0)&gt;1,"BIOCITY","no")</f>
        <v>no</v>
      </c>
      <c r="AB3775" s="2">
        <f>IFERROR(SEARCH("INT",F3775,1),0)+IFERROR(SEARCH("DEV",F3775,1),0)+IFERROR(SEARCH("FC",F3775,1),0)+IFERROR(SEARCH("USD",F3775,1),0)</f>
        <v>0</v>
      </c>
    </row>
    <row r="3776" spans="20:28" x14ac:dyDescent="0.2">
      <c r="T3776" s="6">
        <f>+S3776*N3776</f>
        <v>0</v>
      </c>
      <c r="U3776" s="6">
        <f>+S3776*Q3776</f>
        <v>0</v>
      </c>
      <c r="V3776" s="1" t="str">
        <f>IF(AB3776=0,IFERROR(VLOOKUP(L3776,[1]listaMateriales!A:K,11,0),"-"),"Sin producto")</f>
        <v>Sin Producto</v>
      </c>
      <c r="W3776" s="6">
        <f>+IF(OR(K3776="27",K3776="28",K3776="29"),VLOOKUP(L3776,[1]listaMateriales!A:E,5,0),0)*N3776/1000</f>
        <v>0</v>
      </c>
      <c r="X3776" s="6">
        <f>+IF(W3776=0,0,T3776/W3776)</f>
        <v>0</v>
      </c>
      <c r="Y3776" s="1" t="str">
        <f>MID(L3776,14,1)</f>
        <v/>
      </c>
      <c r="Z3776" s="2" t="str">
        <f>IF(IFERROR(FIND("PUL",M3776,1),0)&gt;1,"pulido","no")</f>
        <v>no</v>
      </c>
      <c r="AA3776" s="2" t="str">
        <f>IF(IFERROR(FIND("BIOC",M3776,1),0)&gt;1,"BIOCITY","no")</f>
        <v>no</v>
      </c>
      <c r="AB3776" s="2">
        <f>IFERROR(SEARCH("INT",F3776,1),0)+IFERROR(SEARCH("DEV",F3776,1),0)+IFERROR(SEARCH("FC",F3776,1),0)+IFERROR(SEARCH("USD",F3776,1),0)</f>
        <v>0</v>
      </c>
    </row>
    <row r="3777" spans="20:28" x14ac:dyDescent="0.2">
      <c r="T3777" s="6">
        <f>+S3777*N3777</f>
        <v>0</v>
      </c>
      <c r="U3777" s="6">
        <f>+S3777*Q3777</f>
        <v>0</v>
      </c>
      <c r="V3777" s="1" t="str">
        <f>IF(AB3777=0,IFERROR(VLOOKUP(L3777,[1]listaMateriales!A:K,11,0),"-"),"Sin producto")</f>
        <v>Sin Producto</v>
      </c>
      <c r="W3777" s="6">
        <f>+IF(OR(K3777="27",K3777="28",K3777="29"),VLOOKUP(L3777,[1]listaMateriales!A:E,5,0),0)*N3777/1000</f>
        <v>0</v>
      </c>
      <c r="X3777" s="6">
        <f>+IF(W3777=0,0,T3777/W3777)</f>
        <v>0</v>
      </c>
      <c r="Y3777" s="1" t="str">
        <f>MID(L3777,14,1)</f>
        <v/>
      </c>
      <c r="Z3777" s="2" t="str">
        <f>IF(IFERROR(FIND("PUL",M3777,1),0)&gt;1,"pulido","no")</f>
        <v>no</v>
      </c>
      <c r="AA3777" s="2" t="str">
        <f>IF(IFERROR(FIND("BIOC",M3777,1),0)&gt;1,"BIOCITY","no")</f>
        <v>no</v>
      </c>
      <c r="AB3777" s="2">
        <f>IFERROR(SEARCH("INT",F3777,1),0)+IFERROR(SEARCH("DEV",F3777,1),0)+IFERROR(SEARCH("FC",F3777,1),0)+IFERROR(SEARCH("USD",F3777,1),0)</f>
        <v>0</v>
      </c>
    </row>
    <row r="3778" spans="20:28" x14ac:dyDescent="0.2">
      <c r="T3778" s="6">
        <f>+S3778*N3778</f>
        <v>0</v>
      </c>
      <c r="U3778" s="6">
        <f>+S3778*Q3778</f>
        <v>0</v>
      </c>
      <c r="V3778" s="1" t="str">
        <f>IF(AB3778=0,IFERROR(VLOOKUP(L3778,[1]listaMateriales!A:K,11,0),"-"),"Sin producto")</f>
        <v>Sin Producto</v>
      </c>
      <c r="W3778" s="6">
        <f>+IF(OR(K3778="27",K3778="28",K3778="29"),VLOOKUP(L3778,[1]listaMateriales!A:E,5,0),0)*N3778/1000</f>
        <v>0</v>
      </c>
      <c r="X3778" s="6">
        <f>+IF(W3778=0,0,T3778/W3778)</f>
        <v>0</v>
      </c>
      <c r="Y3778" s="1" t="str">
        <f>MID(L3778,14,1)</f>
        <v/>
      </c>
      <c r="Z3778" s="2" t="str">
        <f>IF(IFERROR(FIND("PUL",M3778,1),0)&gt;1,"pulido","no")</f>
        <v>no</v>
      </c>
      <c r="AA3778" s="2" t="str">
        <f>IF(IFERROR(FIND("BIOC",M3778,1),0)&gt;1,"BIOCITY","no")</f>
        <v>no</v>
      </c>
      <c r="AB3778" s="2">
        <f>IFERROR(SEARCH("INT",F3778,1),0)+IFERROR(SEARCH("DEV",F3778,1),0)+IFERROR(SEARCH("FC",F3778,1),0)+IFERROR(SEARCH("USD",F3778,1),0)</f>
        <v>0</v>
      </c>
    </row>
    <row r="3779" spans="20:28" x14ac:dyDescent="0.2">
      <c r="T3779" s="6">
        <f>+S3779*N3779</f>
        <v>0</v>
      </c>
      <c r="U3779" s="6">
        <f>+S3779*Q3779</f>
        <v>0</v>
      </c>
      <c r="V3779" s="1" t="str">
        <f>IF(AB3779=0,IFERROR(VLOOKUP(L3779,[1]listaMateriales!A:K,11,0),"-"),"Sin producto")</f>
        <v>Sin Producto</v>
      </c>
      <c r="W3779" s="6">
        <f>+IF(OR(K3779="27",K3779="28",K3779="29"),VLOOKUP(L3779,[1]listaMateriales!A:E,5,0),0)*N3779/1000</f>
        <v>0</v>
      </c>
      <c r="X3779" s="6">
        <f>+IF(W3779=0,0,T3779/W3779)</f>
        <v>0</v>
      </c>
      <c r="Y3779" s="1" t="str">
        <f>MID(L3779,14,1)</f>
        <v/>
      </c>
      <c r="Z3779" s="2" t="str">
        <f>IF(IFERROR(FIND("PUL",M3779,1),0)&gt;1,"pulido","no")</f>
        <v>no</v>
      </c>
      <c r="AA3779" s="2" t="str">
        <f>IF(IFERROR(FIND("BIOC",M3779,1),0)&gt;1,"BIOCITY","no")</f>
        <v>no</v>
      </c>
      <c r="AB3779" s="2">
        <f>IFERROR(SEARCH("INT",F3779,1),0)+IFERROR(SEARCH("DEV",F3779,1),0)+IFERROR(SEARCH("FC",F3779,1),0)+IFERROR(SEARCH("USD",F3779,1),0)</f>
        <v>0</v>
      </c>
    </row>
    <row r="3780" spans="20:28" x14ac:dyDescent="0.2">
      <c r="T3780" s="6">
        <f>+S3780*N3780</f>
        <v>0</v>
      </c>
      <c r="U3780" s="6">
        <f>+S3780*Q3780</f>
        <v>0</v>
      </c>
      <c r="V3780" s="1" t="str">
        <f>IF(AB3780=0,IFERROR(VLOOKUP(L3780,[1]listaMateriales!A:K,11,0),"-"),"Sin producto")</f>
        <v>Sin Producto</v>
      </c>
      <c r="W3780" s="6">
        <f>+IF(OR(K3780="27",K3780="28",K3780="29"),VLOOKUP(L3780,[1]listaMateriales!A:E,5,0),0)*N3780/1000</f>
        <v>0</v>
      </c>
      <c r="X3780" s="6">
        <f>+IF(W3780=0,0,T3780/W3780)</f>
        <v>0</v>
      </c>
      <c r="Y3780" s="1" t="str">
        <f>MID(L3780,14,1)</f>
        <v/>
      </c>
      <c r="Z3780" s="2" t="str">
        <f>IF(IFERROR(FIND("PUL",M3780,1),0)&gt;1,"pulido","no")</f>
        <v>no</v>
      </c>
      <c r="AA3780" s="2" t="str">
        <f>IF(IFERROR(FIND("BIOC",M3780,1),0)&gt;1,"BIOCITY","no")</f>
        <v>no</v>
      </c>
      <c r="AB3780" s="2">
        <f>IFERROR(SEARCH("INT",F3780,1),0)+IFERROR(SEARCH("DEV",F3780,1),0)+IFERROR(SEARCH("FC",F3780,1),0)+IFERROR(SEARCH("USD",F3780,1),0)</f>
        <v>0</v>
      </c>
    </row>
    <row r="3781" spans="20:28" x14ac:dyDescent="0.2">
      <c r="T3781" s="6">
        <f>+S3781*N3781</f>
        <v>0</v>
      </c>
      <c r="U3781" s="6">
        <f>+S3781*Q3781</f>
        <v>0</v>
      </c>
      <c r="V3781" s="1" t="str">
        <f>IF(AB3781=0,IFERROR(VLOOKUP(L3781,[1]listaMateriales!A:K,11,0),"-"),"Sin producto")</f>
        <v>Sin Producto</v>
      </c>
      <c r="W3781" s="6">
        <f>+IF(OR(K3781="27",K3781="28",K3781="29"),VLOOKUP(L3781,[1]listaMateriales!A:E,5,0),0)*N3781/1000</f>
        <v>0</v>
      </c>
      <c r="X3781" s="6">
        <f>+IF(W3781=0,0,T3781/W3781)</f>
        <v>0</v>
      </c>
      <c r="Y3781" s="1" t="str">
        <f>MID(L3781,14,1)</f>
        <v/>
      </c>
      <c r="Z3781" s="2" t="str">
        <f>IF(IFERROR(FIND("PUL",M3781,1),0)&gt;1,"pulido","no")</f>
        <v>no</v>
      </c>
      <c r="AA3781" s="2" t="str">
        <f>IF(IFERROR(FIND("BIOC",M3781,1),0)&gt;1,"BIOCITY","no")</f>
        <v>no</v>
      </c>
      <c r="AB3781" s="2">
        <f>IFERROR(SEARCH("INT",F3781,1),0)+IFERROR(SEARCH("DEV",F3781,1),0)+IFERROR(SEARCH("FC",F3781,1),0)+IFERROR(SEARCH("USD",F3781,1),0)</f>
        <v>0</v>
      </c>
    </row>
    <row r="3782" spans="20:28" x14ac:dyDescent="0.2">
      <c r="T3782" s="6">
        <f>+S3782*N3782</f>
        <v>0</v>
      </c>
      <c r="U3782" s="6">
        <f>+S3782*Q3782</f>
        <v>0</v>
      </c>
      <c r="V3782" s="1" t="str">
        <f>IF(AB3782=0,IFERROR(VLOOKUP(L3782,[1]listaMateriales!A:K,11,0),"-"),"Sin producto")</f>
        <v>Sin Producto</v>
      </c>
      <c r="W3782" s="6">
        <f>+IF(OR(K3782="27",K3782="28",K3782="29"),VLOOKUP(L3782,[1]listaMateriales!A:E,5,0),0)*N3782/1000</f>
        <v>0</v>
      </c>
      <c r="X3782" s="6">
        <f>+IF(W3782=0,0,T3782/W3782)</f>
        <v>0</v>
      </c>
      <c r="Y3782" s="1" t="str">
        <f>MID(L3782,14,1)</f>
        <v/>
      </c>
      <c r="Z3782" s="2" t="str">
        <f>IF(IFERROR(FIND("PUL",M3782,1),0)&gt;1,"pulido","no")</f>
        <v>no</v>
      </c>
      <c r="AA3782" s="2" t="str">
        <f>IF(IFERROR(FIND("BIOC",M3782,1),0)&gt;1,"BIOCITY","no")</f>
        <v>no</v>
      </c>
      <c r="AB3782" s="2">
        <f>IFERROR(SEARCH("INT",F3782,1),0)+IFERROR(SEARCH("DEV",F3782,1),0)+IFERROR(SEARCH("FC",F3782,1),0)+IFERROR(SEARCH("USD",F3782,1),0)</f>
        <v>0</v>
      </c>
    </row>
    <row r="3783" spans="20:28" x14ac:dyDescent="0.2">
      <c r="T3783" s="6">
        <f>+S3783*N3783</f>
        <v>0</v>
      </c>
      <c r="U3783" s="6">
        <f>+S3783*Q3783</f>
        <v>0</v>
      </c>
      <c r="V3783" s="1" t="str">
        <f>IF(AB3783=0,IFERROR(VLOOKUP(L3783,[1]listaMateriales!A:K,11,0),"-"),"Sin producto")</f>
        <v>Sin Producto</v>
      </c>
      <c r="W3783" s="6">
        <f>+IF(OR(K3783="27",K3783="28",K3783="29"),VLOOKUP(L3783,[1]listaMateriales!A:E,5,0),0)*N3783/1000</f>
        <v>0</v>
      </c>
      <c r="X3783" s="6">
        <f>+IF(W3783=0,0,T3783/W3783)</f>
        <v>0</v>
      </c>
      <c r="Y3783" s="1" t="str">
        <f>MID(L3783,14,1)</f>
        <v/>
      </c>
      <c r="Z3783" s="2" t="str">
        <f>IF(IFERROR(FIND("PUL",M3783,1),0)&gt;1,"pulido","no")</f>
        <v>no</v>
      </c>
      <c r="AA3783" s="2" t="str">
        <f>IF(IFERROR(FIND("BIOC",M3783,1),0)&gt;1,"BIOCITY","no")</f>
        <v>no</v>
      </c>
      <c r="AB3783" s="2">
        <f>IFERROR(SEARCH("INT",F3783,1),0)+IFERROR(SEARCH("DEV",F3783,1),0)+IFERROR(SEARCH("FC",F3783,1),0)+IFERROR(SEARCH("USD",F3783,1),0)</f>
        <v>0</v>
      </c>
    </row>
    <row r="3784" spans="20:28" x14ac:dyDescent="0.2">
      <c r="T3784" s="6">
        <f>+S3784*N3784</f>
        <v>0</v>
      </c>
      <c r="U3784" s="6">
        <f>+S3784*Q3784</f>
        <v>0</v>
      </c>
      <c r="V3784" s="1" t="str">
        <f>IF(AB3784=0,IFERROR(VLOOKUP(L3784,[1]listaMateriales!A:K,11,0),"-"),"Sin producto")</f>
        <v>Sin Producto</v>
      </c>
      <c r="W3784" s="6">
        <f>+IF(OR(K3784="27",K3784="28",K3784="29"),VLOOKUP(L3784,[1]listaMateriales!A:E,5,0),0)*N3784/1000</f>
        <v>0</v>
      </c>
      <c r="X3784" s="6">
        <f>+IF(W3784=0,0,T3784/W3784)</f>
        <v>0</v>
      </c>
      <c r="Y3784" s="1" t="str">
        <f>MID(L3784,14,1)</f>
        <v/>
      </c>
      <c r="Z3784" s="2" t="str">
        <f>IF(IFERROR(FIND("PUL",M3784,1),0)&gt;1,"pulido","no")</f>
        <v>no</v>
      </c>
      <c r="AA3784" s="2" t="str">
        <f>IF(IFERROR(FIND("BIOC",M3784,1),0)&gt;1,"BIOCITY","no")</f>
        <v>no</v>
      </c>
      <c r="AB3784" s="2">
        <f>IFERROR(SEARCH("INT",F3784,1),0)+IFERROR(SEARCH("DEV",F3784,1),0)+IFERROR(SEARCH("FC",F3784,1),0)+IFERROR(SEARCH("USD",F3784,1),0)</f>
        <v>0</v>
      </c>
    </row>
    <row r="3785" spans="20:28" x14ac:dyDescent="0.2">
      <c r="T3785" s="6">
        <f>+S3785*N3785</f>
        <v>0</v>
      </c>
      <c r="U3785" s="6">
        <f>+S3785*Q3785</f>
        <v>0</v>
      </c>
      <c r="V3785" s="1" t="str">
        <f>IF(AB3785=0,IFERROR(VLOOKUP(L3785,[1]listaMateriales!A:K,11,0),"-"),"Sin producto")</f>
        <v>Sin Producto</v>
      </c>
      <c r="W3785" s="6">
        <f>+IF(OR(K3785="27",K3785="28",K3785="29"),VLOOKUP(L3785,[1]listaMateriales!A:E,5,0),0)*N3785/1000</f>
        <v>0</v>
      </c>
      <c r="X3785" s="6">
        <f>+IF(W3785=0,0,T3785/W3785)</f>
        <v>0</v>
      </c>
      <c r="Y3785" s="1" t="str">
        <f>MID(L3785,14,1)</f>
        <v/>
      </c>
      <c r="Z3785" s="2" t="str">
        <f>IF(IFERROR(FIND("PUL",M3785,1),0)&gt;1,"pulido","no")</f>
        <v>no</v>
      </c>
      <c r="AA3785" s="2" t="str">
        <f>IF(IFERROR(FIND("BIOC",M3785,1),0)&gt;1,"BIOCITY","no")</f>
        <v>no</v>
      </c>
      <c r="AB3785" s="2">
        <f>IFERROR(SEARCH("INT",F3785,1),0)+IFERROR(SEARCH("DEV",F3785,1),0)+IFERROR(SEARCH("FC",F3785,1),0)+IFERROR(SEARCH("USD",F3785,1),0)</f>
        <v>0</v>
      </c>
    </row>
    <row r="3786" spans="20:28" x14ac:dyDescent="0.2">
      <c r="T3786" s="6">
        <f>+S3786*N3786</f>
        <v>0</v>
      </c>
      <c r="U3786" s="6">
        <f>+S3786*Q3786</f>
        <v>0</v>
      </c>
      <c r="V3786" s="1" t="str">
        <f>IF(AB3786=0,IFERROR(VLOOKUP(L3786,[1]listaMateriales!A:K,11,0),"-"),"Sin producto")</f>
        <v>Sin Producto</v>
      </c>
      <c r="W3786" s="6">
        <f>+IF(OR(K3786="27",K3786="28",K3786="29"),VLOOKUP(L3786,[1]listaMateriales!A:E,5,0),0)*N3786/1000</f>
        <v>0</v>
      </c>
      <c r="X3786" s="6">
        <f>+IF(W3786=0,0,T3786/W3786)</f>
        <v>0</v>
      </c>
      <c r="Y3786" s="1" t="str">
        <f>MID(L3786,14,1)</f>
        <v/>
      </c>
      <c r="Z3786" s="2" t="str">
        <f>IF(IFERROR(FIND("PUL",M3786,1),0)&gt;1,"pulido","no")</f>
        <v>no</v>
      </c>
      <c r="AA3786" s="2" t="str">
        <f>IF(IFERROR(FIND("BIOC",M3786,1),0)&gt;1,"BIOCITY","no")</f>
        <v>no</v>
      </c>
      <c r="AB3786" s="2">
        <f>IFERROR(SEARCH("INT",F3786,1),0)+IFERROR(SEARCH("DEV",F3786,1),0)+IFERROR(SEARCH("FC",F3786,1),0)+IFERROR(SEARCH("USD",F3786,1),0)</f>
        <v>0</v>
      </c>
    </row>
    <row r="3787" spans="20:28" x14ac:dyDescent="0.2">
      <c r="T3787" s="6">
        <f>+S3787*N3787</f>
        <v>0</v>
      </c>
      <c r="U3787" s="6">
        <f>+S3787*Q3787</f>
        <v>0</v>
      </c>
      <c r="V3787" s="1" t="str">
        <f>IF(AB3787=0,IFERROR(VLOOKUP(L3787,[1]listaMateriales!A:K,11,0),"-"),"Sin producto")</f>
        <v>Sin Producto</v>
      </c>
      <c r="W3787" s="6">
        <f>+IF(OR(K3787="27",K3787="28",K3787="29"),VLOOKUP(L3787,[1]listaMateriales!A:E,5,0),0)*N3787/1000</f>
        <v>0</v>
      </c>
      <c r="X3787" s="6">
        <f>+IF(W3787=0,0,T3787/W3787)</f>
        <v>0</v>
      </c>
      <c r="Y3787" s="1" t="str">
        <f>MID(L3787,14,1)</f>
        <v/>
      </c>
      <c r="Z3787" s="2" t="str">
        <f>IF(IFERROR(FIND("PUL",M3787,1),0)&gt;1,"pulido","no")</f>
        <v>no</v>
      </c>
      <c r="AA3787" s="2" t="str">
        <f>IF(IFERROR(FIND("BIOC",M3787,1),0)&gt;1,"BIOCITY","no")</f>
        <v>no</v>
      </c>
      <c r="AB3787" s="2">
        <f>IFERROR(SEARCH("INT",F3787,1),0)+IFERROR(SEARCH("DEV",F3787,1),0)+IFERROR(SEARCH("FC",F3787,1),0)+IFERROR(SEARCH("USD",F3787,1),0)</f>
        <v>0</v>
      </c>
    </row>
    <row r="3788" spans="20:28" x14ac:dyDescent="0.2">
      <c r="T3788" s="6">
        <f>+S3788*N3788</f>
        <v>0</v>
      </c>
      <c r="U3788" s="6">
        <f>+S3788*Q3788</f>
        <v>0</v>
      </c>
      <c r="V3788" s="1" t="str">
        <f>IF(AB3788=0,IFERROR(VLOOKUP(L3788,[1]listaMateriales!A:K,11,0),"-"),"Sin producto")</f>
        <v>Sin Producto</v>
      </c>
      <c r="W3788" s="6">
        <f>+IF(OR(K3788="27",K3788="28",K3788="29"),VLOOKUP(L3788,[1]listaMateriales!A:E,5,0),0)*N3788/1000</f>
        <v>0</v>
      </c>
      <c r="X3788" s="6">
        <f>+IF(W3788=0,0,T3788/W3788)</f>
        <v>0</v>
      </c>
      <c r="Y3788" s="1" t="str">
        <f>MID(L3788,14,1)</f>
        <v/>
      </c>
      <c r="Z3788" s="2" t="str">
        <f>IF(IFERROR(FIND("PUL",M3788,1),0)&gt;1,"pulido","no")</f>
        <v>no</v>
      </c>
      <c r="AA3788" s="2" t="str">
        <f>IF(IFERROR(FIND("BIOC",M3788,1),0)&gt;1,"BIOCITY","no")</f>
        <v>no</v>
      </c>
      <c r="AB3788" s="2">
        <f>IFERROR(SEARCH("INT",F3788,1),0)+IFERROR(SEARCH("DEV",F3788,1),0)+IFERROR(SEARCH("FC",F3788,1),0)+IFERROR(SEARCH("USD",F3788,1),0)</f>
        <v>0</v>
      </c>
    </row>
    <row r="3789" spans="20:28" x14ac:dyDescent="0.2">
      <c r="T3789" s="6">
        <f>+S3789*N3789</f>
        <v>0</v>
      </c>
      <c r="U3789" s="6">
        <f>+S3789*Q3789</f>
        <v>0</v>
      </c>
      <c r="V3789" s="1" t="str">
        <f>IF(AB3789=0,IFERROR(VLOOKUP(L3789,[1]listaMateriales!A:K,11,0),"-"),"Sin producto")</f>
        <v>Sin Producto</v>
      </c>
      <c r="W3789" s="6">
        <f>+IF(OR(K3789="27",K3789="28",K3789="29"),VLOOKUP(L3789,[1]listaMateriales!A:E,5,0),0)*N3789/1000</f>
        <v>0</v>
      </c>
      <c r="X3789" s="6">
        <f>+IF(W3789=0,0,T3789/W3789)</f>
        <v>0</v>
      </c>
      <c r="Y3789" s="1" t="str">
        <f>MID(L3789,14,1)</f>
        <v/>
      </c>
      <c r="Z3789" s="2" t="str">
        <f>IF(IFERROR(FIND("PUL",M3789,1),0)&gt;1,"pulido","no")</f>
        <v>no</v>
      </c>
      <c r="AA3789" s="2" t="str">
        <f>IF(IFERROR(FIND("BIOC",M3789,1),0)&gt;1,"BIOCITY","no")</f>
        <v>no</v>
      </c>
      <c r="AB3789" s="2">
        <f>IFERROR(SEARCH("INT",F3789,1),0)+IFERROR(SEARCH("DEV",F3789,1),0)+IFERROR(SEARCH("FC",F3789,1),0)+IFERROR(SEARCH("USD",F3789,1),0)</f>
        <v>0</v>
      </c>
    </row>
    <row r="3790" spans="20:28" x14ac:dyDescent="0.2">
      <c r="T3790" s="6">
        <f>+S3790*N3790</f>
        <v>0</v>
      </c>
      <c r="U3790" s="6">
        <f>+S3790*Q3790</f>
        <v>0</v>
      </c>
      <c r="V3790" s="1" t="str">
        <f>IF(AB3790=0,IFERROR(VLOOKUP(L3790,[1]listaMateriales!A:K,11,0),"-"),"Sin producto")</f>
        <v>Sin Producto</v>
      </c>
      <c r="W3790" s="6">
        <f>+IF(OR(K3790="27",K3790="28",K3790="29"),VLOOKUP(L3790,[1]listaMateriales!A:E,5,0),0)*N3790/1000</f>
        <v>0</v>
      </c>
      <c r="X3790" s="6">
        <f>+IF(W3790=0,0,T3790/W3790)</f>
        <v>0</v>
      </c>
      <c r="Y3790" s="1" t="str">
        <f>MID(L3790,14,1)</f>
        <v/>
      </c>
      <c r="Z3790" s="2" t="str">
        <f>IF(IFERROR(FIND("PUL",M3790,1),0)&gt;1,"pulido","no")</f>
        <v>no</v>
      </c>
      <c r="AA3790" s="2" t="str">
        <f>IF(IFERROR(FIND("BIOC",M3790,1),0)&gt;1,"BIOCITY","no")</f>
        <v>no</v>
      </c>
      <c r="AB3790" s="2">
        <f>IFERROR(SEARCH("INT",F3790,1),0)+IFERROR(SEARCH("DEV",F3790,1),0)+IFERROR(SEARCH("FC",F3790,1),0)+IFERROR(SEARCH("USD",F3790,1),0)</f>
        <v>0</v>
      </c>
    </row>
    <row r="3791" spans="20:28" x14ac:dyDescent="0.2">
      <c r="T3791" s="6">
        <f>+S3791*N3791</f>
        <v>0</v>
      </c>
      <c r="U3791" s="6">
        <f>+S3791*Q3791</f>
        <v>0</v>
      </c>
      <c r="V3791" s="1" t="str">
        <f>IF(AB3791=0,IFERROR(VLOOKUP(L3791,[1]listaMateriales!A:K,11,0),"-"),"Sin producto")</f>
        <v>Sin Producto</v>
      </c>
      <c r="W3791" s="6">
        <f>+IF(OR(K3791="27",K3791="28",K3791="29"),VLOOKUP(L3791,[1]listaMateriales!A:E,5,0),0)*N3791/1000</f>
        <v>0</v>
      </c>
      <c r="X3791" s="6">
        <f>+IF(W3791=0,0,T3791/W3791)</f>
        <v>0</v>
      </c>
      <c r="Y3791" s="1" t="str">
        <f>MID(L3791,14,1)</f>
        <v/>
      </c>
      <c r="Z3791" s="2" t="str">
        <f>IF(IFERROR(FIND("PUL",M3791,1),0)&gt;1,"pulido","no")</f>
        <v>no</v>
      </c>
      <c r="AA3791" s="2" t="str">
        <f>IF(IFERROR(FIND("BIOC",M3791,1),0)&gt;1,"BIOCITY","no")</f>
        <v>no</v>
      </c>
      <c r="AB3791" s="2">
        <f>IFERROR(SEARCH("INT",F3791,1),0)+IFERROR(SEARCH("DEV",F3791,1),0)+IFERROR(SEARCH("FC",F3791,1),0)+IFERROR(SEARCH("USD",F3791,1),0)</f>
        <v>0</v>
      </c>
    </row>
    <row r="3792" spans="20:28" x14ac:dyDescent="0.2">
      <c r="T3792" s="6">
        <f>+S3792*N3792</f>
        <v>0</v>
      </c>
      <c r="U3792" s="6">
        <f>+S3792*Q3792</f>
        <v>0</v>
      </c>
      <c r="V3792" s="1" t="str">
        <f>IF(AB3792=0,IFERROR(VLOOKUP(L3792,[1]listaMateriales!A:K,11,0),"-"),"Sin producto")</f>
        <v>Sin Producto</v>
      </c>
      <c r="W3792" s="6">
        <f>+IF(OR(K3792="27",K3792="28",K3792="29"),VLOOKUP(L3792,[1]listaMateriales!A:E,5,0),0)*N3792/1000</f>
        <v>0</v>
      </c>
      <c r="X3792" s="6">
        <f>+IF(W3792=0,0,T3792/W3792)</f>
        <v>0</v>
      </c>
      <c r="Y3792" s="1" t="str">
        <f>MID(L3792,14,1)</f>
        <v/>
      </c>
      <c r="Z3792" s="2" t="str">
        <f>IF(IFERROR(FIND("PUL",M3792,1),0)&gt;1,"pulido","no")</f>
        <v>no</v>
      </c>
      <c r="AA3792" s="2" t="str">
        <f>IF(IFERROR(FIND("BIOC",M3792,1),0)&gt;1,"BIOCITY","no")</f>
        <v>no</v>
      </c>
      <c r="AB3792" s="2">
        <f>IFERROR(SEARCH("INT",F3792,1),0)+IFERROR(SEARCH("DEV",F3792,1),0)+IFERROR(SEARCH("FC",F3792,1),0)+IFERROR(SEARCH("USD",F3792,1),0)</f>
        <v>0</v>
      </c>
    </row>
    <row r="3793" spans="20:28" x14ac:dyDescent="0.2">
      <c r="T3793" s="6">
        <f>+S3793*N3793</f>
        <v>0</v>
      </c>
      <c r="U3793" s="6">
        <f>+S3793*Q3793</f>
        <v>0</v>
      </c>
      <c r="V3793" s="1" t="str">
        <f>IF(AB3793=0,IFERROR(VLOOKUP(L3793,[1]listaMateriales!A:K,11,0),"-"),"Sin producto")</f>
        <v>Sin Producto</v>
      </c>
      <c r="W3793" s="6">
        <f>+IF(OR(K3793="27",K3793="28",K3793="29"),VLOOKUP(L3793,[1]listaMateriales!A:E,5,0),0)*N3793/1000</f>
        <v>0</v>
      </c>
      <c r="X3793" s="6">
        <f>+IF(W3793=0,0,T3793/W3793)</f>
        <v>0</v>
      </c>
      <c r="Y3793" s="1" t="str">
        <f>MID(L3793,14,1)</f>
        <v/>
      </c>
      <c r="Z3793" s="2" t="str">
        <f>IF(IFERROR(FIND("PUL",M3793,1),0)&gt;1,"pulido","no")</f>
        <v>no</v>
      </c>
      <c r="AA3793" s="2" t="str">
        <f>IF(IFERROR(FIND("BIOC",M3793,1),0)&gt;1,"BIOCITY","no")</f>
        <v>no</v>
      </c>
      <c r="AB3793" s="2">
        <f>IFERROR(SEARCH("INT",F3793,1),0)+IFERROR(SEARCH("DEV",F3793,1),0)+IFERROR(SEARCH("FC",F3793,1),0)+IFERROR(SEARCH("USD",F3793,1),0)</f>
        <v>0</v>
      </c>
    </row>
    <row r="3794" spans="20:28" x14ac:dyDescent="0.2">
      <c r="T3794" s="6">
        <f>+S3794*N3794</f>
        <v>0</v>
      </c>
      <c r="U3794" s="6">
        <f>+S3794*Q3794</f>
        <v>0</v>
      </c>
      <c r="V3794" s="1" t="str">
        <f>IF(AB3794=0,IFERROR(VLOOKUP(L3794,[1]listaMateriales!A:K,11,0),"-"),"Sin producto")</f>
        <v>Sin Producto</v>
      </c>
      <c r="W3794" s="6">
        <f>+IF(OR(K3794="27",K3794="28",K3794="29"),VLOOKUP(L3794,[1]listaMateriales!A:E,5,0),0)*N3794/1000</f>
        <v>0</v>
      </c>
      <c r="X3794" s="6">
        <f>+IF(W3794=0,0,T3794/W3794)</f>
        <v>0</v>
      </c>
      <c r="Y3794" s="1" t="str">
        <f>MID(L3794,14,1)</f>
        <v/>
      </c>
      <c r="Z3794" s="2" t="str">
        <f>IF(IFERROR(FIND("PUL",M3794,1),0)&gt;1,"pulido","no")</f>
        <v>no</v>
      </c>
      <c r="AA3794" s="2" t="str">
        <f>IF(IFERROR(FIND("BIOC",M3794,1),0)&gt;1,"BIOCITY","no")</f>
        <v>no</v>
      </c>
      <c r="AB3794" s="2">
        <f>IFERROR(SEARCH("INT",F3794,1),0)+IFERROR(SEARCH("DEV",F3794,1),0)+IFERROR(SEARCH("FC",F3794,1),0)+IFERROR(SEARCH("USD",F3794,1),0)</f>
        <v>0</v>
      </c>
    </row>
    <row r="3795" spans="20:28" x14ac:dyDescent="0.2">
      <c r="T3795" s="6">
        <f>+S3795*N3795</f>
        <v>0</v>
      </c>
      <c r="U3795" s="6">
        <f>+S3795*Q3795</f>
        <v>0</v>
      </c>
      <c r="V3795" s="1" t="str">
        <f>IF(AB3795=0,IFERROR(VLOOKUP(L3795,[1]listaMateriales!A:K,11,0),"-"),"Sin producto")</f>
        <v>Sin Producto</v>
      </c>
      <c r="W3795" s="6">
        <f>+IF(OR(K3795="27",K3795="28",K3795="29"),VLOOKUP(L3795,[1]listaMateriales!A:E,5,0),0)*N3795/1000</f>
        <v>0</v>
      </c>
      <c r="X3795" s="6">
        <f>+IF(W3795=0,0,T3795/W3795)</f>
        <v>0</v>
      </c>
      <c r="Y3795" s="1" t="str">
        <f>MID(L3795,14,1)</f>
        <v/>
      </c>
      <c r="Z3795" s="2" t="str">
        <f>IF(IFERROR(FIND("PUL",M3795,1),0)&gt;1,"pulido","no")</f>
        <v>no</v>
      </c>
      <c r="AA3795" s="2" t="str">
        <f>IF(IFERROR(FIND("BIOC",M3795,1),0)&gt;1,"BIOCITY","no")</f>
        <v>no</v>
      </c>
      <c r="AB3795" s="2">
        <f>IFERROR(SEARCH("INT",F3795,1),0)+IFERROR(SEARCH("DEV",F3795,1),0)+IFERROR(SEARCH("FC",F3795,1),0)+IFERROR(SEARCH("USD",F3795,1),0)</f>
        <v>0</v>
      </c>
    </row>
    <row r="3796" spans="20:28" x14ac:dyDescent="0.2">
      <c r="T3796" s="6">
        <f>+S3796*N3796</f>
        <v>0</v>
      </c>
      <c r="U3796" s="6">
        <f>+S3796*Q3796</f>
        <v>0</v>
      </c>
      <c r="V3796" s="1" t="str">
        <f>IF(AB3796=0,IFERROR(VLOOKUP(L3796,[1]listaMateriales!A:K,11,0),"-"),"Sin producto")</f>
        <v>Sin Producto</v>
      </c>
      <c r="W3796" s="6">
        <f>+IF(OR(K3796="27",K3796="28",K3796="29"),VLOOKUP(L3796,[1]listaMateriales!A:E,5,0),0)*N3796/1000</f>
        <v>0</v>
      </c>
      <c r="X3796" s="6">
        <f>+IF(W3796=0,0,T3796/W3796)</f>
        <v>0</v>
      </c>
      <c r="Y3796" s="1" t="str">
        <f>MID(L3796,14,1)</f>
        <v/>
      </c>
      <c r="Z3796" s="2" t="str">
        <f>IF(IFERROR(FIND("PUL",M3796,1),0)&gt;1,"pulido","no")</f>
        <v>no</v>
      </c>
      <c r="AA3796" s="2" t="str">
        <f>IF(IFERROR(FIND("BIOC",M3796,1),0)&gt;1,"BIOCITY","no")</f>
        <v>no</v>
      </c>
      <c r="AB3796" s="2">
        <f>IFERROR(SEARCH("INT",F3796,1),0)+IFERROR(SEARCH("DEV",F3796,1),0)+IFERROR(SEARCH("FC",F3796,1),0)+IFERROR(SEARCH("USD",F3796,1),0)</f>
        <v>0</v>
      </c>
    </row>
    <row r="3797" spans="20:28" x14ac:dyDescent="0.2">
      <c r="T3797" s="6">
        <f>+S3797*N3797</f>
        <v>0</v>
      </c>
      <c r="U3797" s="6">
        <f>+S3797*Q3797</f>
        <v>0</v>
      </c>
      <c r="V3797" s="1" t="str">
        <f>IF(AB3797=0,IFERROR(VLOOKUP(L3797,[1]listaMateriales!A:K,11,0),"-"),"Sin producto")</f>
        <v>Sin Producto</v>
      </c>
      <c r="W3797" s="6">
        <f>+IF(OR(K3797="27",K3797="28",K3797="29"),VLOOKUP(L3797,[1]listaMateriales!A:E,5,0),0)*N3797/1000</f>
        <v>0</v>
      </c>
      <c r="X3797" s="6">
        <f>+IF(W3797=0,0,T3797/W3797)</f>
        <v>0</v>
      </c>
      <c r="Y3797" s="1" t="str">
        <f>MID(L3797,14,1)</f>
        <v/>
      </c>
      <c r="Z3797" s="2" t="str">
        <f>IF(IFERROR(FIND("PUL",M3797,1),0)&gt;1,"pulido","no")</f>
        <v>no</v>
      </c>
      <c r="AA3797" s="2" t="str">
        <f>IF(IFERROR(FIND("BIOC",M3797,1),0)&gt;1,"BIOCITY","no")</f>
        <v>no</v>
      </c>
      <c r="AB3797" s="2">
        <f>IFERROR(SEARCH("INT",F3797,1),0)+IFERROR(SEARCH("DEV",F3797,1),0)+IFERROR(SEARCH("FC",F3797,1),0)+IFERROR(SEARCH("USD",F3797,1),0)</f>
        <v>0</v>
      </c>
    </row>
    <row r="3798" spans="20:28" x14ac:dyDescent="0.2">
      <c r="T3798" s="6">
        <f>+S3798*N3798</f>
        <v>0</v>
      </c>
      <c r="U3798" s="6">
        <f>+S3798*Q3798</f>
        <v>0</v>
      </c>
      <c r="V3798" s="1" t="str">
        <f>IF(AB3798=0,IFERROR(VLOOKUP(L3798,[1]listaMateriales!A:K,11,0),"-"),"Sin producto")</f>
        <v>Sin Producto</v>
      </c>
      <c r="W3798" s="6">
        <f>+IF(OR(K3798="27",K3798="28",K3798="29"),VLOOKUP(L3798,[1]listaMateriales!A:E,5,0),0)*N3798/1000</f>
        <v>0</v>
      </c>
      <c r="X3798" s="6">
        <f>+IF(W3798=0,0,T3798/W3798)</f>
        <v>0</v>
      </c>
      <c r="Y3798" s="1" t="str">
        <f>MID(L3798,14,1)</f>
        <v/>
      </c>
      <c r="Z3798" s="2" t="str">
        <f>IF(IFERROR(FIND("PUL",M3798,1),0)&gt;1,"pulido","no")</f>
        <v>no</v>
      </c>
      <c r="AA3798" s="2" t="str">
        <f>IF(IFERROR(FIND("BIOC",M3798,1),0)&gt;1,"BIOCITY","no")</f>
        <v>no</v>
      </c>
      <c r="AB3798" s="2">
        <f>IFERROR(SEARCH("INT",F3798,1),0)+IFERROR(SEARCH("DEV",F3798,1),0)+IFERROR(SEARCH("FC",F3798,1),0)+IFERROR(SEARCH("USD",F3798,1),0)</f>
        <v>0</v>
      </c>
    </row>
    <row r="3799" spans="20:28" x14ac:dyDescent="0.2">
      <c r="T3799" s="6">
        <f>+S3799*N3799</f>
        <v>0</v>
      </c>
      <c r="U3799" s="6">
        <f>+S3799*Q3799</f>
        <v>0</v>
      </c>
      <c r="V3799" s="1" t="str">
        <f>IF(AB3799=0,IFERROR(VLOOKUP(L3799,[1]listaMateriales!A:K,11,0),"-"),"Sin producto")</f>
        <v>Sin Producto</v>
      </c>
      <c r="W3799" s="6">
        <f>+IF(OR(K3799="27",K3799="28",K3799="29"),VLOOKUP(L3799,[1]listaMateriales!A:E,5,0),0)*N3799/1000</f>
        <v>0</v>
      </c>
      <c r="X3799" s="6">
        <f>+IF(W3799=0,0,T3799/W3799)</f>
        <v>0</v>
      </c>
      <c r="Y3799" s="1" t="str">
        <f>MID(L3799,14,1)</f>
        <v/>
      </c>
      <c r="Z3799" s="2" t="str">
        <f>IF(IFERROR(FIND("PUL",M3799,1),0)&gt;1,"pulido","no")</f>
        <v>no</v>
      </c>
      <c r="AA3799" s="2" t="str">
        <f>IF(IFERROR(FIND("BIOC",M3799,1),0)&gt;1,"BIOCITY","no")</f>
        <v>no</v>
      </c>
      <c r="AB3799" s="2">
        <f>IFERROR(SEARCH("INT",F3799,1),0)+IFERROR(SEARCH("DEV",F3799,1),0)+IFERROR(SEARCH("FC",F3799,1),0)+IFERROR(SEARCH("USD",F3799,1),0)</f>
        <v>0</v>
      </c>
    </row>
    <row r="3800" spans="20:28" x14ac:dyDescent="0.2">
      <c r="T3800" s="6">
        <f>+S3800*N3800</f>
        <v>0</v>
      </c>
      <c r="U3800" s="6">
        <f>+S3800*Q3800</f>
        <v>0</v>
      </c>
      <c r="V3800" s="1" t="str">
        <f>IF(AB3800=0,IFERROR(VLOOKUP(L3800,[1]listaMateriales!A:K,11,0),"-"),"Sin producto")</f>
        <v>Sin Producto</v>
      </c>
      <c r="W3800" s="6">
        <f>+IF(OR(K3800="27",K3800="28",K3800="29"),VLOOKUP(L3800,[1]listaMateriales!A:E,5,0),0)*N3800/1000</f>
        <v>0</v>
      </c>
      <c r="X3800" s="6">
        <f>+IF(W3800=0,0,T3800/W3800)</f>
        <v>0</v>
      </c>
      <c r="Y3800" s="1" t="str">
        <f>MID(L3800,14,1)</f>
        <v/>
      </c>
      <c r="Z3800" s="2" t="str">
        <f>IF(IFERROR(FIND("PUL",M3800,1),0)&gt;1,"pulido","no")</f>
        <v>no</v>
      </c>
      <c r="AA3800" s="2" t="str">
        <f>IF(IFERROR(FIND("BIOC",M3800,1),0)&gt;1,"BIOCITY","no")</f>
        <v>no</v>
      </c>
      <c r="AB3800" s="2">
        <f>IFERROR(SEARCH("INT",F3800,1),0)+IFERROR(SEARCH("DEV",F3800,1),0)+IFERROR(SEARCH("FC",F3800,1),0)+IFERROR(SEARCH("USD",F3800,1),0)</f>
        <v>0</v>
      </c>
    </row>
    <row r="3801" spans="20:28" x14ac:dyDescent="0.2">
      <c r="T3801" s="6">
        <f>+S3801*N3801</f>
        <v>0</v>
      </c>
      <c r="U3801" s="6">
        <f>+S3801*Q3801</f>
        <v>0</v>
      </c>
      <c r="V3801" s="1" t="str">
        <f>IF(AB3801=0,IFERROR(VLOOKUP(L3801,[1]listaMateriales!A:K,11,0),"-"),"Sin producto")</f>
        <v>Sin Producto</v>
      </c>
      <c r="W3801" s="6">
        <f>+IF(OR(K3801="27",K3801="28",K3801="29"),VLOOKUP(L3801,[1]listaMateriales!A:E,5,0),0)*N3801/1000</f>
        <v>0</v>
      </c>
      <c r="X3801" s="6">
        <f>+IF(W3801=0,0,T3801/W3801)</f>
        <v>0</v>
      </c>
      <c r="Y3801" s="1" t="str">
        <f>MID(L3801,14,1)</f>
        <v/>
      </c>
      <c r="Z3801" s="2" t="str">
        <f>IF(IFERROR(FIND("PUL",M3801,1),0)&gt;1,"pulido","no")</f>
        <v>no</v>
      </c>
      <c r="AA3801" s="2" t="str">
        <f>IF(IFERROR(FIND("BIOC",M3801,1),0)&gt;1,"BIOCITY","no")</f>
        <v>no</v>
      </c>
      <c r="AB3801" s="2">
        <f>IFERROR(SEARCH("INT",F3801,1),0)+IFERROR(SEARCH("DEV",F3801,1),0)+IFERROR(SEARCH("FC",F3801,1),0)+IFERROR(SEARCH("USD",F3801,1),0)</f>
        <v>0</v>
      </c>
    </row>
    <row r="3802" spans="20:28" x14ac:dyDescent="0.2">
      <c r="T3802" s="6">
        <f>+S3802*N3802</f>
        <v>0</v>
      </c>
      <c r="U3802" s="6">
        <f>+S3802*Q3802</f>
        <v>0</v>
      </c>
      <c r="V3802" s="1" t="str">
        <f>IF(AB3802=0,IFERROR(VLOOKUP(L3802,[1]listaMateriales!A:K,11,0),"-"),"Sin producto")</f>
        <v>Sin Producto</v>
      </c>
      <c r="W3802" s="6">
        <f>+IF(OR(K3802="27",K3802="28",K3802="29"),VLOOKUP(L3802,[1]listaMateriales!A:E,5,0),0)*N3802/1000</f>
        <v>0</v>
      </c>
      <c r="X3802" s="6">
        <f>+IF(W3802=0,0,T3802/W3802)</f>
        <v>0</v>
      </c>
      <c r="Y3802" s="1" t="str">
        <f>MID(L3802,14,1)</f>
        <v/>
      </c>
      <c r="Z3802" s="2" t="str">
        <f>IF(IFERROR(FIND("PUL",M3802,1),0)&gt;1,"pulido","no")</f>
        <v>no</v>
      </c>
      <c r="AA3802" s="2" t="str">
        <f>IF(IFERROR(FIND("BIOC",M3802,1),0)&gt;1,"BIOCITY","no")</f>
        <v>no</v>
      </c>
      <c r="AB3802" s="2">
        <f>IFERROR(SEARCH("INT",F3802,1),0)+IFERROR(SEARCH("DEV",F3802,1),0)+IFERROR(SEARCH("FC",F3802,1),0)+IFERROR(SEARCH("USD",F3802,1),0)</f>
        <v>0</v>
      </c>
    </row>
    <row r="3803" spans="20:28" x14ac:dyDescent="0.2">
      <c r="T3803" s="6">
        <f>+S3803*N3803</f>
        <v>0</v>
      </c>
      <c r="U3803" s="6">
        <f>+S3803*Q3803</f>
        <v>0</v>
      </c>
      <c r="V3803" s="1" t="str">
        <f>IF(AB3803=0,IFERROR(VLOOKUP(L3803,[1]listaMateriales!A:K,11,0),"-"),"Sin producto")</f>
        <v>Sin Producto</v>
      </c>
      <c r="W3803" s="6">
        <f>+IF(OR(K3803="27",K3803="28",K3803="29"),VLOOKUP(L3803,[1]listaMateriales!A:E,5,0),0)*N3803/1000</f>
        <v>0</v>
      </c>
      <c r="X3803" s="6">
        <f>+IF(W3803=0,0,T3803/W3803)</f>
        <v>0</v>
      </c>
      <c r="Y3803" s="1" t="str">
        <f>MID(L3803,14,1)</f>
        <v/>
      </c>
      <c r="Z3803" s="2" t="str">
        <f>IF(IFERROR(FIND("PUL",M3803,1),0)&gt;1,"pulido","no")</f>
        <v>no</v>
      </c>
      <c r="AA3803" s="2" t="str">
        <f>IF(IFERROR(FIND("BIOC",M3803,1),0)&gt;1,"BIOCITY","no")</f>
        <v>no</v>
      </c>
      <c r="AB3803" s="2">
        <f>IFERROR(SEARCH("INT",F3803,1),0)+IFERROR(SEARCH("DEV",F3803,1),0)+IFERROR(SEARCH("FC",F3803,1),0)+IFERROR(SEARCH("USD",F3803,1),0)</f>
        <v>0</v>
      </c>
    </row>
    <row r="3804" spans="20:28" x14ac:dyDescent="0.2">
      <c r="T3804" s="6">
        <f>+S3804*N3804</f>
        <v>0</v>
      </c>
      <c r="U3804" s="6">
        <f>+S3804*Q3804</f>
        <v>0</v>
      </c>
      <c r="V3804" s="1" t="str">
        <f>IF(AB3804=0,IFERROR(VLOOKUP(L3804,[1]listaMateriales!A:K,11,0),"-"),"Sin producto")</f>
        <v>Sin Producto</v>
      </c>
      <c r="W3804" s="6">
        <f>+IF(OR(K3804="27",K3804="28",K3804="29"),VLOOKUP(L3804,[1]listaMateriales!A:E,5,0),0)*N3804/1000</f>
        <v>0</v>
      </c>
      <c r="X3804" s="6">
        <f>+IF(W3804=0,0,T3804/W3804)</f>
        <v>0</v>
      </c>
      <c r="Y3804" s="1" t="str">
        <f>MID(L3804,14,1)</f>
        <v/>
      </c>
      <c r="Z3804" s="2" t="str">
        <f>IF(IFERROR(FIND("PUL",M3804,1),0)&gt;1,"pulido","no")</f>
        <v>no</v>
      </c>
      <c r="AA3804" s="2" t="str">
        <f>IF(IFERROR(FIND("BIOC",M3804,1),0)&gt;1,"BIOCITY","no")</f>
        <v>no</v>
      </c>
      <c r="AB3804" s="2">
        <f>IFERROR(SEARCH("INT",F3804,1),0)+IFERROR(SEARCH("DEV",F3804,1),0)+IFERROR(SEARCH("FC",F3804,1),0)+IFERROR(SEARCH("USD",F3804,1),0)</f>
        <v>0</v>
      </c>
    </row>
    <row r="3805" spans="20:28" x14ac:dyDescent="0.2">
      <c r="T3805" s="6">
        <f>+S3805*N3805</f>
        <v>0</v>
      </c>
      <c r="U3805" s="6">
        <f>+S3805*Q3805</f>
        <v>0</v>
      </c>
      <c r="V3805" s="1" t="str">
        <f>IF(AB3805=0,IFERROR(VLOOKUP(L3805,[1]listaMateriales!A:K,11,0),"-"),"Sin producto")</f>
        <v>Sin Producto</v>
      </c>
      <c r="W3805" s="6">
        <f>+IF(OR(K3805="27",K3805="28",K3805="29"),VLOOKUP(L3805,[1]listaMateriales!A:E,5,0),0)*N3805/1000</f>
        <v>0</v>
      </c>
      <c r="X3805" s="6">
        <f>+IF(W3805=0,0,T3805/W3805)</f>
        <v>0</v>
      </c>
      <c r="Y3805" s="1" t="str">
        <f>MID(L3805,14,1)</f>
        <v/>
      </c>
      <c r="Z3805" s="2" t="str">
        <f>IF(IFERROR(FIND("PUL",M3805,1),0)&gt;1,"pulido","no")</f>
        <v>no</v>
      </c>
      <c r="AA3805" s="2" t="str">
        <f>IF(IFERROR(FIND("BIOC",M3805,1),0)&gt;1,"BIOCITY","no")</f>
        <v>no</v>
      </c>
      <c r="AB3805" s="2">
        <f>IFERROR(SEARCH("INT",F3805,1),0)+IFERROR(SEARCH("DEV",F3805,1),0)+IFERROR(SEARCH("FC",F3805,1),0)+IFERROR(SEARCH("USD",F3805,1),0)</f>
        <v>0</v>
      </c>
    </row>
    <row r="3806" spans="20:28" x14ac:dyDescent="0.2">
      <c r="T3806" s="6">
        <f>+S3806*N3806</f>
        <v>0</v>
      </c>
      <c r="U3806" s="6">
        <f>+S3806*Q3806</f>
        <v>0</v>
      </c>
      <c r="V3806" s="1" t="str">
        <f>IF(AB3806=0,IFERROR(VLOOKUP(L3806,[1]listaMateriales!A:K,11,0),"-"),"Sin producto")</f>
        <v>Sin Producto</v>
      </c>
      <c r="W3806" s="6">
        <f>+IF(OR(K3806="27",K3806="28",K3806="29"),VLOOKUP(L3806,[1]listaMateriales!A:E,5,0),0)*N3806/1000</f>
        <v>0</v>
      </c>
      <c r="X3806" s="6">
        <f>+IF(W3806=0,0,T3806/W3806)</f>
        <v>0</v>
      </c>
      <c r="Y3806" s="1" t="str">
        <f>MID(L3806,14,1)</f>
        <v/>
      </c>
      <c r="Z3806" s="2" t="str">
        <f>IF(IFERROR(FIND("PUL",M3806,1),0)&gt;1,"pulido","no")</f>
        <v>no</v>
      </c>
      <c r="AA3806" s="2" t="str">
        <f>IF(IFERROR(FIND("BIOC",M3806,1),0)&gt;1,"BIOCITY","no")</f>
        <v>no</v>
      </c>
      <c r="AB3806" s="2">
        <f>IFERROR(SEARCH("INT",F3806,1),0)+IFERROR(SEARCH("DEV",F3806,1),0)+IFERROR(SEARCH("FC",F3806,1),0)+IFERROR(SEARCH("USD",F3806,1),0)</f>
        <v>0</v>
      </c>
    </row>
    <row r="3807" spans="20:28" x14ac:dyDescent="0.2">
      <c r="T3807" s="6">
        <f>+S3807*N3807</f>
        <v>0</v>
      </c>
      <c r="U3807" s="6">
        <f>+S3807*Q3807</f>
        <v>0</v>
      </c>
      <c r="V3807" s="1" t="str">
        <f>IF(AB3807=0,IFERROR(VLOOKUP(L3807,[1]listaMateriales!A:K,11,0),"-"),"Sin producto")</f>
        <v>Sin Producto</v>
      </c>
      <c r="W3807" s="6">
        <f>+IF(OR(K3807="27",K3807="28",K3807="29"),VLOOKUP(L3807,[1]listaMateriales!A:E,5,0),0)*N3807/1000</f>
        <v>0</v>
      </c>
      <c r="X3807" s="6">
        <f>+IF(W3807=0,0,T3807/W3807)</f>
        <v>0</v>
      </c>
      <c r="Y3807" s="1" t="str">
        <f>MID(L3807,14,1)</f>
        <v/>
      </c>
      <c r="Z3807" s="2" t="str">
        <f>IF(IFERROR(FIND("PUL",M3807,1),0)&gt;1,"pulido","no")</f>
        <v>no</v>
      </c>
      <c r="AA3807" s="2" t="str">
        <f>IF(IFERROR(FIND("BIOC",M3807,1),0)&gt;1,"BIOCITY","no")</f>
        <v>no</v>
      </c>
      <c r="AB3807" s="2">
        <f>IFERROR(SEARCH("INT",F3807,1),0)+IFERROR(SEARCH("DEV",F3807,1),0)+IFERROR(SEARCH("FC",F3807,1),0)+IFERROR(SEARCH("USD",F3807,1),0)</f>
        <v>0</v>
      </c>
    </row>
    <row r="3808" spans="20:28" x14ac:dyDescent="0.2">
      <c r="T3808" s="6">
        <f>+S3808*N3808</f>
        <v>0</v>
      </c>
      <c r="U3808" s="6">
        <f>+S3808*Q3808</f>
        <v>0</v>
      </c>
      <c r="V3808" s="1" t="str">
        <f>IF(AB3808=0,IFERROR(VLOOKUP(L3808,[1]listaMateriales!A:K,11,0),"-"),"Sin producto")</f>
        <v>Sin Producto</v>
      </c>
      <c r="W3808" s="6">
        <f>+IF(OR(K3808="27",K3808="28",K3808="29"),VLOOKUP(L3808,[1]listaMateriales!A:E,5,0),0)*N3808/1000</f>
        <v>0</v>
      </c>
      <c r="X3808" s="6">
        <f>+IF(W3808=0,0,T3808/W3808)</f>
        <v>0</v>
      </c>
      <c r="Y3808" s="1" t="str">
        <f>MID(L3808,14,1)</f>
        <v/>
      </c>
      <c r="Z3808" s="2" t="str">
        <f>IF(IFERROR(FIND("PUL",M3808,1),0)&gt;1,"pulido","no")</f>
        <v>no</v>
      </c>
      <c r="AA3808" s="2" t="str">
        <f>IF(IFERROR(FIND("BIOC",M3808,1),0)&gt;1,"BIOCITY","no")</f>
        <v>no</v>
      </c>
      <c r="AB3808" s="2">
        <f>IFERROR(SEARCH("INT",F3808,1),0)+IFERROR(SEARCH("DEV",F3808,1),0)+IFERROR(SEARCH("FC",F3808,1),0)+IFERROR(SEARCH("USD",F3808,1),0)</f>
        <v>0</v>
      </c>
    </row>
    <row r="3809" spans="20:28" x14ac:dyDescent="0.2">
      <c r="T3809" s="6">
        <f>+S3809*N3809</f>
        <v>0</v>
      </c>
      <c r="U3809" s="6">
        <f>+S3809*Q3809</f>
        <v>0</v>
      </c>
      <c r="V3809" s="1" t="str">
        <f>IF(AB3809=0,IFERROR(VLOOKUP(L3809,[1]listaMateriales!A:K,11,0),"-"),"Sin producto")</f>
        <v>Sin Producto</v>
      </c>
      <c r="W3809" s="6">
        <f>+IF(OR(K3809="27",K3809="28",K3809="29"),VLOOKUP(L3809,[1]listaMateriales!A:E,5,0),0)*N3809/1000</f>
        <v>0</v>
      </c>
      <c r="X3809" s="6">
        <f>+IF(W3809=0,0,T3809/W3809)</f>
        <v>0</v>
      </c>
      <c r="Y3809" s="1" t="str">
        <f>MID(L3809,14,1)</f>
        <v/>
      </c>
      <c r="Z3809" s="2" t="str">
        <f>IF(IFERROR(FIND("PUL",M3809,1),0)&gt;1,"pulido","no")</f>
        <v>no</v>
      </c>
      <c r="AA3809" s="2" t="str">
        <f>IF(IFERROR(FIND("BIOC",M3809,1),0)&gt;1,"BIOCITY","no")</f>
        <v>no</v>
      </c>
      <c r="AB3809" s="2">
        <f>IFERROR(SEARCH("INT",F3809,1),0)+IFERROR(SEARCH("DEV",F3809,1),0)+IFERROR(SEARCH("FC",F3809,1),0)+IFERROR(SEARCH("USD",F3809,1),0)</f>
        <v>0</v>
      </c>
    </row>
    <row r="3810" spans="20:28" x14ac:dyDescent="0.2">
      <c r="T3810" s="6">
        <f>+S3810*N3810</f>
        <v>0</v>
      </c>
      <c r="U3810" s="6">
        <f>+S3810*Q3810</f>
        <v>0</v>
      </c>
      <c r="V3810" s="1" t="str">
        <f>IF(AB3810=0,IFERROR(VLOOKUP(L3810,[1]listaMateriales!A:K,11,0),"-"),"Sin producto")</f>
        <v>Sin Producto</v>
      </c>
      <c r="W3810" s="6">
        <f>+IF(OR(K3810="27",K3810="28",K3810="29"),VLOOKUP(L3810,[1]listaMateriales!A:E,5,0),0)*N3810/1000</f>
        <v>0</v>
      </c>
      <c r="X3810" s="6">
        <f>+IF(W3810=0,0,T3810/W3810)</f>
        <v>0</v>
      </c>
      <c r="Y3810" s="1" t="str">
        <f>MID(L3810,14,1)</f>
        <v/>
      </c>
      <c r="Z3810" s="2" t="str">
        <f>IF(IFERROR(FIND("PUL",M3810,1),0)&gt;1,"pulido","no")</f>
        <v>no</v>
      </c>
      <c r="AA3810" s="2" t="str">
        <f>IF(IFERROR(FIND("BIOC",M3810,1),0)&gt;1,"BIOCITY","no")</f>
        <v>no</v>
      </c>
      <c r="AB3810" s="2">
        <f>IFERROR(SEARCH("INT",F3810,1),0)+IFERROR(SEARCH("DEV",F3810,1),0)+IFERROR(SEARCH("FC",F3810,1),0)+IFERROR(SEARCH("USD",F3810,1),0)</f>
        <v>0</v>
      </c>
    </row>
    <row r="3811" spans="20:28" x14ac:dyDescent="0.2">
      <c r="T3811" s="6">
        <f>+S3811*N3811</f>
        <v>0</v>
      </c>
      <c r="U3811" s="6">
        <f>+S3811*Q3811</f>
        <v>0</v>
      </c>
      <c r="V3811" s="1" t="str">
        <f>IF(AB3811=0,IFERROR(VLOOKUP(L3811,[1]listaMateriales!A:K,11,0),"-"),"Sin producto")</f>
        <v>Sin Producto</v>
      </c>
      <c r="W3811" s="6">
        <f>+IF(OR(K3811="27",K3811="28",K3811="29"),VLOOKUP(L3811,[1]listaMateriales!A:E,5,0),0)*N3811/1000</f>
        <v>0</v>
      </c>
      <c r="X3811" s="6">
        <f>+IF(W3811=0,0,T3811/W3811)</f>
        <v>0</v>
      </c>
      <c r="Y3811" s="1" t="str">
        <f>MID(L3811,14,1)</f>
        <v/>
      </c>
      <c r="Z3811" s="2" t="str">
        <f>IF(IFERROR(FIND("PUL",M3811,1),0)&gt;1,"pulido","no")</f>
        <v>no</v>
      </c>
      <c r="AA3811" s="2" t="str">
        <f>IF(IFERROR(FIND("BIOC",M3811,1),0)&gt;1,"BIOCITY","no")</f>
        <v>no</v>
      </c>
      <c r="AB3811" s="2">
        <f>IFERROR(SEARCH("INT",F3811,1),0)+IFERROR(SEARCH("DEV",F3811,1),0)+IFERROR(SEARCH("FC",F3811,1),0)+IFERROR(SEARCH("USD",F3811,1),0)</f>
        <v>0</v>
      </c>
    </row>
    <row r="3812" spans="20:28" x14ac:dyDescent="0.2">
      <c r="T3812" s="6">
        <f>+S3812*N3812</f>
        <v>0</v>
      </c>
      <c r="U3812" s="6">
        <f>+S3812*Q3812</f>
        <v>0</v>
      </c>
      <c r="V3812" s="1" t="str">
        <f>IF(AB3812=0,IFERROR(VLOOKUP(L3812,[1]listaMateriales!A:K,11,0),"-"),"Sin producto")</f>
        <v>Sin Producto</v>
      </c>
      <c r="W3812" s="6">
        <f>+IF(OR(K3812="27",K3812="28",K3812="29"),VLOOKUP(L3812,[1]listaMateriales!A:E,5,0),0)*N3812/1000</f>
        <v>0</v>
      </c>
      <c r="X3812" s="6">
        <f>+IF(W3812=0,0,T3812/W3812)</f>
        <v>0</v>
      </c>
      <c r="Y3812" s="1" t="str">
        <f>MID(L3812,14,1)</f>
        <v/>
      </c>
      <c r="Z3812" s="2" t="str">
        <f>IF(IFERROR(FIND("PUL",M3812,1),0)&gt;1,"pulido","no")</f>
        <v>no</v>
      </c>
      <c r="AA3812" s="2" t="str">
        <f>IF(IFERROR(FIND("BIOC",M3812,1),0)&gt;1,"BIOCITY","no")</f>
        <v>no</v>
      </c>
      <c r="AB3812" s="2">
        <f>IFERROR(SEARCH("INT",F3812,1),0)+IFERROR(SEARCH("DEV",F3812,1),0)+IFERROR(SEARCH("FC",F3812,1),0)+IFERROR(SEARCH("USD",F3812,1),0)</f>
        <v>0</v>
      </c>
    </row>
    <row r="3813" spans="20:28" x14ac:dyDescent="0.2">
      <c r="T3813" s="6">
        <f>+S3813*N3813</f>
        <v>0</v>
      </c>
      <c r="U3813" s="6">
        <f>+S3813*Q3813</f>
        <v>0</v>
      </c>
      <c r="V3813" s="1" t="str">
        <f>IF(AB3813=0,IFERROR(VLOOKUP(L3813,[1]listaMateriales!A:K,11,0),"-"),"Sin producto")</f>
        <v>Sin Producto</v>
      </c>
      <c r="W3813" s="6">
        <f>+IF(OR(K3813="27",K3813="28",K3813="29"),VLOOKUP(L3813,[1]listaMateriales!A:E,5,0),0)*N3813/1000</f>
        <v>0</v>
      </c>
      <c r="X3813" s="6">
        <f>+IF(W3813=0,0,T3813/W3813)</f>
        <v>0</v>
      </c>
      <c r="Y3813" s="1" t="str">
        <f>MID(L3813,14,1)</f>
        <v/>
      </c>
      <c r="Z3813" s="2" t="str">
        <f>IF(IFERROR(FIND("PUL",M3813,1),0)&gt;1,"pulido","no")</f>
        <v>no</v>
      </c>
      <c r="AA3813" s="2" t="str">
        <f>IF(IFERROR(FIND("BIOC",M3813,1),0)&gt;1,"BIOCITY","no")</f>
        <v>no</v>
      </c>
      <c r="AB3813" s="2">
        <f>IFERROR(SEARCH("INT",F3813,1),0)+IFERROR(SEARCH("DEV",F3813,1),0)+IFERROR(SEARCH("FC",F3813,1),0)+IFERROR(SEARCH("USD",F3813,1),0)</f>
        <v>0</v>
      </c>
    </row>
    <row r="3814" spans="20:28" x14ac:dyDescent="0.2">
      <c r="T3814" s="6">
        <f>+S3814*N3814</f>
        <v>0</v>
      </c>
      <c r="U3814" s="6">
        <f>+S3814*Q3814</f>
        <v>0</v>
      </c>
      <c r="V3814" s="1" t="str">
        <f>IF(AB3814=0,IFERROR(VLOOKUP(L3814,[1]listaMateriales!A:K,11,0),"-"),"Sin producto")</f>
        <v>Sin Producto</v>
      </c>
      <c r="W3814" s="6">
        <f>+IF(OR(K3814="27",K3814="28",K3814="29"),VLOOKUP(L3814,[1]listaMateriales!A:E,5,0),0)*N3814/1000</f>
        <v>0</v>
      </c>
      <c r="X3814" s="6">
        <f>+IF(W3814=0,0,T3814/W3814)</f>
        <v>0</v>
      </c>
      <c r="Y3814" s="1" t="str">
        <f>MID(L3814,14,1)</f>
        <v/>
      </c>
      <c r="Z3814" s="2" t="str">
        <f>IF(IFERROR(FIND("PUL",M3814,1),0)&gt;1,"pulido","no")</f>
        <v>no</v>
      </c>
      <c r="AA3814" s="2" t="str">
        <f>IF(IFERROR(FIND("BIOC",M3814,1),0)&gt;1,"BIOCITY","no")</f>
        <v>no</v>
      </c>
      <c r="AB3814" s="2">
        <f>IFERROR(SEARCH("INT",F3814,1),0)+IFERROR(SEARCH("DEV",F3814,1),0)+IFERROR(SEARCH("FC",F3814,1),0)+IFERROR(SEARCH("USD",F3814,1),0)</f>
        <v>0</v>
      </c>
    </row>
    <row r="3815" spans="20:28" x14ac:dyDescent="0.2">
      <c r="T3815" s="6">
        <f>+S3815*N3815</f>
        <v>0</v>
      </c>
      <c r="U3815" s="6">
        <f>+S3815*Q3815</f>
        <v>0</v>
      </c>
      <c r="V3815" s="1" t="str">
        <f>IF(AB3815=0,IFERROR(VLOOKUP(L3815,[1]listaMateriales!A:K,11,0),"-"),"Sin producto")</f>
        <v>Sin Producto</v>
      </c>
      <c r="W3815" s="6">
        <f>+IF(OR(K3815="27",K3815="28",K3815="29"),VLOOKUP(L3815,[1]listaMateriales!A:E,5,0),0)*N3815/1000</f>
        <v>0</v>
      </c>
      <c r="X3815" s="6">
        <f>+IF(W3815=0,0,T3815/W3815)</f>
        <v>0</v>
      </c>
      <c r="Y3815" s="1" t="str">
        <f>MID(L3815,14,1)</f>
        <v/>
      </c>
      <c r="Z3815" s="2" t="str">
        <f>IF(IFERROR(FIND("PUL",M3815,1),0)&gt;1,"pulido","no")</f>
        <v>no</v>
      </c>
      <c r="AA3815" s="2" t="str">
        <f>IF(IFERROR(FIND("BIOC",M3815,1),0)&gt;1,"BIOCITY","no")</f>
        <v>no</v>
      </c>
      <c r="AB3815" s="2">
        <f>IFERROR(SEARCH("INT",F3815,1),0)+IFERROR(SEARCH("DEV",F3815,1),0)+IFERROR(SEARCH("FC",F3815,1),0)+IFERROR(SEARCH("USD",F3815,1),0)</f>
        <v>0</v>
      </c>
    </row>
    <row r="3816" spans="20:28" x14ac:dyDescent="0.2">
      <c r="T3816" s="6">
        <f>+S3816*N3816</f>
        <v>0</v>
      </c>
      <c r="U3816" s="6">
        <f>+S3816*Q3816</f>
        <v>0</v>
      </c>
      <c r="V3816" s="1" t="str">
        <f>IF(AB3816=0,IFERROR(VLOOKUP(L3816,[1]listaMateriales!A:K,11,0),"-"),"Sin producto")</f>
        <v>Sin Producto</v>
      </c>
      <c r="W3816" s="6">
        <f>+IF(OR(K3816="27",K3816="28",K3816="29"),VLOOKUP(L3816,[1]listaMateriales!A:E,5,0),0)*N3816/1000</f>
        <v>0</v>
      </c>
      <c r="X3816" s="6">
        <f>+IF(W3816=0,0,T3816/W3816)</f>
        <v>0</v>
      </c>
      <c r="Y3816" s="1" t="str">
        <f>MID(L3816,14,1)</f>
        <v/>
      </c>
      <c r="Z3816" s="2" t="str">
        <f>IF(IFERROR(FIND("PUL",M3816,1),0)&gt;1,"pulido","no")</f>
        <v>no</v>
      </c>
      <c r="AA3816" s="2" t="str">
        <f>IF(IFERROR(FIND("BIOC",M3816,1),0)&gt;1,"BIOCITY","no")</f>
        <v>no</v>
      </c>
      <c r="AB3816" s="2">
        <f>IFERROR(SEARCH("INT",F3816,1),0)+IFERROR(SEARCH("DEV",F3816,1),0)+IFERROR(SEARCH("FC",F3816,1),0)+IFERROR(SEARCH("USD",F3816,1),0)</f>
        <v>0</v>
      </c>
    </row>
    <row r="3817" spans="20:28" x14ac:dyDescent="0.2">
      <c r="T3817" s="6">
        <f>+S3817*N3817</f>
        <v>0</v>
      </c>
      <c r="U3817" s="6">
        <f>+S3817*Q3817</f>
        <v>0</v>
      </c>
      <c r="V3817" s="1" t="str">
        <f>IF(AB3817=0,IFERROR(VLOOKUP(L3817,[1]listaMateriales!A:K,11,0),"-"),"Sin producto")</f>
        <v>Sin Producto</v>
      </c>
      <c r="W3817" s="6">
        <f>+IF(OR(K3817="27",K3817="28",K3817="29"),VLOOKUP(L3817,[1]listaMateriales!A:E,5,0),0)*N3817/1000</f>
        <v>0</v>
      </c>
      <c r="X3817" s="6">
        <f>+IF(W3817=0,0,T3817/W3817)</f>
        <v>0</v>
      </c>
      <c r="Y3817" s="1" t="str">
        <f>MID(L3817,14,1)</f>
        <v/>
      </c>
      <c r="Z3817" s="2" t="str">
        <f>IF(IFERROR(FIND("PUL",M3817,1),0)&gt;1,"pulido","no")</f>
        <v>no</v>
      </c>
      <c r="AA3817" s="2" t="str">
        <f>IF(IFERROR(FIND("BIOC",M3817,1),0)&gt;1,"BIOCITY","no")</f>
        <v>no</v>
      </c>
      <c r="AB3817" s="2">
        <f>IFERROR(SEARCH("INT",F3817,1),0)+IFERROR(SEARCH("DEV",F3817,1),0)+IFERROR(SEARCH("FC",F3817,1),0)+IFERROR(SEARCH("USD",F3817,1),0)</f>
        <v>0</v>
      </c>
    </row>
    <row r="3818" spans="20:28" x14ac:dyDescent="0.2">
      <c r="T3818" s="6">
        <f>+S3818*N3818</f>
        <v>0</v>
      </c>
      <c r="U3818" s="6">
        <f>+S3818*Q3818</f>
        <v>0</v>
      </c>
      <c r="V3818" s="1" t="str">
        <f>IF(AB3818=0,IFERROR(VLOOKUP(L3818,[1]listaMateriales!A:K,11,0),"-"),"Sin producto")</f>
        <v>Sin Producto</v>
      </c>
      <c r="W3818" s="6">
        <f>+IF(OR(K3818="27",K3818="28",K3818="29"),VLOOKUP(L3818,[1]listaMateriales!A:E,5,0),0)*N3818/1000</f>
        <v>0</v>
      </c>
      <c r="X3818" s="6">
        <f>+IF(W3818=0,0,T3818/W3818)</f>
        <v>0</v>
      </c>
      <c r="Y3818" s="1" t="str">
        <f>MID(L3818,14,1)</f>
        <v/>
      </c>
      <c r="Z3818" s="2" t="str">
        <f>IF(IFERROR(FIND("PUL",M3818,1),0)&gt;1,"pulido","no")</f>
        <v>no</v>
      </c>
      <c r="AA3818" s="2" t="str">
        <f>IF(IFERROR(FIND("BIOC",M3818,1),0)&gt;1,"BIOCITY","no")</f>
        <v>no</v>
      </c>
      <c r="AB3818" s="2">
        <f>IFERROR(SEARCH("INT",F3818,1),0)+IFERROR(SEARCH("DEV",F3818,1),0)+IFERROR(SEARCH("FC",F3818,1),0)+IFERROR(SEARCH("USD",F3818,1),0)</f>
        <v>0</v>
      </c>
    </row>
    <row r="3819" spans="20:28" x14ac:dyDescent="0.2">
      <c r="T3819" s="6">
        <f>+S3819*N3819</f>
        <v>0</v>
      </c>
      <c r="U3819" s="6">
        <f>+S3819*Q3819</f>
        <v>0</v>
      </c>
      <c r="V3819" s="1" t="str">
        <f>IF(AB3819=0,IFERROR(VLOOKUP(L3819,[1]listaMateriales!A:K,11,0),"-"),"Sin producto")</f>
        <v>Sin Producto</v>
      </c>
      <c r="W3819" s="6">
        <f>+IF(OR(K3819="27",K3819="28",K3819="29"),VLOOKUP(L3819,[1]listaMateriales!A:E,5,0),0)*N3819/1000</f>
        <v>0</v>
      </c>
      <c r="X3819" s="6">
        <f>+IF(W3819=0,0,T3819/W3819)</f>
        <v>0</v>
      </c>
      <c r="Y3819" s="1" t="str">
        <f>MID(L3819,14,1)</f>
        <v/>
      </c>
      <c r="Z3819" s="2" t="str">
        <f>IF(IFERROR(FIND("PUL",M3819,1),0)&gt;1,"pulido","no")</f>
        <v>no</v>
      </c>
      <c r="AA3819" s="2" t="str">
        <f>IF(IFERROR(FIND("BIOC",M3819,1),0)&gt;1,"BIOCITY","no")</f>
        <v>no</v>
      </c>
      <c r="AB3819" s="2">
        <f>IFERROR(SEARCH("INT",F3819,1),0)+IFERROR(SEARCH("DEV",F3819,1),0)+IFERROR(SEARCH("FC",F3819,1),0)+IFERROR(SEARCH("USD",F3819,1),0)</f>
        <v>0</v>
      </c>
    </row>
    <row r="3820" spans="20:28" x14ac:dyDescent="0.2">
      <c r="T3820" s="6">
        <f>+S3820*N3820</f>
        <v>0</v>
      </c>
      <c r="U3820" s="6">
        <f>+S3820*Q3820</f>
        <v>0</v>
      </c>
      <c r="V3820" s="1" t="str">
        <f>IF(AB3820=0,IFERROR(VLOOKUP(L3820,[1]listaMateriales!A:K,11,0),"-"),"Sin producto")</f>
        <v>Sin Producto</v>
      </c>
      <c r="W3820" s="6">
        <f>+IF(OR(K3820="27",K3820="28",K3820="29"),VLOOKUP(L3820,[1]listaMateriales!A:E,5,0),0)*N3820/1000</f>
        <v>0</v>
      </c>
      <c r="X3820" s="6">
        <f>+IF(W3820=0,0,T3820/W3820)</f>
        <v>0</v>
      </c>
      <c r="Y3820" s="1" t="str">
        <f>MID(L3820,14,1)</f>
        <v/>
      </c>
      <c r="Z3820" s="2" t="str">
        <f>IF(IFERROR(FIND("PUL",M3820,1),0)&gt;1,"pulido","no")</f>
        <v>no</v>
      </c>
      <c r="AA3820" s="2" t="str">
        <f>IF(IFERROR(FIND("BIOC",M3820,1),0)&gt;1,"BIOCITY","no")</f>
        <v>no</v>
      </c>
      <c r="AB3820" s="2">
        <f>IFERROR(SEARCH("INT",F3820,1),0)+IFERROR(SEARCH("DEV",F3820,1),0)+IFERROR(SEARCH("FC",F3820,1),0)+IFERROR(SEARCH("USD",F3820,1),0)</f>
        <v>0</v>
      </c>
    </row>
    <row r="3821" spans="20:28" x14ac:dyDescent="0.2">
      <c r="T3821" s="6">
        <f>+S3821*N3821</f>
        <v>0</v>
      </c>
      <c r="U3821" s="6">
        <f>+S3821*Q3821</f>
        <v>0</v>
      </c>
      <c r="V3821" s="1" t="str">
        <f>IF(AB3821=0,IFERROR(VLOOKUP(L3821,[1]listaMateriales!A:K,11,0),"-"),"Sin producto")</f>
        <v>Sin Producto</v>
      </c>
      <c r="W3821" s="6">
        <f>+IF(OR(K3821="27",K3821="28",K3821="29"),VLOOKUP(L3821,[1]listaMateriales!A:E,5,0),0)*N3821/1000</f>
        <v>0</v>
      </c>
      <c r="X3821" s="6">
        <f>+IF(W3821=0,0,T3821/W3821)</f>
        <v>0</v>
      </c>
      <c r="Y3821" s="1" t="str">
        <f>MID(L3821,14,1)</f>
        <v/>
      </c>
      <c r="Z3821" s="2" t="str">
        <f>IF(IFERROR(FIND("PUL",M3821,1),0)&gt;1,"pulido","no")</f>
        <v>no</v>
      </c>
      <c r="AA3821" s="2" t="str">
        <f>IF(IFERROR(FIND("BIOC",M3821,1),0)&gt;1,"BIOCITY","no")</f>
        <v>no</v>
      </c>
      <c r="AB3821" s="2">
        <f>IFERROR(SEARCH("INT",F3821,1),0)+IFERROR(SEARCH("DEV",F3821,1),0)+IFERROR(SEARCH("FC",F3821,1),0)+IFERROR(SEARCH("USD",F3821,1),0)</f>
        <v>0</v>
      </c>
    </row>
    <row r="3822" spans="20:28" x14ac:dyDescent="0.2">
      <c r="T3822" s="6">
        <f>+S3822*N3822</f>
        <v>0</v>
      </c>
      <c r="U3822" s="6">
        <f>+S3822*Q3822</f>
        <v>0</v>
      </c>
      <c r="V3822" s="1" t="str">
        <f>IF(AB3822=0,IFERROR(VLOOKUP(L3822,[1]listaMateriales!A:K,11,0),"-"),"Sin producto")</f>
        <v>Sin Producto</v>
      </c>
      <c r="W3822" s="6">
        <f>+IF(OR(K3822="27",K3822="28",K3822="29"),VLOOKUP(L3822,[1]listaMateriales!A:E,5,0),0)*N3822/1000</f>
        <v>0</v>
      </c>
      <c r="X3822" s="6">
        <f>+IF(W3822=0,0,T3822/W3822)</f>
        <v>0</v>
      </c>
      <c r="Y3822" s="1" t="str">
        <f>MID(L3822,14,1)</f>
        <v/>
      </c>
      <c r="Z3822" s="2" t="str">
        <f>IF(IFERROR(FIND("PUL",M3822,1),0)&gt;1,"pulido","no")</f>
        <v>no</v>
      </c>
      <c r="AA3822" s="2" t="str">
        <f>IF(IFERROR(FIND("BIOC",M3822,1),0)&gt;1,"BIOCITY","no")</f>
        <v>no</v>
      </c>
      <c r="AB3822" s="2">
        <f>IFERROR(SEARCH("INT",F3822,1),0)+IFERROR(SEARCH("DEV",F3822,1),0)+IFERROR(SEARCH("FC",F3822,1),0)+IFERROR(SEARCH("USD",F3822,1),0)</f>
        <v>0</v>
      </c>
    </row>
    <row r="3823" spans="20:28" x14ac:dyDescent="0.2">
      <c r="T3823" s="6">
        <f>+S3823*N3823</f>
        <v>0</v>
      </c>
      <c r="U3823" s="6">
        <f>+S3823*Q3823</f>
        <v>0</v>
      </c>
      <c r="V3823" s="1" t="str">
        <f>IF(AB3823=0,IFERROR(VLOOKUP(L3823,[1]listaMateriales!A:K,11,0),"-"),"Sin producto")</f>
        <v>Sin Producto</v>
      </c>
      <c r="W3823" s="6">
        <f>+IF(OR(K3823="27",K3823="28",K3823="29"),VLOOKUP(L3823,[1]listaMateriales!A:E,5,0),0)*N3823/1000</f>
        <v>0</v>
      </c>
      <c r="X3823" s="6">
        <f>+IF(W3823=0,0,T3823/W3823)</f>
        <v>0</v>
      </c>
      <c r="Y3823" s="1" t="str">
        <f>MID(L3823,14,1)</f>
        <v/>
      </c>
      <c r="Z3823" s="2" t="str">
        <f>IF(IFERROR(FIND("PUL",M3823,1),0)&gt;1,"pulido","no")</f>
        <v>no</v>
      </c>
      <c r="AA3823" s="2" t="str">
        <f>IF(IFERROR(FIND("BIOC",M3823,1),0)&gt;1,"BIOCITY","no")</f>
        <v>no</v>
      </c>
      <c r="AB3823" s="2">
        <f>IFERROR(SEARCH("INT",F3823,1),0)+IFERROR(SEARCH("DEV",F3823,1),0)+IFERROR(SEARCH("FC",F3823,1),0)+IFERROR(SEARCH("USD",F3823,1),0)</f>
        <v>0</v>
      </c>
    </row>
    <row r="3824" spans="20:28" x14ac:dyDescent="0.2">
      <c r="T3824" s="6">
        <f>+S3824*N3824</f>
        <v>0</v>
      </c>
      <c r="U3824" s="6">
        <f>+S3824*Q3824</f>
        <v>0</v>
      </c>
      <c r="V3824" s="1" t="str">
        <f>IF(AB3824=0,IFERROR(VLOOKUP(L3824,[1]listaMateriales!A:K,11,0),"-"),"Sin producto")</f>
        <v>Sin Producto</v>
      </c>
      <c r="W3824" s="6">
        <f>+IF(OR(K3824="27",K3824="28",K3824="29"),VLOOKUP(L3824,[1]listaMateriales!A:E,5,0),0)*N3824/1000</f>
        <v>0</v>
      </c>
      <c r="X3824" s="6">
        <f>+IF(W3824=0,0,T3824/W3824)</f>
        <v>0</v>
      </c>
      <c r="Y3824" s="1" t="str">
        <f>MID(L3824,14,1)</f>
        <v/>
      </c>
      <c r="Z3824" s="2" t="str">
        <f>IF(IFERROR(FIND("PUL",M3824,1),0)&gt;1,"pulido","no")</f>
        <v>no</v>
      </c>
      <c r="AA3824" s="2" t="str">
        <f>IF(IFERROR(FIND("BIOC",M3824,1),0)&gt;1,"BIOCITY","no")</f>
        <v>no</v>
      </c>
      <c r="AB3824" s="2">
        <f>IFERROR(SEARCH("INT",F3824,1),0)+IFERROR(SEARCH("DEV",F3824,1),0)+IFERROR(SEARCH("FC",F3824,1),0)+IFERROR(SEARCH("USD",F3824,1),0)</f>
        <v>0</v>
      </c>
    </row>
    <row r="3825" spans="20:28" x14ac:dyDescent="0.2">
      <c r="T3825" s="6">
        <f>+S3825*N3825</f>
        <v>0</v>
      </c>
      <c r="U3825" s="6">
        <f>+S3825*Q3825</f>
        <v>0</v>
      </c>
      <c r="V3825" s="1" t="str">
        <f>IF(AB3825=0,IFERROR(VLOOKUP(L3825,[1]listaMateriales!A:K,11,0),"-"),"Sin producto")</f>
        <v>Sin Producto</v>
      </c>
      <c r="W3825" s="6">
        <f>+IF(OR(K3825="27",K3825="28",K3825="29"),VLOOKUP(L3825,[1]listaMateriales!A:E,5,0),0)*N3825/1000</f>
        <v>0</v>
      </c>
      <c r="X3825" s="6">
        <f>+IF(W3825=0,0,T3825/W3825)</f>
        <v>0</v>
      </c>
      <c r="Y3825" s="1" t="str">
        <f>MID(L3825,14,1)</f>
        <v/>
      </c>
      <c r="Z3825" s="2" t="str">
        <f>IF(IFERROR(FIND("PUL",M3825,1),0)&gt;1,"pulido","no")</f>
        <v>no</v>
      </c>
      <c r="AA3825" s="2" t="str">
        <f>IF(IFERROR(FIND("BIOC",M3825,1),0)&gt;1,"BIOCITY","no")</f>
        <v>no</v>
      </c>
      <c r="AB3825" s="2">
        <f>IFERROR(SEARCH("INT",F3825,1),0)+IFERROR(SEARCH("DEV",F3825,1),0)+IFERROR(SEARCH("FC",F3825,1),0)+IFERROR(SEARCH("USD",F3825,1),0)</f>
        <v>0</v>
      </c>
    </row>
    <row r="3826" spans="20:28" x14ac:dyDescent="0.2">
      <c r="T3826" s="6">
        <f>+S3826*N3826</f>
        <v>0</v>
      </c>
      <c r="U3826" s="6">
        <f>+S3826*Q3826</f>
        <v>0</v>
      </c>
      <c r="V3826" s="1" t="str">
        <f>IF(AB3826=0,IFERROR(VLOOKUP(L3826,[1]listaMateriales!A:K,11,0),"-"),"Sin producto")</f>
        <v>Sin Producto</v>
      </c>
      <c r="W3826" s="6">
        <f>+IF(OR(K3826="27",K3826="28",K3826="29"),VLOOKUP(L3826,[1]listaMateriales!A:E,5,0),0)*N3826/1000</f>
        <v>0</v>
      </c>
      <c r="X3826" s="6">
        <f>+IF(W3826=0,0,T3826/W3826)</f>
        <v>0</v>
      </c>
      <c r="Y3826" s="1" t="str">
        <f>MID(L3826,14,1)</f>
        <v/>
      </c>
      <c r="Z3826" s="2" t="str">
        <f>IF(IFERROR(FIND("PUL",M3826,1),0)&gt;1,"pulido","no")</f>
        <v>no</v>
      </c>
      <c r="AA3826" s="2" t="str">
        <f>IF(IFERROR(FIND("BIOC",M3826,1),0)&gt;1,"BIOCITY","no")</f>
        <v>no</v>
      </c>
      <c r="AB3826" s="2">
        <f>IFERROR(SEARCH("INT",F3826,1),0)+IFERROR(SEARCH("DEV",F3826,1),0)+IFERROR(SEARCH("FC",F3826,1),0)+IFERROR(SEARCH("USD",F3826,1),0)</f>
        <v>0</v>
      </c>
    </row>
    <row r="3827" spans="20:28" x14ac:dyDescent="0.2">
      <c r="T3827" s="6">
        <f>+S3827*N3827</f>
        <v>0</v>
      </c>
      <c r="U3827" s="6">
        <f>+S3827*Q3827</f>
        <v>0</v>
      </c>
      <c r="V3827" s="1" t="str">
        <f>IF(AB3827=0,IFERROR(VLOOKUP(L3827,[1]listaMateriales!A:K,11,0),"-"),"Sin producto")</f>
        <v>Sin Producto</v>
      </c>
      <c r="W3827" s="6">
        <f>+IF(OR(K3827="27",K3827="28",K3827="29"),VLOOKUP(L3827,[1]listaMateriales!A:E,5,0),0)*N3827/1000</f>
        <v>0</v>
      </c>
      <c r="X3827" s="6">
        <f>+IF(W3827=0,0,T3827/W3827)</f>
        <v>0</v>
      </c>
      <c r="Y3827" s="1" t="str">
        <f>MID(L3827,14,1)</f>
        <v/>
      </c>
      <c r="Z3827" s="2" t="str">
        <f>IF(IFERROR(FIND("PUL",M3827,1),0)&gt;1,"pulido","no")</f>
        <v>no</v>
      </c>
      <c r="AA3827" s="2" t="str">
        <f>IF(IFERROR(FIND("BIOC",M3827,1),0)&gt;1,"BIOCITY","no")</f>
        <v>no</v>
      </c>
      <c r="AB3827" s="2">
        <f>IFERROR(SEARCH("INT",F3827,1),0)+IFERROR(SEARCH("DEV",F3827,1),0)+IFERROR(SEARCH("FC",F3827,1),0)+IFERROR(SEARCH("USD",F3827,1),0)</f>
        <v>0</v>
      </c>
    </row>
    <row r="3828" spans="20:28" x14ac:dyDescent="0.2">
      <c r="T3828" s="6">
        <f>+S3828*N3828</f>
        <v>0</v>
      </c>
      <c r="U3828" s="6">
        <f>+S3828*Q3828</f>
        <v>0</v>
      </c>
      <c r="V3828" s="1" t="str">
        <f>IF(AB3828=0,IFERROR(VLOOKUP(L3828,[1]listaMateriales!A:K,11,0),"-"),"Sin producto")</f>
        <v>Sin Producto</v>
      </c>
      <c r="W3828" s="6">
        <f>+IF(OR(K3828="27",K3828="28",K3828="29"),VLOOKUP(L3828,[1]listaMateriales!A:E,5,0),0)*N3828/1000</f>
        <v>0</v>
      </c>
      <c r="X3828" s="6">
        <f>+IF(W3828=0,0,T3828/W3828)</f>
        <v>0</v>
      </c>
      <c r="Y3828" s="1" t="str">
        <f>MID(L3828,14,1)</f>
        <v/>
      </c>
      <c r="Z3828" s="2" t="str">
        <f>IF(IFERROR(FIND("PUL",M3828,1),0)&gt;1,"pulido","no")</f>
        <v>no</v>
      </c>
      <c r="AA3828" s="2" t="str">
        <f>IF(IFERROR(FIND("BIOC",M3828,1),0)&gt;1,"BIOCITY","no")</f>
        <v>no</v>
      </c>
      <c r="AB3828" s="2">
        <f>IFERROR(SEARCH("INT",F3828,1),0)+IFERROR(SEARCH("DEV",F3828,1),0)+IFERROR(SEARCH("FC",F3828,1),0)+IFERROR(SEARCH("USD",F3828,1),0)</f>
        <v>0</v>
      </c>
    </row>
    <row r="3829" spans="20:28" x14ac:dyDescent="0.2">
      <c r="T3829" s="6">
        <f>+S3829*N3829</f>
        <v>0</v>
      </c>
      <c r="U3829" s="6">
        <f>+S3829*Q3829</f>
        <v>0</v>
      </c>
      <c r="V3829" s="1" t="str">
        <f>IF(AB3829=0,IFERROR(VLOOKUP(L3829,[1]listaMateriales!A:K,11,0),"-"),"Sin producto")</f>
        <v>Sin Producto</v>
      </c>
      <c r="W3829" s="6">
        <f>+IF(OR(K3829="27",K3829="28",K3829="29"),VLOOKUP(L3829,[1]listaMateriales!A:E,5,0),0)*N3829/1000</f>
        <v>0</v>
      </c>
      <c r="X3829" s="6">
        <f>+IF(W3829=0,0,T3829/W3829)</f>
        <v>0</v>
      </c>
      <c r="Y3829" s="1" t="str">
        <f>MID(L3829,14,1)</f>
        <v/>
      </c>
      <c r="Z3829" s="2" t="str">
        <f>IF(IFERROR(FIND("PUL",M3829,1),0)&gt;1,"pulido","no")</f>
        <v>no</v>
      </c>
      <c r="AA3829" s="2" t="str">
        <f>IF(IFERROR(FIND("BIOC",M3829,1),0)&gt;1,"BIOCITY","no")</f>
        <v>no</v>
      </c>
      <c r="AB3829" s="2">
        <f>IFERROR(SEARCH("INT",F3829,1),0)+IFERROR(SEARCH("DEV",F3829,1),0)+IFERROR(SEARCH("FC",F3829,1),0)+IFERROR(SEARCH("USD",F3829,1),0)</f>
        <v>0</v>
      </c>
    </row>
    <row r="3830" spans="20:28" x14ac:dyDescent="0.2">
      <c r="T3830" s="6">
        <f>+S3830*N3830</f>
        <v>0</v>
      </c>
      <c r="U3830" s="6">
        <f>+S3830*Q3830</f>
        <v>0</v>
      </c>
      <c r="V3830" s="1" t="str">
        <f>IF(AB3830=0,IFERROR(VLOOKUP(L3830,[1]listaMateriales!A:K,11,0),"-"),"Sin producto")</f>
        <v>Sin Producto</v>
      </c>
      <c r="W3830" s="6">
        <f>+IF(OR(K3830="27",K3830="28",K3830="29"),VLOOKUP(L3830,[1]listaMateriales!A:E,5,0),0)*N3830/1000</f>
        <v>0</v>
      </c>
      <c r="X3830" s="6">
        <f>+IF(W3830=0,0,T3830/W3830)</f>
        <v>0</v>
      </c>
      <c r="Y3830" s="1" t="str">
        <f>MID(L3830,14,1)</f>
        <v/>
      </c>
      <c r="Z3830" s="2" t="str">
        <f>IF(IFERROR(FIND("PUL",M3830,1),0)&gt;1,"pulido","no")</f>
        <v>no</v>
      </c>
      <c r="AA3830" s="2" t="str">
        <f>IF(IFERROR(FIND("BIOC",M3830,1),0)&gt;1,"BIOCITY","no")</f>
        <v>no</v>
      </c>
      <c r="AB3830" s="2">
        <f>IFERROR(SEARCH("INT",F3830,1),0)+IFERROR(SEARCH("DEV",F3830,1),0)+IFERROR(SEARCH("FC",F3830,1),0)+IFERROR(SEARCH("USD",F3830,1),0)</f>
        <v>0</v>
      </c>
    </row>
    <row r="3831" spans="20:28" x14ac:dyDescent="0.2">
      <c r="T3831" s="6">
        <f>+S3831*N3831</f>
        <v>0</v>
      </c>
      <c r="U3831" s="6">
        <f>+S3831*Q3831</f>
        <v>0</v>
      </c>
      <c r="V3831" s="1" t="str">
        <f>IF(AB3831=0,IFERROR(VLOOKUP(L3831,[1]listaMateriales!A:K,11,0),"-"),"Sin producto")</f>
        <v>Sin Producto</v>
      </c>
      <c r="W3831" s="6">
        <f>+IF(OR(K3831="27",K3831="28",K3831="29"),VLOOKUP(L3831,[1]listaMateriales!A:E,5,0),0)*N3831/1000</f>
        <v>0</v>
      </c>
      <c r="X3831" s="6">
        <f>+IF(W3831=0,0,T3831/W3831)</f>
        <v>0</v>
      </c>
      <c r="Y3831" s="1" t="str">
        <f>MID(L3831,14,1)</f>
        <v/>
      </c>
      <c r="Z3831" s="2" t="str">
        <f>IF(IFERROR(FIND("PUL",M3831,1),0)&gt;1,"pulido","no")</f>
        <v>no</v>
      </c>
      <c r="AA3831" s="2" t="str">
        <f>IF(IFERROR(FIND("BIOC",M3831,1),0)&gt;1,"BIOCITY","no")</f>
        <v>no</v>
      </c>
      <c r="AB3831" s="2">
        <f>IFERROR(SEARCH("INT",F3831,1),0)+IFERROR(SEARCH("DEV",F3831,1),0)+IFERROR(SEARCH("FC",F3831,1),0)+IFERROR(SEARCH("USD",F3831,1),0)</f>
        <v>0</v>
      </c>
    </row>
    <row r="3832" spans="20:28" x14ac:dyDescent="0.2">
      <c r="T3832" s="6">
        <f>+S3832*N3832</f>
        <v>0</v>
      </c>
      <c r="U3832" s="6">
        <f>+S3832*Q3832</f>
        <v>0</v>
      </c>
      <c r="V3832" s="1" t="str">
        <f>IF(AB3832=0,IFERROR(VLOOKUP(L3832,[1]listaMateriales!A:K,11,0),"-"),"Sin producto")</f>
        <v>Sin Producto</v>
      </c>
      <c r="W3832" s="6">
        <f>+IF(OR(K3832="27",K3832="28",K3832="29"),VLOOKUP(L3832,[1]listaMateriales!A:E,5,0),0)*N3832/1000</f>
        <v>0</v>
      </c>
      <c r="X3832" s="6">
        <f>+IF(W3832=0,0,T3832/W3832)</f>
        <v>0</v>
      </c>
      <c r="Y3832" s="1" t="str">
        <f>MID(L3832,14,1)</f>
        <v/>
      </c>
      <c r="Z3832" s="2" t="str">
        <f>IF(IFERROR(FIND("PUL",M3832,1),0)&gt;1,"pulido","no")</f>
        <v>no</v>
      </c>
      <c r="AA3832" s="2" t="str">
        <f>IF(IFERROR(FIND("BIOC",M3832,1),0)&gt;1,"BIOCITY","no")</f>
        <v>no</v>
      </c>
      <c r="AB3832" s="2">
        <f>IFERROR(SEARCH("INT",F3832,1),0)+IFERROR(SEARCH("DEV",F3832,1),0)+IFERROR(SEARCH("FC",F3832,1),0)+IFERROR(SEARCH("USD",F3832,1),0)</f>
        <v>0</v>
      </c>
    </row>
    <row r="3833" spans="20:28" x14ac:dyDescent="0.2">
      <c r="T3833" s="6">
        <f>+S3833*N3833</f>
        <v>0</v>
      </c>
      <c r="U3833" s="6">
        <f>+S3833*Q3833</f>
        <v>0</v>
      </c>
      <c r="V3833" s="1" t="str">
        <f>IF(AB3833=0,IFERROR(VLOOKUP(L3833,[1]listaMateriales!A:K,11,0),"-"),"Sin producto")</f>
        <v>Sin Producto</v>
      </c>
      <c r="W3833" s="6">
        <f>+IF(OR(K3833="27",K3833="28",K3833="29"),VLOOKUP(L3833,[1]listaMateriales!A:E,5,0),0)*N3833/1000</f>
        <v>0</v>
      </c>
      <c r="X3833" s="6">
        <f>+IF(W3833=0,0,T3833/W3833)</f>
        <v>0</v>
      </c>
      <c r="Y3833" s="1" t="str">
        <f>MID(L3833,14,1)</f>
        <v/>
      </c>
      <c r="Z3833" s="2" t="str">
        <f>IF(IFERROR(FIND("PUL",M3833,1),0)&gt;1,"pulido","no")</f>
        <v>no</v>
      </c>
      <c r="AA3833" s="2" t="str">
        <f>IF(IFERROR(FIND("BIOC",M3833,1),0)&gt;1,"BIOCITY","no")</f>
        <v>no</v>
      </c>
      <c r="AB3833" s="2">
        <f>IFERROR(SEARCH("INT",F3833,1),0)+IFERROR(SEARCH("DEV",F3833,1),0)+IFERROR(SEARCH("FC",F3833,1),0)+IFERROR(SEARCH("USD",F3833,1),0)</f>
        <v>0</v>
      </c>
    </row>
    <row r="3834" spans="20:28" x14ac:dyDescent="0.2">
      <c r="T3834" s="6">
        <f>+S3834*N3834</f>
        <v>0</v>
      </c>
      <c r="U3834" s="6">
        <f>+S3834*Q3834</f>
        <v>0</v>
      </c>
      <c r="V3834" s="1" t="str">
        <f>IF(AB3834=0,IFERROR(VLOOKUP(L3834,[1]listaMateriales!A:K,11,0),"-"),"Sin producto")</f>
        <v>Sin Producto</v>
      </c>
      <c r="W3834" s="6">
        <f>+IF(OR(K3834="27",K3834="28",K3834="29"),VLOOKUP(L3834,[1]listaMateriales!A:E,5,0),0)*N3834/1000</f>
        <v>0</v>
      </c>
      <c r="X3834" s="6">
        <f>+IF(W3834=0,0,T3834/W3834)</f>
        <v>0</v>
      </c>
      <c r="Y3834" s="1" t="str">
        <f>MID(L3834,14,1)</f>
        <v/>
      </c>
      <c r="Z3834" s="2" t="str">
        <f>IF(IFERROR(FIND("PUL",M3834,1),0)&gt;1,"pulido","no")</f>
        <v>no</v>
      </c>
      <c r="AA3834" s="2" t="str">
        <f>IF(IFERROR(FIND("BIOC",M3834,1),0)&gt;1,"BIOCITY","no")</f>
        <v>no</v>
      </c>
      <c r="AB3834" s="2">
        <f>IFERROR(SEARCH("INT",F3834,1),0)+IFERROR(SEARCH("DEV",F3834,1),0)+IFERROR(SEARCH("FC",F3834,1),0)+IFERROR(SEARCH("USD",F3834,1),0)</f>
        <v>0</v>
      </c>
    </row>
    <row r="3835" spans="20:28" x14ac:dyDescent="0.2">
      <c r="T3835" s="6">
        <f>+S3835*N3835</f>
        <v>0</v>
      </c>
      <c r="U3835" s="6">
        <f>+S3835*Q3835</f>
        <v>0</v>
      </c>
      <c r="V3835" s="1" t="str">
        <f>IF(AB3835=0,IFERROR(VLOOKUP(L3835,[1]listaMateriales!A:K,11,0),"-"),"Sin producto")</f>
        <v>Sin Producto</v>
      </c>
      <c r="W3835" s="6">
        <f>+IF(OR(K3835="27",K3835="28",K3835="29"),VLOOKUP(L3835,[1]listaMateriales!A:E,5,0),0)*N3835/1000</f>
        <v>0</v>
      </c>
      <c r="X3835" s="6">
        <f>+IF(W3835=0,0,T3835/W3835)</f>
        <v>0</v>
      </c>
      <c r="Y3835" s="1" t="str">
        <f>MID(L3835,14,1)</f>
        <v/>
      </c>
      <c r="Z3835" s="2" t="str">
        <f>IF(IFERROR(FIND("PUL",M3835,1),0)&gt;1,"pulido","no")</f>
        <v>no</v>
      </c>
      <c r="AA3835" s="2" t="str">
        <f>IF(IFERROR(FIND("BIOC",M3835,1),0)&gt;1,"BIOCITY","no")</f>
        <v>no</v>
      </c>
      <c r="AB3835" s="2">
        <f>IFERROR(SEARCH("INT",F3835,1),0)+IFERROR(SEARCH("DEV",F3835,1),0)+IFERROR(SEARCH("FC",F3835,1),0)+IFERROR(SEARCH("USD",F3835,1),0)</f>
        <v>0</v>
      </c>
    </row>
    <row r="3836" spans="20:28" x14ac:dyDescent="0.2">
      <c r="T3836" s="6">
        <f>+S3836*N3836</f>
        <v>0</v>
      </c>
      <c r="U3836" s="6">
        <f>+S3836*Q3836</f>
        <v>0</v>
      </c>
      <c r="V3836" s="1" t="str">
        <f>IF(AB3836=0,IFERROR(VLOOKUP(L3836,[1]listaMateriales!A:K,11,0),"-"),"Sin producto")</f>
        <v>Sin Producto</v>
      </c>
      <c r="W3836" s="6">
        <f>+IF(OR(K3836="27",K3836="28",K3836="29"),VLOOKUP(L3836,[1]listaMateriales!A:E,5,0),0)*N3836/1000</f>
        <v>0</v>
      </c>
      <c r="X3836" s="6">
        <f>+IF(W3836=0,0,T3836/W3836)</f>
        <v>0</v>
      </c>
      <c r="Y3836" s="1" t="str">
        <f>MID(L3836,14,1)</f>
        <v/>
      </c>
      <c r="Z3836" s="2" t="str">
        <f>IF(IFERROR(FIND("PUL",M3836,1),0)&gt;1,"pulido","no")</f>
        <v>no</v>
      </c>
      <c r="AA3836" s="2" t="str">
        <f>IF(IFERROR(FIND("BIOC",M3836,1),0)&gt;1,"BIOCITY","no")</f>
        <v>no</v>
      </c>
      <c r="AB3836" s="2">
        <f>IFERROR(SEARCH("INT",F3836,1),0)+IFERROR(SEARCH("DEV",F3836,1),0)+IFERROR(SEARCH("FC",F3836,1),0)+IFERROR(SEARCH("USD",F3836,1),0)</f>
        <v>0</v>
      </c>
    </row>
    <row r="3837" spans="20:28" x14ac:dyDescent="0.2">
      <c r="T3837" s="6">
        <f>+S3837*N3837</f>
        <v>0</v>
      </c>
      <c r="U3837" s="6">
        <f>+S3837*Q3837</f>
        <v>0</v>
      </c>
      <c r="V3837" s="1" t="str">
        <f>IF(AB3837=0,IFERROR(VLOOKUP(L3837,[1]listaMateriales!A:K,11,0),"-"),"Sin producto")</f>
        <v>Sin Producto</v>
      </c>
      <c r="W3837" s="6">
        <f>+IF(OR(K3837="27",K3837="28",K3837="29"),VLOOKUP(L3837,[1]listaMateriales!A:E,5,0),0)*N3837/1000</f>
        <v>0</v>
      </c>
      <c r="X3837" s="6">
        <f>+IF(W3837=0,0,T3837/W3837)</f>
        <v>0</v>
      </c>
      <c r="Y3837" s="1" t="str">
        <f>MID(L3837,14,1)</f>
        <v/>
      </c>
      <c r="Z3837" s="2" t="str">
        <f>IF(IFERROR(FIND("PUL",M3837,1),0)&gt;1,"pulido","no")</f>
        <v>no</v>
      </c>
      <c r="AA3837" s="2" t="str">
        <f>IF(IFERROR(FIND("BIOC",M3837,1),0)&gt;1,"BIOCITY","no")</f>
        <v>no</v>
      </c>
      <c r="AB3837" s="2">
        <f>IFERROR(SEARCH("INT",F3837,1),0)+IFERROR(SEARCH("DEV",F3837,1),0)+IFERROR(SEARCH("FC",F3837,1),0)+IFERROR(SEARCH("USD",F3837,1),0)</f>
        <v>0</v>
      </c>
    </row>
    <row r="3838" spans="20:28" x14ac:dyDescent="0.2">
      <c r="T3838" s="6">
        <f>+S3838*N3838</f>
        <v>0</v>
      </c>
      <c r="U3838" s="6">
        <f>+S3838*Q3838</f>
        <v>0</v>
      </c>
      <c r="V3838" s="1" t="str">
        <f>IF(AB3838=0,IFERROR(VLOOKUP(L3838,[1]listaMateriales!A:K,11,0),"-"),"Sin producto")</f>
        <v>Sin Producto</v>
      </c>
      <c r="W3838" s="6">
        <f>+IF(OR(K3838="27",K3838="28",K3838="29"),VLOOKUP(L3838,[1]listaMateriales!A:E,5,0),0)*N3838/1000</f>
        <v>0</v>
      </c>
      <c r="X3838" s="6">
        <f>+IF(W3838=0,0,T3838/W3838)</f>
        <v>0</v>
      </c>
      <c r="Y3838" s="1" t="str">
        <f>MID(L3838,14,1)</f>
        <v/>
      </c>
      <c r="Z3838" s="2" t="str">
        <f>IF(IFERROR(FIND("PUL",M3838,1),0)&gt;1,"pulido","no")</f>
        <v>no</v>
      </c>
      <c r="AA3838" s="2" t="str">
        <f>IF(IFERROR(FIND("BIOC",M3838,1),0)&gt;1,"BIOCITY","no")</f>
        <v>no</v>
      </c>
      <c r="AB3838" s="2">
        <f>IFERROR(SEARCH("INT",F3838,1),0)+IFERROR(SEARCH("DEV",F3838,1),0)+IFERROR(SEARCH("FC",F3838,1),0)+IFERROR(SEARCH("USD",F3838,1),0)</f>
        <v>0</v>
      </c>
    </row>
    <row r="3839" spans="20:28" x14ac:dyDescent="0.2">
      <c r="T3839" s="6">
        <f>+S3839*N3839</f>
        <v>0</v>
      </c>
      <c r="U3839" s="6">
        <f>+S3839*Q3839</f>
        <v>0</v>
      </c>
      <c r="V3839" s="1" t="str">
        <f>IF(AB3839=0,IFERROR(VLOOKUP(L3839,[1]listaMateriales!A:K,11,0),"-"),"Sin producto")</f>
        <v>Sin Producto</v>
      </c>
      <c r="W3839" s="6">
        <f>+IF(OR(K3839="27",K3839="28",K3839="29"),VLOOKUP(L3839,[1]listaMateriales!A:E,5,0),0)*N3839/1000</f>
        <v>0</v>
      </c>
      <c r="X3839" s="6">
        <f>+IF(W3839=0,0,T3839/W3839)</f>
        <v>0</v>
      </c>
      <c r="Y3839" s="1" t="str">
        <f>MID(L3839,14,1)</f>
        <v/>
      </c>
      <c r="Z3839" s="2" t="str">
        <f>IF(IFERROR(FIND("PUL",M3839,1),0)&gt;1,"pulido","no")</f>
        <v>no</v>
      </c>
      <c r="AA3839" s="2" t="str">
        <f>IF(IFERROR(FIND("BIOC",M3839,1),0)&gt;1,"BIOCITY","no")</f>
        <v>no</v>
      </c>
      <c r="AB3839" s="2">
        <f>IFERROR(SEARCH("INT",F3839,1),0)+IFERROR(SEARCH("DEV",F3839,1),0)+IFERROR(SEARCH("FC",F3839,1),0)+IFERROR(SEARCH("USD",F3839,1),0)</f>
        <v>0</v>
      </c>
    </row>
    <row r="3840" spans="20:28" x14ac:dyDescent="0.2">
      <c r="T3840" s="6">
        <f>+S3840*N3840</f>
        <v>0</v>
      </c>
      <c r="U3840" s="6">
        <f>+S3840*Q3840</f>
        <v>0</v>
      </c>
      <c r="V3840" s="1" t="str">
        <f>IF(AB3840=0,IFERROR(VLOOKUP(L3840,[1]listaMateriales!A:K,11,0),"-"),"Sin producto")</f>
        <v>Sin Producto</v>
      </c>
      <c r="W3840" s="6">
        <f>+IF(OR(K3840="27",K3840="28",K3840="29"),VLOOKUP(L3840,[1]listaMateriales!A:E,5,0),0)*N3840/1000</f>
        <v>0</v>
      </c>
      <c r="X3840" s="6">
        <f>+IF(W3840=0,0,T3840/W3840)</f>
        <v>0</v>
      </c>
      <c r="Y3840" s="1" t="str">
        <f>MID(L3840,14,1)</f>
        <v/>
      </c>
      <c r="Z3840" s="2" t="str">
        <f>IF(IFERROR(FIND("PUL",M3840,1),0)&gt;1,"pulido","no")</f>
        <v>no</v>
      </c>
      <c r="AA3840" s="2" t="str">
        <f>IF(IFERROR(FIND("BIOC",M3840,1),0)&gt;1,"BIOCITY","no")</f>
        <v>no</v>
      </c>
      <c r="AB3840" s="2">
        <f>IFERROR(SEARCH("INT",F3840,1),0)+IFERROR(SEARCH("DEV",F3840,1),0)+IFERROR(SEARCH("FC",F3840,1),0)+IFERROR(SEARCH("USD",F3840,1),0)</f>
        <v>0</v>
      </c>
    </row>
    <row r="3841" spans="20:28" x14ac:dyDescent="0.2">
      <c r="T3841" s="6">
        <f>+S3841*N3841</f>
        <v>0</v>
      </c>
      <c r="U3841" s="6">
        <f>+S3841*Q3841</f>
        <v>0</v>
      </c>
      <c r="V3841" s="1" t="str">
        <f>IF(AB3841=0,IFERROR(VLOOKUP(L3841,[1]listaMateriales!A:K,11,0),"-"),"Sin producto")</f>
        <v>Sin Producto</v>
      </c>
      <c r="W3841" s="6">
        <f>+IF(OR(K3841="27",K3841="28",K3841="29"),VLOOKUP(L3841,[1]listaMateriales!A:E,5,0),0)*N3841/1000</f>
        <v>0</v>
      </c>
      <c r="X3841" s="6">
        <f>+IF(W3841=0,0,T3841/W3841)</f>
        <v>0</v>
      </c>
      <c r="Y3841" s="1" t="str">
        <f>MID(L3841,14,1)</f>
        <v/>
      </c>
      <c r="Z3841" s="2" t="str">
        <f>IF(IFERROR(FIND("PUL",M3841,1),0)&gt;1,"pulido","no")</f>
        <v>no</v>
      </c>
      <c r="AA3841" s="2" t="str">
        <f>IF(IFERROR(FIND("BIOC",M3841,1),0)&gt;1,"BIOCITY","no")</f>
        <v>no</v>
      </c>
      <c r="AB3841" s="2">
        <f>IFERROR(SEARCH("INT",F3841,1),0)+IFERROR(SEARCH("DEV",F3841,1),0)+IFERROR(SEARCH("FC",F3841,1),0)+IFERROR(SEARCH("USD",F3841,1),0)</f>
        <v>0</v>
      </c>
    </row>
    <row r="3842" spans="20:28" x14ac:dyDescent="0.2">
      <c r="T3842" s="6">
        <f>+S3842*N3842</f>
        <v>0</v>
      </c>
      <c r="U3842" s="6">
        <f>+S3842*Q3842</f>
        <v>0</v>
      </c>
      <c r="V3842" s="1" t="str">
        <f>IF(AB3842=0,IFERROR(VLOOKUP(L3842,[1]listaMateriales!A:K,11,0),"-"),"Sin producto")</f>
        <v>Sin Producto</v>
      </c>
      <c r="W3842" s="6">
        <f>+IF(OR(K3842="27",K3842="28",K3842="29"),VLOOKUP(L3842,[1]listaMateriales!A:E,5,0),0)*N3842/1000</f>
        <v>0</v>
      </c>
      <c r="X3842" s="6">
        <f>+IF(W3842=0,0,T3842/W3842)</f>
        <v>0</v>
      </c>
      <c r="Y3842" s="1" t="str">
        <f>MID(L3842,14,1)</f>
        <v/>
      </c>
      <c r="Z3842" s="2" t="str">
        <f>IF(IFERROR(FIND("PUL",M3842,1),0)&gt;1,"pulido","no")</f>
        <v>no</v>
      </c>
      <c r="AA3842" s="2" t="str">
        <f>IF(IFERROR(FIND("BIOC",M3842,1),0)&gt;1,"BIOCITY","no")</f>
        <v>no</v>
      </c>
      <c r="AB3842" s="2">
        <f>IFERROR(SEARCH("INT",F3842,1),0)+IFERROR(SEARCH("DEV",F3842,1),0)+IFERROR(SEARCH("FC",F3842,1),0)+IFERROR(SEARCH("USD",F3842,1),0)</f>
        <v>0</v>
      </c>
    </row>
    <row r="3843" spans="20:28" x14ac:dyDescent="0.2">
      <c r="T3843" s="6">
        <f>+S3843*N3843</f>
        <v>0</v>
      </c>
      <c r="U3843" s="6">
        <f>+S3843*Q3843</f>
        <v>0</v>
      </c>
      <c r="V3843" s="1" t="str">
        <f>IF(AB3843=0,IFERROR(VLOOKUP(L3843,[1]listaMateriales!A:K,11,0),"-"),"Sin producto")</f>
        <v>Sin Producto</v>
      </c>
      <c r="W3843" s="6">
        <f>+IF(OR(K3843="27",K3843="28",K3843="29"),VLOOKUP(L3843,[1]listaMateriales!A:E,5,0),0)*N3843/1000</f>
        <v>0</v>
      </c>
      <c r="X3843" s="6">
        <f>+IF(W3843=0,0,T3843/W3843)</f>
        <v>0</v>
      </c>
      <c r="Y3843" s="1" t="str">
        <f>MID(L3843,14,1)</f>
        <v/>
      </c>
      <c r="Z3843" s="2" t="str">
        <f>IF(IFERROR(FIND("PUL",M3843,1),0)&gt;1,"pulido","no")</f>
        <v>no</v>
      </c>
      <c r="AA3843" s="2" t="str">
        <f>IF(IFERROR(FIND("BIOC",M3843,1),0)&gt;1,"BIOCITY","no")</f>
        <v>no</v>
      </c>
      <c r="AB3843" s="2">
        <f>IFERROR(SEARCH("INT",F3843,1),0)+IFERROR(SEARCH("DEV",F3843,1),0)+IFERROR(SEARCH("FC",F3843,1),0)+IFERROR(SEARCH("USD",F3843,1),0)</f>
        <v>0</v>
      </c>
    </row>
    <row r="3844" spans="20:28" x14ac:dyDescent="0.2">
      <c r="T3844" s="6">
        <f>+S3844*N3844</f>
        <v>0</v>
      </c>
      <c r="U3844" s="6">
        <f>+S3844*Q3844</f>
        <v>0</v>
      </c>
      <c r="V3844" s="1" t="str">
        <f>IF(AB3844=0,IFERROR(VLOOKUP(L3844,[1]listaMateriales!A:K,11,0),"-"),"Sin producto")</f>
        <v>Sin Producto</v>
      </c>
      <c r="W3844" s="6">
        <f>+IF(OR(K3844="27",K3844="28",K3844="29"),VLOOKUP(L3844,[1]listaMateriales!A:E,5,0),0)*N3844/1000</f>
        <v>0</v>
      </c>
      <c r="X3844" s="6">
        <f>+IF(W3844=0,0,T3844/W3844)</f>
        <v>0</v>
      </c>
      <c r="Y3844" s="1" t="str">
        <f>MID(L3844,14,1)</f>
        <v/>
      </c>
      <c r="Z3844" s="2" t="str">
        <f>IF(IFERROR(FIND("PUL",M3844,1),0)&gt;1,"pulido","no")</f>
        <v>no</v>
      </c>
      <c r="AA3844" s="2" t="str">
        <f>IF(IFERROR(FIND("BIOC",M3844,1),0)&gt;1,"BIOCITY","no")</f>
        <v>no</v>
      </c>
      <c r="AB3844" s="2">
        <f>IFERROR(SEARCH("INT",F3844,1),0)+IFERROR(SEARCH("DEV",F3844,1),0)+IFERROR(SEARCH("FC",F3844,1),0)+IFERROR(SEARCH("USD",F3844,1),0)</f>
        <v>0</v>
      </c>
    </row>
    <row r="3845" spans="20:28" x14ac:dyDescent="0.2">
      <c r="T3845" s="6">
        <f>+S3845*N3845</f>
        <v>0</v>
      </c>
      <c r="U3845" s="6">
        <f>+S3845*Q3845</f>
        <v>0</v>
      </c>
      <c r="V3845" s="1" t="str">
        <f>IF(AB3845=0,IFERROR(VLOOKUP(L3845,[1]listaMateriales!A:K,11,0),"-"),"Sin producto")</f>
        <v>Sin Producto</v>
      </c>
      <c r="W3845" s="6">
        <f>+IF(OR(K3845="27",K3845="28",K3845="29"),VLOOKUP(L3845,[1]listaMateriales!A:E,5,0),0)*N3845/1000</f>
        <v>0</v>
      </c>
      <c r="X3845" s="6">
        <f>+IF(W3845=0,0,T3845/W3845)</f>
        <v>0</v>
      </c>
      <c r="Y3845" s="1" t="str">
        <f>MID(L3845,14,1)</f>
        <v/>
      </c>
      <c r="Z3845" s="2" t="str">
        <f>IF(IFERROR(FIND("PUL",M3845,1),0)&gt;1,"pulido","no")</f>
        <v>no</v>
      </c>
      <c r="AA3845" s="2" t="str">
        <f>IF(IFERROR(FIND("BIOC",M3845,1),0)&gt;1,"BIOCITY","no")</f>
        <v>no</v>
      </c>
      <c r="AB3845" s="2">
        <f>IFERROR(SEARCH("INT",F3845,1),0)+IFERROR(SEARCH("DEV",F3845,1),0)+IFERROR(SEARCH("FC",F3845,1),0)+IFERROR(SEARCH("USD",F3845,1),0)</f>
        <v>0</v>
      </c>
    </row>
    <row r="3846" spans="20:28" x14ac:dyDescent="0.2">
      <c r="T3846" s="6">
        <f>+S3846*N3846</f>
        <v>0</v>
      </c>
      <c r="U3846" s="6">
        <f>+S3846*Q3846</f>
        <v>0</v>
      </c>
      <c r="V3846" s="1" t="str">
        <f>IF(AB3846=0,IFERROR(VLOOKUP(L3846,[1]listaMateriales!A:K,11,0),"-"),"Sin producto")</f>
        <v>Sin Producto</v>
      </c>
      <c r="W3846" s="6">
        <f>+IF(OR(K3846="27",K3846="28",K3846="29"),VLOOKUP(L3846,[1]listaMateriales!A:E,5,0),0)*N3846/1000</f>
        <v>0</v>
      </c>
      <c r="X3846" s="6">
        <f>+IF(W3846=0,0,T3846/W3846)</f>
        <v>0</v>
      </c>
      <c r="Y3846" s="1" t="str">
        <f>MID(L3846,14,1)</f>
        <v/>
      </c>
      <c r="Z3846" s="2" t="str">
        <f>IF(IFERROR(FIND("PUL",M3846,1),0)&gt;1,"pulido","no")</f>
        <v>no</v>
      </c>
      <c r="AA3846" s="2" t="str">
        <f>IF(IFERROR(FIND("BIOC",M3846,1),0)&gt;1,"BIOCITY","no")</f>
        <v>no</v>
      </c>
      <c r="AB3846" s="2">
        <f>IFERROR(SEARCH("INT",F3846,1),0)+IFERROR(SEARCH("DEV",F3846,1),0)+IFERROR(SEARCH("FC",F3846,1),0)+IFERROR(SEARCH("USD",F3846,1),0)</f>
        <v>0</v>
      </c>
    </row>
    <row r="3847" spans="20:28" x14ac:dyDescent="0.2">
      <c r="T3847" s="6">
        <f>+S3847*N3847</f>
        <v>0</v>
      </c>
      <c r="U3847" s="6">
        <f>+S3847*Q3847</f>
        <v>0</v>
      </c>
      <c r="V3847" s="1" t="str">
        <f>IF(AB3847=0,IFERROR(VLOOKUP(L3847,[1]listaMateriales!A:K,11,0),"-"),"Sin producto")</f>
        <v>Sin Producto</v>
      </c>
      <c r="W3847" s="6">
        <f>+IF(OR(K3847="27",K3847="28",K3847="29"),VLOOKUP(L3847,[1]listaMateriales!A:E,5,0),0)*N3847/1000</f>
        <v>0</v>
      </c>
      <c r="X3847" s="6">
        <f>+IF(W3847=0,0,T3847/W3847)</f>
        <v>0</v>
      </c>
      <c r="Y3847" s="1" t="str">
        <f>MID(L3847,14,1)</f>
        <v/>
      </c>
      <c r="Z3847" s="2" t="str">
        <f>IF(IFERROR(FIND("PUL",M3847,1),0)&gt;1,"pulido","no")</f>
        <v>no</v>
      </c>
      <c r="AA3847" s="2" t="str">
        <f>IF(IFERROR(FIND("BIOC",M3847,1),0)&gt;1,"BIOCITY","no")</f>
        <v>no</v>
      </c>
      <c r="AB3847" s="2">
        <f>IFERROR(SEARCH("INT",F3847,1),0)+IFERROR(SEARCH("DEV",F3847,1),0)+IFERROR(SEARCH("FC",F3847,1),0)+IFERROR(SEARCH("USD",F3847,1),0)</f>
        <v>0</v>
      </c>
    </row>
    <row r="3848" spans="20:28" x14ac:dyDescent="0.2">
      <c r="T3848" s="6">
        <f>+S3848*N3848</f>
        <v>0</v>
      </c>
      <c r="U3848" s="6">
        <f>+S3848*Q3848</f>
        <v>0</v>
      </c>
      <c r="V3848" s="1" t="str">
        <f>IF(AB3848=0,IFERROR(VLOOKUP(L3848,[1]listaMateriales!A:K,11,0),"-"),"Sin producto")</f>
        <v>Sin Producto</v>
      </c>
      <c r="W3848" s="6">
        <f>+IF(OR(K3848="27",K3848="28",K3848="29"),VLOOKUP(L3848,[1]listaMateriales!A:E,5,0),0)*N3848/1000</f>
        <v>0</v>
      </c>
      <c r="X3848" s="6">
        <f>+IF(W3848=0,0,T3848/W3848)</f>
        <v>0</v>
      </c>
      <c r="Y3848" s="1" t="str">
        <f>MID(L3848,14,1)</f>
        <v/>
      </c>
      <c r="Z3848" s="2" t="str">
        <f>IF(IFERROR(FIND("PUL",M3848,1),0)&gt;1,"pulido","no")</f>
        <v>no</v>
      </c>
      <c r="AA3848" s="2" t="str">
        <f>IF(IFERROR(FIND("BIOC",M3848,1),0)&gt;1,"BIOCITY","no")</f>
        <v>no</v>
      </c>
      <c r="AB3848" s="2">
        <f>IFERROR(SEARCH("INT",F3848,1),0)+IFERROR(SEARCH("DEV",F3848,1),0)+IFERROR(SEARCH("FC",F3848,1),0)+IFERROR(SEARCH("USD",F3848,1),0)</f>
        <v>0</v>
      </c>
    </row>
    <row r="3849" spans="20:28" x14ac:dyDescent="0.2">
      <c r="T3849" s="6">
        <f>+S3849*N3849</f>
        <v>0</v>
      </c>
      <c r="U3849" s="6">
        <f>+S3849*Q3849</f>
        <v>0</v>
      </c>
      <c r="V3849" s="1" t="str">
        <f>IF(AB3849=0,IFERROR(VLOOKUP(L3849,[1]listaMateriales!A:K,11,0),"-"),"Sin producto")</f>
        <v>Sin Producto</v>
      </c>
      <c r="W3849" s="6">
        <f>+IF(OR(K3849="27",K3849="28",K3849="29"),VLOOKUP(L3849,[1]listaMateriales!A:E,5,0),0)*N3849/1000</f>
        <v>0</v>
      </c>
      <c r="X3849" s="6">
        <f>+IF(W3849=0,0,T3849/W3849)</f>
        <v>0</v>
      </c>
      <c r="Y3849" s="1" t="str">
        <f>MID(L3849,14,1)</f>
        <v/>
      </c>
      <c r="Z3849" s="2" t="str">
        <f>IF(IFERROR(FIND("PUL",M3849,1),0)&gt;1,"pulido","no")</f>
        <v>no</v>
      </c>
      <c r="AA3849" s="2" t="str">
        <f>IF(IFERROR(FIND("BIOC",M3849,1),0)&gt;1,"BIOCITY","no")</f>
        <v>no</v>
      </c>
      <c r="AB3849" s="2">
        <f>IFERROR(SEARCH("INT",F3849,1),0)+IFERROR(SEARCH("DEV",F3849,1),0)+IFERROR(SEARCH("FC",F3849,1),0)+IFERROR(SEARCH("USD",F3849,1),0)</f>
        <v>0</v>
      </c>
    </row>
    <row r="3850" spans="20:28" x14ac:dyDescent="0.2">
      <c r="T3850" s="6">
        <f>+S3850*N3850</f>
        <v>0</v>
      </c>
      <c r="U3850" s="6">
        <f>+S3850*Q3850</f>
        <v>0</v>
      </c>
      <c r="V3850" s="1" t="str">
        <f>IF(AB3850=0,IFERROR(VLOOKUP(L3850,[1]listaMateriales!A:K,11,0),"-"),"Sin producto")</f>
        <v>Sin Producto</v>
      </c>
      <c r="W3850" s="6">
        <f>+IF(OR(K3850="27",K3850="28",K3850="29"),VLOOKUP(L3850,[1]listaMateriales!A:E,5,0),0)*N3850/1000</f>
        <v>0</v>
      </c>
      <c r="X3850" s="6">
        <f>+IF(W3850=0,0,T3850/W3850)</f>
        <v>0</v>
      </c>
      <c r="Y3850" s="1" t="str">
        <f>MID(L3850,14,1)</f>
        <v/>
      </c>
      <c r="Z3850" s="2" t="str">
        <f>IF(IFERROR(FIND("PUL",M3850,1),0)&gt;1,"pulido","no")</f>
        <v>no</v>
      </c>
      <c r="AA3850" s="2" t="str">
        <f>IF(IFERROR(FIND("BIOC",M3850,1),0)&gt;1,"BIOCITY","no")</f>
        <v>no</v>
      </c>
      <c r="AB3850" s="2">
        <f>IFERROR(SEARCH("INT",F3850,1),0)+IFERROR(SEARCH("DEV",F3850,1),0)+IFERROR(SEARCH("FC",F3850,1),0)+IFERROR(SEARCH("USD",F3850,1),0)</f>
        <v>0</v>
      </c>
    </row>
    <row r="3851" spans="20:28" x14ac:dyDescent="0.2">
      <c r="T3851" s="6">
        <f>+S3851*N3851</f>
        <v>0</v>
      </c>
      <c r="U3851" s="6">
        <f>+S3851*Q3851</f>
        <v>0</v>
      </c>
      <c r="V3851" s="1" t="str">
        <f>IF(AB3851=0,IFERROR(VLOOKUP(L3851,[1]listaMateriales!A:K,11,0),"-"),"Sin producto")</f>
        <v>Sin Producto</v>
      </c>
      <c r="W3851" s="6">
        <f>+IF(OR(K3851="27",K3851="28",K3851="29"),VLOOKUP(L3851,[1]listaMateriales!A:E,5,0),0)*N3851/1000</f>
        <v>0</v>
      </c>
      <c r="X3851" s="6">
        <f>+IF(W3851=0,0,T3851/W3851)</f>
        <v>0</v>
      </c>
      <c r="Y3851" s="1" t="str">
        <f>MID(L3851,14,1)</f>
        <v/>
      </c>
      <c r="Z3851" s="2" t="str">
        <f>IF(IFERROR(FIND("PUL",M3851,1),0)&gt;1,"pulido","no")</f>
        <v>no</v>
      </c>
      <c r="AA3851" s="2" t="str">
        <f>IF(IFERROR(FIND("BIOC",M3851,1),0)&gt;1,"BIOCITY","no")</f>
        <v>no</v>
      </c>
      <c r="AB3851" s="2">
        <f>IFERROR(SEARCH("INT",F3851,1),0)+IFERROR(SEARCH("DEV",F3851,1),0)+IFERROR(SEARCH("FC",F3851,1),0)+IFERROR(SEARCH("USD",F3851,1),0)</f>
        <v>0</v>
      </c>
    </row>
    <row r="3852" spans="20:28" x14ac:dyDescent="0.2">
      <c r="T3852" s="6">
        <f>+S3852*N3852</f>
        <v>0</v>
      </c>
      <c r="U3852" s="6">
        <f>+S3852*Q3852</f>
        <v>0</v>
      </c>
      <c r="V3852" s="1" t="str">
        <f>IF(AB3852=0,IFERROR(VLOOKUP(L3852,[1]listaMateriales!A:K,11,0),"-"),"Sin producto")</f>
        <v>Sin Producto</v>
      </c>
      <c r="W3852" s="6">
        <f>+IF(OR(K3852="27",K3852="28",K3852="29"),VLOOKUP(L3852,[1]listaMateriales!A:E,5,0),0)*N3852/1000</f>
        <v>0</v>
      </c>
      <c r="X3852" s="6">
        <f>+IF(W3852=0,0,T3852/W3852)</f>
        <v>0</v>
      </c>
      <c r="Y3852" s="1" t="str">
        <f>MID(L3852,14,1)</f>
        <v/>
      </c>
      <c r="Z3852" s="2" t="str">
        <f>IF(IFERROR(FIND("PUL",M3852,1),0)&gt;1,"pulido","no")</f>
        <v>no</v>
      </c>
      <c r="AA3852" s="2" t="str">
        <f>IF(IFERROR(FIND("BIOC",M3852,1),0)&gt;1,"BIOCITY","no")</f>
        <v>no</v>
      </c>
      <c r="AB3852" s="2">
        <f>IFERROR(SEARCH("INT",F3852,1),0)+IFERROR(SEARCH("DEV",F3852,1),0)+IFERROR(SEARCH("FC",F3852,1),0)+IFERROR(SEARCH("USD",F3852,1),0)</f>
        <v>0</v>
      </c>
    </row>
    <row r="3853" spans="20:28" x14ac:dyDescent="0.2">
      <c r="T3853" s="6">
        <f>+S3853*N3853</f>
        <v>0</v>
      </c>
      <c r="U3853" s="6">
        <f>+S3853*Q3853</f>
        <v>0</v>
      </c>
      <c r="V3853" s="1" t="str">
        <f>IF(AB3853=0,IFERROR(VLOOKUP(L3853,[1]listaMateriales!A:K,11,0),"-"),"Sin producto")</f>
        <v>Sin Producto</v>
      </c>
      <c r="W3853" s="6">
        <f>+IF(OR(K3853="27",K3853="28",K3853="29"),VLOOKUP(L3853,[1]listaMateriales!A:E,5,0),0)*N3853/1000</f>
        <v>0</v>
      </c>
      <c r="X3853" s="6">
        <f>+IF(W3853=0,0,T3853/W3853)</f>
        <v>0</v>
      </c>
      <c r="Y3853" s="1" t="str">
        <f>MID(L3853,14,1)</f>
        <v/>
      </c>
      <c r="Z3853" s="2" t="str">
        <f>IF(IFERROR(FIND("PUL",M3853,1),0)&gt;1,"pulido","no")</f>
        <v>no</v>
      </c>
      <c r="AA3853" s="2" t="str">
        <f>IF(IFERROR(FIND("BIOC",M3853,1),0)&gt;1,"BIOCITY","no")</f>
        <v>no</v>
      </c>
      <c r="AB3853" s="2">
        <f>IFERROR(SEARCH("INT",F3853,1),0)+IFERROR(SEARCH("DEV",F3853,1),0)+IFERROR(SEARCH("FC",F3853,1),0)+IFERROR(SEARCH("USD",F3853,1),0)</f>
        <v>0</v>
      </c>
    </row>
    <row r="3854" spans="20:28" x14ac:dyDescent="0.2">
      <c r="T3854" s="6">
        <f>+S3854*N3854</f>
        <v>0</v>
      </c>
      <c r="U3854" s="6">
        <f>+S3854*Q3854</f>
        <v>0</v>
      </c>
      <c r="V3854" s="1" t="str">
        <f>IF(AB3854=0,IFERROR(VLOOKUP(L3854,[1]listaMateriales!A:K,11,0),"-"),"Sin producto")</f>
        <v>Sin Producto</v>
      </c>
      <c r="W3854" s="6">
        <f>+IF(OR(K3854="27",K3854="28",K3854="29"),VLOOKUP(L3854,[1]listaMateriales!A:E,5,0),0)*N3854/1000</f>
        <v>0</v>
      </c>
      <c r="X3854" s="6">
        <f>+IF(W3854=0,0,T3854/W3854)</f>
        <v>0</v>
      </c>
      <c r="Y3854" s="1" t="str">
        <f>MID(L3854,14,1)</f>
        <v/>
      </c>
      <c r="Z3854" s="2" t="str">
        <f>IF(IFERROR(FIND("PUL",M3854,1),0)&gt;1,"pulido","no")</f>
        <v>no</v>
      </c>
      <c r="AA3854" s="2" t="str">
        <f>IF(IFERROR(FIND("BIOC",M3854,1),0)&gt;1,"BIOCITY","no")</f>
        <v>no</v>
      </c>
      <c r="AB3854" s="2">
        <f>IFERROR(SEARCH("INT",F3854,1),0)+IFERROR(SEARCH("DEV",F3854,1),0)+IFERROR(SEARCH("FC",F3854,1),0)+IFERROR(SEARCH("USD",F3854,1),0)</f>
        <v>0</v>
      </c>
    </row>
    <row r="3855" spans="20:28" x14ac:dyDescent="0.2">
      <c r="T3855" s="6">
        <f>+S3855*N3855</f>
        <v>0</v>
      </c>
      <c r="U3855" s="6">
        <f>+S3855*Q3855</f>
        <v>0</v>
      </c>
      <c r="V3855" s="1" t="str">
        <f>IF(AB3855=0,IFERROR(VLOOKUP(L3855,[1]listaMateriales!A:K,11,0),"-"),"Sin producto")</f>
        <v>Sin Producto</v>
      </c>
      <c r="W3855" s="6">
        <f>+IF(OR(K3855="27",K3855="28",K3855="29"),VLOOKUP(L3855,[1]listaMateriales!A:E,5,0),0)*N3855/1000</f>
        <v>0</v>
      </c>
      <c r="X3855" s="6">
        <f>+IF(W3855=0,0,T3855/W3855)</f>
        <v>0</v>
      </c>
      <c r="Y3855" s="1" t="str">
        <f>MID(L3855,14,1)</f>
        <v/>
      </c>
      <c r="Z3855" s="2" t="str">
        <f>IF(IFERROR(FIND("PUL",M3855,1),0)&gt;1,"pulido","no")</f>
        <v>no</v>
      </c>
      <c r="AA3855" s="2" t="str">
        <f>IF(IFERROR(FIND("BIOC",M3855,1),0)&gt;1,"BIOCITY","no")</f>
        <v>no</v>
      </c>
      <c r="AB3855" s="2">
        <f>IFERROR(SEARCH("INT",F3855,1),0)+IFERROR(SEARCH("DEV",F3855,1),0)+IFERROR(SEARCH("FC",F3855,1),0)+IFERROR(SEARCH("USD",F3855,1),0)</f>
        <v>0</v>
      </c>
    </row>
    <row r="3856" spans="20:28" x14ac:dyDescent="0.2">
      <c r="T3856" s="6">
        <f>+S3856*N3856</f>
        <v>0</v>
      </c>
      <c r="U3856" s="6">
        <f>+S3856*Q3856</f>
        <v>0</v>
      </c>
      <c r="V3856" s="1" t="str">
        <f>IF(AB3856=0,IFERROR(VLOOKUP(L3856,[1]listaMateriales!A:K,11,0),"-"),"Sin producto")</f>
        <v>Sin Producto</v>
      </c>
      <c r="W3856" s="6">
        <f>+IF(OR(K3856="27",K3856="28",K3856="29"),VLOOKUP(L3856,[1]listaMateriales!A:E,5,0),0)*N3856/1000</f>
        <v>0</v>
      </c>
      <c r="X3856" s="6">
        <f>+IF(W3856=0,0,T3856/W3856)</f>
        <v>0</v>
      </c>
      <c r="Y3856" s="1" t="str">
        <f>MID(L3856,14,1)</f>
        <v/>
      </c>
      <c r="Z3856" s="2" t="str">
        <f>IF(IFERROR(FIND("PUL",M3856,1),0)&gt;1,"pulido","no")</f>
        <v>no</v>
      </c>
      <c r="AA3856" s="2" t="str">
        <f>IF(IFERROR(FIND("BIOC",M3856,1),0)&gt;1,"BIOCITY","no")</f>
        <v>no</v>
      </c>
      <c r="AB3856" s="2">
        <f>IFERROR(SEARCH("INT",F3856,1),0)+IFERROR(SEARCH("DEV",F3856,1),0)+IFERROR(SEARCH("FC",F3856,1),0)+IFERROR(SEARCH("USD",F3856,1),0)</f>
        <v>0</v>
      </c>
    </row>
    <row r="3857" spans="20:28" x14ac:dyDescent="0.2">
      <c r="T3857" s="6">
        <f>+S3857*N3857</f>
        <v>0</v>
      </c>
      <c r="U3857" s="6">
        <f>+S3857*Q3857</f>
        <v>0</v>
      </c>
      <c r="V3857" s="1" t="str">
        <f>IF(AB3857=0,IFERROR(VLOOKUP(L3857,[1]listaMateriales!A:K,11,0),"-"),"Sin producto")</f>
        <v>Sin Producto</v>
      </c>
      <c r="W3857" s="6">
        <f>+IF(OR(K3857="27",K3857="28",K3857="29"),VLOOKUP(L3857,[1]listaMateriales!A:E,5,0),0)*N3857/1000</f>
        <v>0</v>
      </c>
      <c r="X3857" s="6">
        <f>+IF(W3857=0,0,T3857/W3857)</f>
        <v>0</v>
      </c>
      <c r="Y3857" s="1" t="str">
        <f>MID(L3857,14,1)</f>
        <v/>
      </c>
      <c r="Z3857" s="2" t="str">
        <f>IF(IFERROR(FIND("PUL",M3857,1),0)&gt;1,"pulido","no")</f>
        <v>no</v>
      </c>
      <c r="AA3857" s="2" t="str">
        <f>IF(IFERROR(FIND("BIOC",M3857,1),0)&gt;1,"BIOCITY","no")</f>
        <v>no</v>
      </c>
      <c r="AB3857" s="2">
        <f>IFERROR(SEARCH("INT",F3857,1),0)+IFERROR(SEARCH("DEV",F3857,1),0)+IFERROR(SEARCH("FC",F3857,1),0)+IFERROR(SEARCH("USD",F3857,1),0)</f>
        <v>0</v>
      </c>
    </row>
    <row r="3858" spans="20:28" x14ac:dyDescent="0.2">
      <c r="T3858" s="6">
        <f>+S3858*N3858</f>
        <v>0</v>
      </c>
      <c r="U3858" s="6">
        <f>+S3858*Q3858</f>
        <v>0</v>
      </c>
      <c r="V3858" s="1" t="str">
        <f>IF(AB3858=0,IFERROR(VLOOKUP(L3858,[1]listaMateriales!A:K,11,0),"-"),"Sin producto")</f>
        <v>Sin Producto</v>
      </c>
      <c r="W3858" s="6">
        <f>+IF(OR(K3858="27",K3858="28",K3858="29"),VLOOKUP(L3858,[1]listaMateriales!A:E,5,0),0)*N3858/1000</f>
        <v>0</v>
      </c>
      <c r="X3858" s="6">
        <f>+IF(W3858=0,0,T3858/W3858)</f>
        <v>0</v>
      </c>
      <c r="Y3858" s="1" t="str">
        <f>MID(L3858,14,1)</f>
        <v/>
      </c>
      <c r="Z3858" s="2" t="str">
        <f>IF(IFERROR(FIND("PUL",M3858,1),0)&gt;1,"pulido","no")</f>
        <v>no</v>
      </c>
      <c r="AA3858" s="2" t="str">
        <f>IF(IFERROR(FIND("BIOC",M3858,1),0)&gt;1,"BIOCITY","no")</f>
        <v>no</v>
      </c>
      <c r="AB3858" s="2">
        <f>IFERROR(SEARCH("INT",F3858,1),0)+IFERROR(SEARCH("DEV",F3858,1),0)+IFERROR(SEARCH("FC",F3858,1),0)+IFERROR(SEARCH("USD",F3858,1),0)</f>
        <v>0</v>
      </c>
    </row>
    <row r="3859" spans="20:28" x14ac:dyDescent="0.2">
      <c r="T3859" s="6">
        <f>+S3859*N3859</f>
        <v>0</v>
      </c>
      <c r="U3859" s="6">
        <f>+S3859*Q3859</f>
        <v>0</v>
      </c>
      <c r="V3859" s="1" t="str">
        <f>IF(AB3859=0,IFERROR(VLOOKUP(L3859,[1]listaMateriales!A:K,11,0),"-"),"Sin producto")</f>
        <v>Sin Producto</v>
      </c>
      <c r="W3859" s="6">
        <f>+IF(OR(K3859="27",K3859="28",K3859="29"),VLOOKUP(L3859,[1]listaMateriales!A:E,5,0),0)*N3859/1000</f>
        <v>0</v>
      </c>
      <c r="X3859" s="6">
        <f>+IF(W3859=0,0,T3859/W3859)</f>
        <v>0</v>
      </c>
      <c r="Y3859" s="1" t="str">
        <f>MID(L3859,14,1)</f>
        <v/>
      </c>
      <c r="Z3859" s="2" t="str">
        <f>IF(IFERROR(FIND("PUL",M3859,1),0)&gt;1,"pulido","no")</f>
        <v>no</v>
      </c>
      <c r="AA3859" s="2" t="str">
        <f>IF(IFERROR(FIND("BIOC",M3859,1),0)&gt;1,"BIOCITY","no")</f>
        <v>no</v>
      </c>
      <c r="AB3859" s="2">
        <f>IFERROR(SEARCH("INT",F3859,1),0)+IFERROR(SEARCH("DEV",F3859,1),0)+IFERROR(SEARCH("FC",F3859,1),0)+IFERROR(SEARCH("USD",F3859,1),0)</f>
        <v>0</v>
      </c>
    </row>
    <row r="3860" spans="20:28" x14ac:dyDescent="0.2">
      <c r="T3860" s="6">
        <f>+S3860*N3860</f>
        <v>0</v>
      </c>
      <c r="U3860" s="6">
        <f>+S3860*Q3860</f>
        <v>0</v>
      </c>
      <c r="V3860" s="1" t="str">
        <f>IF(AB3860=0,IFERROR(VLOOKUP(L3860,[1]listaMateriales!A:K,11,0),"-"),"Sin producto")</f>
        <v>Sin Producto</v>
      </c>
      <c r="W3860" s="6">
        <f>+IF(OR(K3860="27",K3860="28",K3860="29"),VLOOKUP(L3860,[1]listaMateriales!A:E,5,0),0)*N3860/1000</f>
        <v>0</v>
      </c>
      <c r="X3860" s="6">
        <f>+IF(W3860=0,0,T3860/W3860)</f>
        <v>0</v>
      </c>
      <c r="Y3860" s="1" t="str">
        <f>MID(L3860,14,1)</f>
        <v/>
      </c>
      <c r="Z3860" s="2" t="str">
        <f>IF(IFERROR(FIND("PUL",M3860,1),0)&gt;1,"pulido","no")</f>
        <v>no</v>
      </c>
      <c r="AA3860" s="2" t="str">
        <f>IF(IFERROR(FIND("BIOC",M3860,1),0)&gt;1,"BIOCITY","no")</f>
        <v>no</v>
      </c>
      <c r="AB3860" s="2">
        <f>IFERROR(SEARCH("INT",F3860,1),0)+IFERROR(SEARCH("DEV",F3860,1),0)+IFERROR(SEARCH("FC",F3860,1),0)+IFERROR(SEARCH("USD",F3860,1),0)</f>
        <v>0</v>
      </c>
    </row>
    <row r="3861" spans="20:28" x14ac:dyDescent="0.2">
      <c r="T3861" s="6">
        <f>+S3861*N3861</f>
        <v>0</v>
      </c>
      <c r="U3861" s="6">
        <f>+S3861*Q3861</f>
        <v>0</v>
      </c>
      <c r="V3861" s="1" t="str">
        <f>IF(AB3861=0,IFERROR(VLOOKUP(L3861,[1]listaMateriales!A:K,11,0),"-"),"Sin producto")</f>
        <v>Sin Producto</v>
      </c>
      <c r="W3861" s="6">
        <f>+IF(OR(K3861="27",K3861="28",K3861="29"),VLOOKUP(L3861,[1]listaMateriales!A:E,5,0),0)*N3861/1000</f>
        <v>0</v>
      </c>
      <c r="X3861" s="6">
        <f>+IF(W3861=0,0,T3861/W3861)</f>
        <v>0</v>
      </c>
      <c r="Y3861" s="1" t="str">
        <f>MID(L3861,14,1)</f>
        <v/>
      </c>
      <c r="Z3861" s="2" t="str">
        <f>IF(IFERROR(FIND("PUL",M3861,1),0)&gt;1,"pulido","no")</f>
        <v>no</v>
      </c>
      <c r="AA3861" s="2" t="str">
        <f>IF(IFERROR(FIND("BIOC",M3861,1),0)&gt;1,"BIOCITY","no")</f>
        <v>no</v>
      </c>
      <c r="AB3861" s="2">
        <f>IFERROR(SEARCH("INT",F3861,1),0)+IFERROR(SEARCH("DEV",F3861,1),0)+IFERROR(SEARCH("FC",F3861,1),0)+IFERROR(SEARCH("USD",F3861,1),0)</f>
        <v>0</v>
      </c>
    </row>
    <row r="3862" spans="20:28" x14ac:dyDescent="0.2">
      <c r="T3862" s="6">
        <f>+S3862*N3862</f>
        <v>0</v>
      </c>
      <c r="U3862" s="6">
        <f>+S3862*Q3862</f>
        <v>0</v>
      </c>
      <c r="V3862" s="1" t="str">
        <f>IF(AB3862=0,IFERROR(VLOOKUP(L3862,[1]listaMateriales!A:K,11,0),"-"),"Sin producto")</f>
        <v>Sin Producto</v>
      </c>
      <c r="W3862" s="6">
        <f>+IF(OR(K3862="27",K3862="28",K3862="29"),VLOOKUP(L3862,[1]listaMateriales!A:E,5,0),0)*N3862/1000</f>
        <v>0</v>
      </c>
      <c r="X3862" s="6">
        <f>+IF(W3862=0,0,T3862/W3862)</f>
        <v>0</v>
      </c>
      <c r="Y3862" s="1" t="str">
        <f>MID(L3862,14,1)</f>
        <v/>
      </c>
      <c r="Z3862" s="2" t="str">
        <f>IF(IFERROR(FIND("PUL",M3862,1),0)&gt;1,"pulido","no")</f>
        <v>no</v>
      </c>
      <c r="AA3862" s="2" t="str">
        <f>IF(IFERROR(FIND("BIOC",M3862,1),0)&gt;1,"BIOCITY","no")</f>
        <v>no</v>
      </c>
      <c r="AB3862" s="2">
        <f>IFERROR(SEARCH("INT",F3862,1),0)+IFERROR(SEARCH("DEV",F3862,1),0)+IFERROR(SEARCH("FC",F3862,1),0)+IFERROR(SEARCH("USD",F3862,1),0)</f>
        <v>0</v>
      </c>
    </row>
    <row r="3863" spans="20:28" x14ac:dyDescent="0.2">
      <c r="T3863" s="6">
        <f>+S3863*N3863</f>
        <v>0</v>
      </c>
      <c r="U3863" s="6">
        <f>+S3863*Q3863</f>
        <v>0</v>
      </c>
      <c r="V3863" s="1" t="str">
        <f>IF(AB3863=0,IFERROR(VLOOKUP(L3863,[1]listaMateriales!A:K,11,0),"-"),"Sin producto")</f>
        <v>Sin Producto</v>
      </c>
      <c r="W3863" s="6">
        <f>+IF(OR(K3863="27",K3863="28",K3863="29"),VLOOKUP(L3863,[1]listaMateriales!A:E,5,0),0)*N3863/1000</f>
        <v>0</v>
      </c>
      <c r="X3863" s="6">
        <f>+IF(W3863=0,0,T3863/W3863)</f>
        <v>0</v>
      </c>
      <c r="Y3863" s="1" t="str">
        <f>MID(L3863,14,1)</f>
        <v/>
      </c>
      <c r="Z3863" s="2" t="str">
        <f>IF(IFERROR(FIND("PUL",M3863,1),0)&gt;1,"pulido","no")</f>
        <v>no</v>
      </c>
      <c r="AA3863" s="2" t="str">
        <f>IF(IFERROR(FIND("BIOC",M3863,1),0)&gt;1,"BIOCITY","no")</f>
        <v>no</v>
      </c>
      <c r="AB3863" s="2">
        <f>IFERROR(SEARCH("INT",F3863,1),0)+IFERROR(SEARCH("DEV",F3863,1),0)+IFERROR(SEARCH("FC",F3863,1),0)+IFERROR(SEARCH("USD",F3863,1),0)</f>
        <v>0</v>
      </c>
    </row>
    <row r="3864" spans="20:28" x14ac:dyDescent="0.2">
      <c r="T3864" s="6">
        <f>+S3864*N3864</f>
        <v>0</v>
      </c>
      <c r="U3864" s="6">
        <f>+S3864*Q3864</f>
        <v>0</v>
      </c>
      <c r="V3864" s="1" t="str">
        <f>IF(AB3864=0,IFERROR(VLOOKUP(L3864,[1]listaMateriales!A:K,11,0),"-"),"Sin producto")</f>
        <v>Sin Producto</v>
      </c>
      <c r="W3864" s="6">
        <f>+IF(OR(K3864="27",K3864="28",K3864="29"),VLOOKUP(L3864,[1]listaMateriales!A:E,5,0),0)*N3864/1000</f>
        <v>0</v>
      </c>
      <c r="X3864" s="6">
        <f>+IF(W3864=0,0,T3864/W3864)</f>
        <v>0</v>
      </c>
      <c r="Y3864" s="1" t="str">
        <f>MID(L3864,14,1)</f>
        <v/>
      </c>
      <c r="Z3864" s="2" t="str">
        <f>IF(IFERROR(FIND("PUL",M3864,1),0)&gt;1,"pulido","no")</f>
        <v>no</v>
      </c>
      <c r="AA3864" s="2" t="str">
        <f>IF(IFERROR(FIND("BIOC",M3864,1),0)&gt;1,"BIOCITY","no")</f>
        <v>no</v>
      </c>
      <c r="AB3864" s="2">
        <f>IFERROR(SEARCH("INT",F3864,1),0)+IFERROR(SEARCH("DEV",F3864,1),0)+IFERROR(SEARCH("FC",F3864,1),0)+IFERROR(SEARCH("USD",F3864,1),0)</f>
        <v>0</v>
      </c>
    </row>
    <row r="3865" spans="20:28" x14ac:dyDescent="0.2">
      <c r="T3865" s="6">
        <f>+S3865*N3865</f>
        <v>0</v>
      </c>
      <c r="U3865" s="6">
        <f>+S3865*Q3865</f>
        <v>0</v>
      </c>
      <c r="V3865" s="1" t="str">
        <f>IF(AB3865=0,IFERROR(VLOOKUP(L3865,[1]listaMateriales!A:K,11,0),"-"),"Sin producto")</f>
        <v>Sin Producto</v>
      </c>
      <c r="W3865" s="6">
        <f>+IF(OR(K3865="27",K3865="28",K3865="29"),VLOOKUP(L3865,[1]listaMateriales!A:E,5,0),0)*N3865/1000</f>
        <v>0</v>
      </c>
      <c r="X3865" s="6">
        <f>+IF(W3865=0,0,T3865/W3865)</f>
        <v>0</v>
      </c>
      <c r="Y3865" s="1" t="str">
        <f>MID(L3865,14,1)</f>
        <v/>
      </c>
      <c r="Z3865" s="2" t="str">
        <f>IF(IFERROR(FIND("PUL",M3865,1),0)&gt;1,"pulido","no")</f>
        <v>no</v>
      </c>
      <c r="AA3865" s="2" t="str">
        <f>IF(IFERROR(FIND("BIOC",M3865,1),0)&gt;1,"BIOCITY","no")</f>
        <v>no</v>
      </c>
      <c r="AB3865" s="2">
        <f>IFERROR(SEARCH("INT",F3865,1),0)+IFERROR(SEARCH("DEV",F3865,1),0)+IFERROR(SEARCH("FC",F3865,1),0)+IFERROR(SEARCH("USD",F3865,1),0)</f>
        <v>0</v>
      </c>
    </row>
    <row r="3866" spans="20:28" x14ac:dyDescent="0.2">
      <c r="T3866" s="6">
        <f>+S3866*N3866</f>
        <v>0</v>
      </c>
      <c r="U3866" s="6">
        <f>+S3866*Q3866</f>
        <v>0</v>
      </c>
      <c r="V3866" s="1" t="str">
        <f>IF(AB3866=0,IFERROR(VLOOKUP(L3866,[1]listaMateriales!A:K,11,0),"-"),"Sin producto")</f>
        <v>Sin Producto</v>
      </c>
      <c r="W3866" s="6">
        <f>+IF(OR(K3866="27",K3866="28",K3866="29"),VLOOKUP(L3866,[1]listaMateriales!A:E,5,0),0)*N3866/1000</f>
        <v>0</v>
      </c>
      <c r="X3866" s="6">
        <f>+IF(W3866=0,0,T3866/W3866)</f>
        <v>0</v>
      </c>
      <c r="Y3866" s="1" t="str">
        <f>MID(L3866,14,1)</f>
        <v/>
      </c>
      <c r="Z3866" s="2" t="str">
        <f>IF(IFERROR(FIND("PUL",M3866,1),0)&gt;1,"pulido","no")</f>
        <v>no</v>
      </c>
      <c r="AA3866" s="2" t="str">
        <f>IF(IFERROR(FIND("BIOC",M3866,1),0)&gt;1,"BIOCITY","no")</f>
        <v>no</v>
      </c>
      <c r="AB3866" s="2">
        <f>IFERROR(SEARCH("INT",F3866,1),0)+IFERROR(SEARCH("DEV",F3866,1),0)+IFERROR(SEARCH("FC",F3866,1),0)+IFERROR(SEARCH("USD",F3866,1),0)</f>
        <v>0</v>
      </c>
    </row>
    <row r="3867" spans="20:28" x14ac:dyDescent="0.2">
      <c r="T3867" s="6">
        <f>+S3867*N3867</f>
        <v>0</v>
      </c>
      <c r="U3867" s="6">
        <f>+S3867*Q3867</f>
        <v>0</v>
      </c>
      <c r="V3867" s="1" t="str">
        <f>IF(AB3867=0,IFERROR(VLOOKUP(L3867,[1]listaMateriales!A:K,11,0),"-"),"Sin producto")</f>
        <v>Sin Producto</v>
      </c>
      <c r="W3867" s="6">
        <f>+IF(OR(K3867="27",K3867="28",K3867="29"),VLOOKUP(L3867,[1]listaMateriales!A:E,5,0),0)*N3867/1000</f>
        <v>0</v>
      </c>
      <c r="X3867" s="6">
        <f>+IF(W3867=0,0,T3867/W3867)</f>
        <v>0</v>
      </c>
      <c r="Y3867" s="1" t="str">
        <f>MID(L3867,14,1)</f>
        <v/>
      </c>
      <c r="Z3867" s="2" t="str">
        <f>IF(IFERROR(FIND("PUL",M3867,1),0)&gt;1,"pulido","no")</f>
        <v>no</v>
      </c>
      <c r="AA3867" s="2" t="str">
        <f>IF(IFERROR(FIND("BIOC",M3867,1),0)&gt;1,"BIOCITY","no")</f>
        <v>no</v>
      </c>
      <c r="AB3867" s="2">
        <f>IFERROR(SEARCH("INT",F3867,1),0)+IFERROR(SEARCH("DEV",F3867,1),0)+IFERROR(SEARCH("FC",F3867,1),0)+IFERROR(SEARCH("USD",F3867,1),0)</f>
        <v>0</v>
      </c>
    </row>
    <row r="3868" spans="20:28" x14ac:dyDescent="0.2">
      <c r="T3868" s="6">
        <f>+S3868*N3868</f>
        <v>0</v>
      </c>
      <c r="U3868" s="6">
        <f>+S3868*Q3868</f>
        <v>0</v>
      </c>
      <c r="V3868" s="1" t="str">
        <f>IF(AB3868=0,IFERROR(VLOOKUP(L3868,[1]listaMateriales!A:K,11,0),"-"),"Sin producto")</f>
        <v>Sin Producto</v>
      </c>
      <c r="W3868" s="6">
        <f>+IF(OR(K3868="27",K3868="28",K3868="29"),VLOOKUP(L3868,[1]listaMateriales!A:E,5,0),0)*N3868/1000</f>
        <v>0</v>
      </c>
      <c r="X3868" s="6">
        <f>+IF(W3868=0,0,T3868/W3868)</f>
        <v>0</v>
      </c>
      <c r="Y3868" s="1" t="str">
        <f>MID(L3868,14,1)</f>
        <v/>
      </c>
      <c r="Z3868" s="2" t="str">
        <f>IF(IFERROR(FIND("PUL",M3868,1),0)&gt;1,"pulido","no")</f>
        <v>no</v>
      </c>
      <c r="AA3868" s="2" t="str">
        <f>IF(IFERROR(FIND("BIOC",M3868,1),0)&gt;1,"BIOCITY","no")</f>
        <v>no</v>
      </c>
      <c r="AB3868" s="2">
        <f>IFERROR(SEARCH("INT",F3868,1),0)+IFERROR(SEARCH("DEV",F3868,1),0)+IFERROR(SEARCH("FC",F3868,1),0)+IFERROR(SEARCH("USD",F3868,1),0)</f>
        <v>0</v>
      </c>
    </row>
    <row r="3869" spans="20:28" x14ac:dyDescent="0.2">
      <c r="T3869" s="6">
        <f>+S3869*N3869</f>
        <v>0</v>
      </c>
      <c r="U3869" s="6">
        <f>+S3869*Q3869</f>
        <v>0</v>
      </c>
      <c r="V3869" s="1" t="str">
        <f>IF(AB3869=0,IFERROR(VLOOKUP(L3869,[1]listaMateriales!A:K,11,0),"-"),"Sin producto")</f>
        <v>Sin Producto</v>
      </c>
      <c r="W3869" s="6">
        <f>+IF(OR(K3869="27",K3869="28",K3869="29"),VLOOKUP(L3869,[1]listaMateriales!A:E,5,0),0)*N3869/1000</f>
        <v>0</v>
      </c>
      <c r="X3869" s="6">
        <f>+IF(W3869=0,0,T3869/W3869)</f>
        <v>0</v>
      </c>
      <c r="Y3869" s="1" t="str">
        <f>MID(L3869,14,1)</f>
        <v/>
      </c>
      <c r="Z3869" s="2" t="str">
        <f>IF(IFERROR(FIND("PUL",M3869,1),0)&gt;1,"pulido","no")</f>
        <v>no</v>
      </c>
      <c r="AA3869" s="2" t="str">
        <f>IF(IFERROR(FIND("BIOC",M3869,1),0)&gt;1,"BIOCITY","no")</f>
        <v>no</v>
      </c>
      <c r="AB3869" s="2">
        <f>IFERROR(SEARCH("INT",F3869,1),0)+IFERROR(SEARCH("DEV",F3869,1),0)+IFERROR(SEARCH("FC",F3869,1),0)+IFERROR(SEARCH("USD",F3869,1),0)</f>
        <v>0</v>
      </c>
    </row>
    <row r="3870" spans="20:28" x14ac:dyDescent="0.2">
      <c r="T3870" s="6">
        <f>+S3870*N3870</f>
        <v>0</v>
      </c>
      <c r="U3870" s="6">
        <f>+S3870*Q3870</f>
        <v>0</v>
      </c>
      <c r="V3870" s="1" t="str">
        <f>IF(AB3870=0,IFERROR(VLOOKUP(L3870,[1]listaMateriales!A:K,11,0),"-"),"Sin producto")</f>
        <v>Sin Producto</v>
      </c>
      <c r="W3870" s="6">
        <f>+IF(OR(K3870="27",K3870="28",K3870="29"),VLOOKUP(L3870,[1]listaMateriales!A:E,5,0),0)*N3870/1000</f>
        <v>0</v>
      </c>
      <c r="X3870" s="6">
        <f>+IF(W3870=0,0,T3870/W3870)</f>
        <v>0</v>
      </c>
      <c r="Y3870" s="1" t="str">
        <f>MID(L3870,14,1)</f>
        <v/>
      </c>
      <c r="Z3870" s="2" t="str">
        <f>IF(IFERROR(FIND("PUL",M3870,1),0)&gt;1,"pulido","no")</f>
        <v>no</v>
      </c>
      <c r="AA3870" s="2" t="str">
        <f>IF(IFERROR(FIND("BIOC",M3870,1),0)&gt;1,"BIOCITY","no")</f>
        <v>no</v>
      </c>
      <c r="AB3870" s="2">
        <f>IFERROR(SEARCH("INT",F3870,1),0)+IFERROR(SEARCH("DEV",F3870,1),0)+IFERROR(SEARCH("FC",F3870,1),0)+IFERROR(SEARCH("USD",F3870,1),0)</f>
        <v>0</v>
      </c>
    </row>
    <row r="3871" spans="20:28" x14ac:dyDescent="0.2">
      <c r="T3871" s="6">
        <f>+S3871*N3871</f>
        <v>0</v>
      </c>
      <c r="U3871" s="6">
        <f>+S3871*Q3871</f>
        <v>0</v>
      </c>
      <c r="V3871" s="1" t="str">
        <f>IF(AB3871=0,IFERROR(VLOOKUP(L3871,[1]listaMateriales!A:K,11,0),"-"),"Sin producto")</f>
        <v>Sin Producto</v>
      </c>
      <c r="W3871" s="6">
        <f>+IF(OR(K3871="27",K3871="28",K3871="29"),VLOOKUP(L3871,[1]listaMateriales!A:E,5,0),0)*N3871/1000</f>
        <v>0</v>
      </c>
      <c r="X3871" s="6">
        <f>+IF(W3871=0,0,T3871/W3871)</f>
        <v>0</v>
      </c>
      <c r="Y3871" s="1" t="str">
        <f>MID(L3871,14,1)</f>
        <v/>
      </c>
      <c r="Z3871" s="2" t="str">
        <f>IF(IFERROR(FIND("PUL",M3871,1),0)&gt;1,"pulido","no")</f>
        <v>no</v>
      </c>
      <c r="AA3871" s="2" t="str">
        <f>IF(IFERROR(FIND("BIOC",M3871,1),0)&gt;1,"BIOCITY","no")</f>
        <v>no</v>
      </c>
      <c r="AB3871" s="2">
        <f>IFERROR(SEARCH("INT",F3871,1),0)+IFERROR(SEARCH("DEV",F3871,1),0)+IFERROR(SEARCH("FC",F3871,1),0)+IFERROR(SEARCH("USD",F3871,1),0)</f>
        <v>0</v>
      </c>
    </row>
    <row r="3872" spans="20:28" x14ac:dyDescent="0.2">
      <c r="T3872" s="6">
        <f>+S3872*N3872</f>
        <v>0</v>
      </c>
      <c r="U3872" s="6">
        <f>+S3872*Q3872</f>
        <v>0</v>
      </c>
      <c r="V3872" s="1" t="str">
        <f>IF(AB3872=0,IFERROR(VLOOKUP(L3872,[1]listaMateriales!A:K,11,0),"-"),"Sin producto")</f>
        <v>Sin Producto</v>
      </c>
      <c r="W3872" s="6">
        <f>+IF(OR(K3872="27",K3872="28",K3872="29"),VLOOKUP(L3872,[1]listaMateriales!A:E,5,0),0)*N3872/1000</f>
        <v>0</v>
      </c>
      <c r="X3872" s="6">
        <f>+IF(W3872=0,0,T3872/W3872)</f>
        <v>0</v>
      </c>
      <c r="Y3872" s="1" t="str">
        <f>MID(L3872,14,1)</f>
        <v/>
      </c>
      <c r="Z3872" s="2" t="str">
        <f>IF(IFERROR(FIND("PUL",M3872,1),0)&gt;1,"pulido","no")</f>
        <v>no</v>
      </c>
      <c r="AA3872" s="2" t="str">
        <f>IF(IFERROR(FIND("BIOC",M3872,1),0)&gt;1,"BIOCITY","no")</f>
        <v>no</v>
      </c>
      <c r="AB3872" s="2">
        <f>IFERROR(SEARCH("INT",F3872,1),0)+IFERROR(SEARCH("DEV",F3872,1),0)+IFERROR(SEARCH("FC",F3872,1),0)+IFERROR(SEARCH("USD",F3872,1),0)</f>
        <v>0</v>
      </c>
    </row>
    <row r="3873" spans="20:28" x14ac:dyDescent="0.2">
      <c r="T3873" s="6">
        <f>+S3873*N3873</f>
        <v>0</v>
      </c>
      <c r="U3873" s="6">
        <f>+S3873*Q3873</f>
        <v>0</v>
      </c>
      <c r="V3873" s="1" t="str">
        <f>IF(AB3873=0,IFERROR(VLOOKUP(L3873,[1]listaMateriales!A:K,11,0),"-"),"Sin producto")</f>
        <v>Sin Producto</v>
      </c>
      <c r="W3873" s="6">
        <f>+IF(OR(K3873="27",K3873="28",K3873="29"),VLOOKUP(L3873,[1]listaMateriales!A:E,5,0),0)*N3873/1000</f>
        <v>0</v>
      </c>
      <c r="X3873" s="6">
        <f>+IF(W3873=0,0,T3873/W3873)</f>
        <v>0</v>
      </c>
      <c r="Y3873" s="1" t="str">
        <f>MID(L3873,14,1)</f>
        <v/>
      </c>
      <c r="Z3873" s="2" t="str">
        <f>IF(IFERROR(FIND("PUL",M3873,1),0)&gt;1,"pulido","no")</f>
        <v>no</v>
      </c>
      <c r="AA3873" s="2" t="str">
        <f>IF(IFERROR(FIND("BIOC",M3873,1),0)&gt;1,"BIOCITY","no")</f>
        <v>no</v>
      </c>
      <c r="AB3873" s="2">
        <f>IFERROR(SEARCH("INT",F3873,1),0)+IFERROR(SEARCH("DEV",F3873,1),0)+IFERROR(SEARCH("FC",F3873,1),0)+IFERROR(SEARCH("USD",F3873,1),0)</f>
        <v>0</v>
      </c>
    </row>
    <row r="3874" spans="20:28" x14ac:dyDescent="0.2">
      <c r="T3874" s="6">
        <f>+S3874*N3874</f>
        <v>0</v>
      </c>
      <c r="U3874" s="6">
        <f>+S3874*Q3874</f>
        <v>0</v>
      </c>
      <c r="V3874" s="1" t="str">
        <f>IF(AB3874=0,IFERROR(VLOOKUP(L3874,[1]listaMateriales!A:K,11,0),"-"),"Sin producto")</f>
        <v>Sin Producto</v>
      </c>
      <c r="W3874" s="6">
        <f>+IF(OR(K3874="27",K3874="28",K3874="29"),VLOOKUP(L3874,[1]listaMateriales!A:E,5,0),0)*N3874/1000</f>
        <v>0</v>
      </c>
      <c r="X3874" s="6">
        <f>+IF(W3874=0,0,T3874/W3874)</f>
        <v>0</v>
      </c>
      <c r="Y3874" s="1" t="str">
        <f>MID(L3874,14,1)</f>
        <v/>
      </c>
      <c r="Z3874" s="2" t="str">
        <f>IF(IFERROR(FIND("PUL",M3874,1),0)&gt;1,"pulido","no")</f>
        <v>no</v>
      </c>
      <c r="AA3874" s="2" t="str">
        <f>IF(IFERROR(FIND("BIOC",M3874,1),0)&gt;1,"BIOCITY","no")</f>
        <v>no</v>
      </c>
      <c r="AB3874" s="2">
        <f>IFERROR(SEARCH("INT",F3874,1),0)+IFERROR(SEARCH("DEV",F3874,1),0)+IFERROR(SEARCH("FC",F3874,1),0)+IFERROR(SEARCH("USD",F3874,1),0)</f>
        <v>0</v>
      </c>
    </row>
    <row r="3875" spans="20:28" x14ac:dyDescent="0.2">
      <c r="T3875" s="6">
        <f>+S3875*N3875</f>
        <v>0</v>
      </c>
      <c r="U3875" s="6">
        <f>+S3875*Q3875</f>
        <v>0</v>
      </c>
      <c r="V3875" s="1" t="str">
        <f>IF(AB3875=0,IFERROR(VLOOKUP(L3875,[1]listaMateriales!A:K,11,0),"-"),"Sin producto")</f>
        <v>Sin Producto</v>
      </c>
      <c r="W3875" s="6">
        <f>+IF(OR(K3875="27",K3875="28",K3875="29"),VLOOKUP(L3875,[1]listaMateriales!A:E,5,0),0)*N3875/1000</f>
        <v>0</v>
      </c>
      <c r="X3875" s="6">
        <f>+IF(W3875=0,0,T3875/W3875)</f>
        <v>0</v>
      </c>
      <c r="Y3875" s="1" t="str">
        <f>MID(L3875,14,1)</f>
        <v/>
      </c>
      <c r="Z3875" s="2" t="str">
        <f>IF(IFERROR(FIND("PUL",M3875,1),0)&gt;1,"pulido","no")</f>
        <v>no</v>
      </c>
      <c r="AA3875" s="2" t="str">
        <f>IF(IFERROR(FIND("BIOC",M3875,1),0)&gt;1,"BIOCITY","no")</f>
        <v>no</v>
      </c>
      <c r="AB3875" s="2">
        <f>IFERROR(SEARCH("INT",F3875,1),0)+IFERROR(SEARCH("DEV",F3875,1),0)+IFERROR(SEARCH("FC",F3875,1),0)+IFERROR(SEARCH("USD",F3875,1),0)</f>
        <v>0</v>
      </c>
    </row>
    <row r="3876" spans="20:28" x14ac:dyDescent="0.2">
      <c r="T3876" s="6">
        <f>+S3876*N3876</f>
        <v>0</v>
      </c>
      <c r="U3876" s="6">
        <f>+S3876*Q3876</f>
        <v>0</v>
      </c>
      <c r="V3876" s="1" t="str">
        <f>IF(AB3876=0,IFERROR(VLOOKUP(L3876,[1]listaMateriales!A:K,11,0),"-"),"Sin producto")</f>
        <v>Sin Producto</v>
      </c>
      <c r="W3876" s="6">
        <f>+IF(OR(K3876="27",K3876="28",K3876="29"),VLOOKUP(L3876,[1]listaMateriales!A:E,5,0),0)*N3876/1000</f>
        <v>0</v>
      </c>
      <c r="X3876" s="6">
        <f>+IF(W3876=0,0,T3876/W3876)</f>
        <v>0</v>
      </c>
      <c r="Y3876" s="1" t="str">
        <f>MID(L3876,14,1)</f>
        <v/>
      </c>
      <c r="Z3876" s="2" t="str">
        <f>IF(IFERROR(FIND("PUL",M3876,1),0)&gt;1,"pulido","no")</f>
        <v>no</v>
      </c>
      <c r="AA3876" s="2" t="str">
        <f>IF(IFERROR(FIND("BIOC",M3876,1),0)&gt;1,"BIOCITY","no")</f>
        <v>no</v>
      </c>
      <c r="AB3876" s="2">
        <f>IFERROR(SEARCH("INT",F3876,1),0)+IFERROR(SEARCH("DEV",F3876,1),0)+IFERROR(SEARCH("FC",F3876,1),0)+IFERROR(SEARCH("USD",F3876,1),0)</f>
        <v>0</v>
      </c>
    </row>
    <row r="3877" spans="20:28" x14ac:dyDescent="0.2">
      <c r="T3877" s="6">
        <f>+S3877*N3877</f>
        <v>0</v>
      </c>
      <c r="U3877" s="6">
        <f>+S3877*Q3877</f>
        <v>0</v>
      </c>
      <c r="V3877" s="1" t="str">
        <f>IF(AB3877=0,IFERROR(VLOOKUP(L3877,[1]listaMateriales!A:K,11,0),"-"),"Sin producto")</f>
        <v>Sin Producto</v>
      </c>
      <c r="W3877" s="6">
        <f>+IF(OR(K3877="27",K3877="28",K3877="29"),VLOOKUP(L3877,[1]listaMateriales!A:E,5,0),0)*N3877/1000</f>
        <v>0</v>
      </c>
      <c r="X3877" s="6">
        <f>+IF(W3877=0,0,T3877/W3877)</f>
        <v>0</v>
      </c>
      <c r="Y3877" s="1" t="str">
        <f>MID(L3877,14,1)</f>
        <v/>
      </c>
      <c r="Z3877" s="2" t="str">
        <f>IF(IFERROR(FIND("PUL",M3877,1),0)&gt;1,"pulido","no")</f>
        <v>no</v>
      </c>
      <c r="AA3877" s="2" t="str">
        <f>IF(IFERROR(FIND("BIOC",M3877,1),0)&gt;1,"BIOCITY","no")</f>
        <v>no</v>
      </c>
      <c r="AB3877" s="2">
        <f>IFERROR(SEARCH("INT",F3877,1),0)+IFERROR(SEARCH("DEV",F3877,1),0)+IFERROR(SEARCH("FC",F3877,1),0)+IFERROR(SEARCH("USD",F3877,1),0)</f>
        <v>0</v>
      </c>
    </row>
    <row r="3878" spans="20:28" x14ac:dyDescent="0.2">
      <c r="T3878" s="6">
        <f>+S3878*N3878</f>
        <v>0</v>
      </c>
      <c r="U3878" s="6">
        <f>+S3878*Q3878</f>
        <v>0</v>
      </c>
      <c r="V3878" s="1" t="str">
        <f>IF(AB3878=0,IFERROR(VLOOKUP(L3878,[1]listaMateriales!A:K,11,0),"-"),"Sin producto")</f>
        <v>Sin Producto</v>
      </c>
      <c r="W3878" s="6">
        <f>+IF(OR(K3878="27",K3878="28",K3878="29"),VLOOKUP(L3878,[1]listaMateriales!A:E,5,0),0)*N3878/1000</f>
        <v>0</v>
      </c>
      <c r="X3878" s="6">
        <f>+IF(W3878=0,0,T3878/W3878)</f>
        <v>0</v>
      </c>
      <c r="Y3878" s="1" t="str">
        <f>MID(L3878,14,1)</f>
        <v/>
      </c>
      <c r="Z3878" s="2" t="str">
        <f>IF(IFERROR(FIND("PUL",M3878,1),0)&gt;1,"pulido","no")</f>
        <v>no</v>
      </c>
      <c r="AA3878" s="2" t="str">
        <f>IF(IFERROR(FIND("BIOC",M3878,1),0)&gt;1,"BIOCITY","no")</f>
        <v>no</v>
      </c>
      <c r="AB3878" s="2">
        <f>IFERROR(SEARCH("INT",F3878,1),0)+IFERROR(SEARCH("DEV",F3878,1),0)+IFERROR(SEARCH("FC",F3878,1),0)+IFERROR(SEARCH("USD",F3878,1),0)</f>
        <v>0</v>
      </c>
    </row>
    <row r="3879" spans="20:28" x14ac:dyDescent="0.2">
      <c r="T3879" s="6">
        <f>+S3879*N3879</f>
        <v>0</v>
      </c>
      <c r="U3879" s="6">
        <f>+S3879*Q3879</f>
        <v>0</v>
      </c>
      <c r="V3879" s="1" t="str">
        <f>IF(AB3879=0,IFERROR(VLOOKUP(L3879,[1]listaMateriales!A:K,11,0),"-"),"Sin producto")</f>
        <v>Sin Producto</v>
      </c>
      <c r="W3879" s="6">
        <f>+IF(OR(K3879="27",K3879="28",K3879="29"),VLOOKUP(L3879,[1]listaMateriales!A:E,5,0),0)*N3879/1000</f>
        <v>0</v>
      </c>
      <c r="X3879" s="6">
        <f>+IF(W3879=0,0,T3879/W3879)</f>
        <v>0</v>
      </c>
      <c r="Y3879" s="1" t="str">
        <f>MID(L3879,14,1)</f>
        <v/>
      </c>
      <c r="Z3879" s="2" t="str">
        <f>IF(IFERROR(FIND("PUL",M3879,1),0)&gt;1,"pulido","no")</f>
        <v>no</v>
      </c>
      <c r="AA3879" s="2" t="str">
        <f>IF(IFERROR(FIND("BIOC",M3879,1),0)&gt;1,"BIOCITY","no")</f>
        <v>no</v>
      </c>
      <c r="AB3879" s="2">
        <f>IFERROR(SEARCH("INT",F3879,1),0)+IFERROR(SEARCH("DEV",F3879,1),0)+IFERROR(SEARCH("FC",F3879,1),0)+IFERROR(SEARCH("USD",F3879,1),0)</f>
        <v>0</v>
      </c>
    </row>
    <row r="3880" spans="20:28" x14ac:dyDescent="0.2">
      <c r="T3880" s="6">
        <f>+S3880*N3880</f>
        <v>0</v>
      </c>
      <c r="U3880" s="6">
        <f>+S3880*Q3880</f>
        <v>0</v>
      </c>
      <c r="V3880" s="1" t="str">
        <f>IF(AB3880=0,IFERROR(VLOOKUP(L3880,[1]listaMateriales!A:K,11,0),"-"),"Sin producto")</f>
        <v>Sin Producto</v>
      </c>
      <c r="W3880" s="6">
        <f>+IF(OR(K3880="27",K3880="28",K3880="29"),VLOOKUP(L3880,[1]listaMateriales!A:E,5,0),0)*N3880/1000</f>
        <v>0</v>
      </c>
      <c r="X3880" s="6">
        <f>+IF(W3880=0,0,T3880/W3880)</f>
        <v>0</v>
      </c>
      <c r="Y3880" s="1" t="str">
        <f>MID(L3880,14,1)</f>
        <v/>
      </c>
      <c r="Z3880" s="2" t="str">
        <f>IF(IFERROR(FIND("PUL",M3880,1),0)&gt;1,"pulido","no")</f>
        <v>no</v>
      </c>
      <c r="AA3880" s="2" t="str">
        <f>IF(IFERROR(FIND("BIOC",M3880,1),0)&gt;1,"BIOCITY","no")</f>
        <v>no</v>
      </c>
      <c r="AB3880" s="2">
        <f>IFERROR(SEARCH("INT",F3880,1),0)+IFERROR(SEARCH("DEV",F3880,1),0)+IFERROR(SEARCH("FC",F3880,1),0)+IFERROR(SEARCH("USD",F3880,1),0)</f>
        <v>0</v>
      </c>
    </row>
    <row r="3881" spans="20:28" x14ac:dyDescent="0.2">
      <c r="T3881" s="6">
        <f>+S3881*N3881</f>
        <v>0</v>
      </c>
      <c r="U3881" s="6">
        <f>+S3881*Q3881</f>
        <v>0</v>
      </c>
      <c r="V3881" s="1" t="str">
        <f>IF(AB3881=0,IFERROR(VLOOKUP(L3881,[1]listaMateriales!A:K,11,0),"-"),"Sin producto")</f>
        <v>Sin Producto</v>
      </c>
      <c r="W3881" s="6">
        <f>+IF(OR(K3881="27",K3881="28",K3881="29"),VLOOKUP(L3881,[1]listaMateriales!A:E,5,0),0)*N3881/1000</f>
        <v>0</v>
      </c>
      <c r="X3881" s="6">
        <f>+IF(W3881=0,0,T3881/W3881)</f>
        <v>0</v>
      </c>
      <c r="Y3881" s="1" t="str">
        <f>MID(L3881,14,1)</f>
        <v/>
      </c>
      <c r="Z3881" s="2" t="str">
        <f>IF(IFERROR(FIND("PUL",M3881,1),0)&gt;1,"pulido","no")</f>
        <v>no</v>
      </c>
      <c r="AA3881" s="2" t="str">
        <f>IF(IFERROR(FIND("BIOC",M3881,1),0)&gt;1,"BIOCITY","no")</f>
        <v>no</v>
      </c>
      <c r="AB3881" s="2">
        <f>IFERROR(SEARCH("INT",F3881,1),0)+IFERROR(SEARCH("DEV",F3881,1),0)+IFERROR(SEARCH("FC",F3881,1),0)+IFERROR(SEARCH("USD",F3881,1),0)</f>
        <v>0</v>
      </c>
    </row>
    <row r="3882" spans="20:28" x14ac:dyDescent="0.2">
      <c r="T3882" s="6">
        <f>+S3882*N3882</f>
        <v>0</v>
      </c>
      <c r="U3882" s="6">
        <f>+S3882*Q3882</f>
        <v>0</v>
      </c>
      <c r="V3882" s="1" t="str">
        <f>IF(AB3882=0,IFERROR(VLOOKUP(L3882,[1]listaMateriales!A:K,11,0),"-"),"Sin producto")</f>
        <v>Sin Producto</v>
      </c>
      <c r="W3882" s="6">
        <f>+IF(OR(K3882="27",K3882="28",K3882="29"),VLOOKUP(L3882,[1]listaMateriales!A:E,5,0),0)*N3882/1000</f>
        <v>0</v>
      </c>
      <c r="X3882" s="6">
        <f>+IF(W3882=0,0,T3882/W3882)</f>
        <v>0</v>
      </c>
      <c r="Y3882" s="1" t="str">
        <f>MID(L3882,14,1)</f>
        <v/>
      </c>
      <c r="Z3882" s="2" t="str">
        <f>IF(IFERROR(FIND("PUL",M3882,1),0)&gt;1,"pulido","no")</f>
        <v>no</v>
      </c>
      <c r="AA3882" s="2" t="str">
        <f>IF(IFERROR(FIND("BIOC",M3882,1),0)&gt;1,"BIOCITY","no")</f>
        <v>no</v>
      </c>
      <c r="AB3882" s="2">
        <f>IFERROR(SEARCH("INT",F3882,1),0)+IFERROR(SEARCH("DEV",F3882,1),0)+IFERROR(SEARCH("FC",F3882,1),0)+IFERROR(SEARCH("USD",F3882,1),0)</f>
        <v>0</v>
      </c>
    </row>
    <row r="3883" spans="20:28" x14ac:dyDescent="0.2">
      <c r="T3883" s="6">
        <f>+S3883*N3883</f>
        <v>0</v>
      </c>
      <c r="U3883" s="6">
        <f>+S3883*Q3883</f>
        <v>0</v>
      </c>
      <c r="V3883" s="1" t="str">
        <f>IF(AB3883=0,IFERROR(VLOOKUP(L3883,[1]listaMateriales!A:K,11,0),"-"),"Sin producto")</f>
        <v>Sin Producto</v>
      </c>
      <c r="W3883" s="6">
        <f>+IF(OR(K3883="27",K3883="28",K3883="29"),VLOOKUP(L3883,[1]listaMateriales!A:E,5,0),0)*N3883/1000</f>
        <v>0</v>
      </c>
      <c r="X3883" s="6">
        <f>+IF(W3883=0,0,T3883/W3883)</f>
        <v>0</v>
      </c>
      <c r="Y3883" s="1" t="str">
        <f>MID(L3883,14,1)</f>
        <v/>
      </c>
      <c r="Z3883" s="2" t="str">
        <f>IF(IFERROR(FIND("PUL",M3883,1),0)&gt;1,"pulido","no")</f>
        <v>no</v>
      </c>
      <c r="AA3883" s="2" t="str">
        <f>IF(IFERROR(FIND("BIOC",M3883,1),0)&gt;1,"BIOCITY","no")</f>
        <v>no</v>
      </c>
      <c r="AB3883" s="2">
        <f>IFERROR(SEARCH("INT",F3883,1),0)+IFERROR(SEARCH("DEV",F3883,1),0)+IFERROR(SEARCH("FC",F3883,1),0)+IFERROR(SEARCH("USD",F3883,1),0)</f>
        <v>0</v>
      </c>
    </row>
    <row r="3884" spans="20:28" x14ac:dyDescent="0.2">
      <c r="T3884" s="6">
        <f>+S3884*N3884</f>
        <v>0</v>
      </c>
      <c r="U3884" s="6">
        <f>+S3884*Q3884</f>
        <v>0</v>
      </c>
      <c r="V3884" s="1" t="str">
        <f>IF(AB3884=0,IFERROR(VLOOKUP(L3884,[1]listaMateriales!A:K,11,0),"-"),"Sin producto")</f>
        <v>Sin Producto</v>
      </c>
      <c r="W3884" s="6">
        <f>+IF(OR(K3884="27",K3884="28",K3884="29"),VLOOKUP(L3884,[1]listaMateriales!A:E,5,0),0)*N3884/1000</f>
        <v>0</v>
      </c>
      <c r="X3884" s="6">
        <f>+IF(W3884=0,0,T3884/W3884)</f>
        <v>0</v>
      </c>
      <c r="Y3884" s="1" t="str">
        <f>MID(L3884,14,1)</f>
        <v/>
      </c>
      <c r="Z3884" s="2" t="str">
        <f>IF(IFERROR(FIND("PUL",M3884,1),0)&gt;1,"pulido","no")</f>
        <v>no</v>
      </c>
      <c r="AA3884" s="2" t="str">
        <f>IF(IFERROR(FIND("BIOC",M3884,1),0)&gt;1,"BIOCITY","no")</f>
        <v>no</v>
      </c>
      <c r="AB3884" s="2">
        <f>IFERROR(SEARCH("INT",F3884,1),0)+IFERROR(SEARCH("DEV",F3884,1),0)+IFERROR(SEARCH("FC",F3884,1),0)+IFERROR(SEARCH("USD",F3884,1),0)</f>
        <v>0</v>
      </c>
    </row>
    <row r="3885" spans="20:28" x14ac:dyDescent="0.2">
      <c r="T3885" s="6">
        <f>+S3885*N3885</f>
        <v>0</v>
      </c>
      <c r="U3885" s="6">
        <f>+S3885*Q3885</f>
        <v>0</v>
      </c>
      <c r="V3885" s="1" t="str">
        <f>IF(AB3885=0,IFERROR(VLOOKUP(L3885,[1]listaMateriales!A:K,11,0),"-"),"Sin producto")</f>
        <v>Sin Producto</v>
      </c>
      <c r="W3885" s="6">
        <f>+IF(OR(K3885="27",K3885="28",K3885="29"),VLOOKUP(L3885,[1]listaMateriales!A:E,5,0),0)*N3885/1000</f>
        <v>0</v>
      </c>
      <c r="X3885" s="6">
        <f>+IF(W3885=0,0,T3885/W3885)</f>
        <v>0</v>
      </c>
      <c r="Y3885" s="1" t="str">
        <f>MID(L3885,14,1)</f>
        <v/>
      </c>
      <c r="Z3885" s="2" t="str">
        <f>IF(IFERROR(FIND("PUL",M3885,1),0)&gt;1,"pulido","no")</f>
        <v>no</v>
      </c>
      <c r="AA3885" s="2" t="str">
        <f>IF(IFERROR(FIND("BIOC",M3885,1),0)&gt;1,"BIOCITY","no")</f>
        <v>no</v>
      </c>
      <c r="AB3885" s="2">
        <f>IFERROR(SEARCH("INT",F3885,1),0)+IFERROR(SEARCH("DEV",F3885,1),0)+IFERROR(SEARCH("FC",F3885,1),0)+IFERROR(SEARCH("USD",F3885,1),0)</f>
        <v>0</v>
      </c>
    </row>
    <row r="3886" spans="20:28" x14ac:dyDescent="0.2">
      <c r="T3886" s="6">
        <f>+S3886*N3886</f>
        <v>0</v>
      </c>
      <c r="U3886" s="6">
        <f>+S3886*Q3886</f>
        <v>0</v>
      </c>
      <c r="V3886" s="1" t="str">
        <f>IF(AB3886=0,IFERROR(VLOOKUP(L3886,[1]listaMateriales!A:K,11,0),"-"),"Sin producto")</f>
        <v>Sin Producto</v>
      </c>
      <c r="W3886" s="6">
        <f>+IF(OR(K3886="27",K3886="28",K3886="29"),VLOOKUP(L3886,[1]listaMateriales!A:E,5,0),0)*N3886/1000</f>
        <v>0</v>
      </c>
      <c r="X3886" s="6">
        <f>+IF(W3886=0,0,T3886/W3886)</f>
        <v>0</v>
      </c>
      <c r="Y3886" s="1" t="str">
        <f>MID(L3886,14,1)</f>
        <v/>
      </c>
      <c r="Z3886" s="2" t="str">
        <f>IF(IFERROR(FIND("PUL",M3886,1),0)&gt;1,"pulido","no")</f>
        <v>no</v>
      </c>
      <c r="AA3886" s="2" t="str">
        <f>IF(IFERROR(FIND("BIOC",M3886,1),0)&gt;1,"BIOCITY","no")</f>
        <v>no</v>
      </c>
      <c r="AB3886" s="2">
        <f>IFERROR(SEARCH("INT",F3886,1),0)+IFERROR(SEARCH("DEV",F3886,1),0)+IFERROR(SEARCH("FC",F3886,1),0)+IFERROR(SEARCH("USD",F3886,1),0)</f>
        <v>0</v>
      </c>
    </row>
    <row r="3887" spans="20:28" x14ac:dyDescent="0.2">
      <c r="T3887" s="6">
        <f>+S3887*N3887</f>
        <v>0</v>
      </c>
      <c r="U3887" s="6">
        <f>+S3887*Q3887</f>
        <v>0</v>
      </c>
      <c r="V3887" s="1" t="str">
        <f>IF(AB3887=0,IFERROR(VLOOKUP(L3887,[1]listaMateriales!A:K,11,0),"-"),"Sin producto")</f>
        <v>Sin Producto</v>
      </c>
      <c r="W3887" s="6">
        <f>+IF(OR(K3887="27",K3887="28",K3887="29"),VLOOKUP(L3887,[1]listaMateriales!A:E,5,0),0)*N3887/1000</f>
        <v>0</v>
      </c>
      <c r="X3887" s="6">
        <f>+IF(W3887=0,0,T3887/W3887)</f>
        <v>0</v>
      </c>
      <c r="Y3887" s="1" t="str">
        <f>MID(L3887,14,1)</f>
        <v/>
      </c>
      <c r="Z3887" s="2" t="str">
        <f>IF(IFERROR(FIND("PUL",M3887,1),0)&gt;1,"pulido","no")</f>
        <v>no</v>
      </c>
      <c r="AA3887" s="2" t="str">
        <f>IF(IFERROR(FIND("BIOC",M3887,1),0)&gt;1,"BIOCITY","no")</f>
        <v>no</v>
      </c>
      <c r="AB3887" s="2">
        <f>IFERROR(SEARCH("INT",F3887,1),0)+IFERROR(SEARCH("DEV",F3887,1),0)+IFERROR(SEARCH("FC",F3887,1),0)+IFERROR(SEARCH("USD",F3887,1),0)</f>
        <v>0</v>
      </c>
    </row>
    <row r="3888" spans="20:28" x14ac:dyDescent="0.2">
      <c r="T3888" s="6">
        <f>+S3888*N3888</f>
        <v>0</v>
      </c>
      <c r="U3888" s="6">
        <f>+S3888*Q3888</f>
        <v>0</v>
      </c>
      <c r="V3888" s="1" t="str">
        <f>IF(AB3888=0,IFERROR(VLOOKUP(L3888,[1]listaMateriales!A:K,11,0),"-"),"Sin producto")</f>
        <v>Sin Producto</v>
      </c>
      <c r="W3888" s="6">
        <f>+IF(OR(K3888="27",K3888="28",K3888="29"),VLOOKUP(L3888,[1]listaMateriales!A:E,5,0),0)*N3888/1000</f>
        <v>0</v>
      </c>
      <c r="X3888" s="6">
        <f>+IF(W3888=0,0,T3888/W3888)</f>
        <v>0</v>
      </c>
      <c r="Y3888" s="1" t="str">
        <f>MID(L3888,14,1)</f>
        <v/>
      </c>
      <c r="Z3888" s="2" t="str">
        <f>IF(IFERROR(FIND("PUL",M3888,1),0)&gt;1,"pulido","no")</f>
        <v>no</v>
      </c>
      <c r="AA3888" s="2" t="str">
        <f>IF(IFERROR(FIND("BIOC",M3888,1),0)&gt;1,"BIOCITY","no")</f>
        <v>no</v>
      </c>
      <c r="AB3888" s="2">
        <f>IFERROR(SEARCH("INT",F3888,1),0)+IFERROR(SEARCH("DEV",F3888,1),0)+IFERROR(SEARCH("FC",F3888,1),0)+IFERROR(SEARCH("USD",F3888,1),0)</f>
        <v>0</v>
      </c>
    </row>
    <row r="3889" spans="20:28" x14ac:dyDescent="0.2">
      <c r="T3889" s="6">
        <f>+S3889*N3889</f>
        <v>0</v>
      </c>
      <c r="U3889" s="6">
        <f>+S3889*Q3889</f>
        <v>0</v>
      </c>
      <c r="V3889" s="1" t="str">
        <f>IF(AB3889=0,IFERROR(VLOOKUP(L3889,[1]listaMateriales!A:K,11,0),"-"),"Sin producto")</f>
        <v>Sin Producto</v>
      </c>
      <c r="W3889" s="6">
        <f>+IF(OR(K3889="27",K3889="28",K3889="29"),VLOOKUP(L3889,[1]listaMateriales!A:E,5,0),0)*N3889/1000</f>
        <v>0</v>
      </c>
      <c r="X3889" s="6">
        <f>+IF(W3889=0,0,T3889/W3889)</f>
        <v>0</v>
      </c>
      <c r="Y3889" s="1" t="str">
        <f>MID(L3889,14,1)</f>
        <v/>
      </c>
      <c r="Z3889" s="2" t="str">
        <f>IF(IFERROR(FIND("PUL",M3889,1),0)&gt;1,"pulido","no")</f>
        <v>no</v>
      </c>
      <c r="AA3889" s="2" t="str">
        <f>IF(IFERROR(FIND("BIOC",M3889,1),0)&gt;1,"BIOCITY","no")</f>
        <v>no</v>
      </c>
      <c r="AB3889" s="2">
        <f>IFERROR(SEARCH("INT",F3889,1),0)+IFERROR(SEARCH("DEV",F3889,1),0)+IFERROR(SEARCH("FC",F3889,1),0)+IFERROR(SEARCH("USD",F3889,1),0)</f>
        <v>0</v>
      </c>
    </row>
    <row r="3890" spans="20:28" x14ac:dyDescent="0.2">
      <c r="T3890" s="6">
        <f>+S3890*N3890</f>
        <v>0</v>
      </c>
      <c r="U3890" s="6">
        <f>+S3890*Q3890</f>
        <v>0</v>
      </c>
      <c r="V3890" s="1" t="str">
        <f>IF(AB3890=0,IFERROR(VLOOKUP(L3890,[1]listaMateriales!A:K,11,0),"-"),"Sin producto")</f>
        <v>Sin Producto</v>
      </c>
      <c r="W3890" s="6">
        <f>+IF(OR(K3890="27",K3890="28",K3890="29"),VLOOKUP(L3890,[1]listaMateriales!A:E,5,0),0)*N3890/1000</f>
        <v>0</v>
      </c>
      <c r="X3890" s="6">
        <f>+IF(W3890=0,0,T3890/W3890)</f>
        <v>0</v>
      </c>
      <c r="Y3890" s="1" t="str">
        <f>MID(L3890,14,1)</f>
        <v/>
      </c>
      <c r="Z3890" s="2" t="str">
        <f>IF(IFERROR(FIND("PUL",M3890,1),0)&gt;1,"pulido","no")</f>
        <v>no</v>
      </c>
      <c r="AA3890" s="2" t="str">
        <f>IF(IFERROR(FIND("BIOC",M3890,1),0)&gt;1,"BIOCITY","no")</f>
        <v>no</v>
      </c>
      <c r="AB3890" s="2">
        <f>IFERROR(SEARCH("INT",F3890,1),0)+IFERROR(SEARCH("DEV",F3890,1),0)+IFERROR(SEARCH("FC",F3890,1),0)+IFERROR(SEARCH("USD",F3890,1),0)</f>
        <v>0</v>
      </c>
    </row>
    <row r="3891" spans="20:28" x14ac:dyDescent="0.2">
      <c r="T3891" s="6">
        <f>+S3891*N3891</f>
        <v>0</v>
      </c>
      <c r="U3891" s="6">
        <f>+S3891*Q3891</f>
        <v>0</v>
      </c>
      <c r="V3891" s="1" t="str">
        <f>IF(AB3891=0,IFERROR(VLOOKUP(L3891,[1]listaMateriales!A:K,11,0),"-"),"Sin producto")</f>
        <v>Sin Producto</v>
      </c>
      <c r="W3891" s="6">
        <f>+IF(OR(K3891="27",K3891="28",K3891="29"),VLOOKUP(L3891,[1]listaMateriales!A:E,5,0),0)*N3891/1000</f>
        <v>0</v>
      </c>
      <c r="X3891" s="6">
        <f>+IF(W3891=0,0,T3891/W3891)</f>
        <v>0</v>
      </c>
      <c r="Y3891" s="1" t="str">
        <f>MID(L3891,14,1)</f>
        <v/>
      </c>
      <c r="Z3891" s="2" t="str">
        <f>IF(IFERROR(FIND("PUL",M3891,1),0)&gt;1,"pulido","no")</f>
        <v>no</v>
      </c>
      <c r="AA3891" s="2" t="str">
        <f>IF(IFERROR(FIND("BIOC",M3891,1),0)&gt;1,"BIOCITY","no")</f>
        <v>no</v>
      </c>
      <c r="AB3891" s="2">
        <f>IFERROR(SEARCH("INT",F3891,1),0)+IFERROR(SEARCH("DEV",F3891,1),0)+IFERROR(SEARCH("FC",F3891,1),0)+IFERROR(SEARCH("USD",F3891,1),0)</f>
        <v>0</v>
      </c>
    </row>
    <row r="3892" spans="20:28" x14ac:dyDescent="0.2">
      <c r="T3892" s="6">
        <f>+S3892*N3892</f>
        <v>0</v>
      </c>
      <c r="U3892" s="6">
        <f>+S3892*Q3892</f>
        <v>0</v>
      </c>
      <c r="V3892" s="1" t="str">
        <f>IF(AB3892=0,IFERROR(VLOOKUP(L3892,[1]listaMateriales!A:K,11,0),"-"),"Sin producto")</f>
        <v>Sin Producto</v>
      </c>
      <c r="W3892" s="6">
        <f>+IF(OR(K3892="27",K3892="28",K3892="29"),VLOOKUP(L3892,[1]listaMateriales!A:E,5,0),0)*N3892/1000</f>
        <v>0</v>
      </c>
      <c r="X3892" s="6">
        <f>+IF(W3892=0,0,T3892/W3892)</f>
        <v>0</v>
      </c>
      <c r="Y3892" s="1" t="str">
        <f>MID(L3892,14,1)</f>
        <v/>
      </c>
      <c r="Z3892" s="2" t="str">
        <f>IF(IFERROR(FIND("PUL",M3892,1),0)&gt;1,"pulido","no")</f>
        <v>no</v>
      </c>
      <c r="AA3892" s="2" t="str">
        <f>IF(IFERROR(FIND("BIOC",M3892,1),0)&gt;1,"BIOCITY","no")</f>
        <v>no</v>
      </c>
      <c r="AB3892" s="2">
        <f>IFERROR(SEARCH("INT",F3892,1),0)+IFERROR(SEARCH("DEV",F3892,1),0)+IFERROR(SEARCH("FC",F3892,1),0)+IFERROR(SEARCH("USD",F3892,1),0)</f>
        <v>0</v>
      </c>
    </row>
    <row r="3893" spans="20:28" x14ac:dyDescent="0.2">
      <c r="T3893" s="6">
        <f>+S3893*N3893</f>
        <v>0</v>
      </c>
      <c r="U3893" s="6">
        <f>+S3893*Q3893</f>
        <v>0</v>
      </c>
      <c r="V3893" s="1" t="str">
        <f>IF(AB3893=0,IFERROR(VLOOKUP(L3893,[1]listaMateriales!A:K,11,0),"-"),"Sin producto")</f>
        <v>Sin Producto</v>
      </c>
      <c r="W3893" s="6">
        <f>+IF(OR(K3893="27",K3893="28",K3893="29"),VLOOKUP(L3893,[1]listaMateriales!A:E,5,0),0)*N3893/1000</f>
        <v>0</v>
      </c>
      <c r="X3893" s="6">
        <f>+IF(W3893=0,0,T3893/W3893)</f>
        <v>0</v>
      </c>
      <c r="Y3893" s="1" t="str">
        <f>MID(L3893,14,1)</f>
        <v/>
      </c>
      <c r="Z3893" s="2" t="str">
        <f>IF(IFERROR(FIND("PUL",M3893,1),0)&gt;1,"pulido","no")</f>
        <v>no</v>
      </c>
      <c r="AA3893" s="2" t="str">
        <f>IF(IFERROR(FIND("BIOC",M3893,1),0)&gt;1,"BIOCITY","no")</f>
        <v>no</v>
      </c>
      <c r="AB3893" s="2">
        <f>IFERROR(SEARCH("INT",F3893,1),0)+IFERROR(SEARCH("DEV",F3893,1),0)+IFERROR(SEARCH("FC",F3893,1),0)+IFERROR(SEARCH("USD",F3893,1),0)</f>
        <v>0</v>
      </c>
    </row>
    <row r="3894" spans="20:28" x14ac:dyDescent="0.2">
      <c r="T3894" s="6">
        <f>+S3894*N3894</f>
        <v>0</v>
      </c>
      <c r="U3894" s="6">
        <f>+S3894*Q3894</f>
        <v>0</v>
      </c>
      <c r="V3894" s="1" t="str">
        <f>IF(AB3894=0,IFERROR(VLOOKUP(L3894,[1]listaMateriales!A:K,11,0),"-"),"Sin producto")</f>
        <v>Sin Producto</v>
      </c>
      <c r="W3894" s="6">
        <f>+IF(OR(K3894="27",K3894="28",K3894="29"),VLOOKUP(L3894,[1]listaMateriales!A:E,5,0),0)*N3894/1000</f>
        <v>0</v>
      </c>
      <c r="X3894" s="6">
        <f>+IF(W3894=0,0,T3894/W3894)</f>
        <v>0</v>
      </c>
      <c r="Y3894" s="1" t="str">
        <f>MID(L3894,14,1)</f>
        <v/>
      </c>
      <c r="Z3894" s="2" t="str">
        <f>IF(IFERROR(FIND("PUL",M3894,1),0)&gt;1,"pulido","no")</f>
        <v>no</v>
      </c>
      <c r="AA3894" s="2" t="str">
        <f>IF(IFERROR(FIND("BIOC",M3894,1),0)&gt;1,"BIOCITY","no")</f>
        <v>no</v>
      </c>
      <c r="AB3894" s="2">
        <f>IFERROR(SEARCH("INT",F3894,1),0)+IFERROR(SEARCH("DEV",F3894,1),0)+IFERROR(SEARCH("FC",F3894,1),0)+IFERROR(SEARCH("USD",F3894,1),0)</f>
        <v>0</v>
      </c>
    </row>
    <row r="3895" spans="20:28" x14ac:dyDescent="0.2">
      <c r="T3895" s="6">
        <f>+S3895*N3895</f>
        <v>0</v>
      </c>
      <c r="U3895" s="6">
        <f>+S3895*Q3895</f>
        <v>0</v>
      </c>
      <c r="V3895" s="1" t="str">
        <f>IF(AB3895=0,IFERROR(VLOOKUP(L3895,[1]listaMateriales!A:K,11,0),"-"),"Sin producto")</f>
        <v>Sin Producto</v>
      </c>
      <c r="W3895" s="6">
        <f>+IF(OR(K3895="27",K3895="28",K3895="29"),VLOOKUP(L3895,[1]listaMateriales!A:E,5,0),0)*N3895/1000</f>
        <v>0</v>
      </c>
      <c r="X3895" s="6">
        <f>+IF(W3895=0,0,T3895/W3895)</f>
        <v>0</v>
      </c>
      <c r="Y3895" s="1" t="str">
        <f>MID(L3895,14,1)</f>
        <v/>
      </c>
      <c r="Z3895" s="2" t="str">
        <f>IF(IFERROR(FIND("PUL",M3895,1),0)&gt;1,"pulido","no")</f>
        <v>no</v>
      </c>
      <c r="AA3895" s="2" t="str">
        <f>IF(IFERROR(FIND("BIOC",M3895,1),0)&gt;1,"BIOCITY","no")</f>
        <v>no</v>
      </c>
      <c r="AB3895" s="2">
        <f>IFERROR(SEARCH("INT",F3895,1),0)+IFERROR(SEARCH("DEV",F3895,1),0)+IFERROR(SEARCH("FC",F3895,1),0)+IFERROR(SEARCH("USD",F3895,1),0)</f>
        <v>0</v>
      </c>
    </row>
    <row r="3896" spans="20:28" x14ac:dyDescent="0.2">
      <c r="T3896" s="6">
        <f>+S3896*N3896</f>
        <v>0</v>
      </c>
      <c r="U3896" s="6">
        <f>+S3896*Q3896</f>
        <v>0</v>
      </c>
      <c r="V3896" s="1" t="str">
        <f>IF(AB3896=0,IFERROR(VLOOKUP(L3896,[1]listaMateriales!A:K,11,0),"-"),"Sin producto")</f>
        <v>Sin Producto</v>
      </c>
      <c r="W3896" s="6">
        <f>+IF(OR(K3896="27",K3896="28",K3896="29"),VLOOKUP(L3896,[1]listaMateriales!A:E,5,0),0)*N3896/1000</f>
        <v>0</v>
      </c>
      <c r="X3896" s="6">
        <f>+IF(W3896=0,0,T3896/W3896)</f>
        <v>0</v>
      </c>
      <c r="Y3896" s="1" t="str">
        <f>MID(L3896,14,1)</f>
        <v/>
      </c>
      <c r="Z3896" s="2" t="str">
        <f>IF(IFERROR(FIND("PUL",M3896,1),0)&gt;1,"pulido","no")</f>
        <v>no</v>
      </c>
      <c r="AA3896" s="2" t="str">
        <f>IF(IFERROR(FIND("BIOC",M3896,1),0)&gt;1,"BIOCITY","no")</f>
        <v>no</v>
      </c>
      <c r="AB3896" s="2">
        <f>IFERROR(SEARCH("INT",F3896,1),0)+IFERROR(SEARCH("DEV",F3896,1),0)+IFERROR(SEARCH("FC",F3896,1),0)+IFERROR(SEARCH("USD",F3896,1),0)</f>
        <v>0</v>
      </c>
    </row>
    <row r="3897" spans="20:28" x14ac:dyDescent="0.2">
      <c r="T3897" s="6">
        <f>+S3897*N3897</f>
        <v>0</v>
      </c>
      <c r="U3897" s="6">
        <f>+S3897*Q3897</f>
        <v>0</v>
      </c>
      <c r="V3897" s="1" t="str">
        <f>IF(AB3897=0,IFERROR(VLOOKUP(L3897,[1]listaMateriales!A:K,11,0),"-"),"Sin producto")</f>
        <v>Sin Producto</v>
      </c>
      <c r="W3897" s="6">
        <f>+IF(OR(K3897="27",K3897="28",K3897="29"),VLOOKUP(L3897,[1]listaMateriales!A:E,5,0),0)*N3897/1000</f>
        <v>0</v>
      </c>
      <c r="X3897" s="6">
        <f>+IF(W3897=0,0,T3897/W3897)</f>
        <v>0</v>
      </c>
      <c r="Y3897" s="1" t="str">
        <f>MID(L3897,14,1)</f>
        <v/>
      </c>
      <c r="Z3897" s="2" t="str">
        <f>IF(IFERROR(FIND("PUL",M3897,1),0)&gt;1,"pulido","no")</f>
        <v>no</v>
      </c>
      <c r="AA3897" s="2" t="str">
        <f>IF(IFERROR(FIND("BIOC",M3897,1),0)&gt;1,"BIOCITY","no")</f>
        <v>no</v>
      </c>
      <c r="AB3897" s="2">
        <f>IFERROR(SEARCH("INT",F3897,1),0)+IFERROR(SEARCH("DEV",F3897,1),0)+IFERROR(SEARCH("FC",F3897,1),0)+IFERROR(SEARCH("USD",F3897,1),0)</f>
        <v>0</v>
      </c>
    </row>
    <row r="3898" spans="20:28" x14ac:dyDescent="0.2">
      <c r="T3898" s="6">
        <f>+S3898*N3898</f>
        <v>0</v>
      </c>
      <c r="U3898" s="6">
        <f>+S3898*Q3898</f>
        <v>0</v>
      </c>
      <c r="V3898" s="1" t="str">
        <f>IF(AB3898=0,IFERROR(VLOOKUP(L3898,[1]listaMateriales!A:K,11,0),"-"),"Sin producto")</f>
        <v>Sin Producto</v>
      </c>
      <c r="W3898" s="6">
        <f>+IF(OR(K3898="27",K3898="28",K3898="29"),VLOOKUP(L3898,[1]listaMateriales!A:E,5,0),0)*N3898/1000</f>
        <v>0</v>
      </c>
      <c r="X3898" s="6">
        <f>+IF(W3898=0,0,T3898/W3898)</f>
        <v>0</v>
      </c>
      <c r="Y3898" s="1" t="str">
        <f>MID(L3898,14,1)</f>
        <v/>
      </c>
      <c r="Z3898" s="2" t="str">
        <f>IF(IFERROR(FIND("PUL",M3898,1),0)&gt;1,"pulido","no")</f>
        <v>no</v>
      </c>
      <c r="AA3898" s="2" t="str">
        <f>IF(IFERROR(FIND("BIOC",M3898,1),0)&gt;1,"BIOCITY","no")</f>
        <v>no</v>
      </c>
      <c r="AB3898" s="2">
        <f>IFERROR(SEARCH("INT",F3898,1),0)+IFERROR(SEARCH("DEV",F3898,1),0)+IFERROR(SEARCH("FC",F3898,1),0)+IFERROR(SEARCH("USD",F3898,1),0)</f>
        <v>0</v>
      </c>
    </row>
    <row r="3899" spans="20:28" x14ac:dyDescent="0.2">
      <c r="T3899" s="6">
        <f>+S3899*N3899</f>
        <v>0</v>
      </c>
      <c r="U3899" s="6">
        <f>+S3899*Q3899</f>
        <v>0</v>
      </c>
      <c r="V3899" s="1" t="str">
        <f>IF(AB3899=0,IFERROR(VLOOKUP(L3899,[1]listaMateriales!A:K,11,0),"-"),"Sin producto")</f>
        <v>Sin Producto</v>
      </c>
      <c r="W3899" s="6">
        <f>+IF(OR(K3899="27",K3899="28",K3899="29"),VLOOKUP(L3899,[1]listaMateriales!A:E,5,0),0)*N3899/1000</f>
        <v>0</v>
      </c>
      <c r="X3899" s="6">
        <f>+IF(W3899=0,0,T3899/W3899)</f>
        <v>0</v>
      </c>
      <c r="Y3899" s="1" t="str">
        <f>MID(L3899,14,1)</f>
        <v/>
      </c>
      <c r="Z3899" s="2" t="str">
        <f>IF(IFERROR(FIND("PUL",M3899,1),0)&gt;1,"pulido","no")</f>
        <v>no</v>
      </c>
      <c r="AA3899" s="2" t="str">
        <f>IF(IFERROR(FIND("BIOC",M3899,1),0)&gt;1,"BIOCITY","no")</f>
        <v>no</v>
      </c>
      <c r="AB3899" s="2">
        <f>IFERROR(SEARCH("INT",F3899,1),0)+IFERROR(SEARCH("DEV",F3899,1),0)+IFERROR(SEARCH("FC",F3899,1),0)+IFERROR(SEARCH("USD",F3899,1),0)</f>
        <v>0</v>
      </c>
    </row>
    <row r="3900" spans="20:28" x14ac:dyDescent="0.2">
      <c r="T3900" s="6">
        <f>+S3900*N3900</f>
        <v>0</v>
      </c>
      <c r="U3900" s="6">
        <f>+S3900*Q3900</f>
        <v>0</v>
      </c>
      <c r="V3900" s="1" t="str">
        <f>IF(AB3900=0,IFERROR(VLOOKUP(L3900,[1]listaMateriales!A:K,11,0),"-"),"Sin producto")</f>
        <v>Sin Producto</v>
      </c>
      <c r="W3900" s="6">
        <f>+IF(OR(K3900="27",K3900="28",K3900="29"),VLOOKUP(L3900,[1]listaMateriales!A:E,5,0),0)*N3900/1000</f>
        <v>0</v>
      </c>
      <c r="X3900" s="6">
        <f>+IF(W3900=0,0,T3900/W3900)</f>
        <v>0</v>
      </c>
      <c r="Y3900" s="1" t="str">
        <f>MID(L3900,14,1)</f>
        <v/>
      </c>
      <c r="Z3900" s="2" t="str">
        <f>IF(IFERROR(FIND("PUL",M3900,1),0)&gt;1,"pulido","no")</f>
        <v>no</v>
      </c>
      <c r="AA3900" s="2" t="str">
        <f>IF(IFERROR(FIND("BIOC",M3900,1),0)&gt;1,"BIOCITY","no")</f>
        <v>no</v>
      </c>
      <c r="AB3900" s="2">
        <f>IFERROR(SEARCH("INT",F3900,1),0)+IFERROR(SEARCH("DEV",F3900,1),0)+IFERROR(SEARCH("FC",F3900,1),0)+IFERROR(SEARCH("USD",F3900,1),0)</f>
        <v>0</v>
      </c>
    </row>
    <row r="3901" spans="20:28" x14ac:dyDescent="0.2">
      <c r="T3901" s="6">
        <f>+S3901*N3901</f>
        <v>0</v>
      </c>
      <c r="U3901" s="6">
        <f>+S3901*Q3901</f>
        <v>0</v>
      </c>
      <c r="V3901" s="1" t="str">
        <f>IF(AB3901=0,IFERROR(VLOOKUP(L3901,[1]listaMateriales!A:K,11,0),"-"),"Sin producto")</f>
        <v>Sin Producto</v>
      </c>
      <c r="W3901" s="6">
        <f>+IF(OR(K3901="27",K3901="28",K3901="29"),VLOOKUP(L3901,[1]listaMateriales!A:E,5,0),0)*N3901/1000</f>
        <v>0</v>
      </c>
      <c r="X3901" s="6">
        <f>+IF(W3901=0,0,T3901/W3901)</f>
        <v>0</v>
      </c>
      <c r="Y3901" s="1" t="str">
        <f>MID(L3901,14,1)</f>
        <v/>
      </c>
      <c r="Z3901" s="2" t="str">
        <f>IF(IFERROR(FIND("PUL",M3901,1),0)&gt;1,"pulido","no")</f>
        <v>no</v>
      </c>
      <c r="AA3901" s="2" t="str">
        <f>IF(IFERROR(FIND("BIOC",M3901,1),0)&gt;1,"BIOCITY","no")</f>
        <v>no</v>
      </c>
      <c r="AB3901" s="2">
        <f>IFERROR(SEARCH("INT",F3901,1),0)+IFERROR(SEARCH("DEV",F3901,1),0)+IFERROR(SEARCH("FC",F3901,1),0)+IFERROR(SEARCH("USD",F3901,1),0)</f>
        <v>0</v>
      </c>
    </row>
    <row r="3902" spans="20:28" x14ac:dyDescent="0.2">
      <c r="T3902" s="6">
        <f>+S3902*N3902</f>
        <v>0</v>
      </c>
      <c r="U3902" s="6">
        <f>+S3902*Q3902</f>
        <v>0</v>
      </c>
      <c r="V3902" s="1" t="str">
        <f>IF(AB3902=0,IFERROR(VLOOKUP(L3902,[1]listaMateriales!A:K,11,0),"-"),"Sin producto")</f>
        <v>Sin Producto</v>
      </c>
      <c r="W3902" s="6">
        <f>+IF(OR(K3902="27",K3902="28",K3902="29"),VLOOKUP(L3902,[1]listaMateriales!A:E,5,0),0)*N3902/1000</f>
        <v>0</v>
      </c>
      <c r="X3902" s="6">
        <f>+IF(W3902=0,0,T3902/W3902)</f>
        <v>0</v>
      </c>
      <c r="Y3902" s="1" t="str">
        <f>MID(L3902,14,1)</f>
        <v/>
      </c>
      <c r="Z3902" s="2" t="str">
        <f>IF(IFERROR(FIND("PUL",M3902,1),0)&gt;1,"pulido","no")</f>
        <v>no</v>
      </c>
      <c r="AA3902" s="2" t="str">
        <f>IF(IFERROR(FIND("BIOC",M3902,1),0)&gt;1,"BIOCITY","no")</f>
        <v>no</v>
      </c>
      <c r="AB3902" s="2">
        <f>IFERROR(SEARCH("INT",F3902,1),0)+IFERROR(SEARCH("DEV",F3902,1),0)+IFERROR(SEARCH("FC",F3902,1),0)+IFERROR(SEARCH("USD",F3902,1),0)</f>
        <v>0</v>
      </c>
    </row>
    <row r="3903" spans="20:28" x14ac:dyDescent="0.2">
      <c r="T3903" s="6">
        <f>+S3903*N3903</f>
        <v>0</v>
      </c>
      <c r="U3903" s="6">
        <f>+S3903*Q3903</f>
        <v>0</v>
      </c>
      <c r="V3903" s="1" t="str">
        <f>IF(AB3903=0,IFERROR(VLOOKUP(L3903,[1]listaMateriales!A:K,11,0),"-"),"Sin producto")</f>
        <v>Sin Producto</v>
      </c>
      <c r="W3903" s="6">
        <f>+IF(OR(K3903="27",K3903="28",K3903="29"),VLOOKUP(L3903,[1]listaMateriales!A:E,5,0),0)*N3903/1000</f>
        <v>0</v>
      </c>
      <c r="X3903" s="6">
        <f>+IF(W3903=0,0,T3903/W3903)</f>
        <v>0</v>
      </c>
      <c r="Y3903" s="1" t="str">
        <f>MID(L3903,14,1)</f>
        <v/>
      </c>
      <c r="Z3903" s="2" t="str">
        <f>IF(IFERROR(FIND("PUL",M3903,1),0)&gt;1,"pulido","no")</f>
        <v>no</v>
      </c>
      <c r="AA3903" s="2" t="str">
        <f>IF(IFERROR(FIND("BIOC",M3903,1),0)&gt;1,"BIOCITY","no")</f>
        <v>no</v>
      </c>
      <c r="AB3903" s="2">
        <f>IFERROR(SEARCH("INT",F3903,1),0)+IFERROR(SEARCH("DEV",F3903,1),0)+IFERROR(SEARCH("FC",F3903,1),0)+IFERROR(SEARCH("USD",F3903,1),0)</f>
        <v>0</v>
      </c>
    </row>
    <row r="3904" spans="20:28" x14ac:dyDescent="0.2">
      <c r="T3904" s="6">
        <f>+S3904*N3904</f>
        <v>0</v>
      </c>
      <c r="U3904" s="6">
        <f>+S3904*Q3904</f>
        <v>0</v>
      </c>
      <c r="V3904" s="1" t="str">
        <f>IF(AB3904=0,IFERROR(VLOOKUP(L3904,[1]listaMateriales!A:K,11,0),"-"),"Sin producto")</f>
        <v>Sin Producto</v>
      </c>
      <c r="W3904" s="6">
        <f>+IF(OR(K3904="27",K3904="28",K3904="29"),VLOOKUP(L3904,[1]listaMateriales!A:E,5,0),0)*N3904/1000</f>
        <v>0</v>
      </c>
      <c r="X3904" s="6">
        <f>+IF(W3904=0,0,T3904/W3904)</f>
        <v>0</v>
      </c>
      <c r="Y3904" s="1" t="str">
        <f>MID(L3904,14,1)</f>
        <v/>
      </c>
      <c r="Z3904" s="2" t="str">
        <f>IF(IFERROR(FIND("PUL",M3904,1),0)&gt;1,"pulido","no")</f>
        <v>no</v>
      </c>
      <c r="AA3904" s="2" t="str">
        <f>IF(IFERROR(FIND("BIOC",M3904,1),0)&gt;1,"BIOCITY","no")</f>
        <v>no</v>
      </c>
      <c r="AB3904" s="2">
        <f>IFERROR(SEARCH("INT",F3904,1),0)+IFERROR(SEARCH("DEV",F3904,1),0)+IFERROR(SEARCH("FC",F3904,1),0)+IFERROR(SEARCH("USD",F3904,1),0)</f>
        <v>0</v>
      </c>
    </row>
    <row r="3905" spans="20:28" x14ac:dyDescent="0.2">
      <c r="T3905" s="6">
        <f>+S3905*N3905</f>
        <v>0</v>
      </c>
      <c r="U3905" s="6">
        <f>+S3905*Q3905</f>
        <v>0</v>
      </c>
      <c r="V3905" s="1" t="str">
        <f>IF(AB3905=0,IFERROR(VLOOKUP(L3905,[1]listaMateriales!A:K,11,0),"-"),"Sin producto")</f>
        <v>Sin Producto</v>
      </c>
      <c r="W3905" s="6">
        <f>+IF(OR(K3905="27",K3905="28",K3905="29"),VLOOKUP(L3905,[1]listaMateriales!A:E,5,0),0)*N3905/1000</f>
        <v>0</v>
      </c>
      <c r="X3905" s="6">
        <f>+IF(W3905=0,0,T3905/W3905)</f>
        <v>0</v>
      </c>
      <c r="Y3905" s="1" t="str">
        <f>MID(L3905,14,1)</f>
        <v/>
      </c>
      <c r="Z3905" s="2" t="str">
        <f>IF(IFERROR(FIND("PUL",M3905,1),0)&gt;1,"pulido","no")</f>
        <v>no</v>
      </c>
      <c r="AA3905" s="2" t="str">
        <f>IF(IFERROR(FIND("BIOC",M3905,1),0)&gt;1,"BIOCITY","no")</f>
        <v>no</v>
      </c>
      <c r="AB3905" s="2">
        <f>IFERROR(SEARCH("INT",F3905,1),0)+IFERROR(SEARCH("DEV",F3905,1),0)+IFERROR(SEARCH("FC",F3905,1),0)+IFERROR(SEARCH("USD",F3905,1),0)</f>
        <v>0</v>
      </c>
    </row>
    <row r="3906" spans="20:28" x14ac:dyDescent="0.2">
      <c r="T3906" s="6">
        <f>+S3906*N3906</f>
        <v>0</v>
      </c>
      <c r="U3906" s="6">
        <f>+S3906*Q3906</f>
        <v>0</v>
      </c>
      <c r="V3906" s="1" t="str">
        <f>IF(AB3906=0,IFERROR(VLOOKUP(L3906,[1]listaMateriales!A:K,11,0),"-"),"Sin producto")</f>
        <v>Sin Producto</v>
      </c>
      <c r="W3906" s="6">
        <f>+IF(OR(K3906="27",K3906="28",K3906="29"),VLOOKUP(L3906,[1]listaMateriales!A:E,5,0),0)*N3906/1000</f>
        <v>0</v>
      </c>
      <c r="X3906" s="6">
        <f>+IF(W3906=0,0,T3906/W3906)</f>
        <v>0</v>
      </c>
      <c r="Y3906" s="1" t="str">
        <f>MID(L3906,14,1)</f>
        <v/>
      </c>
      <c r="Z3906" s="2" t="str">
        <f>IF(IFERROR(FIND("PUL",M3906,1),0)&gt;1,"pulido","no")</f>
        <v>no</v>
      </c>
      <c r="AA3906" s="2" t="str">
        <f>IF(IFERROR(FIND("BIOC",M3906,1),0)&gt;1,"BIOCITY","no")</f>
        <v>no</v>
      </c>
      <c r="AB3906" s="2">
        <f>IFERROR(SEARCH("INT",F3906,1),0)+IFERROR(SEARCH("DEV",F3906,1),0)+IFERROR(SEARCH("FC",F3906,1),0)+IFERROR(SEARCH("USD",F3906,1),0)</f>
        <v>0</v>
      </c>
    </row>
    <row r="3907" spans="20:28" x14ac:dyDescent="0.2">
      <c r="T3907" s="6">
        <f>+S3907*N3907</f>
        <v>0</v>
      </c>
      <c r="U3907" s="6">
        <f>+S3907*Q3907</f>
        <v>0</v>
      </c>
      <c r="V3907" s="1" t="str">
        <f>IF(AB3907=0,IFERROR(VLOOKUP(L3907,[1]listaMateriales!A:K,11,0),"-"),"Sin producto")</f>
        <v>Sin Producto</v>
      </c>
      <c r="W3907" s="6">
        <f>+IF(OR(K3907="27",K3907="28",K3907="29"),VLOOKUP(L3907,[1]listaMateriales!A:E,5,0),0)*N3907/1000</f>
        <v>0</v>
      </c>
      <c r="X3907" s="6">
        <f>+IF(W3907=0,0,T3907/W3907)</f>
        <v>0</v>
      </c>
      <c r="Y3907" s="1" t="str">
        <f>MID(L3907,14,1)</f>
        <v/>
      </c>
      <c r="Z3907" s="2" t="str">
        <f>IF(IFERROR(FIND("PUL",M3907,1),0)&gt;1,"pulido","no")</f>
        <v>no</v>
      </c>
      <c r="AA3907" s="2" t="str">
        <f>IF(IFERROR(FIND("BIOC",M3907,1),0)&gt;1,"BIOCITY","no")</f>
        <v>no</v>
      </c>
      <c r="AB3907" s="2">
        <f>IFERROR(SEARCH("INT",F3907,1),0)+IFERROR(SEARCH("DEV",F3907,1),0)+IFERROR(SEARCH("FC",F3907,1),0)+IFERROR(SEARCH("USD",F3907,1),0)</f>
        <v>0</v>
      </c>
    </row>
    <row r="3908" spans="20:28" x14ac:dyDescent="0.2">
      <c r="T3908" s="6">
        <f>+S3908*N3908</f>
        <v>0</v>
      </c>
      <c r="U3908" s="6">
        <f>+S3908*Q3908</f>
        <v>0</v>
      </c>
      <c r="V3908" s="1" t="str">
        <f>IF(AB3908=0,IFERROR(VLOOKUP(L3908,[1]listaMateriales!A:K,11,0),"-"),"Sin producto")</f>
        <v>Sin Producto</v>
      </c>
      <c r="W3908" s="6">
        <f>+IF(OR(K3908="27",K3908="28",K3908="29"),VLOOKUP(L3908,[1]listaMateriales!A:E,5,0),0)*N3908/1000</f>
        <v>0</v>
      </c>
      <c r="X3908" s="6">
        <f>+IF(W3908=0,0,T3908/W3908)</f>
        <v>0</v>
      </c>
      <c r="Y3908" s="1" t="str">
        <f>MID(L3908,14,1)</f>
        <v/>
      </c>
      <c r="Z3908" s="2" t="str">
        <f>IF(IFERROR(FIND("PUL",M3908,1),0)&gt;1,"pulido","no")</f>
        <v>no</v>
      </c>
      <c r="AA3908" s="2" t="str">
        <f>IF(IFERROR(FIND("BIOC",M3908,1),0)&gt;1,"BIOCITY","no")</f>
        <v>no</v>
      </c>
      <c r="AB3908" s="2">
        <f>IFERROR(SEARCH("INT",F3908,1),0)+IFERROR(SEARCH("DEV",F3908,1),0)+IFERROR(SEARCH("FC",F3908,1),0)+IFERROR(SEARCH("USD",F3908,1),0)</f>
        <v>0</v>
      </c>
    </row>
    <row r="3909" spans="20:28" x14ac:dyDescent="0.2">
      <c r="T3909" s="6">
        <f>+S3909*N3909</f>
        <v>0</v>
      </c>
      <c r="U3909" s="6">
        <f>+S3909*Q3909</f>
        <v>0</v>
      </c>
      <c r="V3909" s="1" t="str">
        <f>IF(AB3909=0,IFERROR(VLOOKUP(L3909,[1]listaMateriales!A:K,11,0),"-"),"Sin producto")</f>
        <v>Sin Producto</v>
      </c>
      <c r="W3909" s="6">
        <f>+IF(OR(K3909="27",K3909="28",K3909="29"),VLOOKUP(L3909,[1]listaMateriales!A:E,5,0),0)*N3909/1000</f>
        <v>0</v>
      </c>
      <c r="X3909" s="6">
        <f>+IF(W3909=0,0,T3909/W3909)</f>
        <v>0</v>
      </c>
      <c r="Y3909" s="1" t="str">
        <f>MID(L3909,14,1)</f>
        <v/>
      </c>
      <c r="Z3909" s="2" t="str">
        <f>IF(IFERROR(FIND("PUL",M3909,1),0)&gt;1,"pulido","no")</f>
        <v>no</v>
      </c>
      <c r="AA3909" s="2" t="str">
        <f>IF(IFERROR(FIND("BIOC",M3909,1),0)&gt;1,"BIOCITY","no")</f>
        <v>no</v>
      </c>
      <c r="AB3909" s="2">
        <f>IFERROR(SEARCH("INT",F3909,1),0)+IFERROR(SEARCH("DEV",F3909,1),0)+IFERROR(SEARCH("FC",F3909,1),0)+IFERROR(SEARCH("USD",F3909,1),0)</f>
        <v>0</v>
      </c>
    </row>
    <row r="3910" spans="20:28" x14ac:dyDescent="0.2">
      <c r="T3910" s="6">
        <f>+S3910*N3910</f>
        <v>0</v>
      </c>
      <c r="U3910" s="6">
        <f>+S3910*Q3910</f>
        <v>0</v>
      </c>
      <c r="V3910" s="1" t="str">
        <f>IF(AB3910=0,IFERROR(VLOOKUP(L3910,[1]listaMateriales!A:K,11,0),"-"),"Sin producto")</f>
        <v>Sin Producto</v>
      </c>
      <c r="W3910" s="6">
        <f>+IF(OR(K3910="27",K3910="28",K3910="29"),VLOOKUP(L3910,[1]listaMateriales!A:E,5,0),0)*N3910/1000</f>
        <v>0</v>
      </c>
      <c r="X3910" s="6">
        <f>+IF(W3910=0,0,T3910/W3910)</f>
        <v>0</v>
      </c>
      <c r="Y3910" s="1" t="str">
        <f>MID(L3910,14,1)</f>
        <v/>
      </c>
      <c r="Z3910" s="2" t="str">
        <f>IF(IFERROR(FIND("PUL",M3910,1),0)&gt;1,"pulido","no")</f>
        <v>no</v>
      </c>
      <c r="AA3910" s="2" t="str">
        <f>IF(IFERROR(FIND("BIOC",M3910,1),0)&gt;1,"BIOCITY","no")</f>
        <v>no</v>
      </c>
      <c r="AB3910" s="2">
        <f>IFERROR(SEARCH("INT",F3910,1),0)+IFERROR(SEARCH("DEV",F3910,1),0)+IFERROR(SEARCH("FC",F3910,1),0)+IFERROR(SEARCH("USD",F3910,1),0)</f>
        <v>0</v>
      </c>
    </row>
    <row r="3911" spans="20:28" x14ac:dyDescent="0.2">
      <c r="T3911" s="6">
        <f>+S3911*N3911</f>
        <v>0</v>
      </c>
      <c r="U3911" s="6">
        <f>+S3911*Q3911</f>
        <v>0</v>
      </c>
      <c r="V3911" s="1" t="str">
        <f>IF(AB3911=0,IFERROR(VLOOKUP(L3911,[1]listaMateriales!A:K,11,0),"-"),"Sin producto")</f>
        <v>Sin Producto</v>
      </c>
      <c r="W3911" s="6">
        <f>+IF(OR(K3911="27",K3911="28",K3911="29"),VLOOKUP(L3911,[1]listaMateriales!A:E,5,0),0)*N3911/1000</f>
        <v>0</v>
      </c>
      <c r="X3911" s="6">
        <f>+IF(W3911=0,0,T3911/W3911)</f>
        <v>0</v>
      </c>
      <c r="Y3911" s="1" t="str">
        <f>MID(L3911,14,1)</f>
        <v/>
      </c>
      <c r="Z3911" s="2" t="str">
        <f>IF(IFERROR(FIND("PUL",M3911,1),0)&gt;1,"pulido","no")</f>
        <v>no</v>
      </c>
      <c r="AA3911" s="2" t="str">
        <f>IF(IFERROR(FIND("BIOC",M3911,1),0)&gt;1,"BIOCITY","no")</f>
        <v>no</v>
      </c>
      <c r="AB3911" s="2">
        <f>IFERROR(SEARCH("INT",F3911,1),0)+IFERROR(SEARCH("DEV",F3911,1),0)+IFERROR(SEARCH("FC",F3911,1),0)+IFERROR(SEARCH("USD",F3911,1),0)</f>
        <v>0</v>
      </c>
    </row>
    <row r="3912" spans="20:28" x14ac:dyDescent="0.2">
      <c r="T3912" s="6">
        <f>+S3912*N3912</f>
        <v>0</v>
      </c>
      <c r="U3912" s="6">
        <f>+S3912*Q3912</f>
        <v>0</v>
      </c>
      <c r="V3912" s="1" t="str">
        <f>IF(AB3912=0,IFERROR(VLOOKUP(L3912,[1]listaMateriales!A:K,11,0),"-"),"Sin producto")</f>
        <v>Sin Producto</v>
      </c>
      <c r="W3912" s="6">
        <f>+IF(OR(K3912="27",K3912="28",K3912="29"),VLOOKUP(L3912,[1]listaMateriales!A:E,5,0),0)*N3912/1000</f>
        <v>0</v>
      </c>
      <c r="X3912" s="6">
        <f>+IF(W3912=0,0,T3912/W3912)</f>
        <v>0</v>
      </c>
      <c r="Y3912" s="1" t="str">
        <f>MID(L3912,14,1)</f>
        <v/>
      </c>
      <c r="Z3912" s="2" t="str">
        <f>IF(IFERROR(FIND("PUL",M3912,1),0)&gt;1,"pulido","no")</f>
        <v>no</v>
      </c>
      <c r="AA3912" s="2" t="str">
        <f>IF(IFERROR(FIND("BIOC",M3912,1),0)&gt;1,"BIOCITY","no")</f>
        <v>no</v>
      </c>
      <c r="AB3912" s="2">
        <f>IFERROR(SEARCH("INT",F3912,1),0)+IFERROR(SEARCH("DEV",F3912,1),0)+IFERROR(SEARCH("FC",F3912,1),0)+IFERROR(SEARCH("USD",F3912,1),0)</f>
        <v>0</v>
      </c>
    </row>
    <row r="3913" spans="20:28" x14ac:dyDescent="0.2">
      <c r="T3913" s="6">
        <f>+S3913*N3913</f>
        <v>0</v>
      </c>
      <c r="U3913" s="6">
        <f>+S3913*Q3913</f>
        <v>0</v>
      </c>
      <c r="V3913" s="1" t="str">
        <f>IF(AB3913=0,IFERROR(VLOOKUP(L3913,[1]listaMateriales!A:K,11,0),"-"),"Sin producto")</f>
        <v>Sin Producto</v>
      </c>
      <c r="W3913" s="6">
        <f>+IF(OR(K3913="27",K3913="28",K3913="29"),VLOOKUP(L3913,[1]listaMateriales!A:E,5,0),0)*N3913/1000</f>
        <v>0</v>
      </c>
      <c r="X3913" s="6">
        <f>+IF(W3913=0,0,T3913/W3913)</f>
        <v>0</v>
      </c>
      <c r="Y3913" s="1" t="str">
        <f>MID(L3913,14,1)</f>
        <v/>
      </c>
      <c r="Z3913" s="2" t="str">
        <f>IF(IFERROR(FIND("PUL",M3913,1),0)&gt;1,"pulido","no")</f>
        <v>no</v>
      </c>
      <c r="AA3913" s="2" t="str">
        <f>IF(IFERROR(FIND("BIOC",M3913,1),0)&gt;1,"BIOCITY","no")</f>
        <v>no</v>
      </c>
      <c r="AB3913" s="2">
        <f>IFERROR(SEARCH("INT",F3913,1),0)+IFERROR(SEARCH("DEV",F3913,1),0)+IFERROR(SEARCH("FC",F3913,1),0)+IFERROR(SEARCH("USD",F3913,1),0)</f>
        <v>0</v>
      </c>
    </row>
    <row r="3914" spans="20:28" x14ac:dyDescent="0.2">
      <c r="T3914" s="6">
        <f>+S3914*N3914</f>
        <v>0</v>
      </c>
      <c r="U3914" s="6">
        <f>+S3914*Q3914</f>
        <v>0</v>
      </c>
      <c r="V3914" s="1" t="str">
        <f>IF(AB3914=0,IFERROR(VLOOKUP(L3914,[1]listaMateriales!A:K,11,0),"-"),"Sin producto")</f>
        <v>Sin Producto</v>
      </c>
      <c r="W3914" s="6">
        <f>+IF(OR(K3914="27",K3914="28",K3914="29"),VLOOKUP(L3914,[1]listaMateriales!A:E,5,0),0)*N3914/1000</f>
        <v>0</v>
      </c>
      <c r="X3914" s="6">
        <f>+IF(W3914=0,0,T3914/W3914)</f>
        <v>0</v>
      </c>
      <c r="Y3914" s="1" t="str">
        <f>MID(L3914,14,1)</f>
        <v/>
      </c>
      <c r="Z3914" s="2" t="str">
        <f>IF(IFERROR(FIND("PUL",M3914,1),0)&gt;1,"pulido","no")</f>
        <v>no</v>
      </c>
      <c r="AA3914" s="2" t="str">
        <f>IF(IFERROR(FIND("BIOC",M3914,1),0)&gt;1,"BIOCITY","no")</f>
        <v>no</v>
      </c>
      <c r="AB3914" s="2">
        <f>IFERROR(SEARCH("INT",F3914,1),0)+IFERROR(SEARCH("DEV",F3914,1),0)+IFERROR(SEARCH("FC",F3914,1),0)+IFERROR(SEARCH("USD",F3914,1),0)</f>
        <v>0</v>
      </c>
    </row>
    <row r="3915" spans="20:28" x14ac:dyDescent="0.2">
      <c r="T3915" s="6">
        <f>+S3915*N3915</f>
        <v>0</v>
      </c>
      <c r="U3915" s="6">
        <f>+S3915*Q3915</f>
        <v>0</v>
      </c>
      <c r="V3915" s="1" t="str">
        <f>IF(AB3915=0,IFERROR(VLOOKUP(L3915,[1]listaMateriales!A:K,11,0),"-"),"Sin producto")</f>
        <v>Sin Producto</v>
      </c>
      <c r="W3915" s="6">
        <f>+IF(OR(K3915="27",K3915="28",K3915="29"),VLOOKUP(L3915,[1]listaMateriales!A:E,5,0),0)*N3915/1000</f>
        <v>0</v>
      </c>
      <c r="X3915" s="6">
        <f>+IF(W3915=0,0,T3915/W3915)</f>
        <v>0</v>
      </c>
      <c r="Y3915" s="1" t="str">
        <f>MID(L3915,14,1)</f>
        <v/>
      </c>
      <c r="Z3915" s="2" t="str">
        <f>IF(IFERROR(FIND("PUL",M3915,1),0)&gt;1,"pulido","no")</f>
        <v>no</v>
      </c>
      <c r="AA3915" s="2" t="str">
        <f>IF(IFERROR(FIND("BIOC",M3915,1),0)&gt;1,"BIOCITY","no")</f>
        <v>no</v>
      </c>
      <c r="AB3915" s="2">
        <f>IFERROR(SEARCH("INT",F3915,1),0)+IFERROR(SEARCH("DEV",F3915,1),0)+IFERROR(SEARCH("FC",F3915,1),0)+IFERROR(SEARCH("USD",F3915,1),0)</f>
        <v>0</v>
      </c>
    </row>
    <row r="3916" spans="20:28" x14ac:dyDescent="0.2">
      <c r="T3916" s="6">
        <f>+S3916*N3916</f>
        <v>0</v>
      </c>
      <c r="U3916" s="6">
        <f>+S3916*Q3916</f>
        <v>0</v>
      </c>
      <c r="V3916" s="1" t="str">
        <f>IF(AB3916=0,IFERROR(VLOOKUP(L3916,[1]listaMateriales!A:K,11,0),"-"),"Sin producto")</f>
        <v>Sin Producto</v>
      </c>
      <c r="W3916" s="6">
        <f>+IF(OR(K3916="27",K3916="28",K3916="29"),VLOOKUP(L3916,[1]listaMateriales!A:E,5,0),0)*N3916/1000</f>
        <v>0</v>
      </c>
      <c r="X3916" s="6">
        <f>+IF(W3916=0,0,T3916/W3916)</f>
        <v>0</v>
      </c>
      <c r="Y3916" s="1" t="str">
        <f>MID(L3916,14,1)</f>
        <v/>
      </c>
      <c r="Z3916" s="2" t="str">
        <f>IF(IFERROR(FIND("PUL",M3916,1),0)&gt;1,"pulido","no")</f>
        <v>no</v>
      </c>
      <c r="AA3916" s="2" t="str">
        <f>IF(IFERROR(FIND("BIOC",M3916,1),0)&gt;1,"BIOCITY","no")</f>
        <v>no</v>
      </c>
      <c r="AB3916" s="2">
        <f>IFERROR(SEARCH("INT",F3916,1),0)+IFERROR(SEARCH("DEV",F3916,1),0)+IFERROR(SEARCH("FC",F3916,1),0)+IFERROR(SEARCH("USD",F3916,1),0)</f>
        <v>0</v>
      </c>
    </row>
    <row r="3917" spans="20:28" x14ac:dyDescent="0.2">
      <c r="T3917" s="6">
        <f>+S3917*N3917</f>
        <v>0</v>
      </c>
      <c r="U3917" s="6">
        <f>+S3917*Q3917</f>
        <v>0</v>
      </c>
      <c r="V3917" s="1" t="str">
        <f>IF(AB3917=0,IFERROR(VLOOKUP(L3917,[1]listaMateriales!A:K,11,0),"-"),"Sin producto")</f>
        <v>Sin Producto</v>
      </c>
      <c r="W3917" s="6">
        <f>+IF(OR(K3917="27",K3917="28",K3917="29"),VLOOKUP(L3917,[1]listaMateriales!A:E,5,0),0)*N3917/1000</f>
        <v>0</v>
      </c>
      <c r="X3917" s="6">
        <f>+IF(W3917=0,0,T3917/W3917)</f>
        <v>0</v>
      </c>
      <c r="Y3917" s="1" t="str">
        <f>MID(L3917,14,1)</f>
        <v/>
      </c>
      <c r="Z3917" s="2" t="str">
        <f>IF(IFERROR(FIND("PUL",M3917,1),0)&gt;1,"pulido","no")</f>
        <v>no</v>
      </c>
      <c r="AA3917" s="2" t="str">
        <f>IF(IFERROR(FIND("BIOC",M3917,1),0)&gt;1,"BIOCITY","no")</f>
        <v>no</v>
      </c>
      <c r="AB3917" s="2">
        <f>IFERROR(SEARCH("INT",F3917,1),0)+IFERROR(SEARCH("DEV",F3917,1),0)+IFERROR(SEARCH("FC",F3917,1),0)+IFERROR(SEARCH("USD",F3917,1),0)</f>
        <v>0</v>
      </c>
    </row>
    <row r="3918" spans="20:28" x14ac:dyDescent="0.2">
      <c r="T3918" s="6">
        <f>+S3918*N3918</f>
        <v>0</v>
      </c>
      <c r="U3918" s="6">
        <f>+S3918*Q3918</f>
        <v>0</v>
      </c>
      <c r="V3918" s="1" t="str">
        <f>IF(AB3918=0,IFERROR(VLOOKUP(L3918,[1]listaMateriales!A:K,11,0),"-"),"Sin producto")</f>
        <v>Sin Producto</v>
      </c>
      <c r="W3918" s="6">
        <f>+IF(OR(K3918="27",K3918="28",K3918="29"),VLOOKUP(L3918,[1]listaMateriales!A:E,5,0),0)*N3918/1000</f>
        <v>0</v>
      </c>
      <c r="X3918" s="6">
        <f>+IF(W3918=0,0,T3918/W3918)</f>
        <v>0</v>
      </c>
      <c r="Y3918" s="1" t="str">
        <f>MID(L3918,14,1)</f>
        <v/>
      </c>
      <c r="Z3918" s="2" t="str">
        <f>IF(IFERROR(FIND("PUL",M3918,1),0)&gt;1,"pulido","no")</f>
        <v>no</v>
      </c>
      <c r="AA3918" s="2" t="str">
        <f>IF(IFERROR(FIND("BIOC",M3918,1),0)&gt;1,"BIOCITY","no")</f>
        <v>no</v>
      </c>
      <c r="AB3918" s="2">
        <f>IFERROR(SEARCH("INT",F3918,1),0)+IFERROR(SEARCH("DEV",F3918,1),0)+IFERROR(SEARCH("FC",F3918,1),0)+IFERROR(SEARCH("USD",F3918,1),0)</f>
        <v>0</v>
      </c>
    </row>
    <row r="3919" spans="20:28" x14ac:dyDescent="0.2">
      <c r="T3919" s="6">
        <f>+S3919*N3919</f>
        <v>0</v>
      </c>
      <c r="U3919" s="6">
        <f>+S3919*Q3919</f>
        <v>0</v>
      </c>
      <c r="V3919" s="1" t="str">
        <f>IF(AB3919=0,IFERROR(VLOOKUP(L3919,[1]listaMateriales!A:K,11,0),"-"),"Sin producto")</f>
        <v>Sin Producto</v>
      </c>
      <c r="W3919" s="6">
        <f>+IF(OR(K3919="27",K3919="28",K3919="29"),VLOOKUP(L3919,[1]listaMateriales!A:E,5,0),0)*N3919/1000</f>
        <v>0</v>
      </c>
      <c r="X3919" s="6">
        <f>+IF(W3919=0,0,T3919/W3919)</f>
        <v>0</v>
      </c>
      <c r="Y3919" s="1" t="str">
        <f>MID(L3919,14,1)</f>
        <v/>
      </c>
      <c r="Z3919" s="2" t="str">
        <f>IF(IFERROR(FIND("PUL",M3919,1),0)&gt;1,"pulido","no")</f>
        <v>no</v>
      </c>
      <c r="AA3919" s="2" t="str">
        <f>IF(IFERROR(FIND("BIOC",M3919,1),0)&gt;1,"BIOCITY","no")</f>
        <v>no</v>
      </c>
      <c r="AB3919" s="2">
        <f>IFERROR(SEARCH("INT",F3919,1),0)+IFERROR(SEARCH("DEV",F3919,1),0)+IFERROR(SEARCH("FC",F3919,1),0)+IFERROR(SEARCH("USD",F3919,1),0)</f>
        <v>0</v>
      </c>
    </row>
    <row r="3920" spans="20:28" x14ac:dyDescent="0.2">
      <c r="T3920" s="6">
        <f>+S3920*N3920</f>
        <v>0</v>
      </c>
      <c r="U3920" s="6">
        <f>+S3920*Q3920</f>
        <v>0</v>
      </c>
      <c r="V3920" s="1" t="str">
        <f>IF(AB3920=0,IFERROR(VLOOKUP(L3920,[1]listaMateriales!A:K,11,0),"-"),"Sin producto")</f>
        <v>Sin Producto</v>
      </c>
      <c r="W3920" s="6">
        <f>+IF(OR(K3920="27",K3920="28",K3920="29"),VLOOKUP(L3920,[1]listaMateriales!A:E,5,0),0)*N3920/1000</f>
        <v>0</v>
      </c>
      <c r="X3920" s="6">
        <f>+IF(W3920=0,0,T3920/W3920)</f>
        <v>0</v>
      </c>
      <c r="Y3920" s="1" t="str">
        <f>MID(L3920,14,1)</f>
        <v/>
      </c>
      <c r="Z3920" s="2" t="str">
        <f>IF(IFERROR(FIND("PUL",M3920,1),0)&gt;1,"pulido","no")</f>
        <v>no</v>
      </c>
      <c r="AA3920" s="2" t="str">
        <f>IF(IFERROR(FIND("BIOC",M3920,1),0)&gt;1,"BIOCITY","no")</f>
        <v>no</v>
      </c>
      <c r="AB3920" s="2">
        <f>IFERROR(SEARCH("INT",F3920,1),0)+IFERROR(SEARCH("DEV",F3920,1),0)+IFERROR(SEARCH("FC",F3920,1),0)+IFERROR(SEARCH("USD",F3920,1),0)</f>
        <v>0</v>
      </c>
    </row>
    <row r="3921" spans="20:28" x14ac:dyDescent="0.2">
      <c r="T3921" s="6">
        <f>+S3921*N3921</f>
        <v>0</v>
      </c>
      <c r="U3921" s="6">
        <f>+S3921*Q3921</f>
        <v>0</v>
      </c>
      <c r="V3921" s="1" t="str">
        <f>IF(AB3921=0,IFERROR(VLOOKUP(L3921,[1]listaMateriales!A:K,11,0),"-"),"Sin producto")</f>
        <v>Sin Producto</v>
      </c>
      <c r="W3921" s="6">
        <f>+IF(OR(K3921="27",K3921="28",K3921="29"),VLOOKUP(L3921,[1]listaMateriales!A:E,5,0),0)*N3921/1000</f>
        <v>0</v>
      </c>
      <c r="X3921" s="6">
        <f>+IF(W3921=0,0,T3921/W3921)</f>
        <v>0</v>
      </c>
      <c r="Y3921" s="1" t="str">
        <f>MID(L3921,14,1)</f>
        <v/>
      </c>
      <c r="Z3921" s="2" t="str">
        <f>IF(IFERROR(FIND("PUL",M3921,1),0)&gt;1,"pulido","no")</f>
        <v>no</v>
      </c>
      <c r="AA3921" s="2" t="str">
        <f>IF(IFERROR(FIND("BIOC",M3921,1),0)&gt;1,"BIOCITY","no")</f>
        <v>no</v>
      </c>
      <c r="AB3921" s="2">
        <f>IFERROR(SEARCH("INT",F3921,1),0)+IFERROR(SEARCH("DEV",F3921,1),0)+IFERROR(SEARCH("FC",F3921,1),0)+IFERROR(SEARCH("USD",F3921,1),0)</f>
        <v>0</v>
      </c>
    </row>
    <row r="3922" spans="20:28" x14ac:dyDescent="0.2">
      <c r="T3922" s="6">
        <f>+S3922*N3922</f>
        <v>0</v>
      </c>
      <c r="U3922" s="6">
        <f>+S3922*Q3922</f>
        <v>0</v>
      </c>
      <c r="V3922" s="1" t="str">
        <f>IF(AB3922=0,IFERROR(VLOOKUP(L3922,[1]listaMateriales!A:K,11,0),"-"),"Sin producto")</f>
        <v>Sin Producto</v>
      </c>
      <c r="W3922" s="6">
        <f>+IF(OR(K3922="27",K3922="28",K3922="29"),VLOOKUP(L3922,[1]listaMateriales!A:E,5,0),0)*N3922/1000</f>
        <v>0</v>
      </c>
      <c r="X3922" s="6">
        <f>+IF(W3922=0,0,T3922/W3922)</f>
        <v>0</v>
      </c>
      <c r="Y3922" s="1" t="str">
        <f>MID(L3922,14,1)</f>
        <v/>
      </c>
      <c r="Z3922" s="2" t="str">
        <f>IF(IFERROR(FIND("PUL",M3922,1),0)&gt;1,"pulido","no")</f>
        <v>no</v>
      </c>
      <c r="AA3922" s="2" t="str">
        <f>IF(IFERROR(FIND("BIOC",M3922,1),0)&gt;1,"BIOCITY","no")</f>
        <v>no</v>
      </c>
      <c r="AB3922" s="2">
        <f>IFERROR(SEARCH("INT",F3922,1),0)+IFERROR(SEARCH("DEV",F3922,1),0)+IFERROR(SEARCH("FC",F3922,1),0)+IFERROR(SEARCH("USD",F3922,1),0)</f>
        <v>0</v>
      </c>
    </row>
    <row r="3923" spans="20:28" x14ac:dyDescent="0.2">
      <c r="T3923" s="6">
        <f>+S3923*N3923</f>
        <v>0</v>
      </c>
      <c r="U3923" s="6">
        <f>+S3923*Q3923</f>
        <v>0</v>
      </c>
      <c r="V3923" s="1" t="str">
        <f>IF(AB3923=0,IFERROR(VLOOKUP(L3923,[1]listaMateriales!A:K,11,0),"-"),"Sin producto")</f>
        <v>Sin Producto</v>
      </c>
      <c r="W3923" s="6">
        <f>+IF(OR(K3923="27",K3923="28",K3923="29"),VLOOKUP(L3923,[1]listaMateriales!A:E,5,0),0)*N3923/1000</f>
        <v>0</v>
      </c>
      <c r="X3923" s="6">
        <f>+IF(W3923=0,0,T3923/W3923)</f>
        <v>0</v>
      </c>
      <c r="Y3923" s="1" t="str">
        <f>MID(L3923,14,1)</f>
        <v/>
      </c>
      <c r="Z3923" s="2" t="str">
        <f>IF(IFERROR(FIND("PUL",M3923,1),0)&gt;1,"pulido","no")</f>
        <v>no</v>
      </c>
      <c r="AA3923" s="2" t="str">
        <f>IF(IFERROR(FIND("BIOC",M3923,1),0)&gt;1,"BIOCITY","no")</f>
        <v>no</v>
      </c>
      <c r="AB3923" s="2">
        <f>IFERROR(SEARCH("INT",F3923,1),0)+IFERROR(SEARCH("DEV",F3923,1),0)+IFERROR(SEARCH("FC",F3923,1),0)+IFERROR(SEARCH("USD",F3923,1),0)</f>
        <v>0</v>
      </c>
    </row>
    <row r="3924" spans="20:28" x14ac:dyDescent="0.2">
      <c r="T3924" s="6">
        <f>+S3924*N3924</f>
        <v>0</v>
      </c>
      <c r="U3924" s="6">
        <f>+S3924*Q3924</f>
        <v>0</v>
      </c>
      <c r="V3924" s="1" t="str">
        <f>IF(AB3924=0,IFERROR(VLOOKUP(L3924,[1]listaMateriales!A:K,11,0),"-"),"Sin producto")</f>
        <v>Sin Producto</v>
      </c>
      <c r="W3924" s="6">
        <f>+IF(OR(K3924="27",K3924="28",K3924="29"),VLOOKUP(L3924,[1]listaMateriales!A:E,5,0),0)*N3924/1000</f>
        <v>0</v>
      </c>
      <c r="X3924" s="6">
        <f>+IF(W3924=0,0,T3924/W3924)</f>
        <v>0</v>
      </c>
      <c r="Y3924" s="1" t="str">
        <f>MID(L3924,14,1)</f>
        <v/>
      </c>
      <c r="Z3924" s="2" t="str">
        <f>IF(IFERROR(FIND("PUL",M3924,1),0)&gt;1,"pulido","no")</f>
        <v>no</v>
      </c>
      <c r="AA3924" s="2" t="str">
        <f>IF(IFERROR(FIND("BIOC",M3924,1),0)&gt;1,"BIOCITY","no")</f>
        <v>no</v>
      </c>
      <c r="AB3924" s="2">
        <f>IFERROR(SEARCH("INT",F3924,1),0)+IFERROR(SEARCH("DEV",F3924,1),0)+IFERROR(SEARCH("FC",F3924,1),0)+IFERROR(SEARCH("USD",F3924,1),0)</f>
        <v>0</v>
      </c>
    </row>
    <row r="3925" spans="20:28" x14ac:dyDescent="0.2">
      <c r="T3925" s="6">
        <f>+S3925*N3925</f>
        <v>0</v>
      </c>
      <c r="U3925" s="6">
        <f>+S3925*Q3925</f>
        <v>0</v>
      </c>
      <c r="V3925" s="1" t="str">
        <f>IF(AB3925=0,IFERROR(VLOOKUP(L3925,[1]listaMateriales!A:K,11,0),"-"),"Sin producto")</f>
        <v>Sin Producto</v>
      </c>
      <c r="W3925" s="6">
        <f>+IF(OR(K3925="27",K3925="28",K3925="29"),VLOOKUP(L3925,[1]listaMateriales!A:E,5,0),0)*N3925/1000</f>
        <v>0</v>
      </c>
      <c r="X3925" s="6">
        <f>+IF(W3925=0,0,T3925/W3925)</f>
        <v>0</v>
      </c>
      <c r="Y3925" s="1" t="str">
        <f>MID(L3925,14,1)</f>
        <v/>
      </c>
      <c r="Z3925" s="2" t="str">
        <f>IF(IFERROR(FIND("PUL",M3925,1),0)&gt;1,"pulido","no")</f>
        <v>no</v>
      </c>
      <c r="AA3925" s="2" t="str">
        <f>IF(IFERROR(FIND("BIOC",M3925,1),0)&gt;1,"BIOCITY","no")</f>
        <v>no</v>
      </c>
      <c r="AB3925" s="2">
        <f>IFERROR(SEARCH("INT",F3925,1),0)+IFERROR(SEARCH("DEV",F3925,1),0)+IFERROR(SEARCH("FC",F3925,1),0)+IFERROR(SEARCH("USD",F3925,1),0)</f>
        <v>0</v>
      </c>
    </row>
    <row r="3926" spans="20:28" x14ac:dyDescent="0.2">
      <c r="T3926" s="6">
        <f>+S3926*N3926</f>
        <v>0</v>
      </c>
      <c r="U3926" s="6">
        <f>+S3926*Q3926</f>
        <v>0</v>
      </c>
      <c r="V3926" s="1" t="str">
        <f>IF(AB3926=0,IFERROR(VLOOKUP(L3926,[1]listaMateriales!A:K,11,0),"-"),"Sin producto")</f>
        <v>Sin Producto</v>
      </c>
      <c r="W3926" s="6">
        <f>+IF(OR(K3926="27",K3926="28",K3926="29"),VLOOKUP(L3926,[1]listaMateriales!A:E,5,0),0)*N3926/1000</f>
        <v>0</v>
      </c>
      <c r="X3926" s="6">
        <f>+IF(W3926=0,0,T3926/W3926)</f>
        <v>0</v>
      </c>
      <c r="Y3926" s="1" t="str">
        <f>MID(L3926,14,1)</f>
        <v/>
      </c>
      <c r="Z3926" s="2" t="str">
        <f>IF(IFERROR(FIND("PUL",M3926,1),0)&gt;1,"pulido","no")</f>
        <v>no</v>
      </c>
      <c r="AA3926" s="2" t="str">
        <f>IF(IFERROR(FIND("BIOC",M3926,1),0)&gt;1,"BIOCITY","no")</f>
        <v>no</v>
      </c>
      <c r="AB3926" s="2">
        <f>IFERROR(SEARCH("INT",F3926,1),0)+IFERROR(SEARCH("DEV",F3926,1),0)+IFERROR(SEARCH("FC",F3926,1),0)+IFERROR(SEARCH("USD",F3926,1),0)</f>
        <v>0</v>
      </c>
    </row>
    <row r="3927" spans="20:28" x14ac:dyDescent="0.2">
      <c r="T3927" s="6">
        <f>+S3927*N3927</f>
        <v>0</v>
      </c>
      <c r="U3927" s="6">
        <f>+S3927*Q3927</f>
        <v>0</v>
      </c>
      <c r="V3927" s="1" t="str">
        <f>IF(AB3927=0,IFERROR(VLOOKUP(L3927,[1]listaMateriales!A:K,11,0),"-"),"Sin producto")</f>
        <v>Sin Producto</v>
      </c>
      <c r="W3927" s="6">
        <f>+IF(OR(K3927="27",K3927="28",K3927="29"),VLOOKUP(L3927,[1]listaMateriales!A:E,5,0),0)*N3927/1000</f>
        <v>0</v>
      </c>
      <c r="X3927" s="6">
        <f>+IF(W3927=0,0,T3927/W3927)</f>
        <v>0</v>
      </c>
      <c r="Y3927" s="1" t="str">
        <f>MID(L3927,14,1)</f>
        <v/>
      </c>
      <c r="Z3927" s="2" t="str">
        <f>IF(IFERROR(FIND("PUL",M3927,1),0)&gt;1,"pulido","no")</f>
        <v>no</v>
      </c>
      <c r="AA3927" s="2" t="str">
        <f>IF(IFERROR(FIND("BIOC",M3927,1),0)&gt;1,"BIOCITY","no")</f>
        <v>no</v>
      </c>
      <c r="AB3927" s="2">
        <f>IFERROR(SEARCH("INT",F3927,1),0)+IFERROR(SEARCH("DEV",F3927,1),0)+IFERROR(SEARCH("FC",F3927,1),0)+IFERROR(SEARCH("USD",F3927,1),0)</f>
        <v>0</v>
      </c>
    </row>
    <row r="3928" spans="20:28" x14ac:dyDescent="0.2">
      <c r="T3928" s="6">
        <f>+S3928*N3928</f>
        <v>0</v>
      </c>
      <c r="U3928" s="6">
        <f>+S3928*Q3928</f>
        <v>0</v>
      </c>
      <c r="V3928" s="1" t="str">
        <f>IF(AB3928=0,IFERROR(VLOOKUP(L3928,[1]listaMateriales!A:K,11,0),"-"),"Sin producto")</f>
        <v>Sin Producto</v>
      </c>
      <c r="W3928" s="6">
        <f>+IF(OR(K3928="27",K3928="28",K3928="29"),VLOOKUP(L3928,[1]listaMateriales!A:E,5,0),0)*N3928/1000</f>
        <v>0</v>
      </c>
      <c r="X3928" s="6">
        <f>+IF(W3928=0,0,T3928/W3928)</f>
        <v>0</v>
      </c>
      <c r="Y3928" s="1" t="str">
        <f>MID(L3928,14,1)</f>
        <v/>
      </c>
      <c r="Z3928" s="2" t="str">
        <f>IF(IFERROR(FIND("PUL",M3928,1),0)&gt;1,"pulido","no")</f>
        <v>no</v>
      </c>
      <c r="AA3928" s="2" t="str">
        <f>IF(IFERROR(FIND("BIOC",M3928,1),0)&gt;1,"BIOCITY","no")</f>
        <v>no</v>
      </c>
      <c r="AB3928" s="2">
        <f>IFERROR(SEARCH("INT",F3928,1),0)+IFERROR(SEARCH("DEV",F3928,1),0)+IFERROR(SEARCH("FC",F3928,1),0)+IFERROR(SEARCH("USD",F3928,1),0)</f>
        <v>0</v>
      </c>
    </row>
    <row r="3929" spans="20:28" x14ac:dyDescent="0.2">
      <c r="T3929" s="6">
        <f>+S3929*N3929</f>
        <v>0</v>
      </c>
      <c r="U3929" s="6">
        <f>+S3929*Q3929</f>
        <v>0</v>
      </c>
      <c r="V3929" s="1" t="str">
        <f>IF(AB3929=0,IFERROR(VLOOKUP(L3929,[1]listaMateriales!A:K,11,0),"-"),"Sin producto")</f>
        <v>Sin Producto</v>
      </c>
      <c r="W3929" s="6">
        <f>+IF(OR(K3929="27",K3929="28",K3929="29"),VLOOKUP(L3929,[1]listaMateriales!A:E,5,0),0)*N3929/1000</f>
        <v>0</v>
      </c>
      <c r="X3929" s="6">
        <f>+IF(W3929=0,0,T3929/W3929)</f>
        <v>0</v>
      </c>
      <c r="Y3929" s="1" t="str">
        <f>MID(L3929,14,1)</f>
        <v/>
      </c>
      <c r="Z3929" s="2" t="str">
        <f>IF(IFERROR(FIND("PUL",M3929,1),0)&gt;1,"pulido","no")</f>
        <v>no</v>
      </c>
      <c r="AA3929" s="2" t="str">
        <f>IF(IFERROR(FIND("BIOC",M3929,1),0)&gt;1,"BIOCITY","no")</f>
        <v>no</v>
      </c>
      <c r="AB3929" s="2">
        <f>IFERROR(SEARCH("INT",F3929,1),0)+IFERROR(SEARCH("DEV",F3929,1),0)+IFERROR(SEARCH("FC",F3929,1),0)+IFERROR(SEARCH("USD",F3929,1),0)</f>
        <v>0</v>
      </c>
    </row>
    <row r="3930" spans="20:28" x14ac:dyDescent="0.2">
      <c r="T3930" s="6">
        <f>+S3930*N3930</f>
        <v>0</v>
      </c>
      <c r="U3930" s="6">
        <f>+S3930*Q3930</f>
        <v>0</v>
      </c>
      <c r="V3930" s="1" t="str">
        <f>IF(AB3930=0,IFERROR(VLOOKUP(L3930,[1]listaMateriales!A:K,11,0),"-"),"Sin producto")</f>
        <v>Sin Producto</v>
      </c>
      <c r="W3930" s="6">
        <f>+IF(OR(K3930="27",K3930="28",K3930="29"),VLOOKUP(L3930,[1]listaMateriales!A:E,5,0),0)*N3930/1000</f>
        <v>0</v>
      </c>
      <c r="X3930" s="6">
        <f>+IF(W3930=0,0,T3930/W3930)</f>
        <v>0</v>
      </c>
      <c r="Y3930" s="1" t="str">
        <f>MID(L3930,14,1)</f>
        <v/>
      </c>
      <c r="Z3930" s="2" t="str">
        <f>IF(IFERROR(FIND("PUL",M3930,1),0)&gt;1,"pulido","no")</f>
        <v>no</v>
      </c>
      <c r="AA3930" s="2" t="str">
        <f>IF(IFERROR(FIND("BIOC",M3930,1),0)&gt;1,"BIOCITY","no")</f>
        <v>no</v>
      </c>
      <c r="AB3930" s="2">
        <f>IFERROR(SEARCH("INT",F3930,1),0)+IFERROR(SEARCH("DEV",F3930,1),0)+IFERROR(SEARCH("FC",F3930,1),0)+IFERROR(SEARCH("USD",F3930,1),0)</f>
        <v>0</v>
      </c>
    </row>
    <row r="3931" spans="20:28" x14ac:dyDescent="0.2">
      <c r="T3931" s="6">
        <f>+S3931*N3931</f>
        <v>0</v>
      </c>
      <c r="U3931" s="6">
        <f>+S3931*Q3931</f>
        <v>0</v>
      </c>
      <c r="V3931" s="1" t="str">
        <f>IF(AB3931=0,IFERROR(VLOOKUP(L3931,[1]listaMateriales!A:K,11,0),"-"),"Sin producto")</f>
        <v>Sin Producto</v>
      </c>
      <c r="W3931" s="6">
        <f>+IF(OR(K3931="27",K3931="28",K3931="29"),VLOOKUP(L3931,[1]listaMateriales!A:E,5,0),0)*N3931/1000</f>
        <v>0</v>
      </c>
      <c r="X3931" s="6">
        <f>+IF(W3931=0,0,T3931/W3931)</f>
        <v>0</v>
      </c>
      <c r="Y3931" s="1" t="str">
        <f>MID(L3931,14,1)</f>
        <v/>
      </c>
      <c r="Z3931" s="2" t="str">
        <f>IF(IFERROR(FIND("PUL",M3931,1),0)&gt;1,"pulido","no")</f>
        <v>no</v>
      </c>
      <c r="AA3931" s="2" t="str">
        <f>IF(IFERROR(FIND("BIOC",M3931,1),0)&gt;1,"BIOCITY","no")</f>
        <v>no</v>
      </c>
      <c r="AB3931" s="2">
        <f>IFERROR(SEARCH("INT",F3931,1),0)+IFERROR(SEARCH("DEV",F3931,1),0)+IFERROR(SEARCH("FC",F3931,1),0)+IFERROR(SEARCH("USD",F3931,1),0)</f>
        <v>0</v>
      </c>
    </row>
    <row r="3932" spans="20:28" x14ac:dyDescent="0.2">
      <c r="T3932" s="6">
        <f>+S3932*N3932</f>
        <v>0</v>
      </c>
      <c r="U3932" s="6">
        <f>+S3932*Q3932</f>
        <v>0</v>
      </c>
      <c r="V3932" s="1" t="str">
        <f>IF(AB3932=0,IFERROR(VLOOKUP(L3932,[1]listaMateriales!A:K,11,0),"-"),"Sin producto")</f>
        <v>Sin Producto</v>
      </c>
      <c r="W3932" s="6">
        <f>+IF(OR(K3932="27",K3932="28",K3932="29"),VLOOKUP(L3932,[1]listaMateriales!A:E,5,0),0)*N3932/1000</f>
        <v>0</v>
      </c>
      <c r="X3932" s="6">
        <f>+IF(W3932=0,0,T3932/W3932)</f>
        <v>0</v>
      </c>
      <c r="Y3932" s="1" t="str">
        <f>MID(L3932,14,1)</f>
        <v/>
      </c>
      <c r="Z3932" s="2" t="str">
        <f>IF(IFERROR(FIND("PUL",M3932,1),0)&gt;1,"pulido","no")</f>
        <v>no</v>
      </c>
      <c r="AA3932" s="2" t="str">
        <f>IF(IFERROR(FIND("BIOC",M3932,1),0)&gt;1,"BIOCITY","no")</f>
        <v>no</v>
      </c>
      <c r="AB3932" s="2">
        <f>IFERROR(SEARCH("INT",F3932,1),0)+IFERROR(SEARCH("DEV",F3932,1),0)+IFERROR(SEARCH("FC",F3932,1),0)+IFERROR(SEARCH("USD",F3932,1),0)</f>
        <v>0</v>
      </c>
    </row>
    <row r="3933" spans="20:28" x14ac:dyDescent="0.2">
      <c r="T3933" s="6">
        <f>+S3933*N3933</f>
        <v>0</v>
      </c>
      <c r="U3933" s="6">
        <f>+S3933*Q3933</f>
        <v>0</v>
      </c>
      <c r="V3933" s="1" t="str">
        <f>IF(AB3933=0,IFERROR(VLOOKUP(L3933,[1]listaMateriales!A:K,11,0),"-"),"Sin producto")</f>
        <v>Sin Producto</v>
      </c>
      <c r="W3933" s="6">
        <f>+IF(OR(K3933="27",K3933="28",K3933="29"),VLOOKUP(L3933,[1]listaMateriales!A:E,5,0),0)*N3933/1000</f>
        <v>0</v>
      </c>
      <c r="X3933" s="6">
        <f>+IF(W3933=0,0,T3933/W3933)</f>
        <v>0</v>
      </c>
      <c r="Y3933" s="1" t="str">
        <f>MID(L3933,14,1)</f>
        <v/>
      </c>
      <c r="Z3933" s="2" t="str">
        <f>IF(IFERROR(FIND("PUL",M3933,1),0)&gt;1,"pulido","no")</f>
        <v>no</v>
      </c>
      <c r="AA3933" s="2" t="str">
        <f>IF(IFERROR(FIND("BIOC",M3933,1),0)&gt;1,"BIOCITY","no")</f>
        <v>no</v>
      </c>
      <c r="AB3933" s="2">
        <f>IFERROR(SEARCH("INT",F3933,1),0)+IFERROR(SEARCH("DEV",F3933,1),0)+IFERROR(SEARCH("FC",F3933,1),0)+IFERROR(SEARCH("USD",F3933,1),0)</f>
        <v>0</v>
      </c>
    </row>
    <row r="3934" spans="20:28" x14ac:dyDescent="0.2">
      <c r="T3934" s="6">
        <f>+S3934*N3934</f>
        <v>0</v>
      </c>
      <c r="U3934" s="6">
        <f>+S3934*Q3934</f>
        <v>0</v>
      </c>
      <c r="V3934" s="1" t="str">
        <f>IF(AB3934=0,IFERROR(VLOOKUP(L3934,[1]listaMateriales!A:K,11,0),"-"),"Sin producto")</f>
        <v>Sin Producto</v>
      </c>
      <c r="W3934" s="6">
        <f>+IF(OR(K3934="27",K3934="28",K3934="29"),VLOOKUP(L3934,[1]listaMateriales!A:E,5,0),0)*N3934/1000</f>
        <v>0</v>
      </c>
      <c r="X3934" s="6">
        <f>+IF(W3934=0,0,T3934/W3934)</f>
        <v>0</v>
      </c>
      <c r="Y3934" s="1" t="str">
        <f>MID(L3934,14,1)</f>
        <v/>
      </c>
      <c r="Z3934" s="2" t="str">
        <f>IF(IFERROR(FIND("PUL",M3934,1),0)&gt;1,"pulido","no")</f>
        <v>no</v>
      </c>
      <c r="AA3934" s="2" t="str">
        <f>IF(IFERROR(FIND("BIOC",M3934,1),0)&gt;1,"BIOCITY","no")</f>
        <v>no</v>
      </c>
      <c r="AB3934" s="2">
        <f>IFERROR(SEARCH("INT",F3934,1),0)+IFERROR(SEARCH("DEV",F3934,1),0)+IFERROR(SEARCH("FC",F3934,1),0)+IFERROR(SEARCH("USD",F3934,1),0)</f>
        <v>0</v>
      </c>
    </row>
    <row r="3935" spans="20:28" x14ac:dyDescent="0.2">
      <c r="T3935" s="6">
        <f>+S3935*N3935</f>
        <v>0</v>
      </c>
      <c r="U3935" s="6">
        <f>+S3935*Q3935</f>
        <v>0</v>
      </c>
      <c r="V3935" s="1" t="str">
        <f>IF(AB3935=0,IFERROR(VLOOKUP(L3935,[1]listaMateriales!A:K,11,0),"-"),"Sin producto")</f>
        <v>Sin Producto</v>
      </c>
      <c r="W3935" s="6">
        <f>+IF(OR(K3935="27",K3935="28",K3935="29"),VLOOKUP(L3935,[1]listaMateriales!A:E,5,0),0)*N3935/1000</f>
        <v>0</v>
      </c>
      <c r="X3935" s="6">
        <f>+IF(W3935=0,0,T3935/W3935)</f>
        <v>0</v>
      </c>
      <c r="Y3935" s="1" t="str">
        <f>MID(L3935,14,1)</f>
        <v/>
      </c>
      <c r="Z3935" s="2" t="str">
        <f>IF(IFERROR(FIND("PUL",M3935,1),0)&gt;1,"pulido","no")</f>
        <v>no</v>
      </c>
      <c r="AA3935" s="2" t="str">
        <f>IF(IFERROR(FIND("BIOC",M3935,1),0)&gt;1,"BIOCITY","no")</f>
        <v>no</v>
      </c>
      <c r="AB3935" s="2">
        <f>IFERROR(SEARCH("INT",F3935,1),0)+IFERROR(SEARCH("DEV",F3935,1),0)+IFERROR(SEARCH("FC",F3935,1),0)+IFERROR(SEARCH("USD",F3935,1),0)</f>
        <v>0</v>
      </c>
    </row>
    <row r="3936" spans="20:28" x14ac:dyDescent="0.2">
      <c r="T3936" s="6">
        <f>+S3936*N3936</f>
        <v>0</v>
      </c>
      <c r="U3936" s="6">
        <f>+S3936*Q3936</f>
        <v>0</v>
      </c>
      <c r="V3936" s="1" t="str">
        <f>IF(AB3936=0,IFERROR(VLOOKUP(L3936,[1]listaMateriales!A:K,11,0),"-"),"Sin producto")</f>
        <v>Sin Producto</v>
      </c>
      <c r="W3936" s="6">
        <f>+IF(OR(K3936="27",K3936="28",K3936="29"),VLOOKUP(L3936,[1]listaMateriales!A:E,5,0),0)*N3936/1000</f>
        <v>0</v>
      </c>
      <c r="X3936" s="6">
        <f>+IF(W3936=0,0,T3936/W3936)</f>
        <v>0</v>
      </c>
      <c r="Y3936" s="1" t="str">
        <f>MID(L3936,14,1)</f>
        <v/>
      </c>
      <c r="Z3936" s="2" t="str">
        <f>IF(IFERROR(FIND("PUL",M3936,1),0)&gt;1,"pulido","no")</f>
        <v>no</v>
      </c>
      <c r="AA3936" s="2" t="str">
        <f>IF(IFERROR(FIND("BIOC",M3936,1),0)&gt;1,"BIOCITY","no")</f>
        <v>no</v>
      </c>
      <c r="AB3936" s="2">
        <f>IFERROR(SEARCH("INT",F3936,1),0)+IFERROR(SEARCH("DEV",F3936,1),0)+IFERROR(SEARCH("FC",F3936,1),0)+IFERROR(SEARCH("USD",F3936,1),0)</f>
        <v>0</v>
      </c>
    </row>
    <row r="3937" spans="20:28" x14ac:dyDescent="0.2">
      <c r="T3937" s="6">
        <f>+S3937*N3937</f>
        <v>0</v>
      </c>
      <c r="U3937" s="6">
        <f>+S3937*Q3937</f>
        <v>0</v>
      </c>
      <c r="V3937" s="1" t="str">
        <f>IF(AB3937=0,IFERROR(VLOOKUP(L3937,[1]listaMateriales!A:K,11,0),"-"),"Sin producto")</f>
        <v>Sin Producto</v>
      </c>
      <c r="W3937" s="6">
        <f>+IF(OR(K3937="27",K3937="28",K3937="29"),VLOOKUP(L3937,[1]listaMateriales!A:E,5,0),0)*N3937/1000</f>
        <v>0</v>
      </c>
      <c r="X3937" s="6">
        <f>+IF(W3937=0,0,T3937/W3937)</f>
        <v>0</v>
      </c>
      <c r="Y3937" s="1" t="str">
        <f>MID(L3937,14,1)</f>
        <v/>
      </c>
      <c r="Z3937" s="2" t="str">
        <f>IF(IFERROR(FIND("PUL",M3937,1),0)&gt;1,"pulido","no")</f>
        <v>no</v>
      </c>
      <c r="AA3937" s="2" t="str">
        <f>IF(IFERROR(FIND("BIOC",M3937,1),0)&gt;1,"BIOCITY","no")</f>
        <v>no</v>
      </c>
      <c r="AB3937" s="2">
        <f>IFERROR(SEARCH("INT",F3937,1),0)+IFERROR(SEARCH("DEV",F3937,1),0)+IFERROR(SEARCH("FC",F3937,1),0)+IFERROR(SEARCH("USD",F3937,1),0)</f>
        <v>0</v>
      </c>
    </row>
    <row r="3938" spans="20:28" x14ac:dyDescent="0.2">
      <c r="T3938" s="6">
        <f>+S3938*N3938</f>
        <v>0</v>
      </c>
      <c r="U3938" s="6">
        <f>+S3938*Q3938</f>
        <v>0</v>
      </c>
      <c r="V3938" s="1" t="str">
        <f>IF(AB3938=0,IFERROR(VLOOKUP(L3938,[1]listaMateriales!A:K,11,0),"-"),"Sin producto")</f>
        <v>Sin Producto</v>
      </c>
      <c r="W3938" s="6">
        <f>+IF(OR(K3938="27",K3938="28",K3938="29"),VLOOKUP(L3938,[1]listaMateriales!A:E,5,0),0)*N3938/1000</f>
        <v>0</v>
      </c>
      <c r="X3938" s="6">
        <f>+IF(W3938=0,0,T3938/W3938)</f>
        <v>0</v>
      </c>
      <c r="Y3938" s="1" t="str">
        <f>MID(L3938,14,1)</f>
        <v/>
      </c>
      <c r="Z3938" s="2" t="str">
        <f>IF(IFERROR(FIND("PUL",M3938,1),0)&gt;1,"pulido","no")</f>
        <v>no</v>
      </c>
      <c r="AA3938" s="2" t="str">
        <f>IF(IFERROR(FIND("BIOC",M3938,1),0)&gt;1,"BIOCITY","no")</f>
        <v>no</v>
      </c>
      <c r="AB3938" s="2">
        <f>IFERROR(SEARCH("INT",F3938,1),0)+IFERROR(SEARCH("DEV",F3938,1),0)+IFERROR(SEARCH("FC",F3938,1),0)+IFERROR(SEARCH("USD",F3938,1),0)</f>
        <v>0</v>
      </c>
    </row>
    <row r="3939" spans="20:28" x14ac:dyDescent="0.2">
      <c r="T3939" s="6">
        <f>+S3939*N3939</f>
        <v>0</v>
      </c>
      <c r="U3939" s="6">
        <f>+S3939*Q3939</f>
        <v>0</v>
      </c>
      <c r="V3939" s="1" t="str">
        <f>IF(AB3939=0,IFERROR(VLOOKUP(L3939,[1]listaMateriales!A:K,11,0),"-"),"Sin producto")</f>
        <v>Sin Producto</v>
      </c>
      <c r="W3939" s="6">
        <f>+IF(OR(K3939="27",K3939="28",K3939="29"),VLOOKUP(L3939,[1]listaMateriales!A:E,5,0),0)*N3939/1000</f>
        <v>0</v>
      </c>
      <c r="X3939" s="6">
        <f>+IF(W3939=0,0,T3939/W3939)</f>
        <v>0</v>
      </c>
      <c r="Y3939" s="1" t="str">
        <f>MID(L3939,14,1)</f>
        <v/>
      </c>
      <c r="Z3939" s="2" t="str">
        <f>IF(IFERROR(FIND("PUL",M3939,1),0)&gt;1,"pulido","no")</f>
        <v>no</v>
      </c>
      <c r="AA3939" s="2" t="str">
        <f>IF(IFERROR(FIND("BIOC",M3939,1),0)&gt;1,"BIOCITY","no")</f>
        <v>no</v>
      </c>
      <c r="AB3939" s="2">
        <f>IFERROR(SEARCH("INT",F3939,1),0)+IFERROR(SEARCH("DEV",F3939,1),0)+IFERROR(SEARCH("FC",F3939,1),0)+IFERROR(SEARCH("USD",F3939,1),0)</f>
        <v>0</v>
      </c>
    </row>
    <row r="3940" spans="20:28" x14ac:dyDescent="0.2">
      <c r="T3940" s="6">
        <f>+S3940*N3940</f>
        <v>0</v>
      </c>
      <c r="U3940" s="6">
        <f>+S3940*Q3940</f>
        <v>0</v>
      </c>
      <c r="V3940" s="1" t="str">
        <f>IF(AB3940=0,IFERROR(VLOOKUP(L3940,[1]listaMateriales!A:K,11,0),"-"),"Sin producto")</f>
        <v>Sin Producto</v>
      </c>
      <c r="W3940" s="6">
        <f>+IF(OR(K3940="27",K3940="28",K3940="29"),VLOOKUP(L3940,[1]listaMateriales!A:E,5,0),0)*N3940/1000</f>
        <v>0</v>
      </c>
      <c r="X3940" s="6">
        <f>+IF(W3940=0,0,T3940/W3940)</f>
        <v>0</v>
      </c>
      <c r="Y3940" s="1" t="str">
        <f>MID(L3940,14,1)</f>
        <v/>
      </c>
      <c r="Z3940" s="2" t="str">
        <f>IF(IFERROR(FIND("PUL",M3940,1),0)&gt;1,"pulido","no")</f>
        <v>no</v>
      </c>
      <c r="AA3940" s="2" t="str">
        <f>IF(IFERROR(FIND("BIOC",M3940,1),0)&gt;1,"BIOCITY","no")</f>
        <v>no</v>
      </c>
      <c r="AB3940" s="2">
        <f>IFERROR(SEARCH("INT",F3940,1),0)+IFERROR(SEARCH("DEV",F3940,1),0)+IFERROR(SEARCH("FC",F3940,1),0)+IFERROR(SEARCH("USD",F3940,1),0)</f>
        <v>0</v>
      </c>
    </row>
    <row r="3941" spans="20:28" x14ac:dyDescent="0.2">
      <c r="T3941" s="6">
        <f>+S3941*N3941</f>
        <v>0</v>
      </c>
      <c r="U3941" s="6">
        <f>+S3941*Q3941</f>
        <v>0</v>
      </c>
      <c r="V3941" s="1" t="str">
        <f>IF(AB3941=0,IFERROR(VLOOKUP(L3941,[1]listaMateriales!A:K,11,0),"-"),"Sin producto")</f>
        <v>Sin Producto</v>
      </c>
      <c r="W3941" s="6">
        <f>+IF(OR(K3941="27",K3941="28",K3941="29"),VLOOKUP(L3941,[1]listaMateriales!A:E,5,0),0)*N3941/1000</f>
        <v>0</v>
      </c>
      <c r="X3941" s="6">
        <f>+IF(W3941=0,0,T3941/W3941)</f>
        <v>0</v>
      </c>
      <c r="Y3941" s="1" t="str">
        <f>MID(L3941,14,1)</f>
        <v/>
      </c>
      <c r="Z3941" s="2" t="str">
        <f>IF(IFERROR(FIND("PUL",M3941,1),0)&gt;1,"pulido","no")</f>
        <v>no</v>
      </c>
      <c r="AA3941" s="2" t="str">
        <f>IF(IFERROR(FIND("BIOC",M3941,1),0)&gt;1,"BIOCITY","no")</f>
        <v>no</v>
      </c>
      <c r="AB3941" s="2">
        <f>IFERROR(SEARCH("INT",F3941,1),0)+IFERROR(SEARCH("DEV",F3941,1),0)+IFERROR(SEARCH("FC",F3941,1),0)+IFERROR(SEARCH("USD",F3941,1),0)</f>
        <v>0</v>
      </c>
    </row>
    <row r="3942" spans="20:28" x14ac:dyDescent="0.2">
      <c r="T3942" s="6">
        <f>+S3942*N3942</f>
        <v>0</v>
      </c>
      <c r="U3942" s="6">
        <f>+S3942*Q3942</f>
        <v>0</v>
      </c>
      <c r="V3942" s="1" t="str">
        <f>IF(AB3942=0,IFERROR(VLOOKUP(L3942,[1]listaMateriales!A:K,11,0),"-"),"Sin producto")</f>
        <v>Sin Producto</v>
      </c>
      <c r="W3942" s="6">
        <f>+IF(OR(K3942="27",K3942="28",K3942="29"),VLOOKUP(L3942,[1]listaMateriales!A:E,5,0),0)*N3942/1000</f>
        <v>0</v>
      </c>
      <c r="X3942" s="6">
        <f>+IF(W3942=0,0,T3942/W3942)</f>
        <v>0</v>
      </c>
      <c r="Y3942" s="1" t="str">
        <f>MID(L3942,14,1)</f>
        <v/>
      </c>
      <c r="Z3942" s="2" t="str">
        <f>IF(IFERROR(FIND("PUL",M3942,1),0)&gt;1,"pulido","no")</f>
        <v>no</v>
      </c>
      <c r="AA3942" s="2" t="str">
        <f>IF(IFERROR(FIND("BIOC",M3942,1),0)&gt;1,"BIOCITY","no")</f>
        <v>no</v>
      </c>
      <c r="AB3942" s="2">
        <f>IFERROR(SEARCH("INT",F3942,1),0)+IFERROR(SEARCH("DEV",F3942,1),0)+IFERROR(SEARCH("FC",F3942,1),0)+IFERROR(SEARCH("USD",F3942,1),0)</f>
        <v>0</v>
      </c>
    </row>
    <row r="3943" spans="20:28" x14ac:dyDescent="0.2">
      <c r="T3943" s="6">
        <f>+S3943*N3943</f>
        <v>0</v>
      </c>
      <c r="U3943" s="6">
        <f>+S3943*Q3943</f>
        <v>0</v>
      </c>
      <c r="V3943" s="1" t="str">
        <f>IF(AB3943=0,IFERROR(VLOOKUP(L3943,[1]listaMateriales!A:K,11,0),"-"),"Sin producto")</f>
        <v>Sin Producto</v>
      </c>
      <c r="W3943" s="6">
        <f>+IF(OR(K3943="27",K3943="28",K3943="29"),VLOOKUP(L3943,[1]listaMateriales!A:E,5,0),0)*N3943/1000</f>
        <v>0</v>
      </c>
      <c r="X3943" s="6">
        <f>+IF(W3943=0,0,T3943/W3943)</f>
        <v>0</v>
      </c>
      <c r="Y3943" s="1" t="str">
        <f>MID(L3943,14,1)</f>
        <v/>
      </c>
      <c r="Z3943" s="2" t="str">
        <f>IF(IFERROR(FIND("PUL",M3943,1),0)&gt;1,"pulido","no")</f>
        <v>no</v>
      </c>
      <c r="AA3943" s="2" t="str">
        <f>IF(IFERROR(FIND("BIOC",M3943,1),0)&gt;1,"BIOCITY","no")</f>
        <v>no</v>
      </c>
      <c r="AB3943" s="2">
        <f>IFERROR(SEARCH("INT",F3943,1),0)+IFERROR(SEARCH("DEV",F3943,1),0)+IFERROR(SEARCH("FC",F3943,1),0)+IFERROR(SEARCH("USD",F3943,1),0)</f>
        <v>0</v>
      </c>
    </row>
    <row r="3944" spans="20:28" x14ac:dyDescent="0.2">
      <c r="T3944" s="6">
        <f>+S3944*N3944</f>
        <v>0</v>
      </c>
      <c r="U3944" s="6">
        <f>+S3944*Q3944</f>
        <v>0</v>
      </c>
      <c r="V3944" s="1" t="str">
        <f>IF(AB3944=0,IFERROR(VLOOKUP(L3944,[1]listaMateriales!A:K,11,0),"-"),"Sin producto")</f>
        <v>Sin Producto</v>
      </c>
      <c r="W3944" s="6">
        <f>+IF(OR(K3944="27",K3944="28",K3944="29"),VLOOKUP(L3944,[1]listaMateriales!A:E,5,0),0)*N3944/1000</f>
        <v>0</v>
      </c>
      <c r="X3944" s="6">
        <f>+IF(W3944=0,0,T3944/W3944)</f>
        <v>0</v>
      </c>
      <c r="Y3944" s="1" t="str">
        <f>MID(L3944,14,1)</f>
        <v/>
      </c>
      <c r="Z3944" s="2" t="str">
        <f>IF(IFERROR(FIND("PUL",M3944,1),0)&gt;1,"pulido","no")</f>
        <v>no</v>
      </c>
      <c r="AA3944" s="2" t="str">
        <f>IF(IFERROR(FIND("BIOC",M3944,1),0)&gt;1,"BIOCITY","no")</f>
        <v>no</v>
      </c>
      <c r="AB3944" s="2">
        <f>IFERROR(SEARCH("INT",F3944,1),0)+IFERROR(SEARCH("DEV",F3944,1),0)+IFERROR(SEARCH("FC",F3944,1),0)+IFERROR(SEARCH("USD",F3944,1),0)</f>
        <v>0</v>
      </c>
    </row>
    <row r="3945" spans="20:28" x14ac:dyDescent="0.2">
      <c r="T3945" s="6">
        <f>+S3945*N3945</f>
        <v>0</v>
      </c>
      <c r="U3945" s="6">
        <f>+S3945*Q3945</f>
        <v>0</v>
      </c>
      <c r="V3945" s="1" t="str">
        <f>IF(AB3945=0,IFERROR(VLOOKUP(L3945,[1]listaMateriales!A:K,11,0),"-"),"Sin producto")</f>
        <v>Sin Producto</v>
      </c>
      <c r="W3945" s="6">
        <f>+IF(OR(K3945="27",K3945="28",K3945="29"),VLOOKUP(L3945,[1]listaMateriales!A:E,5,0),0)*N3945/1000</f>
        <v>0</v>
      </c>
      <c r="X3945" s="6">
        <f>+IF(W3945=0,0,T3945/W3945)</f>
        <v>0</v>
      </c>
      <c r="Y3945" s="1" t="str">
        <f>MID(L3945,14,1)</f>
        <v/>
      </c>
      <c r="Z3945" s="2" t="str">
        <f>IF(IFERROR(FIND("PUL",M3945,1),0)&gt;1,"pulido","no")</f>
        <v>no</v>
      </c>
      <c r="AA3945" s="2" t="str">
        <f>IF(IFERROR(FIND("BIOC",M3945,1),0)&gt;1,"BIOCITY","no")</f>
        <v>no</v>
      </c>
      <c r="AB3945" s="2">
        <f>IFERROR(SEARCH("INT",F3945,1),0)+IFERROR(SEARCH("DEV",F3945,1),0)+IFERROR(SEARCH("FC",F3945,1),0)+IFERROR(SEARCH("USD",F3945,1),0)</f>
        <v>0</v>
      </c>
    </row>
    <row r="3946" spans="20:28" x14ac:dyDescent="0.2">
      <c r="T3946" s="6">
        <f>+S3946*N3946</f>
        <v>0</v>
      </c>
      <c r="U3946" s="6">
        <f>+S3946*Q3946</f>
        <v>0</v>
      </c>
      <c r="V3946" s="1" t="str">
        <f>IF(AB3946=0,IFERROR(VLOOKUP(L3946,[1]listaMateriales!A:K,11,0),"-"),"Sin producto")</f>
        <v>Sin Producto</v>
      </c>
      <c r="W3946" s="6">
        <f>+IF(OR(K3946="27",K3946="28",K3946="29"),VLOOKUP(L3946,[1]listaMateriales!A:E,5,0),0)*N3946/1000</f>
        <v>0</v>
      </c>
      <c r="X3946" s="6">
        <f>+IF(W3946=0,0,T3946/W3946)</f>
        <v>0</v>
      </c>
      <c r="Y3946" s="1" t="str">
        <f>MID(L3946,14,1)</f>
        <v/>
      </c>
      <c r="Z3946" s="2" t="str">
        <f>IF(IFERROR(FIND("PUL",M3946,1),0)&gt;1,"pulido","no")</f>
        <v>no</v>
      </c>
      <c r="AA3946" s="2" t="str">
        <f>IF(IFERROR(FIND("BIOC",M3946,1),0)&gt;1,"BIOCITY","no")</f>
        <v>no</v>
      </c>
      <c r="AB3946" s="2">
        <f>IFERROR(SEARCH("INT",F3946,1),0)+IFERROR(SEARCH("DEV",F3946,1),0)+IFERROR(SEARCH("FC",F3946,1),0)+IFERROR(SEARCH("USD",F3946,1),0)</f>
        <v>0</v>
      </c>
    </row>
    <row r="3947" spans="20:28" x14ac:dyDescent="0.2">
      <c r="T3947" s="6">
        <f>+S3947*N3947</f>
        <v>0</v>
      </c>
      <c r="U3947" s="6">
        <f>+S3947*Q3947</f>
        <v>0</v>
      </c>
      <c r="V3947" s="1" t="str">
        <f>IF(AB3947=0,IFERROR(VLOOKUP(L3947,[1]listaMateriales!A:K,11,0),"-"),"Sin producto")</f>
        <v>Sin Producto</v>
      </c>
      <c r="W3947" s="6">
        <f>+IF(OR(K3947="27",K3947="28",K3947="29"),VLOOKUP(L3947,[1]listaMateriales!A:E,5,0),0)*N3947/1000</f>
        <v>0</v>
      </c>
      <c r="X3947" s="6">
        <f>+IF(W3947=0,0,T3947/W3947)</f>
        <v>0</v>
      </c>
      <c r="Y3947" s="1" t="str">
        <f>MID(L3947,14,1)</f>
        <v/>
      </c>
      <c r="Z3947" s="2" t="str">
        <f>IF(IFERROR(FIND("PUL",M3947,1),0)&gt;1,"pulido","no")</f>
        <v>no</v>
      </c>
      <c r="AA3947" s="2" t="str">
        <f>IF(IFERROR(FIND("BIOC",M3947,1),0)&gt;1,"BIOCITY","no")</f>
        <v>no</v>
      </c>
      <c r="AB3947" s="2">
        <f>IFERROR(SEARCH("INT",F3947,1),0)+IFERROR(SEARCH("DEV",F3947,1),0)+IFERROR(SEARCH("FC",F3947,1),0)+IFERROR(SEARCH("USD",F3947,1),0)</f>
        <v>0</v>
      </c>
    </row>
    <row r="3948" spans="20:28" x14ac:dyDescent="0.2">
      <c r="T3948" s="6">
        <f>+S3948*N3948</f>
        <v>0</v>
      </c>
      <c r="U3948" s="6">
        <f>+S3948*Q3948</f>
        <v>0</v>
      </c>
      <c r="V3948" s="1" t="str">
        <f>IF(AB3948=0,IFERROR(VLOOKUP(L3948,[1]listaMateriales!A:K,11,0),"-"),"Sin producto")</f>
        <v>Sin Producto</v>
      </c>
      <c r="W3948" s="6">
        <f>+IF(OR(K3948="27",K3948="28",K3948="29"),VLOOKUP(L3948,[1]listaMateriales!A:E,5,0),0)*N3948/1000</f>
        <v>0</v>
      </c>
      <c r="X3948" s="6">
        <f>+IF(W3948=0,0,T3948/W3948)</f>
        <v>0</v>
      </c>
      <c r="Y3948" s="1" t="str">
        <f>MID(L3948,14,1)</f>
        <v/>
      </c>
      <c r="Z3948" s="2" t="str">
        <f>IF(IFERROR(FIND("PUL",M3948,1),0)&gt;1,"pulido","no")</f>
        <v>no</v>
      </c>
      <c r="AA3948" s="2" t="str">
        <f>IF(IFERROR(FIND("BIOC",M3948,1),0)&gt;1,"BIOCITY","no")</f>
        <v>no</v>
      </c>
      <c r="AB3948" s="2">
        <f>IFERROR(SEARCH("INT",F3948,1),0)+IFERROR(SEARCH("DEV",F3948,1),0)+IFERROR(SEARCH("FC",F3948,1),0)+IFERROR(SEARCH("USD",F3948,1),0)</f>
        <v>0</v>
      </c>
    </row>
    <row r="3949" spans="20:28" x14ac:dyDescent="0.2">
      <c r="T3949" s="6">
        <f>+S3949*N3949</f>
        <v>0</v>
      </c>
      <c r="U3949" s="6">
        <f>+S3949*Q3949</f>
        <v>0</v>
      </c>
      <c r="V3949" s="1" t="str">
        <f>IF(AB3949=0,IFERROR(VLOOKUP(L3949,[1]listaMateriales!A:K,11,0),"-"),"Sin producto")</f>
        <v>Sin Producto</v>
      </c>
      <c r="W3949" s="6">
        <f>+IF(OR(K3949="27",K3949="28",K3949="29"),VLOOKUP(L3949,[1]listaMateriales!A:E,5,0),0)*N3949/1000</f>
        <v>0</v>
      </c>
      <c r="X3949" s="6">
        <f>+IF(W3949=0,0,T3949/W3949)</f>
        <v>0</v>
      </c>
      <c r="Y3949" s="1" t="str">
        <f>MID(L3949,14,1)</f>
        <v/>
      </c>
      <c r="Z3949" s="2" t="str">
        <f>IF(IFERROR(FIND("PUL",M3949,1),0)&gt;1,"pulido","no")</f>
        <v>no</v>
      </c>
      <c r="AA3949" s="2" t="str">
        <f>IF(IFERROR(FIND("BIOC",M3949,1),0)&gt;1,"BIOCITY","no")</f>
        <v>no</v>
      </c>
      <c r="AB3949" s="2">
        <f>IFERROR(SEARCH("INT",F3949,1),0)+IFERROR(SEARCH("DEV",F3949,1),0)+IFERROR(SEARCH("FC",F3949,1),0)+IFERROR(SEARCH("USD",F3949,1),0)</f>
        <v>0</v>
      </c>
    </row>
    <row r="3950" spans="20:28" x14ac:dyDescent="0.2">
      <c r="T3950" s="6">
        <f>+S3950*N3950</f>
        <v>0</v>
      </c>
      <c r="U3950" s="6">
        <f>+S3950*Q3950</f>
        <v>0</v>
      </c>
      <c r="V3950" s="1" t="str">
        <f>IF(AB3950=0,IFERROR(VLOOKUP(L3950,[1]listaMateriales!A:K,11,0),"-"),"Sin producto")</f>
        <v>Sin Producto</v>
      </c>
      <c r="W3950" s="6">
        <f>+IF(OR(K3950="27",K3950="28",K3950="29"),VLOOKUP(L3950,[1]listaMateriales!A:E,5,0),0)*N3950/1000</f>
        <v>0</v>
      </c>
      <c r="X3950" s="6">
        <f>+IF(W3950=0,0,T3950/W3950)</f>
        <v>0</v>
      </c>
      <c r="Y3950" s="1" t="str">
        <f>MID(L3950,14,1)</f>
        <v/>
      </c>
      <c r="Z3950" s="2" t="str">
        <f>IF(IFERROR(FIND("PUL",M3950,1),0)&gt;1,"pulido","no")</f>
        <v>no</v>
      </c>
      <c r="AA3950" s="2" t="str">
        <f>IF(IFERROR(FIND("BIOC",M3950,1),0)&gt;1,"BIOCITY","no")</f>
        <v>no</v>
      </c>
      <c r="AB3950" s="2">
        <f>IFERROR(SEARCH("INT",F3950,1),0)+IFERROR(SEARCH("DEV",F3950,1),0)+IFERROR(SEARCH("FC",F3950,1),0)+IFERROR(SEARCH("USD",F3950,1),0)</f>
        <v>0</v>
      </c>
    </row>
    <row r="3951" spans="20:28" x14ac:dyDescent="0.2">
      <c r="T3951" s="6">
        <f>+S3951*N3951</f>
        <v>0</v>
      </c>
      <c r="U3951" s="6">
        <f>+S3951*Q3951</f>
        <v>0</v>
      </c>
      <c r="V3951" s="1" t="str">
        <f>IF(AB3951=0,IFERROR(VLOOKUP(L3951,[1]listaMateriales!A:K,11,0),"-"),"Sin producto")</f>
        <v>Sin Producto</v>
      </c>
      <c r="W3951" s="6">
        <f>+IF(OR(K3951="27",K3951="28",K3951="29"),VLOOKUP(L3951,[1]listaMateriales!A:E,5,0),0)*N3951/1000</f>
        <v>0</v>
      </c>
      <c r="X3951" s="6">
        <f>+IF(W3951=0,0,T3951/W3951)</f>
        <v>0</v>
      </c>
      <c r="Y3951" s="1" t="str">
        <f>MID(L3951,14,1)</f>
        <v/>
      </c>
      <c r="Z3951" s="2" t="str">
        <f>IF(IFERROR(FIND("PUL",M3951,1),0)&gt;1,"pulido","no")</f>
        <v>no</v>
      </c>
      <c r="AA3951" s="2" t="str">
        <f>IF(IFERROR(FIND("BIOC",M3951,1),0)&gt;1,"BIOCITY","no")</f>
        <v>no</v>
      </c>
      <c r="AB3951" s="2">
        <f>IFERROR(SEARCH("INT",F3951,1),0)+IFERROR(SEARCH("DEV",F3951,1),0)+IFERROR(SEARCH("FC",F3951,1),0)+IFERROR(SEARCH("USD",F3951,1),0)</f>
        <v>0</v>
      </c>
    </row>
    <row r="3952" spans="20:28" x14ac:dyDescent="0.2">
      <c r="T3952" s="6">
        <f>+S3952*N3952</f>
        <v>0</v>
      </c>
      <c r="U3952" s="6">
        <f>+S3952*Q3952</f>
        <v>0</v>
      </c>
      <c r="V3952" s="1" t="str">
        <f>IF(AB3952=0,IFERROR(VLOOKUP(L3952,[1]listaMateriales!A:K,11,0),"-"),"Sin producto")</f>
        <v>Sin Producto</v>
      </c>
      <c r="W3952" s="6">
        <f>+IF(OR(K3952="27",K3952="28",K3952="29"),VLOOKUP(L3952,[1]listaMateriales!A:E,5,0),0)*N3952/1000</f>
        <v>0</v>
      </c>
      <c r="X3952" s="6">
        <f>+IF(W3952=0,0,T3952/W3952)</f>
        <v>0</v>
      </c>
      <c r="Y3952" s="1" t="str">
        <f>MID(L3952,14,1)</f>
        <v/>
      </c>
      <c r="Z3952" s="2" t="str">
        <f>IF(IFERROR(FIND("PUL",M3952,1),0)&gt;1,"pulido","no")</f>
        <v>no</v>
      </c>
      <c r="AA3952" s="2" t="str">
        <f>IF(IFERROR(FIND("BIOC",M3952,1),0)&gt;1,"BIOCITY","no")</f>
        <v>no</v>
      </c>
      <c r="AB3952" s="2">
        <f>IFERROR(SEARCH("INT",F3952,1),0)+IFERROR(SEARCH("DEV",F3952,1),0)+IFERROR(SEARCH("FC",F3952,1),0)+IFERROR(SEARCH("USD",F3952,1),0)</f>
        <v>0</v>
      </c>
    </row>
    <row r="3953" spans="20:28" x14ac:dyDescent="0.2">
      <c r="T3953" s="6">
        <f>+S3953*N3953</f>
        <v>0</v>
      </c>
      <c r="U3953" s="6">
        <f>+S3953*Q3953</f>
        <v>0</v>
      </c>
      <c r="V3953" s="1" t="str">
        <f>IF(AB3953=0,IFERROR(VLOOKUP(L3953,[1]listaMateriales!A:K,11,0),"-"),"Sin producto")</f>
        <v>Sin Producto</v>
      </c>
      <c r="W3953" s="6">
        <f>+IF(OR(K3953="27",K3953="28",K3953="29"),VLOOKUP(L3953,[1]listaMateriales!A:E,5,0),0)*N3953/1000</f>
        <v>0</v>
      </c>
      <c r="X3953" s="6">
        <f>+IF(W3953=0,0,T3953/W3953)</f>
        <v>0</v>
      </c>
      <c r="Y3953" s="1" t="str">
        <f>MID(L3953,14,1)</f>
        <v/>
      </c>
      <c r="Z3953" s="2" t="str">
        <f>IF(IFERROR(FIND("PUL",M3953,1),0)&gt;1,"pulido","no")</f>
        <v>no</v>
      </c>
      <c r="AA3953" s="2" t="str">
        <f>IF(IFERROR(FIND("BIOC",M3953,1),0)&gt;1,"BIOCITY","no")</f>
        <v>no</v>
      </c>
      <c r="AB3953" s="2">
        <f>IFERROR(SEARCH("INT",F3953,1),0)+IFERROR(SEARCH("DEV",F3953,1),0)+IFERROR(SEARCH("FC",F3953,1),0)+IFERROR(SEARCH("USD",F3953,1),0)</f>
        <v>0</v>
      </c>
    </row>
    <row r="3954" spans="20:28" x14ac:dyDescent="0.2">
      <c r="T3954" s="6">
        <f>+S3954*N3954</f>
        <v>0</v>
      </c>
      <c r="U3954" s="6">
        <f>+S3954*Q3954</f>
        <v>0</v>
      </c>
      <c r="V3954" s="1" t="str">
        <f>IF(AB3954=0,IFERROR(VLOOKUP(L3954,[1]listaMateriales!A:K,11,0),"-"),"Sin producto")</f>
        <v>Sin Producto</v>
      </c>
      <c r="W3954" s="6">
        <f>+IF(OR(K3954="27",K3954="28",K3954="29"),VLOOKUP(L3954,[1]listaMateriales!A:E,5,0),0)*N3954/1000</f>
        <v>0</v>
      </c>
      <c r="X3954" s="6">
        <f>+IF(W3954=0,0,T3954/W3954)</f>
        <v>0</v>
      </c>
      <c r="Y3954" s="1" t="str">
        <f>MID(L3954,14,1)</f>
        <v/>
      </c>
      <c r="Z3954" s="2" t="str">
        <f>IF(IFERROR(FIND("PUL",M3954,1),0)&gt;1,"pulido","no")</f>
        <v>no</v>
      </c>
      <c r="AA3954" s="2" t="str">
        <f>IF(IFERROR(FIND("BIOC",M3954,1),0)&gt;1,"BIOCITY","no")</f>
        <v>no</v>
      </c>
      <c r="AB3954" s="2">
        <f>IFERROR(SEARCH("INT",F3954,1),0)+IFERROR(SEARCH("DEV",F3954,1),0)+IFERROR(SEARCH("FC",F3954,1),0)+IFERROR(SEARCH("USD",F3954,1),0)</f>
        <v>0</v>
      </c>
    </row>
    <row r="3955" spans="20:28" x14ac:dyDescent="0.2">
      <c r="T3955" s="6">
        <f>+S3955*N3955</f>
        <v>0</v>
      </c>
      <c r="U3955" s="6">
        <f>+S3955*Q3955</f>
        <v>0</v>
      </c>
      <c r="V3955" s="1" t="str">
        <f>IF(AB3955=0,IFERROR(VLOOKUP(L3955,[1]listaMateriales!A:K,11,0),"-"),"Sin producto")</f>
        <v>Sin Producto</v>
      </c>
      <c r="W3955" s="6">
        <f>+IF(OR(K3955="27",K3955="28",K3955="29"),VLOOKUP(L3955,[1]listaMateriales!A:E,5,0),0)*N3955/1000</f>
        <v>0</v>
      </c>
      <c r="X3955" s="6">
        <f>+IF(W3955=0,0,T3955/W3955)</f>
        <v>0</v>
      </c>
      <c r="Y3955" s="1" t="str">
        <f>MID(L3955,14,1)</f>
        <v/>
      </c>
      <c r="Z3955" s="2" t="str">
        <f>IF(IFERROR(FIND("PUL",M3955,1),0)&gt;1,"pulido","no")</f>
        <v>no</v>
      </c>
      <c r="AA3955" s="2" t="str">
        <f>IF(IFERROR(FIND("BIOC",M3955,1),0)&gt;1,"BIOCITY","no")</f>
        <v>no</v>
      </c>
      <c r="AB3955" s="2">
        <f>IFERROR(SEARCH("INT",F3955,1),0)+IFERROR(SEARCH("DEV",F3955,1),0)+IFERROR(SEARCH("FC",F3955,1),0)+IFERROR(SEARCH("USD",F3955,1),0)</f>
        <v>0</v>
      </c>
    </row>
    <row r="3956" spans="20:28" x14ac:dyDescent="0.2">
      <c r="T3956" s="6">
        <f>+S3956*N3956</f>
        <v>0</v>
      </c>
      <c r="U3956" s="6">
        <f>+S3956*Q3956</f>
        <v>0</v>
      </c>
      <c r="V3956" s="1" t="str">
        <f>IF(AB3956=0,IFERROR(VLOOKUP(L3956,[1]listaMateriales!A:K,11,0),"-"),"Sin producto")</f>
        <v>Sin Producto</v>
      </c>
      <c r="W3956" s="6">
        <f>+IF(OR(K3956="27",K3956="28",K3956="29"),VLOOKUP(L3956,[1]listaMateriales!A:E,5,0),0)*N3956/1000</f>
        <v>0</v>
      </c>
      <c r="X3956" s="6">
        <f>+IF(W3956=0,0,T3956/W3956)</f>
        <v>0</v>
      </c>
      <c r="Y3956" s="1" t="str">
        <f>MID(L3956,14,1)</f>
        <v/>
      </c>
      <c r="Z3956" s="2" t="str">
        <f>IF(IFERROR(FIND("PUL",M3956,1),0)&gt;1,"pulido","no")</f>
        <v>no</v>
      </c>
      <c r="AA3956" s="2" t="str">
        <f>IF(IFERROR(FIND("BIOC",M3956,1),0)&gt;1,"BIOCITY","no")</f>
        <v>no</v>
      </c>
      <c r="AB3956" s="2">
        <f>IFERROR(SEARCH("INT",F3956,1),0)+IFERROR(SEARCH("DEV",F3956,1),0)+IFERROR(SEARCH("FC",F3956,1),0)+IFERROR(SEARCH("USD",F3956,1),0)</f>
        <v>0</v>
      </c>
    </row>
    <row r="3957" spans="20:28" x14ac:dyDescent="0.2">
      <c r="T3957" s="6">
        <f>+S3957*N3957</f>
        <v>0</v>
      </c>
      <c r="U3957" s="6">
        <f>+S3957*Q3957</f>
        <v>0</v>
      </c>
      <c r="V3957" s="1" t="str">
        <f>IF(AB3957=0,IFERROR(VLOOKUP(L3957,[1]listaMateriales!A:K,11,0),"-"),"Sin producto")</f>
        <v>Sin Producto</v>
      </c>
      <c r="W3957" s="6">
        <f>+IF(OR(K3957="27",K3957="28",K3957="29"),VLOOKUP(L3957,[1]listaMateriales!A:E,5,0),0)*N3957/1000</f>
        <v>0</v>
      </c>
      <c r="X3957" s="6">
        <f>+IF(W3957=0,0,T3957/W3957)</f>
        <v>0</v>
      </c>
      <c r="Y3957" s="1" t="str">
        <f>MID(L3957,14,1)</f>
        <v/>
      </c>
      <c r="Z3957" s="2" t="str">
        <f>IF(IFERROR(FIND("PUL",M3957,1),0)&gt;1,"pulido","no")</f>
        <v>no</v>
      </c>
      <c r="AA3957" s="2" t="str">
        <f>IF(IFERROR(FIND("BIOC",M3957,1),0)&gt;1,"BIOCITY","no")</f>
        <v>no</v>
      </c>
      <c r="AB3957" s="2">
        <f>IFERROR(SEARCH("INT",F3957,1),0)+IFERROR(SEARCH("DEV",F3957,1),0)+IFERROR(SEARCH("FC",F3957,1),0)+IFERROR(SEARCH("USD",F3957,1),0)</f>
        <v>0</v>
      </c>
    </row>
    <row r="3958" spans="20:28" x14ac:dyDescent="0.2">
      <c r="T3958" s="6">
        <f>+S3958*N3958</f>
        <v>0</v>
      </c>
      <c r="U3958" s="6">
        <f>+S3958*Q3958</f>
        <v>0</v>
      </c>
      <c r="V3958" s="1" t="str">
        <f>IF(AB3958=0,IFERROR(VLOOKUP(L3958,[1]listaMateriales!A:K,11,0),"-"),"Sin producto")</f>
        <v>Sin Producto</v>
      </c>
      <c r="W3958" s="6">
        <f>+IF(OR(K3958="27",K3958="28",K3958="29"),VLOOKUP(L3958,[1]listaMateriales!A:E,5,0),0)*N3958/1000</f>
        <v>0</v>
      </c>
      <c r="X3958" s="6">
        <f>+IF(W3958=0,0,T3958/W3958)</f>
        <v>0</v>
      </c>
      <c r="Y3958" s="1" t="str">
        <f>MID(L3958,14,1)</f>
        <v/>
      </c>
      <c r="Z3958" s="2" t="str">
        <f>IF(IFERROR(FIND("PUL",M3958,1),0)&gt;1,"pulido","no")</f>
        <v>no</v>
      </c>
      <c r="AA3958" s="2" t="str">
        <f>IF(IFERROR(FIND("BIOC",M3958,1),0)&gt;1,"BIOCITY","no")</f>
        <v>no</v>
      </c>
      <c r="AB3958" s="2">
        <f>IFERROR(SEARCH("INT",F3958,1),0)+IFERROR(SEARCH("DEV",F3958,1),0)+IFERROR(SEARCH("FC",F3958,1),0)+IFERROR(SEARCH("USD",F3958,1),0)</f>
        <v>0</v>
      </c>
    </row>
    <row r="3959" spans="20:28" x14ac:dyDescent="0.2">
      <c r="T3959" s="6">
        <f>+S3959*N3959</f>
        <v>0</v>
      </c>
      <c r="U3959" s="6">
        <f>+S3959*Q3959</f>
        <v>0</v>
      </c>
      <c r="V3959" s="1" t="str">
        <f>IF(AB3959=0,IFERROR(VLOOKUP(L3959,[1]listaMateriales!A:K,11,0),"-"),"Sin producto")</f>
        <v>Sin Producto</v>
      </c>
      <c r="W3959" s="6">
        <f>+IF(OR(K3959="27",K3959="28",K3959="29"),VLOOKUP(L3959,[1]listaMateriales!A:E,5,0),0)*N3959/1000</f>
        <v>0</v>
      </c>
      <c r="X3959" s="6">
        <f>+IF(W3959=0,0,T3959/W3959)</f>
        <v>0</v>
      </c>
      <c r="Y3959" s="1" t="str">
        <f>MID(L3959,14,1)</f>
        <v/>
      </c>
      <c r="Z3959" s="2" t="str">
        <f>IF(IFERROR(FIND("PUL",M3959,1),0)&gt;1,"pulido","no")</f>
        <v>no</v>
      </c>
      <c r="AA3959" s="2" t="str">
        <f>IF(IFERROR(FIND("BIOC",M3959,1),0)&gt;1,"BIOCITY","no")</f>
        <v>no</v>
      </c>
      <c r="AB3959" s="2">
        <f>IFERROR(SEARCH("INT",F3959,1),0)+IFERROR(SEARCH("DEV",F3959,1),0)+IFERROR(SEARCH("FC",F3959,1),0)+IFERROR(SEARCH("USD",F3959,1),0)</f>
        <v>0</v>
      </c>
    </row>
    <row r="3960" spans="20:28" x14ac:dyDescent="0.2">
      <c r="T3960" s="6">
        <f>+S3960*N3960</f>
        <v>0</v>
      </c>
      <c r="U3960" s="6">
        <f>+S3960*Q3960</f>
        <v>0</v>
      </c>
      <c r="V3960" s="1" t="str">
        <f>IF(AB3960=0,IFERROR(VLOOKUP(L3960,[1]listaMateriales!A:K,11,0),"-"),"Sin producto")</f>
        <v>Sin Producto</v>
      </c>
      <c r="W3960" s="6">
        <f>+IF(OR(K3960="27",K3960="28",K3960="29"),VLOOKUP(L3960,[1]listaMateriales!A:E,5,0),0)*N3960/1000</f>
        <v>0</v>
      </c>
      <c r="X3960" s="6">
        <f>+IF(W3960=0,0,T3960/W3960)</f>
        <v>0</v>
      </c>
      <c r="Y3960" s="1" t="str">
        <f>MID(L3960,14,1)</f>
        <v/>
      </c>
      <c r="Z3960" s="2" t="str">
        <f>IF(IFERROR(FIND("PUL",M3960,1),0)&gt;1,"pulido","no")</f>
        <v>no</v>
      </c>
      <c r="AA3960" s="2" t="str">
        <f>IF(IFERROR(FIND("BIOC",M3960,1),0)&gt;1,"BIOCITY","no")</f>
        <v>no</v>
      </c>
      <c r="AB3960" s="2">
        <f>IFERROR(SEARCH("INT",F3960,1),0)+IFERROR(SEARCH("DEV",F3960,1),0)+IFERROR(SEARCH("FC",F3960,1),0)+IFERROR(SEARCH("USD",F3960,1),0)</f>
        <v>0</v>
      </c>
    </row>
    <row r="3961" spans="20:28" x14ac:dyDescent="0.2">
      <c r="T3961" s="6">
        <f>+S3961*N3961</f>
        <v>0</v>
      </c>
      <c r="U3961" s="6">
        <f>+S3961*Q3961</f>
        <v>0</v>
      </c>
      <c r="V3961" s="1" t="str">
        <f>IF(AB3961=0,IFERROR(VLOOKUP(L3961,[1]listaMateriales!A:K,11,0),"-"),"Sin producto")</f>
        <v>Sin Producto</v>
      </c>
      <c r="W3961" s="6">
        <f>+IF(OR(K3961="27",K3961="28",K3961="29"),VLOOKUP(L3961,[1]listaMateriales!A:E,5,0),0)*N3961/1000</f>
        <v>0</v>
      </c>
      <c r="X3961" s="6">
        <f>+IF(W3961=0,0,T3961/W3961)</f>
        <v>0</v>
      </c>
      <c r="Y3961" s="1" t="str">
        <f>MID(L3961,14,1)</f>
        <v/>
      </c>
      <c r="Z3961" s="2" t="str">
        <f>IF(IFERROR(FIND("PUL",M3961,1),0)&gt;1,"pulido","no")</f>
        <v>no</v>
      </c>
      <c r="AA3961" s="2" t="str">
        <f>IF(IFERROR(FIND("BIOC",M3961,1),0)&gt;1,"BIOCITY","no")</f>
        <v>no</v>
      </c>
      <c r="AB3961" s="2">
        <f>IFERROR(SEARCH("INT",F3961,1),0)+IFERROR(SEARCH("DEV",F3961,1),0)+IFERROR(SEARCH("FC",F3961,1),0)+IFERROR(SEARCH("USD",F3961,1),0)</f>
        <v>0</v>
      </c>
    </row>
    <row r="3962" spans="20:28" x14ac:dyDescent="0.2">
      <c r="T3962" s="6">
        <f>+S3962*N3962</f>
        <v>0</v>
      </c>
      <c r="U3962" s="6">
        <f>+S3962*Q3962</f>
        <v>0</v>
      </c>
      <c r="V3962" s="1" t="str">
        <f>IF(AB3962=0,IFERROR(VLOOKUP(L3962,[1]listaMateriales!A:K,11,0),"-"),"Sin producto")</f>
        <v>Sin Producto</v>
      </c>
      <c r="W3962" s="6">
        <f>+IF(OR(K3962="27",K3962="28",K3962="29"),VLOOKUP(L3962,[1]listaMateriales!A:E,5,0),0)*N3962/1000</f>
        <v>0</v>
      </c>
      <c r="X3962" s="6">
        <f>+IF(W3962=0,0,T3962/W3962)</f>
        <v>0</v>
      </c>
      <c r="Y3962" s="1" t="str">
        <f>MID(L3962,14,1)</f>
        <v/>
      </c>
      <c r="Z3962" s="2" t="str">
        <f>IF(IFERROR(FIND("PUL",M3962,1),0)&gt;1,"pulido","no")</f>
        <v>no</v>
      </c>
      <c r="AA3962" s="2" t="str">
        <f>IF(IFERROR(FIND("BIOC",M3962,1),0)&gt;1,"BIOCITY","no")</f>
        <v>no</v>
      </c>
      <c r="AB3962" s="2">
        <f>IFERROR(SEARCH("INT",F3962,1),0)+IFERROR(SEARCH("DEV",F3962,1),0)+IFERROR(SEARCH("FC",F3962,1),0)+IFERROR(SEARCH("USD",F3962,1),0)</f>
        <v>0</v>
      </c>
    </row>
    <row r="3963" spans="20:28" x14ac:dyDescent="0.2">
      <c r="T3963" s="6">
        <f>+S3963*N3963</f>
        <v>0</v>
      </c>
      <c r="U3963" s="6">
        <f>+S3963*Q3963</f>
        <v>0</v>
      </c>
      <c r="V3963" s="1" t="str">
        <f>IF(AB3963=0,IFERROR(VLOOKUP(L3963,[1]listaMateriales!A:K,11,0),"-"),"Sin producto")</f>
        <v>Sin Producto</v>
      </c>
      <c r="W3963" s="6">
        <f>+IF(OR(K3963="27",K3963="28",K3963="29"),VLOOKUP(L3963,[1]listaMateriales!A:E,5,0),0)*N3963/1000</f>
        <v>0</v>
      </c>
      <c r="X3963" s="6">
        <f>+IF(W3963=0,0,T3963/W3963)</f>
        <v>0</v>
      </c>
      <c r="Y3963" s="1" t="str">
        <f>MID(L3963,14,1)</f>
        <v/>
      </c>
      <c r="Z3963" s="2" t="str">
        <f>IF(IFERROR(FIND("PUL",M3963,1),0)&gt;1,"pulido","no")</f>
        <v>no</v>
      </c>
      <c r="AA3963" s="2" t="str">
        <f>IF(IFERROR(FIND("BIOC",M3963,1),0)&gt;1,"BIOCITY","no")</f>
        <v>no</v>
      </c>
      <c r="AB3963" s="2">
        <f>IFERROR(SEARCH("INT",F3963,1),0)+IFERROR(SEARCH("DEV",F3963,1),0)+IFERROR(SEARCH("FC",F3963,1),0)+IFERROR(SEARCH("USD",F3963,1),0)</f>
        <v>0</v>
      </c>
    </row>
    <row r="3964" spans="20:28" x14ac:dyDescent="0.2">
      <c r="T3964" s="6">
        <f>+S3964*N3964</f>
        <v>0</v>
      </c>
      <c r="U3964" s="6">
        <f>+S3964*Q3964</f>
        <v>0</v>
      </c>
      <c r="V3964" s="1" t="str">
        <f>IF(AB3964=0,IFERROR(VLOOKUP(L3964,[1]listaMateriales!A:K,11,0),"-"),"Sin producto")</f>
        <v>Sin Producto</v>
      </c>
      <c r="W3964" s="6">
        <f>+IF(OR(K3964="27",K3964="28",K3964="29"),VLOOKUP(L3964,[1]listaMateriales!A:E,5,0),0)*N3964/1000</f>
        <v>0</v>
      </c>
      <c r="X3964" s="6">
        <f>+IF(W3964=0,0,T3964/W3964)</f>
        <v>0</v>
      </c>
      <c r="Y3964" s="1" t="str">
        <f>MID(L3964,14,1)</f>
        <v/>
      </c>
      <c r="Z3964" s="2" t="str">
        <f>IF(IFERROR(FIND("PUL",M3964,1),0)&gt;1,"pulido","no")</f>
        <v>no</v>
      </c>
      <c r="AA3964" s="2" t="str">
        <f>IF(IFERROR(FIND("BIOC",M3964,1),0)&gt;1,"BIOCITY","no")</f>
        <v>no</v>
      </c>
      <c r="AB3964" s="2">
        <f>IFERROR(SEARCH("INT",F3964,1),0)+IFERROR(SEARCH("DEV",F3964,1),0)+IFERROR(SEARCH("FC",F3964,1),0)+IFERROR(SEARCH("USD",F3964,1),0)</f>
        <v>0</v>
      </c>
    </row>
    <row r="3965" spans="20:28" x14ac:dyDescent="0.2">
      <c r="T3965" s="6">
        <f>+S3965*N3965</f>
        <v>0</v>
      </c>
      <c r="U3965" s="6">
        <f>+S3965*Q3965</f>
        <v>0</v>
      </c>
      <c r="V3965" s="1" t="str">
        <f>IF(AB3965=0,IFERROR(VLOOKUP(L3965,[1]listaMateriales!A:K,11,0),"-"),"Sin producto")</f>
        <v>Sin Producto</v>
      </c>
      <c r="W3965" s="6">
        <f>+IF(OR(K3965="27",K3965="28",K3965="29"),VLOOKUP(L3965,[1]listaMateriales!A:E,5,0),0)*N3965/1000</f>
        <v>0</v>
      </c>
      <c r="X3965" s="6">
        <f>+IF(W3965=0,0,T3965/W3965)</f>
        <v>0</v>
      </c>
      <c r="Y3965" s="1" t="str">
        <f>MID(L3965,14,1)</f>
        <v/>
      </c>
      <c r="Z3965" s="2" t="str">
        <f>IF(IFERROR(FIND("PUL",M3965,1),0)&gt;1,"pulido","no")</f>
        <v>no</v>
      </c>
      <c r="AA3965" s="2" t="str">
        <f>IF(IFERROR(FIND("BIOC",M3965,1),0)&gt;1,"BIOCITY","no")</f>
        <v>no</v>
      </c>
      <c r="AB3965" s="2">
        <f>IFERROR(SEARCH("INT",F3965,1),0)+IFERROR(SEARCH("DEV",F3965,1),0)+IFERROR(SEARCH("FC",F3965,1),0)+IFERROR(SEARCH("USD",F3965,1),0)</f>
        <v>0</v>
      </c>
    </row>
    <row r="3966" spans="20:28" x14ac:dyDescent="0.2">
      <c r="T3966" s="6">
        <f>+S3966*N3966</f>
        <v>0</v>
      </c>
      <c r="U3966" s="6">
        <f>+S3966*Q3966</f>
        <v>0</v>
      </c>
      <c r="V3966" s="1" t="str">
        <f>IF(AB3966=0,IFERROR(VLOOKUP(L3966,[1]listaMateriales!A:K,11,0),"-"),"Sin producto")</f>
        <v>Sin Producto</v>
      </c>
      <c r="W3966" s="6">
        <f>+IF(OR(K3966="27",K3966="28",K3966="29"),VLOOKUP(L3966,[1]listaMateriales!A:E,5,0),0)*N3966/1000</f>
        <v>0</v>
      </c>
      <c r="X3966" s="6">
        <f>+IF(W3966=0,0,T3966/W3966)</f>
        <v>0</v>
      </c>
      <c r="Y3966" s="1" t="str">
        <f>MID(L3966,14,1)</f>
        <v/>
      </c>
      <c r="Z3966" s="2" t="str">
        <f>IF(IFERROR(FIND("PUL",M3966,1),0)&gt;1,"pulido","no")</f>
        <v>no</v>
      </c>
      <c r="AA3966" s="2" t="str">
        <f>IF(IFERROR(FIND("BIOC",M3966,1),0)&gt;1,"BIOCITY","no")</f>
        <v>no</v>
      </c>
      <c r="AB3966" s="2">
        <f>IFERROR(SEARCH("INT",F3966,1),0)+IFERROR(SEARCH("DEV",F3966,1),0)+IFERROR(SEARCH("FC",F3966,1),0)+IFERROR(SEARCH("USD",F3966,1),0)</f>
        <v>0</v>
      </c>
    </row>
    <row r="3967" spans="20:28" x14ac:dyDescent="0.2">
      <c r="T3967" s="6">
        <f>+S3967*N3967</f>
        <v>0</v>
      </c>
      <c r="U3967" s="6">
        <f>+S3967*Q3967</f>
        <v>0</v>
      </c>
      <c r="V3967" s="1" t="str">
        <f>IF(AB3967=0,IFERROR(VLOOKUP(L3967,[1]listaMateriales!A:K,11,0),"-"),"Sin producto")</f>
        <v>Sin Producto</v>
      </c>
      <c r="W3967" s="6">
        <f>+IF(OR(K3967="27",K3967="28",K3967="29"),VLOOKUP(L3967,[1]listaMateriales!A:E,5,0),0)*N3967/1000</f>
        <v>0</v>
      </c>
      <c r="X3967" s="6">
        <f>+IF(W3967=0,0,T3967/W3967)</f>
        <v>0</v>
      </c>
      <c r="Y3967" s="1" t="str">
        <f>MID(L3967,14,1)</f>
        <v/>
      </c>
      <c r="Z3967" s="2" t="str">
        <f>IF(IFERROR(FIND("PUL",M3967,1),0)&gt;1,"pulido","no")</f>
        <v>no</v>
      </c>
      <c r="AA3967" s="2" t="str">
        <f>IF(IFERROR(FIND("BIOC",M3967,1),0)&gt;1,"BIOCITY","no")</f>
        <v>no</v>
      </c>
      <c r="AB3967" s="2">
        <f>IFERROR(SEARCH("INT",F3967,1),0)+IFERROR(SEARCH("DEV",F3967,1),0)+IFERROR(SEARCH("FC",F3967,1),0)+IFERROR(SEARCH("USD",F3967,1),0)</f>
        <v>0</v>
      </c>
    </row>
    <row r="3968" spans="20:28" x14ac:dyDescent="0.2">
      <c r="T3968" s="6">
        <f>+S3968*N3968</f>
        <v>0</v>
      </c>
      <c r="U3968" s="6">
        <f>+S3968*Q3968</f>
        <v>0</v>
      </c>
      <c r="V3968" s="1" t="str">
        <f>IF(AB3968=0,IFERROR(VLOOKUP(L3968,[1]listaMateriales!A:K,11,0),"-"),"Sin producto")</f>
        <v>Sin Producto</v>
      </c>
      <c r="W3968" s="6">
        <f>+IF(OR(K3968="27",K3968="28",K3968="29"),VLOOKUP(L3968,[1]listaMateriales!A:E,5,0),0)*N3968/1000</f>
        <v>0</v>
      </c>
      <c r="X3968" s="6">
        <f>+IF(W3968=0,0,T3968/W3968)</f>
        <v>0</v>
      </c>
      <c r="Y3968" s="1" t="str">
        <f>MID(L3968,14,1)</f>
        <v/>
      </c>
      <c r="Z3968" s="2" t="str">
        <f>IF(IFERROR(FIND("PUL",M3968,1),0)&gt;1,"pulido","no")</f>
        <v>no</v>
      </c>
      <c r="AA3968" s="2" t="str">
        <f>IF(IFERROR(FIND("BIOC",M3968,1),0)&gt;1,"BIOCITY","no")</f>
        <v>no</v>
      </c>
      <c r="AB3968" s="2">
        <f>IFERROR(SEARCH("INT",F3968,1),0)+IFERROR(SEARCH("DEV",F3968,1),0)+IFERROR(SEARCH("FC",F3968,1),0)+IFERROR(SEARCH("USD",F3968,1),0)</f>
        <v>0</v>
      </c>
    </row>
    <row r="3969" spans="20:28" x14ac:dyDescent="0.2">
      <c r="T3969" s="6">
        <f>+S3969*N3969</f>
        <v>0</v>
      </c>
      <c r="U3969" s="6">
        <f>+S3969*Q3969</f>
        <v>0</v>
      </c>
      <c r="V3969" s="1" t="str">
        <f>IF(AB3969=0,IFERROR(VLOOKUP(L3969,[1]listaMateriales!A:K,11,0),"-"),"Sin producto")</f>
        <v>Sin Producto</v>
      </c>
      <c r="W3969" s="6">
        <f>+IF(OR(K3969="27",K3969="28",K3969="29"),VLOOKUP(L3969,[1]listaMateriales!A:E,5,0),0)*N3969/1000</f>
        <v>0</v>
      </c>
      <c r="X3969" s="6">
        <f>+IF(W3969=0,0,T3969/W3969)</f>
        <v>0</v>
      </c>
      <c r="Y3969" s="1" t="str">
        <f>MID(L3969,14,1)</f>
        <v/>
      </c>
      <c r="Z3969" s="2" t="str">
        <f>IF(IFERROR(FIND("PUL",M3969,1),0)&gt;1,"pulido","no")</f>
        <v>no</v>
      </c>
      <c r="AA3969" s="2" t="str">
        <f>IF(IFERROR(FIND("BIOC",M3969,1),0)&gt;1,"BIOCITY","no")</f>
        <v>no</v>
      </c>
      <c r="AB3969" s="2">
        <f>IFERROR(SEARCH("INT",F3969,1),0)+IFERROR(SEARCH("DEV",F3969,1),0)+IFERROR(SEARCH("FC",F3969,1),0)+IFERROR(SEARCH("USD",F3969,1),0)</f>
        <v>0</v>
      </c>
    </row>
    <row r="3970" spans="20:28" x14ac:dyDescent="0.2">
      <c r="T3970" s="6">
        <f>+S3970*N3970</f>
        <v>0</v>
      </c>
      <c r="U3970" s="6">
        <f>+S3970*Q3970</f>
        <v>0</v>
      </c>
      <c r="V3970" s="1" t="str">
        <f>IF(AB3970=0,IFERROR(VLOOKUP(L3970,[1]listaMateriales!A:K,11,0),"-"),"Sin producto")</f>
        <v>Sin Producto</v>
      </c>
      <c r="W3970" s="6">
        <f>+IF(OR(K3970="27",K3970="28",K3970="29"),VLOOKUP(L3970,[1]listaMateriales!A:E,5,0),0)*N3970/1000</f>
        <v>0</v>
      </c>
      <c r="X3970" s="6">
        <f>+IF(W3970=0,0,T3970/W3970)</f>
        <v>0</v>
      </c>
      <c r="Y3970" s="1" t="str">
        <f>MID(L3970,14,1)</f>
        <v/>
      </c>
      <c r="Z3970" s="2" t="str">
        <f>IF(IFERROR(FIND("PUL",M3970,1),0)&gt;1,"pulido","no")</f>
        <v>no</v>
      </c>
      <c r="AA3970" s="2" t="str">
        <f>IF(IFERROR(FIND("BIOC",M3970,1),0)&gt;1,"BIOCITY","no")</f>
        <v>no</v>
      </c>
      <c r="AB3970" s="2">
        <f>IFERROR(SEARCH("INT",F3970,1),0)+IFERROR(SEARCH("DEV",F3970,1),0)+IFERROR(SEARCH("FC",F3970,1),0)+IFERROR(SEARCH("USD",F3970,1),0)</f>
        <v>0</v>
      </c>
    </row>
    <row r="3971" spans="20:28" x14ac:dyDescent="0.2">
      <c r="T3971" s="6">
        <f>+S3971*N3971</f>
        <v>0</v>
      </c>
      <c r="U3971" s="6">
        <f>+S3971*Q3971</f>
        <v>0</v>
      </c>
      <c r="V3971" s="1" t="str">
        <f>IF(AB3971=0,IFERROR(VLOOKUP(L3971,[1]listaMateriales!A:K,11,0),"-"),"Sin producto")</f>
        <v>Sin Producto</v>
      </c>
      <c r="W3971" s="6">
        <f>+IF(OR(K3971="27",K3971="28",K3971="29"),VLOOKUP(L3971,[1]listaMateriales!A:E,5,0),0)*N3971/1000</f>
        <v>0</v>
      </c>
      <c r="X3971" s="6">
        <f>+IF(W3971=0,0,T3971/W3971)</f>
        <v>0</v>
      </c>
      <c r="Y3971" s="1" t="str">
        <f>MID(L3971,14,1)</f>
        <v/>
      </c>
      <c r="Z3971" s="2" t="str">
        <f>IF(IFERROR(FIND("PUL",M3971,1),0)&gt;1,"pulido","no")</f>
        <v>no</v>
      </c>
      <c r="AA3971" s="2" t="str">
        <f>IF(IFERROR(FIND("BIOC",M3971,1),0)&gt;1,"BIOCITY","no")</f>
        <v>no</v>
      </c>
      <c r="AB3971" s="2">
        <f>IFERROR(SEARCH("INT",F3971,1),0)+IFERROR(SEARCH("DEV",F3971,1),0)+IFERROR(SEARCH("FC",F3971,1),0)+IFERROR(SEARCH("USD",F3971,1),0)</f>
        <v>0</v>
      </c>
    </row>
    <row r="3972" spans="20:28" x14ac:dyDescent="0.2">
      <c r="T3972" s="6">
        <f>+S3972*N3972</f>
        <v>0</v>
      </c>
      <c r="U3972" s="6">
        <f>+S3972*Q3972</f>
        <v>0</v>
      </c>
      <c r="V3972" s="1" t="str">
        <f>IF(AB3972=0,IFERROR(VLOOKUP(L3972,[1]listaMateriales!A:K,11,0),"-"),"Sin producto")</f>
        <v>Sin Producto</v>
      </c>
      <c r="W3972" s="6">
        <f>+IF(OR(K3972="27",K3972="28",K3972="29"),VLOOKUP(L3972,[1]listaMateriales!A:E,5,0),0)*N3972/1000</f>
        <v>0</v>
      </c>
      <c r="X3972" s="6">
        <f>+IF(W3972=0,0,T3972/W3972)</f>
        <v>0</v>
      </c>
      <c r="Y3972" s="1" t="str">
        <f>MID(L3972,14,1)</f>
        <v/>
      </c>
      <c r="Z3972" s="2" t="str">
        <f>IF(IFERROR(FIND("PUL",M3972,1),0)&gt;1,"pulido","no")</f>
        <v>no</v>
      </c>
      <c r="AA3972" s="2" t="str">
        <f>IF(IFERROR(FIND("BIOC",M3972,1),0)&gt;1,"BIOCITY","no")</f>
        <v>no</v>
      </c>
      <c r="AB3972" s="2">
        <f>IFERROR(SEARCH("INT",F3972,1),0)+IFERROR(SEARCH("DEV",F3972,1),0)+IFERROR(SEARCH("FC",F3972,1),0)+IFERROR(SEARCH("USD",F3972,1),0)</f>
        <v>0</v>
      </c>
    </row>
    <row r="3973" spans="20:28" x14ac:dyDescent="0.2">
      <c r="T3973" s="6">
        <f>+S3973*N3973</f>
        <v>0</v>
      </c>
      <c r="U3973" s="6">
        <f>+S3973*Q3973</f>
        <v>0</v>
      </c>
      <c r="V3973" s="1" t="str">
        <f>IF(AB3973=0,IFERROR(VLOOKUP(L3973,[1]listaMateriales!A:K,11,0),"-"),"Sin producto")</f>
        <v>Sin Producto</v>
      </c>
      <c r="W3973" s="6">
        <f>+IF(OR(K3973="27",K3973="28",K3973="29"),VLOOKUP(L3973,[1]listaMateriales!A:E,5,0),0)*N3973/1000</f>
        <v>0</v>
      </c>
      <c r="X3973" s="6">
        <f>+IF(W3973=0,0,T3973/W3973)</f>
        <v>0</v>
      </c>
      <c r="Y3973" s="1" t="str">
        <f>MID(L3973,14,1)</f>
        <v/>
      </c>
      <c r="Z3973" s="2" t="str">
        <f>IF(IFERROR(FIND("PUL",M3973,1),0)&gt;1,"pulido","no")</f>
        <v>no</v>
      </c>
      <c r="AA3973" s="2" t="str">
        <f>IF(IFERROR(FIND("BIOC",M3973,1),0)&gt;1,"BIOCITY","no")</f>
        <v>no</v>
      </c>
      <c r="AB3973" s="2">
        <f>IFERROR(SEARCH("INT",F3973,1),0)+IFERROR(SEARCH("DEV",F3973,1),0)+IFERROR(SEARCH("FC",F3973,1),0)+IFERROR(SEARCH("USD",F3973,1),0)</f>
        <v>0</v>
      </c>
    </row>
    <row r="3974" spans="20:28" x14ac:dyDescent="0.2">
      <c r="T3974" s="6">
        <f>+S3974*N3974</f>
        <v>0</v>
      </c>
      <c r="U3974" s="6">
        <f>+S3974*Q3974</f>
        <v>0</v>
      </c>
      <c r="V3974" s="1" t="str">
        <f>IF(AB3974=0,IFERROR(VLOOKUP(L3974,[1]listaMateriales!A:K,11,0),"-"),"Sin producto")</f>
        <v>Sin Producto</v>
      </c>
      <c r="W3974" s="6">
        <f>+IF(OR(K3974="27",K3974="28",K3974="29"),VLOOKUP(L3974,[1]listaMateriales!A:E,5,0),0)*N3974/1000</f>
        <v>0</v>
      </c>
      <c r="X3974" s="6">
        <f>+IF(W3974=0,0,T3974/W3974)</f>
        <v>0</v>
      </c>
      <c r="Y3974" s="1" t="str">
        <f>MID(L3974,14,1)</f>
        <v/>
      </c>
      <c r="Z3974" s="2" t="str">
        <f>IF(IFERROR(FIND("PUL",M3974,1),0)&gt;1,"pulido","no")</f>
        <v>no</v>
      </c>
      <c r="AA3974" s="2" t="str">
        <f>IF(IFERROR(FIND("BIOC",M3974,1),0)&gt;1,"BIOCITY","no")</f>
        <v>no</v>
      </c>
      <c r="AB3974" s="2">
        <f>IFERROR(SEARCH("INT",F3974,1),0)+IFERROR(SEARCH("DEV",F3974,1),0)+IFERROR(SEARCH("FC",F3974,1),0)+IFERROR(SEARCH("USD",F3974,1),0)</f>
        <v>0</v>
      </c>
    </row>
    <row r="3975" spans="20:28" x14ac:dyDescent="0.2">
      <c r="T3975" s="6">
        <f>+S3975*N3975</f>
        <v>0</v>
      </c>
      <c r="U3975" s="6">
        <f>+S3975*Q3975</f>
        <v>0</v>
      </c>
      <c r="V3975" s="1" t="str">
        <f>IF(AB3975=0,IFERROR(VLOOKUP(L3975,[1]listaMateriales!A:K,11,0),"-"),"Sin producto")</f>
        <v>Sin Producto</v>
      </c>
      <c r="W3975" s="6">
        <f>+IF(OR(K3975="27",K3975="28",K3975="29"),VLOOKUP(L3975,[1]listaMateriales!A:E,5,0),0)*N3975/1000</f>
        <v>0</v>
      </c>
      <c r="X3975" s="6">
        <f>+IF(W3975=0,0,T3975/W3975)</f>
        <v>0</v>
      </c>
      <c r="Y3975" s="1" t="str">
        <f>MID(L3975,14,1)</f>
        <v/>
      </c>
      <c r="Z3975" s="2" t="str">
        <f>IF(IFERROR(FIND("PUL",M3975,1),0)&gt;1,"pulido","no")</f>
        <v>no</v>
      </c>
      <c r="AA3975" s="2" t="str">
        <f>IF(IFERROR(FIND("BIOC",M3975,1),0)&gt;1,"BIOCITY","no")</f>
        <v>no</v>
      </c>
      <c r="AB3975" s="2">
        <f>IFERROR(SEARCH("INT",F3975,1),0)+IFERROR(SEARCH("DEV",F3975,1),0)+IFERROR(SEARCH("FC",F3975,1),0)+IFERROR(SEARCH("USD",F3975,1),0)</f>
        <v>0</v>
      </c>
    </row>
    <row r="3976" spans="20:28" x14ac:dyDescent="0.2">
      <c r="T3976" s="6">
        <f>+S3976*N3976</f>
        <v>0</v>
      </c>
      <c r="U3976" s="6">
        <f>+S3976*Q3976</f>
        <v>0</v>
      </c>
      <c r="V3976" s="1" t="str">
        <f>IF(AB3976=0,IFERROR(VLOOKUP(L3976,[1]listaMateriales!A:K,11,0),"-"),"Sin producto")</f>
        <v>Sin Producto</v>
      </c>
      <c r="W3976" s="6">
        <f>+IF(OR(K3976="27",K3976="28",K3976="29"),VLOOKUP(L3976,[1]listaMateriales!A:E,5,0),0)*N3976/1000</f>
        <v>0</v>
      </c>
      <c r="X3976" s="6">
        <f>+IF(W3976=0,0,T3976/W3976)</f>
        <v>0</v>
      </c>
      <c r="Y3976" s="1" t="str">
        <f>MID(L3976,14,1)</f>
        <v/>
      </c>
      <c r="Z3976" s="2" t="str">
        <f>IF(IFERROR(FIND("PUL",M3976,1),0)&gt;1,"pulido","no")</f>
        <v>no</v>
      </c>
      <c r="AA3976" s="2" t="str">
        <f>IF(IFERROR(FIND("BIOC",M3976,1),0)&gt;1,"BIOCITY","no")</f>
        <v>no</v>
      </c>
      <c r="AB3976" s="2">
        <f>IFERROR(SEARCH("INT",F3976,1),0)+IFERROR(SEARCH("DEV",F3976,1),0)+IFERROR(SEARCH("FC",F3976,1),0)+IFERROR(SEARCH("USD",F3976,1),0)</f>
        <v>0</v>
      </c>
    </row>
    <row r="3977" spans="20:28" x14ac:dyDescent="0.2">
      <c r="T3977" s="6">
        <f>+S3977*N3977</f>
        <v>0</v>
      </c>
      <c r="U3977" s="6">
        <f>+S3977*Q3977</f>
        <v>0</v>
      </c>
      <c r="V3977" s="1" t="str">
        <f>IF(AB3977=0,IFERROR(VLOOKUP(L3977,[1]listaMateriales!A:K,11,0),"-"),"Sin producto")</f>
        <v>Sin Producto</v>
      </c>
      <c r="W3977" s="6">
        <f>+IF(OR(K3977="27",K3977="28",K3977="29"),VLOOKUP(L3977,[1]listaMateriales!A:E,5,0),0)*N3977/1000</f>
        <v>0</v>
      </c>
      <c r="X3977" s="6">
        <f>+IF(W3977=0,0,T3977/W3977)</f>
        <v>0</v>
      </c>
      <c r="Y3977" s="1" t="str">
        <f>MID(L3977,14,1)</f>
        <v/>
      </c>
      <c r="Z3977" s="2" t="str">
        <f>IF(IFERROR(FIND("PUL",M3977,1),0)&gt;1,"pulido","no")</f>
        <v>no</v>
      </c>
      <c r="AA3977" s="2" t="str">
        <f>IF(IFERROR(FIND("BIOC",M3977,1),0)&gt;1,"BIOCITY","no")</f>
        <v>no</v>
      </c>
      <c r="AB3977" s="2">
        <f>IFERROR(SEARCH("INT",F3977,1),0)+IFERROR(SEARCH("DEV",F3977,1),0)+IFERROR(SEARCH("FC",F3977,1),0)+IFERROR(SEARCH("USD",F3977,1),0)</f>
        <v>0</v>
      </c>
    </row>
    <row r="3978" spans="20:28" x14ac:dyDescent="0.2">
      <c r="T3978" s="6">
        <f>+S3978*N3978</f>
        <v>0</v>
      </c>
      <c r="U3978" s="6">
        <f>+S3978*Q3978</f>
        <v>0</v>
      </c>
      <c r="V3978" s="1" t="str">
        <f>IF(AB3978=0,IFERROR(VLOOKUP(L3978,[1]listaMateriales!A:K,11,0),"-"),"Sin producto")</f>
        <v>Sin Producto</v>
      </c>
      <c r="W3978" s="6">
        <f>+IF(OR(K3978="27",K3978="28",K3978="29"),VLOOKUP(L3978,[1]listaMateriales!A:E,5,0),0)*N3978/1000</f>
        <v>0</v>
      </c>
      <c r="X3978" s="6">
        <f>+IF(W3978=0,0,T3978/W3978)</f>
        <v>0</v>
      </c>
      <c r="Y3978" s="1" t="str">
        <f>MID(L3978,14,1)</f>
        <v/>
      </c>
      <c r="Z3978" s="2" t="str">
        <f>IF(IFERROR(FIND("PUL",M3978,1),0)&gt;1,"pulido","no")</f>
        <v>no</v>
      </c>
      <c r="AA3978" s="2" t="str">
        <f>IF(IFERROR(FIND("BIOC",M3978,1),0)&gt;1,"BIOCITY","no")</f>
        <v>no</v>
      </c>
      <c r="AB3978" s="2">
        <f>IFERROR(SEARCH("INT",F3978,1),0)+IFERROR(SEARCH("DEV",F3978,1),0)+IFERROR(SEARCH("FC",F3978,1),0)+IFERROR(SEARCH("USD",F3978,1),0)</f>
        <v>0</v>
      </c>
    </row>
    <row r="3979" spans="20:28" x14ac:dyDescent="0.2">
      <c r="T3979" s="6">
        <f>+S3979*N3979</f>
        <v>0</v>
      </c>
      <c r="U3979" s="6">
        <f>+S3979*Q3979</f>
        <v>0</v>
      </c>
      <c r="V3979" s="1" t="str">
        <f>IF(AB3979=0,IFERROR(VLOOKUP(L3979,[1]listaMateriales!A:K,11,0),"-"),"Sin producto")</f>
        <v>Sin Producto</v>
      </c>
      <c r="W3979" s="6">
        <f>+IF(OR(K3979="27",K3979="28",K3979="29"),VLOOKUP(L3979,[1]listaMateriales!A:E,5,0),0)*N3979/1000</f>
        <v>0</v>
      </c>
      <c r="X3979" s="6">
        <f>+IF(W3979=0,0,T3979/W3979)</f>
        <v>0</v>
      </c>
      <c r="Y3979" s="1" t="str">
        <f>MID(L3979,14,1)</f>
        <v/>
      </c>
      <c r="Z3979" s="2" t="str">
        <f>IF(IFERROR(FIND("PUL",M3979,1),0)&gt;1,"pulido","no")</f>
        <v>no</v>
      </c>
      <c r="AA3979" s="2" t="str">
        <f>IF(IFERROR(FIND("BIOC",M3979,1),0)&gt;1,"BIOCITY","no")</f>
        <v>no</v>
      </c>
      <c r="AB3979" s="2">
        <f>IFERROR(SEARCH("INT",F3979,1),0)+IFERROR(SEARCH("DEV",F3979,1),0)+IFERROR(SEARCH("FC",F3979,1),0)+IFERROR(SEARCH("USD",F3979,1),0)</f>
        <v>0</v>
      </c>
    </row>
    <row r="3980" spans="20:28" x14ac:dyDescent="0.2">
      <c r="T3980" s="6">
        <f>+S3980*N3980</f>
        <v>0</v>
      </c>
      <c r="U3980" s="6">
        <f>+S3980*Q3980</f>
        <v>0</v>
      </c>
      <c r="V3980" s="1" t="str">
        <f>IF(AB3980=0,IFERROR(VLOOKUP(L3980,[1]listaMateriales!A:K,11,0),"-"),"Sin producto")</f>
        <v>Sin Producto</v>
      </c>
      <c r="W3980" s="6">
        <f>+IF(OR(K3980="27",K3980="28",K3980="29"),VLOOKUP(L3980,[1]listaMateriales!A:E,5,0),0)*N3980/1000</f>
        <v>0</v>
      </c>
      <c r="X3980" s="6">
        <f>+IF(W3980=0,0,T3980/W3980)</f>
        <v>0</v>
      </c>
      <c r="Y3980" s="1" t="str">
        <f>MID(L3980,14,1)</f>
        <v/>
      </c>
      <c r="Z3980" s="2" t="str">
        <f>IF(IFERROR(FIND("PUL",M3980,1),0)&gt;1,"pulido","no")</f>
        <v>no</v>
      </c>
      <c r="AA3980" s="2" t="str">
        <f>IF(IFERROR(FIND("BIOC",M3980,1),0)&gt;1,"BIOCITY","no")</f>
        <v>no</v>
      </c>
      <c r="AB3980" s="2">
        <f>IFERROR(SEARCH("INT",F3980,1),0)+IFERROR(SEARCH("DEV",F3980,1),0)+IFERROR(SEARCH("FC",F3980,1),0)+IFERROR(SEARCH("USD",F3980,1),0)</f>
        <v>0</v>
      </c>
    </row>
    <row r="3981" spans="20:28" x14ac:dyDescent="0.2">
      <c r="T3981" s="6">
        <f>+S3981*N3981</f>
        <v>0</v>
      </c>
      <c r="U3981" s="6">
        <f>+S3981*Q3981</f>
        <v>0</v>
      </c>
      <c r="V3981" s="1" t="str">
        <f>IF(AB3981=0,IFERROR(VLOOKUP(L3981,[1]listaMateriales!A:K,11,0),"-"),"Sin producto")</f>
        <v>Sin Producto</v>
      </c>
      <c r="W3981" s="6">
        <f>+IF(OR(K3981="27",K3981="28",K3981="29"),VLOOKUP(L3981,[1]listaMateriales!A:E,5,0),0)*N3981/1000</f>
        <v>0</v>
      </c>
      <c r="X3981" s="6">
        <f>+IF(W3981=0,0,T3981/W3981)</f>
        <v>0</v>
      </c>
      <c r="Y3981" s="1" t="str">
        <f>MID(L3981,14,1)</f>
        <v/>
      </c>
      <c r="Z3981" s="2" t="str">
        <f>IF(IFERROR(FIND("PUL",M3981,1),0)&gt;1,"pulido","no")</f>
        <v>no</v>
      </c>
      <c r="AA3981" s="2" t="str">
        <f>IF(IFERROR(FIND("BIOC",M3981,1),0)&gt;1,"BIOCITY","no")</f>
        <v>no</v>
      </c>
      <c r="AB3981" s="2">
        <f>IFERROR(SEARCH("INT",F3981,1),0)+IFERROR(SEARCH("DEV",F3981,1),0)+IFERROR(SEARCH("FC",F3981,1),0)+IFERROR(SEARCH("USD",F3981,1),0)</f>
        <v>0</v>
      </c>
    </row>
    <row r="3982" spans="20:28" x14ac:dyDescent="0.2">
      <c r="T3982" s="6">
        <f>+S3982*N3982</f>
        <v>0</v>
      </c>
      <c r="U3982" s="6">
        <f>+S3982*Q3982</f>
        <v>0</v>
      </c>
      <c r="V3982" s="1" t="str">
        <f>IF(AB3982=0,IFERROR(VLOOKUP(L3982,[1]listaMateriales!A:K,11,0),"-"),"Sin producto")</f>
        <v>Sin Producto</v>
      </c>
      <c r="W3982" s="6">
        <f>+IF(OR(K3982="27",K3982="28",K3982="29"),VLOOKUP(L3982,[1]listaMateriales!A:E,5,0),0)*N3982/1000</f>
        <v>0</v>
      </c>
      <c r="X3982" s="6">
        <f>+IF(W3982=0,0,T3982/W3982)</f>
        <v>0</v>
      </c>
      <c r="Y3982" s="1" t="str">
        <f>MID(L3982,14,1)</f>
        <v/>
      </c>
      <c r="Z3982" s="2" t="str">
        <f>IF(IFERROR(FIND("PUL",M3982,1),0)&gt;1,"pulido","no")</f>
        <v>no</v>
      </c>
      <c r="AA3982" s="2" t="str">
        <f>IF(IFERROR(FIND("BIOC",M3982,1),0)&gt;1,"BIOCITY","no")</f>
        <v>no</v>
      </c>
      <c r="AB3982" s="2">
        <f>IFERROR(SEARCH("INT",F3982,1),0)+IFERROR(SEARCH("DEV",F3982,1),0)+IFERROR(SEARCH("FC",F3982,1),0)+IFERROR(SEARCH("USD",F3982,1),0)</f>
        <v>0</v>
      </c>
    </row>
    <row r="3983" spans="20:28" x14ac:dyDescent="0.2">
      <c r="T3983" s="6">
        <f>+S3983*N3983</f>
        <v>0</v>
      </c>
      <c r="U3983" s="6">
        <f>+S3983*Q3983</f>
        <v>0</v>
      </c>
      <c r="V3983" s="1" t="str">
        <f>IF(AB3983=0,IFERROR(VLOOKUP(L3983,[1]listaMateriales!A:K,11,0),"-"),"Sin producto")</f>
        <v>Sin Producto</v>
      </c>
      <c r="W3983" s="6">
        <f>+IF(OR(K3983="27",K3983="28",K3983="29"),VLOOKUP(L3983,[1]listaMateriales!A:E,5,0),0)*N3983/1000</f>
        <v>0</v>
      </c>
      <c r="X3983" s="6">
        <f>+IF(W3983=0,0,T3983/W3983)</f>
        <v>0</v>
      </c>
      <c r="Y3983" s="1" t="str">
        <f>MID(L3983,14,1)</f>
        <v/>
      </c>
      <c r="Z3983" s="2" t="str">
        <f>IF(IFERROR(FIND("PUL",M3983,1),0)&gt;1,"pulido","no")</f>
        <v>no</v>
      </c>
      <c r="AA3983" s="2" t="str">
        <f>IF(IFERROR(FIND("BIOC",M3983,1),0)&gt;1,"BIOCITY","no")</f>
        <v>no</v>
      </c>
      <c r="AB3983" s="2">
        <f>IFERROR(SEARCH("INT",F3983,1),0)+IFERROR(SEARCH("DEV",F3983,1),0)+IFERROR(SEARCH("FC",F3983,1),0)+IFERROR(SEARCH("USD",F3983,1),0)</f>
        <v>0</v>
      </c>
    </row>
    <row r="3984" spans="20:28" x14ac:dyDescent="0.2">
      <c r="T3984" s="6">
        <f>+S3984*N3984</f>
        <v>0</v>
      </c>
      <c r="U3984" s="6">
        <f>+S3984*Q3984</f>
        <v>0</v>
      </c>
      <c r="V3984" s="1" t="str">
        <f>IF(AB3984=0,IFERROR(VLOOKUP(L3984,[1]listaMateriales!A:K,11,0),"-"),"Sin producto")</f>
        <v>Sin Producto</v>
      </c>
      <c r="W3984" s="6">
        <f>+IF(OR(K3984="27",K3984="28",K3984="29"),VLOOKUP(L3984,[1]listaMateriales!A:E,5,0),0)*N3984/1000</f>
        <v>0</v>
      </c>
      <c r="X3984" s="6">
        <f>+IF(W3984=0,0,T3984/W3984)</f>
        <v>0</v>
      </c>
      <c r="Y3984" s="1" t="str">
        <f>MID(L3984,14,1)</f>
        <v/>
      </c>
      <c r="Z3984" s="2" t="str">
        <f>IF(IFERROR(FIND("PUL",M3984,1),0)&gt;1,"pulido","no")</f>
        <v>no</v>
      </c>
      <c r="AA3984" s="2" t="str">
        <f>IF(IFERROR(FIND("BIOC",M3984,1),0)&gt;1,"BIOCITY","no")</f>
        <v>no</v>
      </c>
      <c r="AB3984" s="2">
        <f>IFERROR(SEARCH("INT",F3984,1),0)+IFERROR(SEARCH("DEV",F3984,1),0)+IFERROR(SEARCH("FC",F3984,1),0)+IFERROR(SEARCH("USD",F3984,1),0)</f>
        <v>0</v>
      </c>
    </row>
    <row r="3985" spans="20:28" x14ac:dyDescent="0.2">
      <c r="T3985" s="6">
        <f>+S3985*N3985</f>
        <v>0</v>
      </c>
      <c r="U3985" s="6">
        <f>+S3985*Q3985</f>
        <v>0</v>
      </c>
      <c r="V3985" s="1" t="str">
        <f>IF(AB3985=0,IFERROR(VLOOKUP(L3985,[1]listaMateriales!A:K,11,0),"-"),"Sin producto")</f>
        <v>Sin Producto</v>
      </c>
      <c r="W3985" s="6">
        <f>+IF(OR(K3985="27",K3985="28",K3985="29"),VLOOKUP(L3985,[1]listaMateriales!A:E,5,0),0)*N3985/1000</f>
        <v>0</v>
      </c>
      <c r="X3985" s="6">
        <f>+IF(W3985=0,0,T3985/W3985)</f>
        <v>0</v>
      </c>
      <c r="Y3985" s="1" t="str">
        <f>MID(L3985,14,1)</f>
        <v/>
      </c>
      <c r="Z3985" s="2" t="str">
        <f>IF(IFERROR(FIND("PUL",M3985,1),0)&gt;1,"pulido","no")</f>
        <v>no</v>
      </c>
      <c r="AA3985" s="2" t="str">
        <f>IF(IFERROR(FIND("BIOC",M3985,1),0)&gt;1,"BIOCITY","no")</f>
        <v>no</v>
      </c>
      <c r="AB3985" s="2">
        <f>IFERROR(SEARCH("INT",F3985,1),0)+IFERROR(SEARCH("DEV",F3985,1),0)+IFERROR(SEARCH("FC",F3985,1),0)+IFERROR(SEARCH("USD",F3985,1),0)</f>
        <v>0</v>
      </c>
    </row>
    <row r="3986" spans="20:28" x14ac:dyDescent="0.2">
      <c r="T3986" s="6">
        <f>+S3986*N3986</f>
        <v>0</v>
      </c>
      <c r="U3986" s="6">
        <f>+S3986*Q3986</f>
        <v>0</v>
      </c>
      <c r="V3986" s="1" t="str">
        <f>IF(AB3986=0,IFERROR(VLOOKUP(L3986,[1]listaMateriales!A:K,11,0),"-"),"Sin producto")</f>
        <v>Sin Producto</v>
      </c>
      <c r="W3986" s="6">
        <f>+IF(OR(K3986="27",K3986="28",K3986="29"),VLOOKUP(L3986,[1]listaMateriales!A:E,5,0),0)*N3986/1000</f>
        <v>0</v>
      </c>
      <c r="X3986" s="6">
        <f>+IF(W3986=0,0,T3986/W3986)</f>
        <v>0</v>
      </c>
      <c r="Y3986" s="1" t="str">
        <f>MID(L3986,14,1)</f>
        <v/>
      </c>
      <c r="Z3986" s="2" t="str">
        <f>IF(IFERROR(FIND("PUL",M3986,1),0)&gt;1,"pulido","no")</f>
        <v>no</v>
      </c>
      <c r="AA3986" s="2" t="str">
        <f>IF(IFERROR(FIND("BIOC",M3986,1),0)&gt;1,"BIOCITY","no")</f>
        <v>no</v>
      </c>
      <c r="AB3986" s="2">
        <f>IFERROR(SEARCH("INT",F3986,1),0)+IFERROR(SEARCH("DEV",F3986,1),0)+IFERROR(SEARCH("FC",F3986,1),0)+IFERROR(SEARCH("USD",F3986,1),0)</f>
        <v>0</v>
      </c>
    </row>
    <row r="3987" spans="20:28" x14ac:dyDescent="0.2">
      <c r="T3987" s="6">
        <f>+S3987*N3987</f>
        <v>0</v>
      </c>
      <c r="U3987" s="6">
        <f>+S3987*Q3987</f>
        <v>0</v>
      </c>
      <c r="V3987" s="1" t="str">
        <f>IF(AB3987=0,IFERROR(VLOOKUP(L3987,[1]listaMateriales!A:K,11,0),"-"),"Sin producto")</f>
        <v>Sin Producto</v>
      </c>
      <c r="W3987" s="6">
        <f>+IF(OR(K3987="27",K3987="28",K3987="29"),VLOOKUP(L3987,[1]listaMateriales!A:E,5,0),0)*N3987/1000</f>
        <v>0</v>
      </c>
      <c r="X3987" s="6">
        <f>+IF(W3987=0,0,T3987/W3987)</f>
        <v>0</v>
      </c>
      <c r="Y3987" s="1" t="str">
        <f>MID(L3987,14,1)</f>
        <v/>
      </c>
      <c r="Z3987" s="2" t="str">
        <f>IF(IFERROR(FIND("PUL",M3987,1),0)&gt;1,"pulido","no")</f>
        <v>no</v>
      </c>
      <c r="AA3987" s="2" t="str">
        <f>IF(IFERROR(FIND("BIOC",M3987,1),0)&gt;1,"BIOCITY","no")</f>
        <v>no</v>
      </c>
      <c r="AB3987" s="2">
        <f>IFERROR(SEARCH("INT",F3987,1),0)+IFERROR(SEARCH("DEV",F3987,1),0)+IFERROR(SEARCH("FC",F3987,1),0)+IFERROR(SEARCH("USD",F3987,1),0)</f>
        <v>0</v>
      </c>
    </row>
    <row r="3988" spans="20:28" x14ac:dyDescent="0.2">
      <c r="T3988" s="6">
        <f>+S3988*N3988</f>
        <v>0</v>
      </c>
      <c r="U3988" s="6">
        <f>+S3988*Q3988</f>
        <v>0</v>
      </c>
      <c r="V3988" s="1" t="str">
        <f>IF(AB3988=0,IFERROR(VLOOKUP(L3988,[1]listaMateriales!A:K,11,0),"-"),"Sin producto")</f>
        <v>Sin Producto</v>
      </c>
      <c r="W3988" s="6">
        <f>+IF(OR(K3988="27",K3988="28",K3988="29"),VLOOKUP(L3988,[1]listaMateriales!A:E,5,0),0)*N3988/1000</f>
        <v>0</v>
      </c>
      <c r="X3988" s="6">
        <f>+IF(W3988=0,0,T3988/W3988)</f>
        <v>0</v>
      </c>
      <c r="Y3988" s="1" t="str">
        <f>MID(L3988,14,1)</f>
        <v/>
      </c>
      <c r="Z3988" s="2" t="str">
        <f>IF(IFERROR(FIND("PUL",M3988,1),0)&gt;1,"pulido","no")</f>
        <v>no</v>
      </c>
      <c r="AA3988" s="2" t="str">
        <f>IF(IFERROR(FIND("BIOC",M3988,1),0)&gt;1,"BIOCITY","no")</f>
        <v>no</v>
      </c>
      <c r="AB3988" s="2">
        <f>IFERROR(SEARCH("INT",F3988,1),0)+IFERROR(SEARCH("DEV",F3988,1),0)+IFERROR(SEARCH("FC",F3988,1),0)+IFERROR(SEARCH("USD",F3988,1),0)</f>
        <v>0</v>
      </c>
    </row>
    <row r="3989" spans="20:28" x14ac:dyDescent="0.2">
      <c r="T3989" s="6">
        <f>+S3989*N3989</f>
        <v>0</v>
      </c>
      <c r="U3989" s="6">
        <f>+S3989*Q3989</f>
        <v>0</v>
      </c>
      <c r="V3989" s="1" t="str">
        <f>IF(AB3989=0,IFERROR(VLOOKUP(L3989,[1]listaMateriales!A:K,11,0),"-"),"Sin producto")</f>
        <v>Sin Producto</v>
      </c>
      <c r="W3989" s="6">
        <f>+IF(OR(K3989="27",K3989="28",K3989="29"),VLOOKUP(L3989,[1]listaMateriales!A:E,5,0),0)*N3989/1000</f>
        <v>0</v>
      </c>
      <c r="X3989" s="6">
        <f>+IF(W3989=0,0,T3989/W3989)</f>
        <v>0</v>
      </c>
      <c r="Y3989" s="1" t="str">
        <f>MID(L3989,14,1)</f>
        <v/>
      </c>
      <c r="Z3989" s="2" t="str">
        <f>IF(IFERROR(FIND("PUL",M3989,1),0)&gt;1,"pulido","no")</f>
        <v>no</v>
      </c>
      <c r="AA3989" s="2" t="str">
        <f>IF(IFERROR(FIND("BIOC",M3989,1),0)&gt;1,"BIOCITY","no")</f>
        <v>no</v>
      </c>
      <c r="AB3989" s="2">
        <f>IFERROR(SEARCH("INT",F3989,1),0)+IFERROR(SEARCH("DEV",F3989,1),0)+IFERROR(SEARCH("FC",F3989,1),0)+IFERROR(SEARCH("USD",F3989,1),0)</f>
        <v>0</v>
      </c>
    </row>
    <row r="3990" spans="20:28" x14ac:dyDescent="0.2">
      <c r="T3990" s="6">
        <f>+S3990*N3990</f>
        <v>0</v>
      </c>
      <c r="U3990" s="6">
        <f>+S3990*Q3990</f>
        <v>0</v>
      </c>
      <c r="V3990" s="1" t="str">
        <f>IF(AB3990=0,IFERROR(VLOOKUP(L3990,[1]listaMateriales!A:K,11,0),"-"),"Sin producto")</f>
        <v>Sin Producto</v>
      </c>
      <c r="W3990" s="6">
        <f>+IF(OR(K3990="27",K3990="28",K3990="29"),VLOOKUP(L3990,[1]listaMateriales!A:E,5,0),0)*N3990/1000</f>
        <v>0</v>
      </c>
      <c r="X3990" s="6">
        <f>+IF(W3990=0,0,T3990/W3990)</f>
        <v>0</v>
      </c>
      <c r="Y3990" s="1" t="str">
        <f>MID(L3990,14,1)</f>
        <v/>
      </c>
      <c r="Z3990" s="2" t="str">
        <f>IF(IFERROR(FIND("PUL",M3990,1),0)&gt;1,"pulido","no")</f>
        <v>no</v>
      </c>
      <c r="AA3990" s="2" t="str">
        <f>IF(IFERROR(FIND("BIOC",M3990,1),0)&gt;1,"BIOCITY","no")</f>
        <v>no</v>
      </c>
      <c r="AB3990" s="2">
        <f>IFERROR(SEARCH("INT",F3990,1),0)+IFERROR(SEARCH("DEV",F3990,1),0)+IFERROR(SEARCH("FC",F3990,1),0)+IFERROR(SEARCH("USD",F3990,1),0)</f>
        <v>0</v>
      </c>
    </row>
    <row r="3991" spans="20:28" x14ac:dyDescent="0.2">
      <c r="T3991" s="6">
        <f>+S3991*N3991</f>
        <v>0</v>
      </c>
      <c r="U3991" s="6">
        <f>+S3991*Q3991</f>
        <v>0</v>
      </c>
      <c r="V3991" s="1" t="str">
        <f>IF(AB3991=0,IFERROR(VLOOKUP(L3991,[1]listaMateriales!A:K,11,0),"-"),"Sin producto")</f>
        <v>Sin Producto</v>
      </c>
      <c r="W3991" s="6">
        <f>+IF(OR(K3991="27",K3991="28",K3991="29"),VLOOKUP(L3991,[1]listaMateriales!A:E,5,0),0)*N3991/1000</f>
        <v>0</v>
      </c>
      <c r="X3991" s="6">
        <f>+IF(W3991=0,0,T3991/W3991)</f>
        <v>0</v>
      </c>
      <c r="Y3991" s="1" t="str">
        <f>MID(L3991,14,1)</f>
        <v/>
      </c>
      <c r="Z3991" s="2" t="str">
        <f>IF(IFERROR(FIND("PUL",M3991,1),0)&gt;1,"pulido","no")</f>
        <v>no</v>
      </c>
      <c r="AA3991" s="2" t="str">
        <f>IF(IFERROR(FIND("BIOC",M3991,1),0)&gt;1,"BIOCITY","no")</f>
        <v>no</v>
      </c>
      <c r="AB3991" s="2">
        <f>IFERROR(SEARCH("INT",F3991,1),0)+IFERROR(SEARCH("DEV",F3991,1),0)+IFERROR(SEARCH("FC",F3991,1),0)+IFERROR(SEARCH("USD",F3991,1),0)</f>
        <v>0</v>
      </c>
    </row>
    <row r="3992" spans="20:28" x14ac:dyDescent="0.2">
      <c r="T3992" s="6">
        <f>+S3992*N3992</f>
        <v>0</v>
      </c>
      <c r="U3992" s="6">
        <f>+S3992*Q3992</f>
        <v>0</v>
      </c>
      <c r="V3992" s="1" t="str">
        <f>IF(AB3992=0,IFERROR(VLOOKUP(L3992,[1]listaMateriales!A:K,11,0),"-"),"Sin producto")</f>
        <v>Sin Producto</v>
      </c>
      <c r="W3992" s="6">
        <f>+IF(OR(K3992="27",K3992="28",K3992="29"),VLOOKUP(L3992,[1]listaMateriales!A:E,5,0),0)*N3992/1000</f>
        <v>0</v>
      </c>
      <c r="X3992" s="6">
        <f>+IF(W3992=0,0,T3992/W3992)</f>
        <v>0</v>
      </c>
      <c r="Y3992" s="1" t="str">
        <f>MID(L3992,14,1)</f>
        <v/>
      </c>
      <c r="Z3992" s="2" t="str">
        <f>IF(IFERROR(FIND("PUL",M3992,1),0)&gt;1,"pulido","no")</f>
        <v>no</v>
      </c>
      <c r="AA3992" s="2" t="str">
        <f>IF(IFERROR(FIND("BIOC",M3992,1),0)&gt;1,"BIOCITY","no")</f>
        <v>no</v>
      </c>
      <c r="AB3992" s="2">
        <f>IFERROR(SEARCH("INT",F3992,1),0)+IFERROR(SEARCH("DEV",F3992,1),0)+IFERROR(SEARCH("FC",F3992,1),0)+IFERROR(SEARCH("USD",F3992,1),0)</f>
        <v>0</v>
      </c>
    </row>
    <row r="3993" spans="20:28" x14ac:dyDescent="0.2">
      <c r="T3993" s="6">
        <f>+S3993*N3993</f>
        <v>0</v>
      </c>
      <c r="U3993" s="6">
        <f>+S3993*Q3993</f>
        <v>0</v>
      </c>
      <c r="V3993" s="1" t="str">
        <f>IF(AB3993=0,IFERROR(VLOOKUP(L3993,[1]listaMateriales!A:K,11,0),"-"),"Sin producto")</f>
        <v>Sin Producto</v>
      </c>
      <c r="W3993" s="6">
        <f>+IF(OR(K3993="27",K3993="28",K3993="29"),VLOOKUP(L3993,[1]listaMateriales!A:E,5,0),0)*N3993/1000</f>
        <v>0</v>
      </c>
      <c r="X3993" s="6">
        <f>+IF(W3993=0,0,T3993/W3993)</f>
        <v>0</v>
      </c>
      <c r="Y3993" s="1" t="str">
        <f>MID(L3993,14,1)</f>
        <v/>
      </c>
      <c r="Z3993" s="2" t="str">
        <f>IF(IFERROR(FIND("PUL",M3993,1),0)&gt;1,"pulido","no")</f>
        <v>no</v>
      </c>
      <c r="AA3993" s="2" t="str">
        <f>IF(IFERROR(FIND("BIOC",M3993,1),0)&gt;1,"BIOCITY","no")</f>
        <v>no</v>
      </c>
      <c r="AB3993" s="2">
        <f>IFERROR(SEARCH("INT",F3993,1),0)+IFERROR(SEARCH("DEV",F3993,1),0)+IFERROR(SEARCH("FC",F3993,1),0)+IFERROR(SEARCH("USD",F3993,1),0)</f>
        <v>0</v>
      </c>
    </row>
    <row r="3994" spans="20:28" x14ac:dyDescent="0.2">
      <c r="T3994" s="6">
        <f>+S3994*N3994</f>
        <v>0</v>
      </c>
      <c r="U3994" s="6">
        <f>+S3994*Q3994</f>
        <v>0</v>
      </c>
      <c r="V3994" s="1" t="str">
        <f>IF(AB3994=0,IFERROR(VLOOKUP(L3994,[1]listaMateriales!A:K,11,0),"-"),"Sin producto")</f>
        <v>Sin Producto</v>
      </c>
      <c r="W3994" s="6">
        <f>+IF(OR(K3994="27",K3994="28",K3994="29"),VLOOKUP(L3994,[1]listaMateriales!A:E,5,0),0)*N3994/1000</f>
        <v>0</v>
      </c>
      <c r="X3994" s="6">
        <f>+IF(W3994=0,0,T3994/W3994)</f>
        <v>0</v>
      </c>
      <c r="Y3994" s="1" t="str">
        <f>MID(L3994,14,1)</f>
        <v/>
      </c>
      <c r="Z3994" s="2" t="str">
        <f>IF(IFERROR(FIND("PUL",M3994,1),0)&gt;1,"pulido","no")</f>
        <v>no</v>
      </c>
      <c r="AA3994" s="2" t="str">
        <f>IF(IFERROR(FIND("BIOC",M3994,1),0)&gt;1,"BIOCITY","no")</f>
        <v>no</v>
      </c>
      <c r="AB3994" s="2">
        <f>IFERROR(SEARCH("INT",F3994,1),0)+IFERROR(SEARCH("DEV",F3994,1),0)+IFERROR(SEARCH("FC",F3994,1),0)+IFERROR(SEARCH("USD",F3994,1),0)</f>
        <v>0</v>
      </c>
    </row>
    <row r="3995" spans="20:28" x14ac:dyDescent="0.2">
      <c r="T3995" s="6">
        <f>+S3995*N3995</f>
        <v>0</v>
      </c>
      <c r="U3995" s="6">
        <f>+S3995*Q3995</f>
        <v>0</v>
      </c>
      <c r="V3995" s="1" t="str">
        <f>IF(AB3995=0,IFERROR(VLOOKUP(L3995,[1]listaMateriales!A:K,11,0),"-"),"Sin producto")</f>
        <v>Sin Producto</v>
      </c>
      <c r="W3995" s="6">
        <f>+IF(OR(K3995="27",K3995="28",K3995="29"),VLOOKUP(L3995,[1]listaMateriales!A:E,5,0),0)*N3995/1000</f>
        <v>0</v>
      </c>
      <c r="X3995" s="6">
        <f>+IF(W3995=0,0,T3995/W3995)</f>
        <v>0</v>
      </c>
      <c r="Y3995" s="1" t="str">
        <f>MID(L3995,14,1)</f>
        <v/>
      </c>
      <c r="Z3995" s="2" t="str">
        <f>IF(IFERROR(FIND("PUL",M3995,1),0)&gt;1,"pulido","no")</f>
        <v>no</v>
      </c>
      <c r="AA3995" s="2" t="str">
        <f>IF(IFERROR(FIND("BIOC",M3995,1),0)&gt;1,"BIOCITY","no")</f>
        <v>no</v>
      </c>
      <c r="AB3995" s="2">
        <f>IFERROR(SEARCH("INT",F3995,1),0)+IFERROR(SEARCH("DEV",F3995,1),0)+IFERROR(SEARCH("FC",F3995,1),0)+IFERROR(SEARCH("USD",F3995,1),0)</f>
        <v>0</v>
      </c>
    </row>
    <row r="3996" spans="20:28" x14ac:dyDescent="0.2">
      <c r="T3996" s="6">
        <f>+S3996*N3996</f>
        <v>0</v>
      </c>
      <c r="U3996" s="6">
        <f>+S3996*Q3996</f>
        <v>0</v>
      </c>
      <c r="V3996" s="1" t="str">
        <f>IF(AB3996=0,IFERROR(VLOOKUP(L3996,[1]listaMateriales!A:K,11,0),"-"),"Sin producto")</f>
        <v>Sin Producto</v>
      </c>
      <c r="W3996" s="6">
        <f>+IF(OR(K3996="27",K3996="28",K3996="29"),VLOOKUP(L3996,[1]listaMateriales!A:E,5,0),0)*N3996/1000</f>
        <v>0</v>
      </c>
      <c r="X3996" s="6">
        <f>+IF(W3996=0,0,T3996/W3996)</f>
        <v>0</v>
      </c>
      <c r="Y3996" s="1" t="str">
        <f>MID(L3996,14,1)</f>
        <v/>
      </c>
      <c r="Z3996" s="2" t="str">
        <f>IF(IFERROR(FIND("PUL",M3996,1),0)&gt;1,"pulido","no")</f>
        <v>no</v>
      </c>
      <c r="AA3996" s="2" t="str">
        <f>IF(IFERROR(FIND("BIOC",M3996,1),0)&gt;1,"BIOCITY","no")</f>
        <v>no</v>
      </c>
      <c r="AB3996" s="2">
        <f>IFERROR(SEARCH("INT",F3996,1),0)+IFERROR(SEARCH("DEV",F3996,1),0)+IFERROR(SEARCH("FC",F3996,1),0)+IFERROR(SEARCH("USD",F3996,1),0)</f>
        <v>0</v>
      </c>
    </row>
    <row r="3997" spans="20:28" x14ac:dyDescent="0.2">
      <c r="T3997" s="6">
        <f>+S3997*N3997</f>
        <v>0</v>
      </c>
      <c r="U3997" s="6">
        <f>+S3997*Q3997</f>
        <v>0</v>
      </c>
      <c r="V3997" s="1" t="str">
        <f>IF(AB3997=0,IFERROR(VLOOKUP(L3997,[1]listaMateriales!A:K,11,0),"-"),"Sin producto")</f>
        <v>Sin Producto</v>
      </c>
      <c r="W3997" s="6">
        <f>+IF(OR(K3997="27",K3997="28",K3997="29"),VLOOKUP(L3997,[1]listaMateriales!A:E,5,0),0)*N3997/1000</f>
        <v>0</v>
      </c>
      <c r="X3997" s="6">
        <f>+IF(W3997=0,0,T3997/W3997)</f>
        <v>0</v>
      </c>
      <c r="Y3997" s="1" t="str">
        <f>MID(L3997,14,1)</f>
        <v/>
      </c>
      <c r="Z3997" s="2" t="str">
        <f>IF(IFERROR(FIND("PUL",M3997,1),0)&gt;1,"pulido","no")</f>
        <v>no</v>
      </c>
      <c r="AA3997" s="2" t="str">
        <f>IF(IFERROR(FIND("BIOC",M3997,1),0)&gt;1,"BIOCITY","no")</f>
        <v>no</v>
      </c>
      <c r="AB3997" s="2">
        <f>IFERROR(SEARCH("INT",F3997,1),0)+IFERROR(SEARCH("DEV",F3997,1),0)+IFERROR(SEARCH("FC",F3997,1),0)+IFERROR(SEARCH("USD",F3997,1),0)</f>
        <v>0</v>
      </c>
    </row>
    <row r="3998" spans="20:28" x14ac:dyDescent="0.2">
      <c r="T3998" s="6">
        <f>+S3998*N3998</f>
        <v>0</v>
      </c>
      <c r="U3998" s="6">
        <f>+S3998*Q3998</f>
        <v>0</v>
      </c>
      <c r="V3998" s="1" t="str">
        <f>IF(AB3998=0,IFERROR(VLOOKUP(L3998,[1]listaMateriales!A:K,11,0),"-"),"Sin producto")</f>
        <v>Sin Producto</v>
      </c>
      <c r="W3998" s="6">
        <f>+IF(OR(K3998="27",K3998="28",K3998="29"),VLOOKUP(L3998,[1]listaMateriales!A:E,5,0),0)*N3998/1000</f>
        <v>0</v>
      </c>
      <c r="X3998" s="6">
        <f>+IF(W3998=0,0,T3998/W3998)</f>
        <v>0</v>
      </c>
      <c r="Y3998" s="1" t="str">
        <f>MID(L3998,14,1)</f>
        <v/>
      </c>
      <c r="Z3998" s="2" t="str">
        <f>IF(IFERROR(FIND("PUL",M3998,1),0)&gt;1,"pulido","no")</f>
        <v>no</v>
      </c>
      <c r="AA3998" s="2" t="str">
        <f>IF(IFERROR(FIND("BIOC",M3998,1),0)&gt;1,"BIOCITY","no")</f>
        <v>no</v>
      </c>
      <c r="AB3998" s="2">
        <f>IFERROR(SEARCH("INT",F3998,1),0)+IFERROR(SEARCH("DEV",F3998,1),0)+IFERROR(SEARCH("FC",F3998,1),0)+IFERROR(SEARCH("USD",F3998,1),0)</f>
        <v>0</v>
      </c>
    </row>
    <row r="3999" spans="20:28" x14ac:dyDescent="0.2">
      <c r="T3999" s="6">
        <f>+S3999*N3999</f>
        <v>0</v>
      </c>
      <c r="U3999" s="6">
        <f>+S3999*Q3999</f>
        <v>0</v>
      </c>
      <c r="V3999" s="1" t="str">
        <f>IF(AB3999=0,IFERROR(VLOOKUP(L3999,[1]listaMateriales!A:K,11,0),"-"),"Sin producto")</f>
        <v>Sin Producto</v>
      </c>
      <c r="W3999" s="6">
        <f>+IF(OR(K3999="27",K3999="28",K3999="29"),VLOOKUP(L3999,[1]listaMateriales!A:E,5,0),0)*N3999/1000</f>
        <v>0</v>
      </c>
      <c r="X3999" s="6">
        <f>+IF(W3999=0,0,T3999/W3999)</f>
        <v>0</v>
      </c>
      <c r="Y3999" s="1" t="str">
        <f>MID(L3999,14,1)</f>
        <v/>
      </c>
      <c r="Z3999" s="2" t="str">
        <f>IF(IFERROR(FIND("PUL",M3999,1),0)&gt;1,"pulido","no")</f>
        <v>no</v>
      </c>
      <c r="AA3999" s="2" t="str">
        <f>IF(IFERROR(FIND("BIOC",M3999,1),0)&gt;1,"BIOCITY","no")</f>
        <v>no</v>
      </c>
      <c r="AB3999" s="2">
        <f>IFERROR(SEARCH("INT",F3999,1),0)+IFERROR(SEARCH("DEV",F3999,1),0)+IFERROR(SEARCH("FC",F3999,1),0)+IFERROR(SEARCH("USD",F3999,1),0)</f>
        <v>0</v>
      </c>
    </row>
    <row r="4000" spans="20:28" x14ac:dyDescent="0.2">
      <c r="T4000" s="6">
        <f>+S4000*N4000</f>
        <v>0</v>
      </c>
      <c r="U4000" s="6">
        <f>+S4000*Q4000</f>
        <v>0</v>
      </c>
      <c r="V4000" s="1" t="str">
        <f>IF(AB4000=0,IFERROR(VLOOKUP(L4000,[1]listaMateriales!A:K,11,0),"-"),"Sin producto")</f>
        <v>Sin Producto</v>
      </c>
      <c r="W4000" s="6">
        <f>+IF(OR(K4000="27",K4000="28",K4000="29"),VLOOKUP(L4000,[1]listaMateriales!A:E,5,0),0)*N4000/1000</f>
        <v>0</v>
      </c>
      <c r="X4000" s="6">
        <f>+IF(W4000=0,0,T4000/W4000)</f>
        <v>0</v>
      </c>
      <c r="Y4000" s="1" t="str">
        <f>MID(L4000,14,1)</f>
        <v/>
      </c>
      <c r="Z4000" s="2" t="str">
        <f>IF(IFERROR(FIND("PUL",M4000,1),0)&gt;1,"pulido","no")</f>
        <v>no</v>
      </c>
      <c r="AA4000" s="2" t="str">
        <f>IF(IFERROR(FIND("BIOC",M4000,1),0)&gt;1,"BIOCITY","no")</f>
        <v>no</v>
      </c>
      <c r="AB4000" s="2">
        <f>IFERROR(SEARCH("INT",F4000,1),0)+IFERROR(SEARCH("DEV",F4000,1),0)+IFERROR(SEARCH("FC",F4000,1),0)+IFERROR(SEARCH("USD",F4000,1),0)</f>
        <v>0</v>
      </c>
    </row>
    <row r="4001" spans="20:28" x14ac:dyDescent="0.2">
      <c r="T4001" s="6">
        <f>+S4001*N4001</f>
        <v>0</v>
      </c>
      <c r="U4001" s="6">
        <f>+S4001*Q4001</f>
        <v>0</v>
      </c>
      <c r="V4001" s="1" t="str">
        <f>IF(AB4001=0,IFERROR(VLOOKUP(L4001,[1]listaMateriales!A:K,11,0),"-"),"Sin producto")</f>
        <v>Sin Producto</v>
      </c>
      <c r="W4001" s="6">
        <f>+IF(OR(K4001="27",K4001="28",K4001="29"),VLOOKUP(L4001,[1]listaMateriales!A:E,5,0),0)*N4001/1000</f>
        <v>0</v>
      </c>
      <c r="X4001" s="6">
        <f>+IF(W4001=0,0,T4001/W4001)</f>
        <v>0</v>
      </c>
      <c r="Y4001" s="1" t="str">
        <f>MID(L4001,14,1)</f>
        <v/>
      </c>
      <c r="Z4001" s="2" t="str">
        <f>IF(IFERROR(FIND("PUL",M4001,1),0)&gt;1,"pulido","no")</f>
        <v>no</v>
      </c>
      <c r="AA4001" s="2" t="str">
        <f>IF(IFERROR(FIND("BIOC",M4001,1),0)&gt;1,"BIOCITY","no")</f>
        <v>no</v>
      </c>
      <c r="AB4001" s="2">
        <f>IFERROR(SEARCH("INT",F4001,1),0)+IFERROR(SEARCH("DEV",F4001,1),0)+IFERROR(SEARCH("FC",F4001,1),0)+IFERROR(SEARCH("USD",F4001,1),0)</f>
        <v>0</v>
      </c>
    </row>
    <row r="4002" spans="20:28" x14ac:dyDescent="0.2">
      <c r="T4002" s="6">
        <f>+S4002*N4002</f>
        <v>0</v>
      </c>
      <c r="U4002" s="6">
        <f>+S4002*Q4002</f>
        <v>0</v>
      </c>
      <c r="V4002" s="1" t="str">
        <f>IF(AB4002=0,IFERROR(VLOOKUP(L4002,[1]listaMateriales!A:K,11,0),"-"),"Sin producto")</f>
        <v>Sin Producto</v>
      </c>
      <c r="W4002" s="6">
        <f>+IF(OR(K4002="27",K4002="28",K4002="29"),VLOOKUP(L4002,[1]listaMateriales!A:E,5,0),0)*N4002/1000</f>
        <v>0</v>
      </c>
      <c r="X4002" s="6">
        <f>+IF(W4002=0,0,T4002/W4002)</f>
        <v>0</v>
      </c>
      <c r="Y4002" s="1" t="str">
        <f>MID(L4002,14,1)</f>
        <v/>
      </c>
      <c r="Z4002" s="2" t="str">
        <f>IF(IFERROR(FIND("PUL",M4002,1),0)&gt;1,"pulido","no")</f>
        <v>no</v>
      </c>
      <c r="AA4002" s="2" t="str">
        <f>IF(IFERROR(FIND("BIOC",M4002,1),0)&gt;1,"BIOCITY","no")</f>
        <v>no</v>
      </c>
      <c r="AB4002" s="2">
        <f>IFERROR(SEARCH("INT",F4002,1),0)+IFERROR(SEARCH("DEV",F4002,1),0)+IFERROR(SEARCH("FC",F4002,1),0)+IFERROR(SEARCH("USD",F4002,1),0)</f>
        <v>0</v>
      </c>
    </row>
    <row r="4003" spans="20:28" x14ac:dyDescent="0.2">
      <c r="T4003" s="6">
        <f>+S4003*N4003</f>
        <v>0</v>
      </c>
      <c r="U4003" s="6">
        <f>+S4003*Q4003</f>
        <v>0</v>
      </c>
      <c r="V4003" s="1" t="str">
        <f>IF(AB4003=0,IFERROR(VLOOKUP(L4003,[1]listaMateriales!A:K,11,0),"-"),"Sin producto")</f>
        <v>Sin Producto</v>
      </c>
      <c r="W4003" s="6">
        <f>+IF(OR(K4003="27",K4003="28",K4003="29"),VLOOKUP(L4003,[1]listaMateriales!A:E,5,0),0)*N4003/1000</f>
        <v>0</v>
      </c>
      <c r="X4003" s="6">
        <f>+IF(W4003=0,0,T4003/W4003)</f>
        <v>0</v>
      </c>
      <c r="Y4003" s="1" t="str">
        <f>MID(L4003,14,1)</f>
        <v/>
      </c>
      <c r="Z4003" s="2" t="str">
        <f>IF(IFERROR(FIND("PUL",M4003,1),0)&gt;1,"pulido","no")</f>
        <v>no</v>
      </c>
      <c r="AA4003" s="2" t="str">
        <f>IF(IFERROR(FIND("BIOC",M4003,1),0)&gt;1,"BIOCITY","no")</f>
        <v>no</v>
      </c>
      <c r="AB4003" s="2">
        <f>IFERROR(SEARCH("INT",F4003,1),0)+IFERROR(SEARCH("DEV",F4003,1),0)+IFERROR(SEARCH("FC",F4003,1),0)+IFERROR(SEARCH("USD",F4003,1),0)</f>
        <v>0</v>
      </c>
    </row>
    <row r="4004" spans="20:28" x14ac:dyDescent="0.2">
      <c r="T4004" s="6">
        <f>+S4004*N4004</f>
        <v>0</v>
      </c>
      <c r="U4004" s="6">
        <f>+S4004*Q4004</f>
        <v>0</v>
      </c>
      <c r="V4004" s="1" t="str">
        <f>IF(AB4004=0,IFERROR(VLOOKUP(L4004,[1]listaMateriales!A:K,11,0),"-"),"Sin producto")</f>
        <v>Sin Producto</v>
      </c>
      <c r="W4004" s="6">
        <f>+IF(OR(K4004="27",K4004="28",K4004="29"),VLOOKUP(L4004,[1]listaMateriales!A:E,5,0),0)*N4004/1000</f>
        <v>0</v>
      </c>
      <c r="X4004" s="6">
        <f>+IF(W4004=0,0,T4004/W4004)</f>
        <v>0</v>
      </c>
      <c r="Y4004" s="1" t="str">
        <f>MID(L4004,14,1)</f>
        <v/>
      </c>
      <c r="Z4004" s="2" t="str">
        <f>IF(IFERROR(FIND("PUL",M4004,1),0)&gt;1,"pulido","no")</f>
        <v>no</v>
      </c>
      <c r="AA4004" s="2" t="str">
        <f>IF(IFERROR(FIND("BIOC",M4004,1),0)&gt;1,"BIOCITY","no")</f>
        <v>no</v>
      </c>
      <c r="AB4004" s="2">
        <f>IFERROR(SEARCH("INT",F4004,1),0)+IFERROR(SEARCH("DEV",F4004,1),0)+IFERROR(SEARCH("FC",F4004,1),0)+IFERROR(SEARCH("USD",F4004,1),0)</f>
        <v>0</v>
      </c>
    </row>
    <row r="4005" spans="20:28" x14ac:dyDescent="0.2">
      <c r="T4005" s="6">
        <f>+S4005*N4005</f>
        <v>0</v>
      </c>
      <c r="U4005" s="6">
        <f>+S4005*Q4005</f>
        <v>0</v>
      </c>
      <c r="V4005" s="1" t="str">
        <f>IF(AB4005=0,IFERROR(VLOOKUP(L4005,[1]listaMateriales!A:K,11,0),"-"),"Sin producto")</f>
        <v>Sin Producto</v>
      </c>
      <c r="W4005" s="6">
        <f>+IF(OR(K4005="27",K4005="28",K4005="29"),VLOOKUP(L4005,[1]listaMateriales!A:E,5,0),0)*N4005/1000</f>
        <v>0</v>
      </c>
      <c r="X4005" s="6">
        <f>+IF(W4005=0,0,T4005/W4005)</f>
        <v>0</v>
      </c>
      <c r="Y4005" s="1" t="str">
        <f>MID(L4005,14,1)</f>
        <v/>
      </c>
      <c r="Z4005" s="2" t="str">
        <f>IF(IFERROR(FIND("PUL",M4005,1),0)&gt;1,"pulido","no")</f>
        <v>no</v>
      </c>
      <c r="AA4005" s="2" t="str">
        <f>IF(IFERROR(FIND("BIOC",M4005,1),0)&gt;1,"BIOCITY","no")</f>
        <v>no</v>
      </c>
      <c r="AB4005" s="2">
        <f>IFERROR(SEARCH("INT",F4005,1),0)+IFERROR(SEARCH("DEV",F4005,1),0)+IFERROR(SEARCH("FC",F4005,1),0)+IFERROR(SEARCH("USD",F4005,1),0)</f>
        <v>0</v>
      </c>
    </row>
    <row r="4006" spans="20:28" x14ac:dyDescent="0.2">
      <c r="T4006" s="6">
        <f>+S4006*N4006</f>
        <v>0</v>
      </c>
      <c r="U4006" s="6">
        <f>+S4006*Q4006</f>
        <v>0</v>
      </c>
      <c r="V4006" s="1" t="str">
        <f>IF(AB4006=0,IFERROR(VLOOKUP(L4006,[1]listaMateriales!A:K,11,0),"-"),"Sin producto")</f>
        <v>Sin Producto</v>
      </c>
      <c r="W4006" s="6">
        <f>+IF(OR(K4006="27",K4006="28",K4006="29"),VLOOKUP(L4006,[1]listaMateriales!A:E,5,0),0)*N4006/1000</f>
        <v>0</v>
      </c>
      <c r="X4006" s="6">
        <f>+IF(W4006=0,0,T4006/W4006)</f>
        <v>0</v>
      </c>
      <c r="Y4006" s="1" t="str">
        <f>MID(L4006,14,1)</f>
        <v/>
      </c>
      <c r="Z4006" s="2" t="str">
        <f>IF(IFERROR(FIND("PUL",M4006,1),0)&gt;1,"pulido","no")</f>
        <v>no</v>
      </c>
      <c r="AA4006" s="2" t="str">
        <f>IF(IFERROR(FIND("BIOC",M4006,1),0)&gt;1,"BIOCITY","no")</f>
        <v>no</v>
      </c>
      <c r="AB4006" s="2">
        <f>IFERROR(SEARCH("INT",F4006,1),0)+IFERROR(SEARCH("DEV",F4006,1),0)+IFERROR(SEARCH("FC",F4006,1),0)+IFERROR(SEARCH("USD",F4006,1),0)</f>
        <v>0</v>
      </c>
    </row>
    <row r="4007" spans="20:28" x14ac:dyDescent="0.2">
      <c r="T4007" s="6">
        <f>+S4007*N4007</f>
        <v>0</v>
      </c>
      <c r="U4007" s="6">
        <f>+S4007*Q4007</f>
        <v>0</v>
      </c>
      <c r="V4007" s="1" t="str">
        <f>IF(AB4007=0,IFERROR(VLOOKUP(L4007,[1]listaMateriales!A:K,11,0),"-"),"Sin producto")</f>
        <v>Sin Producto</v>
      </c>
      <c r="W4007" s="6">
        <f>+IF(OR(K4007="27",K4007="28",K4007="29"),VLOOKUP(L4007,[1]listaMateriales!A:E,5,0),0)*N4007/1000</f>
        <v>0</v>
      </c>
      <c r="X4007" s="6">
        <f>+IF(W4007=0,0,T4007/W4007)</f>
        <v>0</v>
      </c>
      <c r="Y4007" s="1" t="str">
        <f>MID(L4007,14,1)</f>
        <v/>
      </c>
      <c r="Z4007" s="2" t="str">
        <f>IF(IFERROR(FIND("PUL",M4007,1),0)&gt;1,"pulido","no")</f>
        <v>no</v>
      </c>
      <c r="AA4007" s="2" t="str">
        <f>IF(IFERROR(FIND("BIOC",M4007,1),0)&gt;1,"BIOCITY","no")</f>
        <v>no</v>
      </c>
      <c r="AB4007" s="2">
        <f>IFERROR(SEARCH("INT",F4007,1),0)+IFERROR(SEARCH("DEV",F4007,1),0)+IFERROR(SEARCH("FC",F4007,1),0)+IFERROR(SEARCH("USD",F4007,1),0)</f>
        <v>0</v>
      </c>
    </row>
    <row r="4008" spans="20:28" x14ac:dyDescent="0.2">
      <c r="T4008" s="6">
        <f>+S4008*N4008</f>
        <v>0</v>
      </c>
      <c r="U4008" s="6">
        <f>+S4008*Q4008</f>
        <v>0</v>
      </c>
      <c r="V4008" s="1" t="str">
        <f>IF(AB4008=0,IFERROR(VLOOKUP(L4008,[1]listaMateriales!A:K,11,0),"-"),"Sin producto")</f>
        <v>Sin Producto</v>
      </c>
      <c r="W4008" s="6">
        <f>+IF(OR(K4008="27",K4008="28",K4008="29"),VLOOKUP(L4008,[1]listaMateriales!A:E,5,0),0)*N4008/1000</f>
        <v>0</v>
      </c>
      <c r="X4008" s="6">
        <f>+IF(W4008=0,0,T4008/W4008)</f>
        <v>0</v>
      </c>
      <c r="Y4008" s="1" t="str">
        <f>MID(L4008,14,1)</f>
        <v/>
      </c>
      <c r="Z4008" s="2" t="str">
        <f>IF(IFERROR(FIND("PUL",M4008,1),0)&gt;1,"pulido","no")</f>
        <v>no</v>
      </c>
      <c r="AA4008" s="2" t="str">
        <f>IF(IFERROR(FIND("BIOC",M4008,1),0)&gt;1,"BIOCITY","no")</f>
        <v>no</v>
      </c>
      <c r="AB4008" s="2">
        <f>IFERROR(SEARCH("INT",F4008,1),0)+IFERROR(SEARCH("DEV",F4008,1),0)+IFERROR(SEARCH("FC",F4008,1),0)+IFERROR(SEARCH("USD",F4008,1),0)</f>
        <v>0</v>
      </c>
    </row>
    <row r="4009" spans="20:28" x14ac:dyDescent="0.2">
      <c r="T4009" s="6">
        <f>+S4009*N4009</f>
        <v>0</v>
      </c>
      <c r="U4009" s="6">
        <f>+S4009*Q4009</f>
        <v>0</v>
      </c>
      <c r="V4009" s="1" t="str">
        <f>IF(AB4009=0,IFERROR(VLOOKUP(L4009,[1]listaMateriales!A:K,11,0),"-"),"Sin producto")</f>
        <v>Sin Producto</v>
      </c>
      <c r="W4009" s="6">
        <f>+IF(OR(K4009="27",K4009="28",K4009="29"),VLOOKUP(L4009,[1]listaMateriales!A:E,5,0),0)*N4009/1000</f>
        <v>0</v>
      </c>
      <c r="X4009" s="6">
        <f>+IF(W4009=0,0,T4009/W4009)</f>
        <v>0</v>
      </c>
      <c r="Y4009" s="1" t="str">
        <f>MID(L4009,14,1)</f>
        <v/>
      </c>
      <c r="Z4009" s="2" t="str">
        <f>IF(IFERROR(FIND("PUL",M4009,1),0)&gt;1,"pulido","no")</f>
        <v>no</v>
      </c>
      <c r="AA4009" s="2" t="str">
        <f>IF(IFERROR(FIND("BIOC",M4009,1),0)&gt;1,"BIOCITY","no")</f>
        <v>no</v>
      </c>
      <c r="AB4009" s="2">
        <f>IFERROR(SEARCH("INT",F4009,1),0)+IFERROR(SEARCH("DEV",F4009,1),0)+IFERROR(SEARCH("FC",F4009,1),0)+IFERROR(SEARCH("USD",F4009,1),0)</f>
        <v>0</v>
      </c>
    </row>
    <row r="4010" spans="20:28" x14ac:dyDescent="0.2">
      <c r="T4010" s="6">
        <f>+S4010*N4010</f>
        <v>0</v>
      </c>
      <c r="U4010" s="6">
        <f>+S4010*Q4010</f>
        <v>0</v>
      </c>
      <c r="V4010" s="1" t="str">
        <f>IF(AB4010=0,IFERROR(VLOOKUP(L4010,[1]listaMateriales!A:K,11,0),"-"),"Sin producto")</f>
        <v>Sin Producto</v>
      </c>
      <c r="W4010" s="6">
        <f>+IF(OR(K4010="27",K4010="28",K4010="29"),VLOOKUP(L4010,[1]listaMateriales!A:E,5,0),0)*N4010/1000</f>
        <v>0</v>
      </c>
      <c r="X4010" s="6">
        <f>+IF(W4010=0,0,T4010/W4010)</f>
        <v>0</v>
      </c>
      <c r="Y4010" s="1" t="str">
        <f>MID(L4010,14,1)</f>
        <v/>
      </c>
      <c r="Z4010" s="2" t="str">
        <f>IF(IFERROR(FIND("PUL",M4010,1),0)&gt;1,"pulido","no")</f>
        <v>no</v>
      </c>
      <c r="AA4010" s="2" t="str">
        <f>IF(IFERROR(FIND("BIOC",M4010,1),0)&gt;1,"BIOCITY","no")</f>
        <v>no</v>
      </c>
      <c r="AB4010" s="2">
        <f>IFERROR(SEARCH("INT",F4010,1),0)+IFERROR(SEARCH("DEV",F4010,1),0)+IFERROR(SEARCH("FC",F4010,1),0)+IFERROR(SEARCH("USD",F4010,1),0)</f>
        <v>0</v>
      </c>
    </row>
    <row r="4011" spans="20:28" x14ac:dyDescent="0.2">
      <c r="T4011" s="6">
        <f>+S4011*N4011</f>
        <v>0</v>
      </c>
      <c r="U4011" s="6">
        <f>+S4011*Q4011</f>
        <v>0</v>
      </c>
      <c r="V4011" s="1" t="str">
        <f>IF(AB4011=0,IFERROR(VLOOKUP(L4011,[1]listaMateriales!A:K,11,0),"-"),"Sin producto")</f>
        <v>Sin Producto</v>
      </c>
      <c r="W4011" s="6">
        <f>+IF(OR(K4011="27",K4011="28",K4011="29"),VLOOKUP(L4011,[1]listaMateriales!A:E,5,0),0)*N4011/1000</f>
        <v>0</v>
      </c>
      <c r="X4011" s="6">
        <f>+IF(W4011=0,0,T4011/W4011)</f>
        <v>0</v>
      </c>
      <c r="Y4011" s="1" t="str">
        <f>MID(L4011,14,1)</f>
        <v/>
      </c>
      <c r="Z4011" s="2" t="str">
        <f>IF(IFERROR(FIND("PUL",M4011,1),0)&gt;1,"pulido","no")</f>
        <v>no</v>
      </c>
      <c r="AA4011" s="2" t="str">
        <f>IF(IFERROR(FIND("BIOC",M4011,1),0)&gt;1,"BIOCITY","no")</f>
        <v>no</v>
      </c>
      <c r="AB4011" s="2">
        <f>IFERROR(SEARCH("INT",F4011,1),0)+IFERROR(SEARCH("DEV",F4011,1),0)+IFERROR(SEARCH("FC",F4011,1),0)+IFERROR(SEARCH("USD",F4011,1),0)</f>
        <v>0</v>
      </c>
    </row>
    <row r="4012" spans="20:28" x14ac:dyDescent="0.2">
      <c r="T4012" s="6">
        <f>+S4012*N4012</f>
        <v>0</v>
      </c>
      <c r="U4012" s="6">
        <f>+S4012*Q4012</f>
        <v>0</v>
      </c>
      <c r="V4012" s="1" t="str">
        <f>IF(AB4012=0,IFERROR(VLOOKUP(L4012,[1]listaMateriales!A:K,11,0),"-"),"Sin producto")</f>
        <v>Sin Producto</v>
      </c>
      <c r="W4012" s="6">
        <f>+IF(OR(K4012="27",K4012="28",K4012="29"),VLOOKUP(L4012,[1]listaMateriales!A:E,5,0),0)*N4012/1000</f>
        <v>0</v>
      </c>
      <c r="X4012" s="6">
        <f>+IF(W4012=0,0,T4012/W4012)</f>
        <v>0</v>
      </c>
      <c r="Y4012" s="1" t="str">
        <f>MID(L4012,14,1)</f>
        <v/>
      </c>
      <c r="Z4012" s="2" t="str">
        <f>IF(IFERROR(FIND("PUL",M4012,1),0)&gt;1,"pulido","no")</f>
        <v>no</v>
      </c>
      <c r="AA4012" s="2" t="str">
        <f>IF(IFERROR(FIND("BIOC",M4012,1),0)&gt;1,"BIOCITY","no")</f>
        <v>no</v>
      </c>
      <c r="AB4012" s="2">
        <f>IFERROR(SEARCH("INT",F4012,1),0)+IFERROR(SEARCH("DEV",F4012,1),0)+IFERROR(SEARCH("FC",F4012,1),0)+IFERROR(SEARCH("USD",F4012,1),0)</f>
        <v>0</v>
      </c>
    </row>
    <row r="4013" spans="20:28" x14ac:dyDescent="0.2">
      <c r="T4013" s="6">
        <f>+S4013*N4013</f>
        <v>0</v>
      </c>
      <c r="U4013" s="6">
        <f>+S4013*Q4013</f>
        <v>0</v>
      </c>
      <c r="V4013" s="1" t="str">
        <f>IF(AB4013=0,IFERROR(VLOOKUP(L4013,[1]listaMateriales!A:K,11,0),"-"),"Sin producto")</f>
        <v>Sin Producto</v>
      </c>
      <c r="W4013" s="6">
        <f>+IF(OR(K4013="27",K4013="28",K4013="29"),VLOOKUP(L4013,[1]listaMateriales!A:E,5,0),0)*N4013/1000</f>
        <v>0</v>
      </c>
      <c r="X4013" s="6">
        <f>+IF(W4013=0,0,T4013/W4013)</f>
        <v>0</v>
      </c>
      <c r="Y4013" s="1" t="str">
        <f>MID(L4013,14,1)</f>
        <v/>
      </c>
      <c r="Z4013" s="2" t="str">
        <f>IF(IFERROR(FIND("PUL",M4013,1),0)&gt;1,"pulido","no")</f>
        <v>no</v>
      </c>
      <c r="AA4013" s="2" t="str">
        <f>IF(IFERROR(FIND("BIOC",M4013,1),0)&gt;1,"BIOCITY","no")</f>
        <v>no</v>
      </c>
      <c r="AB4013" s="2">
        <f>IFERROR(SEARCH("INT",F4013,1),0)+IFERROR(SEARCH("DEV",F4013,1),0)+IFERROR(SEARCH("FC",F4013,1),0)+IFERROR(SEARCH("USD",F4013,1),0)</f>
        <v>0</v>
      </c>
    </row>
    <row r="4014" spans="20:28" x14ac:dyDescent="0.2">
      <c r="T4014" s="6">
        <f>+S4014*N4014</f>
        <v>0</v>
      </c>
      <c r="U4014" s="6">
        <f>+S4014*Q4014</f>
        <v>0</v>
      </c>
      <c r="V4014" s="1" t="str">
        <f>IF(AB4014=0,IFERROR(VLOOKUP(L4014,[1]listaMateriales!A:K,11,0),"-"),"Sin producto")</f>
        <v>Sin Producto</v>
      </c>
      <c r="W4014" s="6">
        <f>+IF(OR(K4014="27",K4014="28",K4014="29"),VLOOKUP(L4014,[1]listaMateriales!A:E,5,0),0)*N4014/1000</f>
        <v>0</v>
      </c>
      <c r="X4014" s="6">
        <f>+IF(W4014=0,0,T4014/W4014)</f>
        <v>0</v>
      </c>
      <c r="Y4014" s="1" t="str">
        <f>MID(L4014,14,1)</f>
        <v/>
      </c>
      <c r="Z4014" s="2" t="str">
        <f>IF(IFERROR(FIND("PUL",M4014,1),0)&gt;1,"pulido","no")</f>
        <v>no</v>
      </c>
      <c r="AA4014" s="2" t="str">
        <f>IF(IFERROR(FIND("BIOC",M4014,1),0)&gt;1,"BIOCITY","no")</f>
        <v>no</v>
      </c>
      <c r="AB4014" s="2">
        <f>IFERROR(SEARCH("INT",F4014,1),0)+IFERROR(SEARCH("DEV",F4014,1),0)+IFERROR(SEARCH("FC",F4014,1),0)+IFERROR(SEARCH("USD",F4014,1),0)</f>
        <v>0</v>
      </c>
    </row>
    <row r="4015" spans="20:28" x14ac:dyDescent="0.2">
      <c r="T4015" s="6">
        <f>+S4015*N4015</f>
        <v>0</v>
      </c>
      <c r="U4015" s="6">
        <f>+S4015*Q4015</f>
        <v>0</v>
      </c>
      <c r="V4015" s="1" t="str">
        <f>IF(AB4015=0,IFERROR(VLOOKUP(L4015,[1]listaMateriales!A:K,11,0),"-"),"Sin producto")</f>
        <v>Sin Producto</v>
      </c>
      <c r="W4015" s="6">
        <f>+IF(OR(K4015="27",K4015="28",K4015="29"),VLOOKUP(L4015,[1]listaMateriales!A:E,5,0),0)*N4015/1000</f>
        <v>0</v>
      </c>
      <c r="X4015" s="6">
        <f>+IF(W4015=0,0,T4015/W4015)</f>
        <v>0</v>
      </c>
      <c r="Y4015" s="1" t="str">
        <f>MID(L4015,14,1)</f>
        <v/>
      </c>
      <c r="Z4015" s="2" t="str">
        <f>IF(IFERROR(FIND("PUL",M4015,1),0)&gt;1,"pulido","no")</f>
        <v>no</v>
      </c>
      <c r="AA4015" s="2" t="str">
        <f>IF(IFERROR(FIND("BIOC",M4015,1),0)&gt;1,"BIOCITY","no")</f>
        <v>no</v>
      </c>
      <c r="AB4015" s="2">
        <f>IFERROR(SEARCH("INT",F4015,1),0)+IFERROR(SEARCH("DEV",F4015,1),0)+IFERROR(SEARCH("FC",F4015,1),0)+IFERROR(SEARCH("USD",F4015,1),0)</f>
        <v>0</v>
      </c>
    </row>
    <row r="4016" spans="20:28" x14ac:dyDescent="0.2">
      <c r="T4016" s="6">
        <f>+S4016*N4016</f>
        <v>0</v>
      </c>
      <c r="U4016" s="6">
        <f>+S4016*Q4016</f>
        <v>0</v>
      </c>
      <c r="V4016" s="1" t="str">
        <f>IF(AB4016=0,IFERROR(VLOOKUP(L4016,[1]listaMateriales!A:K,11,0),"-"),"Sin producto")</f>
        <v>Sin Producto</v>
      </c>
      <c r="W4016" s="6">
        <f>+IF(OR(K4016="27",K4016="28",K4016="29"),VLOOKUP(L4016,[1]listaMateriales!A:E,5,0),0)*N4016/1000</f>
        <v>0</v>
      </c>
      <c r="X4016" s="6">
        <f>+IF(W4016=0,0,T4016/W4016)</f>
        <v>0</v>
      </c>
      <c r="Y4016" s="1" t="str">
        <f>MID(L4016,14,1)</f>
        <v/>
      </c>
      <c r="Z4016" s="2" t="str">
        <f>IF(IFERROR(FIND("PUL",M4016,1),0)&gt;1,"pulido","no")</f>
        <v>no</v>
      </c>
      <c r="AA4016" s="2" t="str">
        <f>IF(IFERROR(FIND("BIOC",M4016,1),0)&gt;1,"BIOCITY","no")</f>
        <v>no</v>
      </c>
      <c r="AB4016" s="2">
        <f>IFERROR(SEARCH("INT",F4016,1),0)+IFERROR(SEARCH("DEV",F4016,1),0)+IFERROR(SEARCH("FC",F4016,1),0)+IFERROR(SEARCH("USD",F4016,1),0)</f>
        <v>0</v>
      </c>
    </row>
    <row r="4017" spans="20:28" x14ac:dyDescent="0.2">
      <c r="T4017" s="6">
        <f>+S4017*N4017</f>
        <v>0</v>
      </c>
      <c r="U4017" s="6">
        <f>+S4017*Q4017</f>
        <v>0</v>
      </c>
      <c r="V4017" s="1" t="str">
        <f>IF(AB4017=0,IFERROR(VLOOKUP(L4017,[1]listaMateriales!A:K,11,0),"-"),"Sin producto")</f>
        <v>Sin Producto</v>
      </c>
      <c r="W4017" s="6">
        <f>+IF(OR(K4017="27",K4017="28",K4017="29"),VLOOKUP(L4017,[1]listaMateriales!A:E,5,0),0)*N4017/1000</f>
        <v>0</v>
      </c>
      <c r="X4017" s="6">
        <f>+IF(W4017=0,0,T4017/W4017)</f>
        <v>0</v>
      </c>
      <c r="Y4017" s="1" t="str">
        <f>MID(L4017,14,1)</f>
        <v/>
      </c>
      <c r="Z4017" s="2" t="str">
        <f>IF(IFERROR(FIND("PUL",M4017,1),0)&gt;1,"pulido","no")</f>
        <v>no</v>
      </c>
      <c r="AA4017" s="2" t="str">
        <f>IF(IFERROR(FIND("BIOC",M4017,1),0)&gt;1,"BIOCITY","no")</f>
        <v>no</v>
      </c>
      <c r="AB4017" s="2">
        <f>IFERROR(SEARCH("INT",F4017,1),0)+IFERROR(SEARCH("DEV",F4017,1),0)+IFERROR(SEARCH("FC",F4017,1),0)+IFERROR(SEARCH("USD",F4017,1),0)</f>
        <v>0</v>
      </c>
    </row>
    <row r="4018" spans="20:28" x14ac:dyDescent="0.2">
      <c r="T4018" s="6">
        <f>+S4018*N4018</f>
        <v>0</v>
      </c>
      <c r="U4018" s="6">
        <f>+S4018*Q4018</f>
        <v>0</v>
      </c>
      <c r="V4018" s="1" t="str">
        <f>IF(AB4018=0,IFERROR(VLOOKUP(L4018,[1]listaMateriales!A:K,11,0),"-"),"Sin producto")</f>
        <v>Sin Producto</v>
      </c>
      <c r="W4018" s="6">
        <f>+IF(OR(K4018="27",K4018="28",K4018="29"),VLOOKUP(L4018,[1]listaMateriales!A:E,5,0),0)*N4018/1000</f>
        <v>0</v>
      </c>
      <c r="X4018" s="6">
        <f>+IF(W4018=0,0,T4018/W4018)</f>
        <v>0</v>
      </c>
      <c r="Y4018" s="1" t="str">
        <f>MID(L4018,14,1)</f>
        <v/>
      </c>
      <c r="Z4018" s="2" t="str">
        <f>IF(IFERROR(FIND("PUL",M4018,1),0)&gt;1,"pulido","no")</f>
        <v>no</v>
      </c>
      <c r="AA4018" s="2" t="str">
        <f>IF(IFERROR(FIND("BIOC",M4018,1),0)&gt;1,"BIOCITY","no")</f>
        <v>no</v>
      </c>
      <c r="AB4018" s="2">
        <f>IFERROR(SEARCH("INT",F4018,1),0)+IFERROR(SEARCH("DEV",F4018,1),0)+IFERROR(SEARCH("FC",F4018,1),0)+IFERROR(SEARCH("USD",F4018,1),0)</f>
        <v>0</v>
      </c>
    </row>
    <row r="4019" spans="20:28" x14ac:dyDescent="0.2">
      <c r="T4019" s="6">
        <f>+S4019*N4019</f>
        <v>0</v>
      </c>
      <c r="U4019" s="6">
        <f>+S4019*Q4019</f>
        <v>0</v>
      </c>
      <c r="V4019" s="1" t="str">
        <f>IF(AB4019=0,IFERROR(VLOOKUP(L4019,[1]listaMateriales!A:K,11,0),"-"),"Sin producto")</f>
        <v>Sin Producto</v>
      </c>
      <c r="W4019" s="6">
        <f>+IF(OR(K4019="27",K4019="28",K4019="29"),VLOOKUP(L4019,[1]listaMateriales!A:E,5,0),0)*N4019/1000</f>
        <v>0</v>
      </c>
      <c r="X4019" s="6">
        <f>+IF(W4019=0,0,T4019/W4019)</f>
        <v>0</v>
      </c>
      <c r="Y4019" s="1" t="str">
        <f>MID(L4019,14,1)</f>
        <v/>
      </c>
      <c r="Z4019" s="2" t="str">
        <f>IF(IFERROR(FIND("PUL",M4019,1),0)&gt;1,"pulido","no")</f>
        <v>no</v>
      </c>
      <c r="AA4019" s="2" t="str">
        <f>IF(IFERROR(FIND("BIOC",M4019,1),0)&gt;1,"BIOCITY","no")</f>
        <v>no</v>
      </c>
      <c r="AB4019" s="2">
        <f>IFERROR(SEARCH("INT",F4019,1),0)+IFERROR(SEARCH("DEV",F4019,1),0)+IFERROR(SEARCH("FC",F4019,1),0)+IFERROR(SEARCH("USD",F4019,1),0)</f>
        <v>0</v>
      </c>
    </row>
    <row r="4020" spans="20:28" x14ac:dyDescent="0.2">
      <c r="T4020" s="6">
        <f>+S4020*N4020</f>
        <v>0</v>
      </c>
      <c r="U4020" s="6">
        <f>+S4020*Q4020</f>
        <v>0</v>
      </c>
      <c r="V4020" s="1" t="str">
        <f>IF(AB4020=0,IFERROR(VLOOKUP(L4020,[1]listaMateriales!A:K,11,0),"-"),"Sin producto")</f>
        <v>Sin Producto</v>
      </c>
      <c r="W4020" s="6">
        <f>+IF(OR(K4020="27",K4020="28",K4020="29"),VLOOKUP(L4020,[1]listaMateriales!A:E,5,0),0)*N4020/1000</f>
        <v>0</v>
      </c>
      <c r="X4020" s="6">
        <f>+IF(W4020=0,0,T4020/W4020)</f>
        <v>0</v>
      </c>
      <c r="Y4020" s="1" t="str">
        <f>MID(L4020,14,1)</f>
        <v/>
      </c>
      <c r="Z4020" s="2" t="str">
        <f>IF(IFERROR(FIND("PUL",M4020,1),0)&gt;1,"pulido","no")</f>
        <v>no</v>
      </c>
      <c r="AA4020" s="2" t="str">
        <f>IF(IFERROR(FIND("BIOC",M4020,1),0)&gt;1,"BIOCITY","no")</f>
        <v>no</v>
      </c>
      <c r="AB4020" s="2">
        <f>IFERROR(SEARCH("INT",F4020,1),0)+IFERROR(SEARCH("DEV",F4020,1),0)+IFERROR(SEARCH("FC",F4020,1),0)+IFERROR(SEARCH("USD",F4020,1),0)</f>
        <v>0</v>
      </c>
    </row>
    <row r="4021" spans="20:28" x14ac:dyDescent="0.2">
      <c r="T4021" s="6">
        <f>+S4021*N4021</f>
        <v>0</v>
      </c>
      <c r="U4021" s="6">
        <f>+S4021*Q4021</f>
        <v>0</v>
      </c>
      <c r="V4021" s="1" t="str">
        <f>IF(AB4021=0,IFERROR(VLOOKUP(L4021,[1]listaMateriales!A:K,11,0),"-"),"Sin producto")</f>
        <v>Sin Producto</v>
      </c>
      <c r="W4021" s="6">
        <f>+IF(OR(K4021="27",K4021="28",K4021="29"),VLOOKUP(L4021,[1]listaMateriales!A:E,5,0),0)*N4021/1000</f>
        <v>0</v>
      </c>
      <c r="X4021" s="6">
        <f>+IF(W4021=0,0,T4021/W4021)</f>
        <v>0</v>
      </c>
      <c r="Y4021" s="1" t="str">
        <f>MID(L4021,14,1)</f>
        <v/>
      </c>
      <c r="Z4021" s="2" t="str">
        <f>IF(IFERROR(FIND("PUL",M4021,1),0)&gt;1,"pulido","no")</f>
        <v>no</v>
      </c>
      <c r="AA4021" s="2" t="str">
        <f>IF(IFERROR(FIND("BIOC",M4021,1),0)&gt;1,"BIOCITY","no")</f>
        <v>no</v>
      </c>
      <c r="AB4021" s="2">
        <f>IFERROR(SEARCH("INT",F4021,1),0)+IFERROR(SEARCH("DEV",F4021,1),0)+IFERROR(SEARCH("FC",F4021,1),0)+IFERROR(SEARCH("USD",F4021,1),0)</f>
        <v>0</v>
      </c>
    </row>
    <row r="4022" spans="20:28" x14ac:dyDescent="0.2">
      <c r="T4022" s="6">
        <f>+S4022*N4022</f>
        <v>0</v>
      </c>
      <c r="U4022" s="6">
        <f>+S4022*Q4022</f>
        <v>0</v>
      </c>
      <c r="V4022" s="1" t="str">
        <f>IF(AB4022=0,IFERROR(VLOOKUP(L4022,[1]listaMateriales!A:K,11,0),"-"),"Sin producto")</f>
        <v>Sin Producto</v>
      </c>
      <c r="W4022" s="6">
        <f>+IF(OR(K4022="27",K4022="28",K4022="29"),VLOOKUP(L4022,[1]listaMateriales!A:E,5,0),0)*N4022/1000</f>
        <v>0</v>
      </c>
      <c r="X4022" s="6">
        <f>+IF(W4022=0,0,T4022/W4022)</f>
        <v>0</v>
      </c>
      <c r="Y4022" s="1" t="str">
        <f>MID(L4022,14,1)</f>
        <v/>
      </c>
      <c r="Z4022" s="2" t="str">
        <f>IF(IFERROR(FIND("PUL",M4022,1),0)&gt;1,"pulido","no")</f>
        <v>no</v>
      </c>
      <c r="AA4022" s="2" t="str">
        <f>IF(IFERROR(FIND("BIOC",M4022,1),0)&gt;1,"BIOCITY","no")</f>
        <v>no</v>
      </c>
      <c r="AB4022" s="2">
        <f>IFERROR(SEARCH("INT",F4022,1),0)+IFERROR(SEARCH("DEV",F4022,1),0)+IFERROR(SEARCH("FC",F4022,1),0)+IFERROR(SEARCH("USD",F4022,1),0)</f>
        <v>0</v>
      </c>
    </row>
    <row r="4023" spans="20:28" x14ac:dyDescent="0.2">
      <c r="T4023" s="6">
        <f>+S4023*N4023</f>
        <v>0</v>
      </c>
      <c r="U4023" s="6">
        <f>+S4023*Q4023</f>
        <v>0</v>
      </c>
      <c r="V4023" s="1" t="str">
        <f>IF(AB4023=0,IFERROR(VLOOKUP(L4023,[1]listaMateriales!A:K,11,0),"-"),"Sin producto")</f>
        <v>Sin Producto</v>
      </c>
      <c r="W4023" s="6">
        <f>+IF(OR(K4023="27",K4023="28",K4023="29"),VLOOKUP(L4023,[1]listaMateriales!A:E,5,0),0)*N4023/1000</f>
        <v>0</v>
      </c>
      <c r="X4023" s="6">
        <f>+IF(W4023=0,0,T4023/W4023)</f>
        <v>0</v>
      </c>
      <c r="Y4023" s="1" t="str">
        <f>MID(L4023,14,1)</f>
        <v/>
      </c>
      <c r="Z4023" s="2" t="str">
        <f>IF(IFERROR(FIND("PUL",M4023,1),0)&gt;1,"pulido","no")</f>
        <v>no</v>
      </c>
      <c r="AA4023" s="2" t="str">
        <f>IF(IFERROR(FIND("BIOC",M4023,1),0)&gt;1,"BIOCITY","no")</f>
        <v>no</v>
      </c>
      <c r="AB4023" s="2">
        <f>IFERROR(SEARCH("INT",F4023,1),0)+IFERROR(SEARCH("DEV",F4023,1),0)+IFERROR(SEARCH("FC",F4023,1),0)+IFERROR(SEARCH("USD",F4023,1),0)</f>
        <v>0</v>
      </c>
    </row>
    <row r="4024" spans="20:28" x14ac:dyDescent="0.2">
      <c r="T4024" s="6">
        <f>+S4024*N4024</f>
        <v>0</v>
      </c>
      <c r="U4024" s="6">
        <f>+S4024*Q4024</f>
        <v>0</v>
      </c>
      <c r="V4024" s="1" t="str">
        <f>IF(AB4024=0,IFERROR(VLOOKUP(L4024,[1]listaMateriales!A:K,11,0),"-"),"Sin producto")</f>
        <v>Sin Producto</v>
      </c>
      <c r="W4024" s="6">
        <f>+IF(OR(K4024="27",K4024="28",K4024="29"),VLOOKUP(L4024,[1]listaMateriales!A:E,5,0),0)*N4024/1000</f>
        <v>0</v>
      </c>
      <c r="X4024" s="6">
        <f>+IF(W4024=0,0,T4024/W4024)</f>
        <v>0</v>
      </c>
      <c r="Y4024" s="1" t="str">
        <f>MID(L4024,14,1)</f>
        <v/>
      </c>
      <c r="Z4024" s="2" t="str">
        <f>IF(IFERROR(FIND("PUL",M4024,1),0)&gt;1,"pulido","no")</f>
        <v>no</v>
      </c>
      <c r="AA4024" s="2" t="str">
        <f>IF(IFERROR(FIND("BIOC",M4024,1),0)&gt;1,"BIOCITY","no")</f>
        <v>no</v>
      </c>
      <c r="AB4024" s="2">
        <f>IFERROR(SEARCH("INT",F4024,1),0)+IFERROR(SEARCH("DEV",F4024,1),0)+IFERROR(SEARCH("FC",F4024,1),0)+IFERROR(SEARCH("USD",F4024,1),0)</f>
        <v>0</v>
      </c>
    </row>
    <row r="4025" spans="20:28" x14ac:dyDescent="0.2">
      <c r="T4025" s="6">
        <f>+S4025*N4025</f>
        <v>0</v>
      </c>
      <c r="U4025" s="6">
        <f>+S4025*Q4025</f>
        <v>0</v>
      </c>
      <c r="V4025" s="1" t="str">
        <f>IF(AB4025=0,IFERROR(VLOOKUP(L4025,[1]listaMateriales!A:K,11,0),"-"),"Sin producto")</f>
        <v>Sin Producto</v>
      </c>
      <c r="W4025" s="6">
        <f>+IF(OR(K4025="27",K4025="28",K4025="29"),VLOOKUP(L4025,[1]listaMateriales!A:E,5,0),0)*N4025/1000</f>
        <v>0</v>
      </c>
      <c r="X4025" s="6">
        <f>+IF(W4025=0,0,T4025/W4025)</f>
        <v>0</v>
      </c>
      <c r="Y4025" s="1" t="str">
        <f>MID(L4025,14,1)</f>
        <v/>
      </c>
      <c r="Z4025" s="2" t="str">
        <f>IF(IFERROR(FIND("PUL",M4025,1),0)&gt;1,"pulido","no")</f>
        <v>no</v>
      </c>
      <c r="AA4025" s="2" t="str">
        <f>IF(IFERROR(FIND("BIOC",M4025,1),0)&gt;1,"BIOCITY","no")</f>
        <v>no</v>
      </c>
      <c r="AB4025" s="2">
        <f>IFERROR(SEARCH("INT",F4025,1),0)+IFERROR(SEARCH("DEV",F4025,1),0)+IFERROR(SEARCH("FC",F4025,1),0)+IFERROR(SEARCH("USD",F4025,1),0)</f>
        <v>0</v>
      </c>
    </row>
    <row r="4026" spans="20:28" x14ac:dyDescent="0.2">
      <c r="T4026" s="6">
        <f>+S4026*N4026</f>
        <v>0</v>
      </c>
      <c r="U4026" s="6">
        <f>+S4026*Q4026</f>
        <v>0</v>
      </c>
      <c r="V4026" s="1" t="str">
        <f>IF(AB4026=0,IFERROR(VLOOKUP(L4026,[1]listaMateriales!A:K,11,0),"-"),"Sin producto")</f>
        <v>Sin Producto</v>
      </c>
      <c r="W4026" s="6">
        <f>+IF(OR(K4026="27",K4026="28",K4026="29"),VLOOKUP(L4026,[1]listaMateriales!A:E,5,0),0)*N4026/1000</f>
        <v>0</v>
      </c>
      <c r="X4026" s="6">
        <f>+IF(W4026=0,0,T4026/W4026)</f>
        <v>0</v>
      </c>
      <c r="Y4026" s="1" t="str">
        <f>MID(L4026,14,1)</f>
        <v/>
      </c>
      <c r="Z4026" s="2" t="str">
        <f>IF(IFERROR(FIND("PUL",M4026,1),0)&gt;1,"pulido","no")</f>
        <v>no</v>
      </c>
      <c r="AA4026" s="2" t="str">
        <f>IF(IFERROR(FIND("BIOC",M4026,1),0)&gt;1,"BIOCITY","no")</f>
        <v>no</v>
      </c>
      <c r="AB4026" s="2">
        <f>IFERROR(SEARCH("INT",F4026,1),0)+IFERROR(SEARCH("DEV",F4026,1),0)+IFERROR(SEARCH("FC",F4026,1),0)+IFERROR(SEARCH("USD",F4026,1),0)</f>
        <v>0</v>
      </c>
    </row>
    <row r="4027" spans="20:28" x14ac:dyDescent="0.2">
      <c r="T4027" s="6">
        <f>+S4027*N4027</f>
        <v>0</v>
      </c>
      <c r="U4027" s="6">
        <f>+S4027*Q4027</f>
        <v>0</v>
      </c>
      <c r="V4027" s="1" t="str">
        <f>IF(AB4027=0,IFERROR(VLOOKUP(L4027,[1]listaMateriales!A:K,11,0),"-"),"Sin producto")</f>
        <v>Sin Producto</v>
      </c>
      <c r="W4027" s="6">
        <f>+IF(OR(K4027="27",K4027="28",K4027="29"),VLOOKUP(L4027,[1]listaMateriales!A:E,5,0),0)*N4027/1000</f>
        <v>0</v>
      </c>
      <c r="X4027" s="6">
        <f>+IF(W4027=0,0,T4027/W4027)</f>
        <v>0</v>
      </c>
      <c r="Y4027" s="1" t="str">
        <f>MID(L4027,14,1)</f>
        <v/>
      </c>
      <c r="Z4027" s="2" t="str">
        <f>IF(IFERROR(FIND("PUL",M4027,1),0)&gt;1,"pulido","no")</f>
        <v>no</v>
      </c>
      <c r="AA4027" s="2" t="str">
        <f>IF(IFERROR(FIND("BIOC",M4027,1),0)&gt;1,"BIOCITY","no")</f>
        <v>no</v>
      </c>
      <c r="AB4027" s="2">
        <f>IFERROR(SEARCH("INT",F4027,1),0)+IFERROR(SEARCH("DEV",F4027,1),0)+IFERROR(SEARCH("FC",F4027,1),0)+IFERROR(SEARCH("USD",F4027,1),0)</f>
        <v>0</v>
      </c>
    </row>
    <row r="4028" spans="20:28" x14ac:dyDescent="0.2">
      <c r="T4028" s="6">
        <f>+S4028*N4028</f>
        <v>0</v>
      </c>
      <c r="U4028" s="6">
        <f>+S4028*Q4028</f>
        <v>0</v>
      </c>
      <c r="V4028" s="1" t="str">
        <f>IF(AB4028=0,IFERROR(VLOOKUP(L4028,[1]listaMateriales!A:K,11,0),"-"),"Sin producto")</f>
        <v>Sin Producto</v>
      </c>
      <c r="W4028" s="6">
        <f>+IF(OR(K4028="27",K4028="28",K4028="29"),VLOOKUP(L4028,[1]listaMateriales!A:E,5,0),0)*N4028/1000</f>
        <v>0</v>
      </c>
      <c r="X4028" s="6">
        <f>+IF(W4028=0,0,T4028/W4028)</f>
        <v>0</v>
      </c>
      <c r="Y4028" s="1" t="str">
        <f>MID(L4028,14,1)</f>
        <v/>
      </c>
      <c r="Z4028" s="2" t="str">
        <f>IF(IFERROR(FIND("PUL",M4028,1),0)&gt;1,"pulido","no")</f>
        <v>no</v>
      </c>
      <c r="AA4028" s="2" t="str">
        <f>IF(IFERROR(FIND("BIOC",M4028,1),0)&gt;1,"BIOCITY","no")</f>
        <v>no</v>
      </c>
      <c r="AB4028" s="2">
        <f>IFERROR(SEARCH("INT",F4028,1),0)+IFERROR(SEARCH("DEV",F4028,1),0)+IFERROR(SEARCH("FC",F4028,1),0)+IFERROR(SEARCH("USD",F4028,1),0)</f>
        <v>0</v>
      </c>
    </row>
    <row r="4029" spans="20:28" x14ac:dyDescent="0.2">
      <c r="T4029" s="6">
        <f>+S4029*N4029</f>
        <v>0</v>
      </c>
      <c r="U4029" s="6">
        <f>+S4029*Q4029</f>
        <v>0</v>
      </c>
      <c r="V4029" s="1" t="str">
        <f>IF(AB4029=0,IFERROR(VLOOKUP(L4029,[1]listaMateriales!A:K,11,0),"-"),"Sin producto")</f>
        <v>Sin Producto</v>
      </c>
      <c r="W4029" s="6">
        <f>+IF(OR(K4029="27",K4029="28",K4029="29"),VLOOKUP(L4029,[1]listaMateriales!A:E,5,0),0)*N4029/1000</f>
        <v>0</v>
      </c>
      <c r="X4029" s="6">
        <f>+IF(W4029=0,0,T4029/W4029)</f>
        <v>0</v>
      </c>
      <c r="Y4029" s="1" t="str">
        <f>MID(L4029,14,1)</f>
        <v/>
      </c>
      <c r="Z4029" s="2" t="str">
        <f>IF(IFERROR(FIND("PUL",M4029,1),0)&gt;1,"pulido","no")</f>
        <v>no</v>
      </c>
      <c r="AA4029" s="2" t="str">
        <f>IF(IFERROR(FIND("BIOC",M4029,1),0)&gt;1,"BIOCITY","no")</f>
        <v>no</v>
      </c>
      <c r="AB4029" s="2">
        <f>IFERROR(SEARCH("INT",F4029,1),0)+IFERROR(SEARCH("DEV",F4029,1),0)+IFERROR(SEARCH("FC",F4029,1),0)+IFERROR(SEARCH("USD",F4029,1),0)</f>
        <v>0</v>
      </c>
    </row>
    <row r="4030" spans="20:28" x14ac:dyDescent="0.2">
      <c r="T4030" s="6">
        <f>+S4030*N4030</f>
        <v>0</v>
      </c>
      <c r="U4030" s="6">
        <f>+S4030*Q4030</f>
        <v>0</v>
      </c>
      <c r="V4030" s="1" t="str">
        <f>IF(AB4030=0,IFERROR(VLOOKUP(L4030,[1]listaMateriales!A:K,11,0),"-"),"Sin producto")</f>
        <v>Sin Producto</v>
      </c>
      <c r="W4030" s="6">
        <f>+IF(OR(K4030="27",K4030="28",K4030="29"),VLOOKUP(L4030,[1]listaMateriales!A:E,5,0),0)*N4030/1000</f>
        <v>0</v>
      </c>
      <c r="X4030" s="6">
        <f>+IF(W4030=0,0,T4030/W4030)</f>
        <v>0</v>
      </c>
      <c r="Y4030" s="1" t="str">
        <f>MID(L4030,14,1)</f>
        <v/>
      </c>
      <c r="Z4030" s="2" t="str">
        <f>IF(IFERROR(FIND("PUL",M4030,1),0)&gt;1,"pulido","no")</f>
        <v>no</v>
      </c>
      <c r="AA4030" s="2" t="str">
        <f>IF(IFERROR(FIND("BIOC",M4030,1),0)&gt;1,"BIOCITY","no")</f>
        <v>no</v>
      </c>
      <c r="AB4030" s="2">
        <f>IFERROR(SEARCH("INT",F4030,1),0)+IFERROR(SEARCH("DEV",F4030,1),0)+IFERROR(SEARCH("FC",F4030,1),0)+IFERROR(SEARCH("USD",F4030,1),0)</f>
        <v>0</v>
      </c>
    </row>
    <row r="4031" spans="20:28" x14ac:dyDescent="0.2">
      <c r="T4031" s="6">
        <f>+S4031*N4031</f>
        <v>0</v>
      </c>
      <c r="U4031" s="6">
        <f>+S4031*Q4031</f>
        <v>0</v>
      </c>
      <c r="V4031" s="1" t="str">
        <f>IF(AB4031=0,IFERROR(VLOOKUP(L4031,[1]listaMateriales!A:K,11,0),"-"),"Sin producto")</f>
        <v>Sin Producto</v>
      </c>
      <c r="W4031" s="6">
        <f>+IF(OR(K4031="27",K4031="28",K4031="29"),VLOOKUP(L4031,[1]listaMateriales!A:E,5,0),0)*N4031/1000</f>
        <v>0</v>
      </c>
      <c r="X4031" s="6">
        <f>+IF(W4031=0,0,T4031/W4031)</f>
        <v>0</v>
      </c>
      <c r="Y4031" s="1" t="str">
        <f>MID(L4031,14,1)</f>
        <v/>
      </c>
      <c r="Z4031" s="2" t="str">
        <f>IF(IFERROR(FIND("PUL",M4031,1),0)&gt;1,"pulido","no")</f>
        <v>no</v>
      </c>
      <c r="AA4031" s="2" t="str">
        <f>IF(IFERROR(FIND("BIOC",M4031,1),0)&gt;1,"BIOCITY","no")</f>
        <v>no</v>
      </c>
      <c r="AB4031" s="2">
        <f>IFERROR(SEARCH("INT",F4031,1),0)+IFERROR(SEARCH("DEV",F4031,1),0)+IFERROR(SEARCH("FC",F4031,1),0)+IFERROR(SEARCH("USD",F4031,1),0)</f>
        <v>0</v>
      </c>
    </row>
    <row r="4032" spans="20:28" x14ac:dyDescent="0.2">
      <c r="T4032" s="6">
        <f>+S4032*N4032</f>
        <v>0</v>
      </c>
      <c r="U4032" s="6">
        <f>+S4032*Q4032</f>
        <v>0</v>
      </c>
      <c r="V4032" s="1" t="str">
        <f>IF(AB4032=0,IFERROR(VLOOKUP(L4032,[1]listaMateriales!A:K,11,0),"-"),"Sin producto")</f>
        <v>Sin Producto</v>
      </c>
      <c r="W4032" s="6">
        <f>+IF(OR(K4032="27",K4032="28",K4032="29"),VLOOKUP(L4032,[1]listaMateriales!A:E,5,0),0)*N4032/1000</f>
        <v>0</v>
      </c>
      <c r="X4032" s="6">
        <f>+IF(W4032=0,0,T4032/W4032)</f>
        <v>0</v>
      </c>
      <c r="Y4032" s="1" t="str">
        <f>MID(L4032,14,1)</f>
        <v/>
      </c>
      <c r="Z4032" s="2" t="str">
        <f>IF(IFERROR(FIND("PUL",M4032,1),0)&gt;1,"pulido","no")</f>
        <v>no</v>
      </c>
      <c r="AA4032" s="2" t="str">
        <f>IF(IFERROR(FIND("BIOC",M4032,1),0)&gt;1,"BIOCITY","no")</f>
        <v>no</v>
      </c>
      <c r="AB4032" s="2">
        <f>IFERROR(SEARCH("INT",F4032,1),0)+IFERROR(SEARCH("DEV",F4032,1),0)+IFERROR(SEARCH("FC",F4032,1),0)+IFERROR(SEARCH("USD",F4032,1),0)</f>
        <v>0</v>
      </c>
    </row>
    <row r="4033" spans="20:28" x14ac:dyDescent="0.2">
      <c r="T4033" s="6">
        <f>+S4033*N4033</f>
        <v>0</v>
      </c>
      <c r="U4033" s="6">
        <f>+S4033*Q4033</f>
        <v>0</v>
      </c>
      <c r="V4033" s="1" t="str">
        <f>IF(AB4033=0,IFERROR(VLOOKUP(L4033,[1]listaMateriales!A:K,11,0),"-"),"Sin producto")</f>
        <v>Sin Producto</v>
      </c>
      <c r="W4033" s="6">
        <f>+IF(OR(K4033="27",K4033="28",K4033="29"),VLOOKUP(L4033,[1]listaMateriales!A:E,5,0),0)*N4033/1000</f>
        <v>0</v>
      </c>
      <c r="X4033" s="6">
        <f>+IF(W4033=0,0,T4033/W4033)</f>
        <v>0</v>
      </c>
      <c r="Y4033" s="1" t="str">
        <f>MID(L4033,14,1)</f>
        <v/>
      </c>
      <c r="Z4033" s="2" t="str">
        <f>IF(IFERROR(FIND("PUL",M4033,1),0)&gt;1,"pulido","no")</f>
        <v>no</v>
      </c>
      <c r="AA4033" s="2" t="str">
        <f>IF(IFERROR(FIND("BIOC",M4033,1),0)&gt;1,"BIOCITY","no")</f>
        <v>no</v>
      </c>
      <c r="AB4033" s="2">
        <f>IFERROR(SEARCH("INT",F4033,1),0)+IFERROR(SEARCH("DEV",F4033,1),0)+IFERROR(SEARCH("FC",F4033,1),0)+IFERROR(SEARCH("USD",F4033,1),0)</f>
        <v>0</v>
      </c>
    </row>
    <row r="4034" spans="20:28" x14ac:dyDescent="0.2">
      <c r="T4034" s="6">
        <f>+S4034*N4034</f>
        <v>0</v>
      </c>
      <c r="U4034" s="6">
        <f>+S4034*Q4034</f>
        <v>0</v>
      </c>
      <c r="V4034" s="1" t="str">
        <f>IF(AB4034=0,IFERROR(VLOOKUP(L4034,[1]listaMateriales!A:K,11,0),"-"),"Sin producto")</f>
        <v>Sin Producto</v>
      </c>
      <c r="W4034" s="6">
        <f>+IF(OR(K4034="27",K4034="28",K4034="29"),VLOOKUP(L4034,[1]listaMateriales!A:E,5,0),0)*N4034/1000</f>
        <v>0</v>
      </c>
      <c r="X4034" s="6">
        <f>+IF(W4034=0,0,T4034/W4034)</f>
        <v>0</v>
      </c>
      <c r="Y4034" s="1" t="str">
        <f>MID(L4034,14,1)</f>
        <v/>
      </c>
      <c r="Z4034" s="2" t="str">
        <f>IF(IFERROR(FIND("PUL",M4034,1),0)&gt;1,"pulido","no")</f>
        <v>no</v>
      </c>
      <c r="AA4034" s="2" t="str">
        <f>IF(IFERROR(FIND("BIOC",M4034,1),0)&gt;1,"BIOCITY","no")</f>
        <v>no</v>
      </c>
      <c r="AB4034" s="2">
        <f>IFERROR(SEARCH("INT",F4034,1),0)+IFERROR(SEARCH("DEV",F4034,1),0)+IFERROR(SEARCH("FC",F4034,1),0)+IFERROR(SEARCH("USD",F4034,1),0)</f>
        <v>0</v>
      </c>
    </row>
    <row r="4035" spans="20:28" x14ac:dyDescent="0.2">
      <c r="T4035" s="6">
        <f>+S4035*N4035</f>
        <v>0</v>
      </c>
      <c r="U4035" s="6">
        <f>+S4035*Q4035</f>
        <v>0</v>
      </c>
      <c r="V4035" s="1" t="str">
        <f>IF(AB4035=0,IFERROR(VLOOKUP(L4035,[1]listaMateriales!A:K,11,0),"-"),"Sin producto")</f>
        <v>Sin Producto</v>
      </c>
      <c r="W4035" s="6">
        <f>+IF(OR(K4035="27",K4035="28",K4035="29"),VLOOKUP(L4035,[1]listaMateriales!A:E,5,0),0)*N4035/1000</f>
        <v>0</v>
      </c>
      <c r="X4035" s="6">
        <f>+IF(W4035=0,0,T4035/W4035)</f>
        <v>0</v>
      </c>
      <c r="Y4035" s="1" t="str">
        <f>MID(L4035,14,1)</f>
        <v/>
      </c>
      <c r="Z4035" s="2" t="str">
        <f>IF(IFERROR(FIND("PUL",M4035,1),0)&gt;1,"pulido","no")</f>
        <v>no</v>
      </c>
      <c r="AA4035" s="2" t="str">
        <f>IF(IFERROR(FIND("BIOC",M4035,1),0)&gt;1,"BIOCITY","no")</f>
        <v>no</v>
      </c>
      <c r="AB4035" s="2">
        <f>IFERROR(SEARCH("INT",F4035,1),0)+IFERROR(SEARCH("DEV",F4035,1),0)+IFERROR(SEARCH("FC",F4035,1),0)+IFERROR(SEARCH("USD",F4035,1),0)</f>
        <v>0</v>
      </c>
    </row>
    <row r="4036" spans="20:28" x14ac:dyDescent="0.2">
      <c r="T4036" s="6">
        <f>+S4036*N4036</f>
        <v>0</v>
      </c>
      <c r="U4036" s="6">
        <f>+S4036*Q4036</f>
        <v>0</v>
      </c>
      <c r="V4036" s="1" t="str">
        <f>IF(AB4036=0,IFERROR(VLOOKUP(L4036,[1]listaMateriales!A:K,11,0),"-"),"Sin producto")</f>
        <v>Sin Producto</v>
      </c>
      <c r="W4036" s="6">
        <f>+IF(OR(K4036="27",K4036="28",K4036="29"),VLOOKUP(L4036,[1]listaMateriales!A:E,5,0),0)*N4036/1000</f>
        <v>0</v>
      </c>
      <c r="X4036" s="6">
        <f>+IF(W4036=0,0,T4036/W4036)</f>
        <v>0</v>
      </c>
      <c r="Y4036" s="1" t="str">
        <f>MID(L4036,14,1)</f>
        <v/>
      </c>
      <c r="Z4036" s="2" t="str">
        <f>IF(IFERROR(FIND("PUL",M4036,1),0)&gt;1,"pulido","no")</f>
        <v>no</v>
      </c>
      <c r="AA4036" s="2" t="str">
        <f>IF(IFERROR(FIND("BIOC",M4036,1),0)&gt;1,"BIOCITY","no")</f>
        <v>no</v>
      </c>
      <c r="AB4036" s="2">
        <f>IFERROR(SEARCH("INT",F4036,1),0)+IFERROR(SEARCH("DEV",F4036,1),0)+IFERROR(SEARCH("FC",F4036,1),0)+IFERROR(SEARCH("USD",F4036,1),0)</f>
        <v>0</v>
      </c>
    </row>
    <row r="4037" spans="20:28" x14ac:dyDescent="0.2">
      <c r="T4037" s="6">
        <f>+S4037*N4037</f>
        <v>0</v>
      </c>
      <c r="U4037" s="6">
        <f>+S4037*Q4037</f>
        <v>0</v>
      </c>
      <c r="V4037" s="1" t="str">
        <f>IF(AB4037=0,IFERROR(VLOOKUP(L4037,[1]listaMateriales!A:K,11,0),"-"),"Sin producto")</f>
        <v>Sin Producto</v>
      </c>
      <c r="W4037" s="6">
        <f>+IF(OR(K4037="27",K4037="28",K4037="29"),VLOOKUP(L4037,[1]listaMateriales!A:E,5,0),0)*N4037/1000</f>
        <v>0</v>
      </c>
      <c r="X4037" s="6">
        <f>+IF(W4037=0,0,T4037/W4037)</f>
        <v>0</v>
      </c>
      <c r="Y4037" s="1" t="str">
        <f>MID(L4037,14,1)</f>
        <v/>
      </c>
      <c r="Z4037" s="2" t="str">
        <f>IF(IFERROR(FIND("PUL",M4037,1),0)&gt;1,"pulido","no")</f>
        <v>no</v>
      </c>
      <c r="AA4037" s="2" t="str">
        <f>IF(IFERROR(FIND("BIOC",M4037,1),0)&gt;1,"BIOCITY","no")</f>
        <v>no</v>
      </c>
      <c r="AB4037" s="2">
        <f>IFERROR(SEARCH("INT",F4037,1),0)+IFERROR(SEARCH("DEV",F4037,1),0)+IFERROR(SEARCH("FC",F4037,1),0)+IFERROR(SEARCH("USD",F4037,1),0)</f>
        <v>0</v>
      </c>
    </row>
    <row r="4038" spans="20:28" x14ac:dyDescent="0.2">
      <c r="T4038" s="6">
        <f>+S4038*N4038</f>
        <v>0</v>
      </c>
      <c r="U4038" s="6">
        <f>+S4038*Q4038</f>
        <v>0</v>
      </c>
      <c r="V4038" s="1" t="str">
        <f>IF(AB4038=0,IFERROR(VLOOKUP(L4038,[1]listaMateriales!A:K,11,0),"-"),"Sin producto")</f>
        <v>Sin Producto</v>
      </c>
      <c r="W4038" s="6">
        <f>+IF(OR(K4038="27",K4038="28",K4038="29"),VLOOKUP(L4038,[1]listaMateriales!A:E,5,0),0)*N4038/1000</f>
        <v>0</v>
      </c>
      <c r="X4038" s="6">
        <f>+IF(W4038=0,0,T4038/W4038)</f>
        <v>0</v>
      </c>
      <c r="Y4038" s="1" t="str">
        <f>MID(L4038,14,1)</f>
        <v/>
      </c>
      <c r="Z4038" s="2" t="str">
        <f>IF(IFERROR(FIND("PUL",M4038,1),0)&gt;1,"pulido","no")</f>
        <v>no</v>
      </c>
      <c r="AA4038" s="2" t="str">
        <f>IF(IFERROR(FIND("BIOC",M4038,1),0)&gt;1,"BIOCITY","no")</f>
        <v>no</v>
      </c>
      <c r="AB4038" s="2">
        <f>IFERROR(SEARCH("INT",F4038,1),0)+IFERROR(SEARCH("DEV",F4038,1),0)+IFERROR(SEARCH("FC",F4038,1),0)+IFERROR(SEARCH("USD",F4038,1),0)</f>
        <v>0</v>
      </c>
    </row>
    <row r="4039" spans="20:28" x14ac:dyDescent="0.2">
      <c r="T4039" s="6">
        <f>+S4039*N4039</f>
        <v>0</v>
      </c>
      <c r="U4039" s="6">
        <f>+S4039*Q4039</f>
        <v>0</v>
      </c>
      <c r="V4039" s="1" t="str">
        <f>IF(AB4039=0,IFERROR(VLOOKUP(L4039,[1]listaMateriales!A:K,11,0),"-"),"Sin producto")</f>
        <v>Sin Producto</v>
      </c>
      <c r="W4039" s="6">
        <f>+IF(OR(K4039="27",K4039="28",K4039="29"),VLOOKUP(L4039,[1]listaMateriales!A:E,5,0),0)*N4039/1000</f>
        <v>0</v>
      </c>
      <c r="X4039" s="6">
        <f>+IF(W4039=0,0,T4039/W4039)</f>
        <v>0</v>
      </c>
      <c r="Y4039" s="1" t="str">
        <f>MID(L4039,14,1)</f>
        <v/>
      </c>
      <c r="Z4039" s="2" t="str">
        <f>IF(IFERROR(FIND("PUL",M4039,1),0)&gt;1,"pulido","no")</f>
        <v>no</v>
      </c>
      <c r="AA4039" s="2" t="str">
        <f>IF(IFERROR(FIND("BIOC",M4039,1),0)&gt;1,"BIOCITY","no")</f>
        <v>no</v>
      </c>
      <c r="AB4039" s="2">
        <f>IFERROR(SEARCH("INT",F4039,1),0)+IFERROR(SEARCH("DEV",F4039,1),0)+IFERROR(SEARCH("FC",F4039,1),0)+IFERROR(SEARCH("USD",F4039,1),0)</f>
        <v>0</v>
      </c>
    </row>
    <row r="4040" spans="20:28" x14ac:dyDescent="0.2">
      <c r="T4040" s="6">
        <f>+S4040*N4040</f>
        <v>0</v>
      </c>
      <c r="U4040" s="6">
        <f>+S4040*Q4040</f>
        <v>0</v>
      </c>
      <c r="V4040" s="1" t="str">
        <f>IF(AB4040=0,IFERROR(VLOOKUP(L4040,[1]listaMateriales!A:K,11,0),"-"),"Sin producto")</f>
        <v>Sin Producto</v>
      </c>
      <c r="W4040" s="6">
        <f>+IF(OR(K4040="27",K4040="28",K4040="29"),VLOOKUP(L4040,[1]listaMateriales!A:E,5,0),0)*N4040/1000</f>
        <v>0</v>
      </c>
      <c r="X4040" s="6">
        <f>+IF(W4040=0,0,T4040/W4040)</f>
        <v>0</v>
      </c>
      <c r="Y4040" s="1" t="str">
        <f>MID(L4040,14,1)</f>
        <v/>
      </c>
      <c r="Z4040" s="2" t="str">
        <f>IF(IFERROR(FIND("PUL",M4040,1),0)&gt;1,"pulido","no")</f>
        <v>no</v>
      </c>
      <c r="AA4040" s="2" t="str">
        <f>IF(IFERROR(FIND("BIOC",M4040,1),0)&gt;1,"BIOCITY","no")</f>
        <v>no</v>
      </c>
      <c r="AB4040" s="2">
        <f>IFERROR(SEARCH("INT",F4040,1),0)+IFERROR(SEARCH("DEV",F4040,1),0)+IFERROR(SEARCH("FC",F4040,1),0)+IFERROR(SEARCH("USD",F4040,1),0)</f>
        <v>0</v>
      </c>
    </row>
    <row r="4041" spans="20:28" x14ac:dyDescent="0.2">
      <c r="T4041" s="6">
        <f>+S4041*N4041</f>
        <v>0</v>
      </c>
      <c r="U4041" s="6">
        <f>+S4041*Q4041</f>
        <v>0</v>
      </c>
      <c r="V4041" s="1" t="str">
        <f>IF(AB4041=0,IFERROR(VLOOKUP(L4041,[1]listaMateriales!A:K,11,0),"-"),"Sin producto")</f>
        <v>Sin Producto</v>
      </c>
      <c r="W4041" s="6">
        <f>+IF(OR(K4041="27",K4041="28",K4041="29"),VLOOKUP(L4041,[1]listaMateriales!A:E,5,0),0)*N4041/1000</f>
        <v>0</v>
      </c>
      <c r="X4041" s="6">
        <f>+IF(W4041=0,0,T4041/W4041)</f>
        <v>0</v>
      </c>
      <c r="Y4041" s="1" t="str">
        <f>MID(L4041,14,1)</f>
        <v/>
      </c>
      <c r="Z4041" s="2" t="str">
        <f>IF(IFERROR(FIND("PUL",M4041,1),0)&gt;1,"pulido","no")</f>
        <v>no</v>
      </c>
      <c r="AA4041" s="2" t="str">
        <f>IF(IFERROR(FIND("BIOC",M4041,1),0)&gt;1,"BIOCITY","no")</f>
        <v>no</v>
      </c>
      <c r="AB4041" s="2">
        <f>IFERROR(SEARCH("INT",F4041,1),0)+IFERROR(SEARCH("DEV",F4041,1),0)+IFERROR(SEARCH("FC",F4041,1),0)+IFERROR(SEARCH("USD",F4041,1),0)</f>
        <v>0</v>
      </c>
    </row>
    <row r="4042" spans="20:28" x14ac:dyDescent="0.2">
      <c r="T4042" s="6">
        <f>+S4042*N4042</f>
        <v>0</v>
      </c>
      <c r="U4042" s="6">
        <f>+S4042*Q4042</f>
        <v>0</v>
      </c>
      <c r="V4042" s="1" t="str">
        <f>IF(AB4042=0,IFERROR(VLOOKUP(L4042,[1]listaMateriales!A:K,11,0),"-"),"Sin producto")</f>
        <v>Sin Producto</v>
      </c>
      <c r="W4042" s="6">
        <f>+IF(OR(K4042="27",K4042="28",K4042="29"),VLOOKUP(L4042,[1]listaMateriales!A:E,5,0),0)*N4042/1000</f>
        <v>0</v>
      </c>
      <c r="X4042" s="6">
        <f>+IF(W4042=0,0,T4042/W4042)</f>
        <v>0</v>
      </c>
      <c r="Y4042" s="1" t="str">
        <f>MID(L4042,14,1)</f>
        <v/>
      </c>
      <c r="Z4042" s="2" t="str">
        <f>IF(IFERROR(FIND("PUL",M4042,1),0)&gt;1,"pulido","no")</f>
        <v>no</v>
      </c>
      <c r="AA4042" s="2" t="str">
        <f>IF(IFERROR(FIND("BIOC",M4042,1),0)&gt;1,"BIOCITY","no")</f>
        <v>no</v>
      </c>
      <c r="AB4042" s="2">
        <f>IFERROR(SEARCH("INT",F4042,1),0)+IFERROR(SEARCH("DEV",F4042,1),0)+IFERROR(SEARCH("FC",F4042,1),0)+IFERROR(SEARCH("USD",F4042,1),0)</f>
        <v>0</v>
      </c>
    </row>
    <row r="4043" spans="20:28" x14ac:dyDescent="0.2">
      <c r="T4043" s="6">
        <f>+S4043*N4043</f>
        <v>0</v>
      </c>
      <c r="U4043" s="6">
        <f>+S4043*Q4043</f>
        <v>0</v>
      </c>
      <c r="V4043" s="1" t="str">
        <f>IF(AB4043=0,IFERROR(VLOOKUP(L4043,[1]listaMateriales!A:K,11,0),"-"),"Sin producto")</f>
        <v>Sin Producto</v>
      </c>
      <c r="W4043" s="6">
        <f>+IF(OR(K4043="27",K4043="28",K4043="29"),VLOOKUP(L4043,[1]listaMateriales!A:E,5,0),0)*N4043/1000</f>
        <v>0</v>
      </c>
      <c r="X4043" s="6">
        <f>+IF(W4043=0,0,T4043/W4043)</f>
        <v>0</v>
      </c>
      <c r="Y4043" s="1" t="str">
        <f>MID(L4043,14,1)</f>
        <v/>
      </c>
      <c r="Z4043" s="2" t="str">
        <f>IF(IFERROR(FIND("PUL",M4043,1),0)&gt;1,"pulido","no")</f>
        <v>no</v>
      </c>
      <c r="AA4043" s="2" t="str">
        <f>IF(IFERROR(FIND("BIOC",M4043,1),0)&gt;1,"BIOCITY","no")</f>
        <v>no</v>
      </c>
      <c r="AB4043" s="2">
        <f>IFERROR(SEARCH("INT",F4043,1),0)+IFERROR(SEARCH("DEV",F4043,1),0)+IFERROR(SEARCH("FC",F4043,1),0)+IFERROR(SEARCH("USD",F4043,1),0)</f>
        <v>0</v>
      </c>
    </row>
    <row r="4044" spans="20:28" x14ac:dyDescent="0.2">
      <c r="T4044" s="6">
        <f>+S4044*N4044</f>
        <v>0</v>
      </c>
      <c r="U4044" s="6">
        <f>+S4044*Q4044</f>
        <v>0</v>
      </c>
      <c r="V4044" s="1" t="str">
        <f>IF(AB4044=0,IFERROR(VLOOKUP(L4044,[1]listaMateriales!A:K,11,0),"-"),"Sin producto")</f>
        <v>Sin Producto</v>
      </c>
      <c r="W4044" s="6">
        <f>+IF(OR(K4044="27",K4044="28",K4044="29"),VLOOKUP(L4044,[1]listaMateriales!A:E,5,0),0)*N4044/1000</f>
        <v>0</v>
      </c>
      <c r="X4044" s="6">
        <f>+IF(W4044=0,0,T4044/W4044)</f>
        <v>0</v>
      </c>
      <c r="Y4044" s="1" t="str">
        <f>MID(L4044,14,1)</f>
        <v/>
      </c>
      <c r="Z4044" s="2" t="str">
        <f>IF(IFERROR(FIND("PUL",M4044,1),0)&gt;1,"pulido","no")</f>
        <v>no</v>
      </c>
      <c r="AA4044" s="2" t="str">
        <f>IF(IFERROR(FIND("BIOC",M4044,1),0)&gt;1,"BIOCITY","no")</f>
        <v>no</v>
      </c>
      <c r="AB4044" s="2">
        <f>IFERROR(SEARCH("INT",F4044,1),0)+IFERROR(SEARCH("DEV",F4044,1),0)+IFERROR(SEARCH("FC",F4044,1),0)+IFERROR(SEARCH("USD",F4044,1),0)</f>
        <v>0</v>
      </c>
    </row>
    <row r="4045" spans="20:28" x14ac:dyDescent="0.2">
      <c r="T4045" s="6">
        <f>+S4045*N4045</f>
        <v>0</v>
      </c>
      <c r="U4045" s="6">
        <f>+S4045*Q4045</f>
        <v>0</v>
      </c>
      <c r="V4045" s="1" t="str">
        <f>IF(AB4045=0,IFERROR(VLOOKUP(L4045,[1]listaMateriales!A:K,11,0),"-"),"Sin producto")</f>
        <v>Sin Producto</v>
      </c>
      <c r="W4045" s="6">
        <f>+IF(OR(K4045="27",K4045="28",K4045="29"),VLOOKUP(L4045,[1]listaMateriales!A:E,5,0),0)*N4045/1000</f>
        <v>0</v>
      </c>
      <c r="X4045" s="6">
        <f>+IF(W4045=0,0,T4045/W4045)</f>
        <v>0</v>
      </c>
      <c r="Y4045" s="1" t="str">
        <f>MID(L4045,14,1)</f>
        <v/>
      </c>
      <c r="Z4045" s="2" t="str">
        <f>IF(IFERROR(FIND("PUL",M4045,1),0)&gt;1,"pulido","no")</f>
        <v>no</v>
      </c>
      <c r="AA4045" s="2" t="str">
        <f>IF(IFERROR(FIND("BIOC",M4045,1),0)&gt;1,"BIOCITY","no")</f>
        <v>no</v>
      </c>
      <c r="AB4045" s="2">
        <f>IFERROR(SEARCH("INT",F4045,1),0)+IFERROR(SEARCH("DEV",F4045,1),0)+IFERROR(SEARCH("FC",F4045,1),0)+IFERROR(SEARCH("USD",F4045,1),0)</f>
        <v>0</v>
      </c>
    </row>
    <row r="4046" spans="20:28" x14ac:dyDescent="0.2">
      <c r="T4046" s="6">
        <f>+S4046*N4046</f>
        <v>0</v>
      </c>
      <c r="U4046" s="6">
        <f>+S4046*Q4046</f>
        <v>0</v>
      </c>
      <c r="V4046" s="1" t="str">
        <f>IF(AB4046=0,IFERROR(VLOOKUP(L4046,[1]listaMateriales!A:K,11,0),"-"),"Sin producto")</f>
        <v>Sin Producto</v>
      </c>
      <c r="W4046" s="6">
        <f>+IF(OR(K4046="27",K4046="28",K4046="29"),VLOOKUP(L4046,[1]listaMateriales!A:E,5,0),0)*N4046/1000</f>
        <v>0</v>
      </c>
      <c r="X4046" s="6">
        <f>+IF(W4046=0,0,T4046/W4046)</f>
        <v>0</v>
      </c>
      <c r="Y4046" s="1" t="str">
        <f>MID(L4046,14,1)</f>
        <v/>
      </c>
      <c r="Z4046" s="2" t="str">
        <f>IF(IFERROR(FIND("PUL",M4046,1),0)&gt;1,"pulido","no")</f>
        <v>no</v>
      </c>
      <c r="AA4046" s="2" t="str">
        <f>IF(IFERROR(FIND("BIOC",M4046,1),0)&gt;1,"BIOCITY","no")</f>
        <v>no</v>
      </c>
      <c r="AB4046" s="2">
        <f>IFERROR(SEARCH("INT",F4046,1),0)+IFERROR(SEARCH("DEV",F4046,1),0)+IFERROR(SEARCH("FC",F4046,1),0)+IFERROR(SEARCH("USD",F4046,1),0)</f>
        <v>0</v>
      </c>
    </row>
    <row r="4047" spans="20:28" x14ac:dyDescent="0.2">
      <c r="T4047" s="6">
        <f>+S4047*N4047</f>
        <v>0</v>
      </c>
      <c r="U4047" s="6">
        <f>+S4047*Q4047</f>
        <v>0</v>
      </c>
      <c r="V4047" s="1" t="str">
        <f>IF(AB4047=0,IFERROR(VLOOKUP(L4047,[1]listaMateriales!A:K,11,0),"-"),"Sin producto")</f>
        <v>Sin Producto</v>
      </c>
      <c r="W4047" s="6">
        <f>+IF(OR(K4047="27",K4047="28",K4047="29"),VLOOKUP(L4047,[1]listaMateriales!A:E,5,0),0)*N4047/1000</f>
        <v>0</v>
      </c>
      <c r="X4047" s="6">
        <f>+IF(W4047=0,0,T4047/W4047)</f>
        <v>0</v>
      </c>
      <c r="Y4047" s="1" t="str">
        <f>MID(L4047,14,1)</f>
        <v/>
      </c>
      <c r="Z4047" s="2" t="str">
        <f>IF(IFERROR(FIND("PUL",M4047,1),0)&gt;1,"pulido","no")</f>
        <v>no</v>
      </c>
      <c r="AA4047" s="2" t="str">
        <f>IF(IFERROR(FIND("BIOC",M4047,1),0)&gt;1,"BIOCITY","no")</f>
        <v>no</v>
      </c>
      <c r="AB4047" s="2">
        <f>IFERROR(SEARCH("INT",F4047,1),0)+IFERROR(SEARCH("DEV",F4047,1),0)+IFERROR(SEARCH("FC",F4047,1),0)+IFERROR(SEARCH("USD",F4047,1),0)</f>
        <v>0</v>
      </c>
    </row>
    <row r="4048" spans="20:28" x14ac:dyDescent="0.2">
      <c r="T4048" s="6">
        <f>+S4048*N4048</f>
        <v>0</v>
      </c>
      <c r="U4048" s="6">
        <f>+S4048*Q4048</f>
        <v>0</v>
      </c>
      <c r="V4048" s="1" t="str">
        <f>IF(AB4048=0,IFERROR(VLOOKUP(L4048,[1]listaMateriales!A:K,11,0),"-"),"Sin producto")</f>
        <v>Sin Producto</v>
      </c>
      <c r="W4048" s="6">
        <f>+IF(OR(K4048="27",K4048="28",K4048="29"),VLOOKUP(L4048,[1]listaMateriales!A:E,5,0),0)*N4048/1000</f>
        <v>0</v>
      </c>
      <c r="X4048" s="6">
        <f>+IF(W4048=0,0,T4048/W4048)</f>
        <v>0</v>
      </c>
      <c r="Y4048" s="1" t="str">
        <f>MID(L4048,14,1)</f>
        <v/>
      </c>
      <c r="Z4048" s="2" t="str">
        <f>IF(IFERROR(FIND("PUL",M4048,1),0)&gt;1,"pulido","no")</f>
        <v>no</v>
      </c>
      <c r="AA4048" s="2" t="str">
        <f>IF(IFERROR(FIND("BIOC",M4048,1),0)&gt;1,"BIOCITY","no")</f>
        <v>no</v>
      </c>
      <c r="AB4048" s="2">
        <f>IFERROR(SEARCH("INT",F4048,1),0)+IFERROR(SEARCH("DEV",F4048,1),0)+IFERROR(SEARCH("FC",F4048,1),0)+IFERROR(SEARCH("USD",F4048,1),0)</f>
        <v>0</v>
      </c>
    </row>
    <row r="4049" spans="20:28" x14ac:dyDescent="0.2">
      <c r="T4049" s="6">
        <f>+S4049*N4049</f>
        <v>0</v>
      </c>
      <c r="U4049" s="6">
        <f>+S4049*Q4049</f>
        <v>0</v>
      </c>
      <c r="V4049" s="1" t="str">
        <f>IF(AB4049=0,IFERROR(VLOOKUP(L4049,[1]listaMateriales!A:K,11,0),"-"),"Sin producto")</f>
        <v>Sin Producto</v>
      </c>
      <c r="W4049" s="6">
        <f>+IF(OR(K4049="27",K4049="28",K4049="29"),VLOOKUP(L4049,[1]listaMateriales!A:E,5,0),0)*N4049/1000</f>
        <v>0</v>
      </c>
      <c r="X4049" s="6">
        <f>+IF(W4049=0,0,T4049/W4049)</f>
        <v>0</v>
      </c>
      <c r="Y4049" s="1" t="str">
        <f>MID(L4049,14,1)</f>
        <v/>
      </c>
      <c r="Z4049" s="2" t="str">
        <f>IF(IFERROR(FIND("PUL",M4049,1),0)&gt;1,"pulido","no")</f>
        <v>no</v>
      </c>
      <c r="AA4049" s="2" t="str">
        <f>IF(IFERROR(FIND("BIOC",M4049,1),0)&gt;1,"BIOCITY","no")</f>
        <v>no</v>
      </c>
      <c r="AB4049" s="2">
        <f>IFERROR(SEARCH("INT",F4049,1),0)+IFERROR(SEARCH("DEV",F4049,1),0)+IFERROR(SEARCH("FC",F4049,1),0)+IFERROR(SEARCH("USD",F4049,1),0)</f>
        <v>0</v>
      </c>
    </row>
    <row r="4050" spans="20:28" x14ac:dyDescent="0.2">
      <c r="T4050" s="6">
        <f>+S4050*N4050</f>
        <v>0</v>
      </c>
      <c r="U4050" s="6">
        <f>+S4050*Q4050</f>
        <v>0</v>
      </c>
      <c r="V4050" s="1" t="str">
        <f>IF(AB4050=0,IFERROR(VLOOKUP(L4050,[1]listaMateriales!A:K,11,0),"-"),"Sin producto")</f>
        <v>Sin Producto</v>
      </c>
      <c r="W4050" s="6">
        <f>+IF(OR(K4050="27",K4050="28",K4050="29"),VLOOKUP(L4050,[1]listaMateriales!A:E,5,0),0)*N4050/1000</f>
        <v>0</v>
      </c>
      <c r="X4050" s="6">
        <f>+IF(W4050=0,0,T4050/W4050)</f>
        <v>0</v>
      </c>
      <c r="Y4050" s="1" t="str">
        <f>MID(L4050,14,1)</f>
        <v/>
      </c>
      <c r="Z4050" s="2" t="str">
        <f>IF(IFERROR(FIND("PUL",M4050,1),0)&gt;1,"pulido","no")</f>
        <v>no</v>
      </c>
      <c r="AA4050" s="2" t="str">
        <f>IF(IFERROR(FIND("BIOC",M4050,1),0)&gt;1,"BIOCITY","no")</f>
        <v>no</v>
      </c>
      <c r="AB4050" s="2">
        <f>IFERROR(SEARCH("INT",F4050,1),0)+IFERROR(SEARCH("DEV",F4050,1),0)+IFERROR(SEARCH("FC",F4050,1),0)+IFERROR(SEARCH("USD",F4050,1),0)</f>
        <v>0</v>
      </c>
    </row>
    <row r="4051" spans="20:28" x14ac:dyDescent="0.2">
      <c r="T4051" s="6">
        <f>+S4051*N4051</f>
        <v>0</v>
      </c>
      <c r="U4051" s="6">
        <f>+S4051*Q4051</f>
        <v>0</v>
      </c>
      <c r="V4051" s="1" t="str">
        <f>IF(AB4051=0,IFERROR(VLOOKUP(L4051,[1]listaMateriales!A:K,11,0),"-"),"Sin producto")</f>
        <v>Sin Producto</v>
      </c>
      <c r="W4051" s="6">
        <f>+IF(OR(K4051="27",K4051="28",K4051="29"),VLOOKUP(L4051,[1]listaMateriales!A:E,5,0),0)*N4051/1000</f>
        <v>0</v>
      </c>
      <c r="X4051" s="6">
        <f>+IF(W4051=0,0,T4051/W4051)</f>
        <v>0</v>
      </c>
      <c r="Y4051" s="1" t="str">
        <f>MID(L4051,14,1)</f>
        <v/>
      </c>
      <c r="Z4051" s="2" t="str">
        <f>IF(IFERROR(FIND("PUL",M4051,1),0)&gt;1,"pulido","no")</f>
        <v>no</v>
      </c>
      <c r="AA4051" s="2" t="str">
        <f>IF(IFERROR(FIND("BIOC",M4051,1),0)&gt;1,"BIOCITY","no")</f>
        <v>no</v>
      </c>
      <c r="AB4051" s="2">
        <f>IFERROR(SEARCH("INT",F4051,1),0)+IFERROR(SEARCH("DEV",F4051,1),0)+IFERROR(SEARCH("FC",F4051,1),0)+IFERROR(SEARCH("USD",F4051,1),0)</f>
        <v>0</v>
      </c>
    </row>
    <row r="4052" spans="20:28" x14ac:dyDescent="0.2">
      <c r="T4052" s="6">
        <f>+S4052*N4052</f>
        <v>0</v>
      </c>
      <c r="U4052" s="6">
        <f>+S4052*Q4052</f>
        <v>0</v>
      </c>
      <c r="V4052" s="1" t="str">
        <f>IF(AB4052=0,IFERROR(VLOOKUP(L4052,[1]listaMateriales!A:K,11,0),"-"),"Sin producto")</f>
        <v>Sin Producto</v>
      </c>
      <c r="W4052" s="6">
        <f>+IF(OR(K4052="27",K4052="28",K4052="29"),VLOOKUP(L4052,[1]listaMateriales!A:E,5,0),0)*N4052/1000</f>
        <v>0</v>
      </c>
      <c r="X4052" s="6">
        <f>+IF(W4052=0,0,T4052/W4052)</f>
        <v>0</v>
      </c>
      <c r="Y4052" s="1" t="str">
        <f>MID(L4052,14,1)</f>
        <v/>
      </c>
      <c r="Z4052" s="2" t="str">
        <f>IF(IFERROR(FIND("PUL",M4052,1),0)&gt;1,"pulido","no")</f>
        <v>no</v>
      </c>
      <c r="AA4052" s="2" t="str">
        <f>IF(IFERROR(FIND("BIOC",M4052,1),0)&gt;1,"BIOCITY","no")</f>
        <v>no</v>
      </c>
      <c r="AB4052" s="2">
        <f>IFERROR(SEARCH("INT",F4052,1),0)+IFERROR(SEARCH("DEV",F4052,1),0)+IFERROR(SEARCH("FC",F4052,1),0)+IFERROR(SEARCH("USD",F4052,1),0)</f>
        <v>0</v>
      </c>
    </row>
    <row r="4053" spans="20:28" x14ac:dyDescent="0.2">
      <c r="T4053" s="6">
        <f>+S4053*N4053</f>
        <v>0</v>
      </c>
      <c r="U4053" s="6">
        <f>+S4053*Q4053</f>
        <v>0</v>
      </c>
      <c r="V4053" s="1" t="str">
        <f>IF(AB4053=0,IFERROR(VLOOKUP(L4053,[1]listaMateriales!A:K,11,0),"-"),"Sin producto")</f>
        <v>Sin Producto</v>
      </c>
      <c r="W4053" s="6">
        <f>+IF(OR(K4053="27",K4053="28",K4053="29"),VLOOKUP(L4053,[1]listaMateriales!A:E,5,0),0)*N4053/1000</f>
        <v>0</v>
      </c>
      <c r="X4053" s="6">
        <f>+IF(W4053=0,0,T4053/W4053)</f>
        <v>0</v>
      </c>
      <c r="Y4053" s="1" t="str">
        <f>MID(L4053,14,1)</f>
        <v/>
      </c>
      <c r="Z4053" s="2" t="str">
        <f>IF(IFERROR(FIND("PUL",M4053,1),0)&gt;1,"pulido","no")</f>
        <v>no</v>
      </c>
      <c r="AA4053" s="2" t="str">
        <f>IF(IFERROR(FIND("BIOC",M4053,1),0)&gt;1,"BIOCITY","no")</f>
        <v>no</v>
      </c>
      <c r="AB4053" s="2">
        <f>IFERROR(SEARCH("INT",F4053,1),0)+IFERROR(SEARCH("DEV",F4053,1),0)+IFERROR(SEARCH("FC",F4053,1),0)+IFERROR(SEARCH("USD",F4053,1),0)</f>
        <v>0</v>
      </c>
    </row>
    <row r="4054" spans="20:28" x14ac:dyDescent="0.2">
      <c r="T4054" s="6">
        <f>+S4054*N4054</f>
        <v>0</v>
      </c>
      <c r="U4054" s="6">
        <f>+S4054*Q4054</f>
        <v>0</v>
      </c>
      <c r="V4054" s="1" t="str">
        <f>IF(AB4054=0,IFERROR(VLOOKUP(L4054,[1]listaMateriales!A:K,11,0),"-"),"Sin producto")</f>
        <v>Sin Producto</v>
      </c>
      <c r="W4054" s="6">
        <f>+IF(OR(K4054="27",K4054="28",K4054="29"),VLOOKUP(L4054,[1]listaMateriales!A:E,5,0),0)*N4054/1000</f>
        <v>0</v>
      </c>
      <c r="X4054" s="6">
        <f>+IF(W4054=0,0,T4054/W4054)</f>
        <v>0</v>
      </c>
      <c r="Y4054" s="1" t="str">
        <f>MID(L4054,14,1)</f>
        <v/>
      </c>
      <c r="Z4054" s="2" t="str">
        <f>IF(IFERROR(FIND("PUL",M4054,1),0)&gt;1,"pulido","no")</f>
        <v>no</v>
      </c>
      <c r="AA4054" s="2" t="str">
        <f>IF(IFERROR(FIND("BIOC",M4054,1),0)&gt;1,"BIOCITY","no")</f>
        <v>no</v>
      </c>
      <c r="AB4054" s="2">
        <f>IFERROR(SEARCH("INT",F4054,1),0)+IFERROR(SEARCH("DEV",F4054,1),0)+IFERROR(SEARCH("FC",F4054,1),0)+IFERROR(SEARCH("USD",F4054,1),0)</f>
        <v>0</v>
      </c>
    </row>
    <row r="4055" spans="20:28" x14ac:dyDescent="0.2">
      <c r="T4055" s="6">
        <f>+S4055*N4055</f>
        <v>0</v>
      </c>
      <c r="U4055" s="6">
        <f>+S4055*Q4055</f>
        <v>0</v>
      </c>
      <c r="V4055" s="1" t="str">
        <f>IF(AB4055=0,IFERROR(VLOOKUP(L4055,[1]listaMateriales!A:K,11,0),"-"),"Sin producto")</f>
        <v>Sin Producto</v>
      </c>
      <c r="W4055" s="6">
        <f>+IF(OR(K4055="27",K4055="28",K4055="29"),VLOOKUP(L4055,[1]listaMateriales!A:E,5,0),0)*N4055/1000</f>
        <v>0</v>
      </c>
      <c r="X4055" s="6">
        <f>+IF(W4055=0,0,T4055/W4055)</f>
        <v>0</v>
      </c>
      <c r="Y4055" s="1" t="str">
        <f>MID(L4055,14,1)</f>
        <v/>
      </c>
      <c r="Z4055" s="2" t="str">
        <f>IF(IFERROR(FIND("PUL",M4055,1),0)&gt;1,"pulido","no")</f>
        <v>no</v>
      </c>
      <c r="AA4055" s="2" t="str">
        <f>IF(IFERROR(FIND("BIOC",M4055,1),0)&gt;1,"BIOCITY","no")</f>
        <v>no</v>
      </c>
      <c r="AB4055" s="2">
        <f>IFERROR(SEARCH("INT",F4055,1),0)+IFERROR(SEARCH("DEV",F4055,1),0)+IFERROR(SEARCH("FC",F4055,1),0)+IFERROR(SEARCH("USD",F4055,1),0)</f>
        <v>0</v>
      </c>
    </row>
    <row r="4056" spans="20:28" x14ac:dyDescent="0.2">
      <c r="T4056" s="6">
        <f>+S4056*N4056</f>
        <v>0</v>
      </c>
      <c r="U4056" s="6">
        <f>+S4056*Q4056</f>
        <v>0</v>
      </c>
      <c r="V4056" s="1" t="str">
        <f>IF(AB4056=0,IFERROR(VLOOKUP(L4056,[1]listaMateriales!A:K,11,0),"-"),"Sin producto")</f>
        <v>Sin Producto</v>
      </c>
      <c r="W4056" s="6">
        <f>+IF(OR(K4056="27",K4056="28",K4056="29"),VLOOKUP(L4056,[1]listaMateriales!A:E,5,0),0)*N4056/1000</f>
        <v>0</v>
      </c>
      <c r="X4056" s="6">
        <f>+IF(W4056=0,0,T4056/W4056)</f>
        <v>0</v>
      </c>
      <c r="Y4056" s="1" t="str">
        <f>MID(L4056,14,1)</f>
        <v/>
      </c>
      <c r="Z4056" s="2" t="str">
        <f>IF(IFERROR(FIND("PUL",M4056,1),0)&gt;1,"pulido","no")</f>
        <v>no</v>
      </c>
      <c r="AA4056" s="2" t="str">
        <f>IF(IFERROR(FIND("BIOC",M4056,1),0)&gt;1,"BIOCITY","no")</f>
        <v>no</v>
      </c>
      <c r="AB4056" s="2">
        <f>IFERROR(SEARCH("INT",F4056,1),0)+IFERROR(SEARCH("DEV",F4056,1),0)+IFERROR(SEARCH("FC",F4056,1),0)+IFERROR(SEARCH("USD",F4056,1),0)</f>
        <v>0</v>
      </c>
    </row>
    <row r="4057" spans="20:28" x14ac:dyDescent="0.2">
      <c r="T4057" s="6">
        <f>+S4057*N4057</f>
        <v>0</v>
      </c>
      <c r="U4057" s="6">
        <f>+S4057*Q4057</f>
        <v>0</v>
      </c>
      <c r="V4057" s="1" t="str">
        <f>IF(AB4057=0,IFERROR(VLOOKUP(L4057,[1]listaMateriales!A:K,11,0),"-"),"Sin producto")</f>
        <v>Sin Producto</v>
      </c>
      <c r="W4057" s="6">
        <f>+IF(OR(K4057="27",K4057="28",K4057="29"),VLOOKUP(L4057,[1]listaMateriales!A:E,5,0),0)*N4057/1000</f>
        <v>0</v>
      </c>
      <c r="X4057" s="6">
        <f>+IF(W4057=0,0,T4057/W4057)</f>
        <v>0</v>
      </c>
      <c r="Y4057" s="1" t="str">
        <f>MID(L4057,14,1)</f>
        <v/>
      </c>
      <c r="Z4057" s="2" t="str">
        <f>IF(IFERROR(FIND("PUL",M4057,1),0)&gt;1,"pulido","no")</f>
        <v>no</v>
      </c>
      <c r="AA4057" s="2" t="str">
        <f>IF(IFERROR(FIND("BIOC",M4057,1),0)&gt;1,"BIOCITY","no")</f>
        <v>no</v>
      </c>
      <c r="AB4057" s="2">
        <f>IFERROR(SEARCH("INT",F4057,1),0)+IFERROR(SEARCH("DEV",F4057,1),0)+IFERROR(SEARCH("FC",F4057,1),0)+IFERROR(SEARCH("USD",F4057,1),0)</f>
        <v>0</v>
      </c>
    </row>
    <row r="4058" spans="20:28" x14ac:dyDescent="0.2">
      <c r="T4058" s="6">
        <f>+S4058*N4058</f>
        <v>0</v>
      </c>
      <c r="U4058" s="6">
        <f>+S4058*Q4058</f>
        <v>0</v>
      </c>
      <c r="V4058" s="1" t="str">
        <f>IF(AB4058=0,IFERROR(VLOOKUP(L4058,[1]listaMateriales!A:K,11,0),"-"),"Sin producto")</f>
        <v>Sin Producto</v>
      </c>
      <c r="W4058" s="6">
        <f>+IF(OR(K4058="27",K4058="28",K4058="29"),VLOOKUP(L4058,[1]listaMateriales!A:E,5,0),0)*N4058/1000</f>
        <v>0</v>
      </c>
      <c r="X4058" s="6">
        <f>+IF(W4058=0,0,T4058/W4058)</f>
        <v>0</v>
      </c>
      <c r="Y4058" s="1" t="str">
        <f>MID(L4058,14,1)</f>
        <v/>
      </c>
      <c r="Z4058" s="2" t="str">
        <f>IF(IFERROR(FIND("PUL",M4058,1),0)&gt;1,"pulido","no")</f>
        <v>no</v>
      </c>
      <c r="AA4058" s="2" t="str">
        <f>IF(IFERROR(FIND("BIOC",M4058,1),0)&gt;1,"BIOCITY","no")</f>
        <v>no</v>
      </c>
      <c r="AB4058" s="2">
        <f>IFERROR(SEARCH("INT",F4058,1),0)+IFERROR(SEARCH("DEV",F4058,1),0)+IFERROR(SEARCH("FC",F4058,1),0)+IFERROR(SEARCH("USD",F4058,1),0)</f>
        <v>0</v>
      </c>
    </row>
    <row r="4059" spans="20:28" x14ac:dyDescent="0.2">
      <c r="T4059" s="6">
        <f>+S4059*N4059</f>
        <v>0</v>
      </c>
      <c r="U4059" s="6">
        <f>+S4059*Q4059</f>
        <v>0</v>
      </c>
      <c r="V4059" s="1" t="str">
        <f>IF(AB4059=0,IFERROR(VLOOKUP(L4059,[1]listaMateriales!A:K,11,0),"-"),"Sin producto")</f>
        <v>Sin Producto</v>
      </c>
      <c r="W4059" s="6">
        <f>+IF(OR(K4059="27",K4059="28",K4059="29"),VLOOKUP(L4059,[1]listaMateriales!A:E,5,0),0)*N4059/1000</f>
        <v>0</v>
      </c>
      <c r="X4059" s="6">
        <f>+IF(W4059=0,0,T4059/W4059)</f>
        <v>0</v>
      </c>
      <c r="Y4059" s="1" t="str">
        <f>MID(L4059,14,1)</f>
        <v/>
      </c>
      <c r="Z4059" s="2" t="str">
        <f>IF(IFERROR(FIND("PUL",M4059,1),0)&gt;1,"pulido","no")</f>
        <v>no</v>
      </c>
      <c r="AA4059" s="2" t="str">
        <f>IF(IFERROR(FIND("BIOC",M4059,1),0)&gt;1,"BIOCITY","no")</f>
        <v>no</v>
      </c>
      <c r="AB4059" s="2">
        <f>IFERROR(SEARCH("INT",F4059,1),0)+IFERROR(SEARCH("DEV",F4059,1),0)+IFERROR(SEARCH("FC",F4059,1),0)+IFERROR(SEARCH("USD",F4059,1),0)</f>
        <v>0</v>
      </c>
    </row>
    <row r="4060" spans="20:28" x14ac:dyDescent="0.2">
      <c r="T4060" s="6">
        <f>+S4060*N4060</f>
        <v>0</v>
      </c>
      <c r="U4060" s="6">
        <f>+S4060*Q4060</f>
        <v>0</v>
      </c>
      <c r="V4060" s="1" t="str">
        <f>IF(AB4060=0,IFERROR(VLOOKUP(L4060,[1]listaMateriales!A:K,11,0),"-"),"Sin producto")</f>
        <v>Sin Producto</v>
      </c>
      <c r="W4060" s="6">
        <f>+IF(OR(K4060="27",K4060="28",K4060="29"),VLOOKUP(L4060,[1]listaMateriales!A:E,5,0),0)*N4060/1000</f>
        <v>0</v>
      </c>
      <c r="X4060" s="6">
        <f>+IF(W4060=0,0,T4060/W4060)</f>
        <v>0</v>
      </c>
      <c r="Y4060" s="1" t="str">
        <f>MID(L4060,14,1)</f>
        <v/>
      </c>
      <c r="Z4060" s="2" t="str">
        <f>IF(IFERROR(FIND("PUL",M4060,1),0)&gt;1,"pulido","no")</f>
        <v>no</v>
      </c>
      <c r="AA4060" s="2" t="str">
        <f>IF(IFERROR(FIND("BIOC",M4060,1),0)&gt;1,"BIOCITY","no")</f>
        <v>no</v>
      </c>
      <c r="AB4060" s="2">
        <f>IFERROR(SEARCH("INT",F4060,1),0)+IFERROR(SEARCH("DEV",F4060,1),0)+IFERROR(SEARCH("FC",F4060,1),0)+IFERROR(SEARCH("USD",F4060,1),0)</f>
        <v>0</v>
      </c>
    </row>
    <row r="4061" spans="20:28" x14ac:dyDescent="0.2">
      <c r="T4061" s="6">
        <f>+S4061*N4061</f>
        <v>0</v>
      </c>
      <c r="U4061" s="6">
        <f>+S4061*Q4061</f>
        <v>0</v>
      </c>
      <c r="V4061" s="1" t="str">
        <f>IF(AB4061=0,IFERROR(VLOOKUP(L4061,[1]listaMateriales!A:K,11,0),"-"),"Sin producto")</f>
        <v>Sin Producto</v>
      </c>
      <c r="W4061" s="6">
        <f>+IF(OR(K4061="27",K4061="28",K4061="29"),VLOOKUP(L4061,[1]listaMateriales!A:E,5,0),0)*N4061/1000</f>
        <v>0</v>
      </c>
      <c r="X4061" s="6">
        <f>+IF(W4061=0,0,T4061/W4061)</f>
        <v>0</v>
      </c>
      <c r="Y4061" s="1" t="str">
        <f>MID(L4061,14,1)</f>
        <v/>
      </c>
      <c r="Z4061" s="2" t="str">
        <f>IF(IFERROR(FIND("PUL",M4061,1),0)&gt;1,"pulido","no")</f>
        <v>no</v>
      </c>
      <c r="AA4061" s="2" t="str">
        <f>IF(IFERROR(FIND("BIOC",M4061,1),0)&gt;1,"BIOCITY","no")</f>
        <v>no</v>
      </c>
      <c r="AB4061" s="2">
        <f>IFERROR(SEARCH("INT",F4061,1),0)+IFERROR(SEARCH("DEV",F4061,1),0)+IFERROR(SEARCH("FC",F4061,1),0)+IFERROR(SEARCH("USD",F4061,1),0)</f>
        <v>0</v>
      </c>
    </row>
    <row r="4062" spans="20:28" x14ac:dyDescent="0.2">
      <c r="T4062" s="6">
        <f>+S4062*N4062</f>
        <v>0</v>
      </c>
      <c r="U4062" s="6">
        <f>+S4062*Q4062</f>
        <v>0</v>
      </c>
      <c r="V4062" s="1" t="str">
        <f>IF(AB4062=0,IFERROR(VLOOKUP(L4062,[1]listaMateriales!A:K,11,0),"-"),"Sin producto")</f>
        <v>Sin Producto</v>
      </c>
      <c r="W4062" s="6">
        <f>+IF(OR(K4062="27",K4062="28",K4062="29"),VLOOKUP(L4062,[1]listaMateriales!A:E,5,0),0)*N4062/1000</f>
        <v>0</v>
      </c>
      <c r="X4062" s="6">
        <f>+IF(W4062=0,0,T4062/W4062)</f>
        <v>0</v>
      </c>
      <c r="Y4062" s="1" t="str">
        <f>MID(L4062,14,1)</f>
        <v/>
      </c>
      <c r="Z4062" s="2" t="str">
        <f>IF(IFERROR(FIND("PUL",M4062,1),0)&gt;1,"pulido","no")</f>
        <v>no</v>
      </c>
      <c r="AA4062" s="2" t="str">
        <f>IF(IFERROR(FIND("BIOC",M4062,1),0)&gt;1,"BIOCITY","no")</f>
        <v>no</v>
      </c>
      <c r="AB4062" s="2">
        <f>IFERROR(SEARCH("INT",F4062,1),0)+IFERROR(SEARCH("DEV",F4062,1),0)+IFERROR(SEARCH("FC",F4062,1),0)+IFERROR(SEARCH("USD",F4062,1),0)</f>
        <v>0</v>
      </c>
    </row>
    <row r="4063" spans="20:28" x14ac:dyDescent="0.2">
      <c r="T4063" s="6">
        <f>+S4063*N4063</f>
        <v>0</v>
      </c>
      <c r="U4063" s="6">
        <f>+S4063*Q4063</f>
        <v>0</v>
      </c>
      <c r="V4063" s="1" t="str">
        <f>IF(AB4063=0,IFERROR(VLOOKUP(L4063,[1]listaMateriales!A:K,11,0),"-"),"Sin producto")</f>
        <v>Sin Producto</v>
      </c>
      <c r="W4063" s="6">
        <f>+IF(OR(K4063="27",K4063="28",K4063="29"),VLOOKUP(L4063,[1]listaMateriales!A:E,5,0),0)*N4063/1000</f>
        <v>0</v>
      </c>
      <c r="X4063" s="6">
        <f>+IF(W4063=0,0,T4063/W4063)</f>
        <v>0</v>
      </c>
      <c r="Y4063" s="1" t="str">
        <f>MID(L4063,14,1)</f>
        <v/>
      </c>
      <c r="Z4063" s="2" t="str">
        <f>IF(IFERROR(FIND("PUL",M4063,1),0)&gt;1,"pulido","no")</f>
        <v>no</v>
      </c>
      <c r="AA4063" s="2" t="str">
        <f>IF(IFERROR(FIND("BIOC",M4063,1),0)&gt;1,"BIOCITY","no")</f>
        <v>no</v>
      </c>
      <c r="AB4063" s="2">
        <f>IFERROR(SEARCH("INT",F4063,1),0)+IFERROR(SEARCH("DEV",F4063,1),0)+IFERROR(SEARCH("FC",F4063,1),0)+IFERROR(SEARCH("USD",F4063,1),0)</f>
        <v>0</v>
      </c>
    </row>
    <row r="4064" spans="20:28" x14ac:dyDescent="0.2">
      <c r="T4064" s="6">
        <f>+S4064*N4064</f>
        <v>0</v>
      </c>
      <c r="U4064" s="6">
        <f>+S4064*Q4064</f>
        <v>0</v>
      </c>
      <c r="V4064" s="1" t="str">
        <f>IF(AB4064=0,IFERROR(VLOOKUP(L4064,[1]listaMateriales!A:K,11,0),"-"),"Sin producto")</f>
        <v>Sin Producto</v>
      </c>
      <c r="W4064" s="6">
        <f>+IF(OR(K4064="27",K4064="28",K4064="29"),VLOOKUP(L4064,[1]listaMateriales!A:E,5,0),0)*N4064/1000</f>
        <v>0</v>
      </c>
      <c r="X4064" s="6">
        <f>+IF(W4064=0,0,T4064/W4064)</f>
        <v>0</v>
      </c>
      <c r="Y4064" s="1" t="str">
        <f>MID(L4064,14,1)</f>
        <v/>
      </c>
      <c r="Z4064" s="2" t="str">
        <f>IF(IFERROR(FIND("PUL",M4064,1),0)&gt;1,"pulido","no")</f>
        <v>no</v>
      </c>
      <c r="AA4064" s="2" t="str">
        <f>IF(IFERROR(FIND("BIOC",M4064,1),0)&gt;1,"BIOCITY","no")</f>
        <v>no</v>
      </c>
      <c r="AB4064" s="2">
        <f>IFERROR(SEARCH("INT",F4064,1),0)+IFERROR(SEARCH("DEV",F4064,1),0)+IFERROR(SEARCH("FC",F4064,1),0)+IFERROR(SEARCH("USD",F4064,1),0)</f>
        <v>0</v>
      </c>
    </row>
    <row r="4065" spans="20:28" x14ac:dyDescent="0.2">
      <c r="T4065" s="6">
        <f>+S4065*N4065</f>
        <v>0</v>
      </c>
      <c r="U4065" s="6">
        <f>+S4065*Q4065</f>
        <v>0</v>
      </c>
      <c r="V4065" s="1" t="str">
        <f>IF(AB4065=0,IFERROR(VLOOKUP(L4065,[1]listaMateriales!A:K,11,0),"-"),"Sin producto")</f>
        <v>Sin Producto</v>
      </c>
      <c r="W4065" s="6">
        <f>+IF(OR(K4065="27",K4065="28",K4065="29"),VLOOKUP(L4065,[1]listaMateriales!A:E,5,0),0)*N4065/1000</f>
        <v>0</v>
      </c>
      <c r="X4065" s="6">
        <f>+IF(W4065=0,0,T4065/W4065)</f>
        <v>0</v>
      </c>
      <c r="Y4065" s="1" t="str">
        <f>MID(L4065,14,1)</f>
        <v/>
      </c>
      <c r="Z4065" s="2" t="str">
        <f>IF(IFERROR(FIND("PUL",M4065,1),0)&gt;1,"pulido","no")</f>
        <v>no</v>
      </c>
      <c r="AA4065" s="2" t="str">
        <f>IF(IFERROR(FIND("BIOC",M4065,1),0)&gt;1,"BIOCITY","no")</f>
        <v>no</v>
      </c>
      <c r="AB4065" s="2">
        <f>IFERROR(SEARCH("INT",F4065,1),0)+IFERROR(SEARCH("DEV",F4065,1),0)+IFERROR(SEARCH("FC",F4065,1),0)+IFERROR(SEARCH("USD",F4065,1),0)</f>
        <v>0</v>
      </c>
    </row>
    <row r="4066" spans="20:28" x14ac:dyDescent="0.2">
      <c r="T4066" s="6">
        <f>+S4066*N4066</f>
        <v>0</v>
      </c>
      <c r="U4066" s="6">
        <f>+S4066*Q4066</f>
        <v>0</v>
      </c>
      <c r="V4066" s="1" t="str">
        <f>IF(AB4066=0,IFERROR(VLOOKUP(L4066,[1]listaMateriales!A:K,11,0),"-"),"Sin producto")</f>
        <v>Sin Producto</v>
      </c>
      <c r="W4066" s="6">
        <f>+IF(OR(K4066="27",K4066="28",K4066="29"),VLOOKUP(L4066,[1]listaMateriales!A:E,5,0),0)*N4066/1000</f>
        <v>0</v>
      </c>
      <c r="X4066" s="6">
        <f>+IF(W4066=0,0,T4066/W4066)</f>
        <v>0</v>
      </c>
      <c r="Y4066" s="1" t="str">
        <f>MID(L4066,14,1)</f>
        <v/>
      </c>
      <c r="Z4066" s="2" t="str">
        <f>IF(IFERROR(FIND("PUL",M4066,1),0)&gt;1,"pulido","no")</f>
        <v>no</v>
      </c>
      <c r="AA4066" s="2" t="str">
        <f>IF(IFERROR(FIND("BIOC",M4066,1),0)&gt;1,"BIOCITY","no")</f>
        <v>no</v>
      </c>
      <c r="AB4066" s="2">
        <f>IFERROR(SEARCH("INT",F4066,1),0)+IFERROR(SEARCH("DEV",F4066,1),0)+IFERROR(SEARCH("FC",F4066,1),0)+IFERROR(SEARCH("USD",F4066,1),0)</f>
        <v>0</v>
      </c>
    </row>
    <row r="4067" spans="20:28" x14ac:dyDescent="0.2">
      <c r="T4067" s="6">
        <f>+S4067*N4067</f>
        <v>0</v>
      </c>
      <c r="U4067" s="6">
        <f>+S4067*Q4067</f>
        <v>0</v>
      </c>
      <c r="V4067" s="1" t="str">
        <f>IF(AB4067=0,IFERROR(VLOOKUP(L4067,[1]listaMateriales!A:K,11,0),"-"),"Sin producto")</f>
        <v>Sin Producto</v>
      </c>
      <c r="W4067" s="6">
        <f>+IF(OR(K4067="27",K4067="28",K4067="29"),VLOOKUP(L4067,[1]listaMateriales!A:E,5,0),0)*N4067/1000</f>
        <v>0</v>
      </c>
      <c r="X4067" s="6">
        <f>+IF(W4067=0,0,T4067/W4067)</f>
        <v>0</v>
      </c>
      <c r="Y4067" s="1" t="str">
        <f>MID(L4067,14,1)</f>
        <v/>
      </c>
      <c r="Z4067" s="2" t="str">
        <f>IF(IFERROR(FIND("PUL",M4067,1),0)&gt;1,"pulido","no")</f>
        <v>no</v>
      </c>
      <c r="AA4067" s="2" t="str">
        <f>IF(IFERROR(FIND("BIOC",M4067,1),0)&gt;1,"BIOCITY","no")</f>
        <v>no</v>
      </c>
      <c r="AB4067" s="2">
        <f>IFERROR(SEARCH("INT",F4067,1),0)+IFERROR(SEARCH("DEV",F4067,1),0)+IFERROR(SEARCH("FC",F4067,1),0)+IFERROR(SEARCH("USD",F4067,1),0)</f>
        <v>0</v>
      </c>
    </row>
    <row r="4068" spans="20:28" x14ac:dyDescent="0.2">
      <c r="T4068" s="6">
        <f>+S4068*N4068</f>
        <v>0</v>
      </c>
      <c r="U4068" s="6">
        <f>+S4068*Q4068</f>
        <v>0</v>
      </c>
      <c r="V4068" s="1" t="str">
        <f>IF(AB4068=0,IFERROR(VLOOKUP(L4068,[1]listaMateriales!A:K,11,0),"-"),"Sin producto")</f>
        <v>Sin Producto</v>
      </c>
      <c r="W4068" s="6">
        <f>+IF(OR(K4068="27",K4068="28",K4068="29"),VLOOKUP(L4068,[1]listaMateriales!A:E,5,0),0)*N4068/1000</f>
        <v>0</v>
      </c>
      <c r="X4068" s="6">
        <f>+IF(W4068=0,0,T4068/W4068)</f>
        <v>0</v>
      </c>
      <c r="Y4068" s="1" t="str">
        <f>MID(L4068,14,1)</f>
        <v/>
      </c>
      <c r="Z4068" s="2" t="str">
        <f>IF(IFERROR(FIND("PUL",M4068,1),0)&gt;1,"pulido","no")</f>
        <v>no</v>
      </c>
      <c r="AA4068" s="2" t="str">
        <f>IF(IFERROR(FIND("BIOC",M4068,1),0)&gt;1,"BIOCITY","no")</f>
        <v>no</v>
      </c>
      <c r="AB4068" s="2">
        <f>IFERROR(SEARCH("INT",F4068,1),0)+IFERROR(SEARCH("DEV",F4068,1),0)+IFERROR(SEARCH("FC",F4068,1),0)+IFERROR(SEARCH("USD",F4068,1),0)</f>
        <v>0</v>
      </c>
    </row>
    <row r="4069" spans="20:28" x14ac:dyDescent="0.2">
      <c r="T4069" s="6">
        <f>+S4069*N4069</f>
        <v>0</v>
      </c>
      <c r="U4069" s="6">
        <f>+S4069*Q4069</f>
        <v>0</v>
      </c>
      <c r="V4069" s="1" t="str">
        <f>IF(AB4069=0,IFERROR(VLOOKUP(L4069,[1]listaMateriales!A:K,11,0),"-"),"Sin producto")</f>
        <v>Sin Producto</v>
      </c>
      <c r="W4069" s="6">
        <f>+IF(OR(K4069="27",K4069="28",K4069="29"),VLOOKUP(L4069,[1]listaMateriales!A:E,5,0),0)*N4069/1000</f>
        <v>0</v>
      </c>
      <c r="X4069" s="6">
        <f>+IF(W4069=0,0,T4069/W4069)</f>
        <v>0</v>
      </c>
      <c r="Y4069" s="1" t="str">
        <f>MID(L4069,14,1)</f>
        <v/>
      </c>
      <c r="Z4069" s="2" t="str">
        <f>IF(IFERROR(FIND("PUL",M4069,1),0)&gt;1,"pulido","no")</f>
        <v>no</v>
      </c>
      <c r="AA4069" s="2" t="str">
        <f>IF(IFERROR(FIND("BIOC",M4069,1),0)&gt;1,"BIOCITY","no")</f>
        <v>no</v>
      </c>
      <c r="AB4069" s="2">
        <f>IFERROR(SEARCH("INT",F4069,1),0)+IFERROR(SEARCH("DEV",F4069,1),0)+IFERROR(SEARCH("FC",F4069,1),0)+IFERROR(SEARCH("USD",F4069,1),0)</f>
        <v>0</v>
      </c>
    </row>
    <row r="4070" spans="20:28" x14ac:dyDescent="0.2">
      <c r="T4070" s="6">
        <f>+S4070*N4070</f>
        <v>0</v>
      </c>
      <c r="U4070" s="6">
        <f>+S4070*Q4070</f>
        <v>0</v>
      </c>
      <c r="V4070" s="1" t="str">
        <f>IF(AB4070=0,IFERROR(VLOOKUP(L4070,[1]listaMateriales!A:K,11,0),"-"),"Sin producto")</f>
        <v>Sin Producto</v>
      </c>
      <c r="W4070" s="6">
        <f>+IF(OR(K4070="27",K4070="28",K4070="29"),VLOOKUP(L4070,[1]listaMateriales!A:E,5,0),0)*N4070/1000</f>
        <v>0</v>
      </c>
      <c r="X4070" s="6">
        <f>+IF(W4070=0,0,T4070/W4070)</f>
        <v>0</v>
      </c>
      <c r="Y4070" s="1" t="str">
        <f>MID(L4070,14,1)</f>
        <v/>
      </c>
      <c r="Z4070" s="2" t="str">
        <f>IF(IFERROR(FIND("PUL",M4070,1),0)&gt;1,"pulido","no")</f>
        <v>no</v>
      </c>
      <c r="AA4070" s="2" t="str">
        <f>IF(IFERROR(FIND("BIOC",M4070,1),0)&gt;1,"BIOCITY","no")</f>
        <v>no</v>
      </c>
      <c r="AB4070" s="2">
        <f>IFERROR(SEARCH("INT",F4070,1),0)+IFERROR(SEARCH("DEV",F4070,1),0)+IFERROR(SEARCH("FC",F4070,1),0)+IFERROR(SEARCH("USD",F4070,1),0)</f>
        <v>0</v>
      </c>
    </row>
    <row r="4071" spans="20:28" x14ac:dyDescent="0.2">
      <c r="T4071" s="6">
        <f>+S4071*N4071</f>
        <v>0</v>
      </c>
      <c r="U4071" s="6">
        <f>+S4071*Q4071</f>
        <v>0</v>
      </c>
      <c r="V4071" s="1" t="str">
        <f>IF(AB4071=0,IFERROR(VLOOKUP(L4071,[1]listaMateriales!A:K,11,0),"-"),"Sin producto")</f>
        <v>Sin Producto</v>
      </c>
      <c r="W4071" s="6">
        <f>+IF(OR(K4071="27",K4071="28",K4071="29"),VLOOKUP(L4071,[1]listaMateriales!A:E,5,0),0)*N4071/1000</f>
        <v>0</v>
      </c>
      <c r="X4071" s="6">
        <f>+IF(W4071=0,0,T4071/W4071)</f>
        <v>0</v>
      </c>
      <c r="Y4071" s="1" t="str">
        <f>MID(L4071,14,1)</f>
        <v/>
      </c>
      <c r="Z4071" s="2" t="str">
        <f>IF(IFERROR(FIND("PUL",M4071,1),0)&gt;1,"pulido","no")</f>
        <v>no</v>
      </c>
      <c r="AA4071" s="2" t="str">
        <f>IF(IFERROR(FIND("BIOC",M4071,1),0)&gt;1,"BIOCITY","no")</f>
        <v>no</v>
      </c>
      <c r="AB4071" s="2">
        <f>IFERROR(SEARCH("INT",F4071,1),0)+IFERROR(SEARCH("DEV",F4071,1),0)+IFERROR(SEARCH("FC",F4071,1),0)+IFERROR(SEARCH("USD",F4071,1),0)</f>
        <v>0</v>
      </c>
    </row>
    <row r="4072" spans="20:28" x14ac:dyDescent="0.2">
      <c r="T4072" s="6">
        <f>+S4072*N4072</f>
        <v>0</v>
      </c>
      <c r="U4072" s="6">
        <f>+S4072*Q4072</f>
        <v>0</v>
      </c>
      <c r="V4072" s="1" t="str">
        <f>IF(AB4072=0,IFERROR(VLOOKUP(L4072,[1]listaMateriales!A:K,11,0),"-"),"Sin producto")</f>
        <v>Sin Producto</v>
      </c>
      <c r="W4072" s="6">
        <f>+IF(OR(K4072="27",K4072="28",K4072="29"),VLOOKUP(L4072,[1]listaMateriales!A:E,5,0),0)*N4072/1000</f>
        <v>0</v>
      </c>
      <c r="X4072" s="6">
        <f>+IF(W4072=0,0,T4072/W4072)</f>
        <v>0</v>
      </c>
      <c r="Y4072" s="1" t="str">
        <f>MID(L4072,14,1)</f>
        <v/>
      </c>
      <c r="Z4072" s="2" t="str">
        <f>IF(IFERROR(FIND("PUL",M4072,1),0)&gt;1,"pulido","no")</f>
        <v>no</v>
      </c>
      <c r="AA4072" s="2" t="str">
        <f>IF(IFERROR(FIND("BIOC",M4072,1),0)&gt;1,"BIOCITY","no")</f>
        <v>no</v>
      </c>
      <c r="AB4072" s="2">
        <f>IFERROR(SEARCH("INT",F4072,1),0)+IFERROR(SEARCH("DEV",F4072,1),0)+IFERROR(SEARCH("FC",F4072,1),0)+IFERROR(SEARCH("USD",F4072,1),0)</f>
        <v>0</v>
      </c>
    </row>
    <row r="4073" spans="20:28" x14ac:dyDescent="0.2">
      <c r="T4073" s="6">
        <f>+S4073*N4073</f>
        <v>0</v>
      </c>
      <c r="U4073" s="6">
        <f>+S4073*Q4073</f>
        <v>0</v>
      </c>
      <c r="V4073" s="1" t="str">
        <f>IF(AB4073=0,IFERROR(VLOOKUP(L4073,[1]listaMateriales!A:K,11,0),"-"),"Sin producto")</f>
        <v>Sin Producto</v>
      </c>
      <c r="W4073" s="6">
        <f>+IF(OR(K4073="27",K4073="28",K4073="29"),VLOOKUP(L4073,[1]listaMateriales!A:E,5,0),0)*N4073/1000</f>
        <v>0</v>
      </c>
      <c r="X4073" s="6">
        <f>+IF(W4073=0,0,T4073/W4073)</f>
        <v>0</v>
      </c>
      <c r="Y4073" s="1" t="str">
        <f>MID(L4073,14,1)</f>
        <v/>
      </c>
      <c r="Z4073" s="2" t="str">
        <f>IF(IFERROR(FIND("PUL",M4073,1),0)&gt;1,"pulido","no")</f>
        <v>no</v>
      </c>
      <c r="AA4073" s="2" t="str">
        <f>IF(IFERROR(FIND("BIOC",M4073,1),0)&gt;1,"BIOCITY","no")</f>
        <v>no</v>
      </c>
      <c r="AB4073" s="2">
        <f>IFERROR(SEARCH("INT",F4073,1),0)+IFERROR(SEARCH("DEV",F4073,1),0)+IFERROR(SEARCH("FC",F4073,1),0)+IFERROR(SEARCH("USD",F4073,1),0)</f>
        <v>0</v>
      </c>
    </row>
    <row r="4074" spans="20:28" x14ac:dyDescent="0.2">
      <c r="T4074" s="6">
        <f>+S4074*N4074</f>
        <v>0</v>
      </c>
      <c r="U4074" s="6">
        <f>+S4074*Q4074</f>
        <v>0</v>
      </c>
      <c r="V4074" s="1" t="str">
        <f>IF(AB4074=0,IFERROR(VLOOKUP(L4074,[1]listaMateriales!A:K,11,0),"-"),"Sin producto")</f>
        <v>Sin Producto</v>
      </c>
      <c r="W4074" s="6">
        <f>+IF(OR(K4074="27",K4074="28",K4074="29"),VLOOKUP(L4074,[1]listaMateriales!A:E,5,0),0)*N4074/1000</f>
        <v>0</v>
      </c>
      <c r="X4074" s="6">
        <f>+IF(W4074=0,0,T4074/W4074)</f>
        <v>0</v>
      </c>
      <c r="Y4074" s="1" t="str">
        <f>MID(L4074,14,1)</f>
        <v/>
      </c>
      <c r="Z4074" s="2" t="str">
        <f>IF(IFERROR(FIND("PUL",M4074,1),0)&gt;1,"pulido","no")</f>
        <v>no</v>
      </c>
      <c r="AA4074" s="2" t="str">
        <f>IF(IFERROR(FIND("BIOC",M4074,1),0)&gt;1,"BIOCITY","no")</f>
        <v>no</v>
      </c>
      <c r="AB4074" s="2">
        <f>IFERROR(SEARCH("INT",F4074,1),0)+IFERROR(SEARCH("DEV",F4074,1),0)+IFERROR(SEARCH("FC",F4074,1),0)+IFERROR(SEARCH("USD",F4074,1),0)</f>
        <v>0</v>
      </c>
    </row>
    <row r="4075" spans="20:28" x14ac:dyDescent="0.2">
      <c r="T4075" s="6">
        <f>+S4075*N4075</f>
        <v>0</v>
      </c>
      <c r="U4075" s="6">
        <f>+S4075*Q4075</f>
        <v>0</v>
      </c>
      <c r="V4075" s="1" t="str">
        <f>IF(AB4075=0,IFERROR(VLOOKUP(L4075,[1]listaMateriales!A:K,11,0),"-"),"Sin producto")</f>
        <v>Sin Producto</v>
      </c>
      <c r="W4075" s="6">
        <f>+IF(OR(K4075="27",K4075="28",K4075="29"),VLOOKUP(L4075,[1]listaMateriales!A:E,5,0),0)*N4075/1000</f>
        <v>0</v>
      </c>
      <c r="X4075" s="6">
        <f>+IF(W4075=0,0,T4075/W4075)</f>
        <v>0</v>
      </c>
      <c r="Y4075" s="1" t="str">
        <f>MID(L4075,14,1)</f>
        <v/>
      </c>
      <c r="Z4075" s="2" t="str">
        <f>IF(IFERROR(FIND("PUL",M4075,1),0)&gt;1,"pulido","no")</f>
        <v>no</v>
      </c>
      <c r="AA4075" s="2" t="str">
        <f>IF(IFERROR(FIND("BIOC",M4075,1),0)&gt;1,"BIOCITY","no")</f>
        <v>no</v>
      </c>
      <c r="AB4075" s="2">
        <f>IFERROR(SEARCH("INT",F4075,1),0)+IFERROR(SEARCH("DEV",F4075,1),0)+IFERROR(SEARCH("FC",F4075,1),0)+IFERROR(SEARCH("USD",F4075,1),0)</f>
        <v>0</v>
      </c>
    </row>
    <row r="4076" spans="20:28" x14ac:dyDescent="0.2">
      <c r="T4076" s="6">
        <f>+S4076*N4076</f>
        <v>0</v>
      </c>
      <c r="U4076" s="6">
        <f>+S4076*Q4076</f>
        <v>0</v>
      </c>
      <c r="V4076" s="1" t="str">
        <f>IF(AB4076=0,IFERROR(VLOOKUP(L4076,[1]listaMateriales!A:K,11,0),"-"),"Sin producto")</f>
        <v>Sin Producto</v>
      </c>
      <c r="W4076" s="6">
        <f>+IF(OR(K4076="27",K4076="28",K4076="29"),VLOOKUP(L4076,[1]listaMateriales!A:E,5,0),0)*N4076/1000</f>
        <v>0</v>
      </c>
      <c r="X4076" s="6">
        <f>+IF(W4076=0,0,T4076/W4076)</f>
        <v>0</v>
      </c>
      <c r="Y4076" s="1" t="str">
        <f>MID(L4076,14,1)</f>
        <v/>
      </c>
      <c r="Z4076" s="2" t="str">
        <f>IF(IFERROR(FIND("PUL",M4076,1),0)&gt;1,"pulido","no")</f>
        <v>no</v>
      </c>
      <c r="AA4076" s="2" t="str">
        <f>IF(IFERROR(FIND("BIOC",M4076,1),0)&gt;1,"BIOCITY","no")</f>
        <v>no</v>
      </c>
      <c r="AB4076" s="2">
        <f>IFERROR(SEARCH("INT",F4076,1),0)+IFERROR(SEARCH("DEV",F4076,1),0)+IFERROR(SEARCH("FC",F4076,1),0)+IFERROR(SEARCH("USD",F4076,1),0)</f>
        <v>0</v>
      </c>
    </row>
    <row r="4077" spans="20:28" x14ac:dyDescent="0.2">
      <c r="T4077" s="6">
        <f>+S4077*N4077</f>
        <v>0</v>
      </c>
      <c r="U4077" s="6">
        <f>+S4077*Q4077</f>
        <v>0</v>
      </c>
      <c r="V4077" s="1" t="str">
        <f>IF(AB4077=0,IFERROR(VLOOKUP(L4077,[1]listaMateriales!A:K,11,0),"-"),"Sin producto")</f>
        <v>Sin Producto</v>
      </c>
      <c r="W4077" s="6">
        <f>+IF(OR(K4077="27",K4077="28",K4077="29"),VLOOKUP(L4077,[1]listaMateriales!A:E,5,0),0)*N4077/1000</f>
        <v>0</v>
      </c>
      <c r="X4077" s="6">
        <f>+IF(W4077=0,0,T4077/W4077)</f>
        <v>0</v>
      </c>
      <c r="Y4077" s="1" t="str">
        <f>MID(L4077,14,1)</f>
        <v/>
      </c>
      <c r="Z4077" s="2" t="str">
        <f>IF(IFERROR(FIND("PUL",M4077,1),0)&gt;1,"pulido","no")</f>
        <v>no</v>
      </c>
      <c r="AA4077" s="2" t="str">
        <f>IF(IFERROR(FIND("BIOC",M4077,1),0)&gt;1,"BIOCITY","no")</f>
        <v>no</v>
      </c>
      <c r="AB4077" s="2">
        <f>IFERROR(SEARCH("INT",F4077,1),0)+IFERROR(SEARCH("DEV",F4077,1),0)+IFERROR(SEARCH("FC",F4077,1),0)+IFERROR(SEARCH("USD",F4077,1),0)</f>
        <v>0</v>
      </c>
    </row>
    <row r="4078" spans="20:28" x14ac:dyDescent="0.2">
      <c r="T4078" s="6">
        <f>+S4078*N4078</f>
        <v>0</v>
      </c>
      <c r="U4078" s="6">
        <f>+S4078*Q4078</f>
        <v>0</v>
      </c>
      <c r="V4078" s="1" t="str">
        <f>IF(AB4078=0,IFERROR(VLOOKUP(L4078,[1]listaMateriales!A:K,11,0),"-"),"Sin producto")</f>
        <v>Sin Producto</v>
      </c>
      <c r="W4078" s="6">
        <f>+IF(OR(K4078="27",K4078="28",K4078="29"),VLOOKUP(L4078,[1]listaMateriales!A:E,5,0),0)*N4078/1000</f>
        <v>0</v>
      </c>
      <c r="X4078" s="6">
        <f>+IF(W4078=0,0,T4078/W4078)</f>
        <v>0</v>
      </c>
      <c r="Y4078" s="1" t="str">
        <f>MID(L4078,14,1)</f>
        <v/>
      </c>
      <c r="Z4078" s="2" t="str">
        <f>IF(IFERROR(FIND("PUL",M4078,1),0)&gt;1,"pulido","no")</f>
        <v>no</v>
      </c>
      <c r="AA4078" s="2" t="str">
        <f>IF(IFERROR(FIND("BIOC",M4078,1),0)&gt;1,"BIOCITY","no")</f>
        <v>no</v>
      </c>
      <c r="AB4078" s="2">
        <f>IFERROR(SEARCH("INT",F4078,1),0)+IFERROR(SEARCH("DEV",F4078,1),0)+IFERROR(SEARCH("FC",F4078,1),0)+IFERROR(SEARCH("USD",F4078,1),0)</f>
        <v>0</v>
      </c>
    </row>
    <row r="4079" spans="20:28" x14ac:dyDescent="0.2">
      <c r="T4079" s="6">
        <f>+S4079*N4079</f>
        <v>0</v>
      </c>
      <c r="U4079" s="6">
        <f>+S4079*Q4079</f>
        <v>0</v>
      </c>
      <c r="V4079" s="1" t="str">
        <f>IF(AB4079=0,IFERROR(VLOOKUP(L4079,[1]listaMateriales!A:K,11,0),"-"),"Sin producto")</f>
        <v>Sin Producto</v>
      </c>
      <c r="W4079" s="6">
        <f>+IF(OR(K4079="27",K4079="28",K4079="29"),VLOOKUP(L4079,[1]listaMateriales!A:E,5,0),0)*N4079/1000</f>
        <v>0</v>
      </c>
      <c r="X4079" s="6">
        <f>+IF(W4079=0,0,T4079/W4079)</f>
        <v>0</v>
      </c>
      <c r="Y4079" s="1" t="str">
        <f>MID(L4079,14,1)</f>
        <v/>
      </c>
      <c r="Z4079" s="2" t="str">
        <f>IF(IFERROR(FIND("PUL",M4079,1),0)&gt;1,"pulido","no")</f>
        <v>no</v>
      </c>
      <c r="AA4079" s="2" t="str">
        <f>IF(IFERROR(FIND("BIOC",M4079,1),0)&gt;1,"BIOCITY","no")</f>
        <v>no</v>
      </c>
      <c r="AB4079" s="2">
        <f>IFERROR(SEARCH("INT",F4079,1),0)+IFERROR(SEARCH("DEV",F4079,1),0)+IFERROR(SEARCH("FC",F4079,1),0)+IFERROR(SEARCH("USD",F4079,1),0)</f>
        <v>0</v>
      </c>
    </row>
    <row r="4080" spans="20:28" x14ac:dyDescent="0.2">
      <c r="T4080" s="6">
        <f>+S4080*N4080</f>
        <v>0</v>
      </c>
      <c r="U4080" s="6">
        <f>+S4080*Q4080</f>
        <v>0</v>
      </c>
      <c r="V4080" s="1" t="str">
        <f>IF(AB4080=0,IFERROR(VLOOKUP(L4080,[1]listaMateriales!A:K,11,0),"-"),"Sin producto")</f>
        <v>Sin Producto</v>
      </c>
      <c r="W4080" s="6">
        <f>+IF(OR(K4080="27",K4080="28",K4080="29"),VLOOKUP(L4080,[1]listaMateriales!A:E,5,0),0)*N4080/1000</f>
        <v>0</v>
      </c>
      <c r="X4080" s="6">
        <f>+IF(W4080=0,0,T4080/W4080)</f>
        <v>0</v>
      </c>
      <c r="Y4080" s="1" t="str">
        <f>MID(L4080,14,1)</f>
        <v/>
      </c>
      <c r="Z4080" s="2" t="str">
        <f>IF(IFERROR(FIND("PUL",M4080,1),0)&gt;1,"pulido","no")</f>
        <v>no</v>
      </c>
      <c r="AA4080" s="2" t="str">
        <f>IF(IFERROR(FIND("BIOC",M4080,1),0)&gt;1,"BIOCITY","no")</f>
        <v>no</v>
      </c>
      <c r="AB4080" s="2">
        <f>IFERROR(SEARCH("INT",F4080,1),0)+IFERROR(SEARCH("DEV",F4080,1),0)+IFERROR(SEARCH("FC",F4080,1),0)+IFERROR(SEARCH("USD",F4080,1),0)</f>
        <v>0</v>
      </c>
    </row>
    <row r="4081" spans="20:28" x14ac:dyDescent="0.2">
      <c r="T4081" s="6">
        <f>+S4081*N4081</f>
        <v>0</v>
      </c>
      <c r="U4081" s="6">
        <f>+S4081*Q4081</f>
        <v>0</v>
      </c>
      <c r="V4081" s="1" t="str">
        <f>IF(AB4081=0,IFERROR(VLOOKUP(L4081,[1]listaMateriales!A:K,11,0),"-"),"Sin producto")</f>
        <v>Sin Producto</v>
      </c>
      <c r="W4081" s="6">
        <f>+IF(OR(K4081="27",K4081="28",K4081="29"),VLOOKUP(L4081,[1]listaMateriales!A:E,5,0),0)*N4081/1000</f>
        <v>0</v>
      </c>
      <c r="X4081" s="6">
        <f>+IF(W4081=0,0,T4081/W4081)</f>
        <v>0</v>
      </c>
      <c r="Y4081" s="1" t="str">
        <f>MID(L4081,14,1)</f>
        <v/>
      </c>
      <c r="Z4081" s="2" t="str">
        <f>IF(IFERROR(FIND("PUL",M4081,1),0)&gt;1,"pulido","no")</f>
        <v>no</v>
      </c>
      <c r="AA4081" s="2" t="str">
        <f>IF(IFERROR(FIND("BIOC",M4081,1),0)&gt;1,"BIOCITY","no")</f>
        <v>no</v>
      </c>
      <c r="AB4081" s="2">
        <f>IFERROR(SEARCH("INT",F4081,1),0)+IFERROR(SEARCH("DEV",F4081,1),0)+IFERROR(SEARCH("FC",F4081,1),0)+IFERROR(SEARCH("USD",F4081,1),0)</f>
        <v>0</v>
      </c>
    </row>
    <row r="4082" spans="20:28" x14ac:dyDescent="0.2">
      <c r="T4082" s="6">
        <f>+S4082*N4082</f>
        <v>0</v>
      </c>
      <c r="U4082" s="6">
        <f>+S4082*Q4082</f>
        <v>0</v>
      </c>
      <c r="V4082" s="1" t="str">
        <f>IF(AB4082=0,IFERROR(VLOOKUP(L4082,[1]listaMateriales!A:K,11,0),"-"),"Sin producto")</f>
        <v>Sin Producto</v>
      </c>
      <c r="W4082" s="6">
        <f>+IF(OR(K4082="27",K4082="28",K4082="29"),VLOOKUP(L4082,[1]listaMateriales!A:E,5,0),0)*N4082/1000</f>
        <v>0</v>
      </c>
      <c r="X4082" s="6">
        <f>+IF(W4082=0,0,T4082/W4082)</f>
        <v>0</v>
      </c>
      <c r="Y4082" s="1" t="str">
        <f>MID(L4082,14,1)</f>
        <v/>
      </c>
      <c r="Z4082" s="2" t="str">
        <f>IF(IFERROR(FIND("PUL",M4082,1),0)&gt;1,"pulido","no")</f>
        <v>no</v>
      </c>
      <c r="AA4082" s="2" t="str">
        <f>IF(IFERROR(FIND("BIOC",M4082,1),0)&gt;1,"BIOCITY","no")</f>
        <v>no</v>
      </c>
      <c r="AB4082" s="2">
        <f>IFERROR(SEARCH("INT",F4082,1),0)+IFERROR(SEARCH("DEV",F4082,1),0)+IFERROR(SEARCH("FC",F4082,1),0)+IFERROR(SEARCH("USD",F4082,1),0)</f>
        <v>0</v>
      </c>
    </row>
    <row r="4083" spans="20:28" x14ac:dyDescent="0.2">
      <c r="T4083" s="6">
        <f>+S4083*N4083</f>
        <v>0</v>
      </c>
      <c r="U4083" s="6">
        <f>+S4083*Q4083</f>
        <v>0</v>
      </c>
      <c r="V4083" s="1" t="str">
        <f>IF(AB4083=0,IFERROR(VLOOKUP(L4083,[1]listaMateriales!A:K,11,0),"-"),"Sin producto")</f>
        <v>Sin Producto</v>
      </c>
      <c r="W4083" s="6">
        <f>+IF(OR(K4083="27",K4083="28",K4083="29"),VLOOKUP(L4083,[1]listaMateriales!A:E,5,0),0)*N4083/1000</f>
        <v>0</v>
      </c>
      <c r="X4083" s="6">
        <f>+IF(W4083=0,0,T4083/W4083)</f>
        <v>0</v>
      </c>
      <c r="Y4083" s="1" t="str">
        <f>MID(L4083,14,1)</f>
        <v/>
      </c>
      <c r="Z4083" s="2" t="str">
        <f>IF(IFERROR(FIND("PUL",M4083,1),0)&gt;1,"pulido","no")</f>
        <v>no</v>
      </c>
      <c r="AA4083" s="2" t="str">
        <f>IF(IFERROR(FIND("BIOC",M4083,1),0)&gt;1,"BIOCITY","no")</f>
        <v>no</v>
      </c>
      <c r="AB4083" s="2">
        <f>IFERROR(SEARCH("INT",F4083,1),0)+IFERROR(SEARCH("DEV",F4083,1),0)+IFERROR(SEARCH("FC",F4083,1),0)+IFERROR(SEARCH("USD",F4083,1),0)</f>
        <v>0</v>
      </c>
    </row>
    <row r="4084" spans="20:28" x14ac:dyDescent="0.2">
      <c r="T4084" s="6">
        <f>+S4084*N4084</f>
        <v>0</v>
      </c>
      <c r="U4084" s="6">
        <f>+S4084*Q4084</f>
        <v>0</v>
      </c>
      <c r="V4084" s="1" t="str">
        <f>IF(AB4084=0,IFERROR(VLOOKUP(L4084,[1]listaMateriales!A:K,11,0),"-"),"Sin producto")</f>
        <v>Sin Producto</v>
      </c>
      <c r="W4084" s="6">
        <f>+IF(OR(K4084="27",K4084="28",K4084="29"),VLOOKUP(L4084,[1]listaMateriales!A:E,5,0),0)*N4084/1000</f>
        <v>0</v>
      </c>
      <c r="X4084" s="6">
        <f>+IF(W4084=0,0,T4084/W4084)</f>
        <v>0</v>
      </c>
      <c r="Y4084" s="1" t="str">
        <f>MID(L4084,14,1)</f>
        <v/>
      </c>
      <c r="Z4084" s="2" t="str">
        <f>IF(IFERROR(FIND("PUL",M4084,1),0)&gt;1,"pulido","no")</f>
        <v>no</v>
      </c>
      <c r="AA4084" s="2" t="str">
        <f>IF(IFERROR(FIND("BIOC",M4084,1),0)&gt;1,"BIOCITY","no")</f>
        <v>no</v>
      </c>
      <c r="AB4084" s="2">
        <f>IFERROR(SEARCH("INT",F4084,1),0)+IFERROR(SEARCH("DEV",F4084,1),0)+IFERROR(SEARCH("FC",F4084,1),0)+IFERROR(SEARCH("USD",F4084,1),0)</f>
        <v>0</v>
      </c>
    </row>
    <row r="4085" spans="20:28" x14ac:dyDescent="0.2">
      <c r="T4085" s="6">
        <f>+S4085*N4085</f>
        <v>0</v>
      </c>
      <c r="U4085" s="6">
        <f>+S4085*Q4085</f>
        <v>0</v>
      </c>
      <c r="V4085" s="1" t="str">
        <f>IF(AB4085=0,IFERROR(VLOOKUP(L4085,[1]listaMateriales!A:K,11,0),"-"),"Sin producto")</f>
        <v>Sin Producto</v>
      </c>
      <c r="W4085" s="6">
        <f>+IF(OR(K4085="27",K4085="28",K4085="29"),VLOOKUP(L4085,[1]listaMateriales!A:E,5,0),0)*N4085/1000</f>
        <v>0</v>
      </c>
      <c r="X4085" s="6">
        <f>+IF(W4085=0,0,T4085/W4085)</f>
        <v>0</v>
      </c>
      <c r="Y4085" s="1" t="str">
        <f>MID(L4085,14,1)</f>
        <v/>
      </c>
      <c r="Z4085" s="2" t="str">
        <f>IF(IFERROR(FIND("PUL",M4085,1),0)&gt;1,"pulido","no")</f>
        <v>no</v>
      </c>
      <c r="AA4085" s="2" t="str">
        <f>IF(IFERROR(FIND("BIOC",M4085,1),0)&gt;1,"BIOCITY","no")</f>
        <v>no</v>
      </c>
      <c r="AB4085" s="2">
        <f>IFERROR(SEARCH("INT",F4085,1),0)+IFERROR(SEARCH("DEV",F4085,1),0)+IFERROR(SEARCH("FC",F4085,1),0)+IFERROR(SEARCH("USD",F4085,1),0)</f>
        <v>0</v>
      </c>
    </row>
    <row r="4086" spans="20:28" x14ac:dyDescent="0.2">
      <c r="T4086" s="6">
        <f>+S4086*N4086</f>
        <v>0</v>
      </c>
      <c r="U4086" s="6">
        <f>+S4086*Q4086</f>
        <v>0</v>
      </c>
      <c r="V4086" s="1" t="str">
        <f>IF(AB4086=0,IFERROR(VLOOKUP(L4086,[1]listaMateriales!A:K,11,0),"-"),"Sin producto")</f>
        <v>Sin Producto</v>
      </c>
      <c r="W4086" s="6">
        <f>+IF(OR(K4086="27",K4086="28",K4086="29"),VLOOKUP(L4086,[1]listaMateriales!A:E,5,0),0)*N4086/1000</f>
        <v>0</v>
      </c>
      <c r="X4086" s="6">
        <f>+IF(W4086=0,0,T4086/W4086)</f>
        <v>0</v>
      </c>
      <c r="Y4086" s="1" t="str">
        <f>MID(L4086,14,1)</f>
        <v/>
      </c>
      <c r="Z4086" s="2" t="str">
        <f>IF(IFERROR(FIND("PUL",M4086,1),0)&gt;1,"pulido","no")</f>
        <v>no</v>
      </c>
      <c r="AA4086" s="2" t="str">
        <f>IF(IFERROR(FIND("BIOC",M4086,1),0)&gt;1,"BIOCITY","no")</f>
        <v>no</v>
      </c>
      <c r="AB4086" s="2">
        <f>IFERROR(SEARCH("INT",F4086,1),0)+IFERROR(SEARCH("DEV",F4086,1),0)+IFERROR(SEARCH("FC",F4086,1),0)+IFERROR(SEARCH("USD",F4086,1),0)</f>
        <v>0</v>
      </c>
    </row>
    <row r="4087" spans="20:28" x14ac:dyDescent="0.2">
      <c r="T4087" s="6">
        <f>+S4087*N4087</f>
        <v>0</v>
      </c>
      <c r="U4087" s="6">
        <f>+S4087*Q4087</f>
        <v>0</v>
      </c>
      <c r="V4087" s="1" t="str">
        <f>IF(AB4087=0,IFERROR(VLOOKUP(L4087,[1]listaMateriales!A:K,11,0),"-"),"Sin producto")</f>
        <v>Sin Producto</v>
      </c>
      <c r="W4087" s="6">
        <f>+IF(OR(K4087="27",K4087="28",K4087="29"),VLOOKUP(L4087,[1]listaMateriales!A:E,5,0),0)*N4087/1000</f>
        <v>0</v>
      </c>
      <c r="X4087" s="6">
        <f>+IF(W4087=0,0,T4087/W4087)</f>
        <v>0</v>
      </c>
      <c r="Y4087" s="1" t="str">
        <f>MID(L4087,14,1)</f>
        <v/>
      </c>
      <c r="Z4087" s="2" t="str">
        <f>IF(IFERROR(FIND("PUL",M4087,1),0)&gt;1,"pulido","no")</f>
        <v>no</v>
      </c>
      <c r="AA4087" s="2" t="str">
        <f>IF(IFERROR(FIND("BIOC",M4087,1),0)&gt;1,"BIOCITY","no")</f>
        <v>no</v>
      </c>
      <c r="AB4087" s="2">
        <f>IFERROR(SEARCH("INT",F4087,1),0)+IFERROR(SEARCH("DEV",F4087,1),0)+IFERROR(SEARCH("FC",F4087,1),0)+IFERROR(SEARCH("USD",F4087,1),0)</f>
        <v>0</v>
      </c>
    </row>
    <row r="4088" spans="20:28" x14ac:dyDescent="0.2">
      <c r="T4088" s="6">
        <f>+S4088*N4088</f>
        <v>0</v>
      </c>
      <c r="U4088" s="6">
        <f>+S4088*Q4088</f>
        <v>0</v>
      </c>
      <c r="V4088" s="1" t="str">
        <f>IF(AB4088=0,IFERROR(VLOOKUP(L4088,[1]listaMateriales!A:K,11,0),"-"),"Sin producto")</f>
        <v>Sin Producto</v>
      </c>
      <c r="W4088" s="6">
        <f>+IF(OR(K4088="27",K4088="28",K4088="29"),VLOOKUP(L4088,[1]listaMateriales!A:E,5,0),0)*N4088/1000</f>
        <v>0</v>
      </c>
      <c r="X4088" s="6">
        <f>+IF(W4088=0,0,T4088/W4088)</f>
        <v>0</v>
      </c>
      <c r="Y4088" s="1" t="str">
        <f>MID(L4088,14,1)</f>
        <v/>
      </c>
      <c r="Z4088" s="2" t="str">
        <f>IF(IFERROR(FIND("PUL",M4088,1),0)&gt;1,"pulido","no")</f>
        <v>no</v>
      </c>
      <c r="AA4088" s="2" t="str">
        <f>IF(IFERROR(FIND("BIOC",M4088,1),0)&gt;1,"BIOCITY","no")</f>
        <v>no</v>
      </c>
      <c r="AB4088" s="2">
        <f>IFERROR(SEARCH("INT",F4088,1),0)+IFERROR(SEARCH("DEV",F4088,1),0)+IFERROR(SEARCH("FC",F4088,1),0)+IFERROR(SEARCH("USD",F4088,1),0)</f>
        <v>0</v>
      </c>
    </row>
    <row r="4089" spans="20:28" x14ac:dyDescent="0.2">
      <c r="T4089" s="6">
        <f>+S4089*N4089</f>
        <v>0</v>
      </c>
      <c r="U4089" s="6">
        <f>+S4089*Q4089</f>
        <v>0</v>
      </c>
      <c r="V4089" s="1" t="str">
        <f>IF(AB4089=0,IFERROR(VLOOKUP(L4089,[1]listaMateriales!A:K,11,0),"-"),"Sin producto")</f>
        <v>Sin Producto</v>
      </c>
      <c r="W4089" s="6">
        <f>+IF(OR(K4089="27",K4089="28",K4089="29"),VLOOKUP(L4089,[1]listaMateriales!A:E,5,0),0)*N4089/1000</f>
        <v>0</v>
      </c>
      <c r="X4089" s="6">
        <f>+IF(W4089=0,0,T4089/W4089)</f>
        <v>0</v>
      </c>
      <c r="Y4089" s="1" t="str">
        <f>MID(L4089,14,1)</f>
        <v/>
      </c>
      <c r="Z4089" s="2" t="str">
        <f>IF(IFERROR(FIND("PUL",M4089,1),0)&gt;1,"pulido","no")</f>
        <v>no</v>
      </c>
      <c r="AA4089" s="2" t="str">
        <f>IF(IFERROR(FIND("BIOC",M4089,1),0)&gt;1,"BIOCITY","no")</f>
        <v>no</v>
      </c>
      <c r="AB4089" s="2">
        <f>IFERROR(SEARCH("INT",F4089,1),0)+IFERROR(SEARCH("DEV",F4089,1),0)+IFERROR(SEARCH("FC",F4089,1),0)+IFERROR(SEARCH("USD",F4089,1),0)</f>
        <v>0</v>
      </c>
    </row>
    <row r="4090" spans="20:28" x14ac:dyDescent="0.2">
      <c r="T4090" s="6">
        <f>+S4090*N4090</f>
        <v>0</v>
      </c>
      <c r="U4090" s="6">
        <f>+S4090*Q4090</f>
        <v>0</v>
      </c>
      <c r="V4090" s="1" t="str">
        <f>IF(AB4090=0,IFERROR(VLOOKUP(L4090,[1]listaMateriales!A:K,11,0),"-"),"Sin producto")</f>
        <v>Sin Producto</v>
      </c>
      <c r="W4090" s="6">
        <f>+IF(OR(K4090="27",K4090="28",K4090="29"),VLOOKUP(L4090,[1]listaMateriales!A:E,5,0),0)*N4090/1000</f>
        <v>0</v>
      </c>
      <c r="X4090" s="6">
        <f>+IF(W4090=0,0,T4090/W4090)</f>
        <v>0</v>
      </c>
      <c r="Y4090" s="1" t="str">
        <f>MID(L4090,14,1)</f>
        <v/>
      </c>
      <c r="Z4090" s="2" t="str">
        <f>IF(IFERROR(FIND("PUL",M4090,1),0)&gt;1,"pulido","no")</f>
        <v>no</v>
      </c>
      <c r="AA4090" s="2" t="str">
        <f>IF(IFERROR(FIND("BIOC",M4090,1),0)&gt;1,"BIOCITY","no")</f>
        <v>no</v>
      </c>
      <c r="AB4090" s="2">
        <f>IFERROR(SEARCH("INT",F4090,1),0)+IFERROR(SEARCH("DEV",F4090,1),0)+IFERROR(SEARCH("FC",F4090,1),0)+IFERROR(SEARCH("USD",F4090,1),0)</f>
        <v>0</v>
      </c>
    </row>
    <row r="4091" spans="20:28" x14ac:dyDescent="0.2">
      <c r="T4091" s="6">
        <f>+S4091*N4091</f>
        <v>0</v>
      </c>
      <c r="U4091" s="6">
        <f>+S4091*Q4091</f>
        <v>0</v>
      </c>
      <c r="V4091" s="1" t="str">
        <f>IF(AB4091=0,IFERROR(VLOOKUP(L4091,[1]listaMateriales!A:K,11,0),"-"),"Sin producto")</f>
        <v>Sin Producto</v>
      </c>
      <c r="W4091" s="6">
        <f>+IF(OR(K4091="27",K4091="28",K4091="29"),VLOOKUP(L4091,[1]listaMateriales!A:E,5,0),0)*N4091/1000</f>
        <v>0</v>
      </c>
      <c r="X4091" s="6">
        <f>+IF(W4091=0,0,T4091/W4091)</f>
        <v>0</v>
      </c>
      <c r="Y4091" s="1" t="str">
        <f>MID(L4091,14,1)</f>
        <v/>
      </c>
      <c r="Z4091" s="2" t="str">
        <f>IF(IFERROR(FIND("PUL",M4091,1),0)&gt;1,"pulido","no")</f>
        <v>no</v>
      </c>
      <c r="AA4091" s="2" t="str">
        <f>IF(IFERROR(FIND("BIOC",M4091,1),0)&gt;1,"BIOCITY","no")</f>
        <v>no</v>
      </c>
      <c r="AB4091" s="2">
        <f>IFERROR(SEARCH("INT",F4091,1),0)+IFERROR(SEARCH("DEV",F4091,1),0)+IFERROR(SEARCH("FC",F4091,1),0)+IFERROR(SEARCH("USD",F4091,1),0)</f>
        <v>0</v>
      </c>
    </row>
    <row r="4092" spans="20:28" x14ac:dyDescent="0.2">
      <c r="T4092" s="6">
        <f>+S4092*N4092</f>
        <v>0</v>
      </c>
      <c r="U4092" s="6">
        <f>+S4092*Q4092</f>
        <v>0</v>
      </c>
      <c r="V4092" s="1" t="str">
        <f>IF(AB4092=0,IFERROR(VLOOKUP(L4092,[1]listaMateriales!A:K,11,0),"-"),"Sin producto")</f>
        <v>Sin Producto</v>
      </c>
      <c r="W4092" s="6">
        <f>+IF(OR(K4092="27",K4092="28",K4092="29"),VLOOKUP(L4092,[1]listaMateriales!A:E,5,0),0)*N4092/1000</f>
        <v>0</v>
      </c>
      <c r="X4092" s="6">
        <f>+IF(W4092=0,0,T4092/W4092)</f>
        <v>0</v>
      </c>
      <c r="Y4092" s="1" t="str">
        <f>MID(L4092,14,1)</f>
        <v/>
      </c>
      <c r="Z4092" s="2" t="str">
        <f>IF(IFERROR(FIND("PUL",M4092,1),0)&gt;1,"pulido","no")</f>
        <v>no</v>
      </c>
      <c r="AA4092" s="2" t="str">
        <f>IF(IFERROR(FIND("BIOC",M4092,1),0)&gt;1,"BIOCITY","no")</f>
        <v>no</v>
      </c>
      <c r="AB4092" s="2">
        <f>IFERROR(SEARCH("INT",F4092,1),0)+IFERROR(SEARCH("DEV",F4092,1),0)+IFERROR(SEARCH("FC",F4092,1),0)+IFERROR(SEARCH("USD",F4092,1),0)</f>
        <v>0</v>
      </c>
    </row>
    <row r="4093" spans="20:28" x14ac:dyDescent="0.2">
      <c r="T4093" s="6">
        <f>+S4093*N4093</f>
        <v>0</v>
      </c>
      <c r="U4093" s="6">
        <f>+S4093*Q4093</f>
        <v>0</v>
      </c>
      <c r="V4093" s="1" t="str">
        <f>IF(AB4093=0,IFERROR(VLOOKUP(L4093,[1]listaMateriales!A:K,11,0),"-"),"Sin producto")</f>
        <v>Sin Producto</v>
      </c>
      <c r="W4093" s="6">
        <f>+IF(OR(K4093="27",K4093="28",K4093="29"),VLOOKUP(L4093,[1]listaMateriales!A:E,5,0),0)*N4093/1000</f>
        <v>0</v>
      </c>
      <c r="X4093" s="6">
        <f>+IF(W4093=0,0,T4093/W4093)</f>
        <v>0</v>
      </c>
      <c r="Y4093" s="1" t="str">
        <f>MID(L4093,14,1)</f>
        <v/>
      </c>
      <c r="Z4093" s="2" t="str">
        <f>IF(IFERROR(FIND("PUL",M4093,1),0)&gt;1,"pulido","no")</f>
        <v>no</v>
      </c>
      <c r="AA4093" s="2" t="str">
        <f>IF(IFERROR(FIND("BIOC",M4093,1),0)&gt;1,"BIOCITY","no")</f>
        <v>no</v>
      </c>
      <c r="AB4093" s="2">
        <f>IFERROR(SEARCH("INT",F4093,1),0)+IFERROR(SEARCH("DEV",F4093,1),0)+IFERROR(SEARCH("FC",F4093,1),0)+IFERROR(SEARCH("USD",F4093,1),0)</f>
        <v>0</v>
      </c>
    </row>
    <row r="4094" spans="20:28" x14ac:dyDescent="0.2">
      <c r="T4094" s="6">
        <f>+S4094*N4094</f>
        <v>0</v>
      </c>
      <c r="U4094" s="6">
        <f>+S4094*Q4094</f>
        <v>0</v>
      </c>
      <c r="V4094" s="1" t="str">
        <f>IF(AB4094=0,IFERROR(VLOOKUP(L4094,[1]listaMateriales!A:K,11,0),"-"),"Sin producto")</f>
        <v>Sin Producto</v>
      </c>
      <c r="W4094" s="6">
        <f>+IF(OR(K4094="27",K4094="28",K4094="29"),VLOOKUP(L4094,[1]listaMateriales!A:E,5,0),0)*N4094/1000</f>
        <v>0</v>
      </c>
      <c r="X4094" s="6">
        <f>+IF(W4094=0,0,T4094/W4094)</f>
        <v>0</v>
      </c>
      <c r="Y4094" s="1" t="str">
        <f>MID(L4094,14,1)</f>
        <v/>
      </c>
      <c r="Z4094" s="2" t="str">
        <f>IF(IFERROR(FIND("PUL",M4094,1),0)&gt;1,"pulido","no")</f>
        <v>no</v>
      </c>
      <c r="AA4094" s="2" t="str">
        <f>IF(IFERROR(FIND("BIOC",M4094,1),0)&gt;1,"BIOCITY","no")</f>
        <v>no</v>
      </c>
      <c r="AB4094" s="2">
        <f>IFERROR(SEARCH("INT",F4094,1),0)+IFERROR(SEARCH("DEV",F4094,1),0)+IFERROR(SEARCH("FC",F4094,1),0)+IFERROR(SEARCH("USD",F4094,1),0)</f>
        <v>0</v>
      </c>
    </row>
    <row r="4095" spans="20:28" x14ac:dyDescent="0.2">
      <c r="T4095" s="6">
        <f>+S4095*N4095</f>
        <v>0</v>
      </c>
      <c r="U4095" s="6">
        <f>+S4095*Q4095</f>
        <v>0</v>
      </c>
      <c r="V4095" s="1" t="str">
        <f>IF(AB4095=0,IFERROR(VLOOKUP(L4095,[1]listaMateriales!A:K,11,0),"-"),"Sin producto")</f>
        <v>Sin Producto</v>
      </c>
      <c r="W4095" s="6">
        <f>+IF(OR(K4095="27",K4095="28",K4095="29"),VLOOKUP(L4095,[1]listaMateriales!A:E,5,0),0)*N4095/1000</f>
        <v>0</v>
      </c>
      <c r="X4095" s="6">
        <f>+IF(W4095=0,0,T4095/W4095)</f>
        <v>0</v>
      </c>
      <c r="Y4095" s="1" t="str">
        <f>MID(L4095,14,1)</f>
        <v/>
      </c>
      <c r="Z4095" s="2" t="str">
        <f>IF(IFERROR(FIND("PUL",M4095,1),0)&gt;1,"pulido","no")</f>
        <v>no</v>
      </c>
      <c r="AA4095" s="2" t="str">
        <f>IF(IFERROR(FIND("BIOC",M4095,1),0)&gt;1,"BIOCITY","no")</f>
        <v>no</v>
      </c>
      <c r="AB4095" s="2">
        <f>IFERROR(SEARCH("INT",F4095,1),0)+IFERROR(SEARCH("DEV",F4095,1),0)+IFERROR(SEARCH("FC",F4095,1),0)+IFERROR(SEARCH("USD",F4095,1),0)</f>
        <v>0</v>
      </c>
    </row>
    <row r="4096" spans="20:28" x14ac:dyDescent="0.2">
      <c r="T4096" s="6">
        <f>+S4096*N4096</f>
        <v>0</v>
      </c>
      <c r="U4096" s="6">
        <f>+S4096*Q4096</f>
        <v>0</v>
      </c>
      <c r="V4096" s="1" t="str">
        <f>IF(AB4096=0,IFERROR(VLOOKUP(L4096,[1]listaMateriales!A:K,11,0),"-"),"Sin producto")</f>
        <v>Sin Producto</v>
      </c>
      <c r="W4096" s="6">
        <f>+IF(OR(K4096="27",K4096="28",K4096="29"),VLOOKUP(L4096,[1]listaMateriales!A:E,5,0),0)*N4096/1000</f>
        <v>0</v>
      </c>
      <c r="X4096" s="6">
        <f>+IF(W4096=0,0,T4096/W4096)</f>
        <v>0</v>
      </c>
      <c r="Y4096" s="1" t="str">
        <f>MID(L4096,14,1)</f>
        <v/>
      </c>
      <c r="Z4096" s="2" t="str">
        <f>IF(IFERROR(FIND("PUL",M4096,1),0)&gt;1,"pulido","no")</f>
        <v>no</v>
      </c>
      <c r="AA4096" s="2" t="str">
        <f>IF(IFERROR(FIND("BIOC",M4096,1),0)&gt;1,"BIOCITY","no")</f>
        <v>no</v>
      </c>
      <c r="AB4096" s="2">
        <f>IFERROR(SEARCH("INT",F4096,1),0)+IFERROR(SEARCH("DEV",F4096,1),0)+IFERROR(SEARCH("FC",F4096,1),0)+IFERROR(SEARCH("USD",F4096,1),0)</f>
        <v>0</v>
      </c>
    </row>
    <row r="4097" spans="20:28" x14ac:dyDescent="0.2">
      <c r="T4097" s="6">
        <f>+S4097*N4097</f>
        <v>0</v>
      </c>
      <c r="U4097" s="6">
        <f>+S4097*Q4097</f>
        <v>0</v>
      </c>
      <c r="V4097" s="1" t="str">
        <f>IF(AB4097=0,IFERROR(VLOOKUP(L4097,[1]listaMateriales!A:K,11,0),"-"),"Sin producto")</f>
        <v>Sin Producto</v>
      </c>
      <c r="W4097" s="6">
        <f>+IF(OR(K4097="27",K4097="28",K4097="29"),VLOOKUP(L4097,[1]listaMateriales!A:E,5,0),0)*N4097/1000</f>
        <v>0</v>
      </c>
      <c r="X4097" s="6">
        <f>+IF(W4097=0,0,T4097/W4097)</f>
        <v>0</v>
      </c>
      <c r="Y4097" s="1" t="str">
        <f>MID(L4097,14,1)</f>
        <v/>
      </c>
      <c r="Z4097" s="2" t="str">
        <f>IF(IFERROR(FIND("PUL",M4097,1),0)&gt;1,"pulido","no")</f>
        <v>no</v>
      </c>
      <c r="AA4097" s="2" t="str">
        <f>IF(IFERROR(FIND("BIOC",M4097,1),0)&gt;1,"BIOCITY","no")</f>
        <v>no</v>
      </c>
      <c r="AB4097" s="2">
        <f>IFERROR(SEARCH("INT",F4097,1),0)+IFERROR(SEARCH("DEV",F4097,1),0)+IFERROR(SEARCH("FC",F4097,1),0)+IFERROR(SEARCH("USD",F4097,1),0)</f>
        <v>0</v>
      </c>
    </row>
    <row r="4098" spans="20:28" x14ac:dyDescent="0.2">
      <c r="T4098" s="6">
        <f>+S4098*N4098</f>
        <v>0</v>
      </c>
      <c r="U4098" s="6">
        <f>+S4098*Q4098</f>
        <v>0</v>
      </c>
      <c r="V4098" s="1" t="str">
        <f>IF(AB4098=0,IFERROR(VLOOKUP(L4098,[1]listaMateriales!A:K,11,0),"-"),"Sin producto")</f>
        <v>Sin Producto</v>
      </c>
      <c r="W4098" s="6">
        <f>+IF(OR(K4098="27",K4098="28",K4098="29"),VLOOKUP(L4098,[1]listaMateriales!A:E,5,0),0)*N4098/1000</f>
        <v>0</v>
      </c>
      <c r="X4098" s="6">
        <f>+IF(W4098=0,0,T4098/W4098)</f>
        <v>0</v>
      </c>
      <c r="Y4098" s="1" t="str">
        <f>MID(L4098,14,1)</f>
        <v/>
      </c>
      <c r="Z4098" s="2" t="str">
        <f>IF(IFERROR(FIND("PUL",M4098,1),0)&gt;1,"pulido","no")</f>
        <v>no</v>
      </c>
      <c r="AA4098" s="2" t="str">
        <f>IF(IFERROR(FIND("BIOC",M4098,1),0)&gt;1,"BIOCITY","no")</f>
        <v>no</v>
      </c>
      <c r="AB4098" s="2">
        <f>IFERROR(SEARCH("INT",F4098,1),0)+IFERROR(SEARCH("DEV",F4098,1),0)+IFERROR(SEARCH("FC",F4098,1),0)+IFERROR(SEARCH("USD",F4098,1),0)</f>
        <v>0</v>
      </c>
    </row>
    <row r="4099" spans="20:28" x14ac:dyDescent="0.2">
      <c r="T4099" s="6">
        <f>+S4099*N4099</f>
        <v>0</v>
      </c>
      <c r="U4099" s="6">
        <f>+S4099*Q4099</f>
        <v>0</v>
      </c>
      <c r="V4099" s="1" t="str">
        <f>IF(AB4099=0,IFERROR(VLOOKUP(L4099,[1]listaMateriales!A:K,11,0),"-"),"Sin producto")</f>
        <v>Sin Producto</v>
      </c>
      <c r="W4099" s="6">
        <f>+IF(OR(K4099="27",K4099="28",K4099="29"),VLOOKUP(L4099,[1]listaMateriales!A:E,5,0),0)*N4099/1000</f>
        <v>0</v>
      </c>
      <c r="X4099" s="6">
        <f>+IF(W4099=0,0,T4099/W4099)</f>
        <v>0</v>
      </c>
      <c r="Y4099" s="1" t="str">
        <f>MID(L4099,14,1)</f>
        <v/>
      </c>
      <c r="Z4099" s="2" t="str">
        <f>IF(IFERROR(FIND("PUL",M4099,1),0)&gt;1,"pulido","no")</f>
        <v>no</v>
      </c>
      <c r="AA4099" s="2" t="str">
        <f>IF(IFERROR(FIND("BIOC",M4099,1),0)&gt;1,"BIOCITY","no")</f>
        <v>no</v>
      </c>
      <c r="AB4099" s="2">
        <f>IFERROR(SEARCH("INT",F4099,1),0)+IFERROR(SEARCH("DEV",F4099,1),0)+IFERROR(SEARCH("FC",F4099,1),0)+IFERROR(SEARCH("USD",F4099,1),0)</f>
        <v>0</v>
      </c>
    </row>
    <row r="4100" spans="20:28" x14ac:dyDescent="0.2">
      <c r="T4100" s="6">
        <f>+S4100*N4100</f>
        <v>0</v>
      </c>
      <c r="U4100" s="6">
        <f>+S4100*Q4100</f>
        <v>0</v>
      </c>
      <c r="V4100" s="1" t="str">
        <f>IF(AB4100=0,IFERROR(VLOOKUP(L4100,[1]listaMateriales!A:K,11,0),"-"),"Sin producto")</f>
        <v>Sin Producto</v>
      </c>
      <c r="W4100" s="6">
        <f>+IF(OR(K4100="27",K4100="28",K4100="29"),VLOOKUP(L4100,[1]listaMateriales!A:E,5,0),0)*N4100/1000</f>
        <v>0</v>
      </c>
      <c r="X4100" s="6">
        <f>+IF(W4100=0,0,T4100/W4100)</f>
        <v>0</v>
      </c>
      <c r="Y4100" s="1" t="str">
        <f>MID(L4100,14,1)</f>
        <v/>
      </c>
      <c r="Z4100" s="2" t="str">
        <f>IF(IFERROR(FIND("PUL",M4100,1),0)&gt;1,"pulido","no")</f>
        <v>no</v>
      </c>
      <c r="AA4100" s="2" t="str">
        <f>IF(IFERROR(FIND("BIOC",M4100,1),0)&gt;1,"BIOCITY","no")</f>
        <v>no</v>
      </c>
      <c r="AB4100" s="2">
        <f>IFERROR(SEARCH("INT",F4100,1),0)+IFERROR(SEARCH("DEV",F4100,1),0)+IFERROR(SEARCH("FC",F4100,1),0)+IFERROR(SEARCH("USD",F4100,1),0)</f>
        <v>0</v>
      </c>
    </row>
    <row r="4101" spans="20:28" x14ac:dyDescent="0.2">
      <c r="T4101" s="6">
        <f>+S4101*N4101</f>
        <v>0</v>
      </c>
      <c r="U4101" s="6">
        <f>+S4101*Q4101</f>
        <v>0</v>
      </c>
      <c r="V4101" s="1" t="str">
        <f>IF(AB4101=0,IFERROR(VLOOKUP(L4101,[1]listaMateriales!A:K,11,0),"-"),"Sin producto")</f>
        <v>Sin Producto</v>
      </c>
      <c r="W4101" s="6">
        <f>+IF(OR(K4101="27",K4101="28",K4101="29"),VLOOKUP(L4101,[1]listaMateriales!A:E,5,0),0)*N4101/1000</f>
        <v>0</v>
      </c>
      <c r="X4101" s="6">
        <f>+IF(W4101=0,0,T4101/W4101)</f>
        <v>0</v>
      </c>
      <c r="Y4101" s="1" t="str">
        <f>MID(L4101,14,1)</f>
        <v/>
      </c>
      <c r="Z4101" s="2" t="str">
        <f>IF(IFERROR(FIND("PUL",M4101,1),0)&gt;1,"pulido","no")</f>
        <v>no</v>
      </c>
      <c r="AA4101" s="2" t="str">
        <f>IF(IFERROR(FIND("BIOC",M4101,1),0)&gt;1,"BIOCITY","no")</f>
        <v>no</v>
      </c>
      <c r="AB4101" s="2">
        <f>IFERROR(SEARCH("INT",F4101,1),0)+IFERROR(SEARCH("DEV",F4101,1),0)+IFERROR(SEARCH("FC",F4101,1),0)+IFERROR(SEARCH("USD",F4101,1),0)</f>
        <v>0</v>
      </c>
    </row>
    <row r="4102" spans="20:28" x14ac:dyDescent="0.2">
      <c r="T4102" s="6">
        <f>+S4102*N4102</f>
        <v>0</v>
      </c>
      <c r="U4102" s="6">
        <f>+S4102*Q4102</f>
        <v>0</v>
      </c>
      <c r="V4102" s="1" t="str">
        <f>IF(AB4102=0,IFERROR(VLOOKUP(L4102,[1]listaMateriales!A:K,11,0),"-"),"Sin producto")</f>
        <v>Sin Producto</v>
      </c>
      <c r="W4102" s="6">
        <f>+IF(OR(K4102="27",K4102="28",K4102="29"),VLOOKUP(L4102,[1]listaMateriales!A:E,5,0),0)*N4102/1000</f>
        <v>0</v>
      </c>
      <c r="X4102" s="6">
        <f>+IF(W4102=0,0,T4102/W4102)</f>
        <v>0</v>
      </c>
      <c r="Y4102" s="1" t="str">
        <f>MID(L4102,14,1)</f>
        <v/>
      </c>
      <c r="Z4102" s="2" t="str">
        <f>IF(IFERROR(FIND("PUL",M4102,1),0)&gt;1,"pulido","no")</f>
        <v>no</v>
      </c>
      <c r="AA4102" s="2" t="str">
        <f>IF(IFERROR(FIND("BIOC",M4102,1),0)&gt;1,"BIOCITY","no")</f>
        <v>no</v>
      </c>
      <c r="AB4102" s="2">
        <f>IFERROR(SEARCH("INT",F4102,1),0)+IFERROR(SEARCH("DEV",F4102,1),0)+IFERROR(SEARCH("FC",F4102,1),0)+IFERROR(SEARCH("USD",F4102,1),0)</f>
        <v>0</v>
      </c>
    </row>
    <row r="4103" spans="20:28" x14ac:dyDescent="0.2">
      <c r="T4103" s="6">
        <f>+S4103*N4103</f>
        <v>0</v>
      </c>
      <c r="U4103" s="6">
        <f>+S4103*Q4103</f>
        <v>0</v>
      </c>
      <c r="V4103" s="1" t="str">
        <f>IF(AB4103=0,IFERROR(VLOOKUP(L4103,[1]listaMateriales!A:K,11,0),"-"),"Sin producto")</f>
        <v>Sin Producto</v>
      </c>
      <c r="W4103" s="6">
        <f>+IF(OR(K4103="27",K4103="28",K4103="29"),VLOOKUP(L4103,[1]listaMateriales!A:E,5,0),0)*N4103/1000</f>
        <v>0</v>
      </c>
      <c r="X4103" s="6">
        <f>+IF(W4103=0,0,T4103/W4103)</f>
        <v>0</v>
      </c>
      <c r="Y4103" s="1" t="str">
        <f>MID(L4103,14,1)</f>
        <v/>
      </c>
      <c r="Z4103" s="2" t="str">
        <f>IF(IFERROR(FIND("PUL",M4103,1),0)&gt;1,"pulido","no")</f>
        <v>no</v>
      </c>
      <c r="AA4103" s="2" t="str">
        <f>IF(IFERROR(FIND("BIOC",M4103,1),0)&gt;1,"BIOCITY","no")</f>
        <v>no</v>
      </c>
      <c r="AB4103" s="2">
        <f>IFERROR(SEARCH("INT",F4103,1),0)+IFERROR(SEARCH("DEV",F4103,1),0)+IFERROR(SEARCH("FC",F4103,1),0)+IFERROR(SEARCH("USD",F4103,1),0)</f>
        <v>0</v>
      </c>
    </row>
    <row r="4104" spans="20:28" x14ac:dyDescent="0.2">
      <c r="T4104" s="6">
        <f>+S4104*N4104</f>
        <v>0</v>
      </c>
      <c r="U4104" s="6">
        <f>+S4104*Q4104</f>
        <v>0</v>
      </c>
      <c r="V4104" s="1" t="str">
        <f>IF(AB4104=0,IFERROR(VLOOKUP(L4104,[1]listaMateriales!A:K,11,0),"-"),"Sin producto")</f>
        <v>Sin Producto</v>
      </c>
      <c r="W4104" s="6">
        <f>+IF(OR(K4104="27",K4104="28",K4104="29"),VLOOKUP(L4104,[1]listaMateriales!A:E,5,0),0)*N4104/1000</f>
        <v>0</v>
      </c>
      <c r="X4104" s="6">
        <f>+IF(W4104=0,0,T4104/W4104)</f>
        <v>0</v>
      </c>
      <c r="Y4104" s="1" t="str">
        <f>MID(L4104,14,1)</f>
        <v/>
      </c>
      <c r="Z4104" s="2" t="str">
        <f>IF(IFERROR(FIND("PUL",M4104,1),0)&gt;1,"pulido","no")</f>
        <v>no</v>
      </c>
      <c r="AA4104" s="2" t="str">
        <f>IF(IFERROR(FIND("BIOC",M4104,1),0)&gt;1,"BIOCITY","no")</f>
        <v>no</v>
      </c>
      <c r="AB4104" s="2">
        <f>IFERROR(SEARCH("INT",F4104,1),0)+IFERROR(SEARCH("DEV",F4104,1),0)+IFERROR(SEARCH("FC",F4104,1),0)+IFERROR(SEARCH("USD",F4104,1),0)</f>
        <v>0</v>
      </c>
    </row>
    <row r="4105" spans="20:28" x14ac:dyDescent="0.2">
      <c r="T4105" s="6">
        <f>+S4105*N4105</f>
        <v>0</v>
      </c>
      <c r="U4105" s="6">
        <f>+S4105*Q4105</f>
        <v>0</v>
      </c>
      <c r="V4105" s="1" t="str">
        <f>IF(AB4105=0,IFERROR(VLOOKUP(L4105,[1]listaMateriales!A:K,11,0),"-"),"Sin producto")</f>
        <v>Sin Producto</v>
      </c>
      <c r="W4105" s="6">
        <f>+IF(OR(K4105="27",K4105="28",K4105="29"),VLOOKUP(L4105,[1]listaMateriales!A:E,5,0),0)*N4105/1000</f>
        <v>0</v>
      </c>
      <c r="X4105" s="6">
        <f>+IF(W4105=0,0,T4105/W4105)</f>
        <v>0</v>
      </c>
      <c r="Y4105" s="1" t="str">
        <f>MID(L4105,14,1)</f>
        <v/>
      </c>
      <c r="Z4105" s="2" t="str">
        <f>IF(IFERROR(FIND("PUL",M4105,1),0)&gt;1,"pulido","no")</f>
        <v>no</v>
      </c>
      <c r="AA4105" s="2" t="str">
        <f>IF(IFERROR(FIND("BIOC",M4105,1),0)&gt;1,"BIOCITY","no")</f>
        <v>no</v>
      </c>
      <c r="AB4105" s="2">
        <f>IFERROR(SEARCH("INT",F4105,1),0)+IFERROR(SEARCH("DEV",F4105,1),0)+IFERROR(SEARCH("FC",F4105,1),0)+IFERROR(SEARCH("USD",F4105,1),0)</f>
        <v>0</v>
      </c>
    </row>
    <row r="4106" spans="20:28" x14ac:dyDescent="0.2">
      <c r="T4106" s="6">
        <f>+S4106*N4106</f>
        <v>0</v>
      </c>
      <c r="U4106" s="6">
        <f>+S4106*Q4106</f>
        <v>0</v>
      </c>
      <c r="V4106" s="1" t="str">
        <f>IF(AB4106=0,IFERROR(VLOOKUP(L4106,[1]listaMateriales!A:K,11,0),"-"),"Sin producto")</f>
        <v>Sin Producto</v>
      </c>
      <c r="W4106" s="6">
        <f>+IF(OR(K4106="27",K4106="28",K4106="29"),VLOOKUP(L4106,[1]listaMateriales!A:E,5,0),0)*N4106/1000</f>
        <v>0</v>
      </c>
      <c r="X4106" s="6">
        <f>+IF(W4106=0,0,T4106/W4106)</f>
        <v>0</v>
      </c>
      <c r="Y4106" s="1" t="str">
        <f>MID(L4106,14,1)</f>
        <v/>
      </c>
      <c r="Z4106" s="2" t="str">
        <f>IF(IFERROR(FIND("PUL",M4106,1),0)&gt;1,"pulido","no")</f>
        <v>no</v>
      </c>
      <c r="AA4106" s="2" t="str">
        <f>IF(IFERROR(FIND("BIOC",M4106,1),0)&gt;1,"BIOCITY","no")</f>
        <v>no</v>
      </c>
      <c r="AB4106" s="2">
        <f>IFERROR(SEARCH("INT",F4106,1),0)+IFERROR(SEARCH("DEV",F4106,1),0)+IFERROR(SEARCH("FC",F4106,1),0)+IFERROR(SEARCH("USD",F4106,1),0)</f>
        <v>0</v>
      </c>
    </row>
    <row r="4107" spans="20:28" x14ac:dyDescent="0.2">
      <c r="T4107" s="6">
        <f>+S4107*N4107</f>
        <v>0</v>
      </c>
      <c r="U4107" s="6">
        <f>+S4107*Q4107</f>
        <v>0</v>
      </c>
      <c r="V4107" s="1" t="str">
        <f>IF(AB4107=0,IFERROR(VLOOKUP(L4107,[1]listaMateriales!A:K,11,0),"-"),"Sin producto")</f>
        <v>Sin Producto</v>
      </c>
      <c r="W4107" s="6">
        <f>+IF(OR(K4107="27",K4107="28",K4107="29"),VLOOKUP(L4107,[1]listaMateriales!A:E,5,0),0)*N4107/1000</f>
        <v>0</v>
      </c>
      <c r="X4107" s="6">
        <f>+IF(W4107=0,0,T4107/W4107)</f>
        <v>0</v>
      </c>
      <c r="Y4107" s="1" t="str">
        <f>MID(L4107,14,1)</f>
        <v/>
      </c>
      <c r="Z4107" s="2" t="str">
        <f>IF(IFERROR(FIND("PUL",M4107,1),0)&gt;1,"pulido","no")</f>
        <v>no</v>
      </c>
      <c r="AA4107" s="2" t="str">
        <f>IF(IFERROR(FIND("BIOC",M4107,1),0)&gt;1,"BIOCITY","no")</f>
        <v>no</v>
      </c>
      <c r="AB4107" s="2">
        <f>IFERROR(SEARCH("INT",F4107,1),0)+IFERROR(SEARCH("DEV",F4107,1),0)+IFERROR(SEARCH("FC",F4107,1),0)+IFERROR(SEARCH("USD",F4107,1),0)</f>
        <v>0</v>
      </c>
    </row>
    <row r="4108" spans="20:28" x14ac:dyDescent="0.2">
      <c r="T4108" s="6">
        <f>+S4108*N4108</f>
        <v>0</v>
      </c>
      <c r="U4108" s="6">
        <f>+S4108*Q4108</f>
        <v>0</v>
      </c>
      <c r="V4108" s="1" t="str">
        <f>IF(AB4108=0,IFERROR(VLOOKUP(L4108,[1]listaMateriales!A:K,11,0),"-"),"Sin producto")</f>
        <v>Sin Producto</v>
      </c>
      <c r="W4108" s="6">
        <f>+IF(OR(K4108="27",K4108="28",K4108="29"),VLOOKUP(L4108,[1]listaMateriales!A:E,5,0),0)*N4108/1000</f>
        <v>0</v>
      </c>
      <c r="X4108" s="6">
        <f>+IF(W4108=0,0,T4108/W4108)</f>
        <v>0</v>
      </c>
      <c r="Y4108" s="1" t="str">
        <f>MID(L4108,14,1)</f>
        <v/>
      </c>
      <c r="Z4108" s="2" t="str">
        <f>IF(IFERROR(FIND("PUL",M4108,1),0)&gt;1,"pulido","no")</f>
        <v>no</v>
      </c>
      <c r="AA4108" s="2" t="str">
        <f>IF(IFERROR(FIND("BIOC",M4108,1),0)&gt;1,"BIOCITY","no")</f>
        <v>no</v>
      </c>
      <c r="AB4108" s="2">
        <f>IFERROR(SEARCH("INT",F4108,1),0)+IFERROR(SEARCH("DEV",F4108,1),0)+IFERROR(SEARCH("FC",F4108,1),0)+IFERROR(SEARCH("USD",F4108,1),0)</f>
        <v>0</v>
      </c>
    </row>
    <row r="4109" spans="20:28" x14ac:dyDescent="0.2">
      <c r="T4109" s="6">
        <f>+S4109*N4109</f>
        <v>0</v>
      </c>
      <c r="U4109" s="6">
        <f>+S4109*Q4109</f>
        <v>0</v>
      </c>
      <c r="V4109" s="1" t="str">
        <f>IF(AB4109=0,IFERROR(VLOOKUP(L4109,[1]listaMateriales!A:K,11,0),"-"),"Sin producto")</f>
        <v>Sin Producto</v>
      </c>
      <c r="W4109" s="6">
        <f>+IF(OR(K4109="27",K4109="28",K4109="29"),VLOOKUP(L4109,[1]listaMateriales!A:E,5,0),0)*N4109/1000</f>
        <v>0</v>
      </c>
      <c r="X4109" s="6">
        <f>+IF(W4109=0,0,T4109/W4109)</f>
        <v>0</v>
      </c>
      <c r="Y4109" s="1" t="str">
        <f>MID(L4109,14,1)</f>
        <v/>
      </c>
      <c r="Z4109" s="2" t="str">
        <f>IF(IFERROR(FIND("PUL",M4109,1),0)&gt;1,"pulido","no")</f>
        <v>no</v>
      </c>
      <c r="AA4109" s="2" t="str">
        <f>IF(IFERROR(FIND("BIOC",M4109,1),0)&gt;1,"BIOCITY","no")</f>
        <v>no</v>
      </c>
      <c r="AB4109" s="2">
        <f>IFERROR(SEARCH("INT",F4109,1),0)+IFERROR(SEARCH("DEV",F4109,1),0)+IFERROR(SEARCH("FC",F4109,1),0)+IFERROR(SEARCH("USD",F4109,1),0)</f>
        <v>0</v>
      </c>
    </row>
    <row r="4110" spans="20:28" x14ac:dyDescent="0.2">
      <c r="T4110" s="6">
        <f>+S4110*N4110</f>
        <v>0</v>
      </c>
      <c r="U4110" s="6">
        <f>+S4110*Q4110</f>
        <v>0</v>
      </c>
      <c r="V4110" s="1" t="str">
        <f>IF(AB4110=0,IFERROR(VLOOKUP(L4110,[1]listaMateriales!A:K,11,0),"-"),"Sin producto")</f>
        <v>Sin Producto</v>
      </c>
      <c r="W4110" s="6">
        <f>+IF(OR(K4110="27",K4110="28",K4110="29"),VLOOKUP(L4110,[1]listaMateriales!A:E,5,0),0)*N4110/1000</f>
        <v>0</v>
      </c>
      <c r="X4110" s="6">
        <f>+IF(W4110=0,0,T4110/W4110)</f>
        <v>0</v>
      </c>
      <c r="Y4110" s="1" t="str">
        <f>MID(L4110,14,1)</f>
        <v/>
      </c>
      <c r="Z4110" s="2" t="str">
        <f>IF(IFERROR(FIND("PUL",M4110,1),0)&gt;1,"pulido","no")</f>
        <v>no</v>
      </c>
      <c r="AA4110" s="2" t="str">
        <f>IF(IFERROR(FIND("BIOC",M4110,1),0)&gt;1,"BIOCITY","no")</f>
        <v>no</v>
      </c>
      <c r="AB4110" s="2">
        <f>IFERROR(SEARCH("INT",F4110,1),0)+IFERROR(SEARCH("DEV",F4110,1),0)+IFERROR(SEARCH("FC",F4110,1),0)+IFERROR(SEARCH("USD",F4110,1),0)</f>
        <v>0</v>
      </c>
    </row>
    <row r="4111" spans="20:28" x14ac:dyDescent="0.2">
      <c r="T4111" s="6">
        <f>+S4111*N4111</f>
        <v>0</v>
      </c>
      <c r="U4111" s="6">
        <f>+S4111*Q4111</f>
        <v>0</v>
      </c>
      <c r="V4111" s="1" t="str">
        <f>IF(AB4111=0,IFERROR(VLOOKUP(L4111,[1]listaMateriales!A:K,11,0),"-"),"Sin producto")</f>
        <v>Sin Producto</v>
      </c>
      <c r="W4111" s="6">
        <f>+IF(OR(K4111="27",K4111="28",K4111="29"),VLOOKUP(L4111,[1]listaMateriales!A:E,5,0),0)*N4111/1000</f>
        <v>0</v>
      </c>
      <c r="X4111" s="6">
        <f>+IF(W4111=0,0,T4111/W4111)</f>
        <v>0</v>
      </c>
      <c r="Y4111" s="1" t="str">
        <f>MID(L4111,14,1)</f>
        <v/>
      </c>
      <c r="Z4111" s="2" t="str">
        <f>IF(IFERROR(FIND("PUL",M4111,1),0)&gt;1,"pulido","no")</f>
        <v>no</v>
      </c>
      <c r="AA4111" s="2" t="str">
        <f>IF(IFERROR(FIND("BIOC",M4111,1),0)&gt;1,"BIOCITY","no")</f>
        <v>no</v>
      </c>
      <c r="AB4111" s="2">
        <f>IFERROR(SEARCH("INT",F4111,1),0)+IFERROR(SEARCH("DEV",F4111,1),0)+IFERROR(SEARCH("FC",F4111,1),0)+IFERROR(SEARCH("USD",F4111,1),0)</f>
        <v>0</v>
      </c>
    </row>
    <row r="4112" spans="20:28" x14ac:dyDescent="0.2">
      <c r="T4112" s="6">
        <f>+S4112*N4112</f>
        <v>0</v>
      </c>
      <c r="U4112" s="6">
        <f>+S4112*Q4112</f>
        <v>0</v>
      </c>
      <c r="V4112" s="1" t="str">
        <f>IF(AB4112=0,IFERROR(VLOOKUP(L4112,[1]listaMateriales!A:K,11,0),"-"),"Sin producto")</f>
        <v>Sin Producto</v>
      </c>
      <c r="W4112" s="6">
        <f>+IF(OR(K4112="27",K4112="28",K4112="29"),VLOOKUP(L4112,[1]listaMateriales!A:E,5,0),0)*N4112/1000</f>
        <v>0</v>
      </c>
      <c r="X4112" s="6">
        <f>+IF(W4112=0,0,T4112/W4112)</f>
        <v>0</v>
      </c>
      <c r="Y4112" s="1" t="str">
        <f>MID(L4112,14,1)</f>
        <v/>
      </c>
      <c r="Z4112" s="2" t="str">
        <f>IF(IFERROR(FIND("PUL",M4112,1),0)&gt;1,"pulido","no")</f>
        <v>no</v>
      </c>
      <c r="AA4112" s="2" t="str">
        <f>IF(IFERROR(FIND("BIOC",M4112,1),0)&gt;1,"BIOCITY","no")</f>
        <v>no</v>
      </c>
      <c r="AB4112" s="2">
        <f>IFERROR(SEARCH("INT",F4112,1),0)+IFERROR(SEARCH("DEV",F4112,1),0)+IFERROR(SEARCH("FC",F4112,1),0)+IFERROR(SEARCH("USD",F4112,1),0)</f>
        <v>0</v>
      </c>
    </row>
    <row r="4113" spans="20:28" x14ac:dyDescent="0.2">
      <c r="T4113" s="6">
        <f>+S4113*N4113</f>
        <v>0</v>
      </c>
      <c r="U4113" s="6">
        <f>+S4113*Q4113</f>
        <v>0</v>
      </c>
      <c r="V4113" s="1" t="str">
        <f>IF(AB4113=0,IFERROR(VLOOKUP(L4113,[1]listaMateriales!A:K,11,0),"-"),"Sin producto")</f>
        <v>Sin Producto</v>
      </c>
      <c r="W4113" s="6">
        <f>+IF(OR(K4113="27",K4113="28",K4113="29"),VLOOKUP(L4113,[1]listaMateriales!A:E,5,0),0)*N4113/1000</f>
        <v>0</v>
      </c>
      <c r="X4113" s="6">
        <f>+IF(W4113=0,0,T4113/W4113)</f>
        <v>0</v>
      </c>
      <c r="Y4113" s="1" t="str">
        <f>MID(L4113,14,1)</f>
        <v/>
      </c>
      <c r="Z4113" s="2" t="str">
        <f>IF(IFERROR(FIND("PUL",M4113,1),0)&gt;1,"pulido","no")</f>
        <v>no</v>
      </c>
      <c r="AA4113" s="2" t="str">
        <f>IF(IFERROR(FIND("BIOC",M4113,1),0)&gt;1,"BIOCITY","no")</f>
        <v>no</v>
      </c>
      <c r="AB4113" s="2">
        <f>IFERROR(SEARCH("INT",F4113,1),0)+IFERROR(SEARCH("DEV",F4113,1),0)+IFERROR(SEARCH("FC",F4113,1),0)+IFERROR(SEARCH("USD",F4113,1),0)</f>
        <v>0</v>
      </c>
    </row>
    <row r="4114" spans="20:28" x14ac:dyDescent="0.2">
      <c r="T4114" s="6">
        <f>+S4114*N4114</f>
        <v>0</v>
      </c>
      <c r="U4114" s="6">
        <f>+S4114*Q4114</f>
        <v>0</v>
      </c>
      <c r="V4114" s="1" t="str">
        <f>IF(AB4114=0,IFERROR(VLOOKUP(L4114,[1]listaMateriales!A:K,11,0),"-"),"Sin producto")</f>
        <v>Sin Producto</v>
      </c>
      <c r="W4114" s="6">
        <f>+IF(OR(K4114="27",K4114="28",K4114="29"),VLOOKUP(L4114,[1]listaMateriales!A:E,5,0),0)*N4114/1000</f>
        <v>0</v>
      </c>
      <c r="X4114" s="6">
        <f>+IF(W4114=0,0,T4114/W4114)</f>
        <v>0</v>
      </c>
      <c r="Y4114" s="1" t="str">
        <f>MID(L4114,14,1)</f>
        <v/>
      </c>
      <c r="Z4114" s="2" t="str">
        <f>IF(IFERROR(FIND("PUL",M4114,1),0)&gt;1,"pulido","no")</f>
        <v>no</v>
      </c>
      <c r="AA4114" s="2" t="str">
        <f>IF(IFERROR(FIND("BIOC",M4114,1),0)&gt;1,"BIOCITY","no")</f>
        <v>no</v>
      </c>
      <c r="AB4114" s="2">
        <f>IFERROR(SEARCH("INT",F4114,1),0)+IFERROR(SEARCH("DEV",F4114,1),0)+IFERROR(SEARCH("FC",F4114,1),0)+IFERROR(SEARCH("USD",F4114,1),0)</f>
        <v>0</v>
      </c>
    </row>
    <row r="4115" spans="20:28" x14ac:dyDescent="0.2">
      <c r="T4115" s="6">
        <f>+S4115*N4115</f>
        <v>0</v>
      </c>
      <c r="U4115" s="6">
        <f>+S4115*Q4115</f>
        <v>0</v>
      </c>
      <c r="V4115" s="1" t="str">
        <f>IF(AB4115=0,IFERROR(VLOOKUP(L4115,[1]listaMateriales!A:K,11,0),"-"),"Sin producto")</f>
        <v>Sin Producto</v>
      </c>
      <c r="W4115" s="6">
        <f>+IF(OR(K4115="27",K4115="28",K4115="29"),VLOOKUP(L4115,[1]listaMateriales!A:E,5,0),0)*N4115/1000</f>
        <v>0</v>
      </c>
      <c r="X4115" s="6">
        <f>+IF(W4115=0,0,T4115/W4115)</f>
        <v>0</v>
      </c>
      <c r="Y4115" s="1" t="str">
        <f>MID(L4115,14,1)</f>
        <v/>
      </c>
      <c r="Z4115" s="2" t="str">
        <f>IF(IFERROR(FIND("PUL",M4115,1),0)&gt;1,"pulido","no")</f>
        <v>no</v>
      </c>
      <c r="AA4115" s="2" t="str">
        <f>IF(IFERROR(FIND("BIOC",M4115,1),0)&gt;1,"BIOCITY","no")</f>
        <v>no</v>
      </c>
      <c r="AB4115" s="2">
        <f>IFERROR(SEARCH("INT",F4115,1),0)+IFERROR(SEARCH("DEV",F4115,1),0)+IFERROR(SEARCH("FC",F4115,1),0)+IFERROR(SEARCH("USD",F4115,1),0)</f>
        <v>0</v>
      </c>
    </row>
    <row r="4116" spans="20:28" x14ac:dyDescent="0.2">
      <c r="T4116" s="6">
        <f>+S4116*N4116</f>
        <v>0</v>
      </c>
      <c r="U4116" s="6">
        <f>+S4116*Q4116</f>
        <v>0</v>
      </c>
      <c r="V4116" s="1" t="str">
        <f>IF(AB4116=0,IFERROR(VLOOKUP(L4116,[1]listaMateriales!A:K,11,0),"-"),"Sin producto")</f>
        <v>Sin Producto</v>
      </c>
      <c r="W4116" s="6">
        <f>+IF(OR(K4116="27",K4116="28",K4116="29"),VLOOKUP(L4116,[1]listaMateriales!A:E,5,0),0)*N4116/1000</f>
        <v>0</v>
      </c>
      <c r="X4116" s="6">
        <f>+IF(W4116=0,0,T4116/W4116)</f>
        <v>0</v>
      </c>
      <c r="Y4116" s="1" t="str">
        <f>MID(L4116,14,1)</f>
        <v/>
      </c>
      <c r="Z4116" s="2" t="str">
        <f>IF(IFERROR(FIND("PUL",M4116,1),0)&gt;1,"pulido","no")</f>
        <v>no</v>
      </c>
      <c r="AA4116" s="2" t="str">
        <f>IF(IFERROR(FIND("BIOC",M4116,1),0)&gt;1,"BIOCITY","no")</f>
        <v>no</v>
      </c>
      <c r="AB4116" s="2">
        <f>IFERROR(SEARCH("INT",F4116,1),0)+IFERROR(SEARCH("DEV",F4116,1),0)+IFERROR(SEARCH("FC",F4116,1),0)+IFERROR(SEARCH("USD",F4116,1),0)</f>
        <v>0</v>
      </c>
    </row>
    <row r="4117" spans="20:28" x14ac:dyDescent="0.2">
      <c r="T4117" s="6">
        <f>+S4117*N4117</f>
        <v>0</v>
      </c>
      <c r="U4117" s="6">
        <f>+S4117*Q4117</f>
        <v>0</v>
      </c>
      <c r="V4117" s="1" t="str">
        <f>IF(AB4117=0,IFERROR(VLOOKUP(L4117,[1]listaMateriales!A:K,11,0),"-"),"Sin producto")</f>
        <v>Sin Producto</v>
      </c>
      <c r="W4117" s="6">
        <f>+IF(OR(K4117="27",K4117="28",K4117="29"),VLOOKUP(L4117,[1]listaMateriales!A:E,5,0),0)*N4117/1000</f>
        <v>0</v>
      </c>
      <c r="X4117" s="6">
        <f>+IF(W4117=0,0,T4117/W4117)</f>
        <v>0</v>
      </c>
      <c r="Y4117" s="1" t="str">
        <f>MID(L4117,14,1)</f>
        <v/>
      </c>
      <c r="Z4117" s="2" t="str">
        <f>IF(IFERROR(FIND("PUL",M4117,1),0)&gt;1,"pulido","no")</f>
        <v>no</v>
      </c>
      <c r="AA4117" s="2" t="str">
        <f>IF(IFERROR(FIND("BIOC",M4117,1),0)&gt;1,"BIOCITY","no")</f>
        <v>no</v>
      </c>
      <c r="AB4117" s="2">
        <f>IFERROR(SEARCH("INT",F4117,1),0)+IFERROR(SEARCH("DEV",F4117,1),0)+IFERROR(SEARCH("FC",F4117,1),0)+IFERROR(SEARCH("USD",F4117,1),0)</f>
        <v>0</v>
      </c>
    </row>
    <row r="4118" spans="20:28" x14ac:dyDescent="0.2">
      <c r="T4118" s="6">
        <f>+S4118*N4118</f>
        <v>0</v>
      </c>
      <c r="U4118" s="6">
        <f>+S4118*Q4118</f>
        <v>0</v>
      </c>
      <c r="V4118" s="1" t="str">
        <f>IF(AB4118=0,IFERROR(VLOOKUP(L4118,[1]listaMateriales!A:K,11,0),"-"),"Sin producto")</f>
        <v>Sin Producto</v>
      </c>
      <c r="W4118" s="6">
        <f>+IF(OR(K4118="27",K4118="28",K4118="29"),VLOOKUP(L4118,[1]listaMateriales!A:E,5,0),0)*N4118/1000</f>
        <v>0</v>
      </c>
      <c r="X4118" s="6">
        <f>+IF(W4118=0,0,T4118/W4118)</f>
        <v>0</v>
      </c>
      <c r="Y4118" s="1" t="str">
        <f>MID(L4118,14,1)</f>
        <v/>
      </c>
      <c r="Z4118" s="2" t="str">
        <f>IF(IFERROR(FIND("PUL",M4118,1),0)&gt;1,"pulido","no")</f>
        <v>no</v>
      </c>
      <c r="AA4118" s="2" t="str">
        <f>IF(IFERROR(FIND("BIOC",M4118,1),0)&gt;1,"BIOCITY","no")</f>
        <v>no</v>
      </c>
      <c r="AB4118" s="2">
        <f>IFERROR(SEARCH("INT",F4118,1),0)+IFERROR(SEARCH("DEV",F4118,1),0)+IFERROR(SEARCH("FC",F4118,1),0)+IFERROR(SEARCH("USD",F4118,1),0)</f>
        <v>0</v>
      </c>
    </row>
    <row r="4119" spans="20:28" x14ac:dyDescent="0.2">
      <c r="T4119" s="6">
        <f>+S4119*N4119</f>
        <v>0</v>
      </c>
      <c r="U4119" s="6">
        <f>+S4119*Q4119</f>
        <v>0</v>
      </c>
      <c r="V4119" s="1" t="str">
        <f>IF(AB4119=0,IFERROR(VLOOKUP(L4119,[1]listaMateriales!A:K,11,0),"-"),"Sin producto")</f>
        <v>Sin Producto</v>
      </c>
      <c r="W4119" s="6">
        <f>+IF(OR(K4119="27",K4119="28",K4119="29"),VLOOKUP(L4119,[1]listaMateriales!A:E,5,0),0)*N4119/1000</f>
        <v>0</v>
      </c>
      <c r="X4119" s="6">
        <f>+IF(W4119=0,0,T4119/W4119)</f>
        <v>0</v>
      </c>
      <c r="Y4119" s="1" t="str">
        <f>MID(L4119,14,1)</f>
        <v/>
      </c>
      <c r="Z4119" s="2" t="str">
        <f>IF(IFERROR(FIND("PUL",M4119,1),0)&gt;1,"pulido","no")</f>
        <v>no</v>
      </c>
      <c r="AA4119" s="2" t="str">
        <f>IF(IFERROR(FIND("BIOC",M4119,1),0)&gt;1,"BIOCITY","no")</f>
        <v>no</v>
      </c>
      <c r="AB4119" s="2">
        <f>IFERROR(SEARCH("INT",F4119,1),0)+IFERROR(SEARCH("DEV",F4119,1),0)+IFERROR(SEARCH("FC",F4119,1),0)+IFERROR(SEARCH("USD",F4119,1),0)</f>
        <v>0</v>
      </c>
    </row>
    <row r="4120" spans="20:28" x14ac:dyDescent="0.2">
      <c r="T4120" s="6">
        <f>+S4120*N4120</f>
        <v>0</v>
      </c>
      <c r="U4120" s="6">
        <f>+S4120*Q4120</f>
        <v>0</v>
      </c>
      <c r="V4120" s="1" t="str">
        <f>IF(AB4120=0,IFERROR(VLOOKUP(L4120,[1]listaMateriales!A:K,11,0),"-"),"Sin producto")</f>
        <v>Sin Producto</v>
      </c>
      <c r="W4120" s="6">
        <f>+IF(OR(K4120="27",K4120="28",K4120="29"),VLOOKUP(L4120,[1]listaMateriales!A:E,5,0),0)*N4120/1000</f>
        <v>0</v>
      </c>
      <c r="X4120" s="6">
        <f>+IF(W4120=0,0,T4120/W4120)</f>
        <v>0</v>
      </c>
      <c r="Y4120" s="1" t="str">
        <f>MID(L4120,14,1)</f>
        <v/>
      </c>
      <c r="Z4120" s="2" t="str">
        <f>IF(IFERROR(FIND("PUL",M4120,1),0)&gt;1,"pulido","no")</f>
        <v>no</v>
      </c>
      <c r="AA4120" s="2" t="str">
        <f>IF(IFERROR(FIND("BIOC",M4120,1),0)&gt;1,"BIOCITY","no")</f>
        <v>no</v>
      </c>
      <c r="AB4120" s="2">
        <f>IFERROR(SEARCH("INT",F4120,1),0)+IFERROR(SEARCH("DEV",F4120,1),0)+IFERROR(SEARCH("FC",F4120,1),0)+IFERROR(SEARCH("USD",F4120,1),0)</f>
        <v>0</v>
      </c>
    </row>
    <row r="4121" spans="20:28" x14ac:dyDescent="0.2">
      <c r="T4121" s="6">
        <f>+S4121*N4121</f>
        <v>0</v>
      </c>
      <c r="U4121" s="6">
        <f>+S4121*Q4121</f>
        <v>0</v>
      </c>
      <c r="V4121" s="1" t="str">
        <f>IF(AB4121=0,IFERROR(VLOOKUP(L4121,[1]listaMateriales!A:K,11,0),"-"),"Sin producto")</f>
        <v>Sin Producto</v>
      </c>
      <c r="W4121" s="6">
        <f>+IF(OR(K4121="27",K4121="28",K4121="29"),VLOOKUP(L4121,[1]listaMateriales!A:E,5,0),0)*N4121/1000</f>
        <v>0</v>
      </c>
      <c r="X4121" s="6">
        <f>+IF(W4121=0,0,T4121/W4121)</f>
        <v>0</v>
      </c>
      <c r="Y4121" s="1" t="str">
        <f>MID(L4121,14,1)</f>
        <v/>
      </c>
      <c r="Z4121" s="2" t="str">
        <f>IF(IFERROR(FIND("PUL",M4121,1),0)&gt;1,"pulido","no")</f>
        <v>no</v>
      </c>
      <c r="AA4121" s="2" t="str">
        <f>IF(IFERROR(FIND("BIOC",M4121,1),0)&gt;1,"BIOCITY","no")</f>
        <v>no</v>
      </c>
      <c r="AB4121" s="2">
        <f>IFERROR(SEARCH("INT",F4121,1),0)+IFERROR(SEARCH("DEV",F4121,1),0)+IFERROR(SEARCH("FC",F4121,1),0)+IFERROR(SEARCH("USD",F4121,1),0)</f>
        <v>0</v>
      </c>
    </row>
    <row r="4122" spans="20:28" x14ac:dyDescent="0.2">
      <c r="T4122" s="6">
        <f>+S4122*N4122</f>
        <v>0</v>
      </c>
      <c r="U4122" s="6">
        <f>+S4122*Q4122</f>
        <v>0</v>
      </c>
      <c r="V4122" s="1" t="str">
        <f>IF(AB4122=0,IFERROR(VLOOKUP(L4122,[1]listaMateriales!A:K,11,0),"-"),"Sin producto")</f>
        <v>Sin Producto</v>
      </c>
      <c r="W4122" s="6">
        <f>+IF(OR(K4122="27",K4122="28",K4122="29"),VLOOKUP(L4122,[1]listaMateriales!A:E,5,0),0)*N4122/1000</f>
        <v>0</v>
      </c>
      <c r="X4122" s="6">
        <f>+IF(W4122=0,0,T4122/W4122)</f>
        <v>0</v>
      </c>
      <c r="Y4122" s="1" t="str">
        <f>MID(L4122,14,1)</f>
        <v/>
      </c>
      <c r="Z4122" s="2" t="str">
        <f>IF(IFERROR(FIND("PUL",M4122,1),0)&gt;1,"pulido","no")</f>
        <v>no</v>
      </c>
      <c r="AA4122" s="2" t="str">
        <f>IF(IFERROR(FIND("BIOC",M4122,1),0)&gt;1,"BIOCITY","no")</f>
        <v>no</v>
      </c>
      <c r="AB4122" s="2">
        <f>IFERROR(SEARCH("INT",F4122,1),0)+IFERROR(SEARCH("DEV",F4122,1),0)+IFERROR(SEARCH("FC",F4122,1),0)+IFERROR(SEARCH("USD",F4122,1),0)</f>
        <v>0</v>
      </c>
    </row>
    <row r="4123" spans="20:28" x14ac:dyDescent="0.2">
      <c r="T4123" s="6">
        <f>+S4123*N4123</f>
        <v>0</v>
      </c>
      <c r="U4123" s="6">
        <f>+S4123*Q4123</f>
        <v>0</v>
      </c>
      <c r="V4123" s="1" t="str">
        <f>IF(AB4123=0,IFERROR(VLOOKUP(L4123,[1]listaMateriales!A:K,11,0),"-"),"Sin producto")</f>
        <v>Sin Producto</v>
      </c>
      <c r="W4123" s="6">
        <f>+IF(OR(K4123="27",K4123="28",K4123="29"),VLOOKUP(L4123,[1]listaMateriales!A:E,5,0),0)*N4123/1000</f>
        <v>0</v>
      </c>
      <c r="X4123" s="6">
        <f>+IF(W4123=0,0,T4123/W4123)</f>
        <v>0</v>
      </c>
      <c r="Y4123" s="1" t="str">
        <f>MID(L4123,14,1)</f>
        <v/>
      </c>
      <c r="Z4123" s="2" t="str">
        <f>IF(IFERROR(FIND("PUL",M4123,1),0)&gt;1,"pulido","no")</f>
        <v>no</v>
      </c>
      <c r="AA4123" s="2" t="str">
        <f>IF(IFERROR(FIND("BIOC",M4123,1),0)&gt;1,"BIOCITY","no")</f>
        <v>no</v>
      </c>
      <c r="AB4123" s="2">
        <f>IFERROR(SEARCH("INT",F4123,1),0)+IFERROR(SEARCH("DEV",F4123,1),0)+IFERROR(SEARCH("FC",F4123,1),0)+IFERROR(SEARCH("USD",F4123,1),0)</f>
        <v>0</v>
      </c>
    </row>
    <row r="4124" spans="20:28" x14ac:dyDescent="0.2">
      <c r="T4124" s="6">
        <f>+S4124*N4124</f>
        <v>0</v>
      </c>
      <c r="U4124" s="6">
        <f>+S4124*Q4124</f>
        <v>0</v>
      </c>
      <c r="V4124" s="1" t="str">
        <f>IF(AB4124=0,IFERROR(VLOOKUP(L4124,[1]listaMateriales!A:K,11,0),"-"),"Sin producto")</f>
        <v>Sin Producto</v>
      </c>
      <c r="W4124" s="6">
        <f>+IF(OR(K4124="27",K4124="28",K4124="29"),VLOOKUP(L4124,[1]listaMateriales!A:E,5,0),0)*N4124/1000</f>
        <v>0</v>
      </c>
      <c r="X4124" s="6">
        <f>+IF(W4124=0,0,T4124/W4124)</f>
        <v>0</v>
      </c>
      <c r="Y4124" s="1" t="str">
        <f>MID(L4124,14,1)</f>
        <v/>
      </c>
      <c r="Z4124" s="2" t="str">
        <f>IF(IFERROR(FIND("PUL",M4124,1),0)&gt;1,"pulido","no")</f>
        <v>no</v>
      </c>
      <c r="AA4124" s="2" t="str">
        <f>IF(IFERROR(FIND("BIOC",M4124,1),0)&gt;1,"BIOCITY","no")</f>
        <v>no</v>
      </c>
      <c r="AB4124" s="2">
        <f>IFERROR(SEARCH("INT",F4124,1),0)+IFERROR(SEARCH("DEV",F4124,1),0)+IFERROR(SEARCH("FC",F4124,1),0)+IFERROR(SEARCH("USD",F4124,1),0)</f>
        <v>0</v>
      </c>
    </row>
    <row r="4125" spans="20:28" x14ac:dyDescent="0.2">
      <c r="T4125" s="6">
        <f>+S4125*N4125</f>
        <v>0</v>
      </c>
      <c r="U4125" s="6">
        <f>+S4125*Q4125</f>
        <v>0</v>
      </c>
      <c r="V4125" s="1" t="str">
        <f>IF(AB4125=0,IFERROR(VLOOKUP(L4125,[1]listaMateriales!A:K,11,0),"-"),"Sin producto")</f>
        <v>Sin Producto</v>
      </c>
      <c r="W4125" s="6">
        <f>+IF(OR(K4125="27",K4125="28",K4125="29"),VLOOKUP(L4125,[1]listaMateriales!A:E,5,0),0)*N4125/1000</f>
        <v>0</v>
      </c>
      <c r="X4125" s="6">
        <f>+IF(W4125=0,0,T4125/W4125)</f>
        <v>0</v>
      </c>
      <c r="Y4125" s="1" t="str">
        <f>MID(L4125,14,1)</f>
        <v/>
      </c>
      <c r="Z4125" s="2" t="str">
        <f>IF(IFERROR(FIND("PUL",M4125,1),0)&gt;1,"pulido","no")</f>
        <v>no</v>
      </c>
      <c r="AA4125" s="2" t="str">
        <f>IF(IFERROR(FIND("BIOC",M4125,1),0)&gt;1,"BIOCITY","no")</f>
        <v>no</v>
      </c>
      <c r="AB4125" s="2">
        <f>IFERROR(SEARCH("INT",F4125,1),0)+IFERROR(SEARCH("DEV",F4125,1),0)+IFERROR(SEARCH("FC",F4125,1),0)+IFERROR(SEARCH("USD",F4125,1),0)</f>
        <v>0</v>
      </c>
    </row>
    <row r="4126" spans="20:28" x14ac:dyDescent="0.2">
      <c r="T4126" s="6">
        <f>+S4126*N4126</f>
        <v>0</v>
      </c>
      <c r="U4126" s="6">
        <f>+S4126*Q4126</f>
        <v>0</v>
      </c>
      <c r="V4126" s="1" t="str">
        <f>IF(AB4126=0,IFERROR(VLOOKUP(L4126,[1]listaMateriales!A:K,11,0),"-"),"Sin producto")</f>
        <v>Sin Producto</v>
      </c>
      <c r="W4126" s="6">
        <f>+IF(OR(K4126="27",K4126="28",K4126="29"),VLOOKUP(L4126,[1]listaMateriales!A:E,5,0),0)*N4126/1000</f>
        <v>0</v>
      </c>
      <c r="X4126" s="6">
        <f>+IF(W4126=0,0,T4126/W4126)</f>
        <v>0</v>
      </c>
      <c r="Y4126" s="1" t="str">
        <f>MID(L4126,14,1)</f>
        <v/>
      </c>
      <c r="Z4126" s="2" t="str">
        <f>IF(IFERROR(FIND("PUL",M4126,1),0)&gt;1,"pulido","no")</f>
        <v>no</v>
      </c>
      <c r="AA4126" s="2" t="str">
        <f>IF(IFERROR(FIND("BIOC",M4126,1),0)&gt;1,"BIOCITY","no")</f>
        <v>no</v>
      </c>
      <c r="AB4126" s="2">
        <f>IFERROR(SEARCH("INT",F4126,1),0)+IFERROR(SEARCH("DEV",F4126,1),0)+IFERROR(SEARCH("FC",F4126,1),0)+IFERROR(SEARCH("USD",F4126,1),0)</f>
        <v>0</v>
      </c>
    </row>
    <row r="4127" spans="20:28" x14ac:dyDescent="0.2">
      <c r="T4127" s="6">
        <f>+S4127*N4127</f>
        <v>0</v>
      </c>
      <c r="U4127" s="6">
        <f>+S4127*Q4127</f>
        <v>0</v>
      </c>
      <c r="V4127" s="1" t="str">
        <f>IF(AB4127=0,IFERROR(VLOOKUP(L4127,[1]listaMateriales!A:K,11,0),"-"),"Sin producto")</f>
        <v>Sin Producto</v>
      </c>
      <c r="W4127" s="6">
        <f>+IF(OR(K4127="27",K4127="28",K4127="29"),VLOOKUP(L4127,[1]listaMateriales!A:E,5,0),0)*N4127/1000</f>
        <v>0</v>
      </c>
      <c r="X4127" s="6">
        <f>+IF(W4127=0,0,T4127/W4127)</f>
        <v>0</v>
      </c>
      <c r="Y4127" s="1" t="str">
        <f>MID(L4127,14,1)</f>
        <v/>
      </c>
      <c r="Z4127" s="2" t="str">
        <f>IF(IFERROR(FIND("PUL",M4127,1),0)&gt;1,"pulido","no")</f>
        <v>no</v>
      </c>
      <c r="AA4127" s="2" t="str">
        <f>IF(IFERROR(FIND("BIOC",M4127,1),0)&gt;1,"BIOCITY","no")</f>
        <v>no</v>
      </c>
      <c r="AB4127" s="2">
        <f>IFERROR(SEARCH("INT",F4127,1),0)+IFERROR(SEARCH("DEV",F4127,1),0)+IFERROR(SEARCH("FC",F4127,1),0)+IFERROR(SEARCH("USD",F4127,1),0)</f>
        <v>0</v>
      </c>
    </row>
    <row r="4128" spans="20:28" x14ac:dyDescent="0.2">
      <c r="T4128" s="6">
        <f>+S4128*N4128</f>
        <v>0</v>
      </c>
      <c r="U4128" s="6">
        <f>+S4128*Q4128</f>
        <v>0</v>
      </c>
      <c r="V4128" s="1" t="str">
        <f>IF(AB4128=0,IFERROR(VLOOKUP(L4128,[1]listaMateriales!A:K,11,0),"-"),"Sin producto")</f>
        <v>Sin Producto</v>
      </c>
      <c r="W4128" s="6">
        <f>+IF(OR(K4128="27",K4128="28",K4128="29"),VLOOKUP(L4128,[1]listaMateriales!A:E,5,0),0)*N4128/1000</f>
        <v>0</v>
      </c>
      <c r="X4128" s="6">
        <f>+IF(W4128=0,0,T4128/W4128)</f>
        <v>0</v>
      </c>
      <c r="Y4128" s="1" t="str">
        <f>MID(L4128,14,1)</f>
        <v/>
      </c>
      <c r="Z4128" s="2" t="str">
        <f>IF(IFERROR(FIND("PUL",M4128,1),0)&gt;1,"pulido","no")</f>
        <v>no</v>
      </c>
      <c r="AA4128" s="2" t="str">
        <f>IF(IFERROR(FIND("BIOC",M4128,1),0)&gt;1,"BIOCITY","no")</f>
        <v>no</v>
      </c>
      <c r="AB4128" s="2">
        <f>IFERROR(SEARCH("INT",F4128,1),0)+IFERROR(SEARCH("DEV",F4128,1),0)+IFERROR(SEARCH("FC",F4128,1),0)+IFERROR(SEARCH("USD",F4128,1),0)</f>
        <v>0</v>
      </c>
    </row>
    <row r="4129" spans="20:28" x14ac:dyDescent="0.2">
      <c r="T4129" s="6">
        <f>+S4129*N4129</f>
        <v>0</v>
      </c>
      <c r="U4129" s="6">
        <f>+S4129*Q4129</f>
        <v>0</v>
      </c>
      <c r="V4129" s="1" t="str">
        <f>IF(AB4129=0,IFERROR(VLOOKUP(L4129,[1]listaMateriales!A:K,11,0),"-"),"Sin producto")</f>
        <v>Sin Producto</v>
      </c>
      <c r="W4129" s="6">
        <f>+IF(OR(K4129="27",K4129="28",K4129="29"),VLOOKUP(L4129,[1]listaMateriales!A:E,5,0),0)*N4129/1000</f>
        <v>0</v>
      </c>
      <c r="X4129" s="6">
        <f>+IF(W4129=0,0,T4129/W4129)</f>
        <v>0</v>
      </c>
      <c r="Y4129" s="1" t="str">
        <f>MID(L4129,14,1)</f>
        <v/>
      </c>
      <c r="Z4129" s="2" t="str">
        <f>IF(IFERROR(FIND("PUL",M4129,1),0)&gt;1,"pulido","no")</f>
        <v>no</v>
      </c>
      <c r="AA4129" s="2" t="str">
        <f>IF(IFERROR(FIND("BIOC",M4129,1),0)&gt;1,"BIOCITY","no")</f>
        <v>no</v>
      </c>
      <c r="AB4129" s="2">
        <f>IFERROR(SEARCH("INT",F4129,1),0)+IFERROR(SEARCH("DEV",F4129,1),0)+IFERROR(SEARCH("FC",F4129,1),0)+IFERROR(SEARCH("USD",F4129,1),0)</f>
        <v>0</v>
      </c>
    </row>
    <row r="4130" spans="20:28" x14ac:dyDescent="0.2">
      <c r="T4130" s="6">
        <f>+S4130*N4130</f>
        <v>0</v>
      </c>
      <c r="U4130" s="6">
        <f>+S4130*Q4130</f>
        <v>0</v>
      </c>
      <c r="V4130" s="1" t="str">
        <f>IF(AB4130=0,IFERROR(VLOOKUP(L4130,[1]listaMateriales!A:K,11,0),"-"),"Sin producto")</f>
        <v>Sin Producto</v>
      </c>
      <c r="W4130" s="6">
        <f>+IF(OR(K4130="27",K4130="28",K4130="29"),VLOOKUP(L4130,[1]listaMateriales!A:E,5,0),0)*N4130/1000</f>
        <v>0</v>
      </c>
      <c r="X4130" s="6">
        <f>+IF(W4130=0,0,T4130/W4130)</f>
        <v>0</v>
      </c>
      <c r="Y4130" s="1" t="str">
        <f>MID(L4130,14,1)</f>
        <v/>
      </c>
      <c r="Z4130" s="2" t="str">
        <f>IF(IFERROR(FIND("PUL",M4130,1),0)&gt;1,"pulido","no")</f>
        <v>no</v>
      </c>
      <c r="AA4130" s="2" t="str">
        <f>IF(IFERROR(FIND("BIOC",M4130,1),0)&gt;1,"BIOCITY","no")</f>
        <v>no</v>
      </c>
      <c r="AB4130" s="2">
        <f>IFERROR(SEARCH("INT",F4130,1),0)+IFERROR(SEARCH("DEV",F4130,1),0)+IFERROR(SEARCH("FC",F4130,1),0)+IFERROR(SEARCH("USD",F4130,1),0)</f>
        <v>0</v>
      </c>
    </row>
    <row r="4131" spans="20:28" x14ac:dyDescent="0.2">
      <c r="T4131" s="6">
        <f>+S4131*N4131</f>
        <v>0</v>
      </c>
      <c r="U4131" s="6">
        <f>+S4131*Q4131</f>
        <v>0</v>
      </c>
      <c r="V4131" s="1" t="str">
        <f>IF(AB4131=0,IFERROR(VLOOKUP(L4131,[1]listaMateriales!A:K,11,0),"-"),"Sin producto")</f>
        <v>Sin Producto</v>
      </c>
      <c r="W4131" s="6">
        <f>+IF(OR(K4131="27",K4131="28",K4131="29"),VLOOKUP(L4131,[1]listaMateriales!A:E,5,0),0)*N4131/1000</f>
        <v>0</v>
      </c>
      <c r="X4131" s="6">
        <f>+IF(W4131=0,0,T4131/W4131)</f>
        <v>0</v>
      </c>
      <c r="Y4131" s="1" t="str">
        <f>MID(L4131,14,1)</f>
        <v/>
      </c>
      <c r="Z4131" s="2" t="str">
        <f>IF(IFERROR(FIND("PUL",M4131,1),0)&gt;1,"pulido","no")</f>
        <v>no</v>
      </c>
      <c r="AA4131" s="2" t="str">
        <f>IF(IFERROR(FIND("BIOC",M4131,1),0)&gt;1,"BIOCITY","no")</f>
        <v>no</v>
      </c>
      <c r="AB4131" s="2">
        <f>IFERROR(SEARCH("INT",F4131,1),0)+IFERROR(SEARCH("DEV",F4131,1),0)+IFERROR(SEARCH("FC",F4131,1),0)+IFERROR(SEARCH("USD",F4131,1),0)</f>
        <v>0</v>
      </c>
    </row>
    <row r="4132" spans="20:28" x14ac:dyDescent="0.2">
      <c r="T4132" s="6">
        <f>+S4132*N4132</f>
        <v>0</v>
      </c>
      <c r="U4132" s="6">
        <f>+S4132*Q4132</f>
        <v>0</v>
      </c>
      <c r="V4132" s="1" t="str">
        <f>IF(AB4132=0,IFERROR(VLOOKUP(L4132,[1]listaMateriales!A:K,11,0),"-"),"Sin producto")</f>
        <v>Sin Producto</v>
      </c>
      <c r="W4132" s="6">
        <f>+IF(OR(K4132="27",K4132="28",K4132="29"),VLOOKUP(L4132,[1]listaMateriales!A:E,5,0),0)*N4132/1000</f>
        <v>0</v>
      </c>
      <c r="X4132" s="6">
        <f>+IF(W4132=0,0,T4132/W4132)</f>
        <v>0</v>
      </c>
      <c r="Y4132" s="1" t="str">
        <f>MID(L4132,14,1)</f>
        <v/>
      </c>
      <c r="Z4132" s="2" t="str">
        <f>IF(IFERROR(FIND("PUL",M4132,1),0)&gt;1,"pulido","no")</f>
        <v>no</v>
      </c>
      <c r="AA4132" s="2" t="str">
        <f>IF(IFERROR(FIND("BIOC",M4132,1),0)&gt;1,"BIOCITY","no")</f>
        <v>no</v>
      </c>
      <c r="AB4132" s="2">
        <f>IFERROR(SEARCH("INT",F4132,1),0)+IFERROR(SEARCH("DEV",F4132,1),0)+IFERROR(SEARCH("FC",F4132,1),0)+IFERROR(SEARCH("USD",F4132,1),0)</f>
        <v>0</v>
      </c>
    </row>
    <row r="4133" spans="20:28" x14ac:dyDescent="0.2">
      <c r="T4133" s="6">
        <f>+S4133*N4133</f>
        <v>0</v>
      </c>
      <c r="U4133" s="6">
        <f>+S4133*Q4133</f>
        <v>0</v>
      </c>
      <c r="V4133" s="1" t="str">
        <f>IF(AB4133=0,IFERROR(VLOOKUP(L4133,[1]listaMateriales!A:K,11,0),"-"),"Sin producto")</f>
        <v>Sin Producto</v>
      </c>
      <c r="W4133" s="6">
        <f>+IF(OR(K4133="27",K4133="28",K4133="29"),VLOOKUP(L4133,[1]listaMateriales!A:E,5,0),0)*N4133/1000</f>
        <v>0</v>
      </c>
      <c r="X4133" s="6">
        <f>+IF(W4133=0,0,T4133/W4133)</f>
        <v>0</v>
      </c>
      <c r="Y4133" s="1" t="str">
        <f>MID(L4133,14,1)</f>
        <v/>
      </c>
      <c r="Z4133" s="2" t="str">
        <f>IF(IFERROR(FIND("PUL",M4133,1),0)&gt;1,"pulido","no")</f>
        <v>no</v>
      </c>
      <c r="AA4133" s="2" t="str">
        <f>IF(IFERROR(FIND("BIOC",M4133,1),0)&gt;1,"BIOCITY","no")</f>
        <v>no</v>
      </c>
      <c r="AB4133" s="2">
        <f>IFERROR(SEARCH("INT",F4133,1),0)+IFERROR(SEARCH("DEV",F4133,1),0)+IFERROR(SEARCH("FC",F4133,1),0)+IFERROR(SEARCH("USD",F4133,1),0)</f>
        <v>0</v>
      </c>
    </row>
    <row r="4134" spans="20:28" x14ac:dyDescent="0.2">
      <c r="T4134" s="6">
        <f>+S4134*N4134</f>
        <v>0</v>
      </c>
      <c r="U4134" s="6">
        <f>+S4134*Q4134</f>
        <v>0</v>
      </c>
      <c r="V4134" s="1" t="str">
        <f>IF(AB4134=0,IFERROR(VLOOKUP(L4134,[1]listaMateriales!A:K,11,0),"-"),"Sin producto")</f>
        <v>Sin Producto</v>
      </c>
      <c r="W4134" s="6">
        <f>+IF(OR(K4134="27",K4134="28",K4134="29"),VLOOKUP(L4134,[1]listaMateriales!A:E,5,0),0)*N4134/1000</f>
        <v>0</v>
      </c>
      <c r="X4134" s="6">
        <f>+IF(W4134=0,0,T4134/W4134)</f>
        <v>0</v>
      </c>
      <c r="Y4134" s="1" t="str">
        <f>MID(L4134,14,1)</f>
        <v/>
      </c>
      <c r="Z4134" s="2" t="str">
        <f>IF(IFERROR(FIND("PUL",M4134,1),0)&gt;1,"pulido","no")</f>
        <v>no</v>
      </c>
      <c r="AA4134" s="2" t="str">
        <f>IF(IFERROR(FIND("BIOC",M4134,1),0)&gt;1,"BIOCITY","no")</f>
        <v>no</v>
      </c>
      <c r="AB4134" s="2">
        <f>IFERROR(SEARCH("INT",F4134,1),0)+IFERROR(SEARCH("DEV",F4134,1),0)+IFERROR(SEARCH("FC",F4134,1),0)+IFERROR(SEARCH("USD",F4134,1),0)</f>
        <v>0</v>
      </c>
    </row>
    <row r="4135" spans="20:28" x14ac:dyDescent="0.2">
      <c r="T4135" s="6">
        <f>+S4135*N4135</f>
        <v>0</v>
      </c>
      <c r="U4135" s="6">
        <f>+S4135*Q4135</f>
        <v>0</v>
      </c>
      <c r="V4135" s="1" t="str">
        <f>IF(AB4135=0,IFERROR(VLOOKUP(L4135,[1]listaMateriales!A:K,11,0),"-"),"Sin producto")</f>
        <v>Sin Producto</v>
      </c>
      <c r="W4135" s="6">
        <f>+IF(OR(K4135="27",K4135="28",K4135="29"),VLOOKUP(L4135,[1]listaMateriales!A:E,5,0),0)*N4135/1000</f>
        <v>0</v>
      </c>
      <c r="X4135" s="6">
        <f>+IF(W4135=0,0,T4135/W4135)</f>
        <v>0</v>
      </c>
      <c r="Y4135" s="1" t="str">
        <f>MID(L4135,14,1)</f>
        <v/>
      </c>
      <c r="Z4135" s="2" t="str">
        <f>IF(IFERROR(FIND("PUL",M4135,1),0)&gt;1,"pulido","no")</f>
        <v>no</v>
      </c>
      <c r="AA4135" s="2" t="str">
        <f>IF(IFERROR(FIND("BIOC",M4135,1),0)&gt;1,"BIOCITY","no")</f>
        <v>no</v>
      </c>
      <c r="AB4135" s="2">
        <f>IFERROR(SEARCH("INT",F4135,1),0)+IFERROR(SEARCH("DEV",F4135,1),0)+IFERROR(SEARCH("FC",F4135,1),0)+IFERROR(SEARCH("USD",F4135,1),0)</f>
        <v>0</v>
      </c>
    </row>
    <row r="4136" spans="20:28" x14ac:dyDescent="0.2">
      <c r="T4136" s="6">
        <f>+S4136*N4136</f>
        <v>0</v>
      </c>
      <c r="U4136" s="6">
        <f>+S4136*Q4136</f>
        <v>0</v>
      </c>
      <c r="V4136" s="1" t="str">
        <f>IF(AB4136=0,IFERROR(VLOOKUP(L4136,[1]listaMateriales!A:K,11,0),"-"),"Sin producto")</f>
        <v>Sin Producto</v>
      </c>
      <c r="W4136" s="6">
        <f>+IF(OR(K4136="27",K4136="28",K4136="29"),VLOOKUP(L4136,[1]listaMateriales!A:E,5,0),0)*N4136/1000</f>
        <v>0</v>
      </c>
      <c r="X4136" s="6">
        <f>+IF(W4136=0,0,T4136/W4136)</f>
        <v>0</v>
      </c>
      <c r="Y4136" s="1" t="str">
        <f>MID(L4136,14,1)</f>
        <v/>
      </c>
      <c r="Z4136" s="2" t="str">
        <f>IF(IFERROR(FIND("PUL",M4136,1),0)&gt;1,"pulido","no")</f>
        <v>no</v>
      </c>
      <c r="AA4136" s="2" t="str">
        <f>IF(IFERROR(FIND("BIOC",M4136,1),0)&gt;1,"BIOCITY","no")</f>
        <v>no</v>
      </c>
      <c r="AB4136" s="2">
        <f>IFERROR(SEARCH("INT",F4136,1),0)+IFERROR(SEARCH("DEV",F4136,1),0)+IFERROR(SEARCH("FC",F4136,1),0)+IFERROR(SEARCH("USD",F4136,1),0)</f>
        <v>0</v>
      </c>
    </row>
    <row r="4137" spans="20:28" x14ac:dyDescent="0.2">
      <c r="T4137" s="6">
        <f>+S4137*N4137</f>
        <v>0</v>
      </c>
      <c r="U4137" s="6">
        <f>+S4137*Q4137</f>
        <v>0</v>
      </c>
      <c r="V4137" s="1" t="str">
        <f>IF(AB4137=0,IFERROR(VLOOKUP(L4137,[1]listaMateriales!A:K,11,0),"-"),"Sin producto")</f>
        <v>Sin Producto</v>
      </c>
      <c r="W4137" s="6">
        <f>+IF(OR(K4137="27",K4137="28",K4137="29"),VLOOKUP(L4137,[1]listaMateriales!A:E,5,0),0)*N4137/1000</f>
        <v>0</v>
      </c>
      <c r="X4137" s="6">
        <f>+IF(W4137=0,0,T4137/W4137)</f>
        <v>0</v>
      </c>
      <c r="Y4137" s="1" t="str">
        <f>MID(L4137,14,1)</f>
        <v/>
      </c>
      <c r="Z4137" s="2" t="str">
        <f>IF(IFERROR(FIND("PUL",M4137,1),0)&gt;1,"pulido","no")</f>
        <v>no</v>
      </c>
      <c r="AA4137" s="2" t="str">
        <f>IF(IFERROR(FIND("BIOC",M4137,1),0)&gt;1,"BIOCITY","no")</f>
        <v>no</v>
      </c>
      <c r="AB4137" s="2">
        <f>IFERROR(SEARCH("INT",F4137,1),0)+IFERROR(SEARCH("DEV",F4137,1),0)+IFERROR(SEARCH("FC",F4137,1),0)+IFERROR(SEARCH("USD",F4137,1),0)</f>
        <v>0</v>
      </c>
    </row>
    <row r="4138" spans="20:28" x14ac:dyDescent="0.2">
      <c r="T4138" s="6">
        <f>+S4138*N4138</f>
        <v>0</v>
      </c>
      <c r="U4138" s="6">
        <f>+S4138*Q4138</f>
        <v>0</v>
      </c>
      <c r="V4138" s="1" t="str">
        <f>IF(AB4138=0,IFERROR(VLOOKUP(L4138,[1]listaMateriales!A:K,11,0),"-"),"Sin producto")</f>
        <v>Sin Producto</v>
      </c>
      <c r="W4138" s="6">
        <f>+IF(OR(K4138="27",K4138="28",K4138="29"),VLOOKUP(L4138,[1]listaMateriales!A:E,5,0),0)*N4138/1000</f>
        <v>0</v>
      </c>
      <c r="X4138" s="6">
        <f>+IF(W4138=0,0,T4138/W4138)</f>
        <v>0</v>
      </c>
      <c r="Y4138" s="1" t="str">
        <f>MID(L4138,14,1)</f>
        <v/>
      </c>
      <c r="Z4138" s="2" t="str">
        <f>IF(IFERROR(FIND("PUL",M4138,1),0)&gt;1,"pulido","no")</f>
        <v>no</v>
      </c>
      <c r="AA4138" s="2" t="str">
        <f>IF(IFERROR(FIND("BIOC",M4138,1),0)&gt;1,"BIOCITY","no")</f>
        <v>no</v>
      </c>
      <c r="AB4138" s="2">
        <f>IFERROR(SEARCH("INT",F4138,1),0)+IFERROR(SEARCH("DEV",F4138,1),0)+IFERROR(SEARCH("FC",F4138,1),0)+IFERROR(SEARCH("USD",F4138,1),0)</f>
        <v>0</v>
      </c>
    </row>
    <row r="4139" spans="20:28" x14ac:dyDescent="0.2">
      <c r="T4139" s="6">
        <f>+S4139*N4139</f>
        <v>0</v>
      </c>
      <c r="U4139" s="6">
        <f>+S4139*Q4139</f>
        <v>0</v>
      </c>
      <c r="V4139" s="1" t="str">
        <f>IF(AB4139=0,IFERROR(VLOOKUP(L4139,[1]listaMateriales!A:K,11,0),"-"),"Sin producto")</f>
        <v>Sin Producto</v>
      </c>
      <c r="W4139" s="6">
        <f>+IF(OR(K4139="27",K4139="28",K4139="29"),VLOOKUP(L4139,[1]listaMateriales!A:E,5,0),0)*N4139/1000</f>
        <v>0</v>
      </c>
      <c r="X4139" s="6">
        <f>+IF(W4139=0,0,T4139/W4139)</f>
        <v>0</v>
      </c>
      <c r="Y4139" s="1" t="str">
        <f>MID(L4139,14,1)</f>
        <v/>
      </c>
      <c r="Z4139" s="2" t="str">
        <f>IF(IFERROR(FIND("PUL",M4139,1),0)&gt;1,"pulido","no")</f>
        <v>no</v>
      </c>
      <c r="AA4139" s="2" t="str">
        <f>IF(IFERROR(FIND("BIOC",M4139,1),0)&gt;1,"BIOCITY","no")</f>
        <v>no</v>
      </c>
      <c r="AB4139" s="2">
        <f>IFERROR(SEARCH("INT",F4139,1),0)+IFERROR(SEARCH("DEV",F4139,1),0)+IFERROR(SEARCH("FC",F4139,1),0)+IFERROR(SEARCH("USD",F4139,1),0)</f>
        <v>0</v>
      </c>
    </row>
    <row r="4140" spans="20:28" x14ac:dyDescent="0.2">
      <c r="T4140" s="6">
        <f>+S4140*N4140</f>
        <v>0</v>
      </c>
      <c r="U4140" s="6">
        <f>+S4140*Q4140</f>
        <v>0</v>
      </c>
      <c r="V4140" s="1" t="str">
        <f>IF(AB4140=0,IFERROR(VLOOKUP(L4140,[1]listaMateriales!A:K,11,0),"-"),"Sin producto")</f>
        <v>Sin Producto</v>
      </c>
      <c r="W4140" s="6">
        <f>+IF(OR(K4140="27",K4140="28",K4140="29"),VLOOKUP(L4140,[1]listaMateriales!A:E,5,0),0)*N4140/1000</f>
        <v>0</v>
      </c>
      <c r="X4140" s="6">
        <f>+IF(W4140=0,0,T4140/W4140)</f>
        <v>0</v>
      </c>
      <c r="Y4140" s="1" t="str">
        <f>MID(L4140,14,1)</f>
        <v/>
      </c>
      <c r="Z4140" s="2" t="str">
        <f>IF(IFERROR(FIND("PUL",M4140,1),0)&gt;1,"pulido","no")</f>
        <v>no</v>
      </c>
      <c r="AA4140" s="2" t="str">
        <f>IF(IFERROR(FIND("BIOC",M4140,1),0)&gt;1,"BIOCITY","no")</f>
        <v>no</v>
      </c>
      <c r="AB4140" s="2">
        <f>IFERROR(SEARCH("INT",F4140,1),0)+IFERROR(SEARCH("DEV",F4140,1),0)+IFERROR(SEARCH("FC",F4140,1),0)+IFERROR(SEARCH("USD",F4140,1),0)</f>
        <v>0</v>
      </c>
    </row>
    <row r="4141" spans="20:28" x14ac:dyDescent="0.2">
      <c r="T4141" s="6">
        <f>+S4141*N4141</f>
        <v>0</v>
      </c>
      <c r="U4141" s="6">
        <f>+S4141*Q4141</f>
        <v>0</v>
      </c>
      <c r="V4141" s="1" t="str">
        <f>IF(AB4141=0,IFERROR(VLOOKUP(L4141,[1]listaMateriales!A:K,11,0),"-"),"Sin producto")</f>
        <v>Sin Producto</v>
      </c>
      <c r="W4141" s="6">
        <f>+IF(OR(K4141="27",K4141="28",K4141="29"),VLOOKUP(L4141,[1]listaMateriales!A:E,5,0),0)*N4141/1000</f>
        <v>0</v>
      </c>
      <c r="X4141" s="6">
        <f>+IF(W4141=0,0,T4141/W4141)</f>
        <v>0</v>
      </c>
      <c r="Y4141" s="1" t="str">
        <f>MID(L4141,14,1)</f>
        <v/>
      </c>
      <c r="Z4141" s="2" t="str">
        <f>IF(IFERROR(FIND("PUL",M4141,1),0)&gt;1,"pulido","no")</f>
        <v>no</v>
      </c>
      <c r="AA4141" s="2" t="str">
        <f>IF(IFERROR(FIND("BIOC",M4141,1),0)&gt;1,"BIOCITY","no")</f>
        <v>no</v>
      </c>
      <c r="AB4141" s="2">
        <f>IFERROR(SEARCH("INT",F4141,1),0)+IFERROR(SEARCH("DEV",F4141,1),0)+IFERROR(SEARCH("FC",F4141,1),0)+IFERROR(SEARCH("USD",F4141,1),0)</f>
        <v>0</v>
      </c>
    </row>
    <row r="4142" spans="20:28" x14ac:dyDescent="0.2">
      <c r="T4142" s="6">
        <f>+S4142*N4142</f>
        <v>0</v>
      </c>
      <c r="U4142" s="6">
        <f>+S4142*Q4142</f>
        <v>0</v>
      </c>
      <c r="V4142" s="1" t="str">
        <f>IF(AB4142=0,IFERROR(VLOOKUP(L4142,[1]listaMateriales!A:K,11,0),"-"),"Sin producto")</f>
        <v>Sin Producto</v>
      </c>
      <c r="W4142" s="6">
        <f>+IF(OR(K4142="27",K4142="28",K4142="29"),VLOOKUP(L4142,[1]listaMateriales!A:E,5,0),0)*N4142/1000</f>
        <v>0</v>
      </c>
      <c r="X4142" s="6">
        <f>+IF(W4142=0,0,T4142/W4142)</f>
        <v>0</v>
      </c>
      <c r="Y4142" s="1" t="str">
        <f>MID(L4142,14,1)</f>
        <v/>
      </c>
      <c r="Z4142" s="2" t="str">
        <f>IF(IFERROR(FIND("PUL",M4142,1),0)&gt;1,"pulido","no")</f>
        <v>no</v>
      </c>
      <c r="AA4142" s="2" t="str">
        <f>IF(IFERROR(FIND("BIOC",M4142,1),0)&gt;1,"BIOCITY","no")</f>
        <v>no</v>
      </c>
      <c r="AB4142" s="2">
        <f>IFERROR(SEARCH("INT",F4142,1),0)+IFERROR(SEARCH("DEV",F4142,1),0)+IFERROR(SEARCH("FC",F4142,1),0)+IFERROR(SEARCH("USD",F4142,1),0)</f>
        <v>0</v>
      </c>
    </row>
    <row r="4143" spans="20:28" x14ac:dyDescent="0.2">
      <c r="T4143" s="6">
        <f>+S4143*N4143</f>
        <v>0</v>
      </c>
      <c r="U4143" s="6">
        <f>+S4143*Q4143</f>
        <v>0</v>
      </c>
      <c r="V4143" s="1" t="str">
        <f>IF(AB4143=0,IFERROR(VLOOKUP(L4143,[1]listaMateriales!A:K,11,0),"-"),"Sin producto")</f>
        <v>Sin Producto</v>
      </c>
      <c r="W4143" s="6">
        <f>+IF(OR(K4143="27",K4143="28",K4143="29"),VLOOKUP(L4143,[1]listaMateriales!A:E,5,0),0)*N4143/1000</f>
        <v>0</v>
      </c>
      <c r="X4143" s="6">
        <f>+IF(W4143=0,0,T4143/W4143)</f>
        <v>0</v>
      </c>
      <c r="Y4143" s="1" t="str">
        <f>MID(L4143,14,1)</f>
        <v/>
      </c>
      <c r="Z4143" s="2" t="str">
        <f>IF(IFERROR(FIND("PUL",M4143,1),0)&gt;1,"pulido","no")</f>
        <v>no</v>
      </c>
      <c r="AA4143" s="2" t="str">
        <f>IF(IFERROR(FIND("BIOC",M4143,1),0)&gt;1,"BIOCITY","no")</f>
        <v>no</v>
      </c>
      <c r="AB4143" s="2">
        <f>IFERROR(SEARCH("INT",F4143,1),0)+IFERROR(SEARCH("DEV",F4143,1),0)+IFERROR(SEARCH("FC",F4143,1),0)+IFERROR(SEARCH("USD",F4143,1),0)</f>
        <v>0</v>
      </c>
    </row>
    <row r="4144" spans="20:28" x14ac:dyDescent="0.2">
      <c r="T4144" s="6">
        <f>+S4144*N4144</f>
        <v>0</v>
      </c>
      <c r="U4144" s="6">
        <f>+S4144*Q4144</f>
        <v>0</v>
      </c>
      <c r="V4144" s="1" t="str">
        <f>IF(AB4144=0,IFERROR(VLOOKUP(L4144,[1]listaMateriales!A:K,11,0),"-"),"Sin producto")</f>
        <v>Sin Producto</v>
      </c>
      <c r="W4144" s="6">
        <f>+IF(OR(K4144="27",K4144="28",K4144="29"),VLOOKUP(L4144,[1]listaMateriales!A:E,5,0),0)*N4144/1000</f>
        <v>0</v>
      </c>
      <c r="X4144" s="6">
        <f>+IF(W4144=0,0,T4144/W4144)</f>
        <v>0</v>
      </c>
      <c r="Y4144" s="1" t="str">
        <f>MID(L4144,14,1)</f>
        <v/>
      </c>
      <c r="Z4144" s="2" t="str">
        <f>IF(IFERROR(FIND("PUL",M4144,1),0)&gt;1,"pulido","no")</f>
        <v>no</v>
      </c>
      <c r="AA4144" s="2" t="str">
        <f>IF(IFERROR(FIND("BIOC",M4144,1),0)&gt;1,"BIOCITY","no")</f>
        <v>no</v>
      </c>
      <c r="AB4144" s="2">
        <f>IFERROR(SEARCH("INT",F4144,1),0)+IFERROR(SEARCH("DEV",F4144,1),0)+IFERROR(SEARCH("FC",F4144,1),0)+IFERROR(SEARCH("USD",F4144,1),0)</f>
        <v>0</v>
      </c>
    </row>
    <row r="4145" spans="20:28" x14ac:dyDescent="0.2">
      <c r="T4145" s="6">
        <f>+S4145*N4145</f>
        <v>0</v>
      </c>
      <c r="U4145" s="6">
        <f>+S4145*Q4145</f>
        <v>0</v>
      </c>
      <c r="V4145" s="1" t="str">
        <f>IF(AB4145=0,IFERROR(VLOOKUP(L4145,[1]listaMateriales!A:K,11,0),"-"),"Sin producto")</f>
        <v>Sin Producto</v>
      </c>
      <c r="W4145" s="6">
        <f>+IF(OR(K4145="27",K4145="28",K4145="29"),VLOOKUP(L4145,[1]listaMateriales!A:E,5,0),0)*N4145/1000</f>
        <v>0</v>
      </c>
      <c r="X4145" s="6">
        <f>+IF(W4145=0,0,T4145/W4145)</f>
        <v>0</v>
      </c>
      <c r="Y4145" s="1" t="str">
        <f>MID(L4145,14,1)</f>
        <v/>
      </c>
      <c r="Z4145" s="2" t="str">
        <f>IF(IFERROR(FIND("PUL",M4145,1),0)&gt;1,"pulido","no")</f>
        <v>no</v>
      </c>
      <c r="AA4145" s="2" t="str">
        <f>IF(IFERROR(FIND("BIOC",M4145,1),0)&gt;1,"BIOCITY","no")</f>
        <v>no</v>
      </c>
      <c r="AB4145" s="2">
        <f>IFERROR(SEARCH("INT",F4145,1),0)+IFERROR(SEARCH("DEV",F4145,1),0)+IFERROR(SEARCH("FC",F4145,1),0)+IFERROR(SEARCH("USD",F4145,1),0)</f>
        <v>0</v>
      </c>
    </row>
    <row r="4146" spans="20:28" x14ac:dyDescent="0.2">
      <c r="T4146" s="6">
        <f>+S4146*N4146</f>
        <v>0</v>
      </c>
      <c r="U4146" s="6">
        <f>+S4146*Q4146</f>
        <v>0</v>
      </c>
      <c r="V4146" s="1" t="str">
        <f>IF(AB4146=0,IFERROR(VLOOKUP(L4146,[1]listaMateriales!A:K,11,0),"-"),"Sin producto")</f>
        <v>Sin Producto</v>
      </c>
      <c r="W4146" s="6">
        <f>+IF(OR(K4146="27",K4146="28",K4146="29"),VLOOKUP(L4146,[1]listaMateriales!A:E,5,0),0)*N4146/1000</f>
        <v>0</v>
      </c>
      <c r="X4146" s="6">
        <f>+IF(W4146=0,0,T4146/W4146)</f>
        <v>0</v>
      </c>
      <c r="Y4146" s="1" t="str">
        <f>MID(L4146,14,1)</f>
        <v/>
      </c>
      <c r="Z4146" s="2" t="str">
        <f>IF(IFERROR(FIND("PUL",M4146,1),0)&gt;1,"pulido","no")</f>
        <v>no</v>
      </c>
      <c r="AA4146" s="2" t="str">
        <f>IF(IFERROR(FIND("BIOC",M4146,1),0)&gt;1,"BIOCITY","no")</f>
        <v>no</v>
      </c>
      <c r="AB4146" s="2">
        <f>IFERROR(SEARCH("INT",F4146,1),0)+IFERROR(SEARCH("DEV",F4146,1),0)+IFERROR(SEARCH("FC",F4146,1),0)+IFERROR(SEARCH("USD",F4146,1),0)</f>
        <v>0</v>
      </c>
    </row>
    <row r="4147" spans="20:28" x14ac:dyDescent="0.2">
      <c r="T4147" s="6">
        <f>+S4147*N4147</f>
        <v>0</v>
      </c>
      <c r="U4147" s="6">
        <f>+S4147*Q4147</f>
        <v>0</v>
      </c>
      <c r="V4147" s="1" t="str">
        <f>IF(AB4147=0,IFERROR(VLOOKUP(L4147,[1]listaMateriales!A:K,11,0),"-"),"Sin producto")</f>
        <v>Sin Producto</v>
      </c>
      <c r="W4147" s="6">
        <f>+IF(OR(K4147="27",K4147="28",K4147="29"),VLOOKUP(L4147,[1]listaMateriales!A:E,5,0),0)*N4147/1000</f>
        <v>0</v>
      </c>
      <c r="X4147" s="6">
        <f>+IF(W4147=0,0,T4147/W4147)</f>
        <v>0</v>
      </c>
      <c r="Y4147" s="1" t="str">
        <f>MID(L4147,14,1)</f>
        <v/>
      </c>
      <c r="Z4147" s="2" t="str">
        <f>IF(IFERROR(FIND("PUL",M4147,1),0)&gt;1,"pulido","no")</f>
        <v>no</v>
      </c>
      <c r="AA4147" s="2" t="str">
        <f>IF(IFERROR(FIND("BIOC",M4147,1),0)&gt;1,"BIOCITY","no")</f>
        <v>no</v>
      </c>
      <c r="AB4147" s="2">
        <f>IFERROR(SEARCH("INT",F4147,1),0)+IFERROR(SEARCH("DEV",F4147,1),0)+IFERROR(SEARCH("FC",F4147,1),0)+IFERROR(SEARCH("USD",F4147,1),0)</f>
        <v>0</v>
      </c>
    </row>
    <row r="4148" spans="20:28" x14ac:dyDescent="0.2">
      <c r="T4148" s="6">
        <f>+S4148*N4148</f>
        <v>0</v>
      </c>
      <c r="U4148" s="6">
        <f>+S4148*Q4148</f>
        <v>0</v>
      </c>
      <c r="V4148" s="1" t="str">
        <f>IF(AB4148=0,IFERROR(VLOOKUP(L4148,[1]listaMateriales!A:K,11,0),"-"),"Sin producto")</f>
        <v>Sin Producto</v>
      </c>
      <c r="W4148" s="6">
        <f>+IF(OR(K4148="27",K4148="28",K4148="29"),VLOOKUP(L4148,[1]listaMateriales!A:E,5,0),0)*N4148/1000</f>
        <v>0</v>
      </c>
      <c r="X4148" s="6">
        <f>+IF(W4148=0,0,T4148/W4148)</f>
        <v>0</v>
      </c>
      <c r="Y4148" s="1" t="str">
        <f>MID(L4148,14,1)</f>
        <v/>
      </c>
      <c r="Z4148" s="2" t="str">
        <f>IF(IFERROR(FIND("PUL",M4148,1),0)&gt;1,"pulido","no")</f>
        <v>no</v>
      </c>
      <c r="AA4148" s="2" t="str">
        <f>IF(IFERROR(FIND("BIOC",M4148,1),0)&gt;1,"BIOCITY","no")</f>
        <v>no</v>
      </c>
      <c r="AB4148" s="2">
        <f>IFERROR(SEARCH("INT",F4148,1),0)+IFERROR(SEARCH("DEV",F4148,1),0)+IFERROR(SEARCH("FC",F4148,1),0)+IFERROR(SEARCH("USD",F4148,1),0)</f>
        <v>0</v>
      </c>
    </row>
    <row r="4149" spans="20:28" x14ac:dyDescent="0.2">
      <c r="T4149" s="6">
        <f>+S4149*N4149</f>
        <v>0</v>
      </c>
      <c r="U4149" s="6">
        <f>+S4149*Q4149</f>
        <v>0</v>
      </c>
      <c r="V4149" s="1" t="str">
        <f>IF(AB4149=0,IFERROR(VLOOKUP(L4149,[1]listaMateriales!A:K,11,0),"-"),"Sin producto")</f>
        <v>Sin Producto</v>
      </c>
      <c r="W4149" s="6">
        <f>+IF(OR(K4149="27",K4149="28",K4149="29"),VLOOKUP(L4149,[1]listaMateriales!A:E,5,0),0)*N4149/1000</f>
        <v>0</v>
      </c>
      <c r="X4149" s="6">
        <f>+IF(W4149=0,0,T4149/W4149)</f>
        <v>0</v>
      </c>
      <c r="Y4149" s="1" t="str">
        <f>MID(L4149,14,1)</f>
        <v/>
      </c>
      <c r="Z4149" s="2" t="str">
        <f>IF(IFERROR(FIND("PUL",M4149,1),0)&gt;1,"pulido","no")</f>
        <v>no</v>
      </c>
      <c r="AA4149" s="2" t="str">
        <f>IF(IFERROR(FIND("BIOC",M4149,1),0)&gt;1,"BIOCITY","no")</f>
        <v>no</v>
      </c>
      <c r="AB4149" s="2">
        <f>IFERROR(SEARCH("INT",F4149,1),0)+IFERROR(SEARCH("DEV",F4149,1),0)+IFERROR(SEARCH("FC",F4149,1),0)+IFERROR(SEARCH("USD",F4149,1),0)</f>
        <v>0</v>
      </c>
    </row>
    <row r="4150" spans="20:28" x14ac:dyDescent="0.2">
      <c r="T4150" s="6">
        <f>+S4150*N4150</f>
        <v>0</v>
      </c>
      <c r="U4150" s="6">
        <f>+S4150*Q4150</f>
        <v>0</v>
      </c>
      <c r="V4150" s="1" t="str">
        <f>IF(AB4150=0,IFERROR(VLOOKUP(L4150,[1]listaMateriales!A:K,11,0),"-"),"Sin producto")</f>
        <v>Sin Producto</v>
      </c>
      <c r="W4150" s="6">
        <f>+IF(OR(K4150="27",K4150="28",K4150="29"),VLOOKUP(L4150,[1]listaMateriales!A:E,5,0),0)*N4150/1000</f>
        <v>0</v>
      </c>
      <c r="X4150" s="6">
        <f>+IF(W4150=0,0,T4150/W4150)</f>
        <v>0</v>
      </c>
      <c r="Y4150" s="1" t="str">
        <f>MID(L4150,14,1)</f>
        <v/>
      </c>
      <c r="Z4150" s="2" t="str">
        <f>IF(IFERROR(FIND("PUL",M4150,1),0)&gt;1,"pulido","no")</f>
        <v>no</v>
      </c>
      <c r="AA4150" s="2" t="str">
        <f>IF(IFERROR(FIND("BIOC",M4150,1),0)&gt;1,"BIOCITY","no")</f>
        <v>no</v>
      </c>
      <c r="AB4150" s="2">
        <f>IFERROR(SEARCH("INT",F4150,1),0)+IFERROR(SEARCH("DEV",F4150,1),0)+IFERROR(SEARCH("FC",F4150,1),0)+IFERROR(SEARCH("USD",F4150,1),0)</f>
        <v>0</v>
      </c>
    </row>
    <row r="4151" spans="20:28" x14ac:dyDescent="0.2">
      <c r="T4151" s="6">
        <f>+S4151*N4151</f>
        <v>0</v>
      </c>
      <c r="U4151" s="6">
        <f>+S4151*Q4151</f>
        <v>0</v>
      </c>
      <c r="V4151" s="1" t="str">
        <f>IF(AB4151=0,IFERROR(VLOOKUP(L4151,[1]listaMateriales!A:K,11,0),"-"),"Sin producto")</f>
        <v>Sin Producto</v>
      </c>
      <c r="W4151" s="6">
        <f>+IF(OR(K4151="27",K4151="28",K4151="29"),VLOOKUP(L4151,[1]listaMateriales!A:E,5,0),0)*N4151/1000</f>
        <v>0</v>
      </c>
      <c r="X4151" s="6">
        <f>+IF(W4151=0,0,T4151/W4151)</f>
        <v>0</v>
      </c>
      <c r="Y4151" s="1" t="str">
        <f>MID(L4151,14,1)</f>
        <v/>
      </c>
      <c r="Z4151" s="2" t="str">
        <f>IF(IFERROR(FIND("PUL",M4151,1),0)&gt;1,"pulido","no")</f>
        <v>no</v>
      </c>
      <c r="AA4151" s="2" t="str">
        <f>IF(IFERROR(FIND("BIOC",M4151,1),0)&gt;1,"BIOCITY","no")</f>
        <v>no</v>
      </c>
      <c r="AB4151" s="2">
        <f>IFERROR(SEARCH("INT",F4151,1),0)+IFERROR(SEARCH("DEV",F4151,1),0)+IFERROR(SEARCH("FC",F4151,1),0)+IFERROR(SEARCH("USD",F4151,1),0)</f>
        <v>0</v>
      </c>
    </row>
    <row r="4152" spans="20:28" x14ac:dyDescent="0.2">
      <c r="T4152" s="6">
        <f>+S4152*N4152</f>
        <v>0</v>
      </c>
      <c r="U4152" s="6">
        <f>+S4152*Q4152</f>
        <v>0</v>
      </c>
      <c r="V4152" s="1" t="str">
        <f>IF(AB4152=0,IFERROR(VLOOKUP(L4152,[1]listaMateriales!A:K,11,0),"-"),"Sin producto")</f>
        <v>Sin Producto</v>
      </c>
      <c r="W4152" s="6">
        <f>+IF(OR(K4152="27",K4152="28",K4152="29"),VLOOKUP(L4152,[1]listaMateriales!A:E,5,0),0)*N4152/1000</f>
        <v>0</v>
      </c>
      <c r="X4152" s="6">
        <f>+IF(W4152=0,0,T4152/W4152)</f>
        <v>0</v>
      </c>
      <c r="Y4152" s="1" t="str">
        <f>MID(L4152,14,1)</f>
        <v/>
      </c>
      <c r="Z4152" s="2" t="str">
        <f>IF(IFERROR(FIND("PUL",M4152,1),0)&gt;1,"pulido","no")</f>
        <v>no</v>
      </c>
      <c r="AA4152" s="2" t="str">
        <f>IF(IFERROR(FIND("BIOC",M4152,1),0)&gt;1,"BIOCITY","no")</f>
        <v>no</v>
      </c>
      <c r="AB4152" s="2">
        <f>IFERROR(SEARCH("INT",F4152,1),0)+IFERROR(SEARCH("DEV",F4152,1),0)+IFERROR(SEARCH("FC",F4152,1),0)+IFERROR(SEARCH("USD",F4152,1),0)</f>
        <v>0</v>
      </c>
    </row>
    <row r="4153" spans="20:28" x14ac:dyDescent="0.2">
      <c r="T4153" s="6">
        <f>+S4153*N4153</f>
        <v>0</v>
      </c>
      <c r="U4153" s="6">
        <f>+S4153*Q4153</f>
        <v>0</v>
      </c>
      <c r="V4153" s="1" t="str">
        <f>IF(AB4153=0,IFERROR(VLOOKUP(L4153,[1]listaMateriales!A:K,11,0),"-"),"Sin producto")</f>
        <v>Sin Producto</v>
      </c>
      <c r="W4153" s="6">
        <f>+IF(OR(K4153="27",K4153="28",K4153="29"),VLOOKUP(L4153,[1]listaMateriales!A:E,5,0),0)*N4153/1000</f>
        <v>0</v>
      </c>
      <c r="X4153" s="6">
        <f>+IF(W4153=0,0,T4153/W4153)</f>
        <v>0</v>
      </c>
      <c r="Y4153" s="1" t="str">
        <f>MID(L4153,14,1)</f>
        <v/>
      </c>
      <c r="Z4153" s="2" t="str">
        <f>IF(IFERROR(FIND("PUL",M4153,1),0)&gt;1,"pulido","no")</f>
        <v>no</v>
      </c>
      <c r="AA4153" s="2" t="str">
        <f>IF(IFERROR(FIND("BIOC",M4153,1),0)&gt;1,"BIOCITY","no")</f>
        <v>no</v>
      </c>
      <c r="AB4153" s="2">
        <f>IFERROR(SEARCH("INT",F4153,1),0)+IFERROR(SEARCH("DEV",F4153,1),0)+IFERROR(SEARCH("FC",F4153,1),0)+IFERROR(SEARCH("USD",F4153,1),0)</f>
        <v>0</v>
      </c>
    </row>
    <row r="4154" spans="20:28" x14ac:dyDescent="0.2">
      <c r="T4154" s="6">
        <f>+S4154*N4154</f>
        <v>0</v>
      </c>
      <c r="U4154" s="6">
        <f>+S4154*Q4154</f>
        <v>0</v>
      </c>
      <c r="V4154" s="1" t="str">
        <f>IF(AB4154=0,IFERROR(VLOOKUP(L4154,[1]listaMateriales!A:K,11,0),"-"),"Sin producto")</f>
        <v>Sin Producto</v>
      </c>
      <c r="W4154" s="6">
        <f>+IF(OR(K4154="27",K4154="28",K4154="29"),VLOOKUP(L4154,[1]listaMateriales!A:E,5,0),0)*N4154/1000</f>
        <v>0</v>
      </c>
      <c r="X4154" s="6">
        <f>+IF(W4154=0,0,T4154/W4154)</f>
        <v>0</v>
      </c>
      <c r="Y4154" s="1" t="str">
        <f>MID(L4154,14,1)</f>
        <v/>
      </c>
      <c r="Z4154" s="2" t="str">
        <f>IF(IFERROR(FIND("PUL",M4154,1),0)&gt;1,"pulido","no")</f>
        <v>no</v>
      </c>
      <c r="AA4154" s="2" t="str">
        <f>IF(IFERROR(FIND("BIOC",M4154,1),0)&gt;1,"BIOCITY","no")</f>
        <v>no</v>
      </c>
      <c r="AB4154" s="2">
        <f>IFERROR(SEARCH("INT",F4154,1),0)+IFERROR(SEARCH("DEV",F4154,1),0)+IFERROR(SEARCH("FC",F4154,1),0)+IFERROR(SEARCH("USD",F4154,1),0)</f>
        <v>0</v>
      </c>
    </row>
    <row r="4155" spans="20:28" x14ac:dyDescent="0.2">
      <c r="T4155" s="6">
        <f>+S4155*N4155</f>
        <v>0</v>
      </c>
      <c r="U4155" s="6">
        <f>+S4155*Q4155</f>
        <v>0</v>
      </c>
      <c r="V4155" s="1" t="str">
        <f>IF(AB4155=0,IFERROR(VLOOKUP(L4155,[1]listaMateriales!A:K,11,0),"-"),"Sin producto")</f>
        <v>Sin Producto</v>
      </c>
      <c r="W4155" s="6">
        <f>+IF(OR(K4155="27",K4155="28",K4155="29"),VLOOKUP(L4155,[1]listaMateriales!A:E,5,0),0)*N4155/1000</f>
        <v>0</v>
      </c>
      <c r="X4155" s="6">
        <f>+IF(W4155=0,0,T4155/W4155)</f>
        <v>0</v>
      </c>
      <c r="Y4155" s="1" t="str">
        <f>MID(L4155,14,1)</f>
        <v/>
      </c>
      <c r="Z4155" s="2" t="str">
        <f>IF(IFERROR(FIND("PUL",M4155,1),0)&gt;1,"pulido","no")</f>
        <v>no</v>
      </c>
      <c r="AA4155" s="2" t="str">
        <f>IF(IFERROR(FIND("BIOC",M4155,1),0)&gt;1,"BIOCITY","no")</f>
        <v>no</v>
      </c>
      <c r="AB4155" s="2">
        <f>IFERROR(SEARCH("INT",F4155,1),0)+IFERROR(SEARCH("DEV",F4155,1),0)+IFERROR(SEARCH("FC",F4155,1),0)+IFERROR(SEARCH("USD",F4155,1),0)</f>
        <v>0</v>
      </c>
    </row>
    <row r="4156" spans="20:28" x14ac:dyDescent="0.2">
      <c r="T4156" s="6">
        <f>+S4156*N4156</f>
        <v>0</v>
      </c>
      <c r="U4156" s="6">
        <f>+S4156*Q4156</f>
        <v>0</v>
      </c>
      <c r="V4156" s="1" t="str">
        <f>IF(AB4156=0,IFERROR(VLOOKUP(L4156,[1]listaMateriales!A:K,11,0),"-"),"Sin producto")</f>
        <v>Sin Producto</v>
      </c>
      <c r="W4156" s="6">
        <f>+IF(OR(K4156="27",K4156="28",K4156="29"),VLOOKUP(L4156,[1]listaMateriales!A:E,5,0),0)*N4156/1000</f>
        <v>0</v>
      </c>
      <c r="X4156" s="6">
        <f>+IF(W4156=0,0,T4156/W4156)</f>
        <v>0</v>
      </c>
      <c r="Y4156" s="1" t="str">
        <f>MID(L4156,14,1)</f>
        <v/>
      </c>
      <c r="Z4156" s="2" t="str">
        <f>IF(IFERROR(FIND("PUL",M4156,1),0)&gt;1,"pulido","no")</f>
        <v>no</v>
      </c>
      <c r="AA4156" s="2" t="str">
        <f>IF(IFERROR(FIND("BIOC",M4156,1),0)&gt;1,"BIOCITY","no")</f>
        <v>no</v>
      </c>
      <c r="AB4156" s="2">
        <f>IFERROR(SEARCH("INT",F4156,1),0)+IFERROR(SEARCH("DEV",F4156,1),0)+IFERROR(SEARCH("FC",F4156,1),0)+IFERROR(SEARCH("USD",F4156,1),0)</f>
        <v>0</v>
      </c>
    </row>
    <row r="4157" spans="20:28" x14ac:dyDescent="0.2">
      <c r="T4157" s="6">
        <f>+S4157*N4157</f>
        <v>0</v>
      </c>
      <c r="U4157" s="6">
        <f>+S4157*Q4157</f>
        <v>0</v>
      </c>
      <c r="V4157" s="1" t="str">
        <f>IF(AB4157=0,IFERROR(VLOOKUP(L4157,[1]listaMateriales!A:K,11,0),"-"),"Sin producto")</f>
        <v>Sin Producto</v>
      </c>
      <c r="W4157" s="6">
        <f>+IF(OR(K4157="27",K4157="28",K4157="29"),VLOOKUP(L4157,[1]listaMateriales!A:E,5,0),0)*N4157/1000</f>
        <v>0</v>
      </c>
      <c r="X4157" s="6">
        <f>+IF(W4157=0,0,T4157/W4157)</f>
        <v>0</v>
      </c>
      <c r="Y4157" s="1" t="str">
        <f>MID(L4157,14,1)</f>
        <v/>
      </c>
      <c r="Z4157" s="2" t="str">
        <f>IF(IFERROR(FIND("PUL",M4157,1),0)&gt;1,"pulido","no")</f>
        <v>no</v>
      </c>
      <c r="AA4157" s="2" t="str">
        <f>IF(IFERROR(FIND("BIOC",M4157,1),0)&gt;1,"BIOCITY","no")</f>
        <v>no</v>
      </c>
      <c r="AB4157" s="2">
        <f>IFERROR(SEARCH("INT",F4157,1),0)+IFERROR(SEARCH("DEV",F4157,1),0)+IFERROR(SEARCH("FC",F4157,1),0)+IFERROR(SEARCH("USD",F4157,1),0)</f>
        <v>0</v>
      </c>
    </row>
    <row r="4158" spans="20:28" x14ac:dyDescent="0.2">
      <c r="T4158" s="6">
        <f>+S4158*N4158</f>
        <v>0</v>
      </c>
      <c r="U4158" s="6">
        <f>+S4158*Q4158</f>
        <v>0</v>
      </c>
      <c r="V4158" s="1" t="str">
        <f>IF(AB4158=0,IFERROR(VLOOKUP(L4158,[1]listaMateriales!A:K,11,0),"-"),"Sin producto")</f>
        <v>Sin Producto</v>
      </c>
      <c r="W4158" s="6">
        <f>+IF(OR(K4158="27",K4158="28",K4158="29"),VLOOKUP(L4158,[1]listaMateriales!A:E,5,0),0)*N4158/1000</f>
        <v>0</v>
      </c>
      <c r="X4158" s="6">
        <f>+IF(W4158=0,0,T4158/W4158)</f>
        <v>0</v>
      </c>
      <c r="Y4158" s="1" t="str">
        <f>MID(L4158,14,1)</f>
        <v/>
      </c>
      <c r="Z4158" s="2" t="str">
        <f>IF(IFERROR(FIND("PUL",M4158,1),0)&gt;1,"pulido","no")</f>
        <v>no</v>
      </c>
      <c r="AA4158" s="2" t="str">
        <f>IF(IFERROR(FIND("BIOC",M4158,1),0)&gt;1,"BIOCITY","no")</f>
        <v>no</v>
      </c>
      <c r="AB4158" s="2">
        <f>IFERROR(SEARCH("INT",F4158,1),0)+IFERROR(SEARCH("DEV",F4158,1),0)+IFERROR(SEARCH("FC",F4158,1),0)+IFERROR(SEARCH("USD",F4158,1),0)</f>
        <v>0</v>
      </c>
    </row>
    <row r="4159" spans="20:28" x14ac:dyDescent="0.2">
      <c r="T4159" s="6">
        <f>+S4159*N4159</f>
        <v>0</v>
      </c>
      <c r="U4159" s="6">
        <f>+S4159*Q4159</f>
        <v>0</v>
      </c>
      <c r="V4159" s="1" t="str">
        <f>IF(AB4159=0,IFERROR(VLOOKUP(L4159,[1]listaMateriales!A:K,11,0),"-"),"Sin producto")</f>
        <v>Sin Producto</v>
      </c>
      <c r="W4159" s="6">
        <f>+IF(OR(K4159="27",K4159="28",K4159="29"),VLOOKUP(L4159,[1]listaMateriales!A:E,5,0),0)*N4159/1000</f>
        <v>0</v>
      </c>
      <c r="X4159" s="6">
        <f>+IF(W4159=0,0,T4159/W4159)</f>
        <v>0</v>
      </c>
      <c r="Y4159" s="1" t="str">
        <f>MID(L4159,14,1)</f>
        <v/>
      </c>
      <c r="Z4159" s="2" t="str">
        <f>IF(IFERROR(FIND("PUL",M4159,1),0)&gt;1,"pulido","no")</f>
        <v>no</v>
      </c>
      <c r="AA4159" s="2" t="str">
        <f>IF(IFERROR(FIND("BIOC",M4159,1),0)&gt;1,"BIOCITY","no")</f>
        <v>no</v>
      </c>
      <c r="AB4159" s="2">
        <f>IFERROR(SEARCH("INT",F4159,1),0)+IFERROR(SEARCH("DEV",F4159,1),0)+IFERROR(SEARCH("FC",F4159,1),0)+IFERROR(SEARCH("USD",F4159,1),0)</f>
        <v>0</v>
      </c>
    </row>
    <row r="4160" spans="20:28" x14ac:dyDescent="0.2">
      <c r="T4160" s="6">
        <f>+S4160*N4160</f>
        <v>0</v>
      </c>
      <c r="U4160" s="6">
        <f>+S4160*Q4160</f>
        <v>0</v>
      </c>
      <c r="V4160" s="1" t="str">
        <f>IF(AB4160=0,IFERROR(VLOOKUP(L4160,[1]listaMateriales!A:K,11,0),"-"),"Sin producto")</f>
        <v>Sin Producto</v>
      </c>
      <c r="W4160" s="6">
        <f>+IF(OR(K4160="27",K4160="28",K4160="29"),VLOOKUP(L4160,[1]listaMateriales!A:E,5,0),0)*N4160/1000</f>
        <v>0</v>
      </c>
      <c r="X4160" s="6">
        <f>+IF(W4160=0,0,T4160/W4160)</f>
        <v>0</v>
      </c>
      <c r="Y4160" s="1" t="str">
        <f>MID(L4160,14,1)</f>
        <v/>
      </c>
      <c r="Z4160" s="2" t="str">
        <f>IF(IFERROR(FIND("PUL",M4160,1),0)&gt;1,"pulido","no")</f>
        <v>no</v>
      </c>
      <c r="AA4160" s="2" t="str">
        <f>IF(IFERROR(FIND("BIOC",M4160,1),0)&gt;1,"BIOCITY","no")</f>
        <v>no</v>
      </c>
      <c r="AB4160" s="2">
        <f>IFERROR(SEARCH("INT",F4160,1),0)+IFERROR(SEARCH("DEV",F4160,1),0)+IFERROR(SEARCH("FC",F4160,1),0)+IFERROR(SEARCH("USD",F4160,1),0)</f>
        <v>0</v>
      </c>
    </row>
    <row r="4161" spans="20:28" x14ac:dyDescent="0.2">
      <c r="T4161" s="6">
        <f>+S4161*N4161</f>
        <v>0</v>
      </c>
      <c r="U4161" s="6">
        <f>+S4161*Q4161</f>
        <v>0</v>
      </c>
      <c r="V4161" s="1" t="str">
        <f>IF(AB4161=0,IFERROR(VLOOKUP(L4161,[1]listaMateriales!A:K,11,0),"-"),"Sin producto")</f>
        <v>Sin Producto</v>
      </c>
      <c r="W4161" s="6">
        <f>+IF(OR(K4161="27",K4161="28",K4161="29"),VLOOKUP(L4161,[1]listaMateriales!A:E,5,0),0)*N4161/1000</f>
        <v>0</v>
      </c>
      <c r="X4161" s="6">
        <f>+IF(W4161=0,0,T4161/W4161)</f>
        <v>0</v>
      </c>
      <c r="Y4161" s="1" t="str">
        <f>MID(L4161,14,1)</f>
        <v/>
      </c>
      <c r="Z4161" s="2" t="str">
        <f>IF(IFERROR(FIND("PUL",M4161,1),0)&gt;1,"pulido","no")</f>
        <v>no</v>
      </c>
      <c r="AA4161" s="2" t="str">
        <f>IF(IFERROR(FIND("BIOC",M4161,1),0)&gt;1,"BIOCITY","no")</f>
        <v>no</v>
      </c>
      <c r="AB4161" s="2">
        <f>IFERROR(SEARCH("INT",F4161,1),0)+IFERROR(SEARCH("DEV",F4161,1),0)+IFERROR(SEARCH("FC",F4161,1),0)+IFERROR(SEARCH("USD",F4161,1),0)</f>
        <v>0</v>
      </c>
    </row>
    <row r="4162" spans="20:28" x14ac:dyDescent="0.2">
      <c r="T4162" s="6">
        <f>+S4162*N4162</f>
        <v>0</v>
      </c>
      <c r="U4162" s="6">
        <f>+S4162*Q4162</f>
        <v>0</v>
      </c>
      <c r="V4162" s="1" t="str">
        <f>IF(AB4162=0,IFERROR(VLOOKUP(L4162,[1]listaMateriales!A:K,11,0),"-"),"Sin producto")</f>
        <v>Sin Producto</v>
      </c>
      <c r="W4162" s="6">
        <f>+IF(OR(K4162="27",K4162="28",K4162="29"),VLOOKUP(L4162,[1]listaMateriales!A:E,5,0),0)*N4162/1000</f>
        <v>0</v>
      </c>
      <c r="X4162" s="6">
        <f>+IF(W4162=0,0,T4162/W4162)</f>
        <v>0</v>
      </c>
      <c r="Y4162" s="1" t="str">
        <f>MID(L4162,14,1)</f>
        <v/>
      </c>
      <c r="Z4162" s="2" t="str">
        <f>IF(IFERROR(FIND("PUL",M4162,1),0)&gt;1,"pulido","no")</f>
        <v>no</v>
      </c>
      <c r="AA4162" s="2" t="str">
        <f>IF(IFERROR(FIND("BIOC",M4162,1),0)&gt;1,"BIOCITY","no")</f>
        <v>no</v>
      </c>
      <c r="AB4162" s="2">
        <f>IFERROR(SEARCH("INT",F4162,1),0)+IFERROR(SEARCH("DEV",F4162,1),0)+IFERROR(SEARCH("FC",F4162,1),0)+IFERROR(SEARCH("USD",F4162,1),0)</f>
        <v>0</v>
      </c>
    </row>
    <row r="4163" spans="20:28" x14ac:dyDescent="0.2">
      <c r="T4163" s="6">
        <f>+S4163*N4163</f>
        <v>0</v>
      </c>
      <c r="U4163" s="6">
        <f>+S4163*Q4163</f>
        <v>0</v>
      </c>
      <c r="V4163" s="1" t="str">
        <f>IF(AB4163=0,IFERROR(VLOOKUP(L4163,[1]listaMateriales!A:K,11,0),"-"),"Sin producto")</f>
        <v>Sin Producto</v>
      </c>
      <c r="W4163" s="6">
        <f>+IF(OR(K4163="27",K4163="28",K4163="29"),VLOOKUP(L4163,[1]listaMateriales!A:E,5,0),0)*N4163/1000</f>
        <v>0</v>
      </c>
      <c r="X4163" s="6">
        <f>+IF(W4163=0,0,T4163/W4163)</f>
        <v>0</v>
      </c>
      <c r="Y4163" s="1" t="str">
        <f>MID(L4163,14,1)</f>
        <v/>
      </c>
      <c r="Z4163" s="2" t="str">
        <f>IF(IFERROR(FIND("PUL",M4163,1),0)&gt;1,"pulido","no")</f>
        <v>no</v>
      </c>
      <c r="AA4163" s="2" t="str">
        <f>IF(IFERROR(FIND("BIOC",M4163,1),0)&gt;1,"BIOCITY","no")</f>
        <v>no</v>
      </c>
      <c r="AB4163" s="2">
        <f>IFERROR(SEARCH("INT",F4163,1),0)+IFERROR(SEARCH("DEV",F4163,1),0)+IFERROR(SEARCH("FC",F4163,1),0)+IFERROR(SEARCH("USD",F4163,1),0)</f>
        <v>0</v>
      </c>
    </row>
    <row r="4164" spans="20:28" x14ac:dyDescent="0.2">
      <c r="T4164" s="6">
        <f>+S4164*N4164</f>
        <v>0</v>
      </c>
      <c r="U4164" s="6">
        <f>+S4164*Q4164</f>
        <v>0</v>
      </c>
      <c r="V4164" s="1" t="str">
        <f>IF(AB4164=0,IFERROR(VLOOKUP(L4164,[1]listaMateriales!A:K,11,0),"-"),"Sin producto")</f>
        <v>Sin Producto</v>
      </c>
      <c r="W4164" s="6">
        <f>+IF(OR(K4164="27",K4164="28",K4164="29"),VLOOKUP(L4164,[1]listaMateriales!A:E,5,0),0)*N4164/1000</f>
        <v>0</v>
      </c>
      <c r="X4164" s="6">
        <f>+IF(W4164=0,0,T4164/W4164)</f>
        <v>0</v>
      </c>
      <c r="Y4164" s="1" t="str">
        <f>MID(L4164,14,1)</f>
        <v/>
      </c>
      <c r="Z4164" s="2" t="str">
        <f>IF(IFERROR(FIND("PUL",M4164,1),0)&gt;1,"pulido","no")</f>
        <v>no</v>
      </c>
      <c r="AA4164" s="2" t="str">
        <f>IF(IFERROR(FIND("BIOC",M4164,1),0)&gt;1,"BIOCITY","no")</f>
        <v>no</v>
      </c>
      <c r="AB4164" s="2">
        <f>IFERROR(SEARCH("INT",F4164,1),0)+IFERROR(SEARCH("DEV",F4164,1),0)+IFERROR(SEARCH("FC",F4164,1),0)+IFERROR(SEARCH("USD",F4164,1),0)</f>
        <v>0</v>
      </c>
    </row>
    <row r="4165" spans="20:28" x14ac:dyDescent="0.2">
      <c r="T4165" s="6">
        <f>+S4165*N4165</f>
        <v>0</v>
      </c>
      <c r="U4165" s="6">
        <f>+S4165*Q4165</f>
        <v>0</v>
      </c>
      <c r="V4165" s="1" t="str">
        <f>IF(AB4165=0,IFERROR(VLOOKUP(L4165,[1]listaMateriales!A:K,11,0),"-"),"Sin producto")</f>
        <v>Sin Producto</v>
      </c>
      <c r="W4165" s="6">
        <f>+IF(OR(K4165="27",K4165="28",K4165="29"),VLOOKUP(L4165,[1]listaMateriales!A:E,5,0),0)*N4165/1000</f>
        <v>0</v>
      </c>
      <c r="X4165" s="6">
        <f>+IF(W4165=0,0,T4165/W4165)</f>
        <v>0</v>
      </c>
      <c r="Y4165" s="1" t="str">
        <f>MID(L4165,14,1)</f>
        <v/>
      </c>
      <c r="Z4165" s="2" t="str">
        <f>IF(IFERROR(FIND("PUL",M4165,1),0)&gt;1,"pulido","no")</f>
        <v>no</v>
      </c>
      <c r="AA4165" s="2" t="str">
        <f>IF(IFERROR(FIND("BIOC",M4165,1),0)&gt;1,"BIOCITY","no")</f>
        <v>no</v>
      </c>
      <c r="AB4165" s="2">
        <f>IFERROR(SEARCH("INT",F4165,1),0)+IFERROR(SEARCH("DEV",F4165,1),0)+IFERROR(SEARCH("FC",F4165,1),0)+IFERROR(SEARCH("USD",F4165,1),0)</f>
        <v>0</v>
      </c>
    </row>
    <row r="4166" spans="20:28" x14ac:dyDescent="0.2">
      <c r="T4166" s="6">
        <f>+S4166*N4166</f>
        <v>0</v>
      </c>
      <c r="U4166" s="6">
        <f>+S4166*Q4166</f>
        <v>0</v>
      </c>
      <c r="V4166" s="1" t="str">
        <f>IF(AB4166=0,IFERROR(VLOOKUP(L4166,[1]listaMateriales!A:K,11,0),"-"),"Sin producto")</f>
        <v>Sin Producto</v>
      </c>
      <c r="W4166" s="6">
        <f>+IF(OR(K4166="27",K4166="28",K4166="29"),VLOOKUP(L4166,[1]listaMateriales!A:E,5,0),0)*N4166/1000</f>
        <v>0</v>
      </c>
      <c r="X4166" s="6">
        <f>+IF(W4166=0,0,T4166/W4166)</f>
        <v>0</v>
      </c>
      <c r="Y4166" s="1" t="str">
        <f>MID(L4166,14,1)</f>
        <v/>
      </c>
      <c r="Z4166" s="2" t="str">
        <f>IF(IFERROR(FIND("PUL",M4166,1),0)&gt;1,"pulido","no")</f>
        <v>no</v>
      </c>
      <c r="AA4166" s="2" t="str">
        <f>IF(IFERROR(FIND("BIOC",M4166,1),0)&gt;1,"BIOCITY","no")</f>
        <v>no</v>
      </c>
      <c r="AB4166" s="2">
        <f>IFERROR(SEARCH("INT",F4166,1),0)+IFERROR(SEARCH("DEV",F4166,1),0)+IFERROR(SEARCH("FC",F4166,1),0)+IFERROR(SEARCH("USD",F4166,1),0)</f>
        <v>0</v>
      </c>
    </row>
    <row r="4167" spans="20:28" x14ac:dyDescent="0.2">
      <c r="T4167" s="6">
        <f>+S4167*N4167</f>
        <v>0</v>
      </c>
      <c r="U4167" s="6">
        <f>+S4167*Q4167</f>
        <v>0</v>
      </c>
      <c r="V4167" s="1" t="str">
        <f>IF(AB4167=0,IFERROR(VLOOKUP(L4167,[1]listaMateriales!A:K,11,0),"-"),"Sin producto")</f>
        <v>Sin Producto</v>
      </c>
      <c r="W4167" s="6">
        <f>+IF(OR(K4167="27",K4167="28",K4167="29"),VLOOKUP(L4167,[1]listaMateriales!A:E,5,0),0)*N4167/1000</f>
        <v>0</v>
      </c>
      <c r="X4167" s="6">
        <f>+IF(W4167=0,0,T4167/W4167)</f>
        <v>0</v>
      </c>
      <c r="Y4167" s="1" t="str">
        <f>MID(L4167,14,1)</f>
        <v/>
      </c>
      <c r="Z4167" s="2" t="str">
        <f>IF(IFERROR(FIND("PUL",M4167,1),0)&gt;1,"pulido","no")</f>
        <v>no</v>
      </c>
      <c r="AA4167" s="2" t="str">
        <f>IF(IFERROR(FIND("BIOC",M4167,1),0)&gt;1,"BIOCITY","no")</f>
        <v>no</v>
      </c>
      <c r="AB4167" s="2">
        <f>IFERROR(SEARCH("INT",F4167,1),0)+IFERROR(SEARCH("DEV",F4167,1),0)+IFERROR(SEARCH("FC",F4167,1),0)+IFERROR(SEARCH("USD",F4167,1),0)</f>
        <v>0</v>
      </c>
    </row>
    <row r="4168" spans="20:28" x14ac:dyDescent="0.2">
      <c r="T4168" s="6">
        <f>+S4168*N4168</f>
        <v>0</v>
      </c>
      <c r="U4168" s="6">
        <f>+S4168*Q4168</f>
        <v>0</v>
      </c>
      <c r="V4168" s="1" t="str">
        <f>IF(AB4168=0,IFERROR(VLOOKUP(L4168,[1]listaMateriales!A:K,11,0),"-"),"Sin producto")</f>
        <v>Sin Producto</v>
      </c>
      <c r="W4168" s="6">
        <f>+IF(OR(K4168="27",K4168="28",K4168="29"),VLOOKUP(L4168,[1]listaMateriales!A:E,5,0),0)*N4168/1000</f>
        <v>0</v>
      </c>
      <c r="X4168" s="6">
        <f>+IF(W4168=0,0,T4168/W4168)</f>
        <v>0</v>
      </c>
      <c r="Y4168" s="1" t="str">
        <f>MID(L4168,14,1)</f>
        <v/>
      </c>
      <c r="Z4168" s="2" t="str">
        <f>IF(IFERROR(FIND("PUL",M4168,1),0)&gt;1,"pulido","no")</f>
        <v>no</v>
      </c>
      <c r="AA4168" s="2" t="str">
        <f>IF(IFERROR(FIND("BIOC",M4168,1),0)&gt;1,"BIOCITY","no")</f>
        <v>no</v>
      </c>
      <c r="AB4168" s="2">
        <f>IFERROR(SEARCH("INT",F4168,1),0)+IFERROR(SEARCH("DEV",F4168,1),0)+IFERROR(SEARCH("FC",F4168,1),0)+IFERROR(SEARCH("USD",F4168,1),0)</f>
        <v>0</v>
      </c>
    </row>
    <row r="4169" spans="20:28" x14ac:dyDescent="0.2">
      <c r="T4169" s="6">
        <f>+S4169*N4169</f>
        <v>0</v>
      </c>
      <c r="U4169" s="6">
        <f>+S4169*Q4169</f>
        <v>0</v>
      </c>
      <c r="V4169" s="1" t="str">
        <f>IF(AB4169=0,IFERROR(VLOOKUP(L4169,[1]listaMateriales!A:K,11,0),"-"),"Sin producto")</f>
        <v>Sin Producto</v>
      </c>
      <c r="W4169" s="6">
        <f>+IF(OR(K4169="27",K4169="28",K4169="29"),VLOOKUP(L4169,[1]listaMateriales!A:E,5,0),0)*N4169/1000</f>
        <v>0</v>
      </c>
      <c r="X4169" s="6">
        <f>+IF(W4169=0,0,T4169/W4169)</f>
        <v>0</v>
      </c>
      <c r="Y4169" s="1" t="str">
        <f>MID(L4169,14,1)</f>
        <v/>
      </c>
      <c r="Z4169" s="2" t="str">
        <f>IF(IFERROR(FIND("PUL",M4169,1),0)&gt;1,"pulido","no")</f>
        <v>no</v>
      </c>
      <c r="AA4169" s="2" t="str">
        <f>IF(IFERROR(FIND("BIOC",M4169,1),0)&gt;1,"BIOCITY","no")</f>
        <v>no</v>
      </c>
      <c r="AB4169" s="2">
        <f>IFERROR(SEARCH("INT",F4169,1),0)+IFERROR(SEARCH("DEV",F4169,1),0)+IFERROR(SEARCH("FC",F4169,1),0)+IFERROR(SEARCH("USD",F4169,1),0)</f>
        <v>0</v>
      </c>
    </row>
    <row r="4170" spans="20:28" x14ac:dyDescent="0.2">
      <c r="T4170" s="6">
        <f>+S4170*N4170</f>
        <v>0</v>
      </c>
      <c r="U4170" s="6">
        <f>+S4170*Q4170</f>
        <v>0</v>
      </c>
      <c r="V4170" s="1" t="str">
        <f>IF(AB4170=0,IFERROR(VLOOKUP(L4170,[1]listaMateriales!A:K,11,0),"-"),"Sin producto")</f>
        <v>Sin Producto</v>
      </c>
      <c r="W4170" s="6">
        <f>+IF(OR(K4170="27",K4170="28",K4170="29"),VLOOKUP(L4170,[1]listaMateriales!A:E,5,0),0)*N4170/1000</f>
        <v>0</v>
      </c>
      <c r="X4170" s="6">
        <f>+IF(W4170=0,0,T4170/W4170)</f>
        <v>0</v>
      </c>
      <c r="Y4170" s="1" t="str">
        <f>MID(L4170,14,1)</f>
        <v/>
      </c>
      <c r="Z4170" s="2" t="str">
        <f>IF(IFERROR(FIND("PUL",M4170,1),0)&gt;1,"pulido","no")</f>
        <v>no</v>
      </c>
      <c r="AA4170" s="2" t="str">
        <f>IF(IFERROR(FIND("BIOC",M4170,1),0)&gt;1,"BIOCITY","no")</f>
        <v>no</v>
      </c>
      <c r="AB4170" s="2">
        <f>IFERROR(SEARCH("INT",F4170,1),0)+IFERROR(SEARCH("DEV",F4170,1),0)+IFERROR(SEARCH("FC",F4170,1),0)+IFERROR(SEARCH("USD",F4170,1),0)</f>
        <v>0</v>
      </c>
    </row>
    <row r="4171" spans="20:28" x14ac:dyDescent="0.2">
      <c r="T4171" s="6">
        <f>+S4171*N4171</f>
        <v>0</v>
      </c>
      <c r="U4171" s="6">
        <f>+S4171*Q4171</f>
        <v>0</v>
      </c>
      <c r="V4171" s="1" t="str">
        <f>IF(AB4171=0,IFERROR(VLOOKUP(L4171,[1]listaMateriales!A:K,11,0),"-"),"Sin producto")</f>
        <v>Sin Producto</v>
      </c>
      <c r="W4171" s="6">
        <f>+IF(OR(K4171="27",K4171="28",K4171="29"),VLOOKUP(L4171,[1]listaMateriales!A:E,5,0),0)*N4171/1000</f>
        <v>0</v>
      </c>
      <c r="X4171" s="6">
        <f>+IF(W4171=0,0,T4171/W4171)</f>
        <v>0</v>
      </c>
      <c r="Y4171" s="1" t="str">
        <f>MID(L4171,14,1)</f>
        <v/>
      </c>
      <c r="Z4171" s="2" t="str">
        <f>IF(IFERROR(FIND("PUL",M4171,1),0)&gt;1,"pulido","no")</f>
        <v>no</v>
      </c>
      <c r="AA4171" s="2" t="str">
        <f>IF(IFERROR(FIND("BIOC",M4171,1),0)&gt;1,"BIOCITY","no")</f>
        <v>no</v>
      </c>
      <c r="AB4171" s="2">
        <f>IFERROR(SEARCH("INT",F4171,1),0)+IFERROR(SEARCH("DEV",F4171,1),0)+IFERROR(SEARCH("FC",F4171,1),0)+IFERROR(SEARCH("USD",F4171,1),0)</f>
        <v>0</v>
      </c>
    </row>
    <row r="4172" spans="20:28" x14ac:dyDescent="0.2">
      <c r="T4172" s="6">
        <f>+S4172*N4172</f>
        <v>0</v>
      </c>
      <c r="U4172" s="6">
        <f>+S4172*Q4172</f>
        <v>0</v>
      </c>
      <c r="V4172" s="1" t="str">
        <f>IF(AB4172=0,IFERROR(VLOOKUP(L4172,[1]listaMateriales!A:K,11,0),"-"),"Sin producto")</f>
        <v>Sin Producto</v>
      </c>
      <c r="W4172" s="6">
        <f>+IF(OR(K4172="27",K4172="28",K4172="29"),VLOOKUP(L4172,[1]listaMateriales!A:E,5,0),0)*N4172/1000</f>
        <v>0</v>
      </c>
      <c r="X4172" s="6">
        <f>+IF(W4172=0,0,T4172/W4172)</f>
        <v>0</v>
      </c>
      <c r="Y4172" s="1" t="str">
        <f>MID(L4172,14,1)</f>
        <v/>
      </c>
      <c r="Z4172" s="2" t="str">
        <f>IF(IFERROR(FIND("PUL",M4172,1),0)&gt;1,"pulido","no")</f>
        <v>no</v>
      </c>
      <c r="AA4172" s="2" t="str">
        <f>IF(IFERROR(FIND("BIOC",M4172,1),0)&gt;1,"BIOCITY","no")</f>
        <v>no</v>
      </c>
      <c r="AB4172" s="2">
        <f>IFERROR(SEARCH("INT",F4172,1),0)+IFERROR(SEARCH("DEV",F4172,1),0)+IFERROR(SEARCH("FC",F4172,1),0)+IFERROR(SEARCH("USD",F4172,1),0)</f>
        <v>0</v>
      </c>
    </row>
    <row r="4173" spans="20:28" x14ac:dyDescent="0.2">
      <c r="T4173" s="6">
        <f>+S4173*N4173</f>
        <v>0</v>
      </c>
      <c r="U4173" s="6">
        <f>+S4173*Q4173</f>
        <v>0</v>
      </c>
      <c r="V4173" s="1" t="str">
        <f>IF(AB4173=0,IFERROR(VLOOKUP(L4173,[1]listaMateriales!A:K,11,0),"-"),"Sin producto")</f>
        <v>Sin Producto</v>
      </c>
      <c r="W4173" s="6">
        <f>+IF(OR(K4173="27",K4173="28",K4173="29"),VLOOKUP(L4173,[1]listaMateriales!A:E,5,0),0)*N4173/1000</f>
        <v>0</v>
      </c>
      <c r="X4173" s="6">
        <f>+IF(W4173=0,0,T4173/W4173)</f>
        <v>0</v>
      </c>
      <c r="Y4173" s="1" t="str">
        <f>MID(L4173,14,1)</f>
        <v/>
      </c>
      <c r="Z4173" s="2" t="str">
        <f>IF(IFERROR(FIND("PUL",M4173,1),0)&gt;1,"pulido","no")</f>
        <v>no</v>
      </c>
      <c r="AA4173" s="2" t="str">
        <f>IF(IFERROR(FIND("BIOC",M4173,1),0)&gt;1,"BIOCITY","no")</f>
        <v>no</v>
      </c>
      <c r="AB4173" s="2">
        <f>IFERROR(SEARCH("INT",F4173,1),0)+IFERROR(SEARCH("DEV",F4173,1),0)+IFERROR(SEARCH("FC",F4173,1),0)+IFERROR(SEARCH("USD",F4173,1),0)</f>
        <v>0</v>
      </c>
    </row>
    <row r="4174" spans="20:28" x14ac:dyDescent="0.2">
      <c r="T4174" s="6">
        <f>+S4174*N4174</f>
        <v>0</v>
      </c>
      <c r="U4174" s="6">
        <f>+S4174*Q4174</f>
        <v>0</v>
      </c>
      <c r="V4174" s="1" t="str">
        <f>IF(AB4174=0,IFERROR(VLOOKUP(L4174,[1]listaMateriales!A:K,11,0),"-"),"Sin producto")</f>
        <v>Sin Producto</v>
      </c>
      <c r="W4174" s="6">
        <f>+IF(OR(K4174="27",K4174="28",K4174="29"),VLOOKUP(L4174,[1]listaMateriales!A:E,5,0),0)*N4174/1000</f>
        <v>0</v>
      </c>
      <c r="X4174" s="6">
        <f>+IF(W4174=0,0,T4174/W4174)</f>
        <v>0</v>
      </c>
      <c r="Y4174" s="1" t="str">
        <f>MID(L4174,14,1)</f>
        <v/>
      </c>
      <c r="Z4174" s="2" t="str">
        <f>IF(IFERROR(FIND("PUL",M4174,1),0)&gt;1,"pulido","no")</f>
        <v>no</v>
      </c>
      <c r="AA4174" s="2" t="str">
        <f>IF(IFERROR(FIND("BIOC",M4174,1),0)&gt;1,"BIOCITY","no")</f>
        <v>no</v>
      </c>
      <c r="AB4174" s="2">
        <f>IFERROR(SEARCH("INT",F4174,1),0)+IFERROR(SEARCH("DEV",F4174,1),0)+IFERROR(SEARCH("FC",F4174,1),0)+IFERROR(SEARCH("USD",F4174,1),0)</f>
        <v>0</v>
      </c>
    </row>
    <row r="4175" spans="20:28" x14ac:dyDescent="0.2">
      <c r="T4175" s="6">
        <f>+S4175*N4175</f>
        <v>0</v>
      </c>
      <c r="U4175" s="6">
        <f>+S4175*Q4175</f>
        <v>0</v>
      </c>
      <c r="V4175" s="1" t="str">
        <f>IF(AB4175=0,IFERROR(VLOOKUP(L4175,[1]listaMateriales!A:K,11,0),"-"),"Sin producto")</f>
        <v>Sin Producto</v>
      </c>
      <c r="W4175" s="6">
        <f>+IF(OR(K4175="27",K4175="28",K4175="29"),VLOOKUP(L4175,[1]listaMateriales!A:E,5,0),0)*N4175/1000</f>
        <v>0</v>
      </c>
      <c r="X4175" s="6">
        <f>+IF(W4175=0,0,T4175/W4175)</f>
        <v>0</v>
      </c>
      <c r="Y4175" s="1" t="str">
        <f>MID(L4175,14,1)</f>
        <v/>
      </c>
      <c r="Z4175" s="2" t="str">
        <f>IF(IFERROR(FIND("PUL",M4175,1),0)&gt;1,"pulido","no")</f>
        <v>no</v>
      </c>
      <c r="AA4175" s="2" t="str">
        <f>IF(IFERROR(FIND("BIOC",M4175,1),0)&gt;1,"BIOCITY","no")</f>
        <v>no</v>
      </c>
      <c r="AB4175" s="2">
        <f>IFERROR(SEARCH("INT",F4175,1),0)+IFERROR(SEARCH("DEV",F4175,1),0)+IFERROR(SEARCH("FC",F4175,1),0)+IFERROR(SEARCH("USD",F4175,1),0)</f>
        <v>0</v>
      </c>
    </row>
    <row r="4176" spans="20:28" x14ac:dyDescent="0.2">
      <c r="T4176" s="6">
        <f>+S4176*N4176</f>
        <v>0</v>
      </c>
      <c r="U4176" s="6">
        <f>+S4176*Q4176</f>
        <v>0</v>
      </c>
      <c r="V4176" s="1" t="str">
        <f>IF(AB4176=0,IFERROR(VLOOKUP(L4176,[1]listaMateriales!A:K,11,0),"-"),"Sin producto")</f>
        <v>Sin Producto</v>
      </c>
      <c r="W4176" s="6">
        <f>+IF(OR(K4176="27",K4176="28",K4176="29"),VLOOKUP(L4176,[1]listaMateriales!A:E,5,0),0)*N4176/1000</f>
        <v>0</v>
      </c>
      <c r="X4176" s="6">
        <f>+IF(W4176=0,0,T4176/W4176)</f>
        <v>0</v>
      </c>
      <c r="Y4176" s="1" t="str">
        <f>MID(L4176,14,1)</f>
        <v/>
      </c>
      <c r="Z4176" s="2" t="str">
        <f>IF(IFERROR(FIND("PUL",M4176,1),0)&gt;1,"pulido","no")</f>
        <v>no</v>
      </c>
      <c r="AA4176" s="2" t="str">
        <f>IF(IFERROR(FIND("BIOC",M4176,1),0)&gt;1,"BIOCITY","no")</f>
        <v>no</v>
      </c>
      <c r="AB4176" s="2">
        <f>IFERROR(SEARCH("INT",F4176,1),0)+IFERROR(SEARCH("DEV",F4176,1),0)+IFERROR(SEARCH("FC",F4176,1),0)+IFERROR(SEARCH("USD",F4176,1),0)</f>
        <v>0</v>
      </c>
    </row>
    <row r="4177" spans="20:28" x14ac:dyDescent="0.2">
      <c r="T4177" s="6">
        <f>+S4177*N4177</f>
        <v>0</v>
      </c>
      <c r="U4177" s="6">
        <f>+S4177*Q4177</f>
        <v>0</v>
      </c>
      <c r="V4177" s="1" t="str">
        <f>IF(AB4177=0,IFERROR(VLOOKUP(L4177,[1]listaMateriales!A:K,11,0),"-"),"Sin producto")</f>
        <v>Sin Producto</v>
      </c>
      <c r="W4177" s="6">
        <f>+IF(OR(K4177="27",K4177="28",K4177="29"),VLOOKUP(L4177,[1]listaMateriales!A:E,5,0),0)*N4177/1000</f>
        <v>0</v>
      </c>
      <c r="X4177" s="6">
        <f>+IF(W4177=0,0,T4177/W4177)</f>
        <v>0</v>
      </c>
      <c r="Y4177" s="1" t="str">
        <f>MID(L4177,14,1)</f>
        <v/>
      </c>
      <c r="Z4177" s="2" t="str">
        <f>IF(IFERROR(FIND("PUL",M4177,1),0)&gt;1,"pulido","no")</f>
        <v>no</v>
      </c>
      <c r="AA4177" s="2" t="str">
        <f>IF(IFERROR(FIND("BIOC",M4177,1),0)&gt;1,"BIOCITY","no")</f>
        <v>no</v>
      </c>
      <c r="AB4177" s="2">
        <f>IFERROR(SEARCH("INT",F4177,1),0)+IFERROR(SEARCH("DEV",F4177,1),0)+IFERROR(SEARCH("FC",F4177,1),0)+IFERROR(SEARCH("USD",F4177,1),0)</f>
        <v>0</v>
      </c>
    </row>
    <row r="4178" spans="20:28" x14ac:dyDescent="0.2">
      <c r="T4178" s="6">
        <f>+S4178*N4178</f>
        <v>0</v>
      </c>
      <c r="U4178" s="6">
        <f>+S4178*Q4178</f>
        <v>0</v>
      </c>
      <c r="V4178" s="1" t="str">
        <f>IF(AB4178=0,IFERROR(VLOOKUP(L4178,[1]listaMateriales!A:K,11,0),"-"),"Sin producto")</f>
        <v>Sin Producto</v>
      </c>
      <c r="W4178" s="6">
        <f>+IF(OR(K4178="27",K4178="28",K4178="29"),VLOOKUP(L4178,[1]listaMateriales!A:E,5,0),0)*N4178/1000</f>
        <v>0</v>
      </c>
      <c r="X4178" s="6">
        <f>+IF(W4178=0,0,T4178/W4178)</f>
        <v>0</v>
      </c>
      <c r="Y4178" s="1" t="str">
        <f>MID(L4178,14,1)</f>
        <v/>
      </c>
      <c r="Z4178" s="2" t="str">
        <f>IF(IFERROR(FIND("PUL",M4178,1),0)&gt;1,"pulido","no")</f>
        <v>no</v>
      </c>
      <c r="AA4178" s="2" t="str">
        <f>IF(IFERROR(FIND("BIOC",M4178,1),0)&gt;1,"BIOCITY","no")</f>
        <v>no</v>
      </c>
      <c r="AB4178" s="2">
        <f>IFERROR(SEARCH("INT",F4178,1),0)+IFERROR(SEARCH("DEV",F4178,1),0)+IFERROR(SEARCH("FC",F4178,1),0)+IFERROR(SEARCH("USD",F4178,1),0)</f>
        <v>0</v>
      </c>
    </row>
    <row r="4179" spans="20:28" x14ac:dyDescent="0.2">
      <c r="T4179" s="6">
        <f>+S4179*N4179</f>
        <v>0</v>
      </c>
      <c r="U4179" s="6">
        <f>+S4179*Q4179</f>
        <v>0</v>
      </c>
      <c r="V4179" s="1" t="str">
        <f>IF(AB4179=0,IFERROR(VLOOKUP(L4179,[1]listaMateriales!A:K,11,0),"-"),"Sin producto")</f>
        <v>Sin Producto</v>
      </c>
      <c r="W4179" s="6">
        <f>+IF(OR(K4179="27",K4179="28",K4179="29"),VLOOKUP(L4179,[1]listaMateriales!A:E,5,0),0)*N4179/1000</f>
        <v>0</v>
      </c>
      <c r="X4179" s="6">
        <f>+IF(W4179=0,0,T4179/W4179)</f>
        <v>0</v>
      </c>
      <c r="Y4179" s="1" t="str">
        <f>MID(L4179,14,1)</f>
        <v/>
      </c>
      <c r="Z4179" s="2" t="str">
        <f>IF(IFERROR(FIND("PUL",M4179,1),0)&gt;1,"pulido","no")</f>
        <v>no</v>
      </c>
      <c r="AA4179" s="2" t="str">
        <f>IF(IFERROR(FIND("BIOC",M4179,1),0)&gt;1,"BIOCITY","no")</f>
        <v>no</v>
      </c>
      <c r="AB4179" s="2">
        <f>IFERROR(SEARCH("INT",F4179,1),0)+IFERROR(SEARCH("DEV",F4179,1),0)+IFERROR(SEARCH("FC",F4179,1),0)+IFERROR(SEARCH("USD",F4179,1),0)</f>
        <v>0</v>
      </c>
    </row>
    <row r="4180" spans="20:28" x14ac:dyDescent="0.2">
      <c r="T4180" s="6">
        <f>+S4180*N4180</f>
        <v>0</v>
      </c>
      <c r="U4180" s="6">
        <f>+S4180*Q4180</f>
        <v>0</v>
      </c>
      <c r="V4180" s="1" t="str">
        <f>IF(AB4180=0,IFERROR(VLOOKUP(L4180,[1]listaMateriales!A:K,11,0),"-"),"Sin producto")</f>
        <v>Sin Producto</v>
      </c>
      <c r="W4180" s="6">
        <f>+IF(OR(K4180="27",K4180="28",K4180="29"),VLOOKUP(L4180,[1]listaMateriales!A:E,5,0),0)*N4180/1000</f>
        <v>0</v>
      </c>
      <c r="X4180" s="6">
        <f>+IF(W4180=0,0,T4180/W4180)</f>
        <v>0</v>
      </c>
      <c r="Y4180" s="1" t="str">
        <f>MID(L4180,14,1)</f>
        <v/>
      </c>
      <c r="Z4180" s="2" t="str">
        <f>IF(IFERROR(FIND("PUL",M4180,1),0)&gt;1,"pulido","no")</f>
        <v>no</v>
      </c>
      <c r="AA4180" s="2" t="str">
        <f>IF(IFERROR(FIND("BIOC",M4180,1),0)&gt;1,"BIOCITY","no")</f>
        <v>no</v>
      </c>
      <c r="AB4180" s="2">
        <f>IFERROR(SEARCH("INT",F4180,1),0)+IFERROR(SEARCH("DEV",F4180,1),0)+IFERROR(SEARCH("FC",F4180,1),0)+IFERROR(SEARCH("USD",F4180,1),0)</f>
        <v>0</v>
      </c>
    </row>
    <row r="4181" spans="20:28" x14ac:dyDescent="0.2">
      <c r="T4181" s="6">
        <f>+S4181*N4181</f>
        <v>0</v>
      </c>
      <c r="U4181" s="6">
        <f>+S4181*Q4181</f>
        <v>0</v>
      </c>
      <c r="V4181" s="1" t="str">
        <f>IF(AB4181=0,IFERROR(VLOOKUP(L4181,[1]listaMateriales!A:K,11,0),"-"),"Sin producto")</f>
        <v>Sin Producto</v>
      </c>
      <c r="W4181" s="6">
        <f>+IF(OR(K4181="27",K4181="28",K4181="29"),VLOOKUP(L4181,[1]listaMateriales!A:E,5,0),0)*N4181/1000</f>
        <v>0</v>
      </c>
      <c r="X4181" s="6">
        <f>+IF(W4181=0,0,T4181/W4181)</f>
        <v>0</v>
      </c>
      <c r="Y4181" s="1" t="str">
        <f>MID(L4181,14,1)</f>
        <v/>
      </c>
      <c r="Z4181" s="2" t="str">
        <f>IF(IFERROR(FIND("PUL",M4181,1),0)&gt;1,"pulido","no")</f>
        <v>no</v>
      </c>
      <c r="AA4181" s="2" t="str">
        <f>IF(IFERROR(FIND("BIOC",M4181,1),0)&gt;1,"BIOCITY","no")</f>
        <v>no</v>
      </c>
      <c r="AB4181" s="2">
        <f>IFERROR(SEARCH("INT",F4181,1),0)+IFERROR(SEARCH("DEV",F4181,1),0)+IFERROR(SEARCH("FC",F4181,1),0)+IFERROR(SEARCH("USD",F4181,1),0)</f>
        <v>0</v>
      </c>
    </row>
    <row r="4182" spans="20:28" x14ac:dyDescent="0.2">
      <c r="T4182" s="6">
        <f>+S4182*N4182</f>
        <v>0</v>
      </c>
      <c r="U4182" s="6">
        <f>+S4182*Q4182</f>
        <v>0</v>
      </c>
      <c r="V4182" s="1" t="str">
        <f>IF(AB4182=0,IFERROR(VLOOKUP(L4182,[1]listaMateriales!A:K,11,0),"-"),"Sin producto")</f>
        <v>Sin Producto</v>
      </c>
      <c r="W4182" s="6">
        <f>+IF(OR(K4182="27",K4182="28",K4182="29"),VLOOKUP(L4182,[1]listaMateriales!A:E,5,0),0)*N4182/1000</f>
        <v>0</v>
      </c>
      <c r="X4182" s="6">
        <f>+IF(W4182=0,0,T4182/W4182)</f>
        <v>0</v>
      </c>
      <c r="Y4182" s="1" t="str">
        <f>MID(L4182,14,1)</f>
        <v/>
      </c>
      <c r="Z4182" s="2" t="str">
        <f>IF(IFERROR(FIND("PUL",M4182,1),0)&gt;1,"pulido","no")</f>
        <v>no</v>
      </c>
      <c r="AA4182" s="2" t="str">
        <f>IF(IFERROR(FIND("BIOC",M4182,1),0)&gt;1,"BIOCITY","no")</f>
        <v>no</v>
      </c>
      <c r="AB4182" s="2">
        <f>IFERROR(SEARCH("INT",F4182,1),0)+IFERROR(SEARCH("DEV",F4182,1),0)+IFERROR(SEARCH("FC",F4182,1),0)+IFERROR(SEARCH("USD",F4182,1),0)</f>
        <v>0</v>
      </c>
    </row>
    <row r="4183" spans="20:28" x14ac:dyDescent="0.2">
      <c r="T4183" s="6">
        <f>+S4183*N4183</f>
        <v>0</v>
      </c>
      <c r="U4183" s="6">
        <f>+S4183*Q4183</f>
        <v>0</v>
      </c>
      <c r="V4183" s="1" t="str">
        <f>IF(AB4183=0,IFERROR(VLOOKUP(L4183,[1]listaMateriales!A:K,11,0),"-"),"Sin producto")</f>
        <v>Sin Producto</v>
      </c>
      <c r="W4183" s="6">
        <f>+IF(OR(K4183="27",K4183="28",K4183="29"),VLOOKUP(L4183,[1]listaMateriales!A:E,5,0),0)*N4183/1000</f>
        <v>0</v>
      </c>
      <c r="X4183" s="6">
        <f>+IF(W4183=0,0,T4183/W4183)</f>
        <v>0</v>
      </c>
      <c r="Y4183" s="1" t="str">
        <f>MID(L4183,14,1)</f>
        <v/>
      </c>
      <c r="Z4183" s="2" t="str">
        <f>IF(IFERROR(FIND("PUL",M4183,1),0)&gt;1,"pulido","no")</f>
        <v>no</v>
      </c>
      <c r="AA4183" s="2" t="str">
        <f>IF(IFERROR(FIND("BIOC",M4183,1),0)&gt;1,"BIOCITY","no")</f>
        <v>no</v>
      </c>
      <c r="AB4183" s="2">
        <f>IFERROR(SEARCH("INT",F4183,1),0)+IFERROR(SEARCH("DEV",F4183,1),0)+IFERROR(SEARCH("FC",F4183,1),0)+IFERROR(SEARCH("USD",F4183,1),0)</f>
        <v>0</v>
      </c>
    </row>
    <row r="4184" spans="20:28" x14ac:dyDescent="0.2">
      <c r="T4184" s="6">
        <f>+S4184*N4184</f>
        <v>0</v>
      </c>
      <c r="U4184" s="6">
        <f>+S4184*Q4184</f>
        <v>0</v>
      </c>
      <c r="V4184" s="1" t="str">
        <f>IF(AB4184=0,IFERROR(VLOOKUP(L4184,[1]listaMateriales!A:K,11,0),"-"),"Sin producto")</f>
        <v>Sin Producto</v>
      </c>
      <c r="W4184" s="6">
        <f>+IF(OR(K4184="27",K4184="28",K4184="29"),VLOOKUP(L4184,[1]listaMateriales!A:E,5,0),0)*N4184/1000</f>
        <v>0</v>
      </c>
      <c r="X4184" s="6">
        <f>+IF(W4184=0,0,T4184/W4184)</f>
        <v>0</v>
      </c>
      <c r="Y4184" s="1" t="str">
        <f>MID(L4184,14,1)</f>
        <v/>
      </c>
      <c r="Z4184" s="2" t="str">
        <f>IF(IFERROR(FIND("PUL",M4184,1),0)&gt;1,"pulido","no")</f>
        <v>no</v>
      </c>
      <c r="AA4184" s="2" t="str">
        <f>IF(IFERROR(FIND("BIOC",M4184,1),0)&gt;1,"BIOCITY","no")</f>
        <v>no</v>
      </c>
      <c r="AB4184" s="2">
        <f>IFERROR(SEARCH("INT",F4184,1),0)+IFERROR(SEARCH("DEV",F4184,1),0)+IFERROR(SEARCH("FC",F4184,1),0)+IFERROR(SEARCH("USD",F4184,1),0)</f>
        <v>0</v>
      </c>
    </row>
    <row r="4185" spans="20:28" x14ac:dyDescent="0.2">
      <c r="T4185" s="6">
        <f>+S4185*N4185</f>
        <v>0</v>
      </c>
      <c r="U4185" s="6">
        <f>+S4185*Q4185</f>
        <v>0</v>
      </c>
      <c r="V4185" s="1" t="str">
        <f>IF(AB4185=0,IFERROR(VLOOKUP(L4185,[1]listaMateriales!A:K,11,0),"-"),"Sin producto")</f>
        <v>Sin Producto</v>
      </c>
      <c r="W4185" s="6">
        <f>+IF(OR(K4185="27",K4185="28",K4185="29"),VLOOKUP(L4185,[1]listaMateriales!A:E,5,0),0)*N4185/1000</f>
        <v>0</v>
      </c>
      <c r="X4185" s="6">
        <f>+IF(W4185=0,0,T4185/W4185)</f>
        <v>0</v>
      </c>
      <c r="Y4185" s="1" t="str">
        <f>MID(L4185,14,1)</f>
        <v/>
      </c>
      <c r="Z4185" s="2" t="str">
        <f>IF(IFERROR(FIND("PUL",M4185,1),0)&gt;1,"pulido","no")</f>
        <v>no</v>
      </c>
      <c r="AA4185" s="2" t="str">
        <f>IF(IFERROR(FIND("BIOC",M4185,1),0)&gt;1,"BIOCITY","no")</f>
        <v>no</v>
      </c>
      <c r="AB4185" s="2">
        <f>IFERROR(SEARCH("INT",F4185,1),0)+IFERROR(SEARCH("DEV",F4185,1),0)+IFERROR(SEARCH("FC",F4185,1),0)+IFERROR(SEARCH("USD",F4185,1),0)</f>
        <v>0</v>
      </c>
    </row>
    <row r="4186" spans="20:28" x14ac:dyDescent="0.2">
      <c r="T4186" s="6">
        <f>+S4186*N4186</f>
        <v>0</v>
      </c>
      <c r="U4186" s="6">
        <f>+S4186*Q4186</f>
        <v>0</v>
      </c>
      <c r="V4186" s="1" t="str">
        <f>IF(AB4186=0,IFERROR(VLOOKUP(L4186,[1]listaMateriales!A:K,11,0),"-"),"Sin producto")</f>
        <v>Sin Producto</v>
      </c>
      <c r="W4186" s="6">
        <f>+IF(OR(K4186="27",K4186="28",K4186="29"),VLOOKUP(L4186,[1]listaMateriales!A:E,5,0),0)*N4186/1000</f>
        <v>0</v>
      </c>
      <c r="X4186" s="6">
        <f>+IF(W4186=0,0,T4186/W4186)</f>
        <v>0</v>
      </c>
      <c r="Y4186" s="1" t="str">
        <f>MID(L4186,14,1)</f>
        <v/>
      </c>
      <c r="Z4186" s="2" t="str">
        <f>IF(IFERROR(FIND("PUL",M4186,1),0)&gt;1,"pulido","no")</f>
        <v>no</v>
      </c>
      <c r="AA4186" s="2" t="str">
        <f>IF(IFERROR(FIND("BIOC",M4186,1),0)&gt;1,"BIOCITY","no")</f>
        <v>no</v>
      </c>
      <c r="AB4186" s="2">
        <f>IFERROR(SEARCH("INT",F4186,1),0)+IFERROR(SEARCH("DEV",F4186,1),0)+IFERROR(SEARCH("FC",F4186,1),0)+IFERROR(SEARCH("USD",F4186,1),0)</f>
        <v>0</v>
      </c>
    </row>
    <row r="4187" spans="20:28" x14ac:dyDescent="0.2">
      <c r="T4187" s="6">
        <f>+S4187*N4187</f>
        <v>0</v>
      </c>
      <c r="U4187" s="6">
        <f>+S4187*Q4187</f>
        <v>0</v>
      </c>
      <c r="V4187" s="1" t="str">
        <f>IF(AB4187=0,IFERROR(VLOOKUP(L4187,[1]listaMateriales!A:K,11,0),"-"),"Sin producto")</f>
        <v>Sin Producto</v>
      </c>
      <c r="W4187" s="6">
        <f>+IF(OR(K4187="27",K4187="28",K4187="29"),VLOOKUP(L4187,[1]listaMateriales!A:E,5,0),0)*N4187/1000</f>
        <v>0</v>
      </c>
      <c r="X4187" s="6">
        <f>+IF(W4187=0,0,T4187/W4187)</f>
        <v>0</v>
      </c>
      <c r="Y4187" s="1" t="str">
        <f>MID(L4187,14,1)</f>
        <v/>
      </c>
      <c r="Z4187" s="2" t="str">
        <f>IF(IFERROR(FIND("PUL",M4187,1),0)&gt;1,"pulido","no")</f>
        <v>no</v>
      </c>
      <c r="AA4187" s="2" t="str">
        <f>IF(IFERROR(FIND("BIOC",M4187,1),0)&gt;1,"BIOCITY","no")</f>
        <v>no</v>
      </c>
      <c r="AB4187" s="2">
        <f>IFERROR(SEARCH("INT",F4187,1),0)+IFERROR(SEARCH("DEV",F4187,1),0)+IFERROR(SEARCH("FC",F4187,1),0)+IFERROR(SEARCH("USD",F4187,1),0)</f>
        <v>0</v>
      </c>
    </row>
    <row r="4188" spans="20:28" x14ac:dyDescent="0.2">
      <c r="T4188" s="6">
        <f>+S4188*N4188</f>
        <v>0</v>
      </c>
      <c r="U4188" s="6">
        <f>+S4188*Q4188</f>
        <v>0</v>
      </c>
      <c r="V4188" s="1" t="str">
        <f>IF(AB4188=0,IFERROR(VLOOKUP(L4188,[1]listaMateriales!A:K,11,0),"-"),"Sin producto")</f>
        <v>Sin Producto</v>
      </c>
      <c r="W4188" s="6">
        <f>+IF(OR(K4188="27",K4188="28",K4188="29"),VLOOKUP(L4188,[1]listaMateriales!A:E,5,0),0)*N4188/1000</f>
        <v>0</v>
      </c>
      <c r="X4188" s="6">
        <f>+IF(W4188=0,0,T4188/W4188)</f>
        <v>0</v>
      </c>
      <c r="Y4188" s="1" t="str">
        <f>MID(L4188,14,1)</f>
        <v/>
      </c>
      <c r="Z4188" s="2" t="str">
        <f>IF(IFERROR(FIND("PUL",M4188,1),0)&gt;1,"pulido","no")</f>
        <v>no</v>
      </c>
      <c r="AA4188" s="2" t="str">
        <f>IF(IFERROR(FIND("BIOC",M4188,1),0)&gt;1,"BIOCITY","no")</f>
        <v>no</v>
      </c>
      <c r="AB4188" s="2">
        <f>IFERROR(SEARCH("INT",F4188,1),0)+IFERROR(SEARCH("DEV",F4188,1),0)+IFERROR(SEARCH("FC",F4188,1),0)+IFERROR(SEARCH("USD",F4188,1),0)</f>
        <v>0</v>
      </c>
    </row>
    <row r="4189" spans="20:28" x14ac:dyDescent="0.2">
      <c r="T4189" s="6">
        <f>+S4189*N4189</f>
        <v>0</v>
      </c>
      <c r="U4189" s="6">
        <f>+S4189*Q4189</f>
        <v>0</v>
      </c>
      <c r="V4189" s="1" t="str">
        <f>IF(AB4189=0,IFERROR(VLOOKUP(L4189,[1]listaMateriales!A:K,11,0),"-"),"Sin producto")</f>
        <v>Sin Producto</v>
      </c>
      <c r="W4189" s="6">
        <f>+IF(OR(K4189="27",K4189="28",K4189="29"),VLOOKUP(L4189,[1]listaMateriales!A:E,5,0),0)*N4189/1000</f>
        <v>0</v>
      </c>
      <c r="X4189" s="6">
        <f>+IF(W4189=0,0,T4189/W4189)</f>
        <v>0</v>
      </c>
      <c r="Y4189" s="1" t="str">
        <f>MID(L4189,14,1)</f>
        <v/>
      </c>
      <c r="Z4189" s="2" t="str">
        <f>IF(IFERROR(FIND("PUL",M4189,1),0)&gt;1,"pulido","no")</f>
        <v>no</v>
      </c>
      <c r="AA4189" s="2" t="str">
        <f>IF(IFERROR(FIND("BIOC",M4189,1),0)&gt;1,"BIOCITY","no")</f>
        <v>no</v>
      </c>
      <c r="AB4189" s="2">
        <f>IFERROR(SEARCH("INT",F4189,1),0)+IFERROR(SEARCH("DEV",F4189,1),0)+IFERROR(SEARCH("FC",F4189,1),0)+IFERROR(SEARCH("USD",F4189,1),0)</f>
        <v>0</v>
      </c>
    </row>
    <row r="4190" spans="20:28" x14ac:dyDescent="0.2">
      <c r="T4190" s="6">
        <f>+S4190*N4190</f>
        <v>0</v>
      </c>
      <c r="U4190" s="6">
        <f>+S4190*Q4190</f>
        <v>0</v>
      </c>
      <c r="V4190" s="1" t="str">
        <f>IF(AB4190=0,IFERROR(VLOOKUP(L4190,[1]listaMateriales!A:K,11,0),"-"),"Sin producto")</f>
        <v>Sin Producto</v>
      </c>
      <c r="W4190" s="6">
        <f>+IF(OR(K4190="27",K4190="28",K4190="29"),VLOOKUP(L4190,[1]listaMateriales!A:E,5,0),0)*N4190/1000</f>
        <v>0</v>
      </c>
      <c r="X4190" s="6">
        <f>+IF(W4190=0,0,T4190/W4190)</f>
        <v>0</v>
      </c>
      <c r="Y4190" s="1" t="str">
        <f>MID(L4190,14,1)</f>
        <v/>
      </c>
      <c r="Z4190" s="2" t="str">
        <f>IF(IFERROR(FIND("PUL",M4190,1),0)&gt;1,"pulido","no")</f>
        <v>no</v>
      </c>
      <c r="AA4190" s="2" t="str">
        <f>IF(IFERROR(FIND("BIOC",M4190,1),0)&gt;1,"BIOCITY","no")</f>
        <v>no</v>
      </c>
      <c r="AB4190" s="2">
        <f>IFERROR(SEARCH("INT",F4190,1),0)+IFERROR(SEARCH("DEV",F4190,1),0)+IFERROR(SEARCH("FC",F4190,1),0)+IFERROR(SEARCH("USD",F4190,1),0)</f>
        <v>0</v>
      </c>
    </row>
    <row r="4191" spans="20:28" x14ac:dyDescent="0.2">
      <c r="T4191" s="6">
        <f>+S4191*N4191</f>
        <v>0</v>
      </c>
      <c r="U4191" s="6">
        <f>+S4191*Q4191</f>
        <v>0</v>
      </c>
      <c r="V4191" s="1" t="str">
        <f>IF(AB4191=0,IFERROR(VLOOKUP(L4191,[1]listaMateriales!A:K,11,0),"-"),"Sin producto")</f>
        <v>Sin Producto</v>
      </c>
      <c r="W4191" s="6">
        <f>+IF(OR(K4191="27",K4191="28",K4191="29"),VLOOKUP(L4191,[1]listaMateriales!A:E,5,0),0)*N4191/1000</f>
        <v>0</v>
      </c>
      <c r="X4191" s="6">
        <f>+IF(W4191=0,0,T4191/W4191)</f>
        <v>0</v>
      </c>
      <c r="Y4191" s="1" t="str">
        <f>MID(L4191,14,1)</f>
        <v/>
      </c>
      <c r="Z4191" s="2" t="str">
        <f>IF(IFERROR(FIND("PUL",M4191,1),0)&gt;1,"pulido","no")</f>
        <v>no</v>
      </c>
      <c r="AA4191" s="2" t="str">
        <f>IF(IFERROR(FIND("BIOC",M4191,1),0)&gt;1,"BIOCITY","no")</f>
        <v>no</v>
      </c>
      <c r="AB4191" s="2">
        <f>IFERROR(SEARCH("INT",F4191,1),0)+IFERROR(SEARCH("DEV",F4191,1),0)+IFERROR(SEARCH("FC",F4191,1),0)+IFERROR(SEARCH("USD",F4191,1),0)</f>
        <v>0</v>
      </c>
    </row>
    <row r="4192" spans="20:28" x14ac:dyDescent="0.2">
      <c r="T4192" s="6">
        <f>+S4192*N4192</f>
        <v>0</v>
      </c>
      <c r="U4192" s="6">
        <f>+S4192*Q4192</f>
        <v>0</v>
      </c>
      <c r="V4192" s="1" t="str">
        <f>IF(AB4192=0,IFERROR(VLOOKUP(L4192,[1]listaMateriales!A:K,11,0),"-"),"Sin producto")</f>
        <v>Sin Producto</v>
      </c>
      <c r="W4192" s="6">
        <f>+IF(OR(K4192="27",K4192="28",K4192="29"),VLOOKUP(L4192,[1]listaMateriales!A:E,5,0),0)*N4192/1000</f>
        <v>0</v>
      </c>
      <c r="X4192" s="6">
        <f>+IF(W4192=0,0,T4192/W4192)</f>
        <v>0</v>
      </c>
      <c r="Y4192" s="1" t="str">
        <f>MID(L4192,14,1)</f>
        <v/>
      </c>
      <c r="Z4192" s="2" t="str">
        <f>IF(IFERROR(FIND("PUL",M4192,1),0)&gt;1,"pulido","no")</f>
        <v>no</v>
      </c>
      <c r="AA4192" s="2" t="str">
        <f>IF(IFERROR(FIND("BIOC",M4192,1),0)&gt;1,"BIOCITY","no")</f>
        <v>no</v>
      </c>
      <c r="AB4192" s="2">
        <f>IFERROR(SEARCH("INT",F4192,1),0)+IFERROR(SEARCH("DEV",F4192,1),0)+IFERROR(SEARCH("FC",F4192,1),0)+IFERROR(SEARCH("USD",F4192,1),0)</f>
        <v>0</v>
      </c>
    </row>
    <row r="4193" spans="20:28" x14ac:dyDescent="0.2">
      <c r="T4193" s="6">
        <f>+S4193*N4193</f>
        <v>0</v>
      </c>
      <c r="U4193" s="6">
        <f>+S4193*Q4193</f>
        <v>0</v>
      </c>
      <c r="V4193" s="1" t="str">
        <f>IF(AB4193=0,IFERROR(VLOOKUP(L4193,[1]listaMateriales!A:K,11,0),"-"),"Sin producto")</f>
        <v>Sin Producto</v>
      </c>
      <c r="W4193" s="6">
        <f>+IF(OR(K4193="27",K4193="28",K4193="29"),VLOOKUP(L4193,[1]listaMateriales!A:E,5,0),0)*N4193/1000</f>
        <v>0</v>
      </c>
      <c r="X4193" s="6">
        <f>+IF(W4193=0,0,T4193/W4193)</f>
        <v>0</v>
      </c>
      <c r="Y4193" s="1" t="str">
        <f>MID(L4193,14,1)</f>
        <v/>
      </c>
      <c r="Z4193" s="2" t="str">
        <f>IF(IFERROR(FIND("PUL",M4193,1),0)&gt;1,"pulido","no")</f>
        <v>no</v>
      </c>
      <c r="AA4193" s="2" t="str">
        <f>IF(IFERROR(FIND("BIOC",M4193,1),0)&gt;1,"BIOCITY","no")</f>
        <v>no</v>
      </c>
      <c r="AB4193" s="2">
        <f>IFERROR(SEARCH("INT",F4193,1),0)+IFERROR(SEARCH("DEV",F4193,1),0)+IFERROR(SEARCH("FC",F4193,1),0)+IFERROR(SEARCH("USD",F4193,1),0)</f>
        <v>0</v>
      </c>
    </row>
    <row r="4194" spans="20:28" x14ac:dyDescent="0.2">
      <c r="T4194" s="6">
        <f>+S4194*N4194</f>
        <v>0</v>
      </c>
      <c r="U4194" s="6">
        <f>+S4194*Q4194</f>
        <v>0</v>
      </c>
      <c r="V4194" s="1" t="str">
        <f>IF(AB4194=0,IFERROR(VLOOKUP(L4194,[1]listaMateriales!A:K,11,0),"-"),"Sin producto")</f>
        <v>Sin Producto</v>
      </c>
      <c r="W4194" s="6">
        <f>+IF(OR(K4194="27",K4194="28",K4194="29"),VLOOKUP(L4194,[1]listaMateriales!A:E,5,0),0)*N4194/1000</f>
        <v>0</v>
      </c>
      <c r="X4194" s="6">
        <f>+IF(W4194=0,0,T4194/W4194)</f>
        <v>0</v>
      </c>
      <c r="Y4194" s="1" t="str">
        <f>MID(L4194,14,1)</f>
        <v/>
      </c>
      <c r="Z4194" s="2" t="str">
        <f>IF(IFERROR(FIND("PUL",M4194,1),0)&gt;1,"pulido","no")</f>
        <v>no</v>
      </c>
      <c r="AA4194" s="2" t="str">
        <f>IF(IFERROR(FIND("BIOC",M4194,1),0)&gt;1,"BIOCITY","no")</f>
        <v>no</v>
      </c>
      <c r="AB4194" s="2">
        <f>IFERROR(SEARCH("INT",F4194,1),0)+IFERROR(SEARCH("DEV",F4194,1),0)+IFERROR(SEARCH("FC",F4194,1),0)+IFERROR(SEARCH("USD",F4194,1),0)</f>
        <v>0</v>
      </c>
    </row>
    <row r="4195" spans="20:28" x14ac:dyDescent="0.2">
      <c r="T4195" s="6">
        <f>+S4195*N4195</f>
        <v>0</v>
      </c>
      <c r="U4195" s="6">
        <f>+S4195*Q4195</f>
        <v>0</v>
      </c>
      <c r="V4195" s="1" t="str">
        <f>IF(AB4195=0,IFERROR(VLOOKUP(L4195,[1]listaMateriales!A:K,11,0),"-"),"Sin producto")</f>
        <v>Sin Producto</v>
      </c>
      <c r="W4195" s="6">
        <f>+IF(OR(K4195="27",K4195="28",K4195="29"),VLOOKUP(L4195,[1]listaMateriales!A:E,5,0),0)*N4195/1000</f>
        <v>0</v>
      </c>
      <c r="X4195" s="6">
        <f>+IF(W4195=0,0,T4195/W4195)</f>
        <v>0</v>
      </c>
      <c r="Y4195" s="1" t="str">
        <f>MID(L4195,14,1)</f>
        <v/>
      </c>
      <c r="Z4195" s="2" t="str">
        <f>IF(IFERROR(FIND("PUL",M4195,1),0)&gt;1,"pulido","no")</f>
        <v>no</v>
      </c>
      <c r="AA4195" s="2" t="str">
        <f>IF(IFERROR(FIND("BIOC",M4195,1),0)&gt;1,"BIOCITY","no")</f>
        <v>no</v>
      </c>
      <c r="AB4195" s="2">
        <f>IFERROR(SEARCH("INT",F4195,1),0)+IFERROR(SEARCH("DEV",F4195,1),0)+IFERROR(SEARCH("FC",F4195,1),0)+IFERROR(SEARCH("USD",F4195,1),0)</f>
        <v>0</v>
      </c>
    </row>
    <row r="4196" spans="20:28" x14ac:dyDescent="0.2">
      <c r="T4196" s="6">
        <f>+S4196*N4196</f>
        <v>0</v>
      </c>
      <c r="U4196" s="6">
        <f>+S4196*Q4196</f>
        <v>0</v>
      </c>
      <c r="V4196" s="1" t="str">
        <f>IF(AB4196=0,IFERROR(VLOOKUP(L4196,[1]listaMateriales!A:K,11,0),"-"),"Sin producto")</f>
        <v>Sin Producto</v>
      </c>
      <c r="W4196" s="6">
        <f>+IF(OR(K4196="27",K4196="28",K4196="29"),VLOOKUP(L4196,[1]listaMateriales!A:E,5,0),0)*N4196/1000</f>
        <v>0</v>
      </c>
      <c r="X4196" s="6">
        <f>+IF(W4196=0,0,T4196/W4196)</f>
        <v>0</v>
      </c>
      <c r="Y4196" s="1" t="str">
        <f>MID(L4196,14,1)</f>
        <v/>
      </c>
      <c r="Z4196" s="2" t="str">
        <f>IF(IFERROR(FIND("PUL",M4196,1),0)&gt;1,"pulido","no")</f>
        <v>no</v>
      </c>
      <c r="AA4196" s="2" t="str">
        <f>IF(IFERROR(FIND("BIOC",M4196,1),0)&gt;1,"BIOCITY","no")</f>
        <v>no</v>
      </c>
      <c r="AB4196" s="2">
        <f>IFERROR(SEARCH("INT",F4196,1),0)+IFERROR(SEARCH("DEV",F4196,1),0)+IFERROR(SEARCH("FC",F4196,1),0)+IFERROR(SEARCH("USD",F4196,1),0)</f>
        <v>0</v>
      </c>
    </row>
    <row r="4197" spans="20:28" x14ac:dyDescent="0.2">
      <c r="T4197" s="6">
        <f>+S4197*N4197</f>
        <v>0</v>
      </c>
      <c r="U4197" s="6">
        <f>+S4197*Q4197</f>
        <v>0</v>
      </c>
      <c r="V4197" s="1" t="str">
        <f>IF(AB4197=0,IFERROR(VLOOKUP(L4197,[1]listaMateriales!A:K,11,0),"-"),"Sin producto")</f>
        <v>Sin Producto</v>
      </c>
      <c r="W4197" s="6">
        <f>+IF(OR(K4197="27",K4197="28",K4197="29"),VLOOKUP(L4197,[1]listaMateriales!A:E,5,0),0)*N4197/1000</f>
        <v>0</v>
      </c>
      <c r="X4197" s="6">
        <f>+IF(W4197=0,0,T4197/W4197)</f>
        <v>0</v>
      </c>
      <c r="Y4197" s="1" t="str">
        <f>MID(L4197,14,1)</f>
        <v/>
      </c>
      <c r="Z4197" s="2" t="str">
        <f>IF(IFERROR(FIND("PUL",M4197,1),0)&gt;1,"pulido","no")</f>
        <v>no</v>
      </c>
      <c r="AA4197" s="2" t="str">
        <f>IF(IFERROR(FIND("BIOC",M4197,1),0)&gt;1,"BIOCITY","no")</f>
        <v>no</v>
      </c>
      <c r="AB4197" s="2">
        <f>IFERROR(SEARCH("INT",F4197,1),0)+IFERROR(SEARCH("DEV",F4197,1),0)+IFERROR(SEARCH("FC",F4197,1),0)+IFERROR(SEARCH("USD",F4197,1),0)</f>
        <v>0</v>
      </c>
    </row>
    <row r="4198" spans="20:28" x14ac:dyDescent="0.2">
      <c r="T4198" s="6">
        <f>+S4198*N4198</f>
        <v>0</v>
      </c>
      <c r="U4198" s="6">
        <f>+S4198*Q4198</f>
        <v>0</v>
      </c>
      <c r="V4198" s="1" t="str">
        <f>IF(AB4198=0,IFERROR(VLOOKUP(L4198,[1]listaMateriales!A:K,11,0),"-"),"Sin producto")</f>
        <v>Sin Producto</v>
      </c>
      <c r="W4198" s="6">
        <f>+IF(OR(K4198="27",K4198="28",K4198="29"),VLOOKUP(L4198,[1]listaMateriales!A:E,5,0),0)*N4198/1000</f>
        <v>0</v>
      </c>
      <c r="X4198" s="6">
        <f>+IF(W4198=0,0,T4198/W4198)</f>
        <v>0</v>
      </c>
      <c r="Y4198" s="1" t="str">
        <f>MID(L4198,14,1)</f>
        <v/>
      </c>
      <c r="Z4198" s="2" t="str">
        <f>IF(IFERROR(FIND("PUL",M4198,1),0)&gt;1,"pulido","no")</f>
        <v>no</v>
      </c>
      <c r="AA4198" s="2" t="str">
        <f>IF(IFERROR(FIND("BIOC",M4198,1),0)&gt;1,"BIOCITY","no")</f>
        <v>no</v>
      </c>
      <c r="AB4198" s="2">
        <f>IFERROR(SEARCH("INT",F4198,1),0)+IFERROR(SEARCH("DEV",F4198,1),0)+IFERROR(SEARCH("FC",F4198,1),0)+IFERROR(SEARCH("USD",F4198,1),0)</f>
        <v>0</v>
      </c>
    </row>
    <row r="4199" spans="20:28" x14ac:dyDescent="0.2">
      <c r="T4199" s="6">
        <f>+S4199*N4199</f>
        <v>0</v>
      </c>
      <c r="U4199" s="6">
        <f>+S4199*Q4199</f>
        <v>0</v>
      </c>
      <c r="V4199" s="1" t="str">
        <f>IF(AB4199=0,IFERROR(VLOOKUP(L4199,[1]listaMateriales!A:K,11,0),"-"),"Sin producto")</f>
        <v>Sin Producto</v>
      </c>
      <c r="W4199" s="6">
        <f>+IF(OR(K4199="27",K4199="28",K4199="29"),VLOOKUP(L4199,[1]listaMateriales!A:E,5,0),0)*N4199/1000</f>
        <v>0</v>
      </c>
      <c r="X4199" s="6">
        <f>+IF(W4199=0,0,T4199/W4199)</f>
        <v>0</v>
      </c>
      <c r="Y4199" s="1" t="str">
        <f>MID(L4199,14,1)</f>
        <v/>
      </c>
      <c r="Z4199" s="2" t="str">
        <f>IF(IFERROR(FIND("PUL",M4199,1),0)&gt;1,"pulido","no")</f>
        <v>no</v>
      </c>
      <c r="AA4199" s="2" t="str">
        <f>IF(IFERROR(FIND("BIOC",M4199,1),0)&gt;1,"BIOCITY","no")</f>
        <v>no</v>
      </c>
      <c r="AB4199" s="2">
        <f>IFERROR(SEARCH("INT",F4199,1),0)+IFERROR(SEARCH("DEV",F4199,1),0)+IFERROR(SEARCH("FC",F4199,1),0)+IFERROR(SEARCH("USD",F4199,1),0)</f>
        <v>0</v>
      </c>
    </row>
    <row r="4200" spans="20:28" x14ac:dyDescent="0.2">
      <c r="T4200" s="6">
        <f>+S4200*N4200</f>
        <v>0</v>
      </c>
      <c r="U4200" s="6">
        <f>+S4200*Q4200</f>
        <v>0</v>
      </c>
      <c r="V4200" s="1" t="str">
        <f>IF(AB4200=0,IFERROR(VLOOKUP(L4200,[1]listaMateriales!A:K,11,0),"-"),"Sin producto")</f>
        <v>Sin Producto</v>
      </c>
      <c r="W4200" s="6">
        <f>+IF(OR(K4200="27",K4200="28",K4200="29"),VLOOKUP(L4200,[1]listaMateriales!A:E,5,0),0)*N4200/1000</f>
        <v>0</v>
      </c>
      <c r="X4200" s="6">
        <f>+IF(W4200=0,0,T4200/W4200)</f>
        <v>0</v>
      </c>
      <c r="Y4200" s="1" t="str">
        <f>MID(L4200,14,1)</f>
        <v/>
      </c>
      <c r="Z4200" s="2" t="str">
        <f>IF(IFERROR(FIND("PUL",M4200,1),0)&gt;1,"pulido","no")</f>
        <v>no</v>
      </c>
      <c r="AA4200" s="2" t="str">
        <f>IF(IFERROR(FIND("BIOC",M4200,1),0)&gt;1,"BIOCITY","no")</f>
        <v>no</v>
      </c>
      <c r="AB4200" s="2">
        <f>IFERROR(SEARCH("INT",F4200,1),0)+IFERROR(SEARCH("DEV",F4200,1),0)+IFERROR(SEARCH("FC",F4200,1),0)+IFERROR(SEARCH("USD",F4200,1),0)</f>
        <v>0</v>
      </c>
    </row>
    <row r="4201" spans="20:28" x14ac:dyDescent="0.2">
      <c r="T4201" s="6">
        <f>+S4201*N4201</f>
        <v>0</v>
      </c>
      <c r="U4201" s="6">
        <f>+S4201*Q4201</f>
        <v>0</v>
      </c>
      <c r="V4201" s="1" t="str">
        <f>IF(AB4201=0,IFERROR(VLOOKUP(L4201,[1]listaMateriales!A:K,11,0),"-"),"Sin producto")</f>
        <v>Sin Producto</v>
      </c>
      <c r="W4201" s="6">
        <f>+IF(OR(K4201="27",K4201="28",K4201="29"),VLOOKUP(L4201,[1]listaMateriales!A:E,5,0),0)*N4201/1000</f>
        <v>0</v>
      </c>
      <c r="X4201" s="6">
        <f>+IF(W4201=0,0,T4201/W4201)</f>
        <v>0</v>
      </c>
      <c r="Y4201" s="1" t="str">
        <f>MID(L4201,14,1)</f>
        <v/>
      </c>
      <c r="Z4201" s="2" t="str">
        <f>IF(IFERROR(FIND("PUL",M4201,1),0)&gt;1,"pulido","no")</f>
        <v>no</v>
      </c>
      <c r="AA4201" s="2" t="str">
        <f>IF(IFERROR(FIND("BIOC",M4201,1),0)&gt;1,"BIOCITY","no")</f>
        <v>no</v>
      </c>
      <c r="AB4201" s="2">
        <f>IFERROR(SEARCH("INT",F4201,1),0)+IFERROR(SEARCH("DEV",F4201,1),0)+IFERROR(SEARCH("FC",F4201,1),0)+IFERROR(SEARCH("USD",F4201,1),0)</f>
        <v>0</v>
      </c>
    </row>
    <row r="4202" spans="20:28" x14ac:dyDescent="0.2">
      <c r="T4202" s="6">
        <f>+S4202*N4202</f>
        <v>0</v>
      </c>
      <c r="U4202" s="6">
        <f>+S4202*Q4202</f>
        <v>0</v>
      </c>
      <c r="V4202" s="1" t="str">
        <f>IF(AB4202=0,IFERROR(VLOOKUP(L4202,[1]listaMateriales!A:K,11,0),"-"),"Sin producto")</f>
        <v>Sin Producto</v>
      </c>
      <c r="W4202" s="6">
        <f>+IF(OR(K4202="27",K4202="28",K4202="29"),VLOOKUP(L4202,[1]listaMateriales!A:E,5,0),0)*N4202/1000</f>
        <v>0</v>
      </c>
      <c r="X4202" s="6">
        <f>+IF(W4202=0,0,T4202/W4202)</f>
        <v>0</v>
      </c>
      <c r="Y4202" s="1" t="str">
        <f>MID(L4202,14,1)</f>
        <v/>
      </c>
      <c r="Z4202" s="2" t="str">
        <f>IF(IFERROR(FIND("PUL",M4202,1),0)&gt;1,"pulido","no")</f>
        <v>no</v>
      </c>
      <c r="AA4202" s="2" t="str">
        <f>IF(IFERROR(FIND("BIOC",M4202,1),0)&gt;1,"BIOCITY","no")</f>
        <v>no</v>
      </c>
      <c r="AB4202" s="2">
        <f>IFERROR(SEARCH("INT",F4202,1),0)+IFERROR(SEARCH("DEV",F4202,1),0)+IFERROR(SEARCH("FC",F4202,1),0)+IFERROR(SEARCH("USD",F4202,1),0)</f>
        <v>0</v>
      </c>
    </row>
    <row r="4203" spans="20:28" x14ac:dyDescent="0.2">
      <c r="T4203" s="6">
        <f>+S4203*N4203</f>
        <v>0</v>
      </c>
      <c r="U4203" s="6">
        <f>+S4203*Q4203</f>
        <v>0</v>
      </c>
      <c r="V4203" s="1" t="str">
        <f>IF(AB4203=0,IFERROR(VLOOKUP(L4203,[1]listaMateriales!A:K,11,0),"-"),"Sin producto")</f>
        <v>Sin Producto</v>
      </c>
      <c r="W4203" s="6">
        <f>+IF(OR(K4203="27",K4203="28",K4203="29"),VLOOKUP(L4203,[1]listaMateriales!A:E,5,0),0)*N4203/1000</f>
        <v>0</v>
      </c>
      <c r="X4203" s="6">
        <f>+IF(W4203=0,0,T4203/W4203)</f>
        <v>0</v>
      </c>
      <c r="Y4203" s="1" t="str">
        <f>MID(L4203,14,1)</f>
        <v/>
      </c>
      <c r="Z4203" s="2" t="str">
        <f>IF(IFERROR(FIND("PUL",M4203,1),0)&gt;1,"pulido","no")</f>
        <v>no</v>
      </c>
      <c r="AA4203" s="2" t="str">
        <f>IF(IFERROR(FIND("BIOC",M4203,1),0)&gt;1,"BIOCITY","no")</f>
        <v>no</v>
      </c>
      <c r="AB4203" s="2">
        <f>IFERROR(SEARCH("INT",F4203,1),0)+IFERROR(SEARCH("DEV",F4203,1),0)+IFERROR(SEARCH("FC",F4203,1),0)+IFERROR(SEARCH("USD",F4203,1),0)</f>
        <v>0</v>
      </c>
    </row>
    <row r="4204" spans="20:28" x14ac:dyDescent="0.2">
      <c r="T4204" s="6">
        <f>+S4204*N4204</f>
        <v>0</v>
      </c>
      <c r="U4204" s="6">
        <f>+S4204*Q4204</f>
        <v>0</v>
      </c>
      <c r="V4204" s="1" t="str">
        <f>IF(AB4204=0,IFERROR(VLOOKUP(L4204,[1]listaMateriales!A:K,11,0),"-"),"Sin producto")</f>
        <v>Sin Producto</v>
      </c>
      <c r="W4204" s="6">
        <f>+IF(OR(K4204="27",K4204="28",K4204="29"),VLOOKUP(L4204,[1]listaMateriales!A:E,5,0),0)*N4204/1000</f>
        <v>0</v>
      </c>
      <c r="X4204" s="6">
        <f>+IF(W4204=0,0,T4204/W4204)</f>
        <v>0</v>
      </c>
      <c r="Y4204" s="1" t="str">
        <f>MID(L4204,14,1)</f>
        <v/>
      </c>
      <c r="Z4204" s="2" t="str">
        <f>IF(IFERROR(FIND("PUL",M4204,1),0)&gt;1,"pulido","no")</f>
        <v>no</v>
      </c>
      <c r="AA4204" s="2" t="str">
        <f>IF(IFERROR(FIND("BIOC",M4204,1),0)&gt;1,"BIOCITY","no")</f>
        <v>no</v>
      </c>
      <c r="AB4204" s="2">
        <f>IFERROR(SEARCH("INT",F4204,1),0)+IFERROR(SEARCH("DEV",F4204,1),0)+IFERROR(SEARCH("FC",F4204,1),0)+IFERROR(SEARCH("USD",F4204,1),0)</f>
        <v>0</v>
      </c>
    </row>
    <row r="4205" spans="20:28" x14ac:dyDescent="0.2">
      <c r="T4205" s="6">
        <f>+S4205*N4205</f>
        <v>0</v>
      </c>
      <c r="U4205" s="6">
        <f>+S4205*Q4205</f>
        <v>0</v>
      </c>
      <c r="V4205" s="1" t="str">
        <f>IF(AB4205=0,IFERROR(VLOOKUP(L4205,[1]listaMateriales!A:K,11,0),"-"),"Sin producto")</f>
        <v>Sin Producto</v>
      </c>
      <c r="W4205" s="6">
        <f>+IF(OR(K4205="27",K4205="28",K4205="29"),VLOOKUP(L4205,[1]listaMateriales!A:E,5,0),0)*N4205/1000</f>
        <v>0</v>
      </c>
      <c r="X4205" s="6">
        <f>+IF(W4205=0,0,T4205/W4205)</f>
        <v>0</v>
      </c>
      <c r="Y4205" s="1" t="str">
        <f>MID(L4205,14,1)</f>
        <v/>
      </c>
      <c r="Z4205" s="2" t="str">
        <f>IF(IFERROR(FIND("PUL",M4205,1),0)&gt;1,"pulido","no")</f>
        <v>no</v>
      </c>
      <c r="AA4205" s="2" t="str">
        <f>IF(IFERROR(FIND("BIOC",M4205,1),0)&gt;1,"BIOCITY","no")</f>
        <v>no</v>
      </c>
      <c r="AB4205" s="2">
        <f>IFERROR(SEARCH("INT",F4205,1),0)+IFERROR(SEARCH("DEV",F4205,1),0)+IFERROR(SEARCH("FC",F4205,1),0)+IFERROR(SEARCH("USD",F4205,1),0)</f>
        <v>0</v>
      </c>
    </row>
    <row r="4206" spans="20:28" x14ac:dyDescent="0.2">
      <c r="T4206" s="6">
        <f>+S4206*N4206</f>
        <v>0</v>
      </c>
      <c r="U4206" s="6">
        <f>+S4206*Q4206</f>
        <v>0</v>
      </c>
      <c r="V4206" s="1" t="str">
        <f>IF(AB4206=0,IFERROR(VLOOKUP(L4206,[1]listaMateriales!A:K,11,0),"-"),"Sin producto")</f>
        <v>Sin Producto</v>
      </c>
      <c r="W4206" s="6">
        <f>+IF(OR(K4206="27",K4206="28",K4206="29"),VLOOKUP(L4206,[1]listaMateriales!A:E,5,0),0)*N4206/1000</f>
        <v>0</v>
      </c>
      <c r="X4206" s="6">
        <f>+IF(W4206=0,0,T4206/W4206)</f>
        <v>0</v>
      </c>
      <c r="Y4206" s="1" t="str">
        <f>MID(L4206,14,1)</f>
        <v/>
      </c>
      <c r="Z4206" s="2" t="str">
        <f>IF(IFERROR(FIND("PUL",M4206,1),0)&gt;1,"pulido","no")</f>
        <v>no</v>
      </c>
      <c r="AA4206" s="2" t="str">
        <f>IF(IFERROR(FIND("BIOC",M4206,1),0)&gt;1,"BIOCITY","no")</f>
        <v>no</v>
      </c>
      <c r="AB4206" s="2">
        <f>IFERROR(SEARCH("INT",F4206,1),0)+IFERROR(SEARCH("DEV",F4206,1),0)+IFERROR(SEARCH("FC",F4206,1),0)+IFERROR(SEARCH("USD",F4206,1),0)</f>
        <v>0</v>
      </c>
    </row>
    <row r="4207" spans="20:28" x14ac:dyDescent="0.2">
      <c r="T4207" s="6">
        <f>+S4207*N4207</f>
        <v>0</v>
      </c>
      <c r="U4207" s="6">
        <f>+S4207*Q4207</f>
        <v>0</v>
      </c>
      <c r="V4207" s="1" t="str">
        <f>IF(AB4207=0,IFERROR(VLOOKUP(L4207,[1]listaMateriales!A:K,11,0),"-"),"Sin producto")</f>
        <v>Sin Producto</v>
      </c>
      <c r="W4207" s="6">
        <f>+IF(OR(K4207="27",K4207="28",K4207="29"),VLOOKUP(L4207,[1]listaMateriales!A:E,5,0),0)*N4207/1000</f>
        <v>0</v>
      </c>
      <c r="X4207" s="6">
        <f>+IF(W4207=0,0,T4207/W4207)</f>
        <v>0</v>
      </c>
      <c r="Y4207" s="1" t="str">
        <f>MID(L4207,14,1)</f>
        <v/>
      </c>
      <c r="Z4207" s="2" t="str">
        <f>IF(IFERROR(FIND("PUL",M4207,1),0)&gt;1,"pulido","no")</f>
        <v>no</v>
      </c>
      <c r="AA4207" s="2" t="str">
        <f>IF(IFERROR(FIND("BIOC",M4207,1),0)&gt;1,"BIOCITY","no")</f>
        <v>no</v>
      </c>
      <c r="AB4207" s="2">
        <f>IFERROR(SEARCH("INT",F4207,1),0)+IFERROR(SEARCH("DEV",F4207,1),0)+IFERROR(SEARCH("FC",F4207,1),0)+IFERROR(SEARCH("USD",F4207,1),0)</f>
        <v>0</v>
      </c>
    </row>
    <row r="4208" spans="20:28" x14ac:dyDescent="0.2">
      <c r="T4208" s="6">
        <f>+S4208*N4208</f>
        <v>0</v>
      </c>
      <c r="U4208" s="6">
        <f>+S4208*Q4208</f>
        <v>0</v>
      </c>
      <c r="V4208" s="1" t="str">
        <f>IF(AB4208=0,IFERROR(VLOOKUP(L4208,[1]listaMateriales!A:K,11,0),"-"),"Sin producto")</f>
        <v>Sin Producto</v>
      </c>
      <c r="W4208" s="6">
        <f>+IF(OR(K4208="27",K4208="28",K4208="29"),VLOOKUP(L4208,[1]listaMateriales!A:E,5,0),0)*N4208/1000</f>
        <v>0</v>
      </c>
      <c r="X4208" s="6">
        <f>+IF(W4208=0,0,T4208/W4208)</f>
        <v>0</v>
      </c>
      <c r="Y4208" s="1" t="str">
        <f>MID(L4208,14,1)</f>
        <v/>
      </c>
      <c r="Z4208" s="2" t="str">
        <f>IF(IFERROR(FIND("PUL",M4208,1),0)&gt;1,"pulido","no")</f>
        <v>no</v>
      </c>
      <c r="AA4208" s="2" t="str">
        <f>IF(IFERROR(FIND("BIOC",M4208,1),0)&gt;1,"BIOCITY","no")</f>
        <v>no</v>
      </c>
      <c r="AB4208" s="2">
        <f>IFERROR(SEARCH("INT",F4208,1),0)+IFERROR(SEARCH("DEV",F4208,1),0)+IFERROR(SEARCH("FC",F4208,1),0)+IFERROR(SEARCH("USD",F4208,1),0)</f>
        <v>0</v>
      </c>
    </row>
    <row r="4209" spans="20:28" x14ac:dyDescent="0.2">
      <c r="T4209" s="6">
        <f>+S4209*N4209</f>
        <v>0</v>
      </c>
      <c r="U4209" s="6">
        <f>+S4209*Q4209</f>
        <v>0</v>
      </c>
      <c r="V4209" s="1" t="str">
        <f>IF(AB4209=0,IFERROR(VLOOKUP(L4209,[1]listaMateriales!A:K,11,0),"-"),"Sin producto")</f>
        <v>Sin Producto</v>
      </c>
      <c r="W4209" s="6">
        <f>+IF(OR(K4209="27",K4209="28",K4209="29"),VLOOKUP(L4209,[1]listaMateriales!A:E,5,0),0)*N4209/1000</f>
        <v>0</v>
      </c>
      <c r="X4209" s="6">
        <f>+IF(W4209=0,0,T4209/W4209)</f>
        <v>0</v>
      </c>
      <c r="Y4209" s="1" t="str">
        <f>MID(L4209,14,1)</f>
        <v/>
      </c>
      <c r="Z4209" s="2" t="str">
        <f>IF(IFERROR(FIND("PUL",M4209,1),0)&gt;1,"pulido","no")</f>
        <v>no</v>
      </c>
      <c r="AA4209" s="2" t="str">
        <f>IF(IFERROR(FIND("BIOC",M4209,1),0)&gt;1,"BIOCITY","no")</f>
        <v>no</v>
      </c>
      <c r="AB4209" s="2">
        <f>IFERROR(SEARCH("INT",F4209,1),0)+IFERROR(SEARCH("DEV",F4209,1),0)+IFERROR(SEARCH("FC",F4209,1),0)+IFERROR(SEARCH("USD",F4209,1),0)</f>
        <v>0</v>
      </c>
    </row>
    <row r="4210" spans="20:28" x14ac:dyDescent="0.2">
      <c r="T4210" s="6">
        <f>+S4210*N4210</f>
        <v>0</v>
      </c>
      <c r="U4210" s="6">
        <f>+S4210*Q4210</f>
        <v>0</v>
      </c>
      <c r="V4210" s="1" t="str">
        <f>IF(AB4210=0,IFERROR(VLOOKUP(L4210,[1]listaMateriales!A:K,11,0),"-"),"Sin producto")</f>
        <v>Sin Producto</v>
      </c>
      <c r="W4210" s="6">
        <f>+IF(OR(K4210="27",K4210="28",K4210="29"),VLOOKUP(L4210,[1]listaMateriales!A:E,5,0),0)*N4210/1000</f>
        <v>0</v>
      </c>
      <c r="X4210" s="6">
        <f>+IF(W4210=0,0,T4210/W4210)</f>
        <v>0</v>
      </c>
      <c r="Y4210" s="1" t="str">
        <f>MID(L4210,14,1)</f>
        <v/>
      </c>
      <c r="Z4210" s="2" t="str">
        <f>IF(IFERROR(FIND("PUL",M4210,1),0)&gt;1,"pulido","no")</f>
        <v>no</v>
      </c>
      <c r="AA4210" s="2" t="str">
        <f>IF(IFERROR(FIND("BIOC",M4210,1),0)&gt;1,"BIOCITY","no")</f>
        <v>no</v>
      </c>
      <c r="AB4210" s="2">
        <f>IFERROR(SEARCH("INT",F4210,1),0)+IFERROR(SEARCH("DEV",F4210,1),0)+IFERROR(SEARCH("FC",F4210,1),0)+IFERROR(SEARCH("USD",F4210,1),0)</f>
        <v>0</v>
      </c>
    </row>
    <row r="4211" spans="20:28" x14ac:dyDescent="0.2">
      <c r="T4211" s="6">
        <f>+S4211*N4211</f>
        <v>0</v>
      </c>
      <c r="U4211" s="6">
        <f>+S4211*Q4211</f>
        <v>0</v>
      </c>
      <c r="V4211" s="1" t="str">
        <f>IF(AB4211=0,IFERROR(VLOOKUP(L4211,[1]listaMateriales!A:K,11,0),"-"),"Sin producto")</f>
        <v>Sin Producto</v>
      </c>
      <c r="W4211" s="6">
        <f>+IF(OR(K4211="27",K4211="28",K4211="29"),VLOOKUP(L4211,[1]listaMateriales!A:E,5,0),0)*N4211/1000</f>
        <v>0</v>
      </c>
      <c r="X4211" s="6">
        <f>+IF(W4211=0,0,T4211/W4211)</f>
        <v>0</v>
      </c>
      <c r="Y4211" s="1" t="str">
        <f>MID(L4211,14,1)</f>
        <v/>
      </c>
      <c r="Z4211" s="2" t="str">
        <f>IF(IFERROR(FIND("PUL",M4211,1),0)&gt;1,"pulido","no")</f>
        <v>no</v>
      </c>
      <c r="AA4211" s="2" t="str">
        <f>IF(IFERROR(FIND("BIOC",M4211,1),0)&gt;1,"BIOCITY","no")</f>
        <v>no</v>
      </c>
      <c r="AB4211" s="2">
        <f>IFERROR(SEARCH("INT",F4211,1),0)+IFERROR(SEARCH("DEV",F4211,1),0)+IFERROR(SEARCH("FC",F4211,1),0)+IFERROR(SEARCH("USD",F4211,1),0)</f>
        <v>0</v>
      </c>
    </row>
    <row r="4212" spans="20:28" x14ac:dyDescent="0.2">
      <c r="T4212" s="6">
        <f>+S4212*N4212</f>
        <v>0</v>
      </c>
      <c r="U4212" s="6">
        <f>+S4212*Q4212</f>
        <v>0</v>
      </c>
      <c r="V4212" s="1" t="str">
        <f>IF(AB4212=0,IFERROR(VLOOKUP(L4212,[1]listaMateriales!A:K,11,0),"-"),"Sin producto")</f>
        <v>Sin Producto</v>
      </c>
      <c r="W4212" s="6">
        <f>+IF(OR(K4212="27",K4212="28",K4212="29"),VLOOKUP(L4212,[1]listaMateriales!A:E,5,0),0)*N4212/1000</f>
        <v>0</v>
      </c>
      <c r="X4212" s="6">
        <f>+IF(W4212=0,0,T4212/W4212)</f>
        <v>0</v>
      </c>
      <c r="Y4212" s="1" t="str">
        <f>MID(L4212,14,1)</f>
        <v/>
      </c>
      <c r="Z4212" s="2" t="str">
        <f>IF(IFERROR(FIND("PUL",M4212,1),0)&gt;1,"pulido","no")</f>
        <v>no</v>
      </c>
      <c r="AA4212" s="2" t="str">
        <f>IF(IFERROR(FIND("BIOC",M4212,1),0)&gt;1,"BIOCITY","no")</f>
        <v>no</v>
      </c>
      <c r="AB4212" s="2">
        <f>IFERROR(SEARCH("INT",F4212,1),0)+IFERROR(SEARCH("DEV",F4212,1),0)+IFERROR(SEARCH("FC",F4212,1),0)+IFERROR(SEARCH("USD",F4212,1),0)</f>
        <v>0</v>
      </c>
    </row>
    <row r="4213" spans="20:28" x14ac:dyDescent="0.2">
      <c r="T4213" s="6">
        <f>+S4213*N4213</f>
        <v>0</v>
      </c>
      <c r="U4213" s="6">
        <f>+S4213*Q4213</f>
        <v>0</v>
      </c>
      <c r="V4213" s="1" t="str">
        <f>IF(AB4213=0,IFERROR(VLOOKUP(L4213,[1]listaMateriales!A:K,11,0),"-"),"Sin producto")</f>
        <v>Sin Producto</v>
      </c>
      <c r="W4213" s="6">
        <f>+IF(OR(K4213="27",K4213="28",K4213="29"),VLOOKUP(L4213,[1]listaMateriales!A:E,5,0),0)*N4213/1000</f>
        <v>0</v>
      </c>
      <c r="X4213" s="6">
        <f>+IF(W4213=0,0,T4213/W4213)</f>
        <v>0</v>
      </c>
      <c r="Y4213" s="1" t="str">
        <f>MID(L4213,14,1)</f>
        <v/>
      </c>
      <c r="Z4213" s="2" t="str">
        <f>IF(IFERROR(FIND("PUL",M4213,1),0)&gt;1,"pulido","no")</f>
        <v>no</v>
      </c>
      <c r="AA4213" s="2" t="str">
        <f>IF(IFERROR(FIND("BIOC",M4213,1),0)&gt;1,"BIOCITY","no")</f>
        <v>no</v>
      </c>
      <c r="AB4213" s="2">
        <f>IFERROR(SEARCH("INT",F4213,1),0)+IFERROR(SEARCH("DEV",F4213,1),0)+IFERROR(SEARCH("FC",F4213,1),0)+IFERROR(SEARCH("USD",F4213,1),0)</f>
        <v>0</v>
      </c>
    </row>
    <row r="4214" spans="20:28" x14ac:dyDescent="0.2">
      <c r="T4214" s="6">
        <f>+S4214*N4214</f>
        <v>0</v>
      </c>
      <c r="U4214" s="6">
        <f>+S4214*Q4214</f>
        <v>0</v>
      </c>
      <c r="V4214" s="1" t="str">
        <f>IF(AB4214=0,IFERROR(VLOOKUP(L4214,[1]listaMateriales!A:K,11,0),"-"),"Sin producto")</f>
        <v>Sin Producto</v>
      </c>
      <c r="W4214" s="6">
        <f>+IF(OR(K4214="27",K4214="28",K4214="29"),VLOOKUP(L4214,[1]listaMateriales!A:E,5,0),0)*N4214/1000</f>
        <v>0</v>
      </c>
      <c r="X4214" s="6">
        <f>+IF(W4214=0,0,T4214/W4214)</f>
        <v>0</v>
      </c>
      <c r="Y4214" s="1" t="str">
        <f>MID(L4214,14,1)</f>
        <v/>
      </c>
      <c r="Z4214" s="2" t="str">
        <f>IF(IFERROR(FIND("PUL",M4214,1),0)&gt;1,"pulido","no")</f>
        <v>no</v>
      </c>
      <c r="AA4214" s="2" t="str">
        <f>IF(IFERROR(FIND("BIOC",M4214,1),0)&gt;1,"BIOCITY","no")</f>
        <v>no</v>
      </c>
      <c r="AB4214" s="2">
        <f>IFERROR(SEARCH("INT",F4214,1),0)+IFERROR(SEARCH("DEV",F4214,1),0)+IFERROR(SEARCH("FC",F4214,1),0)+IFERROR(SEARCH("USD",F4214,1),0)</f>
        <v>0</v>
      </c>
    </row>
    <row r="4215" spans="20:28" x14ac:dyDescent="0.2">
      <c r="T4215" s="6">
        <f>+S4215*N4215</f>
        <v>0</v>
      </c>
      <c r="U4215" s="6">
        <f>+S4215*Q4215</f>
        <v>0</v>
      </c>
      <c r="V4215" s="1" t="str">
        <f>IF(AB4215=0,IFERROR(VLOOKUP(L4215,[1]listaMateriales!A:K,11,0),"-"),"Sin producto")</f>
        <v>Sin Producto</v>
      </c>
      <c r="W4215" s="6">
        <f>+IF(OR(K4215="27",K4215="28",K4215="29"),VLOOKUP(L4215,[1]listaMateriales!A:E,5,0),0)*N4215/1000</f>
        <v>0</v>
      </c>
      <c r="X4215" s="6">
        <f>+IF(W4215=0,0,T4215/W4215)</f>
        <v>0</v>
      </c>
      <c r="Y4215" s="1" t="str">
        <f>MID(L4215,14,1)</f>
        <v/>
      </c>
      <c r="Z4215" s="2" t="str">
        <f>IF(IFERROR(FIND("PUL",M4215,1),0)&gt;1,"pulido","no")</f>
        <v>no</v>
      </c>
      <c r="AA4215" s="2" t="str">
        <f>IF(IFERROR(FIND("BIOC",M4215,1),0)&gt;1,"BIOCITY","no")</f>
        <v>no</v>
      </c>
      <c r="AB4215" s="2">
        <f>IFERROR(SEARCH("INT",F4215,1),0)+IFERROR(SEARCH("DEV",F4215,1),0)+IFERROR(SEARCH("FC",F4215,1),0)+IFERROR(SEARCH("USD",F4215,1),0)</f>
        <v>0</v>
      </c>
    </row>
    <row r="4216" spans="20:28" x14ac:dyDescent="0.2">
      <c r="T4216" s="6">
        <f>+S4216*N4216</f>
        <v>0</v>
      </c>
      <c r="U4216" s="6">
        <f>+S4216*Q4216</f>
        <v>0</v>
      </c>
      <c r="V4216" s="1" t="str">
        <f>IF(AB4216=0,IFERROR(VLOOKUP(L4216,[1]listaMateriales!A:K,11,0),"-"),"Sin producto")</f>
        <v>Sin Producto</v>
      </c>
      <c r="W4216" s="6">
        <f>+IF(OR(K4216="27",K4216="28",K4216="29"),VLOOKUP(L4216,[1]listaMateriales!A:E,5,0),0)*N4216/1000</f>
        <v>0</v>
      </c>
      <c r="X4216" s="6">
        <f>+IF(W4216=0,0,T4216/W4216)</f>
        <v>0</v>
      </c>
      <c r="Y4216" s="1" t="str">
        <f>MID(L4216,14,1)</f>
        <v/>
      </c>
      <c r="Z4216" s="2" t="str">
        <f>IF(IFERROR(FIND("PUL",M4216,1),0)&gt;1,"pulido","no")</f>
        <v>no</v>
      </c>
      <c r="AA4216" s="2" t="str">
        <f>IF(IFERROR(FIND("BIOC",M4216,1),0)&gt;1,"BIOCITY","no")</f>
        <v>no</v>
      </c>
      <c r="AB4216" s="2">
        <f>IFERROR(SEARCH("INT",F4216,1),0)+IFERROR(SEARCH("DEV",F4216,1),0)+IFERROR(SEARCH("FC",F4216,1),0)+IFERROR(SEARCH("USD",F4216,1),0)</f>
        <v>0</v>
      </c>
    </row>
    <row r="4217" spans="20:28" x14ac:dyDescent="0.2">
      <c r="T4217" s="6">
        <f>+S4217*N4217</f>
        <v>0</v>
      </c>
      <c r="U4217" s="6">
        <f>+S4217*Q4217</f>
        <v>0</v>
      </c>
      <c r="V4217" s="1" t="str">
        <f>IF(AB4217=0,IFERROR(VLOOKUP(L4217,[1]listaMateriales!A:K,11,0),"-"),"Sin producto")</f>
        <v>Sin Producto</v>
      </c>
      <c r="W4217" s="6">
        <f>+IF(OR(K4217="27",K4217="28",K4217="29"),VLOOKUP(L4217,[1]listaMateriales!A:E,5,0),0)*N4217/1000</f>
        <v>0</v>
      </c>
      <c r="X4217" s="6">
        <f>+IF(W4217=0,0,T4217/W4217)</f>
        <v>0</v>
      </c>
      <c r="Y4217" s="1" t="str">
        <f>MID(L4217,14,1)</f>
        <v/>
      </c>
      <c r="Z4217" s="2" t="str">
        <f>IF(IFERROR(FIND("PUL",M4217,1),0)&gt;1,"pulido","no")</f>
        <v>no</v>
      </c>
      <c r="AA4217" s="2" t="str">
        <f>IF(IFERROR(FIND("BIOC",M4217,1),0)&gt;1,"BIOCITY","no")</f>
        <v>no</v>
      </c>
      <c r="AB4217" s="2">
        <f>IFERROR(SEARCH("INT",F4217,1),0)+IFERROR(SEARCH("DEV",F4217,1),0)+IFERROR(SEARCH("FC",F4217,1),0)+IFERROR(SEARCH("USD",F4217,1),0)</f>
        <v>0</v>
      </c>
    </row>
    <row r="4218" spans="20:28" x14ac:dyDescent="0.2">
      <c r="T4218" s="6">
        <f>+S4218*N4218</f>
        <v>0</v>
      </c>
      <c r="U4218" s="6">
        <f>+S4218*Q4218</f>
        <v>0</v>
      </c>
      <c r="V4218" s="1" t="str">
        <f>IF(AB4218=0,IFERROR(VLOOKUP(L4218,[1]listaMateriales!A:K,11,0),"-"),"Sin producto")</f>
        <v>Sin Producto</v>
      </c>
      <c r="W4218" s="6">
        <f>+IF(OR(K4218="27",K4218="28",K4218="29"),VLOOKUP(L4218,[1]listaMateriales!A:E,5,0),0)*N4218/1000</f>
        <v>0</v>
      </c>
      <c r="X4218" s="6">
        <f>+IF(W4218=0,0,T4218/W4218)</f>
        <v>0</v>
      </c>
      <c r="Y4218" s="1" t="str">
        <f>MID(L4218,14,1)</f>
        <v/>
      </c>
      <c r="Z4218" s="2" t="str">
        <f>IF(IFERROR(FIND("PUL",M4218,1),0)&gt;1,"pulido","no")</f>
        <v>no</v>
      </c>
      <c r="AA4218" s="2" t="str">
        <f>IF(IFERROR(FIND("BIOC",M4218,1),0)&gt;1,"BIOCITY","no")</f>
        <v>no</v>
      </c>
      <c r="AB4218" s="2">
        <f>IFERROR(SEARCH("INT",F4218,1),0)+IFERROR(SEARCH("DEV",F4218,1),0)+IFERROR(SEARCH("FC",F4218,1),0)+IFERROR(SEARCH("USD",F4218,1),0)</f>
        <v>0</v>
      </c>
    </row>
    <row r="4219" spans="20:28" x14ac:dyDescent="0.2">
      <c r="T4219" s="6">
        <f>+S4219*N4219</f>
        <v>0</v>
      </c>
      <c r="U4219" s="6">
        <f>+S4219*Q4219</f>
        <v>0</v>
      </c>
      <c r="V4219" s="1" t="str">
        <f>IF(AB4219=0,IFERROR(VLOOKUP(L4219,[1]listaMateriales!A:K,11,0),"-"),"Sin producto")</f>
        <v>Sin Producto</v>
      </c>
      <c r="W4219" s="6">
        <f>+IF(OR(K4219="27",K4219="28",K4219="29"),VLOOKUP(L4219,[1]listaMateriales!A:E,5,0),0)*N4219/1000</f>
        <v>0</v>
      </c>
      <c r="X4219" s="6">
        <f>+IF(W4219=0,0,T4219/W4219)</f>
        <v>0</v>
      </c>
      <c r="Y4219" s="1" t="str">
        <f>MID(L4219,14,1)</f>
        <v/>
      </c>
      <c r="Z4219" s="2" t="str">
        <f>IF(IFERROR(FIND("PUL",M4219,1),0)&gt;1,"pulido","no")</f>
        <v>no</v>
      </c>
      <c r="AA4219" s="2" t="str">
        <f>IF(IFERROR(FIND("BIOC",M4219,1),0)&gt;1,"BIOCITY","no")</f>
        <v>no</v>
      </c>
      <c r="AB4219" s="2">
        <f>IFERROR(SEARCH("INT",F4219,1),0)+IFERROR(SEARCH("DEV",F4219,1),0)+IFERROR(SEARCH("FC",F4219,1),0)+IFERROR(SEARCH("USD",F4219,1),0)</f>
        <v>0</v>
      </c>
    </row>
    <row r="4220" spans="20:28" x14ac:dyDescent="0.2">
      <c r="T4220" s="6">
        <f>+S4220*N4220</f>
        <v>0</v>
      </c>
      <c r="U4220" s="6">
        <f>+S4220*Q4220</f>
        <v>0</v>
      </c>
      <c r="V4220" s="1" t="str">
        <f>IF(AB4220=0,IFERROR(VLOOKUP(L4220,[1]listaMateriales!A:K,11,0),"-"),"Sin producto")</f>
        <v>Sin Producto</v>
      </c>
      <c r="W4220" s="6">
        <f>+IF(OR(K4220="27",K4220="28",K4220="29"),VLOOKUP(L4220,[1]listaMateriales!A:E,5,0),0)*N4220/1000</f>
        <v>0</v>
      </c>
      <c r="X4220" s="6">
        <f>+IF(W4220=0,0,T4220/W4220)</f>
        <v>0</v>
      </c>
      <c r="Y4220" s="1" t="str">
        <f>MID(L4220,14,1)</f>
        <v/>
      </c>
      <c r="Z4220" s="2" t="str">
        <f>IF(IFERROR(FIND("PUL",M4220,1),0)&gt;1,"pulido","no")</f>
        <v>no</v>
      </c>
      <c r="AA4220" s="2" t="str">
        <f>IF(IFERROR(FIND("BIOC",M4220,1),0)&gt;1,"BIOCITY","no")</f>
        <v>no</v>
      </c>
      <c r="AB4220" s="2">
        <f>IFERROR(SEARCH("INT",F4220,1),0)+IFERROR(SEARCH("DEV",F4220,1),0)+IFERROR(SEARCH("FC",F4220,1),0)+IFERROR(SEARCH("USD",F4220,1),0)</f>
        <v>0</v>
      </c>
    </row>
    <row r="4221" spans="20:28" x14ac:dyDescent="0.2">
      <c r="T4221" s="6">
        <f>+S4221*N4221</f>
        <v>0</v>
      </c>
      <c r="U4221" s="6">
        <f>+S4221*Q4221</f>
        <v>0</v>
      </c>
      <c r="V4221" s="1" t="str">
        <f>IF(AB4221=0,IFERROR(VLOOKUP(L4221,[1]listaMateriales!A:K,11,0),"-"),"Sin producto")</f>
        <v>Sin Producto</v>
      </c>
      <c r="W4221" s="6">
        <f>+IF(OR(K4221="27",K4221="28",K4221="29"),VLOOKUP(L4221,[1]listaMateriales!A:E,5,0),0)*N4221/1000</f>
        <v>0</v>
      </c>
      <c r="X4221" s="6">
        <f>+IF(W4221=0,0,T4221/W4221)</f>
        <v>0</v>
      </c>
      <c r="Y4221" s="1" t="str">
        <f>MID(L4221,14,1)</f>
        <v/>
      </c>
      <c r="Z4221" s="2" t="str">
        <f>IF(IFERROR(FIND("PUL",M4221,1),0)&gt;1,"pulido","no")</f>
        <v>no</v>
      </c>
      <c r="AA4221" s="2" t="str">
        <f>IF(IFERROR(FIND("BIOC",M4221,1),0)&gt;1,"BIOCITY","no")</f>
        <v>no</v>
      </c>
      <c r="AB4221" s="2">
        <f>IFERROR(SEARCH("INT",F4221,1),0)+IFERROR(SEARCH("DEV",F4221,1),0)+IFERROR(SEARCH("FC",F4221,1),0)+IFERROR(SEARCH("USD",F4221,1),0)</f>
        <v>0</v>
      </c>
    </row>
    <row r="4222" spans="20:28" x14ac:dyDescent="0.2">
      <c r="T4222" s="6">
        <f>+S4222*N4222</f>
        <v>0</v>
      </c>
      <c r="U4222" s="6">
        <f>+S4222*Q4222</f>
        <v>0</v>
      </c>
      <c r="V4222" s="1" t="str">
        <f>IF(AB4222=0,IFERROR(VLOOKUP(L4222,[1]listaMateriales!A:K,11,0),"-"),"Sin producto")</f>
        <v>Sin Producto</v>
      </c>
      <c r="W4222" s="6">
        <f>+IF(OR(K4222="27",K4222="28",K4222="29"),VLOOKUP(L4222,[1]listaMateriales!A:E,5,0),0)*N4222/1000</f>
        <v>0</v>
      </c>
      <c r="X4222" s="6">
        <f>+IF(W4222=0,0,T4222/W4222)</f>
        <v>0</v>
      </c>
      <c r="Y4222" s="1" t="str">
        <f>MID(L4222,14,1)</f>
        <v/>
      </c>
      <c r="Z4222" s="2" t="str">
        <f>IF(IFERROR(FIND("PUL",M4222,1),0)&gt;1,"pulido","no")</f>
        <v>no</v>
      </c>
      <c r="AA4222" s="2" t="str">
        <f>IF(IFERROR(FIND("BIOC",M4222,1),0)&gt;1,"BIOCITY","no")</f>
        <v>no</v>
      </c>
      <c r="AB4222" s="2">
        <f>IFERROR(SEARCH("INT",F4222,1),0)+IFERROR(SEARCH("DEV",F4222,1),0)+IFERROR(SEARCH("FC",F4222,1),0)+IFERROR(SEARCH("USD",F4222,1),0)</f>
        <v>0</v>
      </c>
    </row>
    <row r="4223" spans="20:28" x14ac:dyDescent="0.2">
      <c r="T4223" s="6">
        <f>+S4223*N4223</f>
        <v>0</v>
      </c>
      <c r="U4223" s="6">
        <f>+S4223*Q4223</f>
        <v>0</v>
      </c>
      <c r="V4223" s="1" t="str">
        <f>IF(AB4223=0,IFERROR(VLOOKUP(L4223,[1]listaMateriales!A:K,11,0),"-"),"Sin producto")</f>
        <v>Sin Producto</v>
      </c>
      <c r="W4223" s="6">
        <f>+IF(OR(K4223="27",K4223="28",K4223="29"),VLOOKUP(L4223,[1]listaMateriales!A:E,5,0),0)*N4223/1000</f>
        <v>0</v>
      </c>
      <c r="X4223" s="6">
        <f>+IF(W4223=0,0,T4223/W4223)</f>
        <v>0</v>
      </c>
      <c r="Y4223" s="1" t="str">
        <f>MID(L4223,14,1)</f>
        <v/>
      </c>
      <c r="Z4223" s="2" t="str">
        <f>IF(IFERROR(FIND("PUL",M4223,1),0)&gt;1,"pulido","no")</f>
        <v>no</v>
      </c>
      <c r="AA4223" s="2" t="str">
        <f>IF(IFERROR(FIND("BIOC",M4223,1),0)&gt;1,"BIOCITY","no")</f>
        <v>no</v>
      </c>
      <c r="AB4223" s="2">
        <f>IFERROR(SEARCH("INT",F4223,1),0)+IFERROR(SEARCH("DEV",F4223,1),0)+IFERROR(SEARCH("FC",F4223,1),0)+IFERROR(SEARCH("USD",F4223,1),0)</f>
        <v>0</v>
      </c>
    </row>
    <row r="4224" spans="20:28" x14ac:dyDescent="0.2">
      <c r="T4224" s="6">
        <f>+S4224*N4224</f>
        <v>0</v>
      </c>
      <c r="U4224" s="6">
        <f>+S4224*Q4224</f>
        <v>0</v>
      </c>
      <c r="V4224" s="1" t="str">
        <f>IF(AB4224=0,IFERROR(VLOOKUP(L4224,[1]listaMateriales!A:K,11,0),"-"),"Sin producto")</f>
        <v>Sin Producto</v>
      </c>
      <c r="W4224" s="6">
        <f>+IF(OR(K4224="27",K4224="28",K4224="29"),VLOOKUP(L4224,[1]listaMateriales!A:E,5,0),0)*N4224/1000</f>
        <v>0</v>
      </c>
      <c r="X4224" s="6">
        <f>+IF(W4224=0,0,T4224/W4224)</f>
        <v>0</v>
      </c>
      <c r="Y4224" s="1" t="str">
        <f>MID(L4224,14,1)</f>
        <v/>
      </c>
      <c r="Z4224" s="2" t="str">
        <f>IF(IFERROR(FIND("PUL",M4224,1),0)&gt;1,"pulido","no")</f>
        <v>no</v>
      </c>
      <c r="AA4224" s="2" t="str">
        <f>IF(IFERROR(FIND("BIOC",M4224,1),0)&gt;1,"BIOCITY","no")</f>
        <v>no</v>
      </c>
      <c r="AB4224" s="2">
        <f>IFERROR(SEARCH("INT",F4224,1),0)+IFERROR(SEARCH("DEV",F4224,1),0)+IFERROR(SEARCH("FC",F4224,1),0)+IFERROR(SEARCH("USD",F4224,1),0)</f>
        <v>0</v>
      </c>
    </row>
    <row r="4225" spans="20:28" x14ac:dyDescent="0.2">
      <c r="T4225" s="6">
        <f>+S4225*N4225</f>
        <v>0</v>
      </c>
      <c r="U4225" s="6">
        <f>+S4225*Q4225</f>
        <v>0</v>
      </c>
      <c r="V4225" s="1" t="str">
        <f>IF(AB4225=0,IFERROR(VLOOKUP(L4225,[1]listaMateriales!A:K,11,0),"-"),"Sin producto")</f>
        <v>Sin Producto</v>
      </c>
      <c r="W4225" s="6">
        <f>+IF(OR(K4225="27",K4225="28",K4225="29"),VLOOKUP(L4225,[1]listaMateriales!A:E,5,0),0)*N4225/1000</f>
        <v>0</v>
      </c>
      <c r="X4225" s="6">
        <f>+IF(W4225=0,0,T4225/W4225)</f>
        <v>0</v>
      </c>
      <c r="Y4225" s="1" t="str">
        <f>MID(L4225,14,1)</f>
        <v/>
      </c>
      <c r="Z4225" s="2" t="str">
        <f>IF(IFERROR(FIND("PUL",M4225,1),0)&gt;1,"pulido","no")</f>
        <v>no</v>
      </c>
      <c r="AA4225" s="2" t="str">
        <f>IF(IFERROR(FIND("BIOC",M4225,1),0)&gt;1,"BIOCITY","no")</f>
        <v>no</v>
      </c>
      <c r="AB4225" s="2">
        <f>IFERROR(SEARCH("INT",F4225,1),0)+IFERROR(SEARCH("DEV",F4225,1),0)+IFERROR(SEARCH("FC",F4225,1),0)+IFERROR(SEARCH("USD",F4225,1),0)</f>
        <v>0</v>
      </c>
    </row>
    <row r="4226" spans="20:28" x14ac:dyDescent="0.2">
      <c r="T4226" s="6">
        <f>+S4226*N4226</f>
        <v>0</v>
      </c>
      <c r="U4226" s="6">
        <f>+S4226*Q4226</f>
        <v>0</v>
      </c>
      <c r="V4226" s="1" t="str">
        <f>IF(AB4226=0,IFERROR(VLOOKUP(L4226,[1]listaMateriales!A:K,11,0),"-"),"Sin producto")</f>
        <v>Sin Producto</v>
      </c>
      <c r="W4226" s="6">
        <f>+IF(OR(K4226="27",K4226="28",K4226="29"),VLOOKUP(L4226,[1]listaMateriales!A:E,5,0),0)*N4226/1000</f>
        <v>0</v>
      </c>
      <c r="X4226" s="6">
        <f>+IF(W4226=0,0,T4226/W4226)</f>
        <v>0</v>
      </c>
      <c r="Y4226" s="1" t="str">
        <f>MID(L4226,14,1)</f>
        <v/>
      </c>
      <c r="Z4226" s="2" t="str">
        <f>IF(IFERROR(FIND("PUL",M4226,1),0)&gt;1,"pulido","no")</f>
        <v>no</v>
      </c>
      <c r="AA4226" s="2" t="str">
        <f>IF(IFERROR(FIND("BIOC",M4226,1),0)&gt;1,"BIOCITY","no")</f>
        <v>no</v>
      </c>
      <c r="AB4226" s="2">
        <f>IFERROR(SEARCH("INT",F4226,1),0)+IFERROR(SEARCH("DEV",F4226,1),0)+IFERROR(SEARCH("FC",F4226,1),0)+IFERROR(SEARCH("USD",F4226,1),0)</f>
        <v>0</v>
      </c>
    </row>
    <row r="4227" spans="20:28" x14ac:dyDescent="0.2">
      <c r="T4227" s="6">
        <f>+S4227*N4227</f>
        <v>0</v>
      </c>
      <c r="U4227" s="6">
        <f>+S4227*Q4227</f>
        <v>0</v>
      </c>
      <c r="V4227" s="1" t="str">
        <f>IF(AB4227=0,IFERROR(VLOOKUP(L4227,[1]listaMateriales!A:K,11,0),"-"),"Sin producto")</f>
        <v>Sin Producto</v>
      </c>
      <c r="W4227" s="6">
        <f>+IF(OR(K4227="27",K4227="28",K4227="29"),VLOOKUP(L4227,[1]listaMateriales!A:E,5,0),0)*N4227/1000</f>
        <v>0</v>
      </c>
      <c r="X4227" s="6">
        <f>+IF(W4227=0,0,T4227/W4227)</f>
        <v>0</v>
      </c>
      <c r="Y4227" s="1" t="str">
        <f>MID(L4227,14,1)</f>
        <v/>
      </c>
      <c r="Z4227" s="2" t="str">
        <f>IF(IFERROR(FIND("PUL",M4227,1),0)&gt;1,"pulido","no")</f>
        <v>no</v>
      </c>
      <c r="AA4227" s="2" t="str">
        <f>IF(IFERROR(FIND("BIOC",M4227,1),0)&gt;1,"BIOCITY","no")</f>
        <v>no</v>
      </c>
      <c r="AB4227" s="2">
        <f>IFERROR(SEARCH("INT",F4227,1),0)+IFERROR(SEARCH("DEV",F4227,1),0)+IFERROR(SEARCH("FC",F4227,1),0)+IFERROR(SEARCH("USD",F4227,1),0)</f>
        <v>0</v>
      </c>
    </row>
    <row r="4228" spans="20:28" x14ac:dyDescent="0.2">
      <c r="T4228" s="6">
        <f>+S4228*N4228</f>
        <v>0</v>
      </c>
      <c r="U4228" s="6">
        <f>+S4228*Q4228</f>
        <v>0</v>
      </c>
      <c r="V4228" s="1" t="str">
        <f>IF(AB4228=0,IFERROR(VLOOKUP(L4228,[1]listaMateriales!A:K,11,0),"-"),"Sin producto")</f>
        <v>Sin Producto</v>
      </c>
      <c r="W4228" s="6">
        <f>+IF(OR(K4228="27",K4228="28",K4228="29"),VLOOKUP(L4228,[1]listaMateriales!A:E,5,0),0)*N4228/1000</f>
        <v>0</v>
      </c>
      <c r="X4228" s="6">
        <f>+IF(W4228=0,0,T4228/W4228)</f>
        <v>0</v>
      </c>
      <c r="Y4228" s="1" t="str">
        <f>MID(L4228,14,1)</f>
        <v/>
      </c>
      <c r="Z4228" s="2" t="str">
        <f>IF(IFERROR(FIND("PUL",M4228,1),0)&gt;1,"pulido","no")</f>
        <v>no</v>
      </c>
      <c r="AA4228" s="2" t="str">
        <f>IF(IFERROR(FIND("BIOC",M4228,1),0)&gt;1,"BIOCITY","no")</f>
        <v>no</v>
      </c>
      <c r="AB4228" s="2">
        <f>IFERROR(SEARCH("INT",F4228,1),0)+IFERROR(SEARCH("DEV",F4228,1),0)+IFERROR(SEARCH("FC",F4228,1),0)+IFERROR(SEARCH("USD",F4228,1),0)</f>
        <v>0</v>
      </c>
    </row>
    <row r="4229" spans="20:28" x14ac:dyDescent="0.2">
      <c r="T4229" s="6">
        <f>+S4229*N4229</f>
        <v>0</v>
      </c>
      <c r="U4229" s="6">
        <f>+S4229*Q4229</f>
        <v>0</v>
      </c>
      <c r="V4229" s="1" t="str">
        <f>IF(AB4229=0,IFERROR(VLOOKUP(L4229,[1]listaMateriales!A:K,11,0),"-"),"Sin producto")</f>
        <v>Sin Producto</v>
      </c>
      <c r="W4229" s="6">
        <f>+IF(OR(K4229="27",K4229="28",K4229="29"),VLOOKUP(L4229,[1]listaMateriales!A:E,5,0),0)*N4229/1000</f>
        <v>0</v>
      </c>
      <c r="X4229" s="6">
        <f>+IF(W4229=0,0,T4229/W4229)</f>
        <v>0</v>
      </c>
      <c r="Y4229" s="1" t="str">
        <f>MID(L4229,14,1)</f>
        <v/>
      </c>
      <c r="Z4229" s="2" t="str">
        <f>IF(IFERROR(FIND("PUL",M4229,1),0)&gt;1,"pulido","no")</f>
        <v>no</v>
      </c>
      <c r="AA4229" s="2" t="str">
        <f>IF(IFERROR(FIND("BIOC",M4229,1),0)&gt;1,"BIOCITY","no")</f>
        <v>no</v>
      </c>
      <c r="AB4229" s="2">
        <f>IFERROR(SEARCH("INT",F4229,1),0)+IFERROR(SEARCH("DEV",F4229,1),0)+IFERROR(SEARCH("FC",F4229,1),0)+IFERROR(SEARCH("USD",F4229,1),0)</f>
        <v>0</v>
      </c>
    </row>
    <row r="4230" spans="20:28" x14ac:dyDescent="0.2">
      <c r="T4230" s="6">
        <f>+S4230*N4230</f>
        <v>0</v>
      </c>
      <c r="U4230" s="6">
        <f>+S4230*Q4230</f>
        <v>0</v>
      </c>
      <c r="V4230" s="1" t="str">
        <f>IF(AB4230=0,IFERROR(VLOOKUP(L4230,[1]listaMateriales!A:K,11,0),"-"),"Sin producto")</f>
        <v>Sin Producto</v>
      </c>
      <c r="W4230" s="6">
        <f>+IF(OR(K4230="27",K4230="28",K4230="29"),VLOOKUP(L4230,[1]listaMateriales!A:E,5,0),0)*N4230/1000</f>
        <v>0</v>
      </c>
      <c r="X4230" s="6">
        <f>+IF(W4230=0,0,T4230/W4230)</f>
        <v>0</v>
      </c>
      <c r="Y4230" s="1" t="str">
        <f>MID(L4230,14,1)</f>
        <v/>
      </c>
      <c r="Z4230" s="2" t="str">
        <f>IF(IFERROR(FIND("PUL",M4230,1),0)&gt;1,"pulido","no")</f>
        <v>no</v>
      </c>
      <c r="AA4230" s="2" t="str">
        <f>IF(IFERROR(FIND("BIOC",M4230,1),0)&gt;1,"BIOCITY","no")</f>
        <v>no</v>
      </c>
      <c r="AB4230" s="2">
        <f>IFERROR(SEARCH("INT",F4230,1),0)+IFERROR(SEARCH("DEV",F4230,1),0)+IFERROR(SEARCH("FC",F4230,1),0)+IFERROR(SEARCH("USD",F4230,1),0)</f>
        <v>0</v>
      </c>
    </row>
    <row r="4231" spans="20:28" x14ac:dyDescent="0.2">
      <c r="T4231" s="6">
        <f>+S4231*N4231</f>
        <v>0</v>
      </c>
      <c r="U4231" s="6">
        <f>+S4231*Q4231</f>
        <v>0</v>
      </c>
      <c r="V4231" s="1" t="str">
        <f>IF(AB4231=0,IFERROR(VLOOKUP(L4231,[1]listaMateriales!A:K,11,0),"-"),"Sin producto")</f>
        <v>Sin Producto</v>
      </c>
      <c r="W4231" s="6">
        <f>+IF(OR(K4231="27",K4231="28",K4231="29"),VLOOKUP(L4231,[1]listaMateriales!A:E,5,0),0)*N4231/1000</f>
        <v>0</v>
      </c>
      <c r="X4231" s="6">
        <f>+IF(W4231=0,0,T4231/W4231)</f>
        <v>0</v>
      </c>
      <c r="Y4231" s="1" t="str">
        <f>MID(L4231,14,1)</f>
        <v/>
      </c>
      <c r="Z4231" s="2" t="str">
        <f>IF(IFERROR(FIND("PUL",M4231,1),0)&gt;1,"pulido","no")</f>
        <v>no</v>
      </c>
      <c r="AA4231" s="2" t="str">
        <f>IF(IFERROR(FIND("BIOC",M4231,1),0)&gt;1,"BIOCITY","no")</f>
        <v>no</v>
      </c>
      <c r="AB4231" s="2">
        <f>IFERROR(SEARCH("INT",F4231,1),0)+IFERROR(SEARCH("DEV",F4231,1),0)+IFERROR(SEARCH("FC",F4231,1),0)+IFERROR(SEARCH("USD",F4231,1),0)</f>
        <v>0</v>
      </c>
    </row>
    <row r="4232" spans="20:28" x14ac:dyDescent="0.2">
      <c r="T4232" s="6">
        <f>+S4232*N4232</f>
        <v>0</v>
      </c>
      <c r="U4232" s="6">
        <f>+S4232*Q4232</f>
        <v>0</v>
      </c>
      <c r="V4232" s="1" t="str">
        <f>IF(AB4232=0,IFERROR(VLOOKUP(L4232,[1]listaMateriales!A:K,11,0),"-"),"Sin producto")</f>
        <v>Sin Producto</v>
      </c>
      <c r="W4232" s="6">
        <f>+IF(OR(K4232="27",K4232="28",K4232="29"),VLOOKUP(L4232,[1]listaMateriales!A:E,5,0),0)*N4232/1000</f>
        <v>0</v>
      </c>
      <c r="X4232" s="6">
        <f>+IF(W4232=0,0,T4232/W4232)</f>
        <v>0</v>
      </c>
      <c r="Y4232" s="1" t="str">
        <f>MID(L4232,14,1)</f>
        <v/>
      </c>
      <c r="Z4232" s="2" t="str">
        <f>IF(IFERROR(FIND("PUL",M4232,1),0)&gt;1,"pulido","no")</f>
        <v>no</v>
      </c>
      <c r="AA4232" s="2" t="str">
        <f>IF(IFERROR(FIND("BIOC",M4232,1),0)&gt;1,"BIOCITY","no")</f>
        <v>no</v>
      </c>
      <c r="AB4232" s="2">
        <f>IFERROR(SEARCH("INT",F4232,1),0)+IFERROR(SEARCH("DEV",F4232,1),0)+IFERROR(SEARCH("FC",F4232,1),0)+IFERROR(SEARCH("USD",F4232,1),0)</f>
        <v>0</v>
      </c>
    </row>
    <row r="4233" spans="20:28" x14ac:dyDescent="0.2">
      <c r="T4233" s="6">
        <f>+S4233*N4233</f>
        <v>0</v>
      </c>
      <c r="U4233" s="6">
        <f>+S4233*Q4233</f>
        <v>0</v>
      </c>
      <c r="V4233" s="1" t="str">
        <f>IF(AB4233=0,IFERROR(VLOOKUP(L4233,[1]listaMateriales!A:K,11,0),"-"),"Sin producto")</f>
        <v>Sin Producto</v>
      </c>
      <c r="W4233" s="6">
        <f>+IF(OR(K4233="27",K4233="28",K4233="29"),VLOOKUP(L4233,[1]listaMateriales!A:E,5,0),0)*N4233/1000</f>
        <v>0</v>
      </c>
      <c r="X4233" s="6">
        <f>+IF(W4233=0,0,T4233/W4233)</f>
        <v>0</v>
      </c>
      <c r="Y4233" s="1" t="str">
        <f>MID(L4233,14,1)</f>
        <v/>
      </c>
      <c r="Z4233" s="2" t="str">
        <f>IF(IFERROR(FIND("PUL",M4233,1),0)&gt;1,"pulido","no")</f>
        <v>no</v>
      </c>
      <c r="AA4233" s="2" t="str">
        <f>IF(IFERROR(FIND("BIOC",M4233,1),0)&gt;1,"BIOCITY","no")</f>
        <v>no</v>
      </c>
      <c r="AB4233" s="2">
        <f>IFERROR(SEARCH("INT",F4233,1),0)+IFERROR(SEARCH("DEV",F4233,1),0)+IFERROR(SEARCH("FC",F4233,1),0)+IFERROR(SEARCH("USD",F4233,1),0)</f>
        <v>0</v>
      </c>
    </row>
    <row r="4234" spans="20:28" x14ac:dyDescent="0.2">
      <c r="T4234" s="6">
        <f>+S4234*N4234</f>
        <v>0</v>
      </c>
      <c r="U4234" s="6">
        <f>+S4234*Q4234</f>
        <v>0</v>
      </c>
      <c r="V4234" s="1" t="str">
        <f>IF(AB4234=0,IFERROR(VLOOKUP(L4234,[1]listaMateriales!A:K,11,0),"-"),"Sin producto")</f>
        <v>Sin Producto</v>
      </c>
      <c r="W4234" s="6">
        <f>+IF(OR(K4234="27",K4234="28",K4234="29"),VLOOKUP(L4234,[1]listaMateriales!A:E,5,0),0)*N4234/1000</f>
        <v>0</v>
      </c>
      <c r="X4234" s="6">
        <f>+IF(W4234=0,0,T4234/W4234)</f>
        <v>0</v>
      </c>
      <c r="Y4234" s="1" t="str">
        <f>MID(L4234,14,1)</f>
        <v/>
      </c>
      <c r="Z4234" s="2" t="str">
        <f>IF(IFERROR(FIND("PUL",M4234,1),0)&gt;1,"pulido","no")</f>
        <v>no</v>
      </c>
      <c r="AA4234" s="2" t="str">
        <f>IF(IFERROR(FIND("BIOC",M4234,1),0)&gt;1,"BIOCITY","no")</f>
        <v>no</v>
      </c>
      <c r="AB4234" s="2">
        <f>IFERROR(SEARCH("INT",F4234,1),0)+IFERROR(SEARCH("DEV",F4234,1),0)+IFERROR(SEARCH("FC",F4234,1),0)+IFERROR(SEARCH("USD",F4234,1),0)</f>
        <v>0</v>
      </c>
    </row>
    <row r="4235" spans="20:28" x14ac:dyDescent="0.2">
      <c r="T4235" s="6">
        <f>+S4235*N4235</f>
        <v>0</v>
      </c>
      <c r="U4235" s="6">
        <f>+S4235*Q4235</f>
        <v>0</v>
      </c>
      <c r="V4235" s="1" t="str">
        <f>IF(AB4235=0,IFERROR(VLOOKUP(L4235,[1]listaMateriales!A:K,11,0),"-"),"Sin producto")</f>
        <v>Sin Producto</v>
      </c>
      <c r="W4235" s="6">
        <f>+IF(OR(K4235="27",K4235="28",K4235="29"),VLOOKUP(L4235,[1]listaMateriales!A:E,5,0),0)*N4235/1000</f>
        <v>0</v>
      </c>
      <c r="X4235" s="6">
        <f>+IF(W4235=0,0,T4235/W4235)</f>
        <v>0</v>
      </c>
      <c r="Y4235" s="1" t="str">
        <f>MID(L4235,14,1)</f>
        <v/>
      </c>
      <c r="Z4235" s="2" t="str">
        <f>IF(IFERROR(FIND("PUL",M4235,1),0)&gt;1,"pulido","no")</f>
        <v>no</v>
      </c>
      <c r="AA4235" s="2" t="str">
        <f>IF(IFERROR(FIND("BIOC",M4235,1),0)&gt;1,"BIOCITY","no")</f>
        <v>no</v>
      </c>
      <c r="AB4235" s="2">
        <f>IFERROR(SEARCH("INT",F4235,1),0)+IFERROR(SEARCH("DEV",F4235,1),0)+IFERROR(SEARCH("FC",F4235,1),0)+IFERROR(SEARCH("USD",F4235,1),0)</f>
        <v>0</v>
      </c>
    </row>
    <row r="4236" spans="20:28" x14ac:dyDescent="0.2">
      <c r="T4236" s="6">
        <f>+S4236*N4236</f>
        <v>0</v>
      </c>
      <c r="U4236" s="6">
        <f>+S4236*Q4236</f>
        <v>0</v>
      </c>
      <c r="V4236" s="1" t="str">
        <f>IF(AB4236=0,IFERROR(VLOOKUP(L4236,[1]listaMateriales!A:K,11,0),"-"),"Sin producto")</f>
        <v>Sin Producto</v>
      </c>
      <c r="W4236" s="6">
        <f>+IF(OR(K4236="27",K4236="28",K4236="29"),VLOOKUP(L4236,[1]listaMateriales!A:E,5,0),0)*N4236/1000</f>
        <v>0</v>
      </c>
      <c r="X4236" s="6">
        <f>+IF(W4236=0,0,T4236/W4236)</f>
        <v>0</v>
      </c>
      <c r="Y4236" s="1" t="str">
        <f>MID(L4236,14,1)</f>
        <v/>
      </c>
      <c r="Z4236" s="2" t="str">
        <f>IF(IFERROR(FIND("PUL",M4236,1),0)&gt;1,"pulido","no")</f>
        <v>no</v>
      </c>
      <c r="AA4236" s="2" t="str">
        <f>IF(IFERROR(FIND("BIOC",M4236,1),0)&gt;1,"BIOCITY","no")</f>
        <v>no</v>
      </c>
      <c r="AB4236" s="2">
        <f>IFERROR(SEARCH("INT",F4236,1),0)+IFERROR(SEARCH("DEV",F4236,1),0)+IFERROR(SEARCH("FC",F4236,1),0)+IFERROR(SEARCH("USD",F4236,1),0)</f>
        <v>0</v>
      </c>
    </row>
    <row r="4237" spans="20:28" x14ac:dyDescent="0.2">
      <c r="T4237" s="6">
        <f>+S4237*N4237</f>
        <v>0</v>
      </c>
      <c r="U4237" s="6">
        <f>+S4237*Q4237</f>
        <v>0</v>
      </c>
      <c r="V4237" s="1" t="str">
        <f>IF(AB4237=0,IFERROR(VLOOKUP(L4237,[1]listaMateriales!A:K,11,0),"-"),"Sin producto")</f>
        <v>Sin Producto</v>
      </c>
      <c r="W4237" s="6">
        <f>+IF(OR(K4237="27",K4237="28",K4237="29"),VLOOKUP(L4237,[1]listaMateriales!A:E,5,0),0)*N4237/1000</f>
        <v>0</v>
      </c>
      <c r="X4237" s="6">
        <f>+IF(W4237=0,0,T4237/W4237)</f>
        <v>0</v>
      </c>
      <c r="Y4237" s="1" t="str">
        <f>MID(L4237,14,1)</f>
        <v/>
      </c>
      <c r="Z4237" s="2" t="str">
        <f>IF(IFERROR(FIND("PUL",M4237,1),0)&gt;1,"pulido","no")</f>
        <v>no</v>
      </c>
      <c r="AA4237" s="2" t="str">
        <f>IF(IFERROR(FIND("BIOC",M4237,1),0)&gt;1,"BIOCITY","no")</f>
        <v>no</v>
      </c>
      <c r="AB4237" s="2">
        <f>IFERROR(SEARCH("INT",F4237,1),0)+IFERROR(SEARCH("DEV",F4237,1),0)+IFERROR(SEARCH("FC",F4237,1),0)+IFERROR(SEARCH("USD",F4237,1),0)</f>
        <v>0</v>
      </c>
    </row>
    <row r="4238" spans="20:28" x14ac:dyDescent="0.2">
      <c r="T4238" s="6">
        <f>+S4238*N4238</f>
        <v>0</v>
      </c>
      <c r="U4238" s="6">
        <f>+S4238*Q4238</f>
        <v>0</v>
      </c>
      <c r="V4238" s="1" t="str">
        <f>IF(AB4238=0,IFERROR(VLOOKUP(L4238,[1]listaMateriales!A:K,11,0),"-"),"Sin producto")</f>
        <v>Sin Producto</v>
      </c>
      <c r="W4238" s="6">
        <f>+IF(OR(K4238="27",K4238="28",K4238="29"),VLOOKUP(L4238,[1]listaMateriales!A:E,5,0),0)*N4238/1000</f>
        <v>0</v>
      </c>
      <c r="X4238" s="6">
        <f>+IF(W4238=0,0,T4238/W4238)</f>
        <v>0</v>
      </c>
      <c r="Y4238" s="1" t="str">
        <f>MID(L4238,14,1)</f>
        <v/>
      </c>
      <c r="Z4238" s="2" t="str">
        <f>IF(IFERROR(FIND("PUL",M4238,1),0)&gt;1,"pulido","no")</f>
        <v>no</v>
      </c>
      <c r="AA4238" s="2" t="str">
        <f>IF(IFERROR(FIND("BIOC",M4238,1),0)&gt;1,"BIOCITY","no")</f>
        <v>no</v>
      </c>
      <c r="AB4238" s="2">
        <f>IFERROR(SEARCH("INT",F4238,1),0)+IFERROR(SEARCH("DEV",F4238,1),0)+IFERROR(SEARCH("FC",F4238,1),0)+IFERROR(SEARCH("USD",F4238,1),0)</f>
        <v>0</v>
      </c>
    </row>
    <row r="4239" spans="20:28" x14ac:dyDescent="0.2">
      <c r="T4239" s="6">
        <f>+S4239*N4239</f>
        <v>0</v>
      </c>
      <c r="U4239" s="6">
        <f>+S4239*Q4239</f>
        <v>0</v>
      </c>
      <c r="V4239" s="1" t="str">
        <f>IF(AB4239=0,IFERROR(VLOOKUP(L4239,[1]listaMateriales!A:K,11,0),"-"),"Sin producto")</f>
        <v>Sin Producto</v>
      </c>
      <c r="W4239" s="6">
        <f>+IF(OR(K4239="27",K4239="28",K4239="29"),VLOOKUP(L4239,[1]listaMateriales!A:E,5,0),0)*N4239/1000</f>
        <v>0</v>
      </c>
      <c r="X4239" s="6">
        <f>+IF(W4239=0,0,T4239/W4239)</f>
        <v>0</v>
      </c>
      <c r="Y4239" s="1" t="str">
        <f>MID(L4239,14,1)</f>
        <v/>
      </c>
      <c r="Z4239" s="2" t="str">
        <f>IF(IFERROR(FIND("PUL",M4239,1),0)&gt;1,"pulido","no")</f>
        <v>no</v>
      </c>
      <c r="AA4239" s="2" t="str">
        <f>IF(IFERROR(FIND("BIOC",M4239,1),0)&gt;1,"BIOCITY","no")</f>
        <v>no</v>
      </c>
      <c r="AB4239" s="2">
        <f>IFERROR(SEARCH("INT",F4239,1),0)+IFERROR(SEARCH("DEV",F4239,1),0)+IFERROR(SEARCH("FC",F4239,1),0)+IFERROR(SEARCH("USD",F4239,1),0)</f>
        <v>0</v>
      </c>
    </row>
    <row r="4240" spans="20:28" x14ac:dyDescent="0.2">
      <c r="T4240" s="6">
        <f>+S4240*N4240</f>
        <v>0</v>
      </c>
      <c r="U4240" s="6">
        <f>+S4240*Q4240</f>
        <v>0</v>
      </c>
      <c r="V4240" s="1" t="str">
        <f>IF(AB4240=0,IFERROR(VLOOKUP(L4240,[1]listaMateriales!A:K,11,0),"-"),"Sin producto")</f>
        <v>Sin Producto</v>
      </c>
      <c r="W4240" s="6">
        <f>+IF(OR(K4240="27",K4240="28",K4240="29"),VLOOKUP(L4240,[1]listaMateriales!A:E,5,0),0)*N4240/1000</f>
        <v>0</v>
      </c>
      <c r="X4240" s="6">
        <f>+IF(W4240=0,0,T4240/W4240)</f>
        <v>0</v>
      </c>
      <c r="Y4240" s="1" t="str">
        <f>MID(L4240,14,1)</f>
        <v/>
      </c>
      <c r="Z4240" s="2" t="str">
        <f>IF(IFERROR(FIND("PUL",M4240,1),0)&gt;1,"pulido","no")</f>
        <v>no</v>
      </c>
      <c r="AA4240" s="2" t="str">
        <f>IF(IFERROR(FIND("BIOC",M4240,1),0)&gt;1,"BIOCITY","no")</f>
        <v>no</v>
      </c>
      <c r="AB4240" s="2">
        <f>IFERROR(SEARCH("INT",F4240,1),0)+IFERROR(SEARCH("DEV",F4240,1),0)+IFERROR(SEARCH("FC",F4240,1),0)+IFERROR(SEARCH("USD",F4240,1),0)</f>
        <v>0</v>
      </c>
    </row>
    <row r="4241" spans="20:28" x14ac:dyDescent="0.2">
      <c r="T4241" s="6">
        <f>+S4241*N4241</f>
        <v>0</v>
      </c>
      <c r="U4241" s="6">
        <f>+S4241*Q4241</f>
        <v>0</v>
      </c>
      <c r="V4241" s="1" t="str">
        <f>IF(AB4241=0,IFERROR(VLOOKUP(L4241,[1]listaMateriales!A:K,11,0),"-"),"Sin producto")</f>
        <v>Sin Producto</v>
      </c>
      <c r="W4241" s="6">
        <f>+IF(OR(K4241="27",K4241="28",K4241="29"),VLOOKUP(L4241,[1]listaMateriales!A:E,5,0),0)*N4241/1000</f>
        <v>0</v>
      </c>
      <c r="X4241" s="6">
        <f>+IF(W4241=0,0,T4241/W4241)</f>
        <v>0</v>
      </c>
      <c r="Y4241" s="1" t="str">
        <f>MID(L4241,14,1)</f>
        <v/>
      </c>
      <c r="Z4241" s="2" t="str">
        <f>IF(IFERROR(FIND("PUL",M4241,1),0)&gt;1,"pulido","no")</f>
        <v>no</v>
      </c>
      <c r="AA4241" s="2" t="str">
        <f>IF(IFERROR(FIND("BIOC",M4241,1),0)&gt;1,"BIOCITY","no")</f>
        <v>no</v>
      </c>
      <c r="AB4241" s="2">
        <f>IFERROR(SEARCH("INT",F4241,1),0)+IFERROR(SEARCH("DEV",F4241,1),0)+IFERROR(SEARCH("FC",F4241,1),0)+IFERROR(SEARCH("USD",F4241,1),0)</f>
        <v>0</v>
      </c>
    </row>
    <row r="4242" spans="20:28" x14ac:dyDescent="0.2">
      <c r="T4242" s="6">
        <f>+S4242*N4242</f>
        <v>0</v>
      </c>
      <c r="U4242" s="6">
        <f>+S4242*Q4242</f>
        <v>0</v>
      </c>
      <c r="V4242" s="1" t="str">
        <f>IF(AB4242=0,IFERROR(VLOOKUP(L4242,[1]listaMateriales!A:K,11,0),"-"),"Sin producto")</f>
        <v>Sin Producto</v>
      </c>
      <c r="W4242" s="6">
        <f>+IF(OR(K4242="27",K4242="28",K4242="29"),VLOOKUP(L4242,[1]listaMateriales!A:E,5,0),0)*N4242/1000</f>
        <v>0</v>
      </c>
      <c r="X4242" s="6">
        <f>+IF(W4242=0,0,T4242/W4242)</f>
        <v>0</v>
      </c>
      <c r="Y4242" s="1" t="str">
        <f>MID(L4242,14,1)</f>
        <v/>
      </c>
      <c r="Z4242" s="2" t="str">
        <f>IF(IFERROR(FIND("PUL",M4242,1),0)&gt;1,"pulido","no")</f>
        <v>no</v>
      </c>
      <c r="AA4242" s="2" t="str">
        <f>IF(IFERROR(FIND("BIOC",M4242,1),0)&gt;1,"BIOCITY","no")</f>
        <v>no</v>
      </c>
      <c r="AB4242" s="2">
        <f>IFERROR(SEARCH("INT",F4242,1),0)+IFERROR(SEARCH("DEV",F4242,1),0)+IFERROR(SEARCH("FC",F4242,1),0)+IFERROR(SEARCH("USD",F4242,1),0)</f>
        <v>0</v>
      </c>
    </row>
    <row r="4243" spans="20:28" x14ac:dyDescent="0.2">
      <c r="T4243" s="6">
        <f>+S4243*N4243</f>
        <v>0</v>
      </c>
      <c r="U4243" s="6">
        <f>+S4243*Q4243</f>
        <v>0</v>
      </c>
      <c r="V4243" s="1" t="str">
        <f>IF(AB4243=0,IFERROR(VLOOKUP(L4243,[1]listaMateriales!A:K,11,0),"-"),"Sin producto")</f>
        <v>Sin Producto</v>
      </c>
      <c r="W4243" s="6">
        <f>+IF(OR(K4243="27",K4243="28",K4243="29"),VLOOKUP(L4243,[1]listaMateriales!A:E,5,0),0)*N4243/1000</f>
        <v>0</v>
      </c>
      <c r="X4243" s="6">
        <f>+IF(W4243=0,0,T4243/W4243)</f>
        <v>0</v>
      </c>
      <c r="Y4243" s="1" t="str">
        <f>MID(L4243,14,1)</f>
        <v/>
      </c>
      <c r="Z4243" s="2" t="str">
        <f>IF(IFERROR(FIND("PUL",M4243,1),0)&gt;1,"pulido","no")</f>
        <v>no</v>
      </c>
      <c r="AA4243" s="2" t="str">
        <f>IF(IFERROR(FIND("BIOC",M4243,1),0)&gt;1,"BIOCITY","no")</f>
        <v>no</v>
      </c>
      <c r="AB4243" s="2">
        <f>IFERROR(SEARCH("INT",F4243,1),0)+IFERROR(SEARCH("DEV",F4243,1),0)+IFERROR(SEARCH("FC",F4243,1),0)+IFERROR(SEARCH("USD",F4243,1),0)</f>
        <v>0</v>
      </c>
    </row>
    <row r="4244" spans="20:28" x14ac:dyDescent="0.2">
      <c r="T4244" s="6">
        <f>+S4244*N4244</f>
        <v>0</v>
      </c>
      <c r="U4244" s="6">
        <f>+S4244*Q4244</f>
        <v>0</v>
      </c>
      <c r="V4244" s="1" t="str">
        <f>IF(AB4244=0,IFERROR(VLOOKUP(L4244,[1]listaMateriales!A:K,11,0),"-"),"Sin producto")</f>
        <v>Sin Producto</v>
      </c>
      <c r="W4244" s="6">
        <f>+IF(OR(K4244="27",K4244="28",K4244="29"),VLOOKUP(L4244,[1]listaMateriales!A:E,5,0),0)*N4244/1000</f>
        <v>0</v>
      </c>
      <c r="X4244" s="6">
        <f>+IF(W4244=0,0,T4244/W4244)</f>
        <v>0</v>
      </c>
      <c r="Y4244" s="1" t="str">
        <f>MID(L4244,14,1)</f>
        <v/>
      </c>
      <c r="Z4244" s="2" t="str">
        <f>IF(IFERROR(FIND("PUL",M4244,1),0)&gt;1,"pulido","no")</f>
        <v>no</v>
      </c>
      <c r="AA4244" s="2" t="str">
        <f>IF(IFERROR(FIND("BIOC",M4244,1),0)&gt;1,"BIOCITY","no")</f>
        <v>no</v>
      </c>
      <c r="AB4244" s="2">
        <f>IFERROR(SEARCH("INT",F4244,1),0)+IFERROR(SEARCH("DEV",F4244,1),0)+IFERROR(SEARCH("FC",F4244,1),0)+IFERROR(SEARCH("USD",F4244,1),0)</f>
        <v>0</v>
      </c>
    </row>
    <row r="4245" spans="20:28" x14ac:dyDescent="0.2">
      <c r="T4245" s="6">
        <f>+S4245*N4245</f>
        <v>0</v>
      </c>
      <c r="U4245" s="6">
        <f>+S4245*Q4245</f>
        <v>0</v>
      </c>
      <c r="V4245" s="1" t="str">
        <f>IF(AB4245=0,IFERROR(VLOOKUP(L4245,[1]listaMateriales!A:K,11,0),"-"),"Sin producto")</f>
        <v>Sin Producto</v>
      </c>
      <c r="W4245" s="6">
        <f>+IF(OR(K4245="27",K4245="28",K4245="29"),VLOOKUP(L4245,[1]listaMateriales!A:E,5,0),0)*N4245/1000</f>
        <v>0</v>
      </c>
      <c r="X4245" s="6">
        <f>+IF(W4245=0,0,T4245/W4245)</f>
        <v>0</v>
      </c>
      <c r="Y4245" s="1" t="str">
        <f>MID(L4245,14,1)</f>
        <v/>
      </c>
      <c r="Z4245" s="2" t="str">
        <f>IF(IFERROR(FIND("PUL",M4245,1),0)&gt;1,"pulido","no")</f>
        <v>no</v>
      </c>
      <c r="AA4245" s="2" t="str">
        <f>IF(IFERROR(FIND("BIOC",M4245,1),0)&gt;1,"BIOCITY","no")</f>
        <v>no</v>
      </c>
      <c r="AB4245" s="2">
        <f>IFERROR(SEARCH("INT",F4245,1),0)+IFERROR(SEARCH("DEV",F4245,1),0)+IFERROR(SEARCH("FC",F4245,1),0)+IFERROR(SEARCH("USD",F4245,1),0)</f>
        <v>0</v>
      </c>
    </row>
    <row r="4246" spans="20:28" x14ac:dyDescent="0.2">
      <c r="T4246" s="6">
        <f>+S4246*N4246</f>
        <v>0</v>
      </c>
      <c r="U4246" s="6">
        <f>+S4246*Q4246</f>
        <v>0</v>
      </c>
      <c r="V4246" s="1" t="str">
        <f>IF(AB4246=0,IFERROR(VLOOKUP(L4246,[1]listaMateriales!A:K,11,0),"-"),"Sin producto")</f>
        <v>Sin Producto</v>
      </c>
      <c r="W4246" s="6">
        <f>+IF(OR(K4246="27",K4246="28",K4246="29"),VLOOKUP(L4246,[1]listaMateriales!A:E,5,0),0)*N4246/1000</f>
        <v>0</v>
      </c>
      <c r="X4246" s="6">
        <f>+IF(W4246=0,0,T4246/W4246)</f>
        <v>0</v>
      </c>
      <c r="Y4246" s="1" t="str">
        <f>MID(L4246,14,1)</f>
        <v/>
      </c>
      <c r="Z4246" s="2" t="str">
        <f>IF(IFERROR(FIND("PUL",M4246,1),0)&gt;1,"pulido","no")</f>
        <v>no</v>
      </c>
      <c r="AA4246" s="2" t="str">
        <f>IF(IFERROR(FIND("BIOC",M4246,1),0)&gt;1,"BIOCITY","no")</f>
        <v>no</v>
      </c>
      <c r="AB4246" s="2">
        <f>IFERROR(SEARCH("INT",F4246,1),0)+IFERROR(SEARCH("DEV",F4246,1),0)+IFERROR(SEARCH("FC",F4246,1),0)+IFERROR(SEARCH("USD",F4246,1),0)</f>
        <v>0</v>
      </c>
    </row>
    <row r="4247" spans="20:28" x14ac:dyDescent="0.2">
      <c r="T4247" s="6">
        <f>+S4247*N4247</f>
        <v>0</v>
      </c>
      <c r="U4247" s="6">
        <f>+S4247*Q4247</f>
        <v>0</v>
      </c>
      <c r="V4247" s="1" t="str">
        <f>IF(AB4247=0,IFERROR(VLOOKUP(L4247,[1]listaMateriales!A:K,11,0),"-"),"Sin producto")</f>
        <v>Sin Producto</v>
      </c>
      <c r="W4247" s="6">
        <f>+IF(OR(K4247="27",K4247="28",K4247="29"),VLOOKUP(L4247,[1]listaMateriales!A:E,5,0),0)*N4247/1000</f>
        <v>0</v>
      </c>
      <c r="X4247" s="6">
        <f>+IF(W4247=0,0,T4247/W4247)</f>
        <v>0</v>
      </c>
      <c r="Y4247" s="1" t="str">
        <f>MID(L4247,14,1)</f>
        <v/>
      </c>
      <c r="Z4247" s="2" t="str">
        <f>IF(IFERROR(FIND("PUL",M4247,1),0)&gt;1,"pulido","no")</f>
        <v>no</v>
      </c>
      <c r="AA4247" s="2" t="str">
        <f>IF(IFERROR(FIND("BIOC",M4247,1),0)&gt;1,"BIOCITY","no")</f>
        <v>no</v>
      </c>
      <c r="AB4247" s="2">
        <f>IFERROR(SEARCH("INT",F4247,1),0)+IFERROR(SEARCH("DEV",F4247,1),0)+IFERROR(SEARCH("FC",F4247,1),0)+IFERROR(SEARCH("USD",F4247,1),0)</f>
        <v>0</v>
      </c>
    </row>
    <row r="4248" spans="20:28" x14ac:dyDescent="0.2">
      <c r="T4248" s="6">
        <f>+S4248*N4248</f>
        <v>0</v>
      </c>
      <c r="U4248" s="6">
        <f>+S4248*Q4248</f>
        <v>0</v>
      </c>
      <c r="V4248" s="1" t="str">
        <f>IF(AB4248=0,IFERROR(VLOOKUP(L4248,[1]listaMateriales!A:K,11,0),"-"),"Sin producto")</f>
        <v>Sin Producto</v>
      </c>
      <c r="W4248" s="6">
        <f>+IF(OR(K4248="27",K4248="28",K4248="29"),VLOOKUP(L4248,[1]listaMateriales!A:E,5,0),0)*N4248/1000</f>
        <v>0</v>
      </c>
      <c r="X4248" s="6">
        <f>+IF(W4248=0,0,T4248/W4248)</f>
        <v>0</v>
      </c>
      <c r="Y4248" s="1" t="str">
        <f>MID(L4248,14,1)</f>
        <v/>
      </c>
      <c r="Z4248" s="2" t="str">
        <f>IF(IFERROR(FIND("PUL",M4248,1),0)&gt;1,"pulido","no")</f>
        <v>no</v>
      </c>
      <c r="AA4248" s="2" t="str">
        <f>IF(IFERROR(FIND("BIOC",M4248,1),0)&gt;1,"BIOCITY","no")</f>
        <v>no</v>
      </c>
      <c r="AB4248" s="2">
        <f>IFERROR(SEARCH("INT",F4248,1),0)+IFERROR(SEARCH("DEV",F4248,1),0)+IFERROR(SEARCH("FC",F4248,1),0)+IFERROR(SEARCH("USD",F4248,1),0)</f>
        <v>0</v>
      </c>
    </row>
    <row r="4249" spans="20:28" x14ac:dyDescent="0.2">
      <c r="T4249" s="6">
        <f>+S4249*N4249</f>
        <v>0</v>
      </c>
      <c r="U4249" s="6">
        <f>+S4249*Q4249</f>
        <v>0</v>
      </c>
      <c r="V4249" s="1" t="str">
        <f>IF(AB4249=0,IFERROR(VLOOKUP(L4249,[1]listaMateriales!A:K,11,0),"-"),"Sin producto")</f>
        <v>Sin Producto</v>
      </c>
      <c r="W4249" s="6">
        <f>+IF(OR(K4249="27",K4249="28",K4249="29"),VLOOKUP(L4249,[1]listaMateriales!A:E,5,0),0)*N4249/1000</f>
        <v>0</v>
      </c>
      <c r="X4249" s="6">
        <f>+IF(W4249=0,0,T4249/W4249)</f>
        <v>0</v>
      </c>
      <c r="Y4249" s="1" t="str">
        <f>MID(L4249,14,1)</f>
        <v/>
      </c>
      <c r="Z4249" s="2" t="str">
        <f>IF(IFERROR(FIND("PUL",M4249,1),0)&gt;1,"pulido","no")</f>
        <v>no</v>
      </c>
      <c r="AA4249" s="2" t="str">
        <f>IF(IFERROR(FIND("BIOC",M4249,1),0)&gt;1,"BIOCITY","no")</f>
        <v>no</v>
      </c>
      <c r="AB4249" s="2">
        <f>IFERROR(SEARCH("INT",F4249,1),0)+IFERROR(SEARCH("DEV",F4249,1),0)+IFERROR(SEARCH("FC",F4249,1),0)+IFERROR(SEARCH("USD",F4249,1),0)</f>
        <v>0</v>
      </c>
    </row>
    <row r="4250" spans="20:28" x14ac:dyDescent="0.2">
      <c r="T4250" s="6">
        <f>+S4250*N4250</f>
        <v>0</v>
      </c>
      <c r="U4250" s="6">
        <f>+S4250*Q4250</f>
        <v>0</v>
      </c>
      <c r="V4250" s="1" t="str">
        <f>IF(AB4250=0,IFERROR(VLOOKUP(L4250,[1]listaMateriales!A:K,11,0),"-"),"Sin producto")</f>
        <v>Sin Producto</v>
      </c>
      <c r="W4250" s="6">
        <f>+IF(OR(K4250="27",K4250="28",K4250="29"),VLOOKUP(L4250,[1]listaMateriales!A:E,5,0),0)*N4250/1000</f>
        <v>0</v>
      </c>
      <c r="X4250" s="6">
        <f>+IF(W4250=0,0,T4250/W4250)</f>
        <v>0</v>
      </c>
      <c r="Y4250" s="1" t="str">
        <f>MID(L4250,14,1)</f>
        <v/>
      </c>
      <c r="Z4250" s="2" t="str">
        <f>IF(IFERROR(FIND("PUL",M4250,1),0)&gt;1,"pulido","no")</f>
        <v>no</v>
      </c>
      <c r="AA4250" s="2" t="str">
        <f>IF(IFERROR(FIND("BIOC",M4250,1),0)&gt;1,"BIOCITY","no")</f>
        <v>no</v>
      </c>
      <c r="AB4250" s="2">
        <f>IFERROR(SEARCH("INT",F4250,1),0)+IFERROR(SEARCH("DEV",F4250,1),0)+IFERROR(SEARCH("FC",F4250,1),0)+IFERROR(SEARCH("USD",F4250,1),0)</f>
        <v>0</v>
      </c>
    </row>
    <row r="4251" spans="20:28" x14ac:dyDescent="0.2">
      <c r="T4251" s="6">
        <f>+S4251*N4251</f>
        <v>0</v>
      </c>
      <c r="U4251" s="6">
        <f>+S4251*Q4251</f>
        <v>0</v>
      </c>
      <c r="V4251" s="1" t="str">
        <f>IF(AB4251=0,IFERROR(VLOOKUP(L4251,[1]listaMateriales!A:K,11,0),"-"),"Sin producto")</f>
        <v>Sin Producto</v>
      </c>
      <c r="W4251" s="6">
        <f>+IF(OR(K4251="27",K4251="28",K4251="29"),VLOOKUP(L4251,[1]listaMateriales!A:E,5,0),0)*N4251/1000</f>
        <v>0</v>
      </c>
      <c r="X4251" s="6">
        <f>+IF(W4251=0,0,T4251/W4251)</f>
        <v>0</v>
      </c>
      <c r="Y4251" s="1" t="str">
        <f>MID(L4251,14,1)</f>
        <v/>
      </c>
      <c r="Z4251" s="2" t="str">
        <f>IF(IFERROR(FIND("PUL",M4251,1),0)&gt;1,"pulido","no")</f>
        <v>no</v>
      </c>
      <c r="AA4251" s="2" t="str">
        <f>IF(IFERROR(FIND("BIOC",M4251,1),0)&gt;1,"BIOCITY","no")</f>
        <v>no</v>
      </c>
      <c r="AB4251" s="2">
        <f>IFERROR(SEARCH("INT",F4251,1),0)+IFERROR(SEARCH("DEV",F4251,1),0)+IFERROR(SEARCH("FC",F4251,1),0)+IFERROR(SEARCH("USD",F4251,1),0)</f>
        <v>0</v>
      </c>
    </row>
    <row r="4252" spans="20:28" x14ac:dyDescent="0.2">
      <c r="T4252" s="6">
        <f>+S4252*N4252</f>
        <v>0</v>
      </c>
      <c r="U4252" s="6">
        <f>+S4252*Q4252</f>
        <v>0</v>
      </c>
      <c r="V4252" s="1" t="str">
        <f>IF(AB4252=0,IFERROR(VLOOKUP(L4252,[1]listaMateriales!A:K,11,0),"-"),"Sin producto")</f>
        <v>Sin Producto</v>
      </c>
      <c r="W4252" s="6">
        <f>+IF(OR(K4252="27",K4252="28",K4252="29"),VLOOKUP(L4252,[1]listaMateriales!A:E,5,0),0)*N4252/1000</f>
        <v>0</v>
      </c>
      <c r="X4252" s="6">
        <f>+IF(W4252=0,0,T4252/W4252)</f>
        <v>0</v>
      </c>
      <c r="Y4252" s="1" t="str">
        <f>MID(L4252,14,1)</f>
        <v/>
      </c>
      <c r="Z4252" s="2" t="str">
        <f>IF(IFERROR(FIND("PUL",M4252,1),0)&gt;1,"pulido","no")</f>
        <v>no</v>
      </c>
      <c r="AA4252" s="2" t="str">
        <f>IF(IFERROR(FIND("BIOC",M4252,1),0)&gt;1,"BIOCITY","no")</f>
        <v>no</v>
      </c>
      <c r="AB4252" s="2">
        <f>IFERROR(SEARCH("INT",F4252,1),0)+IFERROR(SEARCH("DEV",F4252,1),0)+IFERROR(SEARCH("FC",F4252,1),0)+IFERROR(SEARCH("USD",F4252,1),0)</f>
        <v>0</v>
      </c>
    </row>
    <row r="4253" spans="20:28" x14ac:dyDescent="0.2">
      <c r="T4253" s="6">
        <f>+S4253*N4253</f>
        <v>0</v>
      </c>
      <c r="U4253" s="6">
        <f>+S4253*Q4253</f>
        <v>0</v>
      </c>
      <c r="V4253" s="1" t="str">
        <f>IF(AB4253=0,IFERROR(VLOOKUP(L4253,[1]listaMateriales!A:K,11,0),"-"),"Sin producto")</f>
        <v>Sin Producto</v>
      </c>
      <c r="W4253" s="6">
        <f>+IF(OR(K4253="27",K4253="28",K4253="29"),VLOOKUP(L4253,[1]listaMateriales!A:E,5,0),0)*N4253/1000</f>
        <v>0</v>
      </c>
      <c r="X4253" s="6">
        <f>+IF(W4253=0,0,T4253/W4253)</f>
        <v>0</v>
      </c>
      <c r="Y4253" s="1" t="str">
        <f>MID(L4253,14,1)</f>
        <v/>
      </c>
      <c r="Z4253" s="2" t="str">
        <f>IF(IFERROR(FIND("PUL",M4253,1),0)&gt;1,"pulido","no")</f>
        <v>no</v>
      </c>
      <c r="AA4253" s="2" t="str">
        <f>IF(IFERROR(FIND("BIOC",M4253,1),0)&gt;1,"BIOCITY","no")</f>
        <v>no</v>
      </c>
      <c r="AB4253" s="2">
        <f>IFERROR(SEARCH("INT",F4253,1),0)+IFERROR(SEARCH("DEV",F4253,1),0)+IFERROR(SEARCH("FC",F4253,1),0)+IFERROR(SEARCH("USD",F4253,1),0)</f>
        <v>0</v>
      </c>
    </row>
    <row r="4254" spans="20:28" x14ac:dyDescent="0.2">
      <c r="T4254" s="6">
        <f>+S4254*N4254</f>
        <v>0</v>
      </c>
      <c r="U4254" s="6">
        <f>+S4254*Q4254</f>
        <v>0</v>
      </c>
      <c r="V4254" s="1" t="str">
        <f>IF(AB4254=0,IFERROR(VLOOKUP(L4254,[1]listaMateriales!A:K,11,0),"-"),"Sin producto")</f>
        <v>Sin Producto</v>
      </c>
      <c r="W4254" s="6">
        <f>+IF(OR(K4254="27",K4254="28",K4254="29"),VLOOKUP(L4254,[1]listaMateriales!A:E,5,0),0)*N4254/1000</f>
        <v>0</v>
      </c>
      <c r="X4254" s="6">
        <f>+IF(W4254=0,0,T4254/W4254)</f>
        <v>0</v>
      </c>
      <c r="Y4254" s="1" t="str">
        <f>MID(L4254,14,1)</f>
        <v/>
      </c>
      <c r="Z4254" s="2" t="str">
        <f>IF(IFERROR(FIND("PUL",M4254,1),0)&gt;1,"pulido","no")</f>
        <v>no</v>
      </c>
      <c r="AA4254" s="2" t="str">
        <f>IF(IFERROR(FIND("BIOC",M4254,1),0)&gt;1,"BIOCITY","no")</f>
        <v>no</v>
      </c>
      <c r="AB4254" s="2">
        <f>IFERROR(SEARCH("INT",F4254,1),0)+IFERROR(SEARCH("DEV",F4254,1),0)+IFERROR(SEARCH("FC",F4254,1),0)+IFERROR(SEARCH("USD",F4254,1),0)</f>
        <v>0</v>
      </c>
    </row>
    <row r="4255" spans="20:28" x14ac:dyDescent="0.2">
      <c r="T4255" s="6">
        <f>+S4255*N4255</f>
        <v>0</v>
      </c>
      <c r="U4255" s="6">
        <f>+S4255*Q4255</f>
        <v>0</v>
      </c>
      <c r="V4255" s="1" t="str">
        <f>IF(AB4255=0,IFERROR(VLOOKUP(L4255,[1]listaMateriales!A:K,11,0),"-"),"Sin producto")</f>
        <v>Sin Producto</v>
      </c>
      <c r="W4255" s="6">
        <f>+IF(OR(K4255="27",K4255="28",K4255="29"),VLOOKUP(L4255,[1]listaMateriales!A:E,5,0),0)*N4255/1000</f>
        <v>0</v>
      </c>
      <c r="X4255" s="6">
        <f>+IF(W4255=0,0,T4255/W4255)</f>
        <v>0</v>
      </c>
      <c r="Y4255" s="1" t="str">
        <f>MID(L4255,14,1)</f>
        <v/>
      </c>
      <c r="Z4255" s="2" t="str">
        <f>IF(IFERROR(FIND("PUL",M4255,1),0)&gt;1,"pulido","no")</f>
        <v>no</v>
      </c>
      <c r="AA4255" s="2" t="str">
        <f>IF(IFERROR(FIND("BIOC",M4255,1),0)&gt;1,"BIOCITY","no")</f>
        <v>no</v>
      </c>
      <c r="AB4255" s="2">
        <f>IFERROR(SEARCH("INT",F4255,1),0)+IFERROR(SEARCH("DEV",F4255,1),0)+IFERROR(SEARCH("FC",F4255,1),0)+IFERROR(SEARCH("USD",F4255,1),0)</f>
        <v>0</v>
      </c>
    </row>
    <row r="4256" spans="20:28" x14ac:dyDescent="0.2">
      <c r="T4256" s="6">
        <f>+S4256*N4256</f>
        <v>0</v>
      </c>
      <c r="U4256" s="6">
        <f>+S4256*Q4256</f>
        <v>0</v>
      </c>
      <c r="V4256" s="1" t="str">
        <f>IF(AB4256=0,IFERROR(VLOOKUP(L4256,[1]listaMateriales!A:K,11,0),"-"),"Sin producto")</f>
        <v>Sin Producto</v>
      </c>
      <c r="W4256" s="6">
        <f>+IF(OR(K4256="27",K4256="28",K4256="29"),VLOOKUP(L4256,[1]listaMateriales!A:E,5,0),0)*N4256/1000</f>
        <v>0</v>
      </c>
      <c r="X4256" s="6">
        <f>+IF(W4256=0,0,T4256/W4256)</f>
        <v>0</v>
      </c>
      <c r="Y4256" s="1" t="str">
        <f>MID(L4256,14,1)</f>
        <v/>
      </c>
      <c r="Z4256" s="2" t="str">
        <f>IF(IFERROR(FIND("PUL",M4256,1),0)&gt;1,"pulido","no")</f>
        <v>no</v>
      </c>
      <c r="AA4256" s="2" t="str">
        <f>IF(IFERROR(FIND("BIOC",M4256,1),0)&gt;1,"BIOCITY","no")</f>
        <v>no</v>
      </c>
      <c r="AB4256" s="2">
        <f>IFERROR(SEARCH("INT",F4256,1),0)+IFERROR(SEARCH("DEV",F4256,1),0)+IFERROR(SEARCH("FC",F4256,1),0)+IFERROR(SEARCH("USD",F4256,1),0)</f>
        <v>0</v>
      </c>
    </row>
    <row r="4257" spans="20:28" x14ac:dyDescent="0.2">
      <c r="T4257" s="6">
        <f>+S4257*N4257</f>
        <v>0</v>
      </c>
      <c r="U4257" s="6">
        <f>+S4257*Q4257</f>
        <v>0</v>
      </c>
      <c r="V4257" s="1" t="str">
        <f>IF(AB4257=0,IFERROR(VLOOKUP(L4257,[1]listaMateriales!A:K,11,0),"-"),"Sin producto")</f>
        <v>Sin Producto</v>
      </c>
      <c r="W4257" s="6">
        <f>+IF(OR(K4257="27",K4257="28",K4257="29"),VLOOKUP(L4257,[1]listaMateriales!A:E,5,0),0)*N4257/1000</f>
        <v>0</v>
      </c>
      <c r="X4257" s="6">
        <f>+IF(W4257=0,0,T4257/W4257)</f>
        <v>0</v>
      </c>
      <c r="Y4257" s="1" t="str">
        <f>MID(L4257,14,1)</f>
        <v/>
      </c>
      <c r="Z4257" s="2" t="str">
        <f>IF(IFERROR(FIND("PUL",M4257,1),0)&gt;1,"pulido","no")</f>
        <v>no</v>
      </c>
      <c r="AA4257" s="2" t="str">
        <f>IF(IFERROR(FIND("BIOC",M4257,1),0)&gt;1,"BIOCITY","no")</f>
        <v>no</v>
      </c>
      <c r="AB4257" s="2">
        <f>IFERROR(SEARCH("INT",F4257,1),0)+IFERROR(SEARCH("DEV",F4257,1),0)+IFERROR(SEARCH("FC",F4257,1),0)+IFERROR(SEARCH("USD",F4257,1),0)</f>
        <v>0</v>
      </c>
    </row>
    <row r="4258" spans="20:28" x14ac:dyDescent="0.2">
      <c r="T4258" s="6">
        <f>+S4258*N4258</f>
        <v>0</v>
      </c>
      <c r="U4258" s="6">
        <f>+S4258*Q4258</f>
        <v>0</v>
      </c>
      <c r="V4258" s="1" t="str">
        <f>IF(AB4258=0,IFERROR(VLOOKUP(L4258,[1]listaMateriales!A:K,11,0),"-"),"Sin producto")</f>
        <v>Sin Producto</v>
      </c>
      <c r="W4258" s="6">
        <f>+IF(OR(K4258="27",K4258="28",K4258="29"),VLOOKUP(L4258,[1]listaMateriales!A:E,5,0),0)*N4258/1000</f>
        <v>0</v>
      </c>
      <c r="X4258" s="6">
        <f>+IF(W4258=0,0,T4258/W4258)</f>
        <v>0</v>
      </c>
      <c r="Y4258" s="1" t="str">
        <f>MID(L4258,14,1)</f>
        <v/>
      </c>
      <c r="Z4258" s="2" t="str">
        <f>IF(IFERROR(FIND("PUL",M4258,1),0)&gt;1,"pulido","no")</f>
        <v>no</v>
      </c>
      <c r="AA4258" s="2" t="str">
        <f>IF(IFERROR(FIND("BIOC",M4258,1),0)&gt;1,"BIOCITY","no")</f>
        <v>no</v>
      </c>
      <c r="AB4258" s="2">
        <f>IFERROR(SEARCH("INT",F4258,1),0)+IFERROR(SEARCH("DEV",F4258,1),0)+IFERROR(SEARCH("FC",F4258,1),0)+IFERROR(SEARCH("USD",F4258,1),0)</f>
        <v>0</v>
      </c>
    </row>
    <row r="4259" spans="20:28" x14ac:dyDescent="0.2">
      <c r="T4259" s="6">
        <f>+S4259*N4259</f>
        <v>0</v>
      </c>
      <c r="U4259" s="6">
        <f>+S4259*Q4259</f>
        <v>0</v>
      </c>
      <c r="V4259" s="1" t="str">
        <f>IF(AB4259=0,IFERROR(VLOOKUP(L4259,[1]listaMateriales!A:K,11,0),"-"),"Sin producto")</f>
        <v>Sin Producto</v>
      </c>
      <c r="W4259" s="6">
        <f>+IF(OR(K4259="27",K4259="28",K4259="29"),VLOOKUP(L4259,[1]listaMateriales!A:E,5,0),0)*N4259/1000</f>
        <v>0</v>
      </c>
      <c r="X4259" s="6">
        <f>+IF(W4259=0,0,T4259/W4259)</f>
        <v>0</v>
      </c>
      <c r="Y4259" s="1" t="str">
        <f>MID(L4259,14,1)</f>
        <v/>
      </c>
      <c r="Z4259" s="2" t="str">
        <f>IF(IFERROR(FIND("PUL",M4259,1),0)&gt;1,"pulido","no")</f>
        <v>no</v>
      </c>
      <c r="AA4259" s="2" t="str">
        <f>IF(IFERROR(FIND("BIOC",M4259,1),0)&gt;1,"BIOCITY","no")</f>
        <v>no</v>
      </c>
      <c r="AB4259" s="2">
        <f>IFERROR(SEARCH("INT",F4259,1),0)+IFERROR(SEARCH("DEV",F4259,1),0)+IFERROR(SEARCH("FC",F4259,1),0)+IFERROR(SEARCH("USD",F4259,1),0)</f>
        <v>0</v>
      </c>
    </row>
    <row r="4260" spans="20:28" x14ac:dyDescent="0.2">
      <c r="T4260" s="6">
        <f>+S4260*N4260</f>
        <v>0</v>
      </c>
      <c r="U4260" s="6">
        <f>+S4260*Q4260</f>
        <v>0</v>
      </c>
      <c r="V4260" s="1" t="str">
        <f>IF(AB4260=0,IFERROR(VLOOKUP(L4260,[1]listaMateriales!A:K,11,0),"-"),"Sin producto")</f>
        <v>Sin Producto</v>
      </c>
      <c r="W4260" s="6">
        <f>+IF(OR(K4260="27",K4260="28",K4260="29"),VLOOKUP(L4260,[1]listaMateriales!A:E,5,0),0)*N4260/1000</f>
        <v>0</v>
      </c>
      <c r="X4260" s="6">
        <f>+IF(W4260=0,0,T4260/W4260)</f>
        <v>0</v>
      </c>
      <c r="Y4260" s="1" t="str">
        <f>MID(L4260,14,1)</f>
        <v/>
      </c>
      <c r="Z4260" s="2" t="str">
        <f>IF(IFERROR(FIND("PUL",M4260,1),0)&gt;1,"pulido","no")</f>
        <v>no</v>
      </c>
      <c r="AA4260" s="2" t="str">
        <f>IF(IFERROR(FIND("BIOC",M4260,1),0)&gt;1,"BIOCITY","no")</f>
        <v>no</v>
      </c>
      <c r="AB4260" s="2">
        <f>IFERROR(SEARCH("INT",F4260,1),0)+IFERROR(SEARCH("DEV",F4260,1),0)+IFERROR(SEARCH("FC",F4260,1),0)+IFERROR(SEARCH("USD",F4260,1),0)</f>
        <v>0</v>
      </c>
    </row>
    <row r="4261" spans="20:28" x14ac:dyDescent="0.2">
      <c r="T4261" s="6">
        <f>+S4261*N4261</f>
        <v>0</v>
      </c>
      <c r="U4261" s="6">
        <f>+S4261*Q4261</f>
        <v>0</v>
      </c>
      <c r="V4261" s="1" t="str">
        <f>IF(AB4261=0,IFERROR(VLOOKUP(L4261,[1]listaMateriales!A:K,11,0),"-"),"Sin producto")</f>
        <v>Sin Producto</v>
      </c>
      <c r="W4261" s="6">
        <f>+IF(OR(K4261="27",K4261="28",K4261="29"),VLOOKUP(L4261,[1]listaMateriales!A:E,5,0),0)*N4261/1000</f>
        <v>0</v>
      </c>
      <c r="X4261" s="6">
        <f>+IF(W4261=0,0,T4261/W4261)</f>
        <v>0</v>
      </c>
      <c r="Y4261" s="1" t="str">
        <f>MID(L4261,14,1)</f>
        <v/>
      </c>
      <c r="Z4261" s="2" t="str">
        <f>IF(IFERROR(FIND("PUL",M4261,1),0)&gt;1,"pulido","no")</f>
        <v>no</v>
      </c>
      <c r="AA4261" s="2" t="str">
        <f>IF(IFERROR(FIND("BIOC",M4261,1),0)&gt;1,"BIOCITY","no")</f>
        <v>no</v>
      </c>
      <c r="AB4261" s="2">
        <f>IFERROR(SEARCH("INT",F4261,1),0)+IFERROR(SEARCH("DEV",F4261,1),0)+IFERROR(SEARCH("FC",F4261,1),0)+IFERROR(SEARCH("USD",F4261,1),0)</f>
        <v>0</v>
      </c>
    </row>
    <row r="4262" spans="20:28" x14ac:dyDescent="0.2">
      <c r="T4262" s="6">
        <f>+S4262*N4262</f>
        <v>0</v>
      </c>
      <c r="U4262" s="6">
        <f>+S4262*Q4262</f>
        <v>0</v>
      </c>
      <c r="V4262" s="1" t="str">
        <f>IF(AB4262=0,IFERROR(VLOOKUP(L4262,[1]listaMateriales!A:K,11,0),"-"),"Sin producto")</f>
        <v>Sin Producto</v>
      </c>
      <c r="W4262" s="6">
        <f>+IF(OR(K4262="27",K4262="28",K4262="29"),VLOOKUP(L4262,[1]listaMateriales!A:E,5,0),0)*N4262/1000</f>
        <v>0</v>
      </c>
      <c r="X4262" s="6">
        <f>+IF(W4262=0,0,T4262/W4262)</f>
        <v>0</v>
      </c>
      <c r="Y4262" s="1" t="str">
        <f>MID(L4262,14,1)</f>
        <v/>
      </c>
      <c r="Z4262" s="2" t="str">
        <f>IF(IFERROR(FIND("PUL",M4262,1),0)&gt;1,"pulido","no")</f>
        <v>no</v>
      </c>
      <c r="AA4262" s="2" t="str">
        <f>IF(IFERROR(FIND("BIOC",M4262,1),0)&gt;1,"BIOCITY","no")</f>
        <v>no</v>
      </c>
      <c r="AB4262" s="2">
        <f>IFERROR(SEARCH("INT",F4262,1),0)+IFERROR(SEARCH("DEV",F4262,1),0)+IFERROR(SEARCH("FC",F4262,1),0)+IFERROR(SEARCH("USD",F4262,1),0)</f>
        <v>0</v>
      </c>
    </row>
    <row r="4263" spans="20:28" x14ac:dyDescent="0.2">
      <c r="T4263" s="6">
        <f>+S4263*N4263</f>
        <v>0</v>
      </c>
      <c r="U4263" s="6">
        <f>+S4263*Q4263</f>
        <v>0</v>
      </c>
      <c r="V4263" s="1" t="str">
        <f>IF(AB4263=0,IFERROR(VLOOKUP(L4263,[1]listaMateriales!A:K,11,0),"-"),"Sin producto")</f>
        <v>Sin Producto</v>
      </c>
      <c r="W4263" s="6">
        <f>+IF(OR(K4263="27",K4263="28",K4263="29"),VLOOKUP(L4263,[1]listaMateriales!A:E,5,0),0)*N4263/1000</f>
        <v>0</v>
      </c>
      <c r="X4263" s="6">
        <f>+IF(W4263=0,0,T4263/W4263)</f>
        <v>0</v>
      </c>
      <c r="Y4263" s="1" t="str">
        <f>MID(L4263,14,1)</f>
        <v/>
      </c>
      <c r="Z4263" s="2" t="str">
        <f>IF(IFERROR(FIND("PUL",M4263,1),0)&gt;1,"pulido","no")</f>
        <v>no</v>
      </c>
      <c r="AA4263" s="2" t="str">
        <f>IF(IFERROR(FIND("BIOC",M4263,1),0)&gt;1,"BIOCITY","no")</f>
        <v>no</v>
      </c>
      <c r="AB4263" s="2">
        <f>IFERROR(SEARCH("INT",F4263,1),0)+IFERROR(SEARCH("DEV",F4263,1),0)+IFERROR(SEARCH("FC",F4263,1),0)+IFERROR(SEARCH("USD",F4263,1),0)</f>
        <v>0</v>
      </c>
    </row>
    <row r="4264" spans="20:28" x14ac:dyDescent="0.2">
      <c r="T4264" s="6">
        <f>+S4264*N4264</f>
        <v>0</v>
      </c>
      <c r="U4264" s="6">
        <f>+S4264*Q4264</f>
        <v>0</v>
      </c>
      <c r="V4264" s="1" t="str">
        <f>IF(AB4264=0,IFERROR(VLOOKUP(L4264,[1]listaMateriales!A:K,11,0),"-"),"Sin producto")</f>
        <v>Sin Producto</v>
      </c>
      <c r="W4264" s="6">
        <f>+IF(OR(K4264="27",K4264="28",K4264="29"),VLOOKUP(L4264,[1]listaMateriales!A:E,5,0),0)*N4264/1000</f>
        <v>0</v>
      </c>
      <c r="X4264" s="6">
        <f>+IF(W4264=0,0,T4264/W4264)</f>
        <v>0</v>
      </c>
      <c r="Y4264" s="1" t="str">
        <f>MID(L4264,14,1)</f>
        <v/>
      </c>
      <c r="Z4264" s="2" t="str">
        <f>IF(IFERROR(FIND("PUL",M4264,1),0)&gt;1,"pulido","no")</f>
        <v>no</v>
      </c>
      <c r="AA4264" s="2" t="str">
        <f>IF(IFERROR(FIND("BIOC",M4264,1),0)&gt;1,"BIOCITY","no")</f>
        <v>no</v>
      </c>
      <c r="AB4264" s="2">
        <f>IFERROR(SEARCH("INT",F4264,1),0)+IFERROR(SEARCH("DEV",F4264,1),0)+IFERROR(SEARCH("FC",F4264,1),0)+IFERROR(SEARCH("USD",F4264,1),0)</f>
        <v>0</v>
      </c>
    </row>
    <row r="4265" spans="20:28" x14ac:dyDescent="0.2">
      <c r="T4265" s="6">
        <f>+S4265*N4265</f>
        <v>0</v>
      </c>
      <c r="U4265" s="6">
        <f>+S4265*Q4265</f>
        <v>0</v>
      </c>
      <c r="V4265" s="1" t="str">
        <f>IF(AB4265=0,IFERROR(VLOOKUP(L4265,[1]listaMateriales!A:K,11,0),"-"),"Sin producto")</f>
        <v>Sin Producto</v>
      </c>
      <c r="W4265" s="6">
        <f>+IF(OR(K4265="27",K4265="28",K4265="29"),VLOOKUP(L4265,[1]listaMateriales!A:E,5,0),0)*N4265/1000</f>
        <v>0</v>
      </c>
      <c r="X4265" s="6">
        <f>+IF(W4265=0,0,T4265/W4265)</f>
        <v>0</v>
      </c>
      <c r="Y4265" s="1" t="str">
        <f>MID(L4265,14,1)</f>
        <v/>
      </c>
      <c r="Z4265" s="2" t="str">
        <f>IF(IFERROR(FIND("PUL",M4265,1),0)&gt;1,"pulido","no")</f>
        <v>no</v>
      </c>
      <c r="AA4265" s="2" t="str">
        <f>IF(IFERROR(FIND("BIOC",M4265,1),0)&gt;1,"BIOCITY","no")</f>
        <v>no</v>
      </c>
      <c r="AB4265" s="2">
        <f>IFERROR(SEARCH("INT",F4265,1),0)+IFERROR(SEARCH("DEV",F4265,1),0)+IFERROR(SEARCH("FC",F4265,1),0)+IFERROR(SEARCH("USD",F4265,1),0)</f>
        <v>0</v>
      </c>
    </row>
    <row r="4266" spans="20:28" x14ac:dyDescent="0.2">
      <c r="T4266" s="6">
        <f>+S4266*N4266</f>
        <v>0</v>
      </c>
      <c r="U4266" s="6">
        <f>+S4266*Q4266</f>
        <v>0</v>
      </c>
      <c r="V4266" s="1" t="str">
        <f>IF(AB4266=0,IFERROR(VLOOKUP(L4266,[1]listaMateriales!A:K,11,0),"-"),"Sin producto")</f>
        <v>Sin Producto</v>
      </c>
      <c r="W4266" s="6">
        <f>+IF(OR(K4266="27",K4266="28",K4266="29"),VLOOKUP(L4266,[1]listaMateriales!A:E,5,0),0)*N4266/1000</f>
        <v>0</v>
      </c>
      <c r="X4266" s="6">
        <f>+IF(W4266=0,0,T4266/W4266)</f>
        <v>0</v>
      </c>
      <c r="Y4266" s="1" t="str">
        <f>MID(L4266,14,1)</f>
        <v/>
      </c>
      <c r="Z4266" s="2" t="str">
        <f>IF(IFERROR(FIND("PUL",M4266,1),0)&gt;1,"pulido","no")</f>
        <v>no</v>
      </c>
      <c r="AA4266" s="2" t="str">
        <f>IF(IFERROR(FIND("BIOC",M4266,1),0)&gt;1,"BIOCITY","no")</f>
        <v>no</v>
      </c>
      <c r="AB4266" s="2">
        <f>IFERROR(SEARCH("INT",F4266,1),0)+IFERROR(SEARCH("DEV",F4266,1),0)+IFERROR(SEARCH("FC",F4266,1),0)+IFERROR(SEARCH("USD",F4266,1),0)</f>
        <v>0</v>
      </c>
    </row>
    <row r="4267" spans="20:28" x14ac:dyDescent="0.2">
      <c r="T4267" s="6">
        <f>+S4267*N4267</f>
        <v>0</v>
      </c>
      <c r="U4267" s="6">
        <f>+S4267*Q4267</f>
        <v>0</v>
      </c>
      <c r="V4267" s="1" t="str">
        <f>IF(AB4267=0,IFERROR(VLOOKUP(L4267,[1]listaMateriales!A:K,11,0),"-"),"Sin producto")</f>
        <v>Sin Producto</v>
      </c>
      <c r="W4267" s="6">
        <f>+IF(OR(K4267="27",K4267="28",K4267="29"),VLOOKUP(L4267,[1]listaMateriales!A:E,5,0),0)*N4267/1000</f>
        <v>0</v>
      </c>
      <c r="X4267" s="6">
        <f>+IF(W4267=0,0,T4267/W4267)</f>
        <v>0</v>
      </c>
      <c r="Y4267" s="1" t="str">
        <f>MID(L4267,14,1)</f>
        <v/>
      </c>
      <c r="Z4267" s="2" t="str">
        <f>IF(IFERROR(FIND("PUL",M4267,1),0)&gt;1,"pulido","no")</f>
        <v>no</v>
      </c>
      <c r="AA4267" s="2" t="str">
        <f>IF(IFERROR(FIND("BIOC",M4267,1),0)&gt;1,"BIOCITY","no")</f>
        <v>no</v>
      </c>
      <c r="AB4267" s="2">
        <f>IFERROR(SEARCH("INT",F4267,1),0)+IFERROR(SEARCH("DEV",F4267,1),0)+IFERROR(SEARCH("FC",F4267,1),0)+IFERROR(SEARCH("USD",F4267,1),0)</f>
        <v>0</v>
      </c>
    </row>
    <row r="4268" spans="20:28" x14ac:dyDescent="0.2">
      <c r="T4268" s="6">
        <f>+S4268*N4268</f>
        <v>0</v>
      </c>
      <c r="U4268" s="6">
        <f>+S4268*Q4268</f>
        <v>0</v>
      </c>
      <c r="V4268" s="1" t="str">
        <f>IF(AB4268=0,IFERROR(VLOOKUP(L4268,[1]listaMateriales!A:K,11,0),"-"),"Sin producto")</f>
        <v>Sin Producto</v>
      </c>
      <c r="W4268" s="6">
        <f>+IF(OR(K4268="27",K4268="28",K4268="29"),VLOOKUP(L4268,[1]listaMateriales!A:E,5,0),0)*N4268/1000</f>
        <v>0</v>
      </c>
      <c r="X4268" s="6">
        <f>+IF(W4268=0,0,T4268/W4268)</f>
        <v>0</v>
      </c>
      <c r="Y4268" s="1" t="str">
        <f>MID(L4268,14,1)</f>
        <v/>
      </c>
      <c r="Z4268" s="2" t="str">
        <f>IF(IFERROR(FIND("PUL",M4268,1),0)&gt;1,"pulido","no")</f>
        <v>no</v>
      </c>
      <c r="AA4268" s="2" t="str">
        <f>IF(IFERROR(FIND("BIOC",M4268,1),0)&gt;1,"BIOCITY","no")</f>
        <v>no</v>
      </c>
      <c r="AB4268" s="2">
        <f>IFERROR(SEARCH("INT",F4268,1),0)+IFERROR(SEARCH("DEV",F4268,1),0)+IFERROR(SEARCH("FC",F4268,1),0)+IFERROR(SEARCH("USD",F4268,1),0)</f>
        <v>0</v>
      </c>
    </row>
    <row r="4269" spans="20:28" x14ac:dyDescent="0.2">
      <c r="T4269" s="6">
        <f>+S4269*N4269</f>
        <v>0</v>
      </c>
      <c r="U4269" s="6">
        <f>+S4269*Q4269</f>
        <v>0</v>
      </c>
      <c r="V4269" s="1" t="str">
        <f>IF(AB4269=0,IFERROR(VLOOKUP(L4269,[1]listaMateriales!A:K,11,0),"-"),"Sin producto")</f>
        <v>Sin Producto</v>
      </c>
      <c r="W4269" s="6">
        <f>+IF(OR(K4269="27",K4269="28",K4269="29"),VLOOKUP(L4269,[1]listaMateriales!A:E,5,0),0)*N4269/1000</f>
        <v>0</v>
      </c>
      <c r="X4269" s="6">
        <f>+IF(W4269=0,0,T4269/W4269)</f>
        <v>0</v>
      </c>
      <c r="Y4269" s="1" t="str">
        <f>MID(L4269,14,1)</f>
        <v/>
      </c>
      <c r="Z4269" s="2" t="str">
        <f>IF(IFERROR(FIND("PUL",M4269,1),0)&gt;1,"pulido","no")</f>
        <v>no</v>
      </c>
      <c r="AA4269" s="2" t="str">
        <f>IF(IFERROR(FIND("BIOC",M4269,1),0)&gt;1,"BIOCITY","no")</f>
        <v>no</v>
      </c>
      <c r="AB4269" s="2">
        <f>IFERROR(SEARCH("INT",F4269,1),0)+IFERROR(SEARCH("DEV",F4269,1),0)+IFERROR(SEARCH("FC",F4269,1),0)+IFERROR(SEARCH("USD",F4269,1),0)</f>
        <v>0</v>
      </c>
    </row>
    <row r="4270" spans="20:28" x14ac:dyDescent="0.2">
      <c r="T4270" s="6">
        <f>+S4270*N4270</f>
        <v>0</v>
      </c>
      <c r="U4270" s="6">
        <f>+S4270*Q4270</f>
        <v>0</v>
      </c>
      <c r="V4270" s="1" t="str">
        <f>IF(AB4270=0,IFERROR(VLOOKUP(L4270,[1]listaMateriales!A:K,11,0),"-"),"Sin producto")</f>
        <v>Sin Producto</v>
      </c>
      <c r="W4270" s="6">
        <f>+IF(OR(K4270="27",K4270="28",K4270="29"),VLOOKUP(L4270,[1]listaMateriales!A:E,5,0),0)*N4270/1000</f>
        <v>0</v>
      </c>
      <c r="X4270" s="6">
        <f>+IF(W4270=0,0,T4270/W4270)</f>
        <v>0</v>
      </c>
      <c r="Y4270" s="1" t="str">
        <f>MID(L4270,14,1)</f>
        <v/>
      </c>
      <c r="Z4270" s="2" t="str">
        <f>IF(IFERROR(FIND("PUL",M4270,1),0)&gt;1,"pulido","no")</f>
        <v>no</v>
      </c>
      <c r="AA4270" s="2" t="str">
        <f>IF(IFERROR(FIND("BIOC",M4270,1),0)&gt;1,"BIOCITY","no")</f>
        <v>no</v>
      </c>
      <c r="AB4270" s="2">
        <f>IFERROR(SEARCH("INT",F4270,1),0)+IFERROR(SEARCH("DEV",F4270,1),0)+IFERROR(SEARCH("FC",F4270,1),0)+IFERROR(SEARCH("USD",F4270,1),0)</f>
        <v>0</v>
      </c>
    </row>
    <row r="4271" spans="20:28" x14ac:dyDescent="0.2">
      <c r="T4271" s="6">
        <f>+S4271*N4271</f>
        <v>0</v>
      </c>
      <c r="U4271" s="6">
        <f>+S4271*Q4271</f>
        <v>0</v>
      </c>
      <c r="V4271" s="1" t="str">
        <f>IF(AB4271=0,IFERROR(VLOOKUP(L4271,[1]listaMateriales!A:K,11,0),"-"),"Sin producto")</f>
        <v>Sin Producto</v>
      </c>
      <c r="W4271" s="6">
        <f>+IF(OR(K4271="27",K4271="28",K4271="29"),VLOOKUP(L4271,[1]listaMateriales!A:E,5,0),0)*N4271/1000</f>
        <v>0</v>
      </c>
      <c r="X4271" s="6">
        <f>+IF(W4271=0,0,T4271/W4271)</f>
        <v>0</v>
      </c>
      <c r="Y4271" s="1" t="str">
        <f>MID(L4271,14,1)</f>
        <v/>
      </c>
      <c r="Z4271" s="2" t="str">
        <f>IF(IFERROR(FIND("PUL",M4271,1),0)&gt;1,"pulido","no")</f>
        <v>no</v>
      </c>
      <c r="AA4271" s="2" t="str">
        <f>IF(IFERROR(FIND("BIOC",M4271,1),0)&gt;1,"BIOCITY","no")</f>
        <v>no</v>
      </c>
      <c r="AB4271" s="2">
        <f>IFERROR(SEARCH("INT",F4271,1),0)+IFERROR(SEARCH("DEV",F4271,1),0)+IFERROR(SEARCH("FC",F4271,1),0)+IFERROR(SEARCH("USD",F4271,1),0)</f>
        <v>0</v>
      </c>
    </row>
    <row r="4272" spans="20:28" x14ac:dyDescent="0.2">
      <c r="T4272" s="6">
        <f>+S4272*N4272</f>
        <v>0</v>
      </c>
      <c r="U4272" s="6">
        <f>+S4272*Q4272</f>
        <v>0</v>
      </c>
      <c r="V4272" s="1" t="str">
        <f>IF(AB4272=0,IFERROR(VLOOKUP(L4272,[1]listaMateriales!A:K,11,0),"-"),"Sin producto")</f>
        <v>Sin Producto</v>
      </c>
      <c r="W4272" s="6">
        <f>+IF(OR(K4272="27",K4272="28",K4272="29"),VLOOKUP(L4272,[1]listaMateriales!A:E,5,0),0)*N4272/1000</f>
        <v>0</v>
      </c>
      <c r="X4272" s="6">
        <f>+IF(W4272=0,0,T4272/W4272)</f>
        <v>0</v>
      </c>
      <c r="Y4272" s="1" t="str">
        <f>MID(L4272,14,1)</f>
        <v/>
      </c>
      <c r="Z4272" s="2" t="str">
        <f>IF(IFERROR(FIND("PUL",M4272,1),0)&gt;1,"pulido","no")</f>
        <v>no</v>
      </c>
      <c r="AA4272" s="2" t="str">
        <f>IF(IFERROR(FIND("BIOC",M4272,1),0)&gt;1,"BIOCITY","no")</f>
        <v>no</v>
      </c>
      <c r="AB4272" s="2">
        <f>IFERROR(SEARCH("INT",F4272,1),0)+IFERROR(SEARCH("DEV",F4272,1),0)+IFERROR(SEARCH("FC",F4272,1),0)+IFERROR(SEARCH("USD",F4272,1),0)</f>
        <v>0</v>
      </c>
    </row>
    <row r="4273" spans="20:28" x14ac:dyDescent="0.2">
      <c r="T4273" s="6">
        <f>+S4273*N4273</f>
        <v>0</v>
      </c>
      <c r="U4273" s="6">
        <f>+S4273*Q4273</f>
        <v>0</v>
      </c>
      <c r="V4273" s="1" t="str">
        <f>IF(AB4273=0,IFERROR(VLOOKUP(L4273,[1]listaMateriales!A:K,11,0),"-"),"Sin producto")</f>
        <v>Sin Producto</v>
      </c>
      <c r="W4273" s="6">
        <f>+IF(OR(K4273="27",K4273="28",K4273="29"),VLOOKUP(L4273,[1]listaMateriales!A:E,5,0),0)*N4273/1000</f>
        <v>0</v>
      </c>
      <c r="X4273" s="6">
        <f>+IF(W4273=0,0,T4273/W4273)</f>
        <v>0</v>
      </c>
      <c r="Y4273" s="1" t="str">
        <f>MID(L4273,14,1)</f>
        <v/>
      </c>
      <c r="Z4273" s="2" t="str">
        <f>IF(IFERROR(FIND("PUL",M4273,1),0)&gt;1,"pulido","no")</f>
        <v>no</v>
      </c>
      <c r="AA4273" s="2" t="str">
        <f>IF(IFERROR(FIND("BIOC",M4273,1),0)&gt;1,"BIOCITY","no")</f>
        <v>no</v>
      </c>
      <c r="AB4273" s="2">
        <f>IFERROR(SEARCH("INT",F4273,1),0)+IFERROR(SEARCH("DEV",F4273,1),0)+IFERROR(SEARCH("FC",F4273,1),0)+IFERROR(SEARCH("USD",F4273,1),0)</f>
        <v>0</v>
      </c>
    </row>
    <row r="4274" spans="20:28" x14ac:dyDescent="0.2">
      <c r="T4274" s="6">
        <f>+S4274*N4274</f>
        <v>0</v>
      </c>
      <c r="U4274" s="6">
        <f>+S4274*Q4274</f>
        <v>0</v>
      </c>
      <c r="V4274" s="1" t="str">
        <f>IF(AB4274=0,IFERROR(VLOOKUP(L4274,[1]listaMateriales!A:K,11,0),"-"),"Sin producto")</f>
        <v>Sin Producto</v>
      </c>
      <c r="W4274" s="6">
        <f>+IF(OR(K4274="27",K4274="28",K4274="29"),VLOOKUP(L4274,[1]listaMateriales!A:E,5,0),0)*N4274/1000</f>
        <v>0</v>
      </c>
      <c r="X4274" s="6">
        <f>+IF(W4274=0,0,T4274/W4274)</f>
        <v>0</v>
      </c>
      <c r="Y4274" s="1" t="str">
        <f>MID(L4274,14,1)</f>
        <v/>
      </c>
      <c r="Z4274" s="2" t="str">
        <f>IF(IFERROR(FIND("PUL",M4274,1),0)&gt;1,"pulido","no")</f>
        <v>no</v>
      </c>
      <c r="AA4274" s="2" t="str">
        <f>IF(IFERROR(FIND("BIOC",M4274,1),0)&gt;1,"BIOCITY","no")</f>
        <v>no</v>
      </c>
      <c r="AB4274" s="2">
        <f>IFERROR(SEARCH("INT",F4274,1),0)+IFERROR(SEARCH("DEV",F4274,1),0)+IFERROR(SEARCH("FC",F4274,1),0)+IFERROR(SEARCH("USD",F4274,1),0)</f>
        <v>0</v>
      </c>
    </row>
    <row r="4275" spans="20:28" x14ac:dyDescent="0.2">
      <c r="T4275" s="6">
        <f>+S4275*N4275</f>
        <v>0</v>
      </c>
      <c r="U4275" s="6">
        <f>+S4275*Q4275</f>
        <v>0</v>
      </c>
      <c r="V4275" s="1" t="str">
        <f>IF(AB4275=0,IFERROR(VLOOKUP(L4275,[1]listaMateriales!A:K,11,0),"-"),"Sin producto")</f>
        <v>Sin Producto</v>
      </c>
      <c r="W4275" s="6">
        <f>+IF(OR(K4275="27",K4275="28",K4275="29"),VLOOKUP(L4275,[1]listaMateriales!A:E,5,0),0)*N4275/1000</f>
        <v>0</v>
      </c>
      <c r="X4275" s="6">
        <f>+IF(W4275=0,0,T4275/W4275)</f>
        <v>0</v>
      </c>
      <c r="Y4275" s="1" t="str">
        <f>MID(L4275,14,1)</f>
        <v/>
      </c>
      <c r="Z4275" s="2" t="str">
        <f>IF(IFERROR(FIND("PUL",M4275,1),0)&gt;1,"pulido","no")</f>
        <v>no</v>
      </c>
      <c r="AA4275" s="2" t="str">
        <f>IF(IFERROR(FIND("BIOC",M4275,1),0)&gt;1,"BIOCITY","no")</f>
        <v>no</v>
      </c>
      <c r="AB4275" s="2">
        <f>IFERROR(SEARCH("INT",F4275,1),0)+IFERROR(SEARCH("DEV",F4275,1),0)+IFERROR(SEARCH("FC",F4275,1),0)+IFERROR(SEARCH("USD",F4275,1),0)</f>
        <v>0</v>
      </c>
    </row>
    <row r="4276" spans="20:28" x14ac:dyDescent="0.2">
      <c r="T4276" s="6">
        <f>+S4276*N4276</f>
        <v>0</v>
      </c>
      <c r="U4276" s="6">
        <f>+S4276*Q4276</f>
        <v>0</v>
      </c>
      <c r="V4276" s="1" t="str">
        <f>IF(AB4276=0,IFERROR(VLOOKUP(L4276,[1]listaMateriales!A:K,11,0),"-"),"Sin producto")</f>
        <v>Sin Producto</v>
      </c>
      <c r="W4276" s="6">
        <f>+IF(OR(K4276="27",K4276="28",K4276="29"),VLOOKUP(L4276,[1]listaMateriales!A:E,5,0),0)*N4276/1000</f>
        <v>0</v>
      </c>
      <c r="X4276" s="6">
        <f>+IF(W4276=0,0,T4276/W4276)</f>
        <v>0</v>
      </c>
      <c r="Y4276" s="1" t="str">
        <f>MID(L4276,14,1)</f>
        <v/>
      </c>
      <c r="Z4276" s="2" t="str">
        <f>IF(IFERROR(FIND("PUL",M4276,1),0)&gt;1,"pulido","no")</f>
        <v>no</v>
      </c>
      <c r="AA4276" s="2" t="str">
        <f>IF(IFERROR(FIND("BIOC",M4276,1),0)&gt;1,"BIOCITY","no")</f>
        <v>no</v>
      </c>
      <c r="AB4276" s="2">
        <f>IFERROR(SEARCH("INT",F4276,1),0)+IFERROR(SEARCH("DEV",F4276,1),0)+IFERROR(SEARCH("FC",F4276,1),0)+IFERROR(SEARCH("USD",F4276,1),0)</f>
        <v>0</v>
      </c>
    </row>
    <row r="4277" spans="20:28" x14ac:dyDescent="0.2">
      <c r="T4277" s="6">
        <f>+S4277*N4277</f>
        <v>0</v>
      </c>
      <c r="U4277" s="6">
        <f>+S4277*Q4277</f>
        <v>0</v>
      </c>
      <c r="V4277" s="1" t="str">
        <f>IF(AB4277=0,IFERROR(VLOOKUP(L4277,[1]listaMateriales!A:K,11,0),"-"),"Sin producto")</f>
        <v>Sin Producto</v>
      </c>
      <c r="W4277" s="6">
        <f>+IF(OR(K4277="27",K4277="28",K4277="29"),VLOOKUP(L4277,[1]listaMateriales!A:E,5,0),0)*N4277/1000</f>
        <v>0</v>
      </c>
      <c r="X4277" s="6">
        <f>+IF(W4277=0,0,T4277/W4277)</f>
        <v>0</v>
      </c>
      <c r="Y4277" s="1" t="str">
        <f>MID(L4277,14,1)</f>
        <v/>
      </c>
      <c r="Z4277" s="2" t="str">
        <f>IF(IFERROR(FIND("PUL",M4277,1),0)&gt;1,"pulido","no")</f>
        <v>no</v>
      </c>
      <c r="AA4277" s="2" t="str">
        <f>IF(IFERROR(FIND("BIOC",M4277,1),0)&gt;1,"BIOCITY","no")</f>
        <v>no</v>
      </c>
      <c r="AB4277" s="2">
        <f>IFERROR(SEARCH("INT",F4277,1),0)+IFERROR(SEARCH("DEV",F4277,1),0)+IFERROR(SEARCH("FC",F4277,1),0)+IFERROR(SEARCH("USD",F4277,1),0)</f>
        <v>0</v>
      </c>
    </row>
    <row r="4278" spans="20:28" x14ac:dyDescent="0.2">
      <c r="T4278" s="6">
        <f>+S4278*N4278</f>
        <v>0</v>
      </c>
      <c r="U4278" s="6">
        <f>+S4278*Q4278</f>
        <v>0</v>
      </c>
      <c r="V4278" s="1" t="str">
        <f>IF(AB4278=0,IFERROR(VLOOKUP(L4278,[1]listaMateriales!A:K,11,0),"-"),"Sin producto")</f>
        <v>Sin Producto</v>
      </c>
      <c r="W4278" s="6">
        <f>+IF(OR(K4278="27",K4278="28",K4278="29"),VLOOKUP(L4278,[1]listaMateriales!A:E,5,0),0)*N4278/1000</f>
        <v>0</v>
      </c>
      <c r="X4278" s="6">
        <f>+IF(W4278=0,0,T4278/W4278)</f>
        <v>0</v>
      </c>
      <c r="Y4278" s="1" t="str">
        <f>MID(L4278,14,1)</f>
        <v/>
      </c>
      <c r="Z4278" s="2" t="str">
        <f>IF(IFERROR(FIND("PUL",M4278,1),0)&gt;1,"pulido","no")</f>
        <v>no</v>
      </c>
      <c r="AA4278" s="2" t="str">
        <f>IF(IFERROR(FIND("BIOC",M4278,1),0)&gt;1,"BIOCITY","no")</f>
        <v>no</v>
      </c>
      <c r="AB4278" s="2">
        <f>IFERROR(SEARCH("INT",F4278,1),0)+IFERROR(SEARCH("DEV",F4278,1),0)+IFERROR(SEARCH("FC",F4278,1),0)+IFERROR(SEARCH("USD",F4278,1),0)</f>
        <v>0</v>
      </c>
    </row>
    <row r="4279" spans="20:28" x14ac:dyDescent="0.2">
      <c r="T4279" s="6">
        <f>+S4279*N4279</f>
        <v>0</v>
      </c>
      <c r="U4279" s="6">
        <f>+S4279*Q4279</f>
        <v>0</v>
      </c>
      <c r="V4279" s="1" t="str">
        <f>IF(AB4279=0,IFERROR(VLOOKUP(L4279,[1]listaMateriales!A:K,11,0),"-"),"Sin producto")</f>
        <v>Sin Producto</v>
      </c>
      <c r="W4279" s="6">
        <f>+IF(OR(K4279="27",K4279="28",K4279="29"),VLOOKUP(L4279,[1]listaMateriales!A:E,5,0),0)*N4279/1000</f>
        <v>0</v>
      </c>
      <c r="X4279" s="6">
        <f>+IF(W4279=0,0,T4279/W4279)</f>
        <v>0</v>
      </c>
      <c r="Y4279" s="1" t="str">
        <f>MID(L4279,14,1)</f>
        <v/>
      </c>
      <c r="Z4279" s="2" t="str">
        <f>IF(IFERROR(FIND("PUL",M4279,1),0)&gt;1,"pulido","no")</f>
        <v>no</v>
      </c>
      <c r="AA4279" s="2" t="str">
        <f>IF(IFERROR(FIND("BIOC",M4279,1),0)&gt;1,"BIOCITY","no")</f>
        <v>no</v>
      </c>
      <c r="AB4279" s="2">
        <f>IFERROR(SEARCH("INT",F4279,1),0)+IFERROR(SEARCH("DEV",F4279,1),0)+IFERROR(SEARCH("FC",F4279,1),0)+IFERROR(SEARCH("USD",F4279,1),0)</f>
        <v>0</v>
      </c>
    </row>
    <row r="4280" spans="20:28" x14ac:dyDescent="0.2">
      <c r="T4280" s="6">
        <f>+S4280*N4280</f>
        <v>0</v>
      </c>
      <c r="U4280" s="6">
        <f>+S4280*Q4280</f>
        <v>0</v>
      </c>
      <c r="V4280" s="1" t="str">
        <f>IF(AB4280=0,IFERROR(VLOOKUP(L4280,[1]listaMateriales!A:K,11,0),"-"),"Sin producto")</f>
        <v>Sin Producto</v>
      </c>
      <c r="W4280" s="6">
        <f>+IF(OR(K4280="27",K4280="28",K4280="29"),VLOOKUP(L4280,[1]listaMateriales!A:E,5,0),0)*N4280/1000</f>
        <v>0</v>
      </c>
      <c r="X4280" s="6">
        <f>+IF(W4280=0,0,T4280/W4280)</f>
        <v>0</v>
      </c>
      <c r="Y4280" s="1" t="str">
        <f>MID(L4280,14,1)</f>
        <v/>
      </c>
      <c r="Z4280" s="2" t="str">
        <f>IF(IFERROR(FIND("PUL",M4280,1),0)&gt;1,"pulido","no")</f>
        <v>no</v>
      </c>
      <c r="AA4280" s="2" t="str">
        <f>IF(IFERROR(FIND("BIOC",M4280,1),0)&gt;1,"BIOCITY","no")</f>
        <v>no</v>
      </c>
      <c r="AB4280" s="2">
        <f>IFERROR(SEARCH("INT",F4280,1),0)+IFERROR(SEARCH("DEV",F4280,1),0)+IFERROR(SEARCH("FC",F4280,1),0)+IFERROR(SEARCH("USD",F4280,1),0)</f>
        <v>0</v>
      </c>
    </row>
    <row r="4281" spans="20:28" x14ac:dyDescent="0.2">
      <c r="T4281" s="6">
        <f>+S4281*N4281</f>
        <v>0</v>
      </c>
      <c r="U4281" s="6">
        <f>+S4281*Q4281</f>
        <v>0</v>
      </c>
      <c r="V4281" s="1" t="str">
        <f>IF(AB4281=0,IFERROR(VLOOKUP(L4281,[1]listaMateriales!A:K,11,0),"-"),"Sin producto")</f>
        <v>Sin Producto</v>
      </c>
      <c r="W4281" s="6">
        <f>+IF(OR(K4281="27",K4281="28",K4281="29"),VLOOKUP(L4281,[1]listaMateriales!A:E,5,0),0)*N4281/1000</f>
        <v>0</v>
      </c>
      <c r="X4281" s="6">
        <f>+IF(W4281=0,0,T4281/W4281)</f>
        <v>0</v>
      </c>
      <c r="Y4281" s="1" t="str">
        <f>MID(L4281,14,1)</f>
        <v/>
      </c>
      <c r="Z4281" s="2" t="str">
        <f>IF(IFERROR(FIND("PUL",M4281,1),0)&gt;1,"pulido","no")</f>
        <v>no</v>
      </c>
      <c r="AA4281" s="2" t="str">
        <f>IF(IFERROR(FIND("BIOC",M4281,1),0)&gt;1,"BIOCITY","no")</f>
        <v>no</v>
      </c>
      <c r="AB4281" s="2">
        <f>IFERROR(SEARCH("INT",F4281,1),0)+IFERROR(SEARCH("DEV",F4281,1),0)+IFERROR(SEARCH("FC",F4281,1),0)+IFERROR(SEARCH("USD",F4281,1),0)</f>
        <v>0</v>
      </c>
    </row>
    <row r="4282" spans="20:28" x14ac:dyDescent="0.2">
      <c r="T4282" s="6">
        <f>+S4282*N4282</f>
        <v>0</v>
      </c>
      <c r="U4282" s="6">
        <f>+S4282*Q4282</f>
        <v>0</v>
      </c>
      <c r="V4282" s="1" t="str">
        <f>IF(AB4282=0,IFERROR(VLOOKUP(L4282,[1]listaMateriales!A:K,11,0),"-"),"Sin producto")</f>
        <v>Sin Producto</v>
      </c>
      <c r="W4282" s="6">
        <f>+IF(OR(K4282="27",K4282="28",K4282="29"),VLOOKUP(L4282,[1]listaMateriales!A:E,5,0),0)*N4282/1000</f>
        <v>0</v>
      </c>
      <c r="X4282" s="6">
        <f>+IF(W4282=0,0,T4282/W4282)</f>
        <v>0</v>
      </c>
      <c r="Y4282" s="1" t="str">
        <f>MID(L4282,14,1)</f>
        <v/>
      </c>
      <c r="Z4282" s="2" t="str">
        <f>IF(IFERROR(FIND("PUL",M4282,1),0)&gt;1,"pulido","no")</f>
        <v>no</v>
      </c>
      <c r="AA4282" s="2" t="str">
        <f>IF(IFERROR(FIND("BIOC",M4282,1),0)&gt;1,"BIOCITY","no")</f>
        <v>no</v>
      </c>
      <c r="AB4282" s="2">
        <f>IFERROR(SEARCH("INT",F4282,1),0)+IFERROR(SEARCH("DEV",F4282,1),0)+IFERROR(SEARCH("FC",F4282,1),0)+IFERROR(SEARCH("USD",F4282,1),0)</f>
        <v>0</v>
      </c>
    </row>
    <row r="4283" spans="20:28" x14ac:dyDescent="0.2">
      <c r="T4283" s="6">
        <f>+S4283*N4283</f>
        <v>0</v>
      </c>
      <c r="U4283" s="6">
        <f>+S4283*Q4283</f>
        <v>0</v>
      </c>
      <c r="V4283" s="1" t="str">
        <f>IF(AB4283=0,IFERROR(VLOOKUP(L4283,[1]listaMateriales!A:K,11,0),"-"),"Sin producto")</f>
        <v>Sin Producto</v>
      </c>
      <c r="W4283" s="6">
        <f>+IF(OR(K4283="27",K4283="28",K4283="29"),VLOOKUP(L4283,[1]listaMateriales!A:E,5,0),0)*N4283/1000</f>
        <v>0</v>
      </c>
      <c r="X4283" s="6">
        <f>+IF(W4283=0,0,T4283/W4283)</f>
        <v>0</v>
      </c>
      <c r="Y4283" s="1" t="str">
        <f>MID(L4283,14,1)</f>
        <v/>
      </c>
      <c r="Z4283" s="2" t="str">
        <f>IF(IFERROR(FIND("PUL",M4283,1),0)&gt;1,"pulido","no")</f>
        <v>no</v>
      </c>
      <c r="AA4283" s="2" t="str">
        <f>IF(IFERROR(FIND("BIOC",M4283,1),0)&gt;1,"BIOCITY","no")</f>
        <v>no</v>
      </c>
      <c r="AB4283" s="2">
        <f>IFERROR(SEARCH("INT",F4283,1),0)+IFERROR(SEARCH("DEV",F4283,1),0)+IFERROR(SEARCH("FC",F4283,1),0)+IFERROR(SEARCH("USD",F4283,1),0)</f>
        <v>0</v>
      </c>
    </row>
    <row r="4284" spans="20:28" x14ac:dyDescent="0.2">
      <c r="T4284" s="6">
        <f>+S4284*N4284</f>
        <v>0</v>
      </c>
      <c r="U4284" s="6">
        <f>+S4284*Q4284</f>
        <v>0</v>
      </c>
      <c r="V4284" s="1" t="str">
        <f>IF(AB4284=0,IFERROR(VLOOKUP(L4284,[1]listaMateriales!A:K,11,0),"-"),"Sin producto")</f>
        <v>Sin Producto</v>
      </c>
      <c r="W4284" s="6">
        <f>+IF(OR(K4284="27",K4284="28",K4284="29"),VLOOKUP(L4284,[1]listaMateriales!A:E,5,0),0)*N4284/1000</f>
        <v>0</v>
      </c>
      <c r="X4284" s="6">
        <f>+IF(W4284=0,0,T4284/W4284)</f>
        <v>0</v>
      </c>
      <c r="Y4284" s="1" t="str">
        <f>MID(L4284,14,1)</f>
        <v/>
      </c>
      <c r="Z4284" s="2" t="str">
        <f>IF(IFERROR(FIND("PUL",M4284,1),0)&gt;1,"pulido","no")</f>
        <v>no</v>
      </c>
      <c r="AA4284" s="2" t="str">
        <f>IF(IFERROR(FIND("BIOC",M4284,1),0)&gt;1,"BIOCITY","no")</f>
        <v>no</v>
      </c>
      <c r="AB4284" s="2">
        <f>IFERROR(SEARCH("INT",F4284,1),0)+IFERROR(SEARCH("DEV",F4284,1),0)+IFERROR(SEARCH("FC",F4284,1),0)+IFERROR(SEARCH("USD",F4284,1),0)</f>
        <v>0</v>
      </c>
    </row>
    <row r="4285" spans="20:28" x14ac:dyDescent="0.2">
      <c r="T4285" s="6">
        <f>+S4285*N4285</f>
        <v>0</v>
      </c>
      <c r="U4285" s="6">
        <f>+S4285*Q4285</f>
        <v>0</v>
      </c>
      <c r="V4285" s="1" t="str">
        <f>IF(AB4285=0,IFERROR(VLOOKUP(L4285,[1]listaMateriales!A:K,11,0),"-"),"Sin producto")</f>
        <v>Sin Producto</v>
      </c>
      <c r="W4285" s="6">
        <f>+IF(OR(K4285="27",K4285="28",K4285="29"),VLOOKUP(L4285,[1]listaMateriales!A:E,5,0),0)*N4285/1000</f>
        <v>0</v>
      </c>
      <c r="X4285" s="6">
        <f>+IF(W4285=0,0,T4285/W4285)</f>
        <v>0</v>
      </c>
      <c r="Y4285" s="1" t="str">
        <f>MID(L4285,14,1)</f>
        <v/>
      </c>
      <c r="Z4285" s="2" t="str">
        <f>IF(IFERROR(FIND("PUL",M4285,1),0)&gt;1,"pulido","no")</f>
        <v>no</v>
      </c>
      <c r="AA4285" s="2" t="str">
        <f>IF(IFERROR(FIND("BIOC",M4285,1),0)&gt;1,"BIOCITY","no")</f>
        <v>no</v>
      </c>
      <c r="AB4285" s="2">
        <f>IFERROR(SEARCH("INT",F4285,1),0)+IFERROR(SEARCH("DEV",F4285,1),0)+IFERROR(SEARCH("FC",F4285,1),0)+IFERROR(SEARCH("USD",F4285,1),0)</f>
        <v>0</v>
      </c>
    </row>
    <row r="4286" spans="20:28" x14ac:dyDescent="0.2">
      <c r="T4286" s="6">
        <f>+S4286*N4286</f>
        <v>0</v>
      </c>
      <c r="U4286" s="6">
        <f>+S4286*Q4286</f>
        <v>0</v>
      </c>
      <c r="V4286" s="1" t="str">
        <f>IF(AB4286=0,IFERROR(VLOOKUP(L4286,[1]listaMateriales!A:K,11,0),"-"),"Sin producto")</f>
        <v>Sin Producto</v>
      </c>
      <c r="W4286" s="6">
        <f>+IF(OR(K4286="27",K4286="28",K4286="29"),VLOOKUP(L4286,[1]listaMateriales!A:E,5,0),0)*N4286/1000</f>
        <v>0</v>
      </c>
      <c r="X4286" s="6">
        <f>+IF(W4286=0,0,T4286/W4286)</f>
        <v>0</v>
      </c>
      <c r="Y4286" s="1" t="str">
        <f>MID(L4286,14,1)</f>
        <v/>
      </c>
      <c r="Z4286" s="2" t="str">
        <f>IF(IFERROR(FIND("PUL",M4286,1),0)&gt;1,"pulido","no")</f>
        <v>no</v>
      </c>
      <c r="AA4286" s="2" t="str">
        <f>IF(IFERROR(FIND("BIOC",M4286,1),0)&gt;1,"BIOCITY","no")</f>
        <v>no</v>
      </c>
      <c r="AB4286" s="2">
        <f>IFERROR(SEARCH("INT",F4286,1),0)+IFERROR(SEARCH("DEV",F4286,1),0)+IFERROR(SEARCH("FC",F4286,1),0)+IFERROR(SEARCH("USD",F4286,1),0)</f>
        <v>0</v>
      </c>
    </row>
    <row r="4287" spans="20:28" x14ac:dyDescent="0.2">
      <c r="T4287" s="6">
        <f>+S4287*N4287</f>
        <v>0</v>
      </c>
      <c r="U4287" s="6">
        <f>+S4287*Q4287</f>
        <v>0</v>
      </c>
      <c r="V4287" s="1" t="str">
        <f>IF(AB4287=0,IFERROR(VLOOKUP(L4287,[1]listaMateriales!A:K,11,0),"-"),"Sin producto")</f>
        <v>Sin Producto</v>
      </c>
      <c r="W4287" s="6">
        <f>+IF(OR(K4287="27",K4287="28",K4287="29"),VLOOKUP(L4287,[1]listaMateriales!A:E,5,0),0)*N4287/1000</f>
        <v>0</v>
      </c>
      <c r="X4287" s="6">
        <f>+IF(W4287=0,0,T4287/W4287)</f>
        <v>0</v>
      </c>
      <c r="Y4287" s="1" t="str">
        <f>MID(L4287,14,1)</f>
        <v/>
      </c>
      <c r="Z4287" s="2" t="str">
        <f>IF(IFERROR(FIND("PUL",M4287,1),0)&gt;1,"pulido","no")</f>
        <v>no</v>
      </c>
      <c r="AA4287" s="2" t="str">
        <f>IF(IFERROR(FIND("BIOC",M4287,1),0)&gt;1,"BIOCITY","no")</f>
        <v>no</v>
      </c>
      <c r="AB4287" s="2">
        <f>IFERROR(SEARCH("INT",F4287,1),0)+IFERROR(SEARCH("DEV",F4287,1),0)+IFERROR(SEARCH("FC",F4287,1),0)+IFERROR(SEARCH("USD",F4287,1),0)</f>
        <v>0</v>
      </c>
    </row>
    <row r="4288" spans="20:28" x14ac:dyDescent="0.2">
      <c r="T4288" s="6">
        <f>+S4288*N4288</f>
        <v>0</v>
      </c>
      <c r="U4288" s="6">
        <f>+S4288*Q4288</f>
        <v>0</v>
      </c>
      <c r="V4288" s="1" t="str">
        <f>IF(AB4288=0,IFERROR(VLOOKUP(L4288,[1]listaMateriales!A:K,11,0),"-"),"Sin producto")</f>
        <v>Sin Producto</v>
      </c>
      <c r="W4288" s="6">
        <f>+IF(OR(K4288="27",K4288="28",K4288="29"),VLOOKUP(L4288,[1]listaMateriales!A:E,5,0),0)*N4288/1000</f>
        <v>0</v>
      </c>
      <c r="X4288" s="6">
        <f>+IF(W4288=0,0,T4288/W4288)</f>
        <v>0</v>
      </c>
      <c r="Y4288" s="1" t="str">
        <f>MID(L4288,14,1)</f>
        <v/>
      </c>
      <c r="Z4288" s="2" t="str">
        <f>IF(IFERROR(FIND("PUL",M4288,1),0)&gt;1,"pulido","no")</f>
        <v>no</v>
      </c>
      <c r="AA4288" s="2" t="str">
        <f>IF(IFERROR(FIND("BIOC",M4288,1),0)&gt;1,"BIOCITY","no")</f>
        <v>no</v>
      </c>
      <c r="AB4288" s="2">
        <f>IFERROR(SEARCH("INT",F4288,1),0)+IFERROR(SEARCH("DEV",F4288,1),0)+IFERROR(SEARCH("FC",F4288,1),0)+IFERROR(SEARCH("USD",F4288,1),0)</f>
        <v>0</v>
      </c>
    </row>
    <row r="4289" spans="20:28" x14ac:dyDescent="0.2">
      <c r="T4289" s="6">
        <f>+S4289*N4289</f>
        <v>0</v>
      </c>
      <c r="U4289" s="6">
        <f>+S4289*Q4289</f>
        <v>0</v>
      </c>
      <c r="V4289" s="1" t="str">
        <f>IF(AB4289=0,IFERROR(VLOOKUP(L4289,[1]listaMateriales!A:K,11,0),"-"),"Sin producto")</f>
        <v>Sin Producto</v>
      </c>
      <c r="W4289" s="6">
        <f>+IF(OR(K4289="27",K4289="28",K4289="29"),VLOOKUP(L4289,[1]listaMateriales!A:E,5,0),0)*N4289/1000</f>
        <v>0</v>
      </c>
      <c r="X4289" s="6">
        <f>+IF(W4289=0,0,T4289/W4289)</f>
        <v>0</v>
      </c>
      <c r="Y4289" s="1" t="str">
        <f>MID(L4289,14,1)</f>
        <v/>
      </c>
      <c r="Z4289" s="2" t="str">
        <f>IF(IFERROR(FIND("PUL",M4289,1),0)&gt;1,"pulido","no")</f>
        <v>no</v>
      </c>
      <c r="AA4289" s="2" t="str">
        <f>IF(IFERROR(FIND("BIOC",M4289,1),0)&gt;1,"BIOCITY","no")</f>
        <v>no</v>
      </c>
      <c r="AB4289" s="2">
        <f>IFERROR(SEARCH("INT",F4289,1),0)+IFERROR(SEARCH("DEV",F4289,1),0)+IFERROR(SEARCH("FC",F4289,1),0)+IFERROR(SEARCH("USD",F4289,1),0)</f>
        <v>0</v>
      </c>
    </row>
    <row r="4290" spans="20:28" x14ac:dyDescent="0.2">
      <c r="T4290" s="6">
        <f>+S4290*N4290</f>
        <v>0</v>
      </c>
      <c r="U4290" s="6">
        <f>+S4290*Q4290</f>
        <v>0</v>
      </c>
      <c r="V4290" s="1" t="str">
        <f>IF(AB4290=0,IFERROR(VLOOKUP(L4290,[1]listaMateriales!A:K,11,0),"-"),"Sin producto")</f>
        <v>Sin Producto</v>
      </c>
      <c r="W4290" s="6">
        <f>+IF(OR(K4290="27",K4290="28",K4290="29"),VLOOKUP(L4290,[1]listaMateriales!A:E,5,0),0)*N4290/1000</f>
        <v>0</v>
      </c>
      <c r="X4290" s="6">
        <f>+IF(W4290=0,0,T4290/W4290)</f>
        <v>0</v>
      </c>
      <c r="Y4290" s="1" t="str">
        <f>MID(L4290,14,1)</f>
        <v/>
      </c>
      <c r="Z4290" s="2" t="str">
        <f>IF(IFERROR(FIND("PUL",M4290,1),0)&gt;1,"pulido","no")</f>
        <v>no</v>
      </c>
      <c r="AA4290" s="2" t="str">
        <f>IF(IFERROR(FIND("BIOC",M4290,1),0)&gt;1,"BIOCITY","no")</f>
        <v>no</v>
      </c>
      <c r="AB4290" s="2">
        <f>IFERROR(SEARCH("INT",F4290,1),0)+IFERROR(SEARCH("DEV",F4290,1),0)+IFERROR(SEARCH("FC",F4290,1),0)+IFERROR(SEARCH("USD",F4290,1),0)</f>
        <v>0</v>
      </c>
    </row>
    <row r="4291" spans="20:28" x14ac:dyDescent="0.2">
      <c r="T4291" s="6">
        <f>+S4291*N4291</f>
        <v>0</v>
      </c>
      <c r="U4291" s="6">
        <f>+S4291*Q4291</f>
        <v>0</v>
      </c>
      <c r="V4291" s="1" t="str">
        <f>IF(AB4291=0,IFERROR(VLOOKUP(L4291,[1]listaMateriales!A:K,11,0),"-"),"Sin producto")</f>
        <v>Sin Producto</v>
      </c>
      <c r="W4291" s="6">
        <f>+IF(OR(K4291="27",K4291="28",K4291="29"),VLOOKUP(L4291,[1]listaMateriales!A:E,5,0),0)*N4291/1000</f>
        <v>0</v>
      </c>
      <c r="X4291" s="6">
        <f>+IF(W4291=0,0,T4291/W4291)</f>
        <v>0</v>
      </c>
      <c r="Y4291" s="1" t="str">
        <f>MID(L4291,14,1)</f>
        <v/>
      </c>
      <c r="Z4291" s="2" t="str">
        <f>IF(IFERROR(FIND("PUL",M4291,1),0)&gt;1,"pulido","no")</f>
        <v>no</v>
      </c>
      <c r="AA4291" s="2" t="str">
        <f>IF(IFERROR(FIND("BIOC",M4291,1),0)&gt;1,"BIOCITY","no")</f>
        <v>no</v>
      </c>
      <c r="AB4291" s="2">
        <f>IFERROR(SEARCH("INT",F4291,1),0)+IFERROR(SEARCH("DEV",F4291,1),0)+IFERROR(SEARCH("FC",F4291,1),0)+IFERROR(SEARCH("USD",F4291,1),0)</f>
        <v>0</v>
      </c>
    </row>
    <row r="4292" spans="20:28" x14ac:dyDescent="0.2">
      <c r="T4292" s="6">
        <f>+S4292*N4292</f>
        <v>0</v>
      </c>
      <c r="U4292" s="6">
        <f>+S4292*Q4292</f>
        <v>0</v>
      </c>
      <c r="V4292" s="1" t="str">
        <f>IF(AB4292=0,IFERROR(VLOOKUP(L4292,[1]listaMateriales!A:K,11,0),"-"),"Sin producto")</f>
        <v>Sin Producto</v>
      </c>
      <c r="W4292" s="6">
        <f>+IF(OR(K4292="27",K4292="28",K4292="29"),VLOOKUP(L4292,[1]listaMateriales!A:E,5,0),0)*N4292/1000</f>
        <v>0</v>
      </c>
      <c r="X4292" s="6">
        <f>+IF(W4292=0,0,T4292/W4292)</f>
        <v>0</v>
      </c>
      <c r="Y4292" s="1" t="str">
        <f>MID(L4292,14,1)</f>
        <v/>
      </c>
      <c r="Z4292" s="2" t="str">
        <f>IF(IFERROR(FIND("PUL",M4292,1),0)&gt;1,"pulido","no")</f>
        <v>no</v>
      </c>
      <c r="AA4292" s="2" t="str">
        <f>IF(IFERROR(FIND("BIOC",M4292,1),0)&gt;1,"BIOCITY","no")</f>
        <v>no</v>
      </c>
      <c r="AB4292" s="2">
        <f>IFERROR(SEARCH("INT",F4292,1),0)+IFERROR(SEARCH("DEV",F4292,1),0)+IFERROR(SEARCH("FC",F4292,1),0)+IFERROR(SEARCH("USD",F4292,1),0)</f>
        <v>0</v>
      </c>
    </row>
    <row r="4293" spans="20:28" x14ac:dyDescent="0.2">
      <c r="T4293" s="6">
        <f>+S4293*N4293</f>
        <v>0</v>
      </c>
      <c r="U4293" s="6">
        <f>+S4293*Q4293</f>
        <v>0</v>
      </c>
      <c r="V4293" s="1" t="str">
        <f>IF(AB4293=0,IFERROR(VLOOKUP(L4293,[1]listaMateriales!A:K,11,0),"-"),"Sin producto")</f>
        <v>Sin Producto</v>
      </c>
      <c r="W4293" s="6">
        <f>+IF(OR(K4293="27",K4293="28",K4293="29"),VLOOKUP(L4293,[1]listaMateriales!A:E,5,0),0)*N4293/1000</f>
        <v>0</v>
      </c>
      <c r="X4293" s="6">
        <f>+IF(W4293=0,0,T4293/W4293)</f>
        <v>0</v>
      </c>
      <c r="Y4293" s="1" t="str">
        <f>MID(L4293,14,1)</f>
        <v/>
      </c>
      <c r="Z4293" s="2" t="str">
        <f>IF(IFERROR(FIND("PUL",M4293,1),0)&gt;1,"pulido","no")</f>
        <v>no</v>
      </c>
      <c r="AA4293" s="2" t="str">
        <f>IF(IFERROR(FIND("BIOC",M4293,1),0)&gt;1,"BIOCITY","no")</f>
        <v>no</v>
      </c>
      <c r="AB4293" s="2">
        <f>IFERROR(SEARCH("INT",F4293,1),0)+IFERROR(SEARCH("DEV",F4293,1),0)+IFERROR(SEARCH("FC",F4293,1),0)+IFERROR(SEARCH("USD",F4293,1),0)</f>
        <v>0</v>
      </c>
    </row>
    <row r="4294" spans="20:28" x14ac:dyDescent="0.2">
      <c r="T4294" s="6">
        <f>+S4294*N4294</f>
        <v>0</v>
      </c>
      <c r="U4294" s="6">
        <f>+S4294*Q4294</f>
        <v>0</v>
      </c>
      <c r="V4294" s="1" t="str">
        <f>IF(AB4294=0,IFERROR(VLOOKUP(L4294,[1]listaMateriales!A:K,11,0),"-"),"Sin producto")</f>
        <v>Sin Producto</v>
      </c>
      <c r="W4294" s="6">
        <f>+IF(OR(K4294="27",K4294="28",K4294="29"),VLOOKUP(L4294,[1]listaMateriales!A:E,5,0),0)*N4294/1000</f>
        <v>0</v>
      </c>
      <c r="X4294" s="6">
        <f>+IF(W4294=0,0,T4294/W4294)</f>
        <v>0</v>
      </c>
      <c r="Y4294" s="1" t="str">
        <f>MID(L4294,14,1)</f>
        <v/>
      </c>
      <c r="Z4294" s="2" t="str">
        <f>IF(IFERROR(FIND("PUL",M4294,1),0)&gt;1,"pulido","no")</f>
        <v>no</v>
      </c>
      <c r="AA4294" s="2" t="str">
        <f>IF(IFERROR(FIND("BIOC",M4294,1),0)&gt;1,"BIOCITY","no")</f>
        <v>no</v>
      </c>
      <c r="AB4294" s="2">
        <f>IFERROR(SEARCH("INT",F4294,1),0)+IFERROR(SEARCH("DEV",F4294,1),0)+IFERROR(SEARCH("FC",F4294,1),0)+IFERROR(SEARCH("USD",F4294,1),0)</f>
        <v>0</v>
      </c>
    </row>
    <row r="4295" spans="20:28" x14ac:dyDescent="0.2">
      <c r="T4295" s="6">
        <f>+S4295*N4295</f>
        <v>0</v>
      </c>
      <c r="U4295" s="6">
        <f>+S4295*Q4295</f>
        <v>0</v>
      </c>
      <c r="V4295" s="1" t="str">
        <f>IF(AB4295=0,IFERROR(VLOOKUP(L4295,[1]listaMateriales!A:K,11,0),"-"),"Sin producto")</f>
        <v>Sin Producto</v>
      </c>
      <c r="W4295" s="6">
        <f>+IF(OR(K4295="27",K4295="28",K4295="29"),VLOOKUP(L4295,[1]listaMateriales!A:E,5,0),0)*N4295/1000</f>
        <v>0</v>
      </c>
      <c r="X4295" s="6">
        <f>+IF(W4295=0,0,T4295/W4295)</f>
        <v>0</v>
      </c>
      <c r="Y4295" s="1" t="str">
        <f>MID(L4295,14,1)</f>
        <v/>
      </c>
      <c r="Z4295" s="2" t="str">
        <f>IF(IFERROR(FIND("PUL",M4295,1),0)&gt;1,"pulido","no")</f>
        <v>no</v>
      </c>
      <c r="AA4295" s="2" t="str">
        <f>IF(IFERROR(FIND("BIOC",M4295,1),0)&gt;1,"BIOCITY","no")</f>
        <v>no</v>
      </c>
      <c r="AB4295" s="2">
        <f>IFERROR(SEARCH("INT",F4295,1),0)+IFERROR(SEARCH("DEV",F4295,1),0)+IFERROR(SEARCH("FC",F4295,1),0)+IFERROR(SEARCH("USD",F4295,1),0)</f>
        <v>0</v>
      </c>
    </row>
    <row r="4296" spans="20:28" x14ac:dyDescent="0.2">
      <c r="T4296" s="6">
        <f>+S4296*N4296</f>
        <v>0</v>
      </c>
      <c r="U4296" s="6">
        <f>+S4296*Q4296</f>
        <v>0</v>
      </c>
      <c r="V4296" s="1" t="str">
        <f>IF(AB4296=0,IFERROR(VLOOKUP(L4296,[1]listaMateriales!A:K,11,0),"-"),"Sin producto")</f>
        <v>Sin Producto</v>
      </c>
      <c r="W4296" s="6">
        <f>+IF(OR(K4296="27",K4296="28",K4296="29"),VLOOKUP(L4296,[1]listaMateriales!A:E,5,0),0)*N4296/1000</f>
        <v>0</v>
      </c>
      <c r="X4296" s="6">
        <f>+IF(W4296=0,0,T4296/W4296)</f>
        <v>0</v>
      </c>
      <c r="Y4296" s="1" t="str">
        <f>MID(L4296,14,1)</f>
        <v/>
      </c>
      <c r="Z4296" s="2" t="str">
        <f>IF(IFERROR(FIND("PUL",M4296,1),0)&gt;1,"pulido","no")</f>
        <v>no</v>
      </c>
      <c r="AA4296" s="2" t="str">
        <f>IF(IFERROR(FIND("BIOC",M4296,1),0)&gt;1,"BIOCITY","no")</f>
        <v>no</v>
      </c>
      <c r="AB4296" s="2">
        <f>IFERROR(SEARCH("INT",F4296,1),0)+IFERROR(SEARCH("DEV",F4296,1),0)+IFERROR(SEARCH("FC",F4296,1),0)+IFERROR(SEARCH("USD",F4296,1),0)</f>
        <v>0</v>
      </c>
    </row>
    <row r="4297" spans="20:28" x14ac:dyDescent="0.2">
      <c r="T4297" s="6">
        <f>+S4297*N4297</f>
        <v>0</v>
      </c>
      <c r="U4297" s="6">
        <f>+S4297*Q4297</f>
        <v>0</v>
      </c>
      <c r="V4297" s="1" t="str">
        <f>IF(AB4297=0,IFERROR(VLOOKUP(L4297,[1]listaMateriales!A:K,11,0),"-"),"Sin producto")</f>
        <v>Sin Producto</v>
      </c>
      <c r="W4297" s="6">
        <f>+IF(OR(K4297="27",K4297="28",K4297="29"),VLOOKUP(L4297,[1]listaMateriales!A:E,5,0),0)*N4297/1000</f>
        <v>0</v>
      </c>
      <c r="X4297" s="6">
        <f>+IF(W4297=0,0,T4297/W4297)</f>
        <v>0</v>
      </c>
      <c r="Y4297" s="1" t="str">
        <f>MID(L4297,14,1)</f>
        <v/>
      </c>
      <c r="Z4297" s="2" t="str">
        <f>IF(IFERROR(FIND("PUL",M4297,1),0)&gt;1,"pulido","no")</f>
        <v>no</v>
      </c>
      <c r="AA4297" s="2" t="str">
        <f>IF(IFERROR(FIND("BIOC",M4297,1),0)&gt;1,"BIOCITY","no")</f>
        <v>no</v>
      </c>
      <c r="AB4297" s="2">
        <f>IFERROR(SEARCH("INT",F4297,1),0)+IFERROR(SEARCH("DEV",F4297,1),0)+IFERROR(SEARCH("FC",F4297,1),0)+IFERROR(SEARCH("USD",F4297,1),0)</f>
        <v>0</v>
      </c>
    </row>
    <row r="4298" spans="20:28" x14ac:dyDescent="0.2">
      <c r="T4298" s="6">
        <f>+S4298*N4298</f>
        <v>0</v>
      </c>
      <c r="U4298" s="6">
        <f>+S4298*Q4298</f>
        <v>0</v>
      </c>
      <c r="V4298" s="1" t="str">
        <f>IF(AB4298=0,IFERROR(VLOOKUP(L4298,[1]listaMateriales!A:K,11,0),"-"),"Sin producto")</f>
        <v>Sin Producto</v>
      </c>
      <c r="W4298" s="6">
        <f>+IF(OR(K4298="27",K4298="28",K4298="29"),VLOOKUP(L4298,[1]listaMateriales!A:E,5,0),0)*N4298/1000</f>
        <v>0</v>
      </c>
      <c r="X4298" s="6">
        <f>+IF(W4298=0,0,T4298/W4298)</f>
        <v>0</v>
      </c>
      <c r="Y4298" s="1" t="str">
        <f>MID(L4298,14,1)</f>
        <v/>
      </c>
      <c r="Z4298" s="2" t="str">
        <f>IF(IFERROR(FIND("PUL",M4298,1),0)&gt;1,"pulido","no")</f>
        <v>no</v>
      </c>
      <c r="AA4298" s="2" t="str">
        <f>IF(IFERROR(FIND("BIOC",M4298,1),0)&gt;1,"BIOCITY","no")</f>
        <v>no</v>
      </c>
      <c r="AB4298" s="2">
        <f>IFERROR(SEARCH("INT",F4298,1),0)+IFERROR(SEARCH("DEV",F4298,1),0)+IFERROR(SEARCH("FC",F4298,1),0)+IFERROR(SEARCH("USD",F4298,1),0)</f>
        <v>0</v>
      </c>
    </row>
    <row r="4299" spans="20:28" x14ac:dyDescent="0.2">
      <c r="T4299" s="6">
        <f>+S4299*N4299</f>
        <v>0</v>
      </c>
      <c r="U4299" s="6">
        <f>+S4299*Q4299</f>
        <v>0</v>
      </c>
      <c r="V4299" s="1" t="str">
        <f>IF(AB4299=0,IFERROR(VLOOKUP(L4299,[1]listaMateriales!A:K,11,0),"-"),"Sin producto")</f>
        <v>Sin Producto</v>
      </c>
      <c r="W4299" s="6">
        <f>+IF(OR(K4299="27",K4299="28",K4299="29"),VLOOKUP(L4299,[1]listaMateriales!A:E,5,0),0)*N4299/1000</f>
        <v>0</v>
      </c>
      <c r="X4299" s="6">
        <f>+IF(W4299=0,0,T4299/W4299)</f>
        <v>0</v>
      </c>
      <c r="Y4299" s="1" t="str">
        <f>MID(L4299,14,1)</f>
        <v/>
      </c>
      <c r="Z4299" s="2" t="str">
        <f>IF(IFERROR(FIND("PUL",M4299,1),0)&gt;1,"pulido","no")</f>
        <v>no</v>
      </c>
      <c r="AA4299" s="2" t="str">
        <f>IF(IFERROR(FIND("BIOC",M4299,1),0)&gt;1,"BIOCITY","no")</f>
        <v>no</v>
      </c>
      <c r="AB4299" s="2">
        <f>IFERROR(SEARCH("INT",F4299,1),0)+IFERROR(SEARCH("DEV",F4299,1),0)+IFERROR(SEARCH("FC",F4299,1),0)+IFERROR(SEARCH("USD",F4299,1),0)</f>
        <v>0</v>
      </c>
    </row>
    <row r="4300" spans="20:28" x14ac:dyDescent="0.2">
      <c r="T4300" s="6">
        <f>+S4300*N4300</f>
        <v>0</v>
      </c>
      <c r="U4300" s="6">
        <f>+S4300*Q4300</f>
        <v>0</v>
      </c>
      <c r="V4300" s="1" t="str">
        <f>IF(AB4300=0,IFERROR(VLOOKUP(L4300,[1]listaMateriales!A:K,11,0),"-"),"Sin producto")</f>
        <v>Sin Producto</v>
      </c>
      <c r="W4300" s="6">
        <f>+IF(OR(K4300="27",K4300="28",K4300="29"),VLOOKUP(L4300,[1]listaMateriales!A:E,5,0),0)*N4300/1000</f>
        <v>0</v>
      </c>
      <c r="X4300" s="6">
        <f>+IF(W4300=0,0,T4300/W4300)</f>
        <v>0</v>
      </c>
      <c r="Y4300" s="1" t="str">
        <f>MID(L4300,14,1)</f>
        <v/>
      </c>
      <c r="Z4300" s="2" t="str">
        <f>IF(IFERROR(FIND("PUL",M4300,1),0)&gt;1,"pulido","no")</f>
        <v>no</v>
      </c>
      <c r="AA4300" s="2" t="str">
        <f>IF(IFERROR(FIND("BIOC",M4300,1),0)&gt;1,"BIOCITY","no")</f>
        <v>no</v>
      </c>
      <c r="AB4300" s="2">
        <f>IFERROR(SEARCH("INT",F4300,1),0)+IFERROR(SEARCH("DEV",F4300,1),0)+IFERROR(SEARCH("FC",F4300,1),0)+IFERROR(SEARCH("USD",F4300,1),0)</f>
        <v>0</v>
      </c>
    </row>
    <row r="4301" spans="20:28" x14ac:dyDescent="0.2">
      <c r="T4301" s="6">
        <f>+S4301*N4301</f>
        <v>0</v>
      </c>
      <c r="U4301" s="6">
        <f>+S4301*Q4301</f>
        <v>0</v>
      </c>
      <c r="V4301" s="1" t="str">
        <f>IF(AB4301=0,IFERROR(VLOOKUP(L4301,[1]listaMateriales!A:K,11,0),"-"),"Sin producto")</f>
        <v>Sin Producto</v>
      </c>
      <c r="W4301" s="6">
        <f>+IF(OR(K4301="27",K4301="28",K4301="29"),VLOOKUP(L4301,[1]listaMateriales!A:E,5,0),0)*N4301/1000</f>
        <v>0</v>
      </c>
      <c r="X4301" s="6">
        <f>+IF(W4301=0,0,T4301/W4301)</f>
        <v>0</v>
      </c>
      <c r="Y4301" s="1" t="str">
        <f>MID(L4301,14,1)</f>
        <v/>
      </c>
      <c r="Z4301" s="2" t="str">
        <f>IF(IFERROR(FIND("PUL",M4301,1),0)&gt;1,"pulido","no")</f>
        <v>no</v>
      </c>
      <c r="AA4301" s="2" t="str">
        <f>IF(IFERROR(FIND("BIOC",M4301,1),0)&gt;1,"BIOCITY","no")</f>
        <v>no</v>
      </c>
      <c r="AB4301" s="2">
        <f>IFERROR(SEARCH("INT",F4301,1),0)+IFERROR(SEARCH("DEV",F4301,1),0)+IFERROR(SEARCH("FC",F4301,1),0)+IFERROR(SEARCH("USD",F4301,1),0)</f>
        <v>0</v>
      </c>
    </row>
    <row r="4302" spans="20:28" x14ac:dyDescent="0.2">
      <c r="T4302" s="6">
        <f>+S4302*N4302</f>
        <v>0</v>
      </c>
      <c r="U4302" s="6">
        <f>+S4302*Q4302</f>
        <v>0</v>
      </c>
      <c r="V4302" s="1" t="str">
        <f>IF(AB4302=0,IFERROR(VLOOKUP(L4302,[1]listaMateriales!A:K,11,0),"-"),"Sin producto")</f>
        <v>Sin Producto</v>
      </c>
      <c r="W4302" s="6">
        <f>+IF(OR(K4302="27",K4302="28",K4302="29"),VLOOKUP(L4302,[1]listaMateriales!A:E,5,0),0)*N4302/1000</f>
        <v>0</v>
      </c>
      <c r="X4302" s="6">
        <f>+IF(W4302=0,0,T4302/W4302)</f>
        <v>0</v>
      </c>
      <c r="Y4302" s="1" t="str">
        <f>MID(L4302,14,1)</f>
        <v/>
      </c>
      <c r="Z4302" s="2" t="str">
        <f>IF(IFERROR(FIND("PUL",M4302,1),0)&gt;1,"pulido","no")</f>
        <v>no</v>
      </c>
      <c r="AA4302" s="2" t="str">
        <f>IF(IFERROR(FIND("BIOC",M4302,1),0)&gt;1,"BIOCITY","no")</f>
        <v>no</v>
      </c>
      <c r="AB4302" s="2">
        <f>IFERROR(SEARCH("INT",F4302,1),0)+IFERROR(SEARCH("DEV",F4302,1),0)+IFERROR(SEARCH("FC",F4302,1),0)+IFERROR(SEARCH("USD",F4302,1),0)</f>
        <v>0</v>
      </c>
    </row>
    <row r="4303" spans="20:28" x14ac:dyDescent="0.2">
      <c r="T4303" s="6">
        <f>+S4303*N4303</f>
        <v>0</v>
      </c>
      <c r="U4303" s="6">
        <f>+S4303*Q4303</f>
        <v>0</v>
      </c>
      <c r="V4303" s="1" t="str">
        <f>IF(AB4303=0,IFERROR(VLOOKUP(L4303,[1]listaMateriales!A:K,11,0),"-"),"Sin producto")</f>
        <v>Sin Producto</v>
      </c>
      <c r="W4303" s="6">
        <f>+IF(OR(K4303="27",K4303="28",K4303="29"),VLOOKUP(L4303,[1]listaMateriales!A:E,5,0),0)*N4303/1000</f>
        <v>0</v>
      </c>
      <c r="X4303" s="6">
        <f>+IF(W4303=0,0,T4303/W4303)</f>
        <v>0</v>
      </c>
      <c r="Y4303" s="1" t="str">
        <f>MID(L4303,14,1)</f>
        <v/>
      </c>
      <c r="Z4303" s="2" t="str">
        <f>IF(IFERROR(FIND("PUL",M4303,1),0)&gt;1,"pulido","no")</f>
        <v>no</v>
      </c>
      <c r="AA4303" s="2" t="str">
        <f>IF(IFERROR(FIND("BIOC",M4303,1),0)&gt;1,"BIOCITY","no")</f>
        <v>no</v>
      </c>
      <c r="AB4303" s="2">
        <f>IFERROR(SEARCH("INT",F4303,1),0)+IFERROR(SEARCH("DEV",F4303,1),0)+IFERROR(SEARCH("FC",F4303,1),0)+IFERROR(SEARCH("USD",F4303,1),0)</f>
        <v>0</v>
      </c>
    </row>
    <row r="4304" spans="20:28" x14ac:dyDescent="0.2">
      <c r="T4304" s="6">
        <f>+S4304*N4304</f>
        <v>0</v>
      </c>
      <c r="U4304" s="6">
        <f>+S4304*Q4304</f>
        <v>0</v>
      </c>
      <c r="V4304" s="1" t="str">
        <f>IF(AB4304=0,IFERROR(VLOOKUP(L4304,[1]listaMateriales!A:K,11,0),"-"),"Sin producto")</f>
        <v>Sin Producto</v>
      </c>
      <c r="W4304" s="6">
        <f>+IF(OR(K4304="27",K4304="28",K4304="29"),VLOOKUP(L4304,[1]listaMateriales!A:E,5,0),0)*N4304/1000</f>
        <v>0</v>
      </c>
      <c r="X4304" s="6">
        <f>+IF(W4304=0,0,T4304/W4304)</f>
        <v>0</v>
      </c>
      <c r="Y4304" s="1" t="str">
        <f>MID(L4304,14,1)</f>
        <v/>
      </c>
      <c r="Z4304" s="2" t="str">
        <f>IF(IFERROR(FIND("PUL",M4304,1),0)&gt;1,"pulido","no")</f>
        <v>no</v>
      </c>
      <c r="AA4304" s="2" t="str">
        <f>IF(IFERROR(FIND("BIOC",M4304,1),0)&gt;1,"BIOCITY","no")</f>
        <v>no</v>
      </c>
      <c r="AB4304" s="2">
        <f>IFERROR(SEARCH("INT",F4304,1),0)+IFERROR(SEARCH("DEV",F4304,1),0)+IFERROR(SEARCH("FC",F4304,1),0)+IFERROR(SEARCH("USD",F4304,1),0)</f>
        <v>0</v>
      </c>
    </row>
    <row r="4305" spans="20:28" x14ac:dyDescent="0.2">
      <c r="T4305" s="6">
        <f>+S4305*N4305</f>
        <v>0</v>
      </c>
      <c r="U4305" s="6">
        <f>+S4305*Q4305</f>
        <v>0</v>
      </c>
      <c r="V4305" s="1" t="str">
        <f>IF(AB4305=0,IFERROR(VLOOKUP(L4305,[1]listaMateriales!A:K,11,0),"-"),"Sin producto")</f>
        <v>Sin Producto</v>
      </c>
      <c r="W4305" s="6">
        <f>+IF(OR(K4305="27",K4305="28",K4305="29"),VLOOKUP(L4305,[1]listaMateriales!A:E,5,0),0)*N4305/1000</f>
        <v>0</v>
      </c>
      <c r="X4305" s="6">
        <f>+IF(W4305=0,0,T4305/W4305)</f>
        <v>0</v>
      </c>
      <c r="Y4305" s="1" t="str">
        <f>MID(L4305,14,1)</f>
        <v/>
      </c>
      <c r="Z4305" s="2" t="str">
        <f>IF(IFERROR(FIND("PUL",M4305,1),0)&gt;1,"pulido","no")</f>
        <v>no</v>
      </c>
      <c r="AA4305" s="2" t="str">
        <f>IF(IFERROR(FIND("BIOC",M4305,1),0)&gt;1,"BIOCITY","no")</f>
        <v>no</v>
      </c>
      <c r="AB4305" s="2">
        <f>IFERROR(SEARCH("INT",F4305,1),0)+IFERROR(SEARCH("DEV",F4305,1),0)+IFERROR(SEARCH("FC",F4305,1),0)+IFERROR(SEARCH("USD",F4305,1),0)</f>
        <v>0</v>
      </c>
    </row>
    <row r="4306" spans="20:28" x14ac:dyDescent="0.2">
      <c r="T4306" s="6">
        <f>+S4306*N4306</f>
        <v>0</v>
      </c>
      <c r="U4306" s="6">
        <f>+S4306*Q4306</f>
        <v>0</v>
      </c>
      <c r="V4306" s="1" t="str">
        <f>IF(AB4306=0,IFERROR(VLOOKUP(L4306,[1]listaMateriales!A:K,11,0),"-"),"Sin producto")</f>
        <v>Sin Producto</v>
      </c>
      <c r="W4306" s="6">
        <f>+IF(OR(K4306="27",K4306="28",K4306="29"),VLOOKUP(L4306,[1]listaMateriales!A:E,5,0),0)*N4306/1000</f>
        <v>0</v>
      </c>
      <c r="X4306" s="6">
        <f>+IF(W4306=0,0,T4306/W4306)</f>
        <v>0</v>
      </c>
      <c r="Y4306" s="1" t="str">
        <f>MID(L4306,14,1)</f>
        <v/>
      </c>
      <c r="Z4306" s="2" t="str">
        <f>IF(IFERROR(FIND("PUL",M4306,1),0)&gt;1,"pulido","no")</f>
        <v>no</v>
      </c>
      <c r="AA4306" s="2" t="str">
        <f>IF(IFERROR(FIND("BIOC",M4306,1),0)&gt;1,"BIOCITY","no")</f>
        <v>no</v>
      </c>
      <c r="AB4306" s="2">
        <f>IFERROR(SEARCH("INT",F4306,1),0)+IFERROR(SEARCH("DEV",F4306,1),0)+IFERROR(SEARCH("FC",F4306,1),0)+IFERROR(SEARCH("USD",F4306,1),0)</f>
        <v>0</v>
      </c>
    </row>
    <row r="4307" spans="20:28" x14ac:dyDescent="0.2">
      <c r="T4307" s="6">
        <f>+S4307*N4307</f>
        <v>0</v>
      </c>
      <c r="U4307" s="6">
        <f>+S4307*Q4307</f>
        <v>0</v>
      </c>
      <c r="V4307" s="1" t="str">
        <f>IF(AB4307=0,IFERROR(VLOOKUP(L4307,[1]listaMateriales!A:K,11,0),"-"),"Sin producto")</f>
        <v>Sin Producto</v>
      </c>
      <c r="W4307" s="6">
        <f>+IF(OR(K4307="27",K4307="28",K4307="29"),VLOOKUP(L4307,[1]listaMateriales!A:E,5,0),0)*N4307/1000</f>
        <v>0</v>
      </c>
      <c r="X4307" s="6">
        <f>+IF(W4307=0,0,T4307/W4307)</f>
        <v>0</v>
      </c>
      <c r="Y4307" s="1" t="str">
        <f>MID(L4307,14,1)</f>
        <v/>
      </c>
      <c r="Z4307" s="2" t="str">
        <f>IF(IFERROR(FIND("PUL",M4307,1),0)&gt;1,"pulido","no")</f>
        <v>no</v>
      </c>
      <c r="AA4307" s="2" t="str">
        <f>IF(IFERROR(FIND("BIOC",M4307,1),0)&gt;1,"BIOCITY","no")</f>
        <v>no</v>
      </c>
      <c r="AB4307" s="2">
        <f>IFERROR(SEARCH("INT",F4307,1),0)+IFERROR(SEARCH("DEV",F4307,1),0)+IFERROR(SEARCH("FC",F4307,1),0)+IFERROR(SEARCH("USD",F4307,1),0)</f>
        <v>0</v>
      </c>
    </row>
    <row r="4308" spans="20:28" x14ac:dyDescent="0.2">
      <c r="T4308" s="6">
        <f>+S4308*N4308</f>
        <v>0</v>
      </c>
      <c r="U4308" s="6">
        <f>+S4308*Q4308</f>
        <v>0</v>
      </c>
      <c r="V4308" s="1" t="str">
        <f>IF(AB4308=0,IFERROR(VLOOKUP(L4308,[1]listaMateriales!A:K,11,0),"-"),"Sin producto")</f>
        <v>Sin Producto</v>
      </c>
      <c r="W4308" s="6">
        <f>+IF(OR(K4308="27",K4308="28",K4308="29"),VLOOKUP(L4308,[1]listaMateriales!A:E,5,0),0)*N4308/1000</f>
        <v>0</v>
      </c>
      <c r="X4308" s="6">
        <f>+IF(W4308=0,0,T4308/W4308)</f>
        <v>0</v>
      </c>
      <c r="Y4308" s="1" t="str">
        <f>MID(L4308,14,1)</f>
        <v/>
      </c>
      <c r="Z4308" s="2" t="str">
        <f>IF(IFERROR(FIND("PUL",M4308,1),0)&gt;1,"pulido","no")</f>
        <v>no</v>
      </c>
      <c r="AA4308" s="2" t="str">
        <f>IF(IFERROR(FIND("BIOC",M4308,1),0)&gt;1,"BIOCITY","no")</f>
        <v>no</v>
      </c>
      <c r="AB4308" s="2">
        <f>IFERROR(SEARCH("INT",F4308,1),0)+IFERROR(SEARCH("DEV",F4308,1),0)+IFERROR(SEARCH("FC",F4308,1),0)+IFERROR(SEARCH("USD",F4308,1),0)</f>
        <v>0</v>
      </c>
    </row>
    <row r="4309" spans="20:28" x14ac:dyDescent="0.2">
      <c r="T4309" s="6">
        <f>+S4309*N4309</f>
        <v>0</v>
      </c>
      <c r="U4309" s="6">
        <f>+S4309*Q4309</f>
        <v>0</v>
      </c>
      <c r="V4309" s="1" t="str">
        <f>IF(AB4309=0,IFERROR(VLOOKUP(L4309,[1]listaMateriales!A:K,11,0),"-"),"Sin producto")</f>
        <v>Sin Producto</v>
      </c>
      <c r="W4309" s="6">
        <f>+IF(OR(K4309="27",K4309="28",K4309="29"),VLOOKUP(L4309,[1]listaMateriales!A:E,5,0),0)*N4309/1000</f>
        <v>0</v>
      </c>
      <c r="X4309" s="6">
        <f>+IF(W4309=0,0,T4309/W4309)</f>
        <v>0</v>
      </c>
      <c r="Y4309" s="1" t="str">
        <f>MID(L4309,14,1)</f>
        <v/>
      </c>
      <c r="Z4309" s="2" t="str">
        <f>IF(IFERROR(FIND("PUL",M4309,1),0)&gt;1,"pulido","no")</f>
        <v>no</v>
      </c>
      <c r="AA4309" s="2" t="str">
        <f>IF(IFERROR(FIND("BIOC",M4309,1),0)&gt;1,"BIOCITY","no")</f>
        <v>no</v>
      </c>
      <c r="AB4309" s="2">
        <f>IFERROR(SEARCH("INT",F4309,1),0)+IFERROR(SEARCH("DEV",F4309,1),0)+IFERROR(SEARCH("FC",F4309,1),0)+IFERROR(SEARCH("USD",F4309,1),0)</f>
        <v>0</v>
      </c>
    </row>
    <row r="4310" spans="20:28" x14ac:dyDescent="0.2">
      <c r="T4310" s="6">
        <f>+S4310*N4310</f>
        <v>0</v>
      </c>
      <c r="U4310" s="6">
        <f>+S4310*Q4310</f>
        <v>0</v>
      </c>
      <c r="V4310" s="1" t="str">
        <f>IF(AB4310=0,IFERROR(VLOOKUP(L4310,[1]listaMateriales!A:K,11,0),"-"),"Sin producto")</f>
        <v>Sin Producto</v>
      </c>
      <c r="W4310" s="6">
        <f>+IF(OR(K4310="27",K4310="28",K4310="29"),VLOOKUP(L4310,[1]listaMateriales!A:E,5,0),0)*N4310/1000</f>
        <v>0</v>
      </c>
      <c r="X4310" s="6">
        <f>+IF(W4310=0,0,T4310/W4310)</f>
        <v>0</v>
      </c>
      <c r="Y4310" s="1" t="str">
        <f>MID(L4310,14,1)</f>
        <v/>
      </c>
      <c r="Z4310" s="2" t="str">
        <f>IF(IFERROR(FIND("PUL",M4310,1),0)&gt;1,"pulido","no")</f>
        <v>no</v>
      </c>
      <c r="AA4310" s="2" t="str">
        <f>IF(IFERROR(FIND("BIOC",M4310,1),0)&gt;1,"BIOCITY","no")</f>
        <v>no</v>
      </c>
      <c r="AB4310" s="2">
        <f>IFERROR(SEARCH("INT",F4310,1),0)+IFERROR(SEARCH("DEV",F4310,1),0)+IFERROR(SEARCH("FC",F4310,1),0)+IFERROR(SEARCH("USD",F4310,1),0)</f>
        <v>0</v>
      </c>
    </row>
    <row r="4311" spans="20:28" x14ac:dyDescent="0.2">
      <c r="T4311" s="6">
        <f>+S4311*N4311</f>
        <v>0</v>
      </c>
      <c r="U4311" s="6">
        <f>+S4311*Q4311</f>
        <v>0</v>
      </c>
      <c r="V4311" s="1" t="str">
        <f>IF(AB4311=0,IFERROR(VLOOKUP(L4311,[1]listaMateriales!A:K,11,0),"-"),"Sin producto")</f>
        <v>Sin Producto</v>
      </c>
      <c r="W4311" s="6">
        <f>+IF(OR(K4311="27",K4311="28",K4311="29"),VLOOKUP(L4311,[1]listaMateriales!A:E,5,0),0)*N4311/1000</f>
        <v>0</v>
      </c>
      <c r="X4311" s="6">
        <f>+IF(W4311=0,0,T4311/W4311)</f>
        <v>0</v>
      </c>
      <c r="Y4311" s="1" t="str">
        <f>MID(L4311,14,1)</f>
        <v/>
      </c>
      <c r="Z4311" s="2" t="str">
        <f>IF(IFERROR(FIND("PUL",M4311,1),0)&gt;1,"pulido","no")</f>
        <v>no</v>
      </c>
      <c r="AA4311" s="2" t="str">
        <f>IF(IFERROR(FIND("BIOC",M4311,1),0)&gt;1,"BIOCITY","no")</f>
        <v>no</v>
      </c>
      <c r="AB4311" s="2">
        <f>IFERROR(SEARCH("INT",F4311,1),0)+IFERROR(SEARCH("DEV",F4311,1),0)+IFERROR(SEARCH("FC",F4311,1),0)+IFERROR(SEARCH("USD",F4311,1),0)</f>
        <v>0</v>
      </c>
    </row>
    <row r="4312" spans="20:28" x14ac:dyDescent="0.2">
      <c r="T4312" s="6">
        <f>+S4312*N4312</f>
        <v>0</v>
      </c>
      <c r="U4312" s="6">
        <f>+S4312*Q4312</f>
        <v>0</v>
      </c>
      <c r="V4312" s="1" t="str">
        <f>IF(AB4312=0,IFERROR(VLOOKUP(L4312,[1]listaMateriales!A:K,11,0),"-"),"Sin producto")</f>
        <v>Sin Producto</v>
      </c>
      <c r="W4312" s="6">
        <f>+IF(OR(K4312="27",K4312="28",K4312="29"),VLOOKUP(L4312,[1]listaMateriales!A:E,5,0),0)*N4312/1000</f>
        <v>0</v>
      </c>
      <c r="X4312" s="6">
        <f>+IF(W4312=0,0,T4312/W4312)</f>
        <v>0</v>
      </c>
      <c r="Y4312" s="1" t="str">
        <f>MID(L4312,14,1)</f>
        <v/>
      </c>
      <c r="Z4312" s="2" t="str">
        <f>IF(IFERROR(FIND("PUL",M4312,1),0)&gt;1,"pulido","no")</f>
        <v>no</v>
      </c>
      <c r="AA4312" s="2" t="str">
        <f>IF(IFERROR(FIND("BIOC",M4312,1),0)&gt;1,"BIOCITY","no")</f>
        <v>no</v>
      </c>
      <c r="AB4312" s="2">
        <f>IFERROR(SEARCH("INT",F4312,1),0)+IFERROR(SEARCH("DEV",F4312,1),0)+IFERROR(SEARCH("FC",F4312,1),0)+IFERROR(SEARCH("USD",F4312,1),0)</f>
        <v>0</v>
      </c>
    </row>
    <row r="4313" spans="20:28" x14ac:dyDescent="0.2">
      <c r="T4313" s="6">
        <f>+S4313*N4313</f>
        <v>0</v>
      </c>
      <c r="U4313" s="6">
        <f>+S4313*Q4313</f>
        <v>0</v>
      </c>
      <c r="V4313" s="1" t="str">
        <f>IF(AB4313=0,IFERROR(VLOOKUP(L4313,[1]listaMateriales!A:K,11,0),"-"),"Sin producto")</f>
        <v>Sin Producto</v>
      </c>
      <c r="W4313" s="6">
        <f>+IF(OR(K4313="27",K4313="28",K4313="29"),VLOOKUP(L4313,[1]listaMateriales!A:E,5,0),0)*N4313/1000</f>
        <v>0</v>
      </c>
      <c r="X4313" s="6">
        <f>+IF(W4313=0,0,T4313/W4313)</f>
        <v>0</v>
      </c>
      <c r="Y4313" s="1" t="str">
        <f>MID(L4313,14,1)</f>
        <v/>
      </c>
      <c r="Z4313" s="2" t="str">
        <f>IF(IFERROR(FIND("PUL",M4313,1),0)&gt;1,"pulido","no")</f>
        <v>no</v>
      </c>
      <c r="AA4313" s="2" t="str">
        <f>IF(IFERROR(FIND("BIOC",M4313,1),0)&gt;1,"BIOCITY","no")</f>
        <v>no</v>
      </c>
      <c r="AB4313" s="2">
        <f>IFERROR(SEARCH("INT",F4313,1),0)+IFERROR(SEARCH("DEV",F4313,1),0)+IFERROR(SEARCH("FC",F4313,1),0)+IFERROR(SEARCH("USD",F4313,1),0)</f>
        <v>0</v>
      </c>
    </row>
    <row r="4314" spans="20:28" x14ac:dyDescent="0.2">
      <c r="T4314" s="6">
        <f>+S4314*N4314</f>
        <v>0</v>
      </c>
      <c r="U4314" s="6">
        <f>+S4314*Q4314</f>
        <v>0</v>
      </c>
      <c r="V4314" s="1" t="str">
        <f>IF(AB4314=0,IFERROR(VLOOKUP(L4314,[1]listaMateriales!A:K,11,0),"-"),"Sin producto")</f>
        <v>Sin Producto</v>
      </c>
      <c r="W4314" s="6">
        <f>+IF(OR(K4314="27",K4314="28",K4314="29"),VLOOKUP(L4314,[1]listaMateriales!A:E,5,0),0)*N4314/1000</f>
        <v>0</v>
      </c>
      <c r="X4314" s="6">
        <f>+IF(W4314=0,0,T4314/W4314)</f>
        <v>0</v>
      </c>
      <c r="Y4314" s="1" t="str">
        <f>MID(L4314,14,1)</f>
        <v/>
      </c>
      <c r="Z4314" s="2" t="str">
        <f>IF(IFERROR(FIND("PUL",M4314,1),0)&gt;1,"pulido","no")</f>
        <v>no</v>
      </c>
      <c r="AA4314" s="2" t="str">
        <f>IF(IFERROR(FIND("BIOC",M4314,1),0)&gt;1,"BIOCITY","no")</f>
        <v>no</v>
      </c>
      <c r="AB4314" s="2">
        <f>IFERROR(SEARCH("INT",F4314,1),0)+IFERROR(SEARCH("DEV",F4314,1),0)+IFERROR(SEARCH("FC",F4314,1),0)+IFERROR(SEARCH("USD",F4314,1),0)</f>
        <v>0</v>
      </c>
    </row>
    <row r="4315" spans="20:28" x14ac:dyDescent="0.2">
      <c r="T4315" s="6">
        <f>+S4315*N4315</f>
        <v>0</v>
      </c>
      <c r="U4315" s="6">
        <f>+S4315*Q4315</f>
        <v>0</v>
      </c>
      <c r="V4315" s="1" t="str">
        <f>IF(AB4315=0,IFERROR(VLOOKUP(L4315,[1]listaMateriales!A:K,11,0),"-"),"Sin producto")</f>
        <v>Sin Producto</v>
      </c>
      <c r="W4315" s="6">
        <f>+IF(OR(K4315="27",K4315="28",K4315="29"),VLOOKUP(L4315,[1]listaMateriales!A:E,5,0),0)*N4315/1000</f>
        <v>0</v>
      </c>
      <c r="X4315" s="6">
        <f>+IF(W4315=0,0,T4315/W4315)</f>
        <v>0</v>
      </c>
      <c r="Y4315" s="1" t="str">
        <f>MID(L4315,14,1)</f>
        <v/>
      </c>
      <c r="Z4315" s="2" t="str">
        <f>IF(IFERROR(FIND("PUL",M4315,1),0)&gt;1,"pulido","no")</f>
        <v>no</v>
      </c>
      <c r="AA4315" s="2" t="str">
        <f>IF(IFERROR(FIND("BIOC",M4315,1),0)&gt;1,"BIOCITY","no")</f>
        <v>no</v>
      </c>
      <c r="AB4315" s="2">
        <f>IFERROR(SEARCH("INT",F4315,1),0)+IFERROR(SEARCH("DEV",F4315,1),0)+IFERROR(SEARCH("FC",F4315,1),0)+IFERROR(SEARCH("USD",F4315,1),0)</f>
        <v>0</v>
      </c>
    </row>
    <row r="4316" spans="20:28" x14ac:dyDescent="0.2">
      <c r="T4316" s="6">
        <f>+S4316*N4316</f>
        <v>0</v>
      </c>
      <c r="U4316" s="6">
        <f>+S4316*Q4316</f>
        <v>0</v>
      </c>
      <c r="V4316" s="1" t="str">
        <f>IF(AB4316=0,IFERROR(VLOOKUP(L4316,[1]listaMateriales!A:K,11,0),"-"),"Sin producto")</f>
        <v>Sin Producto</v>
      </c>
      <c r="W4316" s="6">
        <f>+IF(OR(K4316="27",K4316="28",K4316="29"),VLOOKUP(L4316,[1]listaMateriales!A:E,5,0),0)*N4316/1000</f>
        <v>0</v>
      </c>
      <c r="X4316" s="6">
        <f>+IF(W4316=0,0,T4316/W4316)</f>
        <v>0</v>
      </c>
      <c r="Y4316" s="1" t="str">
        <f>MID(L4316,14,1)</f>
        <v/>
      </c>
      <c r="Z4316" s="2" t="str">
        <f>IF(IFERROR(FIND("PUL",M4316,1),0)&gt;1,"pulido","no")</f>
        <v>no</v>
      </c>
      <c r="AA4316" s="2" t="str">
        <f>IF(IFERROR(FIND("BIOC",M4316,1),0)&gt;1,"BIOCITY","no")</f>
        <v>no</v>
      </c>
      <c r="AB4316" s="2">
        <f>IFERROR(SEARCH("INT",F4316,1),0)+IFERROR(SEARCH("DEV",F4316,1),0)+IFERROR(SEARCH("FC",F4316,1),0)+IFERROR(SEARCH("USD",F4316,1),0)</f>
        <v>0</v>
      </c>
    </row>
    <row r="4317" spans="20:28" x14ac:dyDescent="0.2">
      <c r="T4317" s="6">
        <f>+S4317*N4317</f>
        <v>0</v>
      </c>
      <c r="U4317" s="6">
        <f>+S4317*Q4317</f>
        <v>0</v>
      </c>
      <c r="V4317" s="1" t="str">
        <f>IF(AB4317=0,IFERROR(VLOOKUP(L4317,[1]listaMateriales!A:K,11,0),"-"),"Sin producto")</f>
        <v>Sin Producto</v>
      </c>
      <c r="W4317" s="6">
        <f>+IF(OR(K4317="27",K4317="28",K4317="29"),VLOOKUP(L4317,[1]listaMateriales!A:E,5,0),0)*N4317/1000</f>
        <v>0</v>
      </c>
      <c r="X4317" s="6">
        <f>+IF(W4317=0,0,T4317/W4317)</f>
        <v>0</v>
      </c>
      <c r="Y4317" s="1" t="str">
        <f>MID(L4317,14,1)</f>
        <v/>
      </c>
      <c r="Z4317" s="2" t="str">
        <f>IF(IFERROR(FIND("PUL",M4317,1),0)&gt;1,"pulido","no")</f>
        <v>no</v>
      </c>
      <c r="AA4317" s="2" t="str">
        <f>IF(IFERROR(FIND("BIOC",M4317,1),0)&gt;1,"BIOCITY","no")</f>
        <v>no</v>
      </c>
      <c r="AB4317" s="2">
        <f>IFERROR(SEARCH("INT",F4317,1),0)+IFERROR(SEARCH("DEV",F4317,1),0)+IFERROR(SEARCH("FC",F4317,1),0)+IFERROR(SEARCH("USD",F4317,1),0)</f>
        <v>0</v>
      </c>
    </row>
    <row r="4318" spans="20:28" x14ac:dyDescent="0.2">
      <c r="T4318" s="6">
        <f>+S4318*N4318</f>
        <v>0</v>
      </c>
      <c r="U4318" s="6">
        <f>+S4318*Q4318</f>
        <v>0</v>
      </c>
      <c r="V4318" s="1" t="str">
        <f>IF(AB4318=0,IFERROR(VLOOKUP(L4318,[1]listaMateriales!A:K,11,0),"-"),"Sin producto")</f>
        <v>Sin Producto</v>
      </c>
      <c r="W4318" s="6">
        <f>+IF(OR(K4318="27",K4318="28",K4318="29"),VLOOKUP(L4318,[1]listaMateriales!A:E,5,0),0)*N4318/1000</f>
        <v>0</v>
      </c>
      <c r="X4318" s="6">
        <f>+IF(W4318=0,0,T4318/W4318)</f>
        <v>0</v>
      </c>
      <c r="Y4318" s="1" t="str">
        <f>MID(L4318,14,1)</f>
        <v/>
      </c>
      <c r="Z4318" s="2" t="str">
        <f>IF(IFERROR(FIND("PUL",M4318,1),0)&gt;1,"pulido","no")</f>
        <v>no</v>
      </c>
      <c r="AA4318" s="2" t="str">
        <f>IF(IFERROR(FIND("BIOC",M4318,1),0)&gt;1,"BIOCITY","no")</f>
        <v>no</v>
      </c>
      <c r="AB4318" s="2">
        <f>IFERROR(SEARCH("INT",F4318,1),0)+IFERROR(SEARCH("DEV",F4318,1),0)+IFERROR(SEARCH("FC",F4318,1),0)+IFERROR(SEARCH("USD",F4318,1),0)</f>
        <v>0</v>
      </c>
    </row>
    <row r="4319" spans="20:28" x14ac:dyDescent="0.2">
      <c r="T4319" s="6">
        <f>+S4319*N4319</f>
        <v>0</v>
      </c>
      <c r="U4319" s="6">
        <f>+S4319*Q4319</f>
        <v>0</v>
      </c>
      <c r="V4319" s="1" t="str">
        <f>IF(AB4319=0,IFERROR(VLOOKUP(L4319,[1]listaMateriales!A:K,11,0),"-"),"Sin producto")</f>
        <v>Sin Producto</v>
      </c>
      <c r="W4319" s="6">
        <f>+IF(OR(K4319="27",K4319="28",K4319="29"),VLOOKUP(L4319,[1]listaMateriales!A:E,5,0),0)*N4319/1000</f>
        <v>0</v>
      </c>
      <c r="X4319" s="6">
        <f>+IF(W4319=0,0,T4319/W4319)</f>
        <v>0</v>
      </c>
      <c r="Y4319" s="1" t="str">
        <f>MID(L4319,14,1)</f>
        <v/>
      </c>
      <c r="Z4319" s="2" t="str">
        <f>IF(IFERROR(FIND("PUL",M4319,1),0)&gt;1,"pulido","no")</f>
        <v>no</v>
      </c>
      <c r="AA4319" s="2" t="str">
        <f>IF(IFERROR(FIND("BIOC",M4319,1),0)&gt;1,"BIOCITY","no")</f>
        <v>no</v>
      </c>
      <c r="AB4319" s="2">
        <f>IFERROR(SEARCH("INT",F4319,1),0)+IFERROR(SEARCH("DEV",F4319,1),0)+IFERROR(SEARCH("FC",F4319,1),0)+IFERROR(SEARCH("USD",F4319,1),0)</f>
        <v>0</v>
      </c>
    </row>
    <row r="4320" spans="20:28" x14ac:dyDescent="0.2">
      <c r="T4320" s="6">
        <f>+S4320*N4320</f>
        <v>0</v>
      </c>
      <c r="U4320" s="6">
        <f>+S4320*Q4320</f>
        <v>0</v>
      </c>
      <c r="V4320" s="1" t="str">
        <f>IF(AB4320=0,IFERROR(VLOOKUP(L4320,[1]listaMateriales!A:K,11,0),"-"),"Sin producto")</f>
        <v>Sin Producto</v>
      </c>
      <c r="W4320" s="6">
        <f>+IF(OR(K4320="27",K4320="28",K4320="29"),VLOOKUP(L4320,[1]listaMateriales!A:E,5,0),0)*N4320/1000</f>
        <v>0</v>
      </c>
      <c r="X4320" s="6">
        <f>+IF(W4320=0,0,T4320/W4320)</f>
        <v>0</v>
      </c>
      <c r="Y4320" s="1" t="str">
        <f>MID(L4320,14,1)</f>
        <v/>
      </c>
      <c r="Z4320" s="2" t="str">
        <f>IF(IFERROR(FIND("PUL",M4320,1),0)&gt;1,"pulido","no")</f>
        <v>no</v>
      </c>
      <c r="AA4320" s="2" t="str">
        <f>IF(IFERROR(FIND("BIOC",M4320,1),0)&gt;1,"BIOCITY","no")</f>
        <v>no</v>
      </c>
      <c r="AB4320" s="2">
        <f>IFERROR(SEARCH("INT",F4320,1),0)+IFERROR(SEARCH("DEV",F4320,1),0)+IFERROR(SEARCH("FC",F4320,1),0)+IFERROR(SEARCH("USD",F4320,1),0)</f>
        <v>0</v>
      </c>
    </row>
    <row r="4321" spans="20:28" x14ac:dyDescent="0.2">
      <c r="T4321" s="6">
        <f>+S4321*N4321</f>
        <v>0</v>
      </c>
      <c r="U4321" s="6">
        <f>+S4321*Q4321</f>
        <v>0</v>
      </c>
      <c r="V4321" s="1" t="str">
        <f>IF(AB4321=0,IFERROR(VLOOKUP(L4321,[1]listaMateriales!A:K,11,0),"-"),"Sin producto")</f>
        <v>Sin Producto</v>
      </c>
      <c r="W4321" s="6">
        <f>+IF(OR(K4321="27",K4321="28",K4321="29"),VLOOKUP(L4321,[1]listaMateriales!A:E,5,0),0)*N4321/1000</f>
        <v>0</v>
      </c>
      <c r="X4321" s="6">
        <f>+IF(W4321=0,0,T4321/W4321)</f>
        <v>0</v>
      </c>
      <c r="Y4321" s="1" t="str">
        <f>MID(L4321,14,1)</f>
        <v/>
      </c>
      <c r="Z4321" s="2" t="str">
        <f>IF(IFERROR(FIND("PUL",M4321,1),0)&gt;1,"pulido","no")</f>
        <v>no</v>
      </c>
      <c r="AA4321" s="2" t="str">
        <f>IF(IFERROR(FIND("BIOC",M4321,1),0)&gt;1,"BIOCITY","no")</f>
        <v>no</v>
      </c>
      <c r="AB4321" s="2">
        <f>IFERROR(SEARCH("INT",F4321,1),0)+IFERROR(SEARCH("DEV",F4321,1),0)+IFERROR(SEARCH("FC",F4321,1),0)+IFERROR(SEARCH("USD",F4321,1),0)</f>
        <v>0</v>
      </c>
    </row>
    <row r="4322" spans="20:28" x14ac:dyDescent="0.2">
      <c r="T4322" s="6">
        <f>+S4322*N4322</f>
        <v>0</v>
      </c>
      <c r="U4322" s="6">
        <f>+S4322*Q4322</f>
        <v>0</v>
      </c>
      <c r="V4322" s="1" t="str">
        <f>IF(AB4322=0,IFERROR(VLOOKUP(L4322,[1]listaMateriales!A:K,11,0),"-"),"Sin producto")</f>
        <v>Sin Producto</v>
      </c>
      <c r="W4322" s="6">
        <f>+IF(OR(K4322="27",K4322="28",K4322="29"),VLOOKUP(L4322,[1]listaMateriales!A:E,5,0),0)*N4322/1000</f>
        <v>0</v>
      </c>
      <c r="X4322" s="6">
        <f>+IF(W4322=0,0,T4322/W4322)</f>
        <v>0</v>
      </c>
      <c r="Y4322" s="1" t="str">
        <f>MID(L4322,14,1)</f>
        <v/>
      </c>
      <c r="Z4322" s="2" t="str">
        <f>IF(IFERROR(FIND("PUL",M4322,1),0)&gt;1,"pulido","no")</f>
        <v>no</v>
      </c>
      <c r="AA4322" s="2" t="str">
        <f>IF(IFERROR(FIND("BIOC",M4322,1),0)&gt;1,"BIOCITY","no")</f>
        <v>no</v>
      </c>
      <c r="AB4322" s="2">
        <f>IFERROR(SEARCH("INT",F4322,1),0)+IFERROR(SEARCH("DEV",F4322,1),0)+IFERROR(SEARCH("FC",F4322,1),0)+IFERROR(SEARCH("USD",F4322,1),0)</f>
        <v>0</v>
      </c>
    </row>
    <row r="4323" spans="20:28" x14ac:dyDescent="0.2">
      <c r="T4323" s="6">
        <f>+S4323*N4323</f>
        <v>0</v>
      </c>
      <c r="U4323" s="6">
        <f>+S4323*Q4323</f>
        <v>0</v>
      </c>
      <c r="V4323" s="1" t="str">
        <f>IF(AB4323=0,IFERROR(VLOOKUP(L4323,[1]listaMateriales!A:K,11,0),"-"),"Sin producto")</f>
        <v>Sin Producto</v>
      </c>
      <c r="W4323" s="6">
        <f>+IF(OR(K4323="27",K4323="28",K4323="29"),VLOOKUP(L4323,[1]listaMateriales!A:E,5,0),0)*N4323/1000</f>
        <v>0</v>
      </c>
      <c r="X4323" s="6">
        <f>+IF(W4323=0,0,T4323/W4323)</f>
        <v>0</v>
      </c>
      <c r="Y4323" s="1" t="str">
        <f>MID(L4323,14,1)</f>
        <v/>
      </c>
      <c r="Z4323" s="2" t="str">
        <f>IF(IFERROR(FIND("PUL",M4323,1),0)&gt;1,"pulido","no")</f>
        <v>no</v>
      </c>
      <c r="AA4323" s="2" t="str">
        <f>IF(IFERROR(FIND("BIOC",M4323,1),0)&gt;1,"BIOCITY","no")</f>
        <v>no</v>
      </c>
      <c r="AB4323" s="2">
        <f>IFERROR(SEARCH("INT",F4323,1),0)+IFERROR(SEARCH("DEV",F4323,1),0)+IFERROR(SEARCH("FC",F4323,1),0)+IFERROR(SEARCH("USD",F4323,1),0)</f>
        <v>0</v>
      </c>
    </row>
    <row r="4324" spans="20:28" x14ac:dyDescent="0.2">
      <c r="T4324" s="6">
        <f>+S4324*N4324</f>
        <v>0</v>
      </c>
      <c r="U4324" s="6">
        <f>+S4324*Q4324</f>
        <v>0</v>
      </c>
      <c r="V4324" s="1" t="str">
        <f>IF(AB4324=0,IFERROR(VLOOKUP(L4324,[1]listaMateriales!A:K,11,0),"-"),"Sin producto")</f>
        <v>Sin Producto</v>
      </c>
      <c r="W4324" s="6">
        <f>+IF(OR(K4324="27",K4324="28",K4324="29"),VLOOKUP(L4324,[1]listaMateriales!A:E,5,0),0)*N4324/1000</f>
        <v>0</v>
      </c>
      <c r="X4324" s="6">
        <f>+IF(W4324=0,0,T4324/W4324)</f>
        <v>0</v>
      </c>
      <c r="Y4324" s="1" t="str">
        <f>MID(L4324,14,1)</f>
        <v/>
      </c>
      <c r="Z4324" s="2" t="str">
        <f>IF(IFERROR(FIND("PUL",M4324,1),0)&gt;1,"pulido","no")</f>
        <v>no</v>
      </c>
      <c r="AA4324" s="2" t="str">
        <f>IF(IFERROR(FIND("BIOC",M4324,1),0)&gt;1,"BIOCITY","no")</f>
        <v>no</v>
      </c>
      <c r="AB4324" s="2">
        <f>IFERROR(SEARCH("INT",F4324,1),0)+IFERROR(SEARCH("DEV",F4324,1),0)+IFERROR(SEARCH("FC",F4324,1),0)+IFERROR(SEARCH("USD",F4324,1),0)</f>
        <v>0</v>
      </c>
    </row>
    <row r="4325" spans="20:28" x14ac:dyDescent="0.2">
      <c r="T4325" s="6">
        <f>+S4325*N4325</f>
        <v>0</v>
      </c>
      <c r="U4325" s="6">
        <f>+S4325*Q4325</f>
        <v>0</v>
      </c>
      <c r="V4325" s="1" t="str">
        <f>IF(AB4325=0,IFERROR(VLOOKUP(L4325,[1]listaMateriales!A:K,11,0),"-"),"Sin producto")</f>
        <v>Sin Producto</v>
      </c>
      <c r="W4325" s="6">
        <f>+IF(OR(K4325="27",K4325="28",K4325="29"),VLOOKUP(L4325,[1]listaMateriales!A:E,5,0),0)*N4325/1000</f>
        <v>0</v>
      </c>
      <c r="X4325" s="6">
        <f>+IF(W4325=0,0,T4325/W4325)</f>
        <v>0</v>
      </c>
      <c r="Y4325" s="1" t="str">
        <f>MID(L4325,14,1)</f>
        <v/>
      </c>
      <c r="Z4325" s="2" t="str">
        <f>IF(IFERROR(FIND("PUL",M4325,1),0)&gt;1,"pulido","no")</f>
        <v>no</v>
      </c>
      <c r="AA4325" s="2" t="str">
        <f>IF(IFERROR(FIND("BIOC",M4325,1),0)&gt;1,"BIOCITY","no")</f>
        <v>no</v>
      </c>
      <c r="AB4325" s="2">
        <f>IFERROR(SEARCH("INT",F4325,1),0)+IFERROR(SEARCH("DEV",F4325,1),0)+IFERROR(SEARCH("FC",F4325,1),0)+IFERROR(SEARCH("USD",F4325,1),0)</f>
        <v>0</v>
      </c>
    </row>
    <row r="4326" spans="20:28" x14ac:dyDescent="0.2">
      <c r="T4326" s="6">
        <f>+S4326*N4326</f>
        <v>0</v>
      </c>
      <c r="U4326" s="6">
        <f>+S4326*Q4326</f>
        <v>0</v>
      </c>
      <c r="V4326" s="1" t="str">
        <f>IF(AB4326=0,IFERROR(VLOOKUP(L4326,[1]listaMateriales!A:K,11,0),"-"),"Sin producto")</f>
        <v>Sin Producto</v>
      </c>
      <c r="W4326" s="6">
        <f>+IF(OR(K4326="27",K4326="28",K4326="29"),VLOOKUP(L4326,[1]listaMateriales!A:E,5,0),0)*N4326/1000</f>
        <v>0</v>
      </c>
      <c r="X4326" s="6">
        <f>+IF(W4326=0,0,T4326/W4326)</f>
        <v>0</v>
      </c>
      <c r="Y4326" s="1" t="str">
        <f>MID(L4326,14,1)</f>
        <v/>
      </c>
      <c r="Z4326" s="2" t="str">
        <f>IF(IFERROR(FIND("PUL",M4326,1),0)&gt;1,"pulido","no")</f>
        <v>no</v>
      </c>
      <c r="AA4326" s="2" t="str">
        <f>IF(IFERROR(FIND("BIOC",M4326,1),0)&gt;1,"BIOCITY","no")</f>
        <v>no</v>
      </c>
      <c r="AB4326" s="2">
        <f>IFERROR(SEARCH("INT",F4326,1),0)+IFERROR(SEARCH("DEV",F4326,1),0)+IFERROR(SEARCH("FC",F4326,1),0)+IFERROR(SEARCH("USD",F4326,1),0)</f>
        <v>0</v>
      </c>
    </row>
    <row r="4327" spans="20:28" x14ac:dyDescent="0.2">
      <c r="T4327" s="6">
        <f>+S4327*N4327</f>
        <v>0</v>
      </c>
      <c r="U4327" s="6">
        <f>+S4327*Q4327</f>
        <v>0</v>
      </c>
      <c r="V4327" s="1" t="str">
        <f>IF(AB4327=0,IFERROR(VLOOKUP(L4327,[1]listaMateriales!A:K,11,0),"-"),"Sin producto")</f>
        <v>Sin Producto</v>
      </c>
      <c r="W4327" s="6">
        <f>+IF(OR(K4327="27",K4327="28",K4327="29"),VLOOKUP(L4327,[1]listaMateriales!A:E,5,0),0)*N4327/1000</f>
        <v>0</v>
      </c>
      <c r="X4327" s="6">
        <f>+IF(W4327=0,0,T4327/W4327)</f>
        <v>0</v>
      </c>
      <c r="Y4327" s="1" t="str">
        <f>MID(L4327,14,1)</f>
        <v/>
      </c>
      <c r="Z4327" s="2" t="str">
        <f>IF(IFERROR(FIND("PUL",M4327,1),0)&gt;1,"pulido","no")</f>
        <v>no</v>
      </c>
      <c r="AA4327" s="2" t="str">
        <f>IF(IFERROR(FIND("BIOC",M4327,1),0)&gt;1,"BIOCITY","no")</f>
        <v>no</v>
      </c>
      <c r="AB4327" s="2">
        <f>IFERROR(SEARCH("INT",F4327,1),0)+IFERROR(SEARCH("DEV",F4327,1),0)+IFERROR(SEARCH("FC",F4327,1),0)+IFERROR(SEARCH("USD",F4327,1),0)</f>
        <v>0</v>
      </c>
    </row>
    <row r="4328" spans="20:28" x14ac:dyDescent="0.2">
      <c r="T4328" s="6">
        <f>+S4328*N4328</f>
        <v>0</v>
      </c>
      <c r="U4328" s="6">
        <f>+S4328*Q4328</f>
        <v>0</v>
      </c>
      <c r="V4328" s="1" t="str">
        <f>IF(AB4328=0,IFERROR(VLOOKUP(L4328,[1]listaMateriales!A:K,11,0),"-"),"Sin producto")</f>
        <v>Sin Producto</v>
      </c>
      <c r="W4328" s="6">
        <f>+IF(OR(K4328="27",K4328="28",K4328="29"),VLOOKUP(L4328,[1]listaMateriales!A:E,5,0),0)*N4328/1000</f>
        <v>0</v>
      </c>
      <c r="X4328" s="6">
        <f>+IF(W4328=0,0,T4328/W4328)</f>
        <v>0</v>
      </c>
      <c r="Y4328" s="1" t="str">
        <f>MID(L4328,14,1)</f>
        <v/>
      </c>
      <c r="Z4328" s="2" t="str">
        <f>IF(IFERROR(FIND("PUL",M4328,1),0)&gt;1,"pulido","no")</f>
        <v>no</v>
      </c>
      <c r="AA4328" s="2" t="str">
        <f>IF(IFERROR(FIND("BIOC",M4328,1),0)&gt;1,"BIOCITY","no")</f>
        <v>no</v>
      </c>
      <c r="AB4328" s="2">
        <f>IFERROR(SEARCH("INT",F4328,1),0)+IFERROR(SEARCH("DEV",F4328,1),0)+IFERROR(SEARCH("FC",F4328,1),0)+IFERROR(SEARCH("USD",F4328,1),0)</f>
        <v>0</v>
      </c>
    </row>
    <row r="4329" spans="20:28" x14ac:dyDescent="0.2">
      <c r="T4329" s="6">
        <f>+S4329*N4329</f>
        <v>0</v>
      </c>
      <c r="U4329" s="6">
        <f>+S4329*Q4329</f>
        <v>0</v>
      </c>
      <c r="V4329" s="1" t="str">
        <f>IF(AB4329=0,IFERROR(VLOOKUP(L4329,[1]listaMateriales!A:K,11,0),"-"),"Sin producto")</f>
        <v>Sin Producto</v>
      </c>
      <c r="W4329" s="6">
        <f>+IF(OR(K4329="27",K4329="28",K4329="29"),VLOOKUP(L4329,[1]listaMateriales!A:E,5,0),0)*N4329/1000</f>
        <v>0</v>
      </c>
      <c r="X4329" s="6">
        <f>+IF(W4329=0,0,T4329/W4329)</f>
        <v>0</v>
      </c>
      <c r="Y4329" s="1" t="str">
        <f>MID(L4329,14,1)</f>
        <v/>
      </c>
      <c r="Z4329" s="2" t="str">
        <f>IF(IFERROR(FIND("PUL",M4329,1),0)&gt;1,"pulido","no")</f>
        <v>no</v>
      </c>
      <c r="AA4329" s="2" t="str">
        <f>IF(IFERROR(FIND("BIOC",M4329,1),0)&gt;1,"BIOCITY","no")</f>
        <v>no</v>
      </c>
      <c r="AB4329" s="2">
        <f>IFERROR(SEARCH("INT",F4329,1),0)+IFERROR(SEARCH("DEV",F4329,1),0)+IFERROR(SEARCH("FC",F4329,1),0)+IFERROR(SEARCH("USD",F4329,1),0)</f>
        <v>0</v>
      </c>
    </row>
    <row r="4330" spans="20:28" x14ac:dyDescent="0.2">
      <c r="T4330" s="6">
        <f>+S4330*N4330</f>
        <v>0</v>
      </c>
      <c r="U4330" s="6">
        <f>+S4330*Q4330</f>
        <v>0</v>
      </c>
      <c r="V4330" s="1" t="str">
        <f>IF(AB4330=0,IFERROR(VLOOKUP(L4330,[1]listaMateriales!A:K,11,0),"-"),"Sin producto")</f>
        <v>Sin Producto</v>
      </c>
      <c r="W4330" s="6">
        <f>+IF(OR(K4330="27",K4330="28",K4330="29"),VLOOKUP(L4330,[1]listaMateriales!A:E,5,0),0)*N4330/1000</f>
        <v>0</v>
      </c>
      <c r="X4330" s="6">
        <f>+IF(W4330=0,0,T4330/W4330)</f>
        <v>0</v>
      </c>
      <c r="Y4330" s="1" t="str">
        <f>MID(L4330,14,1)</f>
        <v/>
      </c>
      <c r="Z4330" s="2" t="str">
        <f>IF(IFERROR(FIND("PUL",M4330,1),0)&gt;1,"pulido","no")</f>
        <v>no</v>
      </c>
      <c r="AA4330" s="2" t="str">
        <f>IF(IFERROR(FIND("BIOC",M4330,1),0)&gt;1,"BIOCITY","no")</f>
        <v>no</v>
      </c>
      <c r="AB4330" s="2">
        <f>IFERROR(SEARCH("INT",F4330,1),0)+IFERROR(SEARCH("DEV",F4330,1),0)+IFERROR(SEARCH("FC",F4330,1),0)+IFERROR(SEARCH("USD",F4330,1),0)</f>
        <v>0</v>
      </c>
    </row>
    <row r="4331" spans="20:28" x14ac:dyDescent="0.2">
      <c r="T4331" s="6">
        <f>+S4331*N4331</f>
        <v>0</v>
      </c>
      <c r="U4331" s="6">
        <f>+S4331*Q4331</f>
        <v>0</v>
      </c>
      <c r="V4331" s="1" t="str">
        <f>IF(AB4331=0,IFERROR(VLOOKUP(L4331,[1]listaMateriales!A:K,11,0),"-"),"Sin producto")</f>
        <v>Sin Producto</v>
      </c>
      <c r="W4331" s="6">
        <f>+IF(OR(K4331="27",K4331="28",K4331="29"),VLOOKUP(L4331,[1]listaMateriales!A:E,5,0),0)*N4331/1000</f>
        <v>0</v>
      </c>
      <c r="X4331" s="6">
        <f>+IF(W4331=0,0,T4331/W4331)</f>
        <v>0</v>
      </c>
      <c r="Y4331" s="1" t="str">
        <f>MID(L4331,14,1)</f>
        <v/>
      </c>
      <c r="Z4331" s="2" t="str">
        <f>IF(IFERROR(FIND("PUL",M4331,1),0)&gt;1,"pulido","no")</f>
        <v>no</v>
      </c>
      <c r="AA4331" s="2" t="str">
        <f>IF(IFERROR(FIND("BIOC",M4331,1),0)&gt;1,"BIOCITY","no")</f>
        <v>no</v>
      </c>
      <c r="AB4331" s="2">
        <f>IFERROR(SEARCH("INT",F4331,1),0)+IFERROR(SEARCH("DEV",F4331,1),0)+IFERROR(SEARCH("FC",F4331,1),0)+IFERROR(SEARCH("USD",F4331,1),0)</f>
        <v>0</v>
      </c>
    </row>
    <row r="4332" spans="20:28" x14ac:dyDescent="0.2">
      <c r="T4332" s="6">
        <f>+S4332*N4332</f>
        <v>0</v>
      </c>
      <c r="U4332" s="6">
        <f>+S4332*Q4332</f>
        <v>0</v>
      </c>
      <c r="V4332" s="1" t="str">
        <f>IF(AB4332=0,IFERROR(VLOOKUP(L4332,[1]listaMateriales!A:K,11,0),"-"),"Sin producto")</f>
        <v>Sin Producto</v>
      </c>
      <c r="W4332" s="6">
        <f>+IF(OR(K4332="27",K4332="28",K4332="29"),VLOOKUP(L4332,[1]listaMateriales!A:E,5,0),0)*N4332/1000</f>
        <v>0</v>
      </c>
      <c r="X4332" s="6">
        <f>+IF(W4332=0,0,T4332/W4332)</f>
        <v>0</v>
      </c>
      <c r="Y4332" s="1" t="str">
        <f>MID(L4332,14,1)</f>
        <v/>
      </c>
      <c r="Z4332" s="2" t="str">
        <f>IF(IFERROR(FIND("PUL",M4332,1),0)&gt;1,"pulido","no")</f>
        <v>no</v>
      </c>
      <c r="AA4332" s="2" t="str">
        <f>IF(IFERROR(FIND("BIOC",M4332,1),0)&gt;1,"BIOCITY","no")</f>
        <v>no</v>
      </c>
      <c r="AB4332" s="2">
        <f>IFERROR(SEARCH("INT",F4332,1),0)+IFERROR(SEARCH("DEV",F4332,1),0)+IFERROR(SEARCH("FC",F4332,1),0)+IFERROR(SEARCH("USD",F4332,1),0)</f>
        <v>0</v>
      </c>
    </row>
    <row r="4333" spans="20:28" x14ac:dyDescent="0.2">
      <c r="T4333" s="6">
        <f>+S4333*N4333</f>
        <v>0</v>
      </c>
      <c r="U4333" s="6">
        <f>+S4333*Q4333</f>
        <v>0</v>
      </c>
      <c r="V4333" s="1" t="str">
        <f>IF(AB4333=0,IFERROR(VLOOKUP(L4333,[1]listaMateriales!A:K,11,0),"-"),"Sin producto")</f>
        <v>Sin Producto</v>
      </c>
      <c r="W4333" s="6">
        <f>+IF(OR(K4333="27",K4333="28",K4333="29"),VLOOKUP(L4333,[1]listaMateriales!A:E,5,0),0)*N4333/1000</f>
        <v>0</v>
      </c>
      <c r="X4333" s="6">
        <f>+IF(W4333=0,0,T4333/W4333)</f>
        <v>0</v>
      </c>
      <c r="Y4333" s="1" t="str">
        <f>MID(L4333,14,1)</f>
        <v/>
      </c>
      <c r="Z4333" s="2" t="str">
        <f>IF(IFERROR(FIND("PUL",M4333,1),0)&gt;1,"pulido","no")</f>
        <v>no</v>
      </c>
      <c r="AA4333" s="2" t="str">
        <f>IF(IFERROR(FIND("BIOC",M4333,1),0)&gt;1,"BIOCITY","no")</f>
        <v>no</v>
      </c>
      <c r="AB4333" s="2">
        <f>IFERROR(SEARCH("INT",F4333,1),0)+IFERROR(SEARCH("DEV",F4333,1),0)+IFERROR(SEARCH("FC",F4333,1),0)+IFERROR(SEARCH("USD",F4333,1),0)</f>
        <v>0</v>
      </c>
    </row>
    <row r="4334" spans="20:28" x14ac:dyDescent="0.2">
      <c r="T4334" s="6">
        <f>+S4334*N4334</f>
        <v>0</v>
      </c>
      <c r="U4334" s="6">
        <f>+S4334*Q4334</f>
        <v>0</v>
      </c>
      <c r="V4334" s="1" t="str">
        <f>IF(AB4334=0,IFERROR(VLOOKUP(L4334,[1]listaMateriales!A:K,11,0),"-"),"Sin producto")</f>
        <v>Sin Producto</v>
      </c>
      <c r="W4334" s="6">
        <f>+IF(OR(K4334="27",K4334="28",K4334="29"),VLOOKUP(L4334,[1]listaMateriales!A:E,5,0),0)*N4334/1000</f>
        <v>0</v>
      </c>
      <c r="X4334" s="6">
        <f>+IF(W4334=0,0,T4334/W4334)</f>
        <v>0</v>
      </c>
      <c r="Y4334" s="1" t="str">
        <f>MID(L4334,14,1)</f>
        <v/>
      </c>
      <c r="Z4334" s="2" t="str">
        <f>IF(IFERROR(FIND("PUL",M4334,1),0)&gt;1,"pulido","no")</f>
        <v>no</v>
      </c>
      <c r="AA4334" s="2" t="str">
        <f>IF(IFERROR(FIND("BIOC",M4334,1),0)&gt;1,"BIOCITY","no")</f>
        <v>no</v>
      </c>
      <c r="AB4334" s="2">
        <f>IFERROR(SEARCH("INT",F4334,1),0)+IFERROR(SEARCH("DEV",F4334,1),0)+IFERROR(SEARCH("FC",F4334,1),0)+IFERROR(SEARCH("USD",F4334,1),0)</f>
        <v>0</v>
      </c>
    </row>
    <row r="4335" spans="20:28" x14ac:dyDescent="0.2">
      <c r="T4335" s="6">
        <f>+S4335*N4335</f>
        <v>0</v>
      </c>
      <c r="U4335" s="6">
        <f>+S4335*Q4335</f>
        <v>0</v>
      </c>
      <c r="V4335" s="1" t="str">
        <f>IF(AB4335=0,IFERROR(VLOOKUP(L4335,[1]listaMateriales!A:K,11,0),"-"),"Sin producto")</f>
        <v>Sin Producto</v>
      </c>
      <c r="W4335" s="6">
        <f>+IF(OR(K4335="27",K4335="28",K4335="29"),VLOOKUP(L4335,[1]listaMateriales!A:E,5,0),0)*N4335/1000</f>
        <v>0</v>
      </c>
      <c r="X4335" s="6">
        <f>+IF(W4335=0,0,T4335/W4335)</f>
        <v>0</v>
      </c>
      <c r="Y4335" s="1" t="str">
        <f>MID(L4335,14,1)</f>
        <v/>
      </c>
      <c r="Z4335" s="2" t="str">
        <f>IF(IFERROR(FIND("PUL",M4335,1),0)&gt;1,"pulido","no")</f>
        <v>no</v>
      </c>
      <c r="AA4335" s="2" t="str">
        <f>IF(IFERROR(FIND("BIOC",M4335,1),0)&gt;1,"BIOCITY","no")</f>
        <v>no</v>
      </c>
      <c r="AB4335" s="2">
        <f>IFERROR(SEARCH("INT",F4335,1),0)+IFERROR(SEARCH("DEV",F4335,1),0)+IFERROR(SEARCH("FC",F4335,1),0)+IFERROR(SEARCH("USD",F4335,1),0)</f>
        <v>0</v>
      </c>
    </row>
    <row r="4336" spans="20:28" x14ac:dyDescent="0.2">
      <c r="T4336" s="6">
        <f>+S4336*N4336</f>
        <v>0</v>
      </c>
      <c r="U4336" s="6">
        <f>+S4336*Q4336</f>
        <v>0</v>
      </c>
      <c r="V4336" s="1" t="str">
        <f>IF(AB4336=0,IFERROR(VLOOKUP(L4336,[1]listaMateriales!A:K,11,0),"-"),"Sin producto")</f>
        <v>Sin Producto</v>
      </c>
      <c r="W4336" s="6">
        <f>+IF(OR(K4336="27",K4336="28",K4336="29"),VLOOKUP(L4336,[1]listaMateriales!A:E,5,0),0)*N4336/1000</f>
        <v>0</v>
      </c>
      <c r="X4336" s="6">
        <f>+IF(W4336=0,0,T4336/W4336)</f>
        <v>0</v>
      </c>
      <c r="Y4336" s="1" t="str">
        <f>MID(L4336,14,1)</f>
        <v/>
      </c>
      <c r="Z4336" s="2" t="str">
        <f>IF(IFERROR(FIND("PUL",M4336,1),0)&gt;1,"pulido","no")</f>
        <v>no</v>
      </c>
      <c r="AA4336" s="2" t="str">
        <f>IF(IFERROR(FIND("BIOC",M4336,1),0)&gt;1,"BIOCITY","no")</f>
        <v>no</v>
      </c>
      <c r="AB4336" s="2">
        <f>IFERROR(SEARCH("INT",F4336,1),0)+IFERROR(SEARCH("DEV",F4336,1),0)+IFERROR(SEARCH("FC",F4336,1),0)+IFERROR(SEARCH("USD",F4336,1),0)</f>
        <v>0</v>
      </c>
    </row>
    <row r="4337" spans="20:28" x14ac:dyDescent="0.2">
      <c r="T4337" s="6">
        <f>+S4337*N4337</f>
        <v>0</v>
      </c>
      <c r="U4337" s="6">
        <f>+S4337*Q4337</f>
        <v>0</v>
      </c>
      <c r="V4337" s="1" t="str">
        <f>IF(AB4337=0,IFERROR(VLOOKUP(L4337,[1]listaMateriales!A:K,11,0),"-"),"Sin producto")</f>
        <v>Sin Producto</v>
      </c>
      <c r="W4337" s="6">
        <f>+IF(OR(K4337="27",K4337="28",K4337="29"),VLOOKUP(L4337,[1]listaMateriales!A:E,5,0),0)*N4337/1000</f>
        <v>0</v>
      </c>
      <c r="X4337" s="6">
        <f>+IF(W4337=0,0,T4337/W4337)</f>
        <v>0</v>
      </c>
      <c r="Y4337" s="1" t="str">
        <f>MID(L4337,14,1)</f>
        <v/>
      </c>
      <c r="Z4337" s="2" t="str">
        <f>IF(IFERROR(FIND("PUL",M4337,1),0)&gt;1,"pulido","no")</f>
        <v>no</v>
      </c>
      <c r="AA4337" s="2" t="str">
        <f>IF(IFERROR(FIND("BIOC",M4337,1),0)&gt;1,"BIOCITY","no")</f>
        <v>no</v>
      </c>
      <c r="AB4337" s="2">
        <f>IFERROR(SEARCH("INT",F4337,1),0)+IFERROR(SEARCH("DEV",F4337,1),0)+IFERROR(SEARCH("FC",F4337,1),0)+IFERROR(SEARCH("USD",F4337,1),0)</f>
        <v>0</v>
      </c>
    </row>
    <row r="4338" spans="20:28" x14ac:dyDescent="0.2">
      <c r="T4338" s="6">
        <f>+S4338*N4338</f>
        <v>0</v>
      </c>
      <c r="U4338" s="6">
        <f>+S4338*Q4338</f>
        <v>0</v>
      </c>
      <c r="V4338" s="1" t="str">
        <f>IF(AB4338=0,IFERROR(VLOOKUP(L4338,[1]listaMateriales!A:K,11,0),"-"),"Sin producto")</f>
        <v>Sin Producto</v>
      </c>
      <c r="W4338" s="6">
        <f>+IF(OR(K4338="27",K4338="28",K4338="29"),VLOOKUP(L4338,[1]listaMateriales!A:E,5,0),0)*N4338/1000</f>
        <v>0</v>
      </c>
      <c r="X4338" s="6">
        <f>+IF(W4338=0,0,T4338/W4338)</f>
        <v>0</v>
      </c>
      <c r="Y4338" s="1" t="str">
        <f>MID(L4338,14,1)</f>
        <v/>
      </c>
      <c r="Z4338" s="2" t="str">
        <f>IF(IFERROR(FIND("PUL",M4338,1),0)&gt;1,"pulido","no")</f>
        <v>no</v>
      </c>
      <c r="AA4338" s="2" t="str">
        <f>IF(IFERROR(FIND("BIOC",M4338,1),0)&gt;1,"BIOCITY","no")</f>
        <v>no</v>
      </c>
      <c r="AB4338" s="2">
        <f>IFERROR(SEARCH("INT",F4338,1),0)+IFERROR(SEARCH("DEV",F4338,1),0)+IFERROR(SEARCH("FC",F4338,1),0)+IFERROR(SEARCH("USD",F4338,1),0)</f>
        <v>0</v>
      </c>
    </row>
    <row r="4339" spans="20:28" x14ac:dyDescent="0.2">
      <c r="T4339" s="6">
        <f>+S4339*N4339</f>
        <v>0</v>
      </c>
      <c r="U4339" s="6">
        <f>+S4339*Q4339</f>
        <v>0</v>
      </c>
      <c r="V4339" s="1" t="str">
        <f>IF(AB4339=0,IFERROR(VLOOKUP(L4339,[1]listaMateriales!A:K,11,0),"-"),"Sin producto")</f>
        <v>Sin Producto</v>
      </c>
      <c r="W4339" s="6">
        <f>+IF(OR(K4339="27",K4339="28",K4339="29"),VLOOKUP(L4339,[1]listaMateriales!A:E,5,0),0)*N4339/1000</f>
        <v>0</v>
      </c>
      <c r="X4339" s="6">
        <f>+IF(W4339=0,0,T4339/W4339)</f>
        <v>0</v>
      </c>
      <c r="Y4339" s="1" t="str">
        <f>MID(L4339,14,1)</f>
        <v/>
      </c>
      <c r="Z4339" s="2" t="str">
        <f>IF(IFERROR(FIND("PUL",M4339,1),0)&gt;1,"pulido","no")</f>
        <v>no</v>
      </c>
      <c r="AA4339" s="2" t="str">
        <f>IF(IFERROR(FIND("BIOC",M4339,1),0)&gt;1,"BIOCITY","no")</f>
        <v>no</v>
      </c>
      <c r="AB4339" s="2">
        <f>IFERROR(SEARCH("INT",F4339,1),0)+IFERROR(SEARCH("DEV",F4339,1),0)+IFERROR(SEARCH("FC",F4339,1),0)+IFERROR(SEARCH("USD",F4339,1),0)</f>
        <v>0</v>
      </c>
    </row>
    <row r="4340" spans="20:28" x14ac:dyDescent="0.2">
      <c r="T4340" s="6">
        <f>+S4340*N4340</f>
        <v>0</v>
      </c>
      <c r="U4340" s="6">
        <f>+S4340*Q4340</f>
        <v>0</v>
      </c>
      <c r="V4340" s="1" t="str">
        <f>IF(AB4340=0,IFERROR(VLOOKUP(L4340,[1]listaMateriales!A:K,11,0),"-"),"Sin producto")</f>
        <v>Sin Producto</v>
      </c>
      <c r="W4340" s="6">
        <f>+IF(OR(K4340="27",K4340="28",K4340="29"),VLOOKUP(L4340,[1]listaMateriales!A:E,5,0),0)*N4340/1000</f>
        <v>0</v>
      </c>
      <c r="X4340" s="6">
        <f>+IF(W4340=0,0,T4340/W4340)</f>
        <v>0</v>
      </c>
      <c r="Y4340" s="1" t="str">
        <f>MID(L4340,14,1)</f>
        <v/>
      </c>
      <c r="Z4340" s="2" t="str">
        <f>IF(IFERROR(FIND("PUL",M4340,1),0)&gt;1,"pulido","no")</f>
        <v>no</v>
      </c>
      <c r="AA4340" s="2" t="str">
        <f>IF(IFERROR(FIND("BIOC",M4340,1),0)&gt;1,"BIOCITY","no")</f>
        <v>no</v>
      </c>
      <c r="AB4340" s="2">
        <f>IFERROR(SEARCH("INT",F4340,1),0)+IFERROR(SEARCH("DEV",F4340,1),0)+IFERROR(SEARCH("FC",F4340,1),0)+IFERROR(SEARCH("USD",F4340,1),0)</f>
        <v>0</v>
      </c>
    </row>
    <row r="4341" spans="20:28" x14ac:dyDescent="0.2">
      <c r="T4341" s="6">
        <f>+S4341*N4341</f>
        <v>0</v>
      </c>
      <c r="U4341" s="6">
        <f>+S4341*Q4341</f>
        <v>0</v>
      </c>
      <c r="V4341" s="1" t="str">
        <f>IF(AB4341=0,IFERROR(VLOOKUP(L4341,[1]listaMateriales!A:K,11,0),"-"),"Sin producto")</f>
        <v>Sin Producto</v>
      </c>
      <c r="W4341" s="6">
        <f>+IF(OR(K4341="27",K4341="28",K4341="29"),VLOOKUP(L4341,[1]listaMateriales!A:E,5,0),0)*N4341/1000</f>
        <v>0</v>
      </c>
      <c r="X4341" s="6">
        <f>+IF(W4341=0,0,T4341/W4341)</f>
        <v>0</v>
      </c>
      <c r="Y4341" s="1" t="str">
        <f>MID(L4341,14,1)</f>
        <v/>
      </c>
      <c r="Z4341" s="2" t="str">
        <f>IF(IFERROR(FIND("PUL",M4341,1),0)&gt;1,"pulido","no")</f>
        <v>no</v>
      </c>
      <c r="AA4341" s="2" t="str">
        <f>IF(IFERROR(FIND("BIOC",M4341,1),0)&gt;1,"BIOCITY","no")</f>
        <v>no</v>
      </c>
      <c r="AB4341" s="2">
        <f>IFERROR(SEARCH("INT",F4341,1),0)+IFERROR(SEARCH("DEV",F4341,1),0)+IFERROR(SEARCH("FC",F4341,1),0)+IFERROR(SEARCH("USD",F4341,1),0)</f>
        <v>0</v>
      </c>
    </row>
    <row r="4342" spans="20:28" x14ac:dyDescent="0.2">
      <c r="T4342" s="6">
        <f>+S4342*N4342</f>
        <v>0</v>
      </c>
      <c r="U4342" s="6">
        <f>+S4342*Q4342</f>
        <v>0</v>
      </c>
      <c r="V4342" s="1" t="str">
        <f>IF(AB4342=0,IFERROR(VLOOKUP(L4342,[1]listaMateriales!A:K,11,0),"-"),"Sin producto")</f>
        <v>Sin Producto</v>
      </c>
      <c r="W4342" s="6">
        <f>+IF(OR(K4342="27",K4342="28",K4342="29"),VLOOKUP(L4342,[1]listaMateriales!A:E,5,0),0)*N4342/1000</f>
        <v>0</v>
      </c>
      <c r="X4342" s="6">
        <f>+IF(W4342=0,0,T4342/W4342)</f>
        <v>0</v>
      </c>
      <c r="Y4342" s="1" t="str">
        <f>MID(L4342,14,1)</f>
        <v/>
      </c>
      <c r="Z4342" s="2" t="str">
        <f>IF(IFERROR(FIND("PUL",M4342,1),0)&gt;1,"pulido","no")</f>
        <v>no</v>
      </c>
      <c r="AA4342" s="2" t="str">
        <f>IF(IFERROR(FIND("BIOC",M4342,1),0)&gt;1,"BIOCITY","no")</f>
        <v>no</v>
      </c>
      <c r="AB4342" s="2">
        <f>IFERROR(SEARCH("INT",F4342,1),0)+IFERROR(SEARCH("DEV",F4342,1),0)+IFERROR(SEARCH("FC",F4342,1),0)+IFERROR(SEARCH("USD",F4342,1),0)</f>
        <v>0</v>
      </c>
    </row>
    <row r="4343" spans="20:28" x14ac:dyDescent="0.2">
      <c r="T4343" s="6">
        <f>+S4343*N4343</f>
        <v>0</v>
      </c>
      <c r="U4343" s="6">
        <f>+S4343*Q4343</f>
        <v>0</v>
      </c>
      <c r="V4343" s="1" t="str">
        <f>IF(AB4343=0,IFERROR(VLOOKUP(L4343,[1]listaMateriales!A:K,11,0),"-"),"Sin producto")</f>
        <v>Sin Producto</v>
      </c>
      <c r="W4343" s="6">
        <f>+IF(OR(K4343="27",K4343="28",K4343="29"),VLOOKUP(L4343,[1]listaMateriales!A:E,5,0),0)*N4343/1000</f>
        <v>0</v>
      </c>
      <c r="X4343" s="6">
        <f>+IF(W4343=0,0,T4343/W4343)</f>
        <v>0</v>
      </c>
      <c r="Y4343" s="1" t="str">
        <f>MID(L4343,14,1)</f>
        <v/>
      </c>
      <c r="Z4343" s="2" t="str">
        <f>IF(IFERROR(FIND("PUL",M4343,1),0)&gt;1,"pulido","no")</f>
        <v>no</v>
      </c>
      <c r="AA4343" s="2" t="str">
        <f>IF(IFERROR(FIND("BIOC",M4343,1),0)&gt;1,"BIOCITY","no")</f>
        <v>no</v>
      </c>
      <c r="AB4343" s="2">
        <f>IFERROR(SEARCH("INT",F4343,1),0)+IFERROR(SEARCH("DEV",F4343,1),0)+IFERROR(SEARCH("FC",F4343,1),0)+IFERROR(SEARCH("USD",F4343,1),0)</f>
        <v>0</v>
      </c>
    </row>
    <row r="4344" spans="20:28" x14ac:dyDescent="0.2">
      <c r="T4344" s="6">
        <f>+S4344*N4344</f>
        <v>0</v>
      </c>
      <c r="U4344" s="6">
        <f>+S4344*Q4344</f>
        <v>0</v>
      </c>
      <c r="V4344" s="1" t="str">
        <f>IF(AB4344=0,IFERROR(VLOOKUP(L4344,[1]listaMateriales!A:K,11,0),"-"),"Sin producto")</f>
        <v>Sin Producto</v>
      </c>
      <c r="W4344" s="6">
        <f>+IF(OR(K4344="27",K4344="28",K4344="29"),VLOOKUP(L4344,[1]listaMateriales!A:E,5,0),0)*N4344/1000</f>
        <v>0</v>
      </c>
      <c r="X4344" s="6">
        <f>+IF(W4344=0,0,T4344/W4344)</f>
        <v>0</v>
      </c>
      <c r="Y4344" s="1" t="str">
        <f>MID(L4344,14,1)</f>
        <v/>
      </c>
      <c r="Z4344" s="2" t="str">
        <f>IF(IFERROR(FIND("PUL",M4344,1),0)&gt;1,"pulido","no")</f>
        <v>no</v>
      </c>
      <c r="AA4344" s="2" t="str">
        <f>IF(IFERROR(FIND("BIOC",M4344,1),0)&gt;1,"BIOCITY","no")</f>
        <v>no</v>
      </c>
      <c r="AB4344" s="2">
        <f>IFERROR(SEARCH("INT",F4344,1),0)+IFERROR(SEARCH("DEV",F4344,1),0)+IFERROR(SEARCH("FC",F4344,1),0)+IFERROR(SEARCH("USD",F4344,1),0)</f>
        <v>0</v>
      </c>
    </row>
    <row r="4345" spans="20:28" x14ac:dyDescent="0.2">
      <c r="T4345" s="6">
        <f>+S4345*N4345</f>
        <v>0</v>
      </c>
      <c r="U4345" s="6">
        <f>+S4345*Q4345</f>
        <v>0</v>
      </c>
      <c r="V4345" s="1" t="str">
        <f>IF(AB4345=0,IFERROR(VLOOKUP(L4345,[1]listaMateriales!A:K,11,0),"-"),"Sin producto")</f>
        <v>Sin Producto</v>
      </c>
      <c r="W4345" s="6">
        <f>+IF(OR(K4345="27",K4345="28",K4345="29"),VLOOKUP(L4345,[1]listaMateriales!A:E,5,0),0)*N4345/1000</f>
        <v>0</v>
      </c>
      <c r="X4345" s="6">
        <f>+IF(W4345=0,0,T4345/W4345)</f>
        <v>0</v>
      </c>
      <c r="Y4345" s="1" t="str">
        <f>MID(L4345,14,1)</f>
        <v/>
      </c>
      <c r="Z4345" s="2" t="str">
        <f>IF(IFERROR(FIND("PUL",M4345,1),0)&gt;1,"pulido","no")</f>
        <v>no</v>
      </c>
      <c r="AA4345" s="2" t="str">
        <f>IF(IFERROR(FIND("BIOC",M4345,1),0)&gt;1,"BIOCITY","no")</f>
        <v>no</v>
      </c>
      <c r="AB4345" s="2">
        <f>IFERROR(SEARCH("INT",F4345,1),0)+IFERROR(SEARCH("DEV",F4345,1),0)+IFERROR(SEARCH("FC",F4345,1),0)+IFERROR(SEARCH("USD",F4345,1),0)</f>
        <v>0</v>
      </c>
    </row>
    <row r="4346" spans="20:28" x14ac:dyDescent="0.2">
      <c r="T4346" s="6">
        <f>+S4346*N4346</f>
        <v>0</v>
      </c>
      <c r="U4346" s="6">
        <f>+S4346*Q4346</f>
        <v>0</v>
      </c>
      <c r="V4346" s="1" t="str">
        <f>IF(AB4346=0,IFERROR(VLOOKUP(L4346,[1]listaMateriales!A:K,11,0),"-"),"Sin producto")</f>
        <v>Sin Producto</v>
      </c>
      <c r="W4346" s="6">
        <f>+IF(OR(K4346="27",K4346="28",K4346="29"),VLOOKUP(L4346,[1]listaMateriales!A:E,5,0),0)*N4346/1000</f>
        <v>0</v>
      </c>
      <c r="X4346" s="6">
        <f>+IF(W4346=0,0,T4346/W4346)</f>
        <v>0</v>
      </c>
      <c r="Y4346" s="1" t="str">
        <f>MID(L4346,14,1)</f>
        <v/>
      </c>
      <c r="Z4346" s="2" t="str">
        <f>IF(IFERROR(FIND("PUL",M4346,1),0)&gt;1,"pulido","no")</f>
        <v>no</v>
      </c>
      <c r="AA4346" s="2" t="str">
        <f>IF(IFERROR(FIND("BIOC",M4346,1),0)&gt;1,"BIOCITY","no")</f>
        <v>no</v>
      </c>
      <c r="AB4346" s="2">
        <f>IFERROR(SEARCH("INT",F4346,1),0)+IFERROR(SEARCH("DEV",F4346,1),0)+IFERROR(SEARCH("FC",F4346,1),0)+IFERROR(SEARCH("USD",F4346,1),0)</f>
        <v>0</v>
      </c>
    </row>
    <row r="4347" spans="20:28" x14ac:dyDescent="0.2">
      <c r="T4347" s="6">
        <f>+S4347*N4347</f>
        <v>0</v>
      </c>
      <c r="U4347" s="6">
        <f>+S4347*Q4347</f>
        <v>0</v>
      </c>
      <c r="V4347" s="1" t="str">
        <f>IF(AB4347=0,IFERROR(VLOOKUP(L4347,[1]listaMateriales!A:K,11,0),"-"),"Sin producto")</f>
        <v>Sin Producto</v>
      </c>
      <c r="W4347" s="6">
        <f>+IF(OR(K4347="27",K4347="28",K4347="29"),VLOOKUP(L4347,[1]listaMateriales!A:E,5,0),0)*N4347/1000</f>
        <v>0</v>
      </c>
      <c r="X4347" s="6">
        <f>+IF(W4347=0,0,T4347/W4347)</f>
        <v>0</v>
      </c>
      <c r="Y4347" s="1" t="str">
        <f>MID(L4347,14,1)</f>
        <v/>
      </c>
      <c r="Z4347" s="2" t="str">
        <f>IF(IFERROR(FIND("PUL",M4347,1),0)&gt;1,"pulido","no")</f>
        <v>no</v>
      </c>
      <c r="AA4347" s="2" t="str">
        <f>IF(IFERROR(FIND("BIOC",M4347,1),0)&gt;1,"BIOCITY","no")</f>
        <v>no</v>
      </c>
      <c r="AB4347" s="2">
        <f>IFERROR(SEARCH("INT",F4347,1),0)+IFERROR(SEARCH("DEV",F4347,1),0)+IFERROR(SEARCH("FC",F4347,1),0)+IFERROR(SEARCH("USD",F4347,1),0)</f>
        <v>0</v>
      </c>
    </row>
    <row r="4348" spans="20:28" x14ac:dyDescent="0.2">
      <c r="T4348" s="6">
        <f>+S4348*N4348</f>
        <v>0</v>
      </c>
      <c r="U4348" s="6">
        <f>+S4348*Q4348</f>
        <v>0</v>
      </c>
      <c r="V4348" s="1" t="str">
        <f>IF(AB4348=0,IFERROR(VLOOKUP(L4348,[1]listaMateriales!A:K,11,0),"-"),"Sin producto")</f>
        <v>Sin Producto</v>
      </c>
      <c r="W4348" s="6">
        <f>+IF(OR(K4348="27",K4348="28",K4348="29"),VLOOKUP(L4348,[1]listaMateriales!A:E,5,0),0)*N4348/1000</f>
        <v>0</v>
      </c>
      <c r="X4348" s="6">
        <f>+IF(W4348=0,0,T4348/W4348)</f>
        <v>0</v>
      </c>
      <c r="Y4348" s="1" t="str">
        <f>MID(L4348,14,1)</f>
        <v/>
      </c>
      <c r="Z4348" s="2" t="str">
        <f>IF(IFERROR(FIND("PUL",M4348,1),0)&gt;1,"pulido","no")</f>
        <v>no</v>
      </c>
      <c r="AA4348" s="2" t="str">
        <f>IF(IFERROR(FIND("BIOC",M4348,1),0)&gt;1,"BIOCITY","no")</f>
        <v>no</v>
      </c>
      <c r="AB4348" s="2">
        <f>IFERROR(SEARCH("INT",F4348,1),0)+IFERROR(SEARCH("DEV",F4348,1),0)+IFERROR(SEARCH("FC",F4348,1),0)+IFERROR(SEARCH("USD",F4348,1),0)</f>
        <v>0</v>
      </c>
    </row>
    <row r="4349" spans="20:28" x14ac:dyDescent="0.2">
      <c r="T4349" s="6">
        <f>+S4349*N4349</f>
        <v>0</v>
      </c>
      <c r="U4349" s="6">
        <f>+S4349*Q4349</f>
        <v>0</v>
      </c>
      <c r="V4349" s="1" t="str">
        <f>IF(AB4349=0,IFERROR(VLOOKUP(L4349,[1]listaMateriales!A:K,11,0),"-"),"Sin producto")</f>
        <v>Sin Producto</v>
      </c>
      <c r="W4349" s="6">
        <f>+IF(OR(K4349="27",K4349="28",K4349="29"),VLOOKUP(L4349,[1]listaMateriales!A:E,5,0),0)*N4349/1000</f>
        <v>0</v>
      </c>
      <c r="X4349" s="6">
        <f>+IF(W4349=0,0,T4349/W4349)</f>
        <v>0</v>
      </c>
      <c r="Y4349" s="1" t="str">
        <f>MID(L4349,14,1)</f>
        <v/>
      </c>
      <c r="Z4349" s="2" t="str">
        <f>IF(IFERROR(FIND("PUL",M4349,1),0)&gt;1,"pulido","no")</f>
        <v>no</v>
      </c>
      <c r="AA4349" s="2" t="str">
        <f>IF(IFERROR(FIND("BIOC",M4349,1),0)&gt;1,"BIOCITY","no")</f>
        <v>no</v>
      </c>
      <c r="AB4349" s="2">
        <f>IFERROR(SEARCH("INT",F4349,1),0)+IFERROR(SEARCH("DEV",F4349,1),0)+IFERROR(SEARCH("FC",F4349,1),0)+IFERROR(SEARCH("USD",F4349,1),0)</f>
        <v>0</v>
      </c>
    </row>
    <row r="4350" spans="20:28" x14ac:dyDescent="0.2">
      <c r="T4350" s="6">
        <f>+S4350*N4350</f>
        <v>0</v>
      </c>
      <c r="U4350" s="6">
        <f>+S4350*Q4350</f>
        <v>0</v>
      </c>
      <c r="V4350" s="1" t="str">
        <f>IF(AB4350=0,IFERROR(VLOOKUP(L4350,[1]listaMateriales!A:K,11,0),"-"),"Sin producto")</f>
        <v>Sin Producto</v>
      </c>
      <c r="W4350" s="6">
        <f>+IF(OR(K4350="27",K4350="28",K4350="29"),VLOOKUP(L4350,[1]listaMateriales!A:E,5,0),0)*N4350/1000</f>
        <v>0</v>
      </c>
      <c r="X4350" s="6">
        <f>+IF(W4350=0,0,T4350/W4350)</f>
        <v>0</v>
      </c>
      <c r="Y4350" s="1" t="str">
        <f>MID(L4350,14,1)</f>
        <v/>
      </c>
      <c r="Z4350" s="2" t="str">
        <f>IF(IFERROR(FIND("PUL",M4350,1),0)&gt;1,"pulido","no")</f>
        <v>no</v>
      </c>
      <c r="AA4350" s="2" t="str">
        <f>IF(IFERROR(FIND("BIOC",M4350,1),0)&gt;1,"BIOCITY","no")</f>
        <v>no</v>
      </c>
      <c r="AB4350" s="2">
        <f>IFERROR(SEARCH("INT",F4350,1),0)+IFERROR(SEARCH("DEV",F4350,1),0)+IFERROR(SEARCH("FC",F4350,1),0)+IFERROR(SEARCH("USD",F4350,1),0)</f>
        <v>0</v>
      </c>
    </row>
    <row r="4351" spans="20:28" x14ac:dyDescent="0.2">
      <c r="T4351" s="6">
        <f>+S4351*N4351</f>
        <v>0</v>
      </c>
      <c r="U4351" s="6">
        <f>+S4351*Q4351</f>
        <v>0</v>
      </c>
      <c r="V4351" s="1" t="str">
        <f>IF(AB4351=0,IFERROR(VLOOKUP(L4351,[1]listaMateriales!A:K,11,0),"-"),"Sin producto")</f>
        <v>Sin Producto</v>
      </c>
      <c r="W4351" s="6">
        <f>+IF(OR(K4351="27",K4351="28",K4351="29"),VLOOKUP(L4351,[1]listaMateriales!A:E,5,0),0)*N4351/1000</f>
        <v>0</v>
      </c>
      <c r="X4351" s="6">
        <f>+IF(W4351=0,0,T4351/W4351)</f>
        <v>0</v>
      </c>
      <c r="Y4351" s="1" t="str">
        <f>MID(L4351,14,1)</f>
        <v/>
      </c>
      <c r="Z4351" s="2" t="str">
        <f>IF(IFERROR(FIND("PUL",M4351,1),0)&gt;1,"pulido","no")</f>
        <v>no</v>
      </c>
      <c r="AA4351" s="2" t="str">
        <f>IF(IFERROR(FIND("BIOC",M4351,1),0)&gt;1,"BIOCITY","no")</f>
        <v>no</v>
      </c>
      <c r="AB4351" s="2">
        <f>IFERROR(SEARCH("INT",F4351,1),0)+IFERROR(SEARCH("DEV",F4351,1),0)+IFERROR(SEARCH("FC",F4351,1),0)+IFERROR(SEARCH("USD",F4351,1),0)</f>
        <v>0</v>
      </c>
    </row>
    <row r="4352" spans="20:28" x14ac:dyDescent="0.2">
      <c r="T4352" s="6">
        <f>+S4352*N4352</f>
        <v>0</v>
      </c>
      <c r="U4352" s="6">
        <f>+S4352*Q4352</f>
        <v>0</v>
      </c>
      <c r="V4352" s="1" t="str">
        <f>IF(AB4352=0,IFERROR(VLOOKUP(L4352,[1]listaMateriales!A:K,11,0),"-"),"Sin producto")</f>
        <v>Sin Producto</v>
      </c>
      <c r="W4352" s="6">
        <f>+IF(OR(K4352="27",K4352="28",K4352="29"),VLOOKUP(L4352,[1]listaMateriales!A:E,5,0),0)*N4352/1000</f>
        <v>0</v>
      </c>
      <c r="X4352" s="6">
        <f>+IF(W4352=0,0,T4352/W4352)</f>
        <v>0</v>
      </c>
      <c r="Y4352" s="1" t="str">
        <f>MID(L4352,14,1)</f>
        <v/>
      </c>
      <c r="Z4352" s="2" t="str">
        <f>IF(IFERROR(FIND("PUL",M4352,1),0)&gt;1,"pulido","no")</f>
        <v>no</v>
      </c>
      <c r="AA4352" s="2" t="str">
        <f>IF(IFERROR(FIND("BIOC",M4352,1),0)&gt;1,"BIOCITY","no")</f>
        <v>no</v>
      </c>
      <c r="AB4352" s="2">
        <f>IFERROR(SEARCH("INT",F4352,1),0)+IFERROR(SEARCH("DEV",F4352,1),0)+IFERROR(SEARCH("FC",F4352,1),0)+IFERROR(SEARCH("USD",F4352,1),0)</f>
        <v>0</v>
      </c>
    </row>
    <row r="4353" spans="20:28" x14ac:dyDescent="0.2">
      <c r="T4353" s="6">
        <f>+S4353*N4353</f>
        <v>0</v>
      </c>
      <c r="U4353" s="6">
        <f>+S4353*Q4353</f>
        <v>0</v>
      </c>
      <c r="V4353" s="1" t="str">
        <f>IF(AB4353=0,IFERROR(VLOOKUP(L4353,[1]listaMateriales!A:K,11,0),"-"),"Sin producto")</f>
        <v>Sin Producto</v>
      </c>
      <c r="W4353" s="6">
        <f>+IF(OR(K4353="27",K4353="28",K4353="29"),VLOOKUP(L4353,[1]listaMateriales!A:E,5,0),0)*N4353/1000</f>
        <v>0</v>
      </c>
      <c r="X4353" s="6">
        <f>+IF(W4353=0,0,T4353/W4353)</f>
        <v>0</v>
      </c>
      <c r="Y4353" s="1" t="str">
        <f>MID(L4353,14,1)</f>
        <v/>
      </c>
      <c r="Z4353" s="2" t="str">
        <f>IF(IFERROR(FIND("PUL",M4353,1),0)&gt;1,"pulido","no")</f>
        <v>no</v>
      </c>
      <c r="AA4353" s="2" t="str">
        <f>IF(IFERROR(FIND("BIOC",M4353,1),0)&gt;1,"BIOCITY","no")</f>
        <v>no</v>
      </c>
      <c r="AB4353" s="2">
        <f>IFERROR(SEARCH("INT",F4353,1),0)+IFERROR(SEARCH("DEV",F4353,1),0)+IFERROR(SEARCH("FC",F4353,1),0)+IFERROR(SEARCH("USD",F4353,1),0)</f>
        <v>0</v>
      </c>
    </row>
    <row r="4354" spans="20:28" x14ac:dyDescent="0.2">
      <c r="T4354" s="6">
        <f>+S4354*N4354</f>
        <v>0</v>
      </c>
      <c r="U4354" s="6">
        <f>+S4354*Q4354</f>
        <v>0</v>
      </c>
      <c r="V4354" s="1" t="str">
        <f>IF(AB4354=0,IFERROR(VLOOKUP(L4354,[1]listaMateriales!A:K,11,0),"-"),"Sin producto")</f>
        <v>Sin Producto</v>
      </c>
      <c r="W4354" s="6">
        <f>+IF(OR(K4354="27",K4354="28",K4354="29"),VLOOKUP(L4354,[1]listaMateriales!A:E,5,0),0)*N4354/1000</f>
        <v>0</v>
      </c>
      <c r="X4354" s="6">
        <f>+IF(W4354=0,0,T4354/W4354)</f>
        <v>0</v>
      </c>
      <c r="Y4354" s="1" t="str">
        <f>MID(L4354,14,1)</f>
        <v/>
      </c>
      <c r="Z4354" s="2" t="str">
        <f>IF(IFERROR(FIND("PUL",M4354,1),0)&gt;1,"pulido","no")</f>
        <v>no</v>
      </c>
      <c r="AA4354" s="2" t="str">
        <f>IF(IFERROR(FIND("BIOC",M4354,1),0)&gt;1,"BIOCITY","no")</f>
        <v>no</v>
      </c>
      <c r="AB4354" s="2">
        <f>IFERROR(SEARCH("INT",F4354,1),0)+IFERROR(SEARCH("DEV",F4354,1),0)+IFERROR(SEARCH("FC",F4354,1),0)+IFERROR(SEARCH("USD",F4354,1),0)</f>
        <v>0</v>
      </c>
    </row>
    <row r="4355" spans="20:28" x14ac:dyDescent="0.2">
      <c r="T4355" s="6">
        <f>+S4355*N4355</f>
        <v>0</v>
      </c>
      <c r="U4355" s="6">
        <f>+S4355*Q4355</f>
        <v>0</v>
      </c>
      <c r="V4355" s="1" t="str">
        <f>IF(AB4355=0,IFERROR(VLOOKUP(L4355,[1]listaMateriales!A:K,11,0),"-"),"Sin producto")</f>
        <v>Sin Producto</v>
      </c>
      <c r="W4355" s="6">
        <f>+IF(OR(K4355="27",K4355="28",K4355="29"),VLOOKUP(L4355,[1]listaMateriales!A:E,5,0),0)*N4355/1000</f>
        <v>0</v>
      </c>
      <c r="X4355" s="6">
        <f>+IF(W4355=0,0,T4355/W4355)</f>
        <v>0</v>
      </c>
      <c r="Y4355" s="1" t="str">
        <f>MID(L4355,14,1)</f>
        <v/>
      </c>
      <c r="Z4355" s="2" t="str">
        <f>IF(IFERROR(FIND("PUL",M4355,1),0)&gt;1,"pulido","no")</f>
        <v>no</v>
      </c>
      <c r="AA4355" s="2" t="str">
        <f>IF(IFERROR(FIND("BIOC",M4355,1),0)&gt;1,"BIOCITY","no")</f>
        <v>no</v>
      </c>
      <c r="AB4355" s="2">
        <f>IFERROR(SEARCH("INT",F4355,1),0)+IFERROR(SEARCH("DEV",F4355,1),0)+IFERROR(SEARCH("FC",F4355,1),0)+IFERROR(SEARCH("USD",F4355,1),0)</f>
        <v>0</v>
      </c>
    </row>
    <row r="4356" spans="20:28" x14ac:dyDescent="0.2">
      <c r="T4356" s="6">
        <f>+S4356*N4356</f>
        <v>0</v>
      </c>
      <c r="U4356" s="6">
        <f>+S4356*Q4356</f>
        <v>0</v>
      </c>
      <c r="V4356" s="1" t="str">
        <f>IF(AB4356=0,IFERROR(VLOOKUP(L4356,[1]listaMateriales!A:K,11,0),"-"),"Sin producto")</f>
        <v>Sin Producto</v>
      </c>
      <c r="W4356" s="6">
        <f>+IF(OR(K4356="27",K4356="28",K4356="29"),VLOOKUP(L4356,[1]listaMateriales!A:E,5,0),0)*N4356/1000</f>
        <v>0</v>
      </c>
      <c r="X4356" s="6">
        <f>+IF(W4356=0,0,T4356/W4356)</f>
        <v>0</v>
      </c>
      <c r="Y4356" s="1" t="str">
        <f>MID(L4356,14,1)</f>
        <v/>
      </c>
      <c r="Z4356" s="2" t="str">
        <f>IF(IFERROR(FIND("PUL",M4356,1),0)&gt;1,"pulido","no")</f>
        <v>no</v>
      </c>
      <c r="AA4356" s="2" t="str">
        <f>IF(IFERROR(FIND("BIOC",M4356,1),0)&gt;1,"BIOCITY","no")</f>
        <v>no</v>
      </c>
      <c r="AB4356" s="2">
        <f>IFERROR(SEARCH("INT",F4356,1),0)+IFERROR(SEARCH("DEV",F4356,1),0)+IFERROR(SEARCH("FC",F4356,1),0)+IFERROR(SEARCH("USD",F4356,1),0)</f>
        <v>0</v>
      </c>
    </row>
    <row r="4357" spans="20:28" x14ac:dyDescent="0.2">
      <c r="T4357" s="6">
        <f>+S4357*N4357</f>
        <v>0</v>
      </c>
      <c r="U4357" s="6">
        <f>+S4357*Q4357</f>
        <v>0</v>
      </c>
      <c r="V4357" s="1" t="str">
        <f>IF(AB4357=0,IFERROR(VLOOKUP(L4357,[1]listaMateriales!A:K,11,0),"-"),"Sin producto")</f>
        <v>Sin Producto</v>
      </c>
      <c r="W4357" s="6">
        <f>+IF(OR(K4357="27",K4357="28",K4357="29"),VLOOKUP(L4357,[1]listaMateriales!A:E,5,0),0)*N4357/1000</f>
        <v>0</v>
      </c>
      <c r="X4357" s="6">
        <f>+IF(W4357=0,0,T4357/W4357)</f>
        <v>0</v>
      </c>
      <c r="Y4357" s="1" t="str">
        <f>MID(L4357,14,1)</f>
        <v/>
      </c>
      <c r="Z4357" s="2" t="str">
        <f>IF(IFERROR(FIND("PUL",M4357,1),0)&gt;1,"pulido","no")</f>
        <v>no</v>
      </c>
      <c r="AA4357" s="2" t="str">
        <f>IF(IFERROR(FIND("BIOC",M4357,1),0)&gt;1,"BIOCITY","no")</f>
        <v>no</v>
      </c>
      <c r="AB4357" s="2">
        <f>IFERROR(SEARCH("INT",F4357,1),0)+IFERROR(SEARCH("DEV",F4357,1),0)+IFERROR(SEARCH("FC",F4357,1),0)+IFERROR(SEARCH("USD",F4357,1),0)</f>
        <v>0</v>
      </c>
    </row>
    <row r="4358" spans="20:28" x14ac:dyDescent="0.2">
      <c r="T4358" s="6">
        <f>+S4358*N4358</f>
        <v>0</v>
      </c>
      <c r="U4358" s="6">
        <f>+S4358*Q4358</f>
        <v>0</v>
      </c>
      <c r="V4358" s="1" t="str">
        <f>IF(AB4358=0,IFERROR(VLOOKUP(L4358,[1]listaMateriales!A:K,11,0),"-"),"Sin producto")</f>
        <v>Sin Producto</v>
      </c>
      <c r="W4358" s="6">
        <f>+IF(OR(K4358="27",K4358="28",K4358="29"),VLOOKUP(L4358,[1]listaMateriales!A:E,5,0),0)*N4358/1000</f>
        <v>0</v>
      </c>
      <c r="X4358" s="6">
        <f>+IF(W4358=0,0,T4358/W4358)</f>
        <v>0</v>
      </c>
      <c r="Y4358" s="1" t="str">
        <f>MID(L4358,14,1)</f>
        <v/>
      </c>
      <c r="Z4358" s="2" t="str">
        <f>IF(IFERROR(FIND("PUL",M4358,1),0)&gt;1,"pulido","no")</f>
        <v>no</v>
      </c>
      <c r="AA4358" s="2" t="str">
        <f>IF(IFERROR(FIND("BIOC",M4358,1),0)&gt;1,"BIOCITY","no")</f>
        <v>no</v>
      </c>
      <c r="AB4358" s="2">
        <f>IFERROR(SEARCH("INT",F4358,1),0)+IFERROR(SEARCH("DEV",F4358,1),0)+IFERROR(SEARCH("FC",F4358,1),0)+IFERROR(SEARCH("USD",F4358,1),0)</f>
        <v>0</v>
      </c>
    </row>
    <row r="4359" spans="20:28" x14ac:dyDescent="0.2">
      <c r="T4359" s="6">
        <f>+S4359*N4359</f>
        <v>0</v>
      </c>
      <c r="U4359" s="6">
        <f>+S4359*Q4359</f>
        <v>0</v>
      </c>
      <c r="V4359" s="1" t="str">
        <f>IF(AB4359=0,IFERROR(VLOOKUP(L4359,[1]listaMateriales!A:K,11,0),"-"),"Sin producto")</f>
        <v>Sin Producto</v>
      </c>
      <c r="W4359" s="6">
        <f>+IF(OR(K4359="27",K4359="28",K4359="29"),VLOOKUP(L4359,[1]listaMateriales!A:E,5,0),0)*N4359/1000</f>
        <v>0</v>
      </c>
      <c r="X4359" s="6">
        <f>+IF(W4359=0,0,T4359/W4359)</f>
        <v>0</v>
      </c>
      <c r="Y4359" s="1" t="str">
        <f>MID(L4359,14,1)</f>
        <v/>
      </c>
      <c r="Z4359" s="2" t="str">
        <f>IF(IFERROR(FIND("PUL",M4359,1),0)&gt;1,"pulido","no")</f>
        <v>no</v>
      </c>
      <c r="AA4359" s="2" t="str">
        <f>IF(IFERROR(FIND("BIOC",M4359,1),0)&gt;1,"BIOCITY","no")</f>
        <v>no</v>
      </c>
      <c r="AB4359" s="2">
        <f>IFERROR(SEARCH("INT",F4359,1),0)+IFERROR(SEARCH("DEV",F4359,1),0)+IFERROR(SEARCH("FC",F4359,1),0)+IFERROR(SEARCH("USD",F4359,1),0)</f>
        <v>0</v>
      </c>
    </row>
    <row r="4360" spans="20:28" x14ac:dyDescent="0.2">
      <c r="T4360" s="6">
        <f>+S4360*N4360</f>
        <v>0</v>
      </c>
      <c r="U4360" s="6">
        <f>+S4360*Q4360</f>
        <v>0</v>
      </c>
      <c r="V4360" s="1" t="str">
        <f>IF(AB4360=0,IFERROR(VLOOKUP(L4360,[1]listaMateriales!A:K,11,0),"-"),"Sin producto")</f>
        <v>Sin Producto</v>
      </c>
      <c r="W4360" s="6">
        <f>+IF(OR(K4360="27",K4360="28",K4360="29"),VLOOKUP(L4360,[1]listaMateriales!A:E,5,0),0)*N4360/1000</f>
        <v>0</v>
      </c>
      <c r="X4360" s="6">
        <f>+IF(W4360=0,0,T4360/W4360)</f>
        <v>0</v>
      </c>
      <c r="Y4360" s="1" t="str">
        <f>MID(L4360,14,1)</f>
        <v/>
      </c>
      <c r="Z4360" s="2" t="str">
        <f>IF(IFERROR(FIND("PUL",M4360,1),0)&gt;1,"pulido","no")</f>
        <v>no</v>
      </c>
      <c r="AA4360" s="2" t="str">
        <f>IF(IFERROR(FIND("BIOC",M4360,1),0)&gt;1,"BIOCITY","no")</f>
        <v>no</v>
      </c>
      <c r="AB4360" s="2">
        <f>IFERROR(SEARCH("INT",F4360,1),0)+IFERROR(SEARCH("DEV",F4360,1),0)+IFERROR(SEARCH("FC",F4360,1),0)+IFERROR(SEARCH("USD",F4360,1),0)</f>
        <v>0</v>
      </c>
    </row>
    <row r="4361" spans="20:28" x14ac:dyDescent="0.2">
      <c r="T4361" s="6">
        <f>+S4361*N4361</f>
        <v>0</v>
      </c>
      <c r="U4361" s="6">
        <f>+S4361*Q4361</f>
        <v>0</v>
      </c>
      <c r="V4361" s="1" t="str">
        <f>IF(AB4361=0,IFERROR(VLOOKUP(L4361,[1]listaMateriales!A:K,11,0),"-"),"Sin producto")</f>
        <v>Sin Producto</v>
      </c>
      <c r="W4361" s="6">
        <f>+IF(OR(K4361="27",K4361="28",K4361="29"),VLOOKUP(L4361,[1]listaMateriales!A:E,5,0),0)*N4361/1000</f>
        <v>0</v>
      </c>
      <c r="X4361" s="6">
        <f>+IF(W4361=0,0,T4361/W4361)</f>
        <v>0</v>
      </c>
      <c r="Y4361" s="1" t="str">
        <f>MID(L4361,14,1)</f>
        <v/>
      </c>
      <c r="Z4361" s="2" t="str">
        <f>IF(IFERROR(FIND("PUL",M4361,1),0)&gt;1,"pulido","no")</f>
        <v>no</v>
      </c>
      <c r="AA4361" s="2" t="str">
        <f>IF(IFERROR(FIND("BIOC",M4361,1),0)&gt;1,"BIOCITY","no")</f>
        <v>no</v>
      </c>
      <c r="AB4361" s="2">
        <f>IFERROR(SEARCH("INT",F4361,1),0)+IFERROR(SEARCH("DEV",F4361,1),0)+IFERROR(SEARCH("FC",F4361,1),0)+IFERROR(SEARCH("USD",F4361,1),0)</f>
        <v>0</v>
      </c>
    </row>
    <row r="4362" spans="20:28" x14ac:dyDescent="0.2">
      <c r="T4362" s="6">
        <f>+S4362*N4362</f>
        <v>0</v>
      </c>
      <c r="U4362" s="6">
        <f>+S4362*Q4362</f>
        <v>0</v>
      </c>
      <c r="V4362" s="1" t="str">
        <f>IF(AB4362=0,IFERROR(VLOOKUP(L4362,[1]listaMateriales!A:K,11,0),"-"),"Sin producto")</f>
        <v>Sin Producto</v>
      </c>
      <c r="W4362" s="6">
        <f>+IF(OR(K4362="27",K4362="28",K4362="29"),VLOOKUP(L4362,[1]listaMateriales!A:E,5,0),0)*N4362/1000</f>
        <v>0</v>
      </c>
      <c r="X4362" s="6">
        <f>+IF(W4362=0,0,T4362/W4362)</f>
        <v>0</v>
      </c>
      <c r="Y4362" s="1" t="str">
        <f>MID(L4362,14,1)</f>
        <v/>
      </c>
      <c r="Z4362" s="2" t="str">
        <f>IF(IFERROR(FIND("PUL",M4362,1),0)&gt;1,"pulido","no")</f>
        <v>no</v>
      </c>
      <c r="AA4362" s="2" t="str">
        <f>IF(IFERROR(FIND("BIOC",M4362,1),0)&gt;1,"BIOCITY","no")</f>
        <v>no</v>
      </c>
      <c r="AB4362" s="2">
        <f>IFERROR(SEARCH("INT",F4362,1),0)+IFERROR(SEARCH("DEV",F4362,1),0)+IFERROR(SEARCH("FC",F4362,1),0)+IFERROR(SEARCH("USD",F4362,1),0)</f>
        <v>0</v>
      </c>
    </row>
    <row r="4363" spans="20:28" x14ac:dyDescent="0.2">
      <c r="T4363" s="6">
        <f>+S4363*N4363</f>
        <v>0</v>
      </c>
      <c r="U4363" s="6">
        <f>+S4363*Q4363</f>
        <v>0</v>
      </c>
      <c r="V4363" s="1" t="str">
        <f>IF(AB4363=0,IFERROR(VLOOKUP(L4363,[1]listaMateriales!A:K,11,0),"-"),"Sin producto")</f>
        <v>Sin Producto</v>
      </c>
      <c r="W4363" s="6">
        <f>+IF(OR(K4363="27",K4363="28",K4363="29"),VLOOKUP(L4363,[1]listaMateriales!A:E,5,0),0)*N4363/1000</f>
        <v>0</v>
      </c>
      <c r="X4363" s="6">
        <f>+IF(W4363=0,0,T4363/W4363)</f>
        <v>0</v>
      </c>
      <c r="Y4363" s="1" t="str">
        <f>MID(L4363,14,1)</f>
        <v/>
      </c>
      <c r="Z4363" s="2" t="str">
        <f>IF(IFERROR(FIND("PUL",M4363,1),0)&gt;1,"pulido","no")</f>
        <v>no</v>
      </c>
      <c r="AA4363" s="2" t="str">
        <f>IF(IFERROR(FIND("BIOC",M4363,1),0)&gt;1,"BIOCITY","no")</f>
        <v>no</v>
      </c>
      <c r="AB4363" s="2">
        <f>IFERROR(SEARCH("INT",F4363,1),0)+IFERROR(SEARCH("DEV",F4363,1),0)+IFERROR(SEARCH("FC",F4363,1),0)+IFERROR(SEARCH("USD",F4363,1),0)</f>
        <v>0</v>
      </c>
    </row>
    <row r="4364" spans="20:28" x14ac:dyDescent="0.2">
      <c r="T4364" s="6">
        <f>+S4364*N4364</f>
        <v>0</v>
      </c>
      <c r="U4364" s="6">
        <f>+S4364*Q4364</f>
        <v>0</v>
      </c>
      <c r="V4364" s="1" t="str">
        <f>IF(AB4364=0,IFERROR(VLOOKUP(L4364,[1]listaMateriales!A:K,11,0),"-"),"Sin producto")</f>
        <v>Sin Producto</v>
      </c>
      <c r="W4364" s="6">
        <f>+IF(OR(K4364="27",K4364="28",K4364="29"),VLOOKUP(L4364,[1]listaMateriales!A:E,5,0),0)*N4364/1000</f>
        <v>0</v>
      </c>
      <c r="X4364" s="6">
        <f>+IF(W4364=0,0,T4364/W4364)</f>
        <v>0</v>
      </c>
      <c r="Y4364" s="1" t="str">
        <f>MID(L4364,14,1)</f>
        <v/>
      </c>
      <c r="Z4364" s="2" t="str">
        <f>IF(IFERROR(FIND("PUL",M4364,1),0)&gt;1,"pulido","no")</f>
        <v>no</v>
      </c>
      <c r="AA4364" s="2" t="str">
        <f>IF(IFERROR(FIND("BIOC",M4364,1),0)&gt;1,"BIOCITY","no")</f>
        <v>no</v>
      </c>
      <c r="AB4364" s="2">
        <f>IFERROR(SEARCH("INT",F4364,1),0)+IFERROR(SEARCH("DEV",F4364,1),0)+IFERROR(SEARCH("FC",F4364,1),0)+IFERROR(SEARCH("USD",F4364,1),0)</f>
        <v>0</v>
      </c>
    </row>
    <row r="4365" spans="20:28" x14ac:dyDescent="0.2">
      <c r="T4365" s="6">
        <f>+S4365*N4365</f>
        <v>0</v>
      </c>
      <c r="U4365" s="6">
        <f>+S4365*Q4365</f>
        <v>0</v>
      </c>
      <c r="V4365" s="1" t="str">
        <f>IF(AB4365=0,IFERROR(VLOOKUP(L4365,[1]listaMateriales!A:K,11,0),"-"),"Sin producto")</f>
        <v>Sin Producto</v>
      </c>
      <c r="W4365" s="6">
        <f>+IF(OR(K4365="27",K4365="28",K4365="29"),VLOOKUP(L4365,[1]listaMateriales!A:E,5,0),0)*N4365/1000</f>
        <v>0</v>
      </c>
      <c r="X4365" s="6">
        <f>+IF(W4365=0,0,T4365/W4365)</f>
        <v>0</v>
      </c>
      <c r="Y4365" s="1" t="str">
        <f>MID(L4365,14,1)</f>
        <v/>
      </c>
      <c r="Z4365" s="2" t="str">
        <f>IF(IFERROR(FIND("PUL",M4365,1),0)&gt;1,"pulido","no")</f>
        <v>no</v>
      </c>
      <c r="AA4365" s="2" t="str">
        <f>IF(IFERROR(FIND("BIOC",M4365,1),0)&gt;1,"BIOCITY","no")</f>
        <v>no</v>
      </c>
      <c r="AB4365" s="2">
        <f>IFERROR(SEARCH("INT",F4365,1),0)+IFERROR(SEARCH("DEV",F4365,1),0)+IFERROR(SEARCH("FC",F4365,1),0)+IFERROR(SEARCH("USD",F4365,1),0)</f>
        <v>0</v>
      </c>
    </row>
    <row r="4366" spans="20:28" x14ac:dyDescent="0.2">
      <c r="T4366" s="6">
        <f>+S4366*N4366</f>
        <v>0</v>
      </c>
      <c r="U4366" s="6">
        <f>+S4366*Q4366</f>
        <v>0</v>
      </c>
      <c r="V4366" s="1" t="str">
        <f>IF(AB4366=0,IFERROR(VLOOKUP(L4366,[1]listaMateriales!A:K,11,0),"-"),"Sin producto")</f>
        <v>Sin Producto</v>
      </c>
      <c r="W4366" s="6">
        <f>+IF(OR(K4366="27",K4366="28",K4366="29"),VLOOKUP(L4366,[1]listaMateriales!A:E,5,0),0)*N4366/1000</f>
        <v>0</v>
      </c>
      <c r="X4366" s="6">
        <f>+IF(W4366=0,0,T4366/W4366)</f>
        <v>0</v>
      </c>
      <c r="Y4366" s="1" t="str">
        <f>MID(L4366,14,1)</f>
        <v/>
      </c>
      <c r="Z4366" s="2" t="str">
        <f>IF(IFERROR(FIND("PUL",M4366,1),0)&gt;1,"pulido","no")</f>
        <v>no</v>
      </c>
      <c r="AA4366" s="2" t="str">
        <f>IF(IFERROR(FIND("BIOC",M4366,1),0)&gt;1,"BIOCITY","no")</f>
        <v>no</v>
      </c>
      <c r="AB4366" s="2">
        <f>IFERROR(SEARCH("INT",F4366,1),0)+IFERROR(SEARCH("DEV",F4366,1),0)+IFERROR(SEARCH("FC",F4366,1),0)+IFERROR(SEARCH("USD",F4366,1),0)</f>
        <v>0</v>
      </c>
    </row>
    <row r="4367" spans="20:28" x14ac:dyDescent="0.2">
      <c r="T4367" s="6">
        <f>+S4367*N4367</f>
        <v>0</v>
      </c>
      <c r="U4367" s="6">
        <f>+S4367*Q4367</f>
        <v>0</v>
      </c>
      <c r="V4367" s="1" t="str">
        <f>IF(AB4367=0,IFERROR(VLOOKUP(L4367,[1]listaMateriales!A:K,11,0),"-"),"Sin producto")</f>
        <v>Sin Producto</v>
      </c>
      <c r="W4367" s="6">
        <f>+IF(OR(K4367="27",K4367="28",K4367="29"),VLOOKUP(L4367,[1]listaMateriales!A:E,5,0),0)*N4367/1000</f>
        <v>0</v>
      </c>
      <c r="X4367" s="6">
        <f>+IF(W4367=0,0,T4367/W4367)</f>
        <v>0</v>
      </c>
      <c r="Y4367" s="1" t="str">
        <f>MID(L4367,14,1)</f>
        <v/>
      </c>
      <c r="Z4367" s="2" t="str">
        <f>IF(IFERROR(FIND("PUL",M4367,1),0)&gt;1,"pulido","no")</f>
        <v>no</v>
      </c>
      <c r="AA4367" s="2" t="str">
        <f>IF(IFERROR(FIND("BIOC",M4367,1),0)&gt;1,"BIOCITY","no")</f>
        <v>no</v>
      </c>
      <c r="AB4367" s="2">
        <f>IFERROR(SEARCH("INT",F4367,1),0)+IFERROR(SEARCH("DEV",F4367,1),0)+IFERROR(SEARCH("FC",F4367,1),0)+IFERROR(SEARCH("USD",F4367,1),0)</f>
        <v>0</v>
      </c>
    </row>
    <row r="4368" spans="20:28" x14ac:dyDescent="0.2">
      <c r="T4368" s="6">
        <f>+S4368*N4368</f>
        <v>0</v>
      </c>
      <c r="U4368" s="6">
        <f>+S4368*Q4368</f>
        <v>0</v>
      </c>
      <c r="V4368" s="1" t="str">
        <f>IF(AB4368=0,IFERROR(VLOOKUP(L4368,[1]listaMateriales!A:K,11,0),"-"),"Sin producto")</f>
        <v>Sin Producto</v>
      </c>
      <c r="W4368" s="6">
        <f>+IF(OR(K4368="27",K4368="28",K4368="29"),VLOOKUP(L4368,[1]listaMateriales!A:E,5,0),0)*N4368/1000</f>
        <v>0</v>
      </c>
      <c r="X4368" s="6">
        <f>+IF(W4368=0,0,T4368/W4368)</f>
        <v>0</v>
      </c>
      <c r="Y4368" s="1" t="str">
        <f>MID(L4368,14,1)</f>
        <v/>
      </c>
      <c r="Z4368" s="2" t="str">
        <f>IF(IFERROR(FIND("PUL",M4368,1),0)&gt;1,"pulido","no")</f>
        <v>no</v>
      </c>
      <c r="AA4368" s="2" t="str">
        <f>IF(IFERROR(FIND("BIOC",M4368,1),0)&gt;1,"BIOCITY","no")</f>
        <v>no</v>
      </c>
      <c r="AB4368" s="2">
        <f>IFERROR(SEARCH("INT",F4368,1),0)+IFERROR(SEARCH("DEV",F4368,1),0)+IFERROR(SEARCH("FC",F4368,1),0)+IFERROR(SEARCH("USD",F4368,1),0)</f>
        <v>0</v>
      </c>
    </row>
    <row r="4369" spans="20:28" x14ac:dyDescent="0.2">
      <c r="T4369" s="6">
        <f>+S4369*N4369</f>
        <v>0</v>
      </c>
      <c r="U4369" s="6">
        <f>+S4369*Q4369</f>
        <v>0</v>
      </c>
      <c r="V4369" s="1" t="str">
        <f>IF(AB4369=0,IFERROR(VLOOKUP(L4369,[1]listaMateriales!A:K,11,0),"-"),"Sin producto")</f>
        <v>Sin Producto</v>
      </c>
      <c r="W4369" s="6">
        <f>+IF(OR(K4369="27",K4369="28",K4369="29"),VLOOKUP(L4369,[1]listaMateriales!A:E,5,0),0)*N4369/1000</f>
        <v>0</v>
      </c>
      <c r="X4369" s="6">
        <f>+IF(W4369=0,0,T4369/W4369)</f>
        <v>0</v>
      </c>
      <c r="Y4369" s="1" t="str">
        <f>MID(L4369,14,1)</f>
        <v/>
      </c>
      <c r="Z4369" s="2" t="str">
        <f>IF(IFERROR(FIND("PUL",M4369,1),0)&gt;1,"pulido","no")</f>
        <v>no</v>
      </c>
      <c r="AA4369" s="2" t="str">
        <f>IF(IFERROR(FIND("BIOC",M4369,1),0)&gt;1,"BIOCITY","no")</f>
        <v>no</v>
      </c>
      <c r="AB4369" s="2">
        <f>IFERROR(SEARCH("INT",F4369,1),0)+IFERROR(SEARCH("DEV",F4369,1),0)+IFERROR(SEARCH("FC",F4369,1),0)+IFERROR(SEARCH("USD",F4369,1),0)</f>
        <v>0</v>
      </c>
    </row>
    <row r="4370" spans="20:28" x14ac:dyDescent="0.2">
      <c r="T4370" s="6">
        <f>+S4370*N4370</f>
        <v>0</v>
      </c>
      <c r="U4370" s="6">
        <f>+S4370*Q4370</f>
        <v>0</v>
      </c>
      <c r="V4370" s="1" t="str">
        <f>IF(AB4370=0,IFERROR(VLOOKUP(L4370,[1]listaMateriales!A:K,11,0),"-"),"Sin producto")</f>
        <v>Sin Producto</v>
      </c>
      <c r="W4370" s="6">
        <f>+IF(OR(K4370="27",K4370="28",K4370="29"),VLOOKUP(L4370,[1]listaMateriales!A:E,5,0),0)*N4370/1000</f>
        <v>0</v>
      </c>
      <c r="X4370" s="6">
        <f>+IF(W4370=0,0,T4370/W4370)</f>
        <v>0</v>
      </c>
      <c r="Y4370" s="1" t="str">
        <f>MID(L4370,14,1)</f>
        <v/>
      </c>
      <c r="Z4370" s="2" t="str">
        <f>IF(IFERROR(FIND("PUL",M4370,1),0)&gt;1,"pulido","no")</f>
        <v>no</v>
      </c>
      <c r="AA4370" s="2" t="str">
        <f>IF(IFERROR(FIND("BIOC",M4370,1),0)&gt;1,"BIOCITY","no")</f>
        <v>no</v>
      </c>
      <c r="AB4370" s="2">
        <f>IFERROR(SEARCH("INT",F4370,1),0)+IFERROR(SEARCH("DEV",F4370,1),0)+IFERROR(SEARCH("FC",F4370,1),0)+IFERROR(SEARCH("USD",F4370,1),0)</f>
        <v>0</v>
      </c>
    </row>
    <row r="4371" spans="20:28" x14ac:dyDescent="0.2">
      <c r="T4371" s="6">
        <f>+S4371*N4371</f>
        <v>0</v>
      </c>
      <c r="U4371" s="6">
        <f>+S4371*Q4371</f>
        <v>0</v>
      </c>
      <c r="V4371" s="1" t="str">
        <f>IF(AB4371=0,IFERROR(VLOOKUP(L4371,[1]listaMateriales!A:K,11,0),"-"),"Sin producto")</f>
        <v>Sin Producto</v>
      </c>
      <c r="W4371" s="6">
        <f>+IF(OR(K4371="27",K4371="28",K4371="29"),VLOOKUP(L4371,[1]listaMateriales!A:E,5,0),0)*N4371/1000</f>
        <v>0</v>
      </c>
      <c r="X4371" s="6">
        <f>+IF(W4371=0,0,T4371/W4371)</f>
        <v>0</v>
      </c>
      <c r="Y4371" s="1" t="str">
        <f>MID(L4371,14,1)</f>
        <v/>
      </c>
      <c r="Z4371" s="2" t="str">
        <f>IF(IFERROR(FIND("PUL",M4371,1),0)&gt;1,"pulido","no")</f>
        <v>no</v>
      </c>
      <c r="AA4371" s="2" t="str">
        <f>IF(IFERROR(FIND("BIOC",M4371,1),0)&gt;1,"BIOCITY","no")</f>
        <v>no</v>
      </c>
      <c r="AB4371" s="2">
        <f>IFERROR(SEARCH("INT",F4371,1),0)+IFERROR(SEARCH("DEV",F4371,1),0)+IFERROR(SEARCH("FC",F4371,1),0)+IFERROR(SEARCH("USD",F4371,1),0)</f>
        <v>0</v>
      </c>
    </row>
    <row r="4372" spans="20:28" x14ac:dyDescent="0.2">
      <c r="T4372" s="6">
        <f>+S4372*N4372</f>
        <v>0</v>
      </c>
      <c r="U4372" s="6">
        <f>+S4372*Q4372</f>
        <v>0</v>
      </c>
      <c r="V4372" s="1" t="str">
        <f>IF(AB4372=0,IFERROR(VLOOKUP(L4372,[1]listaMateriales!A:K,11,0),"-"),"Sin producto")</f>
        <v>Sin Producto</v>
      </c>
      <c r="W4372" s="6">
        <f>+IF(OR(K4372="27",K4372="28",K4372="29"),VLOOKUP(L4372,[1]listaMateriales!A:E,5,0),0)*N4372/1000</f>
        <v>0</v>
      </c>
      <c r="X4372" s="6">
        <f>+IF(W4372=0,0,T4372/W4372)</f>
        <v>0</v>
      </c>
      <c r="Y4372" s="1" t="str">
        <f>MID(L4372,14,1)</f>
        <v/>
      </c>
      <c r="Z4372" s="2" t="str">
        <f>IF(IFERROR(FIND("PUL",M4372,1),0)&gt;1,"pulido","no")</f>
        <v>no</v>
      </c>
      <c r="AA4372" s="2" t="str">
        <f>IF(IFERROR(FIND("BIOC",M4372,1),0)&gt;1,"BIOCITY","no")</f>
        <v>no</v>
      </c>
      <c r="AB4372" s="2">
        <f>IFERROR(SEARCH("INT",F4372,1),0)+IFERROR(SEARCH("DEV",F4372,1),0)+IFERROR(SEARCH("FC",F4372,1),0)+IFERROR(SEARCH("USD",F4372,1),0)</f>
        <v>0</v>
      </c>
    </row>
    <row r="4373" spans="20:28" x14ac:dyDescent="0.2">
      <c r="T4373" s="6">
        <f>+S4373*N4373</f>
        <v>0</v>
      </c>
      <c r="U4373" s="6">
        <f>+S4373*Q4373</f>
        <v>0</v>
      </c>
      <c r="V4373" s="1" t="str">
        <f>IF(AB4373=0,IFERROR(VLOOKUP(L4373,[1]listaMateriales!A:K,11,0),"-"),"Sin producto")</f>
        <v>Sin Producto</v>
      </c>
      <c r="W4373" s="6">
        <f>+IF(OR(K4373="27",K4373="28",K4373="29"),VLOOKUP(L4373,[1]listaMateriales!A:E,5,0),0)*N4373/1000</f>
        <v>0</v>
      </c>
      <c r="X4373" s="6">
        <f>+IF(W4373=0,0,T4373/W4373)</f>
        <v>0</v>
      </c>
      <c r="Y4373" s="1" t="str">
        <f>MID(L4373,14,1)</f>
        <v/>
      </c>
      <c r="Z4373" s="2" t="str">
        <f>IF(IFERROR(FIND("PUL",M4373,1),0)&gt;1,"pulido","no")</f>
        <v>no</v>
      </c>
      <c r="AA4373" s="2" t="str">
        <f>IF(IFERROR(FIND("BIOC",M4373,1),0)&gt;1,"BIOCITY","no")</f>
        <v>no</v>
      </c>
      <c r="AB4373" s="2">
        <f>IFERROR(SEARCH("INT",F4373,1),0)+IFERROR(SEARCH("DEV",F4373,1),0)+IFERROR(SEARCH("FC",F4373,1),0)+IFERROR(SEARCH("USD",F4373,1),0)</f>
        <v>0</v>
      </c>
    </row>
    <row r="4374" spans="20:28" x14ac:dyDescent="0.2">
      <c r="T4374" s="6">
        <f>+S4374*N4374</f>
        <v>0</v>
      </c>
      <c r="U4374" s="6">
        <f>+S4374*Q4374</f>
        <v>0</v>
      </c>
      <c r="V4374" s="1" t="str">
        <f>IF(AB4374=0,IFERROR(VLOOKUP(L4374,[1]listaMateriales!A:K,11,0),"-"),"Sin producto")</f>
        <v>Sin Producto</v>
      </c>
      <c r="W4374" s="6">
        <f>+IF(OR(K4374="27",K4374="28",K4374="29"),VLOOKUP(L4374,[1]listaMateriales!A:E,5,0),0)*N4374/1000</f>
        <v>0</v>
      </c>
      <c r="X4374" s="6">
        <f>+IF(W4374=0,0,T4374/W4374)</f>
        <v>0</v>
      </c>
      <c r="Y4374" s="1" t="str">
        <f>MID(L4374,14,1)</f>
        <v/>
      </c>
      <c r="Z4374" s="2" t="str">
        <f>IF(IFERROR(FIND("PUL",M4374,1),0)&gt;1,"pulido","no")</f>
        <v>no</v>
      </c>
      <c r="AA4374" s="2" t="str">
        <f>IF(IFERROR(FIND("BIOC",M4374,1),0)&gt;1,"BIOCITY","no")</f>
        <v>no</v>
      </c>
      <c r="AB4374" s="2">
        <f>IFERROR(SEARCH("INT",F4374,1),0)+IFERROR(SEARCH("DEV",F4374,1),0)+IFERROR(SEARCH("FC",F4374,1),0)+IFERROR(SEARCH("USD",F4374,1),0)</f>
        <v>0</v>
      </c>
    </row>
    <row r="4375" spans="20:28" x14ac:dyDescent="0.2">
      <c r="T4375" s="6">
        <f>+S4375*N4375</f>
        <v>0</v>
      </c>
      <c r="U4375" s="6">
        <f>+S4375*Q4375</f>
        <v>0</v>
      </c>
      <c r="V4375" s="1" t="str">
        <f>IF(AB4375=0,IFERROR(VLOOKUP(L4375,[1]listaMateriales!A:K,11,0),"-"),"Sin producto")</f>
        <v>Sin Producto</v>
      </c>
      <c r="W4375" s="6">
        <f>+IF(OR(K4375="27",K4375="28",K4375="29"),VLOOKUP(L4375,[1]listaMateriales!A:E,5,0),0)*N4375/1000</f>
        <v>0</v>
      </c>
      <c r="X4375" s="6">
        <f>+IF(W4375=0,0,T4375/W4375)</f>
        <v>0</v>
      </c>
      <c r="Y4375" s="1" t="str">
        <f>MID(L4375,14,1)</f>
        <v/>
      </c>
      <c r="Z4375" s="2" t="str">
        <f>IF(IFERROR(FIND("PUL",M4375,1),0)&gt;1,"pulido","no")</f>
        <v>no</v>
      </c>
      <c r="AA4375" s="2" t="str">
        <f>IF(IFERROR(FIND("BIOC",M4375,1),0)&gt;1,"BIOCITY","no")</f>
        <v>no</v>
      </c>
      <c r="AB4375" s="2">
        <f>IFERROR(SEARCH("INT",F4375,1),0)+IFERROR(SEARCH("DEV",F4375,1),0)+IFERROR(SEARCH("FC",F4375,1),0)+IFERROR(SEARCH("USD",F4375,1),0)</f>
        <v>0</v>
      </c>
    </row>
    <row r="4376" spans="20:28" x14ac:dyDescent="0.2">
      <c r="T4376" s="6">
        <f>+S4376*N4376</f>
        <v>0</v>
      </c>
      <c r="U4376" s="6">
        <f>+S4376*Q4376</f>
        <v>0</v>
      </c>
      <c r="V4376" s="1" t="str">
        <f>IF(AB4376=0,IFERROR(VLOOKUP(L4376,[1]listaMateriales!A:K,11,0),"-"),"Sin producto")</f>
        <v>Sin Producto</v>
      </c>
      <c r="W4376" s="6">
        <f>+IF(OR(K4376="27",K4376="28",K4376="29"),VLOOKUP(L4376,[1]listaMateriales!A:E,5,0),0)*N4376/1000</f>
        <v>0</v>
      </c>
      <c r="X4376" s="6">
        <f>+IF(W4376=0,0,T4376/W4376)</f>
        <v>0</v>
      </c>
      <c r="Y4376" s="1" t="str">
        <f>MID(L4376,14,1)</f>
        <v/>
      </c>
      <c r="Z4376" s="2" t="str">
        <f>IF(IFERROR(FIND("PUL",M4376,1),0)&gt;1,"pulido","no")</f>
        <v>no</v>
      </c>
      <c r="AA4376" s="2" t="str">
        <f>IF(IFERROR(FIND("BIOC",M4376,1),0)&gt;1,"BIOCITY","no")</f>
        <v>no</v>
      </c>
      <c r="AB4376" s="2">
        <f>IFERROR(SEARCH("INT",F4376,1),0)+IFERROR(SEARCH("DEV",F4376,1),0)+IFERROR(SEARCH("FC",F4376,1),0)+IFERROR(SEARCH("USD",F4376,1),0)</f>
        <v>0</v>
      </c>
    </row>
    <row r="4377" spans="20:28" x14ac:dyDescent="0.2">
      <c r="T4377" s="6">
        <f>+S4377*N4377</f>
        <v>0</v>
      </c>
      <c r="U4377" s="6">
        <f>+S4377*Q4377</f>
        <v>0</v>
      </c>
      <c r="V4377" s="1" t="str">
        <f>IF(AB4377=0,IFERROR(VLOOKUP(L4377,[1]listaMateriales!A:K,11,0),"-"),"Sin producto")</f>
        <v>Sin Producto</v>
      </c>
      <c r="W4377" s="6">
        <f>+IF(OR(K4377="27",K4377="28",K4377="29"),VLOOKUP(L4377,[1]listaMateriales!A:E,5,0),0)*N4377/1000</f>
        <v>0</v>
      </c>
      <c r="X4377" s="6">
        <f>+IF(W4377=0,0,T4377/W4377)</f>
        <v>0</v>
      </c>
      <c r="Y4377" s="1" t="str">
        <f>MID(L4377,14,1)</f>
        <v/>
      </c>
      <c r="Z4377" s="2" t="str">
        <f>IF(IFERROR(FIND("PUL",M4377,1),0)&gt;1,"pulido","no")</f>
        <v>no</v>
      </c>
      <c r="AA4377" s="2" t="str">
        <f>IF(IFERROR(FIND("BIOC",M4377,1),0)&gt;1,"BIOCITY","no")</f>
        <v>no</v>
      </c>
      <c r="AB4377" s="2">
        <f>IFERROR(SEARCH("INT",F4377,1),0)+IFERROR(SEARCH("DEV",F4377,1),0)+IFERROR(SEARCH("FC",F4377,1),0)+IFERROR(SEARCH("USD",F4377,1),0)</f>
        <v>0</v>
      </c>
    </row>
    <row r="4378" spans="20:28" x14ac:dyDescent="0.2">
      <c r="T4378" s="6">
        <f>+S4378*N4378</f>
        <v>0</v>
      </c>
      <c r="U4378" s="6">
        <f>+S4378*Q4378</f>
        <v>0</v>
      </c>
      <c r="V4378" s="1" t="str">
        <f>IF(AB4378=0,IFERROR(VLOOKUP(L4378,[1]listaMateriales!A:K,11,0),"-"),"Sin producto")</f>
        <v>Sin Producto</v>
      </c>
      <c r="W4378" s="6">
        <f>+IF(OR(K4378="27",K4378="28",K4378="29"),VLOOKUP(L4378,[1]listaMateriales!A:E,5,0),0)*N4378/1000</f>
        <v>0</v>
      </c>
      <c r="X4378" s="6">
        <f>+IF(W4378=0,0,T4378/W4378)</f>
        <v>0</v>
      </c>
      <c r="Y4378" s="1" t="str">
        <f>MID(L4378,14,1)</f>
        <v/>
      </c>
      <c r="Z4378" s="2" t="str">
        <f>IF(IFERROR(FIND("PUL",M4378,1),0)&gt;1,"pulido","no")</f>
        <v>no</v>
      </c>
      <c r="AA4378" s="2" t="str">
        <f>IF(IFERROR(FIND("BIOC",M4378,1),0)&gt;1,"BIOCITY","no")</f>
        <v>no</v>
      </c>
      <c r="AB4378" s="2">
        <f>IFERROR(SEARCH("INT",F4378,1),0)+IFERROR(SEARCH("DEV",F4378,1),0)+IFERROR(SEARCH("FC",F4378,1),0)+IFERROR(SEARCH("USD",F4378,1),0)</f>
        <v>0</v>
      </c>
    </row>
    <row r="4379" spans="20:28" x14ac:dyDescent="0.2">
      <c r="T4379" s="6">
        <f>+S4379*N4379</f>
        <v>0</v>
      </c>
      <c r="U4379" s="6">
        <f>+S4379*Q4379</f>
        <v>0</v>
      </c>
      <c r="V4379" s="1" t="str">
        <f>IF(AB4379=0,IFERROR(VLOOKUP(L4379,[1]listaMateriales!A:K,11,0),"-"),"Sin producto")</f>
        <v>Sin Producto</v>
      </c>
      <c r="W4379" s="6">
        <f>+IF(OR(K4379="27",K4379="28",K4379="29"),VLOOKUP(L4379,[1]listaMateriales!A:E,5,0),0)*N4379/1000</f>
        <v>0</v>
      </c>
      <c r="X4379" s="6">
        <f>+IF(W4379=0,0,T4379/W4379)</f>
        <v>0</v>
      </c>
      <c r="Y4379" s="1" t="str">
        <f>MID(L4379,14,1)</f>
        <v/>
      </c>
      <c r="Z4379" s="2" t="str">
        <f>IF(IFERROR(FIND("PUL",M4379,1),0)&gt;1,"pulido","no")</f>
        <v>no</v>
      </c>
      <c r="AA4379" s="2" t="str">
        <f>IF(IFERROR(FIND("BIOC",M4379,1),0)&gt;1,"BIOCITY","no")</f>
        <v>no</v>
      </c>
      <c r="AB4379" s="2">
        <f>IFERROR(SEARCH("INT",F4379,1),0)+IFERROR(SEARCH("DEV",F4379,1),0)+IFERROR(SEARCH("FC",F4379,1),0)+IFERROR(SEARCH("USD",F4379,1),0)</f>
        <v>0</v>
      </c>
    </row>
    <row r="4380" spans="20:28" x14ac:dyDescent="0.2">
      <c r="T4380" s="6">
        <f>+S4380*N4380</f>
        <v>0</v>
      </c>
      <c r="U4380" s="6">
        <f>+S4380*Q4380</f>
        <v>0</v>
      </c>
      <c r="V4380" s="1" t="str">
        <f>IF(AB4380=0,IFERROR(VLOOKUP(L4380,[1]listaMateriales!A:K,11,0),"-"),"Sin producto")</f>
        <v>Sin Producto</v>
      </c>
      <c r="W4380" s="6">
        <f>+IF(OR(K4380="27",K4380="28",K4380="29"),VLOOKUP(L4380,[1]listaMateriales!A:E,5,0),0)*N4380/1000</f>
        <v>0</v>
      </c>
      <c r="X4380" s="6">
        <f>+IF(W4380=0,0,T4380/W4380)</f>
        <v>0</v>
      </c>
      <c r="Y4380" s="1" t="str">
        <f>MID(L4380,14,1)</f>
        <v/>
      </c>
      <c r="Z4380" s="2" t="str">
        <f>IF(IFERROR(FIND("PUL",M4380,1),0)&gt;1,"pulido","no")</f>
        <v>no</v>
      </c>
      <c r="AA4380" s="2" t="str">
        <f>IF(IFERROR(FIND("BIOC",M4380,1),0)&gt;1,"BIOCITY","no")</f>
        <v>no</v>
      </c>
      <c r="AB4380" s="2">
        <f>IFERROR(SEARCH("INT",F4380,1),0)+IFERROR(SEARCH("DEV",F4380,1),0)+IFERROR(SEARCH("FC",F4380,1),0)+IFERROR(SEARCH("USD",F4380,1),0)</f>
        <v>0</v>
      </c>
    </row>
    <row r="4381" spans="20:28" x14ac:dyDescent="0.2">
      <c r="T4381" s="6">
        <f>+S4381*N4381</f>
        <v>0</v>
      </c>
      <c r="U4381" s="6">
        <f>+S4381*Q4381</f>
        <v>0</v>
      </c>
      <c r="V4381" s="1" t="str">
        <f>IF(AB4381=0,IFERROR(VLOOKUP(L4381,[1]listaMateriales!A:K,11,0),"-"),"Sin producto")</f>
        <v>Sin Producto</v>
      </c>
      <c r="W4381" s="6">
        <f>+IF(OR(K4381="27",K4381="28",K4381="29"),VLOOKUP(L4381,[1]listaMateriales!A:E,5,0),0)*N4381/1000</f>
        <v>0</v>
      </c>
      <c r="X4381" s="6">
        <f>+IF(W4381=0,0,T4381/W4381)</f>
        <v>0</v>
      </c>
      <c r="Y4381" s="1" t="str">
        <f>MID(L4381,14,1)</f>
        <v/>
      </c>
      <c r="Z4381" s="2" t="str">
        <f>IF(IFERROR(FIND("PUL",M4381,1),0)&gt;1,"pulido","no")</f>
        <v>no</v>
      </c>
      <c r="AA4381" s="2" t="str">
        <f>IF(IFERROR(FIND("BIOC",M4381,1),0)&gt;1,"BIOCITY","no")</f>
        <v>no</v>
      </c>
      <c r="AB4381" s="2">
        <f>IFERROR(SEARCH("INT",F4381,1),0)+IFERROR(SEARCH("DEV",F4381,1),0)+IFERROR(SEARCH("FC",F4381,1),0)+IFERROR(SEARCH("USD",F4381,1),0)</f>
        <v>0</v>
      </c>
    </row>
    <row r="4382" spans="20:28" x14ac:dyDescent="0.2">
      <c r="T4382" s="6">
        <f>+S4382*N4382</f>
        <v>0</v>
      </c>
      <c r="U4382" s="6">
        <f>+S4382*Q4382</f>
        <v>0</v>
      </c>
      <c r="V4382" s="1" t="str">
        <f>IF(AB4382=0,IFERROR(VLOOKUP(L4382,[1]listaMateriales!A:K,11,0),"-"),"Sin producto")</f>
        <v>Sin Producto</v>
      </c>
      <c r="W4382" s="6">
        <f>+IF(OR(K4382="27",K4382="28",K4382="29"),VLOOKUP(L4382,[1]listaMateriales!A:E,5,0),0)*N4382/1000</f>
        <v>0</v>
      </c>
      <c r="X4382" s="6">
        <f>+IF(W4382=0,0,T4382/W4382)</f>
        <v>0</v>
      </c>
      <c r="Y4382" s="1" t="str">
        <f>MID(L4382,14,1)</f>
        <v/>
      </c>
      <c r="Z4382" s="2" t="str">
        <f>IF(IFERROR(FIND("PUL",M4382,1),0)&gt;1,"pulido","no")</f>
        <v>no</v>
      </c>
      <c r="AA4382" s="2" t="str">
        <f>IF(IFERROR(FIND("BIOC",M4382,1),0)&gt;1,"BIOCITY","no")</f>
        <v>no</v>
      </c>
      <c r="AB4382" s="2">
        <f>IFERROR(SEARCH("INT",F4382,1),0)+IFERROR(SEARCH("DEV",F4382,1),0)+IFERROR(SEARCH("FC",F4382,1),0)+IFERROR(SEARCH("USD",F4382,1),0)</f>
        <v>0</v>
      </c>
    </row>
    <row r="4383" spans="20:28" x14ac:dyDescent="0.2">
      <c r="T4383" s="6">
        <f>+S4383*N4383</f>
        <v>0</v>
      </c>
      <c r="U4383" s="6">
        <f>+S4383*Q4383</f>
        <v>0</v>
      </c>
      <c r="V4383" s="1" t="str">
        <f>IF(AB4383=0,IFERROR(VLOOKUP(L4383,[1]listaMateriales!A:K,11,0),"-"),"Sin producto")</f>
        <v>Sin Producto</v>
      </c>
      <c r="W4383" s="6">
        <f>+IF(OR(K4383="27",K4383="28",K4383="29"),VLOOKUP(L4383,[1]listaMateriales!A:E,5,0),0)*N4383/1000</f>
        <v>0</v>
      </c>
      <c r="X4383" s="6">
        <f>+IF(W4383=0,0,T4383/W4383)</f>
        <v>0</v>
      </c>
      <c r="Y4383" s="1" t="str">
        <f>MID(L4383,14,1)</f>
        <v/>
      </c>
      <c r="Z4383" s="2" t="str">
        <f>IF(IFERROR(FIND("PUL",M4383,1),0)&gt;1,"pulido","no")</f>
        <v>no</v>
      </c>
      <c r="AA4383" s="2" t="str">
        <f>IF(IFERROR(FIND("BIOC",M4383,1),0)&gt;1,"BIOCITY","no")</f>
        <v>no</v>
      </c>
      <c r="AB4383" s="2">
        <f>IFERROR(SEARCH("INT",F4383,1),0)+IFERROR(SEARCH("DEV",F4383,1),0)+IFERROR(SEARCH("FC",F4383,1),0)+IFERROR(SEARCH("USD",F4383,1),0)</f>
        <v>0</v>
      </c>
    </row>
    <row r="4384" spans="20:28" x14ac:dyDescent="0.2">
      <c r="T4384" s="6">
        <f>+S4384*N4384</f>
        <v>0</v>
      </c>
      <c r="U4384" s="6">
        <f>+S4384*Q4384</f>
        <v>0</v>
      </c>
      <c r="V4384" s="1" t="str">
        <f>IF(AB4384=0,IFERROR(VLOOKUP(L4384,[1]listaMateriales!A:K,11,0),"-"),"Sin producto")</f>
        <v>Sin Producto</v>
      </c>
      <c r="W4384" s="6">
        <f>+IF(OR(K4384="27",K4384="28",K4384="29"),VLOOKUP(L4384,[1]listaMateriales!A:E,5,0),0)*N4384/1000</f>
        <v>0</v>
      </c>
      <c r="X4384" s="6">
        <f>+IF(W4384=0,0,T4384/W4384)</f>
        <v>0</v>
      </c>
      <c r="Y4384" s="1" t="str">
        <f>MID(L4384,14,1)</f>
        <v/>
      </c>
      <c r="Z4384" s="2" t="str">
        <f>IF(IFERROR(FIND("PUL",M4384,1),0)&gt;1,"pulido","no")</f>
        <v>no</v>
      </c>
      <c r="AA4384" s="2" t="str">
        <f>IF(IFERROR(FIND("BIOC",M4384,1),0)&gt;1,"BIOCITY","no")</f>
        <v>no</v>
      </c>
      <c r="AB4384" s="2">
        <f>IFERROR(SEARCH("INT",F4384,1),0)+IFERROR(SEARCH("DEV",F4384,1),0)+IFERROR(SEARCH("FC",F4384,1),0)+IFERROR(SEARCH("USD",F4384,1),0)</f>
        <v>0</v>
      </c>
    </row>
    <row r="4385" spans="20:28" x14ac:dyDescent="0.2">
      <c r="T4385" s="6">
        <f>+S4385*N4385</f>
        <v>0</v>
      </c>
      <c r="U4385" s="6">
        <f>+S4385*Q4385</f>
        <v>0</v>
      </c>
      <c r="V4385" s="1" t="str">
        <f>IF(AB4385=0,IFERROR(VLOOKUP(L4385,[1]listaMateriales!A:K,11,0),"-"),"Sin producto")</f>
        <v>Sin Producto</v>
      </c>
      <c r="W4385" s="6">
        <f>+IF(OR(K4385="27",K4385="28",K4385="29"),VLOOKUP(L4385,[1]listaMateriales!A:E,5,0),0)*N4385/1000</f>
        <v>0</v>
      </c>
      <c r="X4385" s="6">
        <f>+IF(W4385=0,0,T4385/W4385)</f>
        <v>0</v>
      </c>
      <c r="Y4385" s="1" t="str">
        <f>MID(L4385,14,1)</f>
        <v/>
      </c>
      <c r="Z4385" s="2" t="str">
        <f>IF(IFERROR(FIND("PUL",M4385,1),0)&gt;1,"pulido","no")</f>
        <v>no</v>
      </c>
      <c r="AA4385" s="2" t="str">
        <f>IF(IFERROR(FIND("BIOC",M4385,1),0)&gt;1,"BIOCITY","no")</f>
        <v>no</v>
      </c>
      <c r="AB4385" s="2">
        <f>IFERROR(SEARCH("INT",F4385,1),0)+IFERROR(SEARCH("DEV",F4385,1),0)+IFERROR(SEARCH("FC",F4385,1),0)+IFERROR(SEARCH("USD",F4385,1),0)</f>
        <v>0</v>
      </c>
    </row>
    <row r="4386" spans="20:28" x14ac:dyDescent="0.2">
      <c r="T4386" s="6">
        <f>+S4386*N4386</f>
        <v>0</v>
      </c>
      <c r="U4386" s="6">
        <f>+S4386*Q4386</f>
        <v>0</v>
      </c>
      <c r="V4386" s="1" t="str">
        <f>IF(AB4386=0,IFERROR(VLOOKUP(L4386,[1]listaMateriales!A:K,11,0),"-"),"Sin producto")</f>
        <v>Sin Producto</v>
      </c>
      <c r="W4386" s="6">
        <f>+IF(OR(K4386="27",K4386="28",K4386="29"),VLOOKUP(L4386,[1]listaMateriales!A:E,5,0),0)*N4386/1000</f>
        <v>0</v>
      </c>
      <c r="X4386" s="6">
        <f>+IF(W4386=0,0,T4386/W4386)</f>
        <v>0</v>
      </c>
      <c r="Y4386" s="1" t="str">
        <f>MID(L4386,14,1)</f>
        <v/>
      </c>
      <c r="Z4386" s="2" t="str">
        <f>IF(IFERROR(FIND("PUL",M4386,1),0)&gt;1,"pulido","no")</f>
        <v>no</v>
      </c>
      <c r="AA4386" s="2" t="str">
        <f>IF(IFERROR(FIND("BIOC",M4386,1),0)&gt;1,"BIOCITY","no")</f>
        <v>no</v>
      </c>
      <c r="AB4386" s="2">
        <f>IFERROR(SEARCH("INT",F4386,1),0)+IFERROR(SEARCH("DEV",F4386,1),0)+IFERROR(SEARCH("FC",F4386,1),0)+IFERROR(SEARCH("USD",F4386,1),0)</f>
        <v>0</v>
      </c>
    </row>
    <row r="4387" spans="20:28" x14ac:dyDescent="0.2">
      <c r="T4387" s="6">
        <f>+S4387*N4387</f>
        <v>0</v>
      </c>
      <c r="U4387" s="6">
        <f>+S4387*Q4387</f>
        <v>0</v>
      </c>
      <c r="V4387" s="1" t="str">
        <f>IF(AB4387=0,IFERROR(VLOOKUP(L4387,[1]listaMateriales!A:K,11,0),"-"),"Sin producto")</f>
        <v>Sin Producto</v>
      </c>
      <c r="W4387" s="6">
        <f>+IF(OR(K4387="27",K4387="28",K4387="29"),VLOOKUP(L4387,[1]listaMateriales!A:E,5,0),0)*N4387/1000</f>
        <v>0</v>
      </c>
      <c r="X4387" s="6">
        <f>+IF(W4387=0,0,T4387/W4387)</f>
        <v>0</v>
      </c>
      <c r="Y4387" s="1" t="str">
        <f>MID(L4387,14,1)</f>
        <v/>
      </c>
      <c r="Z4387" s="2" t="str">
        <f>IF(IFERROR(FIND("PUL",M4387,1),0)&gt;1,"pulido","no")</f>
        <v>no</v>
      </c>
      <c r="AA4387" s="2" t="str">
        <f>IF(IFERROR(FIND("BIOC",M4387,1),0)&gt;1,"BIOCITY","no")</f>
        <v>no</v>
      </c>
      <c r="AB4387" s="2">
        <f>IFERROR(SEARCH("INT",F4387,1),0)+IFERROR(SEARCH("DEV",F4387,1),0)+IFERROR(SEARCH("FC",F4387,1),0)+IFERROR(SEARCH("USD",F4387,1),0)</f>
        <v>0</v>
      </c>
    </row>
    <row r="4388" spans="20:28" x14ac:dyDescent="0.2">
      <c r="T4388" s="6">
        <f>+S4388*N4388</f>
        <v>0</v>
      </c>
      <c r="U4388" s="6">
        <f>+S4388*Q4388</f>
        <v>0</v>
      </c>
      <c r="V4388" s="1" t="str">
        <f>IF(AB4388=0,IFERROR(VLOOKUP(L4388,[1]listaMateriales!A:K,11,0),"-"),"Sin producto")</f>
        <v>Sin Producto</v>
      </c>
      <c r="W4388" s="6">
        <f>+IF(OR(K4388="27",K4388="28",K4388="29"),VLOOKUP(L4388,[1]listaMateriales!A:E,5,0),0)*N4388/1000</f>
        <v>0</v>
      </c>
      <c r="X4388" s="6">
        <f>+IF(W4388=0,0,T4388/W4388)</f>
        <v>0</v>
      </c>
      <c r="Y4388" s="1" t="str">
        <f>MID(L4388,14,1)</f>
        <v/>
      </c>
      <c r="Z4388" s="2" t="str">
        <f>IF(IFERROR(FIND("PUL",M4388,1),0)&gt;1,"pulido","no")</f>
        <v>no</v>
      </c>
      <c r="AA4388" s="2" t="str">
        <f>IF(IFERROR(FIND("BIOC",M4388,1),0)&gt;1,"BIOCITY","no")</f>
        <v>no</v>
      </c>
      <c r="AB4388" s="2">
        <f>IFERROR(SEARCH("INT",F4388,1),0)+IFERROR(SEARCH("DEV",F4388,1),0)+IFERROR(SEARCH("FC",F4388,1),0)+IFERROR(SEARCH("USD",F4388,1),0)</f>
        <v>0</v>
      </c>
    </row>
    <row r="4389" spans="20:28" x14ac:dyDescent="0.2">
      <c r="T4389" s="6">
        <f>+S4389*N4389</f>
        <v>0</v>
      </c>
      <c r="U4389" s="6">
        <f>+S4389*Q4389</f>
        <v>0</v>
      </c>
      <c r="V4389" s="1" t="str">
        <f>IF(AB4389=0,IFERROR(VLOOKUP(L4389,[1]listaMateriales!A:K,11,0),"-"),"Sin producto")</f>
        <v>Sin Producto</v>
      </c>
      <c r="W4389" s="6">
        <f>+IF(OR(K4389="27",K4389="28",K4389="29"),VLOOKUP(L4389,[1]listaMateriales!A:E,5,0),0)*N4389/1000</f>
        <v>0</v>
      </c>
      <c r="X4389" s="6">
        <f>+IF(W4389=0,0,T4389/W4389)</f>
        <v>0</v>
      </c>
      <c r="Y4389" s="1" t="str">
        <f>MID(L4389,14,1)</f>
        <v/>
      </c>
      <c r="Z4389" s="2" t="str">
        <f>IF(IFERROR(FIND("PUL",M4389,1),0)&gt;1,"pulido","no")</f>
        <v>no</v>
      </c>
      <c r="AA4389" s="2" t="str">
        <f>IF(IFERROR(FIND("BIOC",M4389,1),0)&gt;1,"BIOCITY","no")</f>
        <v>no</v>
      </c>
      <c r="AB4389" s="2">
        <f>IFERROR(SEARCH("INT",F4389,1),0)+IFERROR(SEARCH("DEV",F4389,1),0)+IFERROR(SEARCH("FC",F4389,1),0)+IFERROR(SEARCH("USD",F4389,1),0)</f>
        <v>0</v>
      </c>
    </row>
    <row r="4390" spans="20:28" x14ac:dyDescent="0.2">
      <c r="T4390" s="6">
        <f>+S4390*N4390</f>
        <v>0</v>
      </c>
      <c r="U4390" s="6">
        <f>+S4390*Q4390</f>
        <v>0</v>
      </c>
      <c r="V4390" s="1" t="str">
        <f>IF(AB4390=0,IFERROR(VLOOKUP(L4390,[1]listaMateriales!A:K,11,0),"-"),"Sin producto")</f>
        <v>Sin Producto</v>
      </c>
      <c r="W4390" s="6">
        <f>+IF(OR(K4390="27",K4390="28",K4390="29"),VLOOKUP(L4390,[1]listaMateriales!A:E,5,0),0)*N4390/1000</f>
        <v>0</v>
      </c>
      <c r="X4390" s="6">
        <f>+IF(W4390=0,0,T4390/W4390)</f>
        <v>0</v>
      </c>
      <c r="Y4390" s="1" t="str">
        <f>MID(L4390,14,1)</f>
        <v/>
      </c>
      <c r="Z4390" s="2" t="str">
        <f>IF(IFERROR(FIND("PUL",M4390,1),0)&gt;1,"pulido","no")</f>
        <v>no</v>
      </c>
      <c r="AA4390" s="2" t="str">
        <f>IF(IFERROR(FIND("BIOC",M4390,1),0)&gt;1,"BIOCITY","no")</f>
        <v>no</v>
      </c>
      <c r="AB4390" s="2">
        <f>IFERROR(SEARCH("INT",F4390,1),0)+IFERROR(SEARCH("DEV",F4390,1),0)+IFERROR(SEARCH("FC",F4390,1),0)+IFERROR(SEARCH("USD",F4390,1),0)</f>
        <v>0</v>
      </c>
    </row>
    <row r="4391" spans="20:28" x14ac:dyDescent="0.2">
      <c r="T4391" s="6">
        <f>+S4391*N4391</f>
        <v>0</v>
      </c>
      <c r="U4391" s="6">
        <f>+S4391*Q4391</f>
        <v>0</v>
      </c>
      <c r="V4391" s="1" t="str">
        <f>IF(AB4391=0,IFERROR(VLOOKUP(L4391,[1]listaMateriales!A:K,11,0),"-"),"Sin producto")</f>
        <v>Sin Producto</v>
      </c>
      <c r="W4391" s="6">
        <f>+IF(OR(K4391="27",K4391="28",K4391="29"),VLOOKUP(L4391,[1]listaMateriales!A:E,5,0),0)*N4391/1000</f>
        <v>0</v>
      </c>
      <c r="X4391" s="6">
        <f>+IF(W4391=0,0,T4391/W4391)</f>
        <v>0</v>
      </c>
      <c r="Y4391" s="1" t="str">
        <f>MID(L4391,14,1)</f>
        <v/>
      </c>
      <c r="Z4391" s="2" t="str">
        <f>IF(IFERROR(FIND("PUL",M4391,1),0)&gt;1,"pulido","no")</f>
        <v>no</v>
      </c>
      <c r="AA4391" s="2" t="str">
        <f>IF(IFERROR(FIND("BIOC",M4391,1),0)&gt;1,"BIOCITY","no")</f>
        <v>no</v>
      </c>
      <c r="AB4391" s="2">
        <f>IFERROR(SEARCH("INT",F4391,1),0)+IFERROR(SEARCH("DEV",F4391,1),0)+IFERROR(SEARCH("FC",F4391,1),0)+IFERROR(SEARCH("USD",F4391,1),0)</f>
        <v>0</v>
      </c>
    </row>
    <row r="4392" spans="20:28" x14ac:dyDescent="0.2">
      <c r="T4392" s="6">
        <f>+S4392*N4392</f>
        <v>0</v>
      </c>
      <c r="U4392" s="6">
        <f>+S4392*Q4392</f>
        <v>0</v>
      </c>
      <c r="V4392" s="1" t="str">
        <f>IF(AB4392=0,IFERROR(VLOOKUP(L4392,[1]listaMateriales!A:K,11,0),"-"),"Sin producto")</f>
        <v>Sin Producto</v>
      </c>
      <c r="W4392" s="6">
        <f>+IF(OR(K4392="27",K4392="28",K4392="29"),VLOOKUP(L4392,[1]listaMateriales!A:E,5,0),0)*N4392/1000</f>
        <v>0</v>
      </c>
      <c r="X4392" s="6">
        <f>+IF(W4392=0,0,T4392/W4392)</f>
        <v>0</v>
      </c>
      <c r="Y4392" s="1" t="str">
        <f>MID(L4392,14,1)</f>
        <v/>
      </c>
      <c r="Z4392" s="2" t="str">
        <f>IF(IFERROR(FIND("PUL",M4392,1),0)&gt;1,"pulido","no")</f>
        <v>no</v>
      </c>
      <c r="AA4392" s="2" t="str">
        <f>IF(IFERROR(FIND("BIOC",M4392,1),0)&gt;1,"BIOCITY","no")</f>
        <v>no</v>
      </c>
      <c r="AB4392" s="2">
        <f>IFERROR(SEARCH("INT",F4392,1),0)+IFERROR(SEARCH("DEV",F4392,1),0)+IFERROR(SEARCH("FC",F4392,1),0)+IFERROR(SEARCH("USD",F4392,1),0)</f>
        <v>0</v>
      </c>
    </row>
    <row r="4393" spans="20:28" x14ac:dyDescent="0.2">
      <c r="T4393" s="6">
        <f>+S4393*N4393</f>
        <v>0</v>
      </c>
      <c r="U4393" s="6">
        <f>+S4393*Q4393</f>
        <v>0</v>
      </c>
      <c r="V4393" s="1" t="str">
        <f>IF(AB4393=0,IFERROR(VLOOKUP(L4393,[1]listaMateriales!A:K,11,0),"-"),"Sin producto")</f>
        <v>Sin Producto</v>
      </c>
      <c r="W4393" s="6">
        <f>+IF(OR(K4393="27",K4393="28",K4393="29"),VLOOKUP(L4393,[1]listaMateriales!A:E,5,0),0)*N4393/1000</f>
        <v>0</v>
      </c>
      <c r="X4393" s="6">
        <f>+IF(W4393=0,0,T4393/W4393)</f>
        <v>0</v>
      </c>
      <c r="Y4393" s="1" t="str">
        <f>MID(L4393,14,1)</f>
        <v/>
      </c>
      <c r="Z4393" s="2" t="str">
        <f>IF(IFERROR(FIND("PUL",M4393,1),0)&gt;1,"pulido","no")</f>
        <v>no</v>
      </c>
      <c r="AA4393" s="2" t="str">
        <f>IF(IFERROR(FIND("BIOC",M4393,1),0)&gt;1,"BIOCITY","no")</f>
        <v>no</v>
      </c>
      <c r="AB4393" s="2">
        <f>IFERROR(SEARCH("INT",F4393,1),0)+IFERROR(SEARCH("DEV",F4393,1),0)+IFERROR(SEARCH("FC",F4393,1),0)+IFERROR(SEARCH("USD",F4393,1),0)</f>
        <v>0</v>
      </c>
    </row>
    <row r="4394" spans="20:28" x14ac:dyDescent="0.2">
      <c r="T4394" s="6">
        <f>+S4394*N4394</f>
        <v>0</v>
      </c>
      <c r="U4394" s="6">
        <f>+S4394*Q4394</f>
        <v>0</v>
      </c>
      <c r="V4394" s="1" t="str">
        <f>IF(AB4394=0,IFERROR(VLOOKUP(L4394,[1]listaMateriales!A:K,11,0),"-"),"Sin producto")</f>
        <v>Sin Producto</v>
      </c>
      <c r="W4394" s="6">
        <f>+IF(OR(K4394="27",K4394="28",K4394="29"),VLOOKUP(L4394,[1]listaMateriales!A:E,5,0),0)*N4394/1000</f>
        <v>0</v>
      </c>
      <c r="X4394" s="6">
        <f>+IF(W4394=0,0,T4394/W4394)</f>
        <v>0</v>
      </c>
      <c r="Y4394" s="1" t="str">
        <f>MID(L4394,14,1)</f>
        <v/>
      </c>
      <c r="Z4394" s="2" t="str">
        <f>IF(IFERROR(FIND("PUL",M4394,1),0)&gt;1,"pulido","no")</f>
        <v>no</v>
      </c>
      <c r="AA4394" s="2" t="str">
        <f>IF(IFERROR(FIND("BIOC",M4394,1),0)&gt;1,"BIOCITY","no")</f>
        <v>no</v>
      </c>
      <c r="AB4394" s="2">
        <f>IFERROR(SEARCH("INT",F4394,1),0)+IFERROR(SEARCH("DEV",F4394,1),0)+IFERROR(SEARCH("FC",F4394,1),0)+IFERROR(SEARCH("USD",F4394,1),0)</f>
        <v>0</v>
      </c>
    </row>
    <row r="4395" spans="20:28" x14ac:dyDescent="0.2">
      <c r="T4395" s="6">
        <f>+S4395*N4395</f>
        <v>0</v>
      </c>
      <c r="U4395" s="6">
        <f>+S4395*Q4395</f>
        <v>0</v>
      </c>
      <c r="V4395" s="1" t="str">
        <f>IF(AB4395=0,IFERROR(VLOOKUP(L4395,[1]listaMateriales!A:K,11,0),"-"),"Sin producto")</f>
        <v>Sin Producto</v>
      </c>
      <c r="W4395" s="6">
        <f>+IF(OR(K4395="27",K4395="28",K4395="29"),VLOOKUP(L4395,[1]listaMateriales!A:E,5,0),0)*N4395/1000</f>
        <v>0</v>
      </c>
      <c r="X4395" s="6">
        <f>+IF(W4395=0,0,T4395/W4395)</f>
        <v>0</v>
      </c>
      <c r="Y4395" s="1" t="str">
        <f>MID(L4395,14,1)</f>
        <v/>
      </c>
      <c r="Z4395" s="2" t="str">
        <f>IF(IFERROR(FIND("PUL",M4395,1),0)&gt;1,"pulido","no")</f>
        <v>no</v>
      </c>
      <c r="AA4395" s="2" t="str">
        <f>IF(IFERROR(FIND("BIOC",M4395,1),0)&gt;1,"BIOCITY","no")</f>
        <v>no</v>
      </c>
      <c r="AB4395" s="2">
        <f>IFERROR(SEARCH("INT",F4395,1),0)+IFERROR(SEARCH("DEV",F4395,1),0)+IFERROR(SEARCH("FC",F4395,1),0)+IFERROR(SEARCH("USD",F4395,1),0)</f>
        <v>0</v>
      </c>
    </row>
    <row r="4396" spans="20:28" x14ac:dyDescent="0.2">
      <c r="T4396" s="6">
        <f>+S4396*N4396</f>
        <v>0</v>
      </c>
      <c r="U4396" s="6">
        <f>+S4396*Q4396</f>
        <v>0</v>
      </c>
      <c r="V4396" s="1" t="str">
        <f>IF(AB4396=0,IFERROR(VLOOKUP(L4396,[1]listaMateriales!A:K,11,0),"-"),"Sin producto")</f>
        <v>Sin Producto</v>
      </c>
      <c r="W4396" s="6">
        <f>+IF(OR(K4396="27",K4396="28",K4396="29"),VLOOKUP(L4396,[1]listaMateriales!A:E,5,0),0)*N4396/1000</f>
        <v>0</v>
      </c>
      <c r="X4396" s="6">
        <f>+IF(W4396=0,0,T4396/W4396)</f>
        <v>0</v>
      </c>
      <c r="Y4396" s="1" t="str">
        <f>MID(L4396,14,1)</f>
        <v/>
      </c>
      <c r="Z4396" s="2" t="str">
        <f>IF(IFERROR(FIND("PUL",M4396,1),0)&gt;1,"pulido","no")</f>
        <v>no</v>
      </c>
      <c r="AA4396" s="2" t="str">
        <f>IF(IFERROR(FIND("BIOC",M4396,1),0)&gt;1,"BIOCITY","no")</f>
        <v>no</v>
      </c>
      <c r="AB4396" s="2">
        <f>IFERROR(SEARCH("INT",F4396,1),0)+IFERROR(SEARCH("DEV",F4396,1),0)+IFERROR(SEARCH("FC",F4396,1),0)+IFERROR(SEARCH("USD",F4396,1),0)</f>
        <v>0</v>
      </c>
    </row>
    <row r="4397" spans="20:28" x14ac:dyDescent="0.2">
      <c r="T4397" s="6">
        <f>+S4397*N4397</f>
        <v>0</v>
      </c>
      <c r="U4397" s="6">
        <f>+S4397*Q4397</f>
        <v>0</v>
      </c>
      <c r="V4397" s="1" t="str">
        <f>IF(AB4397=0,IFERROR(VLOOKUP(L4397,[1]listaMateriales!A:K,11,0),"-"),"Sin producto")</f>
        <v>Sin Producto</v>
      </c>
      <c r="W4397" s="6">
        <f>+IF(OR(K4397="27",K4397="28",K4397="29"),VLOOKUP(L4397,[1]listaMateriales!A:E,5,0),0)*N4397/1000</f>
        <v>0</v>
      </c>
      <c r="X4397" s="6">
        <f>+IF(W4397=0,0,T4397/W4397)</f>
        <v>0</v>
      </c>
      <c r="Y4397" s="1" t="str">
        <f>MID(L4397,14,1)</f>
        <v/>
      </c>
      <c r="Z4397" s="2" t="str">
        <f>IF(IFERROR(FIND("PUL",M4397,1),0)&gt;1,"pulido","no")</f>
        <v>no</v>
      </c>
      <c r="AA4397" s="2" t="str">
        <f>IF(IFERROR(FIND("BIOC",M4397,1),0)&gt;1,"BIOCITY","no")</f>
        <v>no</v>
      </c>
      <c r="AB4397" s="2">
        <f>IFERROR(SEARCH("INT",F4397,1),0)+IFERROR(SEARCH("DEV",F4397,1),0)+IFERROR(SEARCH("FC",F4397,1),0)+IFERROR(SEARCH("USD",F4397,1),0)</f>
        <v>0</v>
      </c>
    </row>
    <row r="4398" spans="20:28" x14ac:dyDescent="0.2">
      <c r="T4398" s="6">
        <f>+S4398*N4398</f>
        <v>0</v>
      </c>
      <c r="U4398" s="6">
        <f>+S4398*Q4398</f>
        <v>0</v>
      </c>
      <c r="V4398" s="1" t="str">
        <f>IF(AB4398=0,IFERROR(VLOOKUP(L4398,[1]listaMateriales!A:K,11,0),"-"),"Sin producto")</f>
        <v>Sin Producto</v>
      </c>
      <c r="W4398" s="6">
        <f>+IF(OR(K4398="27",K4398="28",K4398="29"),VLOOKUP(L4398,[1]listaMateriales!A:E,5,0),0)*N4398/1000</f>
        <v>0</v>
      </c>
      <c r="X4398" s="6">
        <f>+IF(W4398=0,0,T4398/W4398)</f>
        <v>0</v>
      </c>
      <c r="Y4398" s="1" t="str">
        <f>MID(L4398,14,1)</f>
        <v/>
      </c>
      <c r="Z4398" s="2" t="str">
        <f>IF(IFERROR(FIND("PUL",M4398,1),0)&gt;1,"pulido","no")</f>
        <v>no</v>
      </c>
      <c r="AA4398" s="2" t="str">
        <f>IF(IFERROR(FIND("BIOC",M4398,1),0)&gt;1,"BIOCITY","no")</f>
        <v>no</v>
      </c>
      <c r="AB4398" s="2">
        <f>IFERROR(SEARCH("INT",F4398,1),0)+IFERROR(SEARCH("DEV",F4398,1),0)+IFERROR(SEARCH("FC",F4398,1),0)+IFERROR(SEARCH("USD",F4398,1),0)</f>
        <v>0</v>
      </c>
    </row>
    <row r="4399" spans="20:28" x14ac:dyDescent="0.2">
      <c r="T4399" s="6">
        <f>+S4399*N4399</f>
        <v>0</v>
      </c>
      <c r="U4399" s="6">
        <f>+S4399*Q4399</f>
        <v>0</v>
      </c>
      <c r="V4399" s="1" t="str">
        <f>IF(AB4399=0,IFERROR(VLOOKUP(L4399,[1]listaMateriales!A:K,11,0),"-"),"Sin producto")</f>
        <v>Sin Producto</v>
      </c>
      <c r="W4399" s="6">
        <f>+IF(OR(K4399="27",K4399="28",K4399="29"),VLOOKUP(L4399,[1]listaMateriales!A:E,5,0),0)*N4399/1000</f>
        <v>0</v>
      </c>
      <c r="X4399" s="6">
        <f>+IF(W4399=0,0,T4399/W4399)</f>
        <v>0</v>
      </c>
      <c r="Y4399" s="1" t="str">
        <f>MID(L4399,14,1)</f>
        <v/>
      </c>
      <c r="Z4399" s="2" t="str">
        <f>IF(IFERROR(FIND("PUL",M4399,1),0)&gt;1,"pulido","no")</f>
        <v>no</v>
      </c>
      <c r="AA4399" s="2" t="str">
        <f>IF(IFERROR(FIND("BIOC",M4399,1),0)&gt;1,"BIOCITY","no")</f>
        <v>no</v>
      </c>
      <c r="AB4399" s="2">
        <f>IFERROR(SEARCH("INT",F4399,1),0)+IFERROR(SEARCH("DEV",F4399,1),0)+IFERROR(SEARCH("FC",F4399,1),0)+IFERROR(SEARCH("USD",F4399,1),0)</f>
        <v>0</v>
      </c>
    </row>
    <row r="4400" spans="20:28" x14ac:dyDescent="0.2">
      <c r="T4400" s="6">
        <f>+S4400*N4400</f>
        <v>0</v>
      </c>
      <c r="U4400" s="6">
        <f>+S4400*Q4400</f>
        <v>0</v>
      </c>
      <c r="V4400" s="1" t="str">
        <f>IF(AB4400=0,IFERROR(VLOOKUP(L4400,[1]listaMateriales!A:K,11,0),"-"),"Sin producto")</f>
        <v>Sin Producto</v>
      </c>
      <c r="W4400" s="6">
        <f>+IF(OR(K4400="27",K4400="28",K4400="29"),VLOOKUP(L4400,[1]listaMateriales!A:E,5,0),0)*N4400/1000</f>
        <v>0</v>
      </c>
      <c r="X4400" s="6">
        <f>+IF(W4400=0,0,T4400/W4400)</f>
        <v>0</v>
      </c>
      <c r="Y4400" s="1" t="str">
        <f>MID(L4400,14,1)</f>
        <v/>
      </c>
      <c r="Z4400" s="2" t="str">
        <f>IF(IFERROR(FIND("PUL",M4400,1),0)&gt;1,"pulido","no")</f>
        <v>no</v>
      </c>
      <c r="AA4400" s="2" t="str">
        <f>IF(IFERROR(FIND("BIOC",M4400,1),0)&gt;1,"BIOCITY","no")</f>
        <v>no</v>
      </c>
      <c r="AB4400" s="2">
        <f>IFERROR(SEARCH("INT",F4400,1),0)+IFERROR(SEARCH("DEV",F4400,1),0)+IFERROR(SEARCH("FC",F4400,1),0)+IFERROR(SEARCH("USD",F4400,1),0)</f>
        <v>0</v>
      </c>
    </row>
    <row r="4401" spans="20:28" x14ac:dyDescent="0.2">
      <c r="T4401" s="6">
        <f>+S4401*N4401</f>
        <v>0</v>
      </c>
      <c r="U4401" s="6">
        <f>+S4401*Q4401</f>
        <v>0</v>
      </c>
      <c r="V4401" s="1" t="str">
        <f>IF(AB4401=0,IFERROR(VLOOKUP(L4401,[1]listaMateriales!A:K,11,0),"-"),"Sin producto")</f>
        <v>Sin Producto</v>
      </c>
      <c r="W4401" s="6">
        <f>+IF(OR(K4401="27",K4401="28",K4401="29"),VLOOKUP(L4401,[1]listaMateriales!A:E,5,0),0)*N4401/1000</f>
        <v>0</v>
      </c>
      <c r="X4401" s="6">
        <f>+IF(W4401=0,0,T4401/W4401)</f>
        <v>0</v>
      </c>
      <c r="Y4401" s="1" t="str">
        <f>MID(L4401,14,1)</f>
        <v/>
      </c>
      <c r="Z4401" s="2" t="str">
        <f>IF(IFERROR(FIND("PUL",M4401,1),0)&gt;1,"pulido","no")</f>
        <v>no</v>
      </c>
      <c r="AA4401" s="2" t="str">
        <f>IF(IFERROR(FIND("BIOC",M4401,1),0)&gt;1,"BIOCITY","no")</f>
        <v>no</v>
      </c>
      <c r="AB4401" s="2">
        <f>IFERROR(SEARCH("INT",F4401,1),0)+IFERROR(SEARCH("DEV",F4401,1),0)+IFERROR(SEARCH("FC",F4401,1),0)+IFERROR(SEARCH("USD",F4401,1),0)</f>
        <v>0</v>
      </c>
    </row>
    <row r="4402" spans="20:28" x14ac:dyDescent="0.2">
      <c r="T4402" s="6">
        <f>+S4402*N4402</f>
        <v>0</v>
      </c>
      <c r="U4402" s="6">
        <f>+S4402*Q4402</f>
        <v>0</v>
      </c>
      <c r="V4402" s="1" t="str">
        <f>IF(AB4402=0,IFERROR(VLOOKUP(L4402,[1]listaMateriales!A:K,11,0),"-"),"Sin producto")</f>
        <v>Sin Producto</v>
      </c>
      <c r="W4402" s="6">
        <f>+IF(OR(K4402="27",K4402="28",K4402="29"),VLOOKUP(L4402,[1]listaMateriales!A:E,5,0),0)*N4402/1000</f>
        <v>0</v>
      </c>
      <c r="X4402" s="6">
        <f>+IF(W4402=0,0,T4402/W4402)</f>
        <v>0</v>
      </c>
      <c r="Y4402" s="1" t="str">
        <f>MID(L4402,14,1)</f>
        <v/>
      </c>
      <c r="Z4402" s="2" t="str">
        <f>IF(IFERROR(FIND("PUL",M4402,1),0)&gt;1,"pulido","no")</f>
        <v>no</v>
      </c>
      <c r="AA4402" s="2" t="str">
        <f>IF(IFERROR(FIND("BIOC",M4402,1),0)&gt;1,"BIOCITY","no")</f>
        <v>no</v>
      </c>
      <c r="AB4402" s="2">
        <f>IFERROR(SEARCH("INT",F4402,1),0)+IFERROR(SEARCH("DEV",F4402,1),0)+IFERROR(SEARCH("FC",F4402,1),0)+IFERROR(SEARCH("USD",F4402,1),0)</f>
        <v>0</v>
      </c>
    </row>
    <row r="4403" spans="20:28" x14ac:dyDescent="0.2">
      <c r="T4403" s="6">
        <f>+S4403*N4403</f>
        <v>0</v>
      </c>
      <c r="U4403" s="6">
        <f>+S4403*Q4403</f>
        <v>0</v>
      </c>
      <c r="V4403" s="1" t="str">
        <f>IF(AB4403=0,IFERROR(VLOOKUP(L4403,[1]listaMateriales!A:K,11,0),"-"),"Sin producto")</f>
        <v>Sin Producto</v>
      </c>
      <c r="W4403" s="6">
        <f>+IF(OR(K4403="27",K4403="28",K4403="29"),VLOOKUP(L4403,[1]listaMateriales!A:E,5,0),0)*N4403/1000</f>
        <v>0</v>
      </c>
      <c r="X4403" s="6">
        <f>+IF(W4403=0,0,T4403/W4403)</f>
        <v>0</v>
      </c>
      <c r="Y4403" s="1" t="str">
        <f>MID(L4403,14,1)</f>
        <v/>
      </c>
      <c r="Z4403" s="2" t="str">
        <f>IF(IFERROR(FIND("PUL",M4403,1),0)&gt;1,"pulido","no")</f>
        <v>no</v>
      </c>
      <c r="AA4403" s="2" t="str">
        <f>IF(IFERROR(FIND("BIOC",M4403,1),0)&gt;1,"BIOCITY","no")</f>
        <v>no</v>
      </c>
      <c r="AB4403" s="2">
        <f>IFERROR(SEARCH("INT",F4403,1),0)+IFERROR(SEARCH("DEV",F4403,1),0)+IFERROR(SEARCH("FC",F4403,1),0)+IFERROR(SEARCH("USD",F4403,1),0)</f>
        <v>0</v>
      </c>
    </row>
    <row r="4404" spans="20:28" x14ac:dyDescent="0.2">
      <c r="T4404" s="6">
        <f>+S4404*N4404</f>
        <v>0</v>
      </c>
      <c r="U4404" s="6">
        <f>+S4404*Q4404</f>
        <v>0</v>
      </c>
      <c r="V4404" s="1" t="str">
        <f>IF(AB4404=0,IFERROR(VLOOKUP(L4404,[1]listaMateriales!A:K,11,0),"-"),"Sin producto")</f>
        <v>Sin Producto</v>
      </c>
      <c r="W4404" s="6">
        <f>+IF(OR(K4404="27",K4404="28",K4404="29"),VLOOKUP(L4404,[1]listaMateriales!A:E,5,0),0)*N4404/1000</f>
        <v>0</v>
      </c>
      <c r="X4404" s="6">
        <f>+IF(W4404=0,0,T4404/W4404)</f>
        <v>0</v>
      </c>
      <c r="Y4404" s="1" t="str">
        <f>MID(L4404,14,1)</f>
        <v/>
      </c>
      <c r="Z4404" s="2" t="str">
        <f>IF(IFERROR(FIND("PUL",M4404,1),0)&gt;1,"pulido","no")</f>
        <v>no</v>
      </c>
      <c r="AA4404" s="2" t="str">
        <f>IF(IFERROR(FIND("BIOC",M4404,1),0)&gt;1,"BIOCITY","no")</f>
        <v>no</v>
      </c>
      <c r="AB4404" s="2">
        <f>IFERROR(SEARCH("INT",F4404,1),0)+IFERROR(SEARCH("DEV",F4404,1),0)+IFERROR(SEARCH("FC",F4404,1),0)+IFERROR(SEARCH("USD",F4404,1),0)</f>
        <v>0</v>
      </c>
    </row>
    <row r="4405" spans="20:28" x14ac:dyDescent="0.2">
      <c r="T4405" s="6">
        <f>+S4405*N4405</f>
        <v>0</v>
      </c>
      <c r="U4405" s="6">
        <f>+S4405*Q4405</f>
        <v>0</v>
      </c>
      <c r="V4405" s="1" t="str">
        <f>IF(AB4405=0,IFERROR(VLOOKUP(L4405,[1]listaMateriales!A:K,11,0),"-"),"Sin producto")</f>
        <v>Sin Producto</v>
      </c>
      <c r="W4405" s="6">
        <f>+IF(OR(K4405="27",K4405="28",K4405="29"),VLOOKUP(L4405,[1]listaMateriales!A:E,5,0),0)*N4405/1000</f>
        <v>0</v>
      </c>
      <c r="X4405" s="6">
        <f>+IF(W4405=0,0,T4405/W4405)</f>
        <v>0</v>
      </c>
      <c r="Y4405" s="1" t="str">
        <f>MID(L4405,14,1)</f>
        <v/>
      </c>
      <c r="Z4405" s="2" t="str">
        <f>IF(IFERROR(FIND("PUL",M4405,1),0)&gt;1,"pulido","no")</f>
        <v>no</v>
      </c>
      <c r="AA4405" s="2" t="str">
        <f>IF(IFERROR(FIND("BIOC",M4405,1),0)&gt;1,"BIOCITY","no")</f>
        <v>no</v>
      </c>
      <c r="AB4405" s="2">
        <f>IFERROR(SEARCH("INT",F4405,1),0)+IFERROR(SEARCH("DEV",F4405,1),0)+IFERROR(SEARCH("FC",F4405,1),0)+IFERROR(SEARCH("USD",F4405,1),0)</f>
        <v>0</v>
      </c>
    </row>
    <row r="4406" spans="20:28" x14ac:dyDescent="0.2">
      <c r="T4406" s="6">
        <f>+S4406*N4406</f>
        <v>0</v>
      </c>
      <c r="U4406" s="6">
        <f>+S4406*Q4406</f>
        <v>0</v>
      </c>
      <c r="V4406" s="1" t="str">
        <f>IF(AB4406=0,IFERROR(VLOOKUP(L4406,[1]listaMateriales!A:K,11,0),"-"),"Sin producto")</f>
        <v>Sin Producto</v>
      </c>
      <c r="W4406" s="6">
        <f>+IF(OR(K4406="27",K4406="28",K4406="29"),VLOOKUP(L4406,[1]listaMateriales!A:E,5,0),0)*N4406/1000</f>
        <v>0</v>
      </c>
      <c r="X4406" s="6">
        <f>+IF(W4406=0,0,T4406/W4406)</f>
        <v>0</v>
      </c>
      <c r="Y4406" s="1" t="str">
        <f>MID(L4406,14,1)</f>
        <v/>
      </c>
      <c r="Z4406" s="2" t="str">
        <f>IF(IFERROR(FIND("PUL",M4406,1),0)&gt;1,"pulido","no")</f>
        <v>no</v>
      </c>
      <c r="AA4406" s="2" t="str">
        <f>IF(IFERROR(FIND("BIOC",M4406,1),0)&gt;1,"BIOCITY","no")</f>
        <v>no</v>
      </c>
      <c r="AB4406" s="2">
        <f>IFERROR(SEARCH("INT",F4406,1),0)+IFERROR(SEARCH("DEV",F4406,1),0)+IFERROR(SEARCH("FC",F4406,1),0)+IFERROR(SEARCH("USD",F4406,1),0)</f>
        <v>0</v>
      </c>
    </row>
    <row r="4407" spans="20:28" x14ac:dyDescent="0.2">
      <c r="T4407" s="6">
        <f>+S4407*N4407</f>
        <v>0</v>
      </c>
      <c r="U4407" s="6">
        <f>+S4407*Q4407</f>
        <v>0</v>
      </c>
      <c r="V4407" s="1" t="str">
        <f>IF(AB4407=0,IFERROR(VLOOKUP(L4407,[1]listaMateriales!A:K,11,0),"-"),"Sin producto")</f>
        <v>Sin Producto</v>
      </c>
      <c r="W4407" s="6">
        <f>+IF(OR(K4407="27",K4407="28",K4407="29"),VLOOKUP(L4407,[1]listaMateriales!A:E,5,0),0)*N4407/1000</f>
        <v>0</v>
      </c>
      <c r="X4407" s="6">
        <f>+IF(W4407=0,0,T4407/W4407)</f>
        <v>0</v>
      </c>
      <c r="Y4407" s="1" t="str">
        <f>MID(L4407,14,1)</f>
        <v/>
      </c>
      <c r="Z4407" s="2" t="str">
        <f>IF(IFERROR(FIND("PUL",M4407,1),0)&gt;1,"pulido","no")</f>
        <v>no</v>
      </c>
      <c r="AA4407" s="2" t="str">
        <f>IF(IFERROR(FIND("BIOC",M4407,1),0)&gt;1,"BIOCITY","no")</f>
        <v>no</v>
      </c>
      <c r="AB4407" s="2">
        <f>IFERROR(SEARCH("INT",F4407,1),0)+IFERROR(SEARCH("DEV",F4407,1),0)+IFERROR(SEARCH("FC",F4407,1),0)+IFERROR(SEARCH("USD",F4407,1),0)</f>
        <v>0</v>
      </c>
    </row>
    <row r="4408" spans="20:28" x14ac:dyDescent="0.2">
      <c r="T4408" s="6">
        <f>+S4408*N4408</f>
        <v>0</v>
      </c>
      <c r="U4408" s="6">
        <f>+S4408*Q4408</f>
        <v>0</v>
      </c>
      <c r="V4408" s="1" t="str">
        <f>IF(AB4408=0,IFERROR(VLOOKUP(L4408,[1]listaMateriales!A:K,11,0),"-"),"Sin producto")</f>
        <v>Sin Producto</v>
      </c>
      <c r="W4408" s="6">
        <f>+IF(OR(K4408="27",K4408="28",K4408="29"),VLOOKUP(L4408,[1]listaMateriales!A:E,5,0),0)*N4408/1000</f>
        <v>0</v>
      </c>
      <c r="X4408" s="6">
        <f>+IF(W4408=0,0,T4408/W4408)</f>
        <v>0</v>
      </c>
      <c r="Y4408" s="1" t="str">
        <f>MID(L4408,14,1)</f>
        <v/>
      </c>
      <c r="Z4408" s="2" t="str">
        <f>IF(IFERROR(FIND("PUL",M4408,1),0)&gt;1,"pulido","no")</f>
        <v>no</v>
      </c>
      <c r="AA4408" s="2" t="str">
        <f>IF(IFERROR(FIND("BIOC",M4408,1),0)&gt;1,"BIOCITY","no")</f>
        <v>no</v>
      </c>
      <c r="AB4408" s="2">
        <f>IFERROR(SEARCH("INT",F4408,1),0)+IFERROR(SEARCH("DEV",F4408,1),0)+IFERROR(SEARCH("FC",F4408,1),0)+IFERROR(SEARCH("USD",F4408,1),0)</f>
        <v>0</v>
      </c>
    </row>
    <row r="4409" spans="20:28" x14ac:dyDescent="0.2">
      <c r="T4409" s="6">
        <f>+S4409*N4409</f>
        <v>0</v>
      </c>
      <c r="U4409" s="6">
        <f>+S4409*Q4409</f>
        <v>0</v>
      </c>
      <c r="V4409" s="1" t="str">
        <f>IF(AB4409=0,IFERROR(VLOOKUP(L4409,[1]listaMateriales!A:K,11,0),"-"),"Sin producto")</f>
        <v>Sin Producto</v>
      </c>
      <c r="W4409" s="6">
        <f>+IF(OR(K4409="27",K4409="28",K4409="29"),VLOOKUP(L4409,[1]listaMateriales!A:E,5,0),0)*N4409/1000</f>
        <v>0</v>
      </c>
      <c r="X4409" s="6">
        <f>+IF(W4409=0,0,T4409/W4409)</f>
        <v>0</v>
      </c>
      <c r="Y4409" s="1" t="str">
        <f>MID(L4409,14,1)</f>
        <v/>
      </c>
      <c r="Z4409" s="2" t="str">
        <f>IF(IFERROR(FIND("PUL",M4409,1),0)&gt;1,"pulido","no")</f>
        <v>no</v>
      </c>
      <c r="AA4409" s="2" t="str">
        <f>IF(IFERROR(FIND("BIOC",M4409,1),0)&gt;1,"BIOCITY","no")</f>
        <v>no</v>
      </c>
      <c r="AB4409" s="2">
        <f>IFERROR(SEARCH("INT",F4409,1),0)+IFERROR(SEARCH("DEV",F4409,1),0)+IFERROR(SEARCH("FC",F4409,1),0)+IFERROR(SEARCH("USD",F4409,1),0)</f>
        <v>0</v>
      </c>
    </row>
    <row r="4410" spans="20:28" x14ac:dyDescent="0.2">
      <c r="T4410" s="6">
        <f>+S4410*N4410</f>
        <v>0</v>
      </c>
      <c r="U4410" s="6">
        <f>+S4410*Q4410</f>
        <v>0</v>
      </c>
      <c r="V4410" s="1" t="str">
        <f>IF(AB4410=0,IFERROR(VLOOKUP(L4410,[1]listaMateriales!A:K,11,0),"-"),"Sin producto")</f>
        <v>Sin Producto</v>
      </c>
      <c r="W4410" s="6">
        <f>+IF(OR(K4410="27",K4410="28",K4410="29"),VLOOKUP(L4410,[1]listaMateriales!A:E,5,0),0)*N4410/1000</f>
        <v>0</v>
      </c>
      <c r="X4410" s="6">
        <f>+IF(W4410=0,0,T4410/W4410)</f>
        <v>0</v>
      </c>
      <c r="Y4410" s="1" t="str">
        <f>MID(L4410,14,1)</f>
        <v/>
      </c>
      <c r="Z4410" s="2" t="str">
        <f>IF(IFERROR(FIND("PUL",M4410,1),0)&gt;1,"pulido","no")</f>
        <v>no</v>
      </c>
      <c r="AA4410" s="2" t="str">
        <f>IF(IFERROR(FIND("BIOC",M4410,1),0)&gt;1,"BIOCITY","no")</f>
        <v>no</v>
      </c>
      <c r="AB4410" s="2">
        <f>IFERROR(SEARCH("INT",F4410,1),0)+IFERROR(SEARCH("DEV",F4410,1),0)+IFERROR(SEARCH("FC",F4410,1),0)+IFERROR(SEARCH("USD",F4410,1),0)</f>
        <v>0</v>
      </c>
    </row>
    <row r="4411" spans="20:28" x14ac:dyDescent="0.2">
      <c r="T4411" s="6">
        <f>+S4411*N4411</f>
        <v>0</v>
      </c>
      <c r="U4411" s="6">
        <f>+S4411*Q4411</f>
        <v>0</v>
      </c>
      <c r="V4411" s="1" t="str">
        <f>IF(AB4411=0,IFERROR(VLOOKUP(L4411,[1]listaMateriales!A:K,11,0),"-"),"Sin producto")</f>
        <v>Sin Producto</v>
      </c>
      <c r="W4411" s="6">
        <f>+IF(OR(K4411="27",K4411="28",K4411="29"),VLOOKUP(L4411,[1]listaMateriales!A:E,5,0),0)*N4411/1000</f>
        <v>0</v>
      </c>
      <c r="X4411" s="6">
        <f>+IF(W4411=0,0,T4411/W4411)</f>
        <v>0</v>
      </c>
      <c r="Y4411" s="1" t="str">
        <f>MID(L4411,14,1)</f>
        <v/>
      </c>
      <c r="Z4411" s="2" t="str">
        <f>IF(IFERROR(FIND("PUL",M4411,1),0)&gt;1,"pulido","no")</f>
        <v>no</v>
      </c>
      <c r="AA4411" s="2" t="str">
        <f>IF(IFERROR(FIND("BIOC",M4411,1),0)&gt;1,"BIOCITY","no")</f>
        <v>no</v>
      </c>
      <c r="AB4411" s="2">
        <f>IFERROR(SEARCH("INT",F4411,1),0)+IFERROR(SEARCH("DEV",F4411,1),0)+IFERROR(SEARCH("FC",F4411,1),0)+IFERROR(SEARCH("USD",F4411,1),0)</f>
        <v>0</v>
      </c>
    </row>
    <row r="4412" spans="20:28" x14ac:dyDescent="0.2">
      <c r="T4412" s="6">
        <f>+S4412*N4412</f>
        <v>0</v>
      </c>
      <c r="U4412" s="6">
        <f>+S4412*Q4412</f>
        <v>0</v>
      </c>
      <c r="V4412" s="1" t="str">
        <f>IF(AB4412=0,IFERROR(VLOOKUP(L4412,[1]listaMateriales!A:K,11,0),"-"),"Sin producto")</f>
        <v>Sin Producto</v>
      </c>
      <c r="W4412" s="6">
        <f>+IF(OR(K4412="27",K4412="28",K4412="29"),VLOOKUP(L4412,[1]listaMateriales!A:E,5,0),0)*N4412/1000</f>
        <v>0</v>
      </c>
      <c r="X4412" s="6">
        <f>+IF(W4412=0,0,T4412/W4412)</f>
        <v>0</v>
      </c>
      <c r="Y4412" s="1" t="str">
        <f>MID(L4412,14,1)</f>
        <v/>
      </c>
      <c r="Z4412" s="2" t="str">
        <f>IF(IFERROR(FIND("PUL",M4412,1),0)&gt;1,"pulido","no")</f>
        <v>no</v>
      </c>
      <c r="AA4412" s="2" t="str">
        <f>IF(IFERROR(FIND("BIOC",M4412,1),0)&gt;1,"BIOCITY","no")</f>
        <v>no</v>
      </c>
      <c r="AB4412" s="2">
        <f>IFERROR(SEARCH("INT",F4412,1),0)+IFERROR(SEARCH("DEV",F4412,1),0)+IFERROR(SEARCH("FC",F4412,1),0)+IFERROR(SEARCH("USD",F4412,1),0)</f>
        <v>0</v>
      </c>
    </row>
    <row r="4413" spans="20:28" x14ac:dyDescent="0.2">
      <c r="T4413" s="6">
        <f>+S4413*N4413</f>
        <v>0</v>
      </c>
      <c r="U4413" s="6">
        <f>+S4413*Q4413</f>
        <v>0</v>
      </c>
      <c r="V4413" s="1" t="str">
        <f>IF(AB4413=0,IFERROR(VLOOKUP(L4413,[1]listaMateriales!A:K,11,0),"-"),"Sin producto")</f>
        <v>Sin Producto</v>
      </c>
      <c r="W4413" s="6">
        <f>+IF(OR(K4413="27",K4413="28",K4413="29"),VLOOKUP(L4413,[1]listaMateriales!A:E,5,0),0)*N4413/1000</f>
        <v>0</v>
      </c>
      <c r="X4413" s="6">
        <f>+IF(W4413=0,0,T4413/W4413)</f>
        <v>0</v>
      </c>
      <c r="Y4413" s="1" t="str">
        <f>MID(L4413,14,1)</f>
        <v/>
      </c>
      <c r="Z4413" s="2" t="str">
        <f>IF(IFERROR(FIND("PUL",M4413,1),0)&gt;1,"pulido","no")</f>
        <v>no</v>
      </c>
      <c r="AA4413" s="2" t="str">
        <f>IF(IFERROR(FIND("BIOC",M4413,1),0)&gt;1,"BIOCITY","no")</f>
        <v>no</v>
      </c>
      <c r="AB4413" s="2">
        <f>IFERROR(SEARCH("INT",F4413,1),0)+IFERROR(SEARCH("DEV",F4413,1),0)+IFERROR(SEARCH("FC",F4413,1),0)+IFERROR(SEARCH("USD",F4413,1),0)</f>
        <v>0</v>
      </c>
    </row>
    <row r="4414" spans="20:28" x14ac:dyDescent="0.2">
      <c r="T4414" s="6">
        <f>+S4414*N4414</f>
        <v>0</v>
      </c>
      <c r="U4414" s="6">
        <f>+S4414*Q4414</f>
        <v>0</v>
      </c>
      <c r="V4414" s="1" t="str">
        <f>IF(AB4414=0,IFERROR(VLOOKUP(L4414,[1]listaMateriales!A:K,11,0),"-"),"Sin producto")</f>
        <v>Sin Producto</v>
      </c>
      <c r="W4414" s="6">
        <f>+IF(OR(K4414="27",K4414="28",K4414="29"),VLOOKUP(L4414,[1]listaMateriales!A:E,5,0),0)*N4414/1000</f>
        <v>0</v>
      </c>
      <c r="X4414" s="6">
        <f>+IF(W4414=0,0,T4414/W4414)</f>
        <v>0</v>
      </c>
      <c r="Y4414" s="1" t="str">
        <f>MID(L4414,14,1)</f>
        <v/>
      </c>
      <c r="Z4414" s="2" t="str">
        <f>IF(IFERROR(FIND("PUL",M4414,1),0)&gt;1,"pulido","no")</f>
        <v>no</v>
      </c>
      <c r="AA4414" s="2" t="str">
        <f>IF(IFERROR(FIND("BIOC",M4414,1),0)&gt;1,"BIOCITY","no")</f>
        <v>no</v>
      </c>
      <c r="AB4414" s="2">
        <f>IFERROR(SEARCH("INT",F4414,1),0)+IFERROR(SEARCH("DEV",F4414,1),0)+IFERROR(SEARCH("FC",F4414,1),0)+IFERROR(SEARCH("USD",F4414,1),0)</f>
        <v>0</v>
      </c>
    </row>
    <row r="4415" spans="20:28" x14ac:dyDescent="0.2">
      <c r="T4415" s="6">
        <f>+S4415*N4415</f>
        <v>0</v>
      </c>
      <c r="U4415" s="6">
        <f>+S4415*Q4415</f>
        <v>0</v>
      </c>
      <c r="V4415" s="1" t="str">
        <f>IF(AB4415=0,IFERROR(VLOOKUP(L4415,[1]listaMateriales!A:K,11,0),"-"),"Sin producto")</f>
        <v>Sin Producto</v>
      </c>
      <c r="W4415" s="6">
        <f>+IF(OR(K4415="27",K4415="28",K4415="29"),VLOOKUP(L4415,[1]listaMateriales!A:E,5,0),0)*N4415/1000</f>
        <v>0</v>
      </c>
      <c r="X4415" s="6">
        <f>+IF(W4415=0,0,T4415/W4415)</f>
        <v>0</v>
      </c>
      <c r="Y4415" s="1" t="str">
        <f>MID(L4415,14,1)</f>
        <v/>
      </c>
      <c r="Z4415" s="2" t="str">
        <f>IF(IFERROR(FIND("PUL",M4415,1),0)&gt;1,"pulido","no")</f>
        <v>no</v>
      </c>
      <c r="AA4415" s="2" t="str">
        <f>IF(IFERROR(FIND("BIOC",M4415,1),0)&gt;1,"BIOCITY","no")</f>
        <v>no</v>
      </c>
      <c r="AB4415" s="2">
        <f>IFERROR(SEARCH("INT",F4415,1),0)+IFERROR(SEARCH("DEV",F4415,1),0)+IFERROR(SEARCH("FC",F4415,1),0)+IFERROR(SEARCH("USD",F4415,1),0)</f>
        <v>0</v>
      </c>
    </row>
    <row r="4416" spans="20:28" x14ac:dyDescent="0.2">
      <c r="T4416" s="6">
        <f>+S4416*N4416</f>
        <v>0</v>
      </c>
      <c r="U4416" s="6">
        <f>+S4416*Q4416</f>
        <v>0</v>
      </c>
      <c r="V4416" s="1" t="str">
        <f>IF(AB4416=0,IFERROR(VLOOKUP(L4416,[1]listaMateriales!A:K,11,0),"-"),"Sin producto")</f>
        <v>Sin Producto</v>
      </c>
      <c r="W4416" s="6">
        <f>+IF(OR(K4416="27",K4416="28",K4416="29"),VLOOKUP(L4416,[1]listaMateriales!A:E,5,0),0)*N4416/1000</f>
        <v>0</v>
      </c>
      <c r="X4416" s="6">
        <f>+IF(W4416=0,0,T4416/W4416)</f>
        <v>0</v>
      </c>
      <c r="Y4416" s="1" t="str">
        <f>MID(L4416,14,1)</f>
        <v/>
      </c>
      <c r="Z4416" s="2" t="str">
        <f>IF(IFERROR(FIND("PUL",M4416,1),0)&gt;1,"pulido","no")</f>
        <v>no</v>
      </c>
      <c r="AA4416" s="2" t="str">
        <f>IF(IFERROR(FIND("BIOC",M4416,1),0)&gt;1,"BIOCITY","no")</f>
        <v>no</v>
      </c>
      <c r="AB4416" s="2">
        <f>IFERROR(SEARCH("INT",F4416,1),0)+IFERROR(SEARCH("DEV",F4416,1),0)+IFERROR(SEARCH("FC",F4416,1),0)+IFERROR(SEARCH("USD",F4416,1),0)</f>
        <v>0</v>
      </c>
    </row>
    <row r="4417" spans="20:28" x14ac:dyDescent="0.2">
      <c r="T4417" s="6">
        <f>+S4417*N4417</f>
        <v>0</v>
      </c>
      <c r="U4417" s="6">
        <f>+S4417*Q4417</f>
        <v>0</v>
      </c>
      <c r="V4417" s="1" t="str">
        <f>IF(AB4417=0,IFERROR(VLOOKUP(L4417,[1]listaMateriales!A:K,11,0),"-"),"Sin producto")</f>
        <v>Sin Producto</v>
      </c>
      <c r="W4417" s="6">
        <f>+IF(OR(K4417="27",K4417="28",K4417="29"),VLOOKUP(L4417,[1]listaMateriales!A:E,5,0),0)*N4417/1000</f>
        <v>0</v>
      </c>
      <c r="X4417" s="6">
        <f>+IF(W4417=0,0,T4417/W4417)</f>
        <v>0</v>
      </c>
      <c r="Y4417" s="1" t="str">
        <f>MID(L4417,14,1)</f>
        <v/>
      </c>
      <c r="Z4417" s="2" t="str">
        <f>IF(IFERROR(FIND("PUL",M4417,1),0)&gt;1,"pulido","no")</f>
        <v>no</v>
      </c>
      <c r="AA4417" s="2" t="str">
        <f>IF(IFERROR(FIND("BIOC",M4417,1),0)&gt;1,"BIOCITY","no")</f>
        <v>no</v>
      </c>
      <c r="AB4417" s="2">
        <f>IFERROR(SEARCH("INT",F4417,1),0)+IFERROR(SEARCH("DEV",F4417,1),0)+IFERROR(SEARCH("FC",F4417,1),0)+IFERROR(SEARCH("USD",F4417,1),0)</f>
        <v>0</v>
      </c>
    </row>
    <row r="4418" spans="20:28" x14ac:dyDescent="0.2">
      <c r="T4418" s="6">
        <f>+S4418*N4418</f>
        <v>0</v>
      </c>
      <c r="U4418" s="6">
        <f>+S4418*Q4418</f>
        <v>0</v>
      </c>
      <c r="V4418" s="1" t="str">
        <f>IF(AB4418=0,IFERROR(VLOOKUP(L4418,[1]listaMateriales!A:K,11,0),"-"),"Sin producto")</f>
        <v>Sin Producto</v>
      </c>
      <c r="W4418" s="6">
        <f>+IF(OR(K4418="27",K4418="28",K4418="29"),VLOOKUP(L4418,[1]listaMateriales!A:E,5,0),0)*N4418/1000</f>
        <v>0</v>
      </c>
      <c r="X4418" s="6">
        <f>+IF(W4418=0,0,T4418/W4418)</f>
        <v>0</v>
      </c>
      <c r="Y4418" s="1" t="str">
        <f>MID(L4418,14,1)</f>
        <v/>
      </c>
      <c r="Z4418" s="2" t="str">
        <f>IF(IFERROR(FIND("PUL",M4418,1),0)&gt;1,"pulido","no")</f>
        <v>no</v>
      </c>
      <c r="AA4418" s="2" t="str">
        <f>IF(IFERROR(FIND("BIOC",M4418,1),0)&gt;1,"BIOCITY","no")</f>
        <v>no</v>
      </c>
      <c r="AB4418" s="2">
        <f>IFERROR(SEARCH("INT",F4418,1),0)+IFERROR(SEARCH("DEV",F4418,1),0)+IFERROR(SEARCH("FC",F4418,1),0)+IFERROR(SEARCH("USD",F4418,1),0)</f>
        <v>0</v>
      </c>
    </row>
    <row r="4419" spans="20:28" x14ac:dyDescent="0.2">
      <c r="T4419" s="6">
        <f>+S4419*N4419</f>
        <v>0</v>
      </c>
      <c r="U4419" s="6">
        <f>+S4419*Q4419</f>
        <v>0</v>
      </c>
      <c r="V4419" s="1" t="str">
        <f>IF(AB4419=0,IFERROR(VLOOKUP(L4419,[1]listaMateriales!A:K,11,0),"-"),"Sin producto")</f>
        <v>Sin Producto</v>
      </c>
      <c r="W4419" s="6">
        <f>+IF(OR(K4419="27",K4419="28",K4419="29"),VLOOKUP(L4419,[1]listaMateriales!A:E,5,0),0)*N4419/1000</f>
        <v>0</v>
      </c>
      <c r="X4419" s="6">
        <f>+IF(W4419=0,0,T4419/W4419)</f>
        <v>0</v>
      </c>
      <c r="Y4419" s="1" t="str">
        <f>MID(L4419,14,1)</f>
        <v/>
      </c>
      <c r="Z4419" s="2" t="str">
        <f>IF(IFERROR(FIND("PUL",M4419,1),0)&gt;1,"pulido","no")</f>
        <v>no</v>
      </c>
      <c r="AA4419" s="2" t="str">
        <f>IF(IFERROR(FIND("BIOC",M4419,1),0)&gt;1,"BIOCITY","no")</f>
        <v>no</v>
      </c>
      <c r="AB4419" s="2">
        <f>IFERROR(SEARCH("INT",F4419,1),0)+IFERROR(SEARCH("DEV",F4419,1),0)+IFERROR(SEARCH("FC",F4419,1),0)+IFERROR(SEARCH("USD",F4419,1),0)</f>
        <v>0</v>
      </c>
    </row>
    <row r="4420" spans="20:28" x14ac:dyDescent="0.2">
      <c r="T4420" s="6">
        <f>+S4420*N4420</f>
        <v>0</v>
      </c>
      <c r="U4420" s="6">
        <f>+S4420*Q4420</f>
        <v>0</v>
      </c>
      <c r="V4420" s="1" t="str">
        <f>IF(AB4420=0,IFERROR(VLOOKUP(L4420,[1]listaMateriales!A:K,11,0),"-"),"Sin producto")</f>
        <v>Sin Producto</v>
      </c>
      <c r="W4420" s="6">
        <f>+IF(OR(K4420="27",K4420="28",K4420="29"),VLOOKUP(L4420,[1]listaMateriales!A:E,5,0),0)*N4420/1000</f>
        <v>0</v>
      </c>
      <c r="X4420" s="6">
        <f>+IF(W4420=0,0,T4420/W4420)</f>
        <v>0</v>
      </c>
      <c r="Y4420" s="1" t="str">
        <f>MID(L4420,14,1)</f>
        <v/>
      </c>
      <c r="Z4420" s="2" t="str">
        <f>IF(IFERROR(FIND("PUL",M4420,1),0)&gt;1,"pulido","no")</f>
        <v>no</v>
      </c>
      <c r="AA4420" s="2" t="str">
        <f>IF(IFERROR(FIND("BIOC",M4420,1),0)&gt;1,"BIOCITY","no")</f>
        <v>no</v>
      </c>
      <c r="AB4420" s="2">
        <f>IFERROR(SEARCH("INT",F4420,1),0)+IFERROR(SEARCH("DEV",F4420,1),0)+IFERROR(SEARCH("FC",F4420,1),0)+IFERROR(SEARCH("USD",F4420,1),0)</f>
        <v>0</v>
      </c>
    </row>
    <row r="4421" spans="20:28" x14ac:dyDescent="0.2">
      <c r="T4421" s="6">
        <f>+S4421*N4421</f>
        <v>0</v>
      </c>
      <c r="U4421" s="6">
        <f>+S4421*Q4421</f>
        <v>0</v>
      </c>
      <c r="V4421" s="1" t="str">
        <f>IF(AB4421=0,IFERROR(VLOOKUP(L4421,[1]listaMateriales!A:K,11,0),"-"),"Sin producto")</f>
        <v>Sin Producto</v>
      </c>
      <c r="W4421" s="6">
        <f>+IF(OR(K4421="27",K4421="28",K4421="29"),VLOOKUP(L4421,[1]listaMateriales!A:E,5,0),0)*N4421/1000</f>
        <v>0</v>
      </c>
      <c r="X4421" s="6">
        <f>+IF(W4421=0,0,T4421/W4421)</f>
        <v>0</v>
      </c>
      <c r="Y4421" s="1" t="str">
        <f>MID(L4421,14,1)</f>
        <v/>
      </c>
      <c r="Z4421" s="2" t="str">
        <f>IF(IFERROR(FIND("PUL",M4421,1),0)&gt;1,"pulido","no")</f>
        <v>no</v>
      </c>
      <c r="AA4421" s="2" t="str">
        <f>IF(IFERROR(FIND("BIOC",M4421,1),0)&gt;1,"BIOCITY","no")</f>
        <v>no</v>
      </c>
      <c r="AB4421" s="2">
        <f>IFERROR(SEARCH("INT",F4421,1),0)+IFERROR(SEARCH("DEV",F4421,1),0)+IFERROR(SEARCH("FC",F4421,1),0)+IFERROR(SEARCH("USD",F4421,1),0)</f>
        <v>0</v>
      </c>
    </row>
    <row r="4422" spans="20:28" x14ac:dyDescent="0.2">
      <c r="T4422" s="6">
        <f>+S4422*N4422</f>
        <v>0</v>
      </c>
      <c r="U4422" s="6">
        <f>+S4422*Q4422</f>
        <v>0</v>
      </c>
      <c r="V4422" s="1" t="str">
        <f>IF(AB4422=0,IFERROR(VLOOKUP(L4422,[1]listaMateriales!A:K,11,0),"-"),"Sin producto")</f>
        <v>Sin Producto</v>
      </c>
      <c r="W4422" s="6">
        <f>+IF(OR(K4422="27",K4422="28",K4422="29"),VLOOKUP(L4422,[1]listaMateriales!A:E,5,0),0)*N4422/1000</f>
        <v>0</v>
      </c>
      <c r="X4422" s="6">
        <f>+IF(W4422=0,0,T4422/W4422)</f>
        <v>0</v>
      </c>
      <c r="Y4422" s="1" t="str">
        <f>MID(L4422,14,1)</f>
        <v/>
      </c>
      <c r="Z4422" s="2" t="str">
        <f>IF(IFERROR(FIND("PUL",M4422,1),0)&gt;1,"pulido","no")</f>
        <v>no</v>
      </c>
      <c r="AA4422" s="2" t="str">
        <f>IF(IFERROR(FIND("BIOC",M4422,1),0)&gt;1,"BIOCITY","no")</f>
        <v>no</v>
      </c>
      <c r="AB4422" s="2">
        <f>IFERROR(SEARCH("INT",F4422,1),0)+IFERROR(SEARCH("DEV",F4422,1),0)+IFERROR(SEARCH("FC",F4422,1),0)+IFERROR(SEARCH("USD",F4422,1),0)</f>
        <v>0</v>
      </c>
    </row>
    <row r="4423" spans="20:28" x14ac:dyDescent="0.2">
      <c r="T4423" s="6">
        <f>+S4423*N4423</f>
        <v>0</v>
      </c>
      <c r="U4423" s="6">
        <f>+S4423*Q4423</f>
        <v>0</v>
      </c>
      <c r="V4423" s="1" t="str">
        <f>IF(AB4423=0,IFERROR(VLOOKUP(L4423,[1]listaMateriales!A:K,11,0),"-"),"Sin producto")</f>
        <v>Sin Producto</v>
      </c>
      <c r="W4423" s="6">
        <f>+IF(OR(K4423="27",K4423="28",K4423="29"),VLOOKUP(L4423,[1]listaMateriales!A:E,5,0),0)*N4423/1000</f>
        <v>0</v>
      </c>
      <c r="X4423" s="6">
        <f>+IF(W4423=0,0,T4423/W4423)</f>
        <v>0</v>
      </c>
      <c r="Y4423" s="1" t="str">
        <f>MID(L4423,14,1)</f>
        <v/>
      </c>
      <c r="Z4423" s="2" t="str">
        <f>IF(IFERROR(FIND("PUL",M4423,1),0)&gt;1,"pulido","no")</f>
        <v>no</v>
      </c>
      <c r="AA4423" s="2" t="str">
        <f>IF(IFERROR(FIND("BIOC",M4423,1),0)&gt;1,"BIOCITY","no")</f>
        <v>no</v>
      </c>
      <c r="AB4423" s="2">
        <f>IFERROR(SEARCH("INT",F4423,1),0)+IFERROR(SEARCH("DEV",F4423,1),0)+IFERROR(SEARCH("FC",F4423,1),0)+IFERROR(SEARCH("USD",F4423,1),0)</f>
        <v>0</v>
      </c>
    </row>
    <row r="4424" spans="20:28" x14ac:dyDescent="0.2">
      <c r="T4424" s="6">
        <f>+S4424*N4424</f>
        <v>0</v>
      </c>
      <c r="U4424" s="6">
        <f>+S4424*Q4424</f>
        <v>0</v>
      </c>
      <c r="V4424" s="1" t="str">
        <f>IF(AB4424=0,IFERROR(VLOOKUP(L4424,[1]listaMateriales!A:K,11,0),"-"),"Sin producto")</f>
        <v>Sin Producto</v>
      </c>
      <c r="W4424" s="6">
        <f>+IF(OR(K4424="27",K4424="28",K4424="29"),VLOOKUP(L4424,[1]listaMateriales!A:E,5,0),0)*N4424/1000</f>
        <v>0</v>
      </c>
      <c r="X4424" s="6">
        <f>+IF(W4424=0,0,T4424/W4424)</f>
        <v>0</v>
      </c>
      <c r="Y4424" s="1" t="str">
        <f>MID(L4424,14,1)</f>
        <v/>
      </c>
      <c r="Z4424" s="2" t="str">
        <f>IF(IFERROR(FIND("PUL",M4424,1),0)&gt;1,"pulido","no")</f>
        <v>no</v>
      </c>
      <c r="AA4424" s="2" t="str">
        <f>IF(IFERROR(FIND("BIOC",M4424,1),0)&gt;1,"BIOCITY","no")</f>
        <v>no</v>
      </c>
      <c r="AB4424" s="2">
        <f>IFERROR(SEARCH("INT",F4424,1),0)+IFERROR(SEARCH("DEV",F4424,1),0)+IFERROR(SEARCH("FC",F4424,1),0)+IFERROR(SEARCH("USD",F4424,1),0)</f>
        <v>0</v>
      </c>
    </row>
    <row r="4425" spans="20:28" x14ac:dyDescent="0.2">
      <c r="T4425" s="6">
        <f>+S4425*N4425</f>
        <v>0</v>
      </c>
      <c r="U4425" s="6">
        <f>+S4425*Q4425</f>
        <v>0</v>
      </c>
      <c r="V4425" s="1" t="str">
        <f>IF(AB4425=0,IFERROR(VLOOKUP(L4425,[1]listaMateriales!A:K,11,0),"-"),"Sin producto")</f>
        <v>Sin Producto</v>
      </c>
      <c r="W4425" s="6">
        <f>+IF(OR(K4425="27",K4425="28",K4425="29"),VLOOKUP(L4425,[1]listaMateriales!A:E,5,0),0)*N4425/1000</f>
        <v>0</v>
      </c>
      <c r="X4425" s="6">
        <f>+IF(W4425=0,0,T4425/W4425)</f>
        <v>0</v>
      </c>
      <c r="Y4425" s="1" t="str">
        <f>MID(L4425,14,1)</f>
        <v/>
      </c>
      <c r="Z4425" s="2" t="str">
        <f>IF(IFERROR(FIND("PUL",M4425,1),0)&gt;1,"pulido","no")</f>
        <v>no</v>
      </c>
      <c r="AA4425" s="2" t="str">
        <f>IF(IFERROR(FIND("BIOC",M4425,1),0)&gt;1,"BIOCITY","no")</f>
        <v>no</v>
      </c>
      <c r="AB4425" s="2">
        <f>IFERROR(SEARCH("INT",F4425,1),0)+IFERROR(SEARCH("DEV",F4425,1),0)+IFERROR(SEARCH("FC",F4425,1),0)+IFERROR(SEARCH("USD",F4425,1),0)</f>
        <v>0</v>
      </c>
    </row>
    <row r="4426" spans="20:28" x14ac:dyDescent="0.2">
      <c r="T4426" s="6">
        <f>+S4426*N4426</f>
        <v>0</v>
      </c>
      <c r="U4426" s="6">
        <f>+S4426*Q4426</f>
        <v>0</v>
      </c>
      <c r="V4426" s="1" t="str">
        <f>IF(AB4426=0,IFERROR(VLOOKUP(L4426,[1]listaMateriales!A:K,11,0),"-"),"Sin producto")</f>
        <v>Sin Producto</v>
      </c>
      <c r="W4426" s="6">
        <f>+IF(OR(K4426="27",K4426="28",K4426="29"),VLOOKUP(L4426,[1]listaMateriales!A:E,5,0),0)*N4426/1000</f>
        <v>0</v>
      </c>
      <c r="X4426" s="6">
        <f>+IF(W4426=0,0,T4426/W4426)</f>
        <v>0</v>
      </c>
      <c r="Y4426" s="1" t="str">
        <f>MID(L4426,14,1)</f>
        <v/>
      </c>
      <c r="Z4426" s="2" t="str">
        <f>IF(IFERROR(FIND("PUL",M4426,1),0)&gt;1,"pulido","no")</f>
        <v>no</v>
      </c>
      <c r="AA4426" s="2" t="str">
        <f>IF(IFERROR(FIND("BIOC",M4426,1),0)&gt;1,"BIOCITY","no")</f>
        <v>no</v>
      </c>
      <c r="AB4426" s="2">
        <f>IFERROR(SEARCH("INT",F4426,1),0)+IFERROR(SEARCH("DEV",F4426,1),0)+IFERROR(SEARCH("FC",F4426,1),0)+IFERROR(SEARCH("USD",F4426,1),0)</f>
        <v>0</v>
      </c>
    </row>
    <row r="4427" spans="20:28" x14ac:dyDescent="0.2">
      <c r="T4427" s="6">
        <f>+S4427*N4427</f>
        <v>0</v>
      </c>
      <c r="U4427" s="6">
        <f>+S4427*Q4427</f>
        <v>0</v>
      </c>
      <c r="V4427" s="1" t="str">
        <f>IF(AB4427=0,IFERROR(VLOOKUP(L4427,[1]listaMateriales!A:K,11,0),"-"),"Sin producto")</f>
        <v>Sin Producto</v>
      </c>
      <c r="W4427" s="6">
        <f>+IF(OR(K4427="27",K4427="28",K4427="29"),VLOOKUP(L4427,[1]listaMateriales!A:E,5,0),0)*N4427/1000</f>
        <v>0</v>
      </c>
      <c r="X4427" s="6">
        <f>+IF(W4427=0,0,T4427/W4427)</f>
        <v>0</v>
      </c>
      <c r="Y4427" s="1" t="str">
        <f>MID(L4427,14,1)</f>
        <v/>
      </c>
      <c r="Z4427" s="2" t="str">
        <f>IF(IFERROR(FIND("PUL",M4427,1),0)&gt;1,"pulido","no")</f>
        <v>no</v>
      </c>
      <c r="AA4427" s="2" t="str">
        <f>IF(IFERROR(FIND("BIOC",M4427,1),0)&gt;1,"BIOCITY","no")</f>
        <v>no</v>
      </c>
      <c r="AB4427" s="2">
        <f>IFERROR(SEARCH("INT",F4427,1),0)+IFERROR(SEARCH("DEV",F4427,1),0)+IFERROR(SEARCH("FC",F4427,1),0)+IFERROR(SEARCH("USD",F4427,1),0)</f>
        <v>0</v>
      </c>
    </row>
    <row r="4428" spans="20:28" x14ac:dyDescent="0.2">
      <c r="T4428" s="6">
        <f>+S4428*N4428</f>
        <v>0</v>
      </c>
      <c r="U4428" s="6">
        <f>+S4428*Q4428</f>
        <v>0</v>
      </c>
      <c r="V4428" s="1" t="str">
        <f>IF(AB4428=0,IFERROR(VLOOKUP(L4428,[1]listaMateriales!A:K,11,0),"-"),"Sin producto")</f>
        <v>Sin Producto</v>
      </c>
      <c r="W4428" s="6">
        <f>+IF(OR(K4428="27",K4428="28",K4428="29"),VLOOKUP(L4428,[1]listaMateriales!A:E,5,0),0)*N4428/1000</f>
        <v>0</v>
      </c>
      <c r="X4428" s="6">
        <f>+IF(W4428=0,0,T4428/W4428)</f>
        <v>0</v>
      </c>
      <c r="Y4428" s="1" t="str">
        <f>MID(L4428,14,1)</f>
        <v/>
      </c>
      <c r="Z4428" s="2" t="str">
        <f>IF(IFERROR(FIND("PUL",M4428,1),0)&gt;1,"pulido","no")</f>
        <v>no</v>
      </c>
      <c r="AA4428" s="2" t="str">
        <f>IF(IFERROR(FIND("BIOC",M4428,1),0)&gt;1,"BIOCITY","no")</f>
        <v>no</v>
      </c>
      <c r="AB4428" s="2">
        <f>IFERROR(SEARCH("INT",F4428,1),0)+IFERROR(SEARCH("DEV",F4428,1),0)+IFERROR(SEARCH("FC",F4428,1),0)+IFERROR(SEARCH("USD",F4428,1),0)</f>
        <v>0</v>
      </c>
    </row>
    <row r="4429" spans="20:28" x14ac:dyDescent="0.2">
      <c r="T4429" s="6">
        <f>+S4429*N4429</f>
        <v>0</v>
      </c>
      <c r="U4429" s="6">
        <f>+S4429*Q4429</f>
        <v>0</v>
      </c>
      <c r="V4429" s="1" t="str">
        <f>IF(AB4429=0,IFERROR(VLOOKUP(L4429,[1]listaMateriales!A:K,11,0),"-"),"Sin producto")</f>
        <v>Sin Producto</v>
      </c>
      <c r="W4429" s="6">
        <f>+IF(OR(K4429="27",K4429="28",K4429="29"),VLOOKUP(L4429,[1]listaMateriales!A:E,5,0),0)*N4429/1000</f>
        <v>0</v>
      </c>
      <c r="X4429" s="6">
        <f>+IF(W4429=0,0,T4429/W4429)</f>
        <v>0</v>
      </c>
      <c r="Y4429" s="1" t="str">
        <f>MID(L4429,14,1)</f>
        <v/>
      </c>
      <c r="Z4429" s="2" t="str">
        <f>IF(IFERROR(FIND("PUL",M4429,1),0)&gt;1,"pulido","no")</f>
        <v>no</v>
      </c>
      <c r="AA4429" s="2" t="str">
        <f>IF(IFERROR(FIND("BIOC",M4429,1),0)&gt;1,"BIOCITY","no")</f>
        <v>no</v>
      </c>
      <c r="AB4429" s="2">
        <f>IFERROR(SEARCH("INT",F4429,1),0)+IFERROR(SEARCH("DEV",F4429,1),0)+IFERROR(SEARCH("FC",F4429,1),0)+IFERROR(SEARCH("USD",F4429,1),0)</f>
        <v>0</v>
      </c>
    </row>
    <row r="4430" spans="20:28" x14ac:dyDescent="0.2">
      <c r="T4430" s="6">
        <f>+S4430*N4430</f>
        <v>0</v>
      </c>
      <c r="U4430" s="6">
        <f>+S4430*Q4430</f>
        <v>0</v>
      </c>
      <c r="V4430" s="1" t="str">
        <f>IF(AB4430=0,IFERROR(VLOOKUP(L4430,[1]listaMateriales!A:K,11,0),"-"),"Sin producto")</f>
        <v>Sin Producto</v>
      </c>
      <c r="W4430" s="6">
        <f>+IF(OR(K4430="27",K4430="28",K4430="29"),VLOOKUP(L4430,[1]listaMateriales!A:E,5,0),0)*N4430/1000</f>
        <v>0</v>
      </c>
      <c r="X4430" s="6">
        <f>+IF(W4430=0,0,T4430/W4430)</f>
        <v>0</v>
      </c>
      <c r="Y4430" s="1" t="str">
        <f>MID(L4430,14,1)</f>
        <v/>
      </c>
      <c r="Z4430" s="2" t="str">
        <f>IF(IFERROR(FIND("PUL",M4430,1),0)&gt;1,"pulido","no")</f>
        <v>no</v>
      </c>
      <c r="AA4430" s="2" t="str">
        <f>IF(IFERROR(FIND("BIOC",M4430,1),0)&gt;1,"BIOCITY","no")</f>
        <v>no</v>
      </c>
      <c r="AB4430" s="2">
        <f>IFERROR(SEARCH("INT",F4430,1),0)+IFERROR(SEARCH("DEV",F4430,1),0)+IFERROR(SEARCH("FC",F4430,1),0)+IFERROR(SEARCH("USD",F4430,1),0)</f>
        <v>0</v>
      </c>
    </row>
    <row r="4431" spans="20:28" x14ac:dyDescent="0.2">
      <c r="T4431" s="6">
        <f>+S4431*N4431</f>
        <v>0</v>
      </c>
      <c r="U4431" s="6">
        <f>+S4431*Q4431</f>
        <v>0</v>
      </c>
      <c r="V4431" s="1" t="str">
        <f>IF(AB4431=0,IFERROR(VLOOKUP(L4431,[1]listaMateriales!A:K,11,0),"-"),"Sin producto")</f>
        <v>Sin Producto</v>
      </c>
      <c r="W4431" s="6">
        <f>+IF(OR(K4431="27",K4431="28",K4431="29"),VLOOKUP(L4431,[1]listaMateriales!A:E,5,0),0)*N4431/1000</f>
        <v>0</v>
      </c>
      <c r="X4431" s="6">
        <f>+IF(W4431=0,0,T4431/W4431)</f>
        <v>0</v>
      </c>
      <c r="Y4431" s="1" t="str">
        <f>MID(L4431,14,1)</f>
        <v/>
      </c>
      <c r="Z4431" s="2" t="str">
        <f>IF(IFERROR(FIND("PUL",M4431,1),0)&gt;1,"pulido","no")</f>
        <v>no</v>
      </c>
      <c r="AA4431" s="2" t="str">
        <f>IF(IFERROR(FIND("BIOC",M4431,1),0)&gt;1,"BIOCITY","no")</f>
        <v>no</v>
      </c>
      <c r="AB4431" s="2">
        <f>IFERROR(SEARCH("INT",F4431,1),0)+IFERROR(SEARCH("DEV",F4431,1),0)+IFERROR(SEARCH("FC",F4431,1),0)+IFERROR(SEARCH("USD",F4431,1),0)</f>
        <v>0</v>
      </c>
    </row>
    <row r="4432" spans="20:28" x14ac:dyDescent="0.2">
      <c r="T4432" s="6">
        <f>+S4432*N4432</f>
        <v>0</v>
      </c>
      <c r="U4432" s="6">
        <f>+S4432*Q4432</f>
        <v>0</v>
      </c>
      <c r="V4432" s="1" t="str">
        <f>IF(AB4432=0,IFERROR(VLOOKUP(L4432,[1]listaMateriales!A:K,11,0),"-"),"Sin producto")</f>
        <v>Sin Producto</v>
      </c>
      <c r="W4432" s="6">
        <f>+IF(OR(K4432="27",K4432="28",K4432="29"),VLOOKUP(L4432,[1]listaMateriales!A:E,5,0),0)*N4432/1000</f>
        <v>0</v>
      </c>
      <c r="X4432" s="6">
        <f>+IF(W4432=0,0,T4432/W4432)</f>
        <v>0</v>
      </c>
      <c r="Y4432" s="1" t="str">
        <f>MID(L4432,14,1)</f>
        <v/>
      </c>
      <c r="Z4432" s="2" t="str">
        <f>IF(IFERROR(FIND("PUL",M4432,1),0)&gt;1,"pulido","no")</f>
        <v>no</v>
      </c>
      <c r="AA4432" s="2" t="str">
        <f>IF(IFERROR(FIND("BIOC",M4432,1),0)&gt;1,"BIOCITY","no")</f>
        <v>no</v>
      </c>
      <c r="AB4432" s="2">
        <f>IFERROR(SEARCH("INT",F4432,1),0)+IFERROR(SEARCH("DEV",F4432,1),0)+IFERROR(SEARCH("FC",F4432,1),0)+IFERROR(SEARCH("USD",F4432,1),0)</f>
        <v>0</v>
      </c>
    </row>
    <row r="4433" spans="20:28" x14ac:dyDescent="0.2">
      <c r="T4433" s="6">
        <f>+S4433*N4433</f>
        <v>0</v>
      </c>
      <c r="U4433" s="6">
        <f>+S4433*Q4433</f>
        <v>0</v>
      </c>
      <c r="V4433" s="1" t="str">
        <f>IF(AB4433=0,IFERROR(VLOOKUP(L4433,[1]listaMateriales!A:K,11,0),"-"),"Sin producto")</f>
        <v>Sin Producto</v>
      </c>
      <c r="W4433" s="6">
        <f>+IF(OR(K4433="27",K4433="28",K4433="29"),VLOOKUP(L4433,[1]listaMateriales!A:E,5,0),0)*N4433/1000</f>
        <v>0</v>
      </c>
      <c r="X4433" s="6">
        <f>+IF(W4433=0,0,T4433/W4433)</f>
        <v>0</v>
      </c>
      <c r="Y4433" s="1" t="str">
        <f>MID(L4433,14,1)</f>
        <v/>
      </c>
      <c r="Z4433" s="2" t="str">
        <f>IF(IFERROR(FIND("PUL",M4433,1),0)&gt;1,"pulido","no")</f>
        <v>no</v>
      </c>
      <c r="AA4433" s="2" t="str">
        <f>IF(IFERROR(FIND("BIOC",M4433,1),0)&gt;1,"BIOCITY","no")</f>
        <v>no</v>
      </c>
      <c r="AB4433" s="2">
        <f>IFERROR(SEARCH("INT",F4433,1),0)+IFERROR(SEARCH("DEV",F4433,1),0)+IFERROR(SEARCH("FC",F4433,1),0)+IFERROR(SEARCH("USD",F4433,1),0)</f>
        <v>0</v>
      </c>
    </row>
    <row r="4434" spans="20:28" x14ac:dyDescent="0.2">
      <c r="T4434" s="6">
        <f>+S4434*N4434</f>
        <v>0</v>
      </c>
      <c r="U4434" s="6">
        <f>+S4434*Q4434</f>
        <v>0</v>
      </c>
      <c r="V4434" s="1" t="str">
        <f>IF(AB4434=0,IFERROR(VLOOKUP(L4434,[1]listaMateriales!A:K,11,0),"-"),"Sin producto")</f>
        <v>Sin Producto</v>
      </c>
      <c r="W4434" s="6">
        <f>+IF(OR(K4434="27",K4434="28",K4434="29"),VLOOKUP(L4434,[1]listaMateriales!A:E,5,0),0)*N4434/1000</f>
        <v>0</v>
      </c>
      <c r="X4434" s="6">
        <f>+IF(W4434=0,0,T4434/W4434)</f>
        <v>0</v>
      </c>
      <c r="Y4434" s="1" t="str">
        <f>MID(L4434,14,1)</f>
        <v/>
      </c>
      <c r="Z4434" s="2" t="str">
        <f>IF(IFERROR(FIND("PUL",M4434,1),0)&gt;1,"pulido","no")</f>
        <v>no</v>
      </c>
      <c r="AA4434" s="2" t="str">
        <f>IF(IFERROR(FIND("BIOC",M4434,1),0)&gt;1,"BIOCITY","no")</f>
        <v>no</v>
      </c>
      <c r="AB4434" s="2">
        <f>IFERROR(SEARCH("INT",F4434,1),0)+IFERROR(SEARCH("DEV",F4434,1),0)+IFERROR(SEARCH("FC",F4434,1),0)+IFERROR(SEARCH("USD",F4434,1),0)</f>
        <v>0</v>
      </c>
    </row>
    <row r="4435" spans="20:28" x14ac:dyDescent="0.2">
      <c r="T4435" s="6">
        <f>+S4435*N4435</f>
        <v>0</v>
      </c>
      <c r="U4435" s="6">
        <f>+S4435*Q4435</f>
        <v>0</v>
      </c>
      <c r="V4435" s="1" t="str">
        <f>IF(AB4435=0,IFERROR(VLOOKUP(L4435,[1]listaMateriales!A:K,11,0),"-"),"Sin producto")</f>
        <v>Sin Producto</v>
      </c>
      <c r="W4435" s="6">
        <f>+IF(OR(K4435="27",K4435="28",K4435="29"),VLOOKUP(L4435,[1]listaMateriales!A:E,5,0),0)*N4435/1000</f>
        <v>0</v>
      </c>
      <c r="X4435" s="6">
        <f>+IF(W4435=0,0,T4435/W4435)</f>
        <v>0</v>
      </c>
      <c r="Y4435" s="1" t="str">
        <f>MID(L4435,14,1)</f>
        <v/>
      </c>
      <c r="Z4435" s="2" t="str">
        <f>IF(IFERROR(FIND("PUL",M4435,1),0)&gt;1,"pulido","no")</f>
        <v>no</v>
      </c>
      <c r="AA4435" s="2" t="str">
        <f>IF(IFERROR(FIND("BIOC",M4435,1),0)&gt;1,"BIOCITY","no")</f>
        <v>no</v>
      </c>
      <c r="AB4435" s="2">
        <f>IFERROR(SEARCH("INT",F4435,1),0)+IFERROR(SEARCH("DEV",F4435,1),0)+IFERROR(SEARCH("FC",F4435,1),0)+IFERROR(SEARCH("USD",F4435,1),0)</f>
        <v>0</v>
      </c>
    </row>
    <row r="4436" spans="20:28" x14ac:dyDescent="0.2">
      <c r="T4436" s="6">
        <f>+S4436*N4436</f>
        <v>0</v>
      </c>
      <c r="U4436" s="6">
        <f>+S4436*Q4436</f>
        <v>0</v>
      </c>
      <c r="V4436" s="1" t="str">
        <f>IF(AB4436=0,IFERROR(VLOOKUP(L4436,[1]listaMateriales!A:K,11,0),"-"),"Sin producto")</f>
        <v>Sin Producto</v>
      </c>
      <c r="W4436" s="6">
        <f>+IF(OR(K4436="27",K4436="28",K4436="29"),VLOOKUP(L4436,[1]listaMateriales!A:E,5,0),0)*N4436/1000</f>
        <v>0</v>
      </c>
      <c r="X4436" s="6">
        <f>+IF(W4436=0,0,T4436/W4436)</f>
        <v>0</v>
      </c>
      <c r="Y4436" s="1" t="str">
        <f>MID(L4436,14,1)</f>
        <v/>
      </c>
      <c r="Z4436" s="2" t="str">
        <f>IF(IFERROR(FIND("PUL",M4436,1),0)&gt;1,"pulido","no")</f>
        <v>no</v>
      </c>
      <c r="AA4436" s="2" t="str">
        <f>IF(IFERROR(FIND("BIOC",M4436,1),0)&gt;1,"BIOCITY","no")</f>
        <v>no</v>
      </c>
      <c r="AB4436" s="2">
        <f>IFERROR(SEARCH("INT",F4436,1),0)+IFERROR(SEARCH("DEV",F4436,1),0)+IFERROR(SEARCH("FC",F4436,1),0)+IFERROR(SEARCH("USD",F4436,1),0)</f>
        <v>0</v>
      </c>
    </row>
    <row r="4437" spans="20:28" x14ac:dyDescent="0.2">
      <c r="T4437" s="6">
        <f>+S4437*N4437</f>
        <v>0</v>
      </c>
      <c r="U4437" s="6">
        <f>+S4437*Q4437</f>
        <v>0</v>
      </c>
      <c r="V4437" s="1" t="str">
        <f>IF(AB4437=0,IFERROR(VLOOKUP(L4437,[1]listaMateriales!A:K,11,0),"-"),"Sin producto")</f>
        <v>Sin Producto</v>
      </c>
      <c r="W4437" s="6">
        <f>+IF(OR(K4437="27",K4437="28",K4437="29"),VLOOKUP(L4437,[1]listaMateriales!A:E,5,0),0)*N4437/1000</f>
        <v>0</v>
      </c>
      <c r="X4437" s="6">
        <f>+IF(W4437=0,0,T4437/W4437)</f>
        <v>0</v>
      </c>
      <c r="Y4437" s="1" t="str">
        <f>MID(L4437,14,1)</f>
        <v/>
      </c>
      <c r="Z4437" s="2" t="str">
        <f>IF(IFERROR(FIND("PUL",M4437,1),0)&gt;1,"pulido","no")</f>
        <v>no</v>
      </c>
      <c r="AA4437" s="2" t="str">
        <f>IF(IFERROR(FIND("BIOC",M4437,1),0)&gt;1,"BIOCITY","no")</f>
        <v>no</v>
      </c>
      <c r="AB4437" s="2">
        <f>IFERROR(SEARCH("INT",F4437,1),0)+IFERROR(SEARCH("DEV",F4437,1),0)+IFERROR(SEARCH("FC",F4437,1),0)+IFERROR(SEARCH("USD",F4437,1),0)</f>
        <v>0</v>
      </c>
    </row>
    <row r="4438" spans="20:28" x14ac:dyDescent="0.2">
      <c r="T4438" s="6">
        <f>+S4438*N4438</f>
        <v>0</v>
      </c>
      <c r="U4438" s="6">
        <f>+S4438*Q4438</f>
        <v>0</v>
      </c>
      <c r="V4438" s="1" t="str">
        <f>IF(AB4438=0,IFERROR(VLOOKUP(L4438,[1]listaMateriales!A:K,11,0),"-"),"Sin producto")</f>
        <v>Sin Producto</v>
      </c>
      <c r="W4438" s="6">
        <f>+IF(OR(K4438="27",K4438="28",K4438="29"),VLOOKUP(L4438,[1]listaMateriales!A:E,5,0),0)*N4438/1000</f>
        <v>0</v>
      </c>
      <c r="X4438" s="6">
        <f>+IF(W4438=0,0,T4438/W4438)</f>
        <v>0</v>
      </c>
      <c r="Y4438" s="1" t="str">
        <f>MID(L4438,14,1)</f>
        <v/>
      </c>
      <c r="Z4438" s="2" t="str">
        <f>IF(IFERROR(FIND("PUL",M4438,1),0)&gt;1,"pulido","no")</f>
        <v>no</v>
      </c>
      <c r="AA4438" s="2" t="str">
        <f>IF(IFERROR(FIND("BIOC",M4438,1),0)&gt;1,"BIOCITY","no")</f>
        <v>no</v>
      </c>
      <c r="AB4438" s="2">
        <f>IFERROR(SEARCH("INT",F4438,1),0)+IFERROR(SEARCH("DEV",F4438,1),0)+IFERROR(SEARCH("FC",F4438,1),0)+IFERROR(SEARCH("USD",F4438,1),0)</f>
        <v>0</v>
      </c>
    </row>
    <row r="4439" spans="20:28" x14ac:dyDescent="0.2">
      <c r="T4439" s="6">
        <f>+S4439*N4439</f>
        <v>0</v>
      </c>
      <c r="U4439" s="6">
        <f>+S4439*Q4439</f>
        <v>0</v>
      </c>
      <c r="V4439" s="1" t="str">
        <f>IF(AB4439=0,IFERROR(VLOOKUP(L4439,[1]listaMateriales!A:K,11,0),"-"),"Sin producto")</f>
        <v>Sin Producto</v>
      </c>
      <c r="W4439" s="6">
        <f>+IF(OR(K4439="27",K4439="28",K4439="29"),VLOOKUP(L4439,[1]listaMateriales!A:E,5,0),0)*N4439/1000</f>
        <v>0</v>
      </c>
      <c r="X4439" s="6">
        <f>+IF(W4439=0,0,T4439/W4439)</f>
        <v>0</v>
      </c>
      <c r="Y4439" s="1" t="str">
        <f>MID(L4439,14,1)</f>
        <v/>
      </c>
      <c r="Z4439" s="2" t="str">
        <f>IF(IFERROR(FIND("PUL",M4439,1),0)&gt;1,"pulido","no")</f>
        <v>no</v>
      </c>
      <c r="AA4439" s="2" t="str">
        <f>IF(IFERROR(FIND("BIOC",M4439,1),0)&gt;1,"BIOCITY","no")</f>
        <v>no</v>
      </c>
      <c r="AB4439" s="2">
        <f>IFERROR(SEARCH("INT",F4439,1),0)+IFERROR(SEARCH("DEV",F4439,1),0)+IFERROR(SEARCH("FC",F4439,1),0)+IFERROR(SEARCH("USD",F4439,1),0)</f>
        <v>0</v>
      </c>
    </row>
    <row r="4440" spans="20:28" x14ac:dyDescent="0.2">
      <c r="T4440" s="6">
        <f>+S4440*N4440</f>
        <v>0</v>
      </c>
      <c r="U4440" s="6">
        <f>+S4440*Q4440</f>
        <v>0</v>
      </c>
      <c r="V4440" s="1" t="str">
        <f>IF(AB4440=0,IFERROR(VLOOKUP(L4440,[1]listaMateriales!A:K,11,0),"-"),"Sin producto")</f>
        <v>Sin Producto</v>
      </c>
      <c r="W4440" s="6">
        <f>+IF(OR(K4440="27",K4440="28",K4440="29"),VLOOKUP(L4440,[1]listaMateriales!A:E,5,0),0)*N4440/1000</f>
        <v>0</v>
      </c>
      <c r="X4440" s="6">
        <f>+IF(W4440=0,0,T4440/W4440)</f>
        <v>0</v>
      </c>
      <c r="Y4440" s="1" t="str">
        <f>MID(L4440,14,1)</f>
        <v/>
      </c>
      <c r="Z4440" s="2" t="str">
        <f>IF(IFERROR(FIND("PUL",M4440,1),0)&gt;1,"pulido","no")</f>
        <v>no</v>
      </c>
      <c r="AA4440" s="2" t="str">
        <f>IF(IFERROR(FIND("BIOC",M4440,1),0)&gt;1,"BIOCITY","no")</f>
        <v>no</v>
      </c>
      <c r="AB4440" s="2">
        <f>IFERROR(SEARCH("INT",F4440,1),0)+IFERROR(SEARCH("DEV",F4440,1),0)+IFERROR(SEARCH("FC",F4440,1),0)+IFERROR(SEARCH("USD",F4440,1),0)</f>
        <v>0</v>
      </c>
    </row>
    <row r="4441" spans="20:28" x14ac:dyDescent="0.2">
      <c r="T4441" s="6">
        <f>+S4441*N4441</f>
        <v>0</v>
      </c>
      <c r="U4441" s="6">
        <f>+S4441*Q4441</f>
        <v>0</v>
      </c>
      <c r="V4441" s="1" t="str">
        <f>IF(AB4441=0,IFERROR(VLOOKUP(L4441,[1]listaMateriales!A:K,11,0),"-"),"Sin producto")</f>
        <v>Sin Producto</v>
      </c>
      <c r="W4441" s="6">
        <f>+IF(OR(K4441="27",K4441="28",K4441="29"),VLOOKUP(L4441,[1]listaMateriales!A:E,5,0),0)*N4441/1000</f>
        <v>0</v>
      </c>
      <c r="X4441" s="6">
        <f>+IF(W4441=0,0,T4441/W4441)</f>
        <v>0</v>
      </c>
      <c r="Y4441" s="1" t="str">
        <f>MID(L4441,14,1)</f>
        <v/>
      </c>
      <c r="Z4441" s="2" t="str">
        <f>IF(IFERROR(FIND("PUL",M4441,1),0)&gt;1,"pulido","no")</f>
        <v>no</v>
      </c>
      <c r="AA4441" s="2" t="str">
        <f>IF(IFERROR(FIND("BIOC",M4441,1),0)&gt;1,"BIOCITY","no")</f>
        <v>no</v>
      </c>
      <c r="AB4441" s="2">
        <f>IFERROR(SEARCH("INT",F4441,1),0)+IFERROR(SEARCH("DEV",F4441,1),0)+IFERROR(SEARCH("FC",F4441,1),0)+IFERROR(SEARCH("USD",F4441,1),0)</f>
        <v>0</v>
      </c>
    </row>
    <row r="4442" spans="20:28" x14ac:dyDescent="0.2">
      <c r="T4442" s="6">
        <f>+S4442*N4442</f>
        <v>0</v>
      </c>
      <c r="U4442" s="6">
        <f>+S4442*Q4442</f>
        <v>0</v>
      </c>
      <c r="V4442" s="1" t="str">
        <f>IF(AB4442=0,IFERROR(VLOOKUP(L4442,[1]listaMateriales!A:K,11,0),"-"),"Sin producto")</f>
        <v>Sin Producto</v>
      </c>
      <c r="W4442" s="6">
        <f>+IF(OR(K4442="27",K4442="28",K4442="29"),VLOOKUP(L4442,[1]listaMateriales!A:E,5,0),0)*N4442/1000</f>
        <v>0</v>
      </c>
      <c r="X4442" s="6">
        <f>+IF(W4442=0,0,T4442/W4442)</f>
        <v>0</v>
      </c>
      <c r="Y4442" s="1" t="str">
        <f>MID(L4442,14,1)</f>
        <v/>
      </c>
      <c r="Z4442" s="2" t="str">
        <f>IF(IFERROR(FIND("PUL",M4442,1),0)&gt;1,"pulido","no")</f>
        <v>no</v>
      </c>
      <c r="AA4442" s="2" t="str">
        <f>IF(IFERROR(FIND("BIOC",M4442,1),0)&gt;1,"BIOCITY","no")</f>
        <v>no</v>
      </c>
      <c r="AB4442" s="2">
        <f>IFERROR(SEARCH("INT",F4442,1),0)+IFERROR(SEARCH("DEV",F4442,1),0)+IFERROR(SEARCH("FC",F4442,1),0)+IFERROR(SEARCH("USD",F4442,1),0)</f>
        <v>0</v>
      </c>
    </row>
    <row r="4443" spans="20:28" x14ac:dyDescent="0.2">
      <c r="T4443" s="6">
        <f>+S4443*N4443</f>
        <v>0</v>
      </c>
      <c r="U4443" s="6">
        <f>+S4443*Q4443</f>
        <v>0</v>
      </c>
      <c r="V4443" s="1" t="str">
        <f>IF(AB4443=0,IFERROR(VLOOKUP(L4443,[1]listaMateriales!A:K,11,0),"-"),"Sin producto")</f>
        <v>Sin Producto</v>
      </c>
      <c r="W4443" s="6">
        <f>+IF(OR(K4443="27",K4443="28",K4443="29"),VLOOKUP(L4443,[1]listaMateriales!A:E,5,0),0)*N4443/1000</f>
        <v>0</v>
      </c>
      <c r="X4443" s="6">
        <f>+IF(W4443=0,0,T4443/W4443)</f>
        <v>0</v>
      </c>
      <c r="Y4443" s="1" t="str">
        <f>MID(L4443,14,1)</f>
        <v/>
      </c>
      <c r="Z4443" s="2" t="str">
        <f>IF(IFERROR(FIND("PUL",M4443,1),0)&gt;1,"pulido","no")</f>
        <v>no</v>
      </c>
      <c r="AA4443" s="2" t="str">
        <f>IF(IFERROR(FIND("BIOC",M4443,1),0)&gt;1,"BIOCITY","no")</f>
        <v>no</v>
      </c>
      <c r="AB4443" s="2">
        <f>IFERROR(SEARCH("INT",F4443,1),0)+IFERROR(SEARCH("DEV",F4443,1),0)+IFERROR(SEARCH("FC",F4443,1),0)+IFERROR(SEARCH("USD",F4443,1),0)</f>
        <v>0</v>
      </c>
    </row>
    <row r="4444" spans="20:28" x14ac:dyDescent="0.2">
      <c r="T4444" s="6">
        <f>+S4444*N4444</f>
        <v>0</v>
      </c>
      <c r="U4444" s="6">
        <f>+S4444*Q4444</f>
        <v>0</v>
      </c>
      <c r="V4444" s="1" t="str">
        <f>IF(AB4444=0,IFERROR(VLOOKUP(L4444,[1]listaMateriales!A:K,11,0),"-"),"Sin producto")</f>
        <v>Sin Producto</v>
      </c>
      <c r="W4444" s="6">
        <f>+IF(OR(K4444="27",K4444="28",K4444="29"),VLOOKUP(L4444,[1]listaMateriales!A:E,5,0),0)*N4444/1000</f>
        <v>0</v>
      </c>
      <c r="X4444" s="6">
        <f>+IF(W4444=0,0,T4444/W4444)</f>
        <v>0</v>
      </c>
      <c r="Y4444" s="1" t="str">
        <f>MID(L4444,14,1)</f>
        <v/>
      </c>
      <c r="Z4444" s="2" t="str">
        <f>IF(IFERROR(FIND("PUL",M4444,1),0)&gt;1,"pulido","no")</f>
        <v>no</v>
      </c>
      <c r="AA4444" s="2" t="str">
        <f>IF(IFERROR(FIND("BIOC",M4444,1),0)&gt;1,"BIOCITY","no")</f>
        <v>no</v>
      </c>
      <c r="AB4444" s="2">
        <f>IFERROR(SEARCH("INT",F4444,1),0)+IFERROR(SEARCH("DEV",F4444,1),0)+IFERROR(SEARCH("FC",F4444,1),0)+IFERROR(SEARCH("USD",F4444,1),0)</f>
        <v>0</v>
      </c>
    </row>
    <row r="4445" spans="20:28" x14ac:dyDescent="0.2">
      <c r="T4445" s="6">
        <f>+S4445*N4445</f>
        <v>0</v>
      </c>
      <c r="U4445" s="6">
        <f>+S4445*Q4445</f>
        <v>0</v>
      </c>
      <c r="V4445" s="1" t="str">
        <f>IF(AB4445=0,IFERROR(VLOOKUP(L4445,[1]listaMateriales!A:K,11,0),"-"),"Sin producto")</f>
        <v>Sin Producto</v>
      </c>
      <c r="W4445" s="6">
        <f>+IF(OR(K4445="27",K4445="28",K4445="29"),VLOOKUP(L4445,[1]listaMateriales!A:E,5,0),0)*N4445/1000</f>
        <v>0</v>
      </c>
      <c r="X4445" s="6">
        <f>+IF(W4445=0,0,T4445/W4445)</f>
        <v>0</v>
      </c>
      <c r="Y4445" s="1" t="str">
        <f>MID(L4445,14,1)</f>
        <v/>
      </c>
      <c r="Z4445" s="2" t="str">
        <f>IF(IFERROR(FIND("PUL",M4445,1),0)&gt;1,"pulido","no")</f>
        <v>no</v>
      </c>
      <c r="AA4445" s="2" t="str">
        <f>IF(IFERROR(FIND("BIOC",M4445,1),0)&gt;1,"BIOCITY","no")</f>
        <v>no</v>
      </c>
      <c r="AB4445" s="2">
        <f>IFERROR(SEARCH("INT",F4445,1),0)+IFERROR(SEARCH("DEV",F4445,1),0)+IFERROR(SEARCH("FC",F4445,1),0)+IFERROR(SEARCH("USD",F4445,1),0)</f>
        <v>0</v>
      </c>
    </row>
    <row r="4446" spans="20:28" x14ac:dyDescent="0.2">
      <c r="T4446" s="6">
        <f>+S4446*N4446</f>
        <v>0</v>
      </c>
      <c r="U4446" s="6">
        <f>+S4446*Q4446</f>
        <v>0</v>
      </c>
      <c r="V4446" s="1" t="str">
        <f>IF(AB4446=0,IFERROR(VLOOKUP(L4446,[1]listaMateriales!A:K,11,0),"-"),"Sin producto")</f>
        <v>Sin Producto</v>
      </c>
      <c r="W4446" s="6">
        <f>+IF(OR(K4446="27",K4446="28",K4446="29"),VLOOKUP(L4446,[1]listaMateriales!A:E,5,0),0)*N4446/1000</f>
        <v>0</v>
      </c>
      <c r="X4446" s="6">
        <f>+IF(W4446=0,0,T4446/W4446)</f>
        <v>0</v>
      </c>
      <c r="Y4446" s="1" t="str">
        <f>MID(L4446,14,1)</f>
        <v/>
      </c>
      <c r="Z4446" s="2" t="str">
        <f>IF(IFERROR(FIND("PUL",M4446,1),0)&gt;1,"pulido","no")</f>
        <v>no</v>
      </c>
      <c r="AA4446" s="2" t="str">
        <f>IF(IFERROR(FIND("BIOC",M4446,1),0)&gt;1,"BIOCITY","no")</f>
        <v>no</v>
      </c>
      <c r="AB4446" s="2">
        <f>IFERROR(SEARCH("INT",F4446,1),0)+IFERROR(SEARCH("DEV",F4446,1),0)+IFERROR(SEARCH("FC",F4446,1),0)+IFERROR(SEARCH("USD",F4446,1),0)</f>
        <v>0</v>
      </c>
    </row>
    <row r="4447" spans="20:28" x14ac:dyDescent="0.2">
      <c r="T4447" s="6">
        <f>+S4447*N4447</f>
        <v>0</v>
      </c>
      <c r="U4447" s="6">
        <f>+S4447*Q4447</f>
        <v>0</v>
      </c>
      <c r="V4447" s="1" t="str">
        <f>IF(AB4447=0,IFERROR(VLOOKUP(L4447,[1]listaMateriales!A:K,11,0),"-"),"Sin producto")</f>
        <v>Sin Producto</v>
      </c>
      <c r="W4447" s="6">
        <f>+IF(OR(K4447="27",K4447="28",K4447="29"),VLOOKUP(L4447,[1]listaMateriales!A:E,5,0),0)*N4447/1000</f>
        <v>0</v>
      </c>
      <c r="X4447" s="6">
        <f>+IF(W4447=0,0,T4447/W4447)</f>
        <v>0</v>
      </c>
      <c r="Y4447" s="1" t="str">
        <f>MID(L4447,14,1)</f>
        <v/>
      </c>
      <c r="Z4447" s="2" t="str">
        <f>IF(IFERROR(FIND("PUL",M4447,1),0)&gt;1,"pulido","no")</f>
        <v>no</v>
      </c>
      <c r="AA4447" s="2" t="str">
        <f>IF(IFERROR(FIND("BIOC",M4447,1),0)&gt;1,"BIOCITY","no")</f>
        <v>no</v>
      </c>
      <c r="AB4447" s="2">
        <f>IFERROR(SEARCH("INT",F4447,1),0)+IFERROR(SEARCH("DEV",F4447,1),0)+IFERROR(SEARCH("FC",F4447,1),0)+IFERROR(SEARCH("USD",F4447,1),0)</f>
        <v>0</v>
      </c>
    </row>
    <row r="4448" spans="20:28" x14ac:dyDescent="0.2">
      <c r="T4448" s="6">
        <f>+S4448*N4448</f>
        <v>0</v>
      </c>
      <c r="U4448" s="6">
        <f>+S4448*Q4448</f>
        <v>0</v>
      </c>
      <c r="V4448" s="1" t="str">
        <f>IF(AB4448=0,IFERROR(VLOOKUP(L4448,[1]listaMateriales!A:K,11,0),"-"),"Sin producto")</f>
        <v>Sin Producto</v>
      </c>
      <c r="W4448" s="6">
        <f>+IF(OR(K4448="27",K4448="28",K4448="29"),VLOOKUP(L4448,[1]listaMateriales!A:E,5,0),0)*N4448/1000</f>
        <v>0</v>
      </c>
      <c r="X4448" s="6">
        <f>+IF(W4448=0,0,T4448/W4448)</f>
        <v>0</v>
      </c>
      <c r="Y4448" s="1" t="str">
        <f>MID(L4448,14,1)</f>
        <v/>
      </c>
      <c r="Z4448" s="2" t="str">
        <f>IF(IFERROR(FIND("PUL",M4448,1),0)&gt;1,"pulido","no")</f>
        <v>no</v>
      </c>
      <c r="AA4448" s="2" t="str">
        <f>IF(IFERROR(FIND("BIOC",M4448,1),0)&gt;1,"BIOCITY","no")</f>
        <v>no</v>
      </c>
      <c r="AB4448" s="2">
        <f>IFERROR(SEARCH("INT",F4448,1),0)+IFERROR(SEARCH("DEV",F4448,1),0)+IFERROR(SEARCH("FC",F4448,1),0)+IFERROR(SEARCH("USD",F4448,1),0)</f>
        <v>0</v>
      </c>
    </row>
    <row r="4449" spans="20:28" x14ac:dyDescent="0.2">
      <c r="T4449" s="6">
        <f>+S4449*N4449</f>
        <v>0</v>
      </c>
      <c r="U4449" s="6">
        <f>+S4449*Q4449</f>
        <v>0</v>
      </c>
      <c r="V4449" s="1" t="str">
        <f>IF(AB4449=0,IFERROR(VLOOKUP(L4449,[1]listaMateriales!A:K,11,0),"-"),"Sin producto")</f>
        <v>Sin Producto</v>
      </c>
      <c r="W4449" s="6">
        <f>+IF(OR(K4449="27",K4449="28",K4449="29"),VLOOKUP(L4449,[1]listaMateriales!A:E,5,0),0)*N4449/1000</f>
        <v>0</v>
      </c>
      <c r="X4449" s="6">
        <f>+IF(W4449=0,0,T4449/W4449)</f>
        <v>0</v>
      </c>
      <c r="Y4449" s="1" t="str">
        <f>MID(L4449,14,1)</f>
        <v/>
      </c>
      <c r="Z4449" s="2" t="str">
        <f>IF(IFERROR(FIND("PUL",M4449,1),0)&gt;1,"pulido","no")</f>
        <v>no</v>
      </c>
      <c r="AA4449" s="2" t="str">
        <f>IF(IFERROR(FIND("BIOC",M4449,1),0)&gt;1,"BIOCITY","no")</f>
        <v>no</v>
      </c>
      <c r="AB4449" s="2">
        <f>IFERROR(SEARCH("INT",F4449,1),0)+IFERROR(SEARCH("DEV",F4449,1),0)+IFERROR(SEARCH("FC",F4449,1),0)+IFERROR(SEARCH("USD",F4449,1),0)</f>
        <v>0</v>
      </c>
    </row>
    <row r="4450" spans="20:28" x14ac:dyDescent="0.2">
      <c r="T4450" s="6">
        <f>+S4450*N4450</f>
        <v>0</v>
      </c>
      <c r="U4450" s="6">
        <f>+S4450*Q4450</f>
        <v>0</v>
      </c>
      <c r="V4450" s="1" t="str">
        <f>IF(AB4450=0,IFERROR(VLOOKUP(L4450,[1]listaMateriales!A:K,11,0),"-"),"Sin producto")</f>
        <v>Sin Producto</v>
      </c>
      <c r="W4450" s="6">
        <f>+IF(OR(K4450="27",K4450="28",K4450="29"),VLOOKUP(L4450,[1]listaMateriales!A:E,5,0),0)*N4450/1000</f>
        <v>0</v>
      </c>
      <c r="X4450" s="6">
        <f>+IF(W4450=0,0,T4450/W4450)</f>
        <v>0</v>
      </c>
      <c r="Y4450" s="1" t="str">
        <f>MID(L4450,14,1)</f>
        <v/>
      </c>
      <c r="Z4450" s="2" t="str">
        <f>IF(IFERROR(FIND("PUL",M4450,1),0)&gt;1,"pulido","no")</f>
        <v>no</v>
      </c>
      <c r="AA4450" s="2" t="str">
        <f>IF(IFERROR(FIND("BIOC",M4450,1),0)&gt;1,"BIOCITY","no")</f>
        <v>no</v>
      </c>
      <c r="AB4450" s="2">
        <f>IFERROR(SEARCH("INT",F4450,1),0)+IFERROR(SEARCH("DEV",F4450,1),0)+IFERROR(SEARCH("FC",F4450,1),0)+IFERROR(SEARCH("USD",F4450,1),0)</f>
        <v>0</v>
      </c>
    </row>
    <row r="4451" spans="20:28" x14ac:dyDescent="0.2">
      <c r="T4451" s="6">
        <f>+S4451*N4451</f>
        <v>0</v>
      </c>
      <c r="U4451" s="6">
        <f>+S4451*Q4451</f>
        <v>0</v>
      </c>
      <c r="V4451" s="1" t="str">
        <f>IF(AB4451=0,IFERROR(VLOOKUP(L4451,[1]listaMateriales!A:K,11,0),"-"),"Sin producto")</f>
        <v>Sin Producto</v>
      </c>
      <c r="W4451" s="6">
        <f>+IF(OR(K4451="27",K4451="28",K4451="29"),VLOOKUP(L4451,[1]listaMateriales!A:E,5,0),0)*N4451/1000</f>
        <v>0</v>
      </c>
      <c r="X4451" s="6">
        <f>+IF(W4451=0,0,T4451/W4451)</f>
        <v>0</v>
      </c>
      <c r="Y4451" s="1" t="str">
        <f>MID(L4451,14,1)</f>
        <v/>
      </c>
      <c r="Z4451" s="2" t="str">
        <f>IF(IFERROR(FIND("PUL",M4451,1),0)&gt;1,"pulido","no")</f>
        <v>no</v>
      </c>
      <c r="AA4451" s="2" t="str">
        <f>IF(IFERROR(FIND("BIOC",M4451,1),0)&gt;1,"BIOCITY","no")</f>
        <v>no</v>
      </c>
      <c r="AB4451" s="2">
        <f>IFERROR(SEARCH("INT",F4451,1),0)+IFERROR(SEARCH("DEV",F4451,1),0)+IFERROR(SEARCH("FC",F4451,1),0)+IFERROR(SEARCH("USD",F4451,1),0)</f>
        <v>0</v>
      </c>
    </row>
    <row r="4452" spans="20:28" x14ac:dyDescent="0.2">
      <c r="T4452" s="6">
        <f>+S4452*N4452</f>
        <v>0</v>
      </c>
      <c r="U4452" s="6">
        <f>+S4452*Q4452</f>
        <v>0</v>
      </c>
      <c r="V4452" s="1" t="str">
        <f>IF(AB4452=0,IFERROR(VLOOKUP(L4452,[1]listaMateriales!A:K,11,0),"-"),"Sin producto")</f>
        <v>Sin Producto</v>
      </c>
      <c r="W4452" s="6">
        <f>+IF(OR(K4452="27",K4452="28",K4452="29"),VLOOKUP(L4452,[1]listaMateriales!A:E,5,0),0)*N4452/1000</f>
        <v>0</v>
      </c>
      <c r="X4452" s="6">
        <f>+IF(W4452=0,0,T4452/W4452)</f>
        <v>0</v>
      </c>
      <c r="Y4452" s="1" t="str">
        <f>MID(L4452,14,1)</f>
        <v/>
      </c>
      <c r="Z4452" s="2" t="str">
        <f>IF(IFERROR(FIND("PUL",M4452,1),0)&gt;1,"pulido","no")</f>
        <v>no</v>
      </c>
      <c r="AA4452" s="2" t="str">
        <f>IF(IFERROR(FIND("BIOC",M4452,1),0)&gt;1,"BIOCITY","no")</f>
        <v>no</v>
      </c>
      <c r="AB4452" s="2">
        <f>IFERROR(SEARCH("INT",F4452,1),0)+IFERROR(SEARCH("DEV",F4452,1),0)+IFERROR(SEARCH("FC",F4452,1),0)+IFERROR(SEARCH("USD",F4452,1),0)</f>
        <v>0</v>
      </c>
    </row>
    <row r="4453" spans="20:28" x14ac:dyDescent="0.2">
      <c r="T4453" s="6">
        <f>+S4453*N4453</f>
        <v>0</v>
      </c>
      <c r="U4453" s="6">
        <f>+S4453*Q4453</f>
        <v>0</v>
      </c>
      <c r="V4453" s="1" t="str">
        <f>IF(AB4453=0,IFERROR(VLOOKUP(L4453,[1]listaMateriales!A:K,11,0),"-"),"Sin producto")</f>
        <v>Sin Producto</v>
      </c>
      <c r="W4453" s="6">
        <f>+IF(OR(K4453="27",K4453="28",K4453="29"),VLOOKUP(L4453,[1]listaMateriales!A:E,5,0),0)*N4453/1000</f>
        <v>0</v>
      </c>
      <c r="X4453" s="6">
        <f>+IF(W4453=0,0,T4453/W4453)</f>
        <v>0</v>
      </c>
      <c r="Y4453" s="1" t="str">
        <f>MID(L4453,14,1)</f>
        <v/>
      </c>
      <c r="Z4453" s="2" t="str">
        <f>IF(IFERROR(FIND("PUL",M4453,1),0)&gt;1,"pulido","no")</f>
        <v>no</v>
      </c>
      <c r="AA4453" s="2" t="str">
        <f>IF(IFERROR(FIND("BIOC",M4453,1),0)&gt;1,"BIOCITY","no")</f>
        <v>no</v>
      </c>
      <c r="AB4453" s="2">
        <f>IFERROR(SEARCH("INT",F4453,1),0)+IFERROR(SEARCH("DEV",F4453,1),0)+IFERROR(SEARCH("FC",F4453,1),0)+IFERROR(SEARCH("USD",F4453,1),0)</f>
        <v>0</v>
      </c>
    </row>
    <row r="4454" spans="20:28" x14ac:dyDescent="0.2">
      <c r="T4454" s="6">
        <f>+S4454*N4454</f>
        <v>0</v>
      </c>
      <c r="U4454" s="6">
        <f>+S4454*Q4454</f>
        <v>0</v>
      </c>
      <c r="V4454" s="1" t="str">
        <f>IF(AB4454=0,IFERROR(VLOOKUP(L4454,[1]listaMateriales!A:K,11,0),"-"),"Sin producto")</f>
        <v>Sin Producto</v>
      </c>
      <c r="W4454" s="6">
        <f>+IF(OR(K4454="27",K4454="28",K4454="29"),VLOOKUP(L4454,[1]listaMateriales!A:E,5,0),0)*N4454/1000</f>
        <v>0</v>
      </c>
      <c r="X4454" s="6">
        <f>+IF(W4454=0,0,T4454/W4454)</f>
        <v>0</v>
      </c>
      <c r="Y4454" s="1" t="str">
        <f>MID(L4454,14,1)</f>
        <v/>
      </c>
      <c r="Z4454" s="2" t="str">
        <f>IF(IFERROR(FIND("PUL",M4454,1),0)&gt;1,"pulido","no")</f>
        <v>no</v>
      </c>
      <c r="AA4454" s="2" t="str">
        <f>IF(IFERROR(FIND("BIOC",M4454,1),0)&gt;1,"BIOCITY","no")</f>
        <v>no</v>
      </c>
      <c r="AB4454" s="2">
        <f>IFERROR(SEARCH("INT",F4454,1),0)+IFERROR(SEARCH("DEV",F4454,1),0)+IFERROR(SEARCH("FC",F4454,1),0)+IFERROR(SEARCH("USD",F4454,1),0)</f>
        <v>0</v>
      </c>
    </row>
    <row r="4455" spans="20:28" x14ac:dyDescent="0.2">
      <c r="T4455" s="6">
        <f>+S4455*N4455</f>
        <v>0</v>
      </c>
      <c r="U4455" s="6">
        <f>+S4455*Q4455</f>
        <v>0</v>
      </c>
      <c r="V4455" s="1" t="str">
        <f>IF(AB4455=0,IFERROR(VLOOKUP(L4455,[1]listaMateriales!A:K,11,0),"-"),"Sin producto")</f>
        <v>Sin Producto</v>
      </c>
      <c r="W4455" s="6">
        <f>+IF(OR(K4455="27",K4455="28",K4455="29"),VLOOKUP(L4455,[1]listaMateriales!A:E,5,0),0)*N4455/1000</f>
        <v>0</v>
      </c>
      <c r="X4455" s="6">
        <f>+IF(W4455=0,0,T4455/W4455)</f>
        <v>0</v>
      </c>
      <c r="Y4455" s="1" t="str">
        <f>MID(L4455,14,1)</f>
        <v/>
      </c>
      <c r="Z4455" s="2" t="str">
        <f>IF(IFERROR(FIND("PUL",M4455,1),0)&gt;1,"pulido","no")</f>
        <v>no</v>
      </c>
      <c r="AA4455" s="2" t="str">
        <f>IF(IFERROR(FIND("BIOC",M4455,1),0)&gt;1,"BIOCITY","no")</f>
        <v>no</v>
      </c>
      <c r="AB4455" s="2">
        <f>IFERROR(SEARCH("INT",F4455,1),0)+IFERROR(SEARCH("DEV",F4455,1),0)+IFERROR(SEARCH("FC",F4455,1),0)+IFERROR(SEARCH("USD",F4455,1),0)</f>
        <v>0</v>
      </c>
    </row>
    <row r="4456" spans="20:28" x14ac:dyDescent="0.2">
      <c r="T4456" s="6">
        <f>+S4456*N4456</f>
        <v>0</v>
      </c>
      <c r="U4456" s="6">
        <f>+S4456*Q4456</f>
        <v>0</v>
      </c>
      <c r="V4456" s="1" t="str">
        <f>IF(AB4456=0,IFERROR(VLOOKUP(L4456,[1]listaMateriales!A:K,11,0),"-"),"Sin producto")</f>
        <v>Sin Producto</v>
      </c>
      <c r="W4456" s="6">
        <f>+IF(OR(K4456="27",K4456="28",K4456="29"),VLOOKUP(L4456,[1]listaMateriales!A:E,5,0),0)*N4456/1000</f>
        <v>0</v>
      </c>
      <c r="X4456" s="6">
        <f>+IF(W4456=0,0,T4456/W4456)</f>
        <v>0</v>
      </c>
      <c r="Y4456" s="1" t="str">
        <f>MID(L4456,14,1)</f>
        <v/>
      </c>
      <c r="Z4456" s="2" t="str">
        <f>IF(IFERROR(FIND("PUL",M4456,1),0)&gt;1,"pulido","no")</f>
        <v>no</v>
      </c>
      <c r="AA4456" s="2" t="str">
        <f>IF(IFERROR(FIND("BIOC",M4456,1),0)&gt;1,"BIOCITY","no")</f>
        <v>no</v>
      </c>
      <c r="AB4456" s="2">
        <f>IFERROR(SEARCH("INT",F4456,1),0)+IFERROR(SEARCH("DEV",F4456,1),0)+IFERROR(SEARCH("FC",F4456,1),0)+IFERROR(SEARCH("USD",F4456,1),0)</f>
        <v>0</v>
      </c>
    </row>
    <row r="4457" spans="20:28" x14ac:dyDescent="0.2">
      <c r="T4457" s="6">
        <f>+S4457*N4457</f>
        <v>0</v>
      </c>
      <c r="U4457" s="6">
        <f>+S4457*Q4457</f>
        <v>0</v>
      </c>
      <c r="V4457" s="1" t="str">
        <f>IF(AB4457=0,IFERROR(VLOOKUP(L4457,[1]listaMateriales!A:K,11,0),"-"),"Sin producto")</f>
        <v>Sin Producto</v>
      </c>
      <c r="W4457" s="6">
        <f>+IF(OR(K4457="27",K4457="28",K4457="29"),VLOOKUP(L4457,[1]listaMateriales!A:E,5,0),0)*N4457/1000</f>
        <v>0</v>
      </c>
      <c r="X4457" s="6">
        <f>+IF(W4457=0,0,T4457/W4457)</f>
        <v>0</v>
      </c>
      <c r="Y4457" s="1" t="str">
        <f>MID(L4457,14,1)</f>
        <v/>
      </c>
      <c r="Z4457" s="2" t="str">
        <f>IF(IFERROR(FIND("PUL",M4457,1),0)&gt;1,"pulido","no")</f>
        <v>no</v>
      </c>
      <c r="AA4457" s="2" t="str">
        <f>IF(IFERROR(FIND("BIOC",M4457,1),0)&gt;1,"BIOCITY","no")</f>
        <v>no</v>
      </c>
      <c r="AB4457" s="2">
        <f>IFERROR(SEARCH("INT",F4457,1),0)+IFERROR(SEARCH("DEV",F4457,1),0)+IFERROR(SEARCH("FC",F4457,1),0)+IFERROR(SEARCH("USD",F4457,1),0)</f>
        <v>0</v>
      </c>
    </row>
    <row r="4458" spans="20:28" x14ac:dyDescent="0.2">
      <c r="T4458" s="6">
        <f>+S4458*N4458</f>
        <v>0</v>
      </c>
      <c r="U4458" s="6">
        <f>+S4458*Q4458</f>
        <v>0</v>
      </c>
      <c r="V4458" s="1" t="str">
        <f>IF(AB4458=0,IFERROR(VLOOKUP(L4458,[1]listaMateriales!A:K,11,0),"-"),"Sin producto")</f>
        <v>Sin Producto</v>
      </c>
      <c r="W4458" s="6">
        <f>+IF(OR(K4458="27",K4458="28",K4458="29"),VLOOKUP(L4458,[1]listaMateriales!A:E,5,0),0)*N4458/1000</f>
        <v>0</v>
      </c>
      <c r="X4458" s="6">
        <f>+IF(W4458=0,0,T4458/W4458)</f>
        <v>0</v>
      </c>
      <c r="Y4458" s="1" t="str">
        <f>MID(L4458,14,1)</f>
        <v/>
      </c>
      <c r="Z4458" s="2" t="str">
        <f>IF(IFERROR(FIND("PUL",M4458,1),0)&gt;1,"pulido","no")</f>
        <v>no</v>
      </c>
      <c r="AA4458" s="2" t="str">
        <f>IF(IFERROR(FIND("BIOC",M4458,1),0)&gt;1,"BIOCITY","no")</f>
        <v>no</v>
      </c>
      <c r="AB4458" s="2">
        <f>IFERROR(SEARCH("INT",F4458,1),0)+IFERROR(SEARCH("DEV",F4458,1),0)+IFERROR(SEARCH("FC",F4458,1),0)+IFERROR(SEARCH("USD",F4458,1),0)</f>
        <v>0</v>
      </c>
    </row>
    <row r="4459" spans="20:28" x14ac:dyDescent="0.2">
      <c r="T4459" s="6">
        <f>+S4459*N4459</f>
        <v>0</v>
      </c>
      <c r="U4459" s="6">
        <f>+S4459*Q4459</f>
        <v>0</v>
      </c>
      <c r="V4459" s="1" t="str">
        <f>IF(AB4459=0,IFERROR(VLOOKUP(L4459,[1]listaMateriales!A:K,11,0),"-"),"Sin producto")</f>
        <v>Sin Producto</v>
      </c>
      <c r="W4459" s="6">
        <f>+IF(OR(K4459="27",K4459="28",K4459="29"),VLOOKUP(L4459,[1]listaMateriales!A:E,5,0),0)*N4459/1000</f>
        <v>0</v>
      </c>
      <c r="X4459" s="6">
        <f>+IF(W4459=0,0,T4459/W4459)</f>
        <v>0</v>
      </c>
      <c r="Y4459" s="1" t="str">
        <f>MID(L4459,14,1)</f>
        <v/>
      </c>
      <c r="Z4459" s="2" t="str">
        <f>IF(IFERROR(FIND("PUL",M4459,1),0)&gt;1,"pulido","no")</f>
        <v>no</v>
      </c>
      <c r="AA4459" s="2" t="str">
        <f>IF(IFERROR(FIND("BIOC",M4459,1),0)&gt;1,"BIOCITY","no")</f>
        <v>no</v>
      </c>
      <c r="AB4459" s="2">
        <f>IFERROR(SEARCH("INT",F4459,1),0)+IFERROR(SEARCH("DEV",F4459,1),0)+IFERROR(SEARCH("FC",F4459,1),0)+IFERROR(SEARCH("USD",F4459,1),0)</f>
        <v>0</v>
      </c>
    </row>
    <row r="4460" spans="20:28" x14ac:dyDescent="0.2">
      <c r="T4460" s="6">
        <f>+S4460*N4460</f>
        <v>0</v>
      </c>
      <c r="U4460" s="6">
        <f>+S4460*Q4460</f>
        <v>0</v>
      </c>
      <c r="V4460" s="1" t="str">
        <f>IF(AB4460=0,IFERROR(VLOOKUP(L4460,[1]listaMateriales!A:K,11,0),"-"),"Sin producto")</f>
        <v>Sin Producto</v>
      </c>
      <c r="W4460" s="6">
        <f>+IF(OR(K4460="27",K4460="28",K4460="29"),VLOOKUP(L4460,[1]listaMateriales!A:E,5,0),0)*N4460/1000</f>
        <v>0</v>
      </c>
      <c r="X4460" s="6">
        <f>+IF(W4460=0,0,T4460/W4460)</f>
        <v>0</v>
      </c>
      <c r="Y4460" s="1" t="str">
        <f>MID(L4460,14,1)</f>
        <v/>
      </c>
      <c r="Z4460" s="2" t="str">
        <f>IF(IFERROR(FIND("PUL",M4460,1),0)&gt;1,"pulido","no")</f>
        <v>no</v>
      </c>
      <c r="AA4460" s="2" t="str">
        <f>IF(IFERROR(FIND("BIOC",M4460,1),0)&gt;1,"BIOCITY","no")</f>
        <v>no</v>
      </c>
      <c r="AB4460" s="2">
        <f>IFERROR(SEARCH("INT",F4460,1),0)+IFERROR(SEARCH("DEV",F4460,1),0)+IFERROR(SEARCH("FC",F4460,1),0)+IFERROR(SEARCH("USD",F4460,1),0)</f>
        <v>0</v>
      </c>
    </row>
    <row r="4461" spans="20:28" x14ac:dyDescent="0.2">
      <c r="T4461" s="6">
        <f>+S4461*N4461</f>
        <v>0</v>
      </c>
      <c r="U4461" s="6">
        <f>+S4461*Q4461</f>
        <v>0</v>
      </c>
      <c r="V4461" s="1" t="str">
        <f>IF(AB4461=0,IFERROR(VLOOKUP(L4461,[1]listaMateriales!A:K,11,0),"-"),"Sin producto")</f>
        <v>Sin Producto</v>
      </c>
      <c r="W4461" s="6">
        <f>+IF(OR(K4461="27",K4461="28",K4461="29"),VLOOKUP(L4461,[1]listaMateriales!A:E,5,0),0)*N4461/1000</f>
        <v>0</v>
      </c>
      <c r="X4461" s="6">
        <f>+IF(W4461=0,0,T4461/W4461)</f>
        <v>0</v>
      </c>
      <c r="Y4461" s="1" t="str">
        <f>MID(L4461,14,1)</f>
        <v/>
      </c>
      <c r="Z4461" s="2" t="str">
        <f>IF(IFERROR(FIND("PUL",M4461,1),0)&gt;1,"pulido","no")</f>
        <v>no</v>
      </c>
      <c r="AA4461" s="2" t="str">
        <f>IF(IFERROR(FIND("BIOC",M4461,1),0)&gt;1,"BIOCITY","no")</f>
        <v>no</v>
      </c>
      <c r="AB4461" s="2">
        <f>IFERROR(SEARCH("INT",F4461,1),0)+IFERROR(SEARCH("DEV",F4461,1),0)+IFERROR(SEARCH("FC",F4461,1),0)+IFERROR(SEARCH("USD",F4461,1),0)</f>
        <v>0</v>
      </c>
    </row>
    <row r="4462" spans="20:28" x14ac:dyDescent="0.2">
      <c r="T4462" s="6">
        <f>+S4462*N4462</f>
        <v>0</v>
      </c>
      <c r="U4462" s="6">
        <f>+S4462*Q4462</f>
        <v>0</v>
      </c>
      <c r="V4462" s="1" t="str">
        <f>IF(AB4462=0,IFERROR(VLOOKUP(L4462,[1]listaMateriales!A:K,11,0),"-"),"Sin producto")</f>
        <v>Sin Producto</v>
      </c>
      <c r="W4462" s="6">
        <f>+IF(OR(K4462="27",K4462="28",K4462="29"),VLOOKUP(L4462,[1]listaMateriales!A:E,5,0),0)*N4462/1000</f>
        <v>0</v>
      </c>
      <c r="X4462" s="6">
        <f>+IF(W4462=0,0,T4462/W4462)</f>
        <v>0</v>
      </c>
      <c r="Y4462" s="1" t="str">
        <f>MID(L4462,14,1)</f>
        <v/>
      </c>
      <c r="Z4462" s="2" t="str">
        <f>IF(IFERROR(FIND("PUL",M4462,1),0)&gt;1,"pulido","no")</f>
        <v>no</v>
      </c>
      <c r="AA4462" s="2" t="str">
        <f>IF(IFERROR(FIND("BIOC",M4462,1),0)&gt;1,"BIOCITY","no")</f>
        <v>no</v>
      </c>
      <c r="AB4462" s="2">
        <f>IFERROR(SEARCH("INT",F4462,1),0)+IFERROR(SEARCH("DEV",F4462,1),0)+IFERROR(SEARCH("FC",F4462,1),0)+IFERROR(SEARCH("USD",F4462,1),0)</f>
        <v>0</v>
      </c>
    </row>
    <row r="4463" spans="20:28" x14ac:dyDescent="0.2">
      <c r="T4463" s="6">
        <f>+S4463*N4463</f>
        <v>0</v>
      </c>
      <c r="U4463" s="6">
        <f>+S4463*Q4463</f>
        <v>0</v>
      </c>
      <c r="V4463" s="1" t="str">
        <f>IF(AB4463=0,IFERROR(VLOOKUP(L4463,[1]listaMateriales!A:K,11,0),"-"),"Sin producto")</f>
        <v>Sin Producto</v>
      </c>
      <c r="W4463" s="6">
        <f>+IF(OR(K4463="27",K4463="28",K4463="29"),VLOOKUP(L4463,[1]listaMateriales!A:E,5,0),0)*N4463/1000</f>
        <v>0</v>
      </c>
      <c r="X4463" s="6">
        <f>+IF(W4463=0,0,T4463/W4463)</f>
        <v>0</v>
      </c>
      <c r="Y4463" s="1" t="str">
        <f>MID(L4463,14,1)</f>
        <v/>
      </c>
      <c r="Z4463" s="2" t="str">
        <f>IF(IFERROR(FIND("PUL",M4463,1),0)&gt;1,"pulido","no")</f>
        <v>no</v>
      </c>
      <c r="AA4463" s="2" t="str">
        <f>IF(IFERROR(FIND("BIOC",M4463,1),0)&gt;1,"BIOCITY","no")</f>
        <v>no</v>
      </c>
      <c r="AB4463" s="2">
        <f>IFERROR(SEARCH("INT",F4463,1),0)+IFERROR(SEARCH("DEV",F4463,1),0)+IFERROR(SEARCH("FC",F4463,1),0)+IFERROR(SEARCH("USD",F4463,1),0)</f>
        <v>0</v>
      </c>
    </row>
    <row r="4464" spans="20:28" x14ac:dyDescent="0.2">
      <c r="T4464" s="6">
        <f>+S4464*N4464</f>
        <v>0</v>
      </c>
      <c r="U4464" s="6">
        <f>+S4464*Q4464</f>
        <v>0</v>
      </c>
      <c r="V4464" s="1" t="str">
        <f>IF(AB4464=0,IFERROR(VLOOKUP(L4464,[1]listaMateriales!A:K,11,0),"-"),"Sin producto")</f>
        <v>Sin Producto</v>
      </c>
      <c r="W4464" s="6">
        <f>+IF(OR(K4464="27",K4464="28",K4464="29"),VLOOKUP(L4464,[1]listaMateriales!A:E,5,0),0)*N4464/1000</f>
        <v>0</v>
      </c>
      <c r="X4464" s="6">
        <f>+IF(W4464=0,0,T4464/W4464)</f>
        <v>0</v>
      </c>
      <c r="Y4464" s="1" t="str">
        <f>MID(L4464,14,1)</f>
        <v/>
      </c>
      <c r="Z4464" s="2" t="str">
        <f>IF(IFERROR(FIND("PUL",M4464,1),0)&gt;1,"pulido","no")</f>
        <v>no</v>
      </c>
      <c r="AA4464" s="2" t="str">
        <f>IF(IFERROR(FIND("BIOC",M4464,1),0)&gt;1,"BIOCITY","no")</f>
        <v>no</v>
      </c>
      <c r="AB4464" s="2">
        <f>IFERROR(SEARCH("INT",F4464,1),0)+IFERROR(SEARCH("DEV",F4464,1),0)+IFERROR(SEARCH("FC",F4464,1),0)+IFERROR(SEARCH("USD",F4464,1),0)</f>
        <v>0</v>
      </c>
    </row>
    <row r="4465" spans="20:28" x14ac:dyDescent="0.2">
      <c r="T4465" s="6">
        <f>+S4465*N4465</f>
        <v>0</v>
      </c>
      <c r="U4465" s="6">
        <f>+S4465*Q4465</f>
        <v>0</v>
      </c>
      <c r="V4465" s="1" t="str">
        <f>IF(AB4465=0,IFERROR(VLOOKUP(L4465,[1]listaMateriales!A:K,11,0),"-"),"Sin producto")</f>
        <v>Sin Producto</v>
      </c>
      <c r="W4465" s="6">
        <f>+IF(OR(K4465="27",K4465="28",K4465="29"),VLOOKUP(L4465,[1]listaMateriales!A:E,5,0),0)*N4465/1000</f>
        <v>0</v>
      </c>
      <c r="X4465" s="6">
        <f>+IF(W4465=0,0,T4465/W4465)</f>
        <v>0</v>
      </c>
      <c r="Y4465" s="1" t="str">
        <f>MID(L4465,14,1)</f>
        <v/>
      </c>
      <c r="Z4465" s="2" t="str">
        <f>IF(IFERROR(FIND("PUL",M4465,1),0)&gt;1,"pulido","no")</f>
        <v>no</v>
      </c>
      <c r="AA4465" s="2" t="str">
        <f>IF(IFERROR(FIND("BIOC",M4465,1),0)&gt;1,"BIOCITY","no")</f>
        <v>no</v>
      </c>
      <c r="AB4465" s="2">
        <f>IFERROR(SEARCH("INT",F4465,1),0)+IFERROR(SEARCH("DEV",F4465,1),0)+IFERROR(SEARCH("FC",F4465,1),0)+IFERROR(SEARCH("USD",F4465,1),0)</f>
        <v>0</v>
      </c>
    </row>
    <row r="4466" spans="20:28" x14ac:dyDescent="0.2">
      <c r="T4466" s="6">
        <f>+S4466*N4466</f>
        <v>0</v>
      </c>
      <c r="U4466" s="6">
        <f>+S4466*Q4466</f>
        <v>0</v>
      </c>
      <c r="V4466" s="1" t="str">
        <f>IF(AB4466=0,IFERROR(VLOOKUP(L4466,[1]listaMateriales!A:K,11,0),"-"),"Sin producto")</f>
        <v>Sin Producto</v>
      </c>
      <c r="W4466" s="6">
        <f>+IF(OR(K4466="27",K4466="28",K4466="29"),VLOOKUP(L4466,[1]listaMateriales!A:E,5,0),0)*N4466/1000</f>
        <v>0</v>
      </c>
      <c r="X4466" s="6">
        <f>+IF(W4466=0,0,T4466/W4466)</f>
        <v>0</v>
      </c>
      <c r="Y4466" s="1" t="str">
        <f>MID(L4466,14,1)</f>
        <v/>
      </c>
      <c r="Z4466" s="2" t="str">
        <f>IF(IFERROR(FIND("PUL",M4466,1),0)&gt;1,"pulido","no")</f>
        <v>no</v>
      </c>
      <c r="AA4466" s="2" t="str">
        <f>IF(IFERROR(FIND("BIOC",M4466,1),0)&gt;1,"BIOCITY","no")</f>
        <v>no</v>
      </c>
      <c r="AB4466" s="2">
        <f>IFERROR(SEARCH("INT",F4466,1),0)+IFERROR(SEARCH("DEV",F4466,1),0)+IFERROR(SEARCH("FC",F4466,1),0)+IFERROR(SEARCH("USD",F4466,1),0)</f>
        <v>0</v>
      </c>
    </row>
    <row r="4467" spans="20:28" x14ac:dyDescent="0.2">
      <c r="T4467" s="6">
        <f>+S4467*N4467</f>
        <v>0</v>
      </c>
      <c r="U4467" s="6">
        <f>+S4467*Q4467</f>
        <v>0</v>
      </c>
      <c r="V4467" s="1" t="str">
        <f>IF(AB4467=0,IFERROR(VLOOKUP(L4467,[1]listaMateriales!A:K,11,0),"-"),"Sin producto")</f>
        <v>Sin Producto</v>
      </c>
      <c r="W4467" s="6">
        <f>+IF(OR(K4467="27",K4467="28",K4467="29"),VLOOKUP(L4467,[1]listaMateriales!A:E,5,0),0)*N4467/1000</f>
        <v>0</v>
      </c>
      <c r="X4467" s="6">
        <f>+IF(W4467=0,0,T4467/W4467)</f>
        <v>0</v>
      </c>
      <c r="Y4467" s="1" t="str">
        <f>MID(L4467,14,1)</f>
        <v/>
      </c>
      <c r="Z4467" s="2" t="str">
        <f>IF(IFERROR(FIND("PUL",M4467,1),0)&gt;1,"pulido","no")</f>
        <v>no</v>
      </c>
      <c r="AA4467" s="2" t="str">
        <f>IF(IFERROR(FIND("BIOC",M4467,1),0)&gt;1,"BIOCITY","no")</f>
        <v>no</v>
      </c>
      <c r="AB4467" s="2">
        <f>IFERROR(SEARCH("INT",F4467,1),0)+IFERROR(SEARCH("DEV",F4467,1),0)+IFERROR(SEARCH("FC",F4467,1),0)+IFERROR(SEARCH("USD",F4467,1),0)</f>
        <v>0</v>
      </c>
    </row>
    <row r="4468" spans="20:28" x14ac:dyDescent="0.2">
      <c r="T4468" s="6">
        <f>+S4468*N4468</f>
        <v>0</v>
      </c>
      <c r="U4468" s="6">
        <f>+S4468*Q4468</f>
        <v>0</v>
      </c>
      <c r="V4468" s="1" t="str">
        <f>IF(AB4468=0,IFERROR(VLOOKUP(L4468,[1]listaMateriales!A:K,11,0),"-"),"Sin producto")</f>
        <v>Sin Producto</v>
      </c>
      <c r="W4468" s="6">
        <f>+IF(OR(K4468="27",K4468="28",K4468="29"),VLOOKUP(L4468,[1]listaMateriales!A:E,5,0),0)*N4468/1000</f>
        <v>0</v>
      </c>
      <c r="X4468" s="6">
        <f>+IF(W4468=0,0,T4468/W4468)</f>
        <v>0</v>
      </c>
      <c r="Y4468" s="1" t="str">
        <f>MID(L4468,14,1)</f>
        <v/>
      </c>
      <c r="Z4468" s="2" t="str">
        <f>IF(IFERROR(FIND("PUL",M4468,1),0)&gt;1,"pulido","no")</f>
        <v>no</v>
      </c>
      <c r="AA4468" s="2" t="str">
        <f>IF(IFERROR(FIND("BIOC",M4468,1),0)&gt;1,"BIOCITY","no")</f>
        <v>no</v>
      </c>
      <c r="AB4468" s="2">
        <f>IFERROR(SEARCH("INT",F4468,1),0)+IFERROR(SEARCH("DEV",F4468,1),0)+IFERROR(SEARCH("FC",F4468,1),0)+IFERROR(SEARCH("USD",F4468,1),0)</f>
        <v>0</v>
      </c>
    </row>
    <row r="4469" spans="20:28" x14ac:dyDescent="0.2">
      <c r="T4469" s="6">
        <f>+S4469*N4469</f>
        <v>0</v>
      </c>
      <c r="U4469" s="6">
        <f>+S4469*Q4469</f>
        <v>0</v>
      </c>
      <c r="V4469" s="1" t="str">
        <f>IF(AB4469=0,IFERROR(VLOOKUP(L4469,[1]listaMateriales!A:K,11,0),"-"),"Sin producto")</f>
        <v>Sin Producto</v>
      </c>
      <c r="W4469" s="6">
        <f>+IF(OR(K4469="27",K4469="28",K4469="29"),VLOOKUP(L4469,[1]listaMateriales!A:E,5,0),0)*N4469/1000</f>
        <v>0</v>
      </c>
      <c r="X4469" s="6">
        <f>+IF(W4469=0,0,T4469/W4469)</f>
        <v>0</v>
      </c>
      <c r="Y4469" s="1" t="str">
        <f>MID(L4469,14,1)</f>
        <v/>
      </c>
      <c r="Z4469" s="2" t="str">
        <f>IF(IFERROR(FIND("PUL",M4469,1),0)&gt;1,"pulido","no")</f>
        <v>no</v>
      </c>
      <c r="AA4469" s="2" t="str">
        <f>IF(IFERROR(FIND("BIOC",M4469,1),0)&gt;1,"BIOCITY","no")</f>
        <v>no</v>
      </c>
      <c r="AB4469" s="2">
        <f>IFERROR(SEARCH("INT",F4469,1),0)+IFERROR(SEARCH("DEV",F4469,1),0)+IFERROR(SEARCH("FC",F4469,1),0)+IFERROR(SEARCH("USD",F4469,1),0)</f>
        <v>0</v>
      </c>
    </row>
    <row r="4470" spans="20:28" x14ac:dyDescent="0.2">
      <c r="T4470" s="6">
        <f>+S4470*N4470</f>
        <v>0</v>
      </c>
      <c r="U4470" s="6">
        <f>+S4470*Q4470</f>
        <v>0</v>
      </c>
      <c r="V4470" s="1" t="str">
        <f>IF(AB4470=0,IFERROR(VLOOKUP(L4470,[1]listaMateriales!A:K,11,0),"-"),"Sin producto")</f>
        <v>Sin Producto</v>
      </c>
      <c r="W4470" s="6">
        <f>+IF(OR(K4470="27",K4470="28",K4470="29"),VLOOKUP(L4470,[1]listaMateriales!A:E,5,0),0)*N4470/1000</f>
        <v>0</v>
      </c>
      <c r="X4470" s="6">
        <f>+IF(W4470=0,0,T4470/W4470)</f>
        <v>0</v>
      </c>
      <c r="Y4470" s="1" t="str">
        <f>MID(L4470,14,1)</f>
        <v/>
      </c>
      <c r="Z4470" s="2" t="str">
        <f>IF(IFERROR(FIND("PUL",M4470,1),0)&gt;1,"pulido","no")</f>
        <v>no</v>
      </c>
      <c r="AA4470" s="2" t="str">
        <f>IF(IFERROR(FIND("BIOC",M4470,1),0)&gt;1,"BIOCITY","no")</f>
        <v>no</v>
      </c>
      <c r="AB4470" s="2">
        <f>IFERROR(SEARCH("INT",F4470,1),0)+IFERROR(SEARCH("DEV",F4470,1),0)+IFERROR(SEARCH("FC",F4470,1),0)+IFERROR(SEARCH("USD",F4470,1),0)</f>
        <v>0</v>
      </c>
    </row>
    <row r="4471" spans="20:28" x14ac:dyDescent="0.2">
      <c r="T4471" s="6">
        <f>+S4471*N4471</f>
        <v>0</v>
      </c>
      <c r="U4471" s="6">
        <f>+S4471*Q4471</f>
        <v>0</v>
      </c>
      <c r="V4471" s="1" t="str">
        <f>IF(AB4471=0,IFERROR(VLOOKUP(L4471,[1]listaMateriales!A:K,11,0),"-"),"Sin producto")</f>
        <v>Sin Producto</v>
      </c>
      <c r="W4471" s="6">
        <f>+IF(OR(K4471="27",K4471="28",K4471="29"),VLOOKUP(L4471,[1]listaMateriales!A:E,5,0),0)*N4471/1000</f>
        <v>0</v>
      </c>
      <c r="X4471" s="6">
        <f>+IF(W4471=0,0,T4471/W4471)</f>
        <v>0</v>
      </c>
      <c r="Y4471" s="1" t="str">
        <f>MID(L4471,14,1)</f>
        <v/>
      </c>
      <c r="Z4471" s="2" t="str">
        <f>IF(IFERROR(FIND("PUL",M4471,1),0)&gt;1,"pulido","no")</f>
        <v>no</v>
      </c>
      <c r="AA4471" s="2" t="str">
        <f>IF(IFERROR(FIND("BIOC",M4471,1),0)&gt;1,"BIOCITY","no")</f>
        <v>no</v>
      </c>
      <c r="AB4471" s="2">
        <f>IFERROR(SEARCH("INT",F4471,1),0)+IFERROR(SEARCH("DEV",F4471,1),0)+IFERROR(SEARCH("FC",F4471,1),0)+IFERROR(SEARCH("USD",F4471,1),0)</f>
        <v>0</v>
      </c>
    </row>
    <row r="4472" spans="20:28" x14ac:dyDescent="0.2">
      <c r="T4472" s="6">
        <f>+S4472*N4472</f>
        <v>0</v>
      </c>
      <c r="U4472" s="6">
        <f>+S4472*Q4472</f>
        <v>0</v>
      </c>
      <c r="V4472" s="1" t="str">
        <f>IF(AB4472=0,IFERROR(VLOOKUP(L4472,[1]listaMateriales!A:K,11,0),"-"),"Sin producto")</f>
        <v>Sin Producto</v>
      </c>
      <c r="W4472" s="6">
        <f>+IF(OR(K4472="27",K4472="28",K4472="29"),VLOOKUP(L4472,[1]listaMateriales!A:E,5,0),0)*N4472/1000</f>
        <v>0</v>
      </c>
      <c r="X4472" s="6">
        <f>+IF(W4472=0,0,T4472/W4472)</f>
        <v>0</v>
      </c>
      <c r="Y4472" s="1" t="str">
        <f>MID(L4472,14,1)</f>
        <v/>
      </c>
      <c r="Z4472" s="2" t="str">
        <f>IF(IFERROR(FIND("PUL",M4472,1),0)&gt;1,"pulido","no")</f>
        <v>no</v>
      </c>
      <c r="AA4472" s="2" t="str">
        <f>IF(IFERROR(FIND("BIOC",M4472,1),0)&gt;1,"BIOCITY","no")</f>
        <v>no</v>
      </c>
      <c r="AB4472" s="2">
        <f>IFERROR(SEARCH("INT",F4472,1),0)+IFERROR(SEARCH("DEV",F4472,1),0)+IFERROR(SEARCH("FC",F4472,1),0)+IFERROR(SEARCH("USD",F4472,1),0)</f>
        <v>0</v>
      </c>
    </row>
    <row r="4473" spans="20:28" x14ac:dyDescent="0.2">
      <c r="T4473" s="6">
        <f>+S4473*N4473</f>
        <v>0</v>
      </c>
      <c r="U4473" s="6">
        <f>+S4473*Q4473</f>
        <v>0</v>
      </c>
      <c r="V4473" s="1" t="str">
        <f>IF(AB4473=0,IFERROR(VLOOKUP(L4473,[1]listaMateriales!A:K,11,0),"-"),"Sin producto")</f>
        <v>Sin Producto</v>
      </c>
      <c r="W4473" s="6">
        <f>+IF(OR(K4473="27",K4473="28",K4473="29"),VLOOKUP(L4473,[1]listaMateriales!A:E,5,0),0)*N4473/1000</f>
        <v>0</v>
      </c>
      <c r="X4473" s="6">
        <f>+IF(W4473=0,0,T4473/W4473)</f>
        <v>0</v>
      </c>
      <c r="Y4473" s="1" t="str">
        <f>MID(L4473,14,1)</f>
        <v/>
      </c>
      <c r="Z4473" s="2" t="str">
        <f>IF(IFERROR(FIND("PUL",M4473,1),0)&gt;1,"pulido","no")</f>
        <v>no</v>
      </c>
      <c r="AA4473" s="2" t="str">
        <f>IF(IFERROR(FIND("BIOC",M4473,1),0)&gt;1,"BIOCITY","no")</f>
        <v>no</v>
      </c>
      <c r="AB4473" s="2">
        <f>IFERROR(SEARCH("INT",F4473,1),0)+IFERROR(SEARCH("DEV",F4473,1),0)+IFERROR(SEARCH("FC",F4473,1),0)+IFERROR(SEARCH("USD",F4473,1),0)</f>
        <v>0</v>
      </c>
    </row>
    <row r="4474" spans="20:28" x14ac:dyDescent="0.2">
      <c r="T4474" s="6">
        <f>+S4474*N4474</f>
        <v>0</v>
      </c>
      <c r="U4474" s="6">
        <f>+S4474*Q4474</f>
        <v>0</v>
      </c>
      <c r="V4474" s="1" t="str">
        <f>IF(AB4474=0,IFERROR(VLOOKUP(L4474,[1]listaMateriales!A:K,11,0),"-"),"Sin producto")</f>
        <v>Sin Producto</v>
      </c>
      <c r="W4474" s="6">
        <f>+IF(OR(K4474="27",K4474="28",K4474="29"),VLOOKUP(L4474,[1]listaMateriales!A:E,5,0),0)*N4474/1000</f>
        <v>0</v>
      </c>
      <c r="X4474" s="6">
        <f>+IF(W4474=0,0,T4474/W4474)</f>
        <v>0</v>
      </c>
      <c r="Y4474" s="1" t="str">
        <f>MID(L4474,14,1)</f>
        <v/>
      </c>
      <c r="Z4474" s="2" t="str">
        <f>IF(IFERROR(FIND("PUL",M4474,1),0)&gt;1,"pulido","no")</f>
        <v>no</v>
      </c>
      <c r="AA4474" s="2" t="str">
        <f>IF(IFERROR(FIND("BIOC",M4474,1),0)&gt;1,"BIOCITY","no")</f>
        <v>no</v>
      </c>
      <c r="AB4474" s="2">
        <f>IFERROR(SEARCH("INT",F4474,1),0)+IFERROR(SEARCH("DEV",F4474,1),0)+IFERROR(SEARCH("FC",F4474,1),0)+IFERROR(SEARCH("USD",F4474,1),0)</f>
        <v>0</v>
      </c>
    </row>
    <row r="4475" spans="20:28" x14ac:dyDescent="0.2">
      <c r="T4475" s="6">
        <f>+S4475*N4475</f>
        <v>0</v>
      </c>
      <c r="U4475" s="6">
        <f>+S4475*Q4475</f>
        <v>0</v>
      </c>
      <c r="V4475" s="1" t="str">
        <f>IF(AB4475=0,IFERROR(VLOOKUP(L4475,[1]listaMateriales!A:K,11,0),"-"),"Sin producto")</f>
        <v>Sin Producto</v>
      </c>
      <c r="W4475" s="6">
        <f>+IF(OR(K4475="27",K4475="28",K4475="29"),VLOOKUP(L4475,[1]listaMateriales!A:E,5,0),0)*N4475/1000</f>
        <v>0</v>
      </c>
      <c r="X4475" s="6">
        <f>+IF(W4475=0,0,T4475/W4475)</f>
        <v>0</v>
      </c>
      <c r="Y4475" s="1" t="str">
        <f>MID(L4475,14,1)</f>
        <v/>
      </c>
      <c r="Z4475" s="2" t="str">
        <f>IF(IFERROR(FIND("PUL",M4475,1),0)&gt;1,"pulido","no")</f>
        <v>no</v>
      </c>
      <c r="AA4475" s="2" t="str">
        <f>IF(IFERROR(FIND("BIOC",M4475,1),0)&gt;1,"BIOCITY","no")</f>
        <v>no</v>
      </c>
      <c r="AB4475" s="2">
        <f>IFERROR(SEARCH("INT",F4475,1),0)+IFERROR(SEARCH("DEV",F4475,1),0)+IFERROR(SEARCH("FC",F4475,1),0)+IFERROR(SEARCH("USD",F4475,1),0)</f>
        <v>0</v>
      </c>
    </row>
    <row r="4476" spans="20:28" x14ac:dyDescent="0.2">
      <c r="T4476" s="6">
        <f>+S4476*N4476</f>
        <v>0</v>
      </c>
      <c r="U4476" s="6">
        <f>+S4476*Q4476</f>
        <v>0</v>
      </c>
      <c r="V4476" s="1" t="str">
        <f>IF(AB4476=0,IFERROR(VLOOKUP(L4476,[1]listaMateriales!A:K,11,0),"-"),"Sin producto")</f>
        <v>Sin Producto</v>
      </c>
      <c r="W4476" s="6">
        <f>+IF(OR(K4476="27",K4476="28",K4476="29"),VLOOKUP(L4476,[1]listaMateriales!A:E,5,0),0)*N4476/1000</f>
        <v>0</v>
      </c>
      <c r="X4476" s="6">
        <f>+IF(W4476=0,0,T4476/W4476)</f>
        <v>0</v>
      </c>
      <c r="Y4476" s="1" t="str">
        <f>MID(L4476,14,1)</f>
        <v/>
      </c>
      <c r="Z4476" s="2" t="str">
        <f>IF(IFERROR(FIND("PUL",M4476,1),0)&gt;1,"pulido","no")</f>
        <v>no</v>
      </c>
      <c r="AA4476" s="2" t="str">
        <f>IF(IFERROR(FIND("BIOC",M4476,1),0)&gt;1,"BIOCITY","no")</f>
        <v>no</v>
      </c>
      <c r="AB4476" s="2">
        <f>IFERROR(SEARCH("INT",F4476,1),0)+IFERROR(SEARCH("DEV",F4476,1),0)+IFERROR(SEARCH("FC",F4476,1),0)+IFERROR(SEARCH("USD",F4476,1),0)</f>
        <v>0</v>
      </c>
    </row>
    <row r="4477" spans="20:28" x14ac:dyDescent="0.2">
      <c r="T4477" s="6">
        <f>+S4477*N4477</f>
        <v>0</v>
      </c>
      <c r="U4477" s="6">
        <f>+S4477*Q4477</f>
        <v>0</v>
      </c>
      <c r="V4477" s="1" t="str">
        <f>IF(AB4477=0,IFERROR(VLOOKUP(L4477,[1]listaMateriales!A:K,11,0),"-"),"Sin producto")</f>
        <v>Sin Producto</v>
      </c>
      <c r="W4477" s="6">
        <f>+IF(OR(K4477="27",K4477="28",K4477="29"),VLOOKUP(L4477,[1]listaMateriales!A:E,5,0),0)*N4477/1000</f>
        <v>0</v>
      </c>
      <c r="X4477" s="6">
        <f>+IF(W4477=0,0,T4477/W4477)</f>
        <v>0</v>
      </c>
      <c r="Y4477" s="1" t="str">
        <f>MID(L4477,14,1)</f>
        <v/>
      </c>
      <c r="Z4477" s="2" t="str">
        <f>IF(IFERROR(FIND("PUL",M4477,1),0)&gt;1,"pulido","no")</f>
        <v>no</v>
      </c>
      <c r="AA4477" s="2" t="str">
        <f>IF(IFERROR(FIND("BIOC",M4477,1),0)&gt;1,"BIOCITY","no")</f>
        <v>no</v>
      </c>
      <c r="AB4477" s="2">
        <f>IFERROR(SEARCH("INT",F4477,1),0)+IFERROR(SEARCH("DEV",F4477,1),0)+IFERROR(SEARCH("FC",F4477,1),0)+IFERROR(SEARCH("USD",F4477,1),0)</f>
        <v>0</v>
      </c>
    </row>
    <row r="4478" spans="20:28" x14ac:dyDescent="0.2">
      <c r="T4478" s="6">
        <f>+S4478*N4478</f>
        <v>0</v>
      </c>
      <c r="U4478" s="6">
        <f>+S4478*Q4478</f>
        <v>0</v>
      </c>
      <c r="V4478" s="1" t="str">
        <f>IF(AB4478=0,IFERROR(VLOOKUP(L4478,[1]listaMateriales!A:K,11,0),"-"),"Sin producto")</f>
        <v>Sin Producto</v>
      </c>
      <c r="W4478" s="6">
        <f>+IF(OR(K4478="27",K4478="28",K4478="29"),VLOOKUP(L4478,[1]listaMateriales!A:E,5,0),0)*N4478/1000</f>
        <v>0</v>
      </c>
      <c r="X4478" s="6">
        <f>+IF(W4478=0,0,T4478/W4478)</f>
        <v>0</v>
      </c>
      <c r="Y4478" s="1" t="str">
        <f>MID(L4478,14,1)</f>
        <v/>
      </c>
      <c r="Z4478" s="2" t="str">
        <f>IF(IFERROR(FIND("PUL",M4478,1),0)&gt;1,"pulido","no")</f>
        <v>no</v>
      </c>
      <c r="AA4478" s="2" t="str">
        <f>IF(IFERROR(FIND("BIOC",M4478,1),0)&gt;1,"BIOCITY","no")</f>
        <v>no</v>
      </c>
      <c r="AB4478" s="2">
        <f>IFERROR(SEARCH("INT",F4478,1),0)+IFERROR(SEARCH("DEV",F4478,1),0)+IFERROR(SEARCH("FC",F4478,1),0)+IFERROR(SEARCH("USD",F4478,1),0)</f>
        <v>0</v>
      </c>
    </row>
    <row r="4479" spans="20:28" x14ac:dyDescent="0.2">
      <c r="T4479" s="6">
        <f>+S4479*N4479</f>
        <v>0</v>
      </c>
      <c r="U4479" s="6">
        <f>+S4479*Q4479</f>
        <v>0</v>
      </c>
      <c r="V4479" s="1" t="str">
        <f>IF(AB4479=0,IFERROR(VLOOKUP(L4479,[1]listaMateriales!A:K,11,0),"-"),"Sin producto")</f>
        <v>Sin Producto</v>
      </c>
      <c r="W4479" s="6">
        <f>+IF(OR(K4479="27",K4479="28",K4479="29"),VLOOKUP(L4479,[1]listaMateriales!A:E,5,0),0)*N4479/1000</f>
        <v>0</v>
      </c>
      <c r="X4479" s="6">
        <f>+IF(W4479=0,0,T4479/W4479)</f>
        <v>0</v>
      </c>
      <c r="Y4479" s="1" t="str">
        <f>MID(L4479,14,1)</f>
        <v/>
      </c>
      <c r="Z4479" s="2" t="str">
        <f>IF(IFERROR(FIND("PUL",M4479,1),0)&gt;1,"pulido","no")</f>
        <v>no</v>
      </c>
      <c r="AA4479" s="2" t="str">
        <f>IF(IFERROR(FIND("BIOC",M4479,1),0)&gt;1,"BIOCITY","no")</f>
        <v>no</v>
      </c>
      <c r="AB4479" s="2">
        <f>IFERROR(SEARCH("INT",F4479,1),0)+IFERROR(SEARCH("DEV",F4479,1),0)+IFERROR(SEARCH("FC",F4479,1),0)+IFERROR(SEARCH("USD",F4479,1),0)</f>
        <v>0</v>
      </c>
    </row>
    <row r="4480" spans="20:28" x14ac:dyDescent="0.2">
      <c r="T4480" s="6">
        <f>+S4480*N4480</f>
        <v>0</v>
      </c>
      <c r="U4480" s="6">
        <f>+S4480*Q4480</f>
        <v>0</v>
      </c>
      <c r="V4480" s="1" t="str">
        <f>IF(AB4480=0,IFERROR(VLOOKUP(L4480,[1]listaMateriales!A:K,11,0),"-"),"Sin producto")</f>
        <v>Sin Producto</v>
      </c>
      <c r="W4480" s="6">
        <f>+IF(OR(K4480="27",K4480="28",K4480="29"),VLOOKUP(L4480,[1]listaMateriales!A:E,5,0),0)*N4480/1000</f>
        <v>0</v>
      </c>
      <c r="X4480" s="6">
        <f>+IF(W4480=0,0,T4480/W4480)</f>
        <v>0</v>
      </c>
      <c r="Y4480" s="1" t="str">
        <f>MID(L4480,14,1)</f>
        <v/>
      </c>
      <c r="Z4480" s="2" t="str">
        <f>IF(IFERROR(FIND("PUL",M4480,1),0)&gt;1,"pulido","no")</f>
        <v>no</v>
      </c>
      <c r="AA4480" s="2" t="str">
        <f>IF(IFERROR(FIND("BIOC",M4480,1),0)&gt;1,"BIOCITY","no")</f>
        <v>no</v>
      </c>
      <c r="AB4480" s="2">
        <f>IFERROR(SEARCH("INT",F4480,1),0)+IFERROR(SEARCH("DEV",F4480,1),0)+IFERROR(SEARCH("FC",F4480,1),0)+IFERROR(SEARCH("USD",F4480,1),0)</f>
        <v>0</v>
      </c>
    </row>
    <row r="4481" spans="20:28" x14ac:dyDescent="0.2">
      <c r="T4481" s="6">
        <f>+S4481*N4481</f>
        <v>0</v>
      </c>
      <c r="U4481" s="6">
        <f>+S4481*Q4481</f>
        <v>0</v>
      </c>
      <c r="V4481" s="1" t="str">
        <f>IF(AB4481=0,IFERROR(VLOOKUP(L4481,[1]listaMateriales!A:K,11,0),"-"),"Sin producto")</f>
        <v>Sin Producto</v>
      </c>
      <c r="W4481" s="6">
        <f>+IF(OR(K4481="27",K4481="28",K4481="29"),VLOOKUP(L4481,[1]listaMateriales!A:E,5,0),0)*N4481/1000</f>
        <v>0</v>
      </c>
      <c r="X4481" s="6">
        <f>+IF(W4481=0,0,T4481/W4481)</f>
        <v>0</v>
      </c>
      <c r="Y4481" s="1" t="str">
        <f>MID(L4481,14,1)</f>
        <v/>
      </c>
      <c r="Z4481" s="2" t="str">
        <f>IF(IFERROR(FIND("PUL",M4481,1),0)&gt;1,"pulido","no")</f>
        <v>no</v>
      </c>
      <c r="AA4481" s="2" t="str">
        <f>IF(IFERROR(FIND("BIOC",M4481,1),0)&gt;1,"BIOCITY","no")</f>
        <v>no</v>
      </c>
      <c r="AB4481" s="2">
        <f>IFERROR(SEARCH("INT",F4481,1),0)+IFERROR(SEARCH("DEV",F4481,1),0)+IFERROR(SEARCH("FC",F4481,1),0)+IFERROR(SEARCH("USD",F4481,1),0)</f>
        <v>0</v>
      </c>
    </row>
    <row r="4482" spans="20:28" x14ac:dyDescent="0.2">
      <c r="T4482" s="6">
        <f>+S4482*N4482</f>
        <v>0</v>
      </c>
      <c r="U4482" s="6">
        <f>+S4482*Q4482</f>
        <v>0</v>
      </c>
      <c r="V4482" s="1" t="str">
        <f>IF(AB4482=0,IFERROR(VLOOKUP(L4482,[1]listaMateriales!A:K,11,0),"-"),"Sin producto")</f>
        <v>Sin Producto</v>
      </c>
      <c r="W4482" s="6">
        <f>+IF(OR(K4482="27",K4482="28",K4482="29"),VLOOKUP(L4482,[1]listaMateriales!A:E,5,0),0)*N4482/1000</f>
        <v>0</v>
      </c>
      <c r="X4482" s="6">
        <f>+IF(W4482=0,0,T4482/W4482)</f>
        <v>0</v>
      </c>
      <c r="Y4482" s="1" t="str">
        <f>MID(L4482,14,1)</f>
        <v/>
      </c>
      <c r="Z4482" s="2" t="str">
        <f>IF(IFERROR(FIND("PUL",M4482,1),0)&gt;1,"pulido","no")</f>
        <v>no</v>
      </c>
      <c r="AA4482" s="2" t="str">
        <f>IF(IFERROR(FIND("BIOC",M4482,1),0)&gt;1,"BIOCITY","no")</f>
        <v>no</v>
      </c>
      <c r="AB4482" s="2">
        <f>IFERROR(SEARCH("INT",F4482,1),0)+IFERROR(SEARCH("DEV",F4482,1),0)+IFERROR(SEARCH("FC",F4482,1),0)+IFERROR(SEARCH("USD",F4482,1),0)</f>
        <v>0</v>
      </c>
    </row>
    <row r="4483" spans="20:28" x14ac:dyDescent="0.2">
      <c r="T4483" s="6">
        <f>+S4483*N4483</f>
        <v>0</v>
      </c>
      <c r="U4483" s="6">
        <f>+S4483*Q4483</f>
        <v>0</v>
      </c>
      <c r="V4483" s="1" t="str">
        <f>IF(AB4483=0,IFERROR(VLOOKUP(L4483,[1]listaMateriales!A:K,11,0),"-"),"Sin producto")</f>
        <v>Sin Producto</v>
      </c>
      <c r="W4483" s="6">
        <f>+IF(OR(K4483="27",K4483="28",K4483="29"),VLOOKUP(L4483,[1]listaMateriales!A:E,5,0),0)*N4483/1000</f>
        <v>0</v>
      </c>
      <c r="X4483" s="6">
        <f>+IF(W4483=0,0,T4483/W4483)</f>
        <v>0</v>
      </c>
      <c r="Y4483" s="1" t="str">
        <f>MID(L4483,14,1)</f>
        <v/>
      </c>
      <c r="Z4483" s="2" t="str">
        <f>IF(IFERROR(FIND("PUL",M4483,1),0)&gt;1,"pulido","no")</f>
        <v>no</v>
      </c>
      <c r="AA4483" s="2" t="str">
        <f>IF(IFERROR(FIND("BIOC",M4483,1),0)&gt;1,"BIOCITY","no")</f>
        <v>no</v>
      </c>
      <c r="AB4483" s="2">
        <f>IFERROR(SEARCH("INT",F4483,1),0)+IFERROR(SEARCH("DEV",F4483,1),0)+IFERROR(SEARCH("FC",F4483,1),0)+IFERROR(SEARCH("USD",F4483,1),0)</f>
        <v>0</v>
      </c>
    </row>
    <row r="4484" spans="20:28" x14ac:dyDescent="0.2">
      <c r="T4484" s="6">
        <f>+S4484*N4484</f>
        <v>0</v>
      </c>
      <c r="U4484" s="6">
        <f>+S4484*Q4484</f>
        <v>0</v>
      </c>
      <c r="V4484" s="1" t="str">
        <f>IF(AB4484=0,IFERROR(VLOOKUP(L4484,[1]listaMateriales!A:K,11,0),"-"),"Sin producto")</f>
        <v>Sin Producto</v>
      </c>
      <c r="W4484" s="6">
        <f>+IF(OR(K4484="27",K4484="28",K4484="29"),VLOOKUP(L4484,[1]listaMateriales!A:E,5,0),0)*N4484/1000</f>
        <v>0</v>
      </c>
      <c r="X4484" s="6">
        <f>+IF(W4484=0,0,T4484/W4484)</f>
        <v>0</v>
      </c>
      <c r="Y4484" s="1" t="str">
        <f>MID(L4484,14,1)</f>
        <v/>
      </c>
      <c r="Z4484" s="2" t="str">
        <f>IF(IFERROR(FIND("PUL",M4484,1),0)&gt;1,"pulido","no")</f>
        <v>no</v>
      </c>
      <c r="AA4484" s="2" t="str">
        <f>IF(IFERROR(FIND("BIOC",M4484,1),0)&gt;1,"BIOCITY","no")</f>
        <v>no</v>
      </c>
      <c r="AB4484" s="2">
        <f>IFERROR(SEARCH("INT",F4484,1),0)+IFERROR(SEARCH("DEV",F4484,1),0)+IFERROR(SEARCH("FC",F4484,1),0)+IFERROR(SEARCH("USD",F4484,1),0)</f>
        <v>0</v>
      </c>
    </row>
    <row r="4485" spans="20:28" x14ac:dyDescent="0.2">
      <c r="T4485" s="6">
        <f>+S4485*N4485</f>
        <v>0</v>
      </c>
      <c r="U4485" s="6">
        <f>+S4485*Q4485</f>
        <v>0</v>
      </c>
      <c r="V4485" s="1" t="str">
        <f>IF(AB4485=0,IFERROR(VLOOKUP(L4485,[1]listaMateriales!A:K,11,0),"-"),"Sin producto")</f>
        <v>Sin Producto</v>
      </c>
      <c r="W4485" s="6">
        <f>+IF(OR(K4485="27",K4485="28",K4485="29"),VLOOKUP(L4485,[1]listaMateriales!A:E,5,0),0)*N4485/1000</f>
        <v>0</v>
      </c>
      <c r="X4485" s="6">
        <f>+IF(W4485=0,0,T4485/W4485)</f>
        <v>0</v>
      </c>
      <c r="Y4485" s="1" t="str">
        <f>MID(L4485,14,1)</f>
        <v/>
      </c>
      <c r="Z4485" s="2" t="str">
        <f>IF(IFERROR(FIND("PUL",M4485,1),0)&gt;1,"pulido","no")</f>
        <v>no</v>
      </c>
      <c r="AA4485" s="2" t="str">
        <f>IF(IFERROR(FIND("BIOC",M4485,1),0)&gt;1,"BIOCITY","no")</f>
        <v>no</v>
      </c>
      <c r="AB4485" s="2">
        <f>IFERROR(SEARCH("INT",F4485,1),0)+IFERROR(SEARCH("DEV",F4485,1),0)+IFERROR(SEARCH("FC",F4485,1),0)+IFERROR(SEARCH("USD",F4485,1),0)</f>
        <v>0</v>
      </c>
    </row>
    <row r="4486" spans="20:28" x14ac:dyDescent="0.2">
      <c r="T4486" s="6">
        <f>+S4486*N4486</f>
        <v>0</v>
      </c>
      <c r="U4486" s="6">
        <f>+S4486*Q4486</f>
        <v>0</v>
      </c>
      <c r="V4486" s="1" t="str">
        <f>IF(AB4486=0,IFERROR(VLOOKUP(L4486,[1]listaMateriales!A:K,11,0),"-"),"Sin producto")</f>
        <v>Sin Producto</v>
      </c>
      <c r="W4486" s="6">
        <f>+IF(OR(K4486="27",K4486="28",K4486="29"),VLOOKUP(L4486,[1]listaMateriales!A:E,5,0),0)*N4486/1000</f>
        <v>0</v>
      </c>
      <c r="X4486" s="6">
        <f>+IF(W4486=0,0,T4486/W4486)</f>
        <v>0</v>
      </c>
      <c r="Y4486" s="1" t="str">
        <f>MID(L4486,14,1)</f>
        <v/>
      </c>
      <c r="Z4486" s="2" t="str">
        <f>IF(IFERROR(FIND("PUL",M4486,1),0)&gt;1,"pulido","no")</f>
        <v>no</v>
      </c>
      <c r="AA4486" s="2" t="str">
        <f>IF(IFERROR(FIND("BIOC",M4486,1),0)&gt;1,"BIOCITY","no")</f>
        <v>no</v>
      </c>
      <c r="AB4486" s="2">
        <f>IFERROR(SEARCH("INT",F4486,1),0)+IFERROR(SEARCH("DEV",F4486,1),0)+IFERROR(SEARCH("FC",F4486,1),0)+IFERROR(SEARCH("USD",F4486,1),0)</f>
        <v>0</v>
      </c>
    </row>
    <row r="4487" spans="20:28" x14ac:dyDescent="0.2">
      <c r="T4487" s="6">
        <f>+S4487*N4487</f>
        <v>0</v>
      </c>
      <c r="U4487" s="6">
        <f>+S4487*Q4487</f>
        <v>0</v>
      </c>
      <c r="V4487" s="1" t="str">
        <f>IF(AB4487=0,IFERROR(VLOOKUP(L4487,[1]listaMateriales!A:K,11,0),"-"),"Sin producto")</f>
        <v>Sin Producto</v>
      </c>
      <c r="W4487" s="6">
        <f>+IF(OR(K4487="27",K4487="28",K4487="29"),VLOOKUP(L4487,[1]listaMateriales!A:E,5,0),0)*N4487/1000</f>
        <v>0</v>
      </c>
      <c r="X4487" s="6">
        <f>+IF(W4487=0,0,T4487/W4487)</f>
        <v>0</v>
      </c>
      <c r="Y4487" s="1" t="str">
        <f>MID(L4487,14,1)</f>
        <v/>
      </c>
      <c r="Z4487" s="2" t="str">
        <f>IF(IFERROR(FIND("PUL",M4487,1),0)&gt;1,"pulido","no")</f>
        <v>no</v>
      </c>
      <c r="AA4487" s="2" t="str">
        <f>IF(IFERROR(FIND("BIOC",M4487,1),0)&gt;1,"BIOCITY","no")</f>
        <v>no</v>
      </c>
      <c r="AB4487" s="2">
        <f>IFERROR(SEARCH("INT",F4487,1),0)+IFERROR(SEARCH("DEV",F4487,1),0)+IFERROR(SEARCH("FC",F4487,1),0)+IFERROR(SEARCH("USD",F4487,1),0)</f>
        <v>0</v>
      </c>
    </row>
    <row r="4488" spans="20:28" x14ac:dyDescent="0.2">
      <c r="T4488" s="6">
        <f>+S4488*N4488</f>
        <v>0</v>
      </c>
      <c r="U4488" s="6">
        <f>+S4488*Q4488</f>
        <v>0</v>
      </c>
      <c r="V4488" s="1" t="str">
        <f>IF(AB4488=0,IFERROR(VLOOKUP(L4488,[1]listaMateriales!A:K,11,0),"-"),"Sin producto")</f>
        <v>Sin Producto</v>
      </c>
      <c r="W4488" s="6">
        <f>+IF(OR(K4488="27",K4488="28",K4488="29"),VLOOKUP(L4488,[1]listaMateriales!A:E,5,0),0)*N4488/1000</f>
        <v>0</v>
      </c>
      <c r="X4488" s="6">
        <f>+IF(W4488=0,0,T4488/W4488)</f>
        <v>0</v>
      </c>
      <c r="Y4488" s="1" t="str">
        <f>MID(L4488,14,1)</f>
        <v/>
      </c>
      <c r="Z4488" s="2" t="str">
        <f>IF(IFERROR(FIND("PUL",M4488,1),0)&gt;1,"pulido","no")</f>
        <v>no</v>
      </c>
      <c r="AA4488" s="2" t="str">
        <f>IF(IFERROR(FIND("BIOC",M4488,1),0)&gt;1,"BIOCITY","no")</f>
        <v>no</v>
      </c>
      <c r="AB4488" s="2">
        <f>IFERROR(SEARCH("INT",F4488,1),0)+IFERROR(SEARCH("DEV",F4488,1),0)+IFERROR(SEARCH("FC",F4488,1),0)+IFERROR(SEARCH("USD",F4488,1),0)</f>
        <v>0</v>
      </c>
    </row>
    <row r="4489" spans="20:28" x14ac:dyDescent="0.2">
      <c r="T4489" s="6">
        <f>+S4489*N4489</f>
        <v>0</v>
      </c>
      <c r="U4489" s="6">
        <f>+S4489*Q4489</f>
        <v>0</v>
      </c>
      <c r="V4489" s="1" t="str">
        <f>IF(AB4489=0,IFERROR(VLOOKUP(L4489,[1]listaMateriales!A:K,11,0),"-"),"Sin producto")</f>
        <v>Sin Producto</v>
      </c>
      <c r="W4489" s="6">
        <f>+IF(OR(K4489="27",K4489="28",K4489="29"),VLOOKUP(L4489,[1]listaMateriales!A:E,5,0),0)*N4489/1000</f>
        <v>0</v>
      </c>
      <c r="X4489" s="6">
        <f>+IF(W4489=0,0,T4489/W4489)</f>
        <v>0</v>
      </c>
      <c r="Y4489" s="1" t="str">
        <f>MID(L4489,14,1)</f>
        <v/>
      </c>
      <c r="Z4489" s="2" t="str">
        <f>IF(IFERROR(FIND("PUL",M4489,1),0)&gt;1,"pulido","no")</f>
        <v>no</v>
      </c>
      <c r="AA4489" s="2" t="str">
        <f>IF(IFERROR(FIND("BIOC",M4489,1),0)&gt;1,"BIOCITY","no")</f>
        <v>no</v>
      </c>
      <c r="AB4489" s="2">
        <f>IFERROR(SEARCH("INT",F4489,1),0)+IFERROR(SEARCH("DEV",F4489,1),0)+IFERROR(SEARCH("FC",F4489,1),0)+IFERROR(SEARCH("USD",F4489,1),0)</f>
        <v>0</v>
      </c>
    </row>
    <row r="4490" spans="20:28" x14ac:dyDescent="0.2">
      <c r="T4490" s="6">
        <f>+S4490*N4490</f>
        <v>0</v>
      </c>
      <c r="U4490" s="6">
        <f>+S4490*Q4490</f>
        <v>0</v>
      </c>
      <c r="V4490" s="1" t="str">
        <f>IF(AB4490=0,IFERROR(VLOOKUP(L4490,[1]listaMateriales!A:K,11,0),"-"),"Sin producto")</f>
        <v>Sin Producto</v>
      </c>
      <c r="W4490" s="6">
        <f>+IF(OR(K4490="27",K4490="28",K4490="29"),VLOOKUP(L4490,[1]listaMateriales!A:E,5,0),0)*N4490/1000</f>
        <v>0</v>
      </c>
      <c r="X4490" s="6">
        <f>+IF(W4490=0,0,T4490/W4490)</f>
        <v>0</v>
      </c>
      <c r="Y4490" s="1" t="str">
        <f>MID(L4490,14,1)</f>
        <v/>
      </c>
      <c r="Z4490" s="2" t="str">
        <f>IF(IFERROR(FIND("PUL",M4490,1),0)&gt;1,"pulido","no")</f>
        <v>no</v>
      </c>
      <c r="AA4490" s="2" t="str">
        <f>IF(IFERROR(FIND("BIOC",M4490,1),0)&gt;1,"BIOCITY","no")</f>
        <v>no</v>
      </c>
      <c r="AB4490" s="2">
        <f>IFERROR(SEARCH("INT",F4490,1),0)+IFERROR(SEARCH("DEV",F4490,1),0)+IFERROR(SEARCH("FC",F4490,1),0)+IFERROR(SEARCH("USD",F4490,1),0)</f>
        <v>0</v>
      </c>
    </row>
    <row r="4491" spans="20:28" x14ac:dyDescent="0.2">
      <c r="T4491" s="6">
        <f>+S4491*N4491</f>
        <v>0</v>
      </c>
      <c r="U4491" s="6">
        <f>+S4491*Q4491</f>
        <v>0</v>
      </c>
      <c r="V4491" s="1" t="str">
        <f>IF(AB4491=0,IFERROR(VLOOKUP(L4491,[1]listaMateriales!A:K,11,0),"-"),"Sin producto")</f>
        <v>Sin Producto</v>
      </c>
      <c r="W4491" s="6">
        <f>+IF(OR(K4491="27",K4491="28",K4491="29"),VLOOKUP(L4491,[1]listaMateriales!A:E,5,0),0)*N4491/1000</f>
        <v>0</v>
      </c>
      <c r="X4491" s="6">
        <f>+IF(W4491=0,0,T4491/W4491)</f>
        <v>0</v>
      </c>
      <c r="Y4491" s="1" t="str">
        <f>MID(L4491,14,1)</f>
        <v/>
      </c>
      <c r="Z4491" s="2" t="str">
        <f>IF(IFERROR(FIND("PUL",M4491,1),0)&gt;1,"pulido","no")</f>
        <v>no</v>
      </c>
      <c r="AA4491" s="2" t="str">
        <f>IF(IFERROR(FIND("BIOC",M4491,1),0)&gt;1,"BIOCITY","no")</f>
        <v>no</v>
      </c>
      <c r="AB4491" s="2">
        <f>IFERROR(SEARCH("INT",F4491,1),0)+IFERROR(SEARCH("DEV",F4491,1),0)+IFERROR(SEARCH("FC",F4491,1),0)+IFERROR(SEARCH("USD",F4491,1),0)</f>
        <v>0</v>
      </c>
    </row>
    <row r="4492" spans="20:28" x14ac:dyDescent="0.2">
      <c r="T4492" s="6">
        <f>+S4492*N4492</f>
        <v>0</v>
      </c>
      <c r="U4492" s="6">
        <f>+S4492*Q4492</f>
        <v>0</v>
      </c>
      <c r="V4492" s="1" t="str">
        <f>IF(AB4492=0,IFERROR(VLOOKUP(L4492,[1]listaMateriales!A:K,11,0),"-"),"Sin producto")</f>
        <v>Sin Producto</v>
      </c>
      <c r="W4492" s="6">
        <f>+IF(OR(K4492="27",K4492="28",K4492="29"),VLOOKUP(L4492,[1]listaMateriales!A:E,5,0),0)*N4492/1000</f>
        <v>0</v>
      </c>
      <c r="X4492" s="6">
        <f>+IF(W4492=0,0,T4492/W4492)</f>
        <v>0</v>
      </c>
      <c r="Y4492" s="1" t="str">
        <f>MID(L4492,14,1)</f>
        <v/>
      </c>
      <c r="Z4492" s="2" t="str">
        <f>IF(IFERROR(FIND("PUL",M4492,1),0)&gt;1,"pulido","no")</f>
        <v>no</v>
      </c>
      <c r="AA4492" s="2" t="str">
        <f>IF(IFERROR(FIND("BIOC",M4492,1),0)&gt;1,"BIOCITY","no")</f>
        <v>no</v>
      </c>
      <c r="AB4492" s="2">
        <f>IFERROR(SEARCH("INT",F4492,1),0)+IFERROR(SEARCH("DEV",F4492,1),0)+IFERROR(SEARCH("FC",F4492,1),0)+IFERROR(SEARCH("USD",F4492,1),0)</f>
        <v>0</v>
      </c>
    </row>
    <row r="4493" spans="20:28" x14ac:dyDescent="0.2">
      <c r="T4493" s="6">
        <f>+S4493*N4493</f>
        <v>0</v>
      </c>
      <c r="U4493" s="6">
        <f>+S4493*Q4493</f>
        <v>0</v>
      </c>
      <c r="V4493" s="1" t="str">
        <f>IF(AB4493=0,IFERROR(VLOOKUP(L4493,[1]listaMateriales!A:K,11,0),"-"),"Sin producto")</f>
        <v>Sin Producto</v>
      </c>
      <c r="W4493" s="6">
        <f>+IF(OR(K4493="27",K4493="28",K4493="29"),VLOOKUP(L4493,[1]listaMateriales!A:E,5,0),0)*N4493/1000</f>
        <v>0</v>
      </c>
      <c r="X4493" s="6">
        <f>+IF(W4493=0,0,T4493/W4493)</f>
        <v>0</v>
      </c>
      <c r="Y4493" s="1" t="str">
        <f>MID(L4493,14,1)</f>
        <v/>
      </c>
      <c r="Z4493" s="2" t="str">
        <f>IF(IFERROR(FIND("PUL",M4493,1),0)&gt;1,"pulido","no")</f>
        <v>no</v>
      </c>
      <c r="AA4493" s="2" t="str">
        <f>IF(IFERROR(FIND("BIOC",M4493,1),0)&gt;1,"BIOCITY","no")</f>
        <v>no</v>
      </c>
      <c r="AB4493" s="2">
        <f>IFERROR(SEARCH("INT",F4493,1),0)+IFERROR(SEARCH("DEV",F4493,1),0)+IFERROR(SEARCH("FC",F4493,1),0)+IFERROR(SEARCH("USD",F4493,1),0)</f>
        <v>0</v>
      </c>
    </row>
    <row r="4494" spans="20:28" x14ac:dyDescent="0.2">
      <c r="T4494" s="6">
        <f>+S4494*N4494</f>
        <v>0</v>
      </c>
      <c r="U4494" s="6">
        <f>+S4494*Q4494</f>
        <v>0</v>
      </c>
      <c r="V4494" s="1" t="str">
        <f>IF(AB4494=0,IFERROR(VLOOKUP(L4494,[1]listaMateriales!A:K,11,0),"-"),"Sin producto")</f>
        <v>Sin Producto</v>
      </c>
      <c r="W4494" s="6">
        <f>+IF(OR(K4494="27",K4494="28",K4494="29"),VLOOKUP(L4494,[1]listaMateriales!A:E,5,0),0)*N4494/1000</f>
        <v>0</v>
      </c>
      <c r="X4494" s="6">
        <f>+IF(W4494=0,0,T4494/W4494)</f>
        <v>0</v>
      </c>
      <c r="Y4494" s="1" t="str">
        <f>MID(L4494,14,1)</f>
        <v/>
      </c>
      <c r="Z4494" s="2" t="str">
        <f>IF(IFERROR(FIND("PUL",M4494,1),0)&gt;1,"pulido","no")</f>
        <v>no</v>
      </c>
      <c r="AA4494" s="2" t="str">
        <f>IF(IFERROR(FIND("BIOC",M4494,1),0)&gt;1,"BIOCITY","no")</f>
        <v>no</v>
      </c>
      <c r="AB4494" s="2">
        <f>IFERROR(SEARCH("INT",F4494,1),0)+IFERROR(SEARCH("DEV",F4494,1),0)+IFERROR(SEARCH("FC",F4494,1),0)+IFERROR(SEARCH("USD",F4494,1),0)</f>
        <v>0</v>
      </c>
    </row>
    <row r="4495" spans="20:28" x14ac:dyDescent="0.2">
      <c r="T4495" s="6">
        <f>+S4495*N4495</f>
        <v>0</v>
      </c>
      <c r="U4495" s="6">
        <f>+S4495*Q4495</f>
        <v>0</v>
      </c>
      <c r="V4495" s="1" t="str">
        <f>IF(AB4495=0,IFERROR(VLOOKUP(L4495,[1]listaMateriales!A:K,11,0),"-"),"Sin producto")</f>
        <v>Sin Producto</v>
      </c>
      <c r="W4495" s="6">
        <f>+IF(OR(K4495="27",K4495="28",K4495="29"),VLOOKUP(L4495,[1]listaMateriales!A:E,5,0),0)*N4495/1000</f>
        <v>0</v>
      </c>
      <c r="X4495" s="6">
        <f>+IF(W4495=0,0,T4495/W4495)</f>
        <v>0</v>
      </c>
      <c r="Y4495" s="1" t="str">
        <f>MID(L4495,14,1)</f>
        <v/>
      </c>
      <c r="Z4495" s="2" t="str">
        <f>IF(IFERROR(FIND("PUL",M4495,1),0)&gt;1,"pulido","no")</f>
        <v>no</v>
      </c>
      <c r="AA4495" s="2" t="str">
        <f>IF(IFERROR(FIND("BIOC",M4495,1),0)&gt;1,"BIOCITY","no")</f>
        <v>no</v>
      </c>
      <c r="AB4495" s="2">
        <f>IFERROR(SEARCH("INT",F4495,1),0)+IFERROR(SEARCH("DEV",F4495,1),0)+IFERROR(SEARCH("FC",F4495,1),0)+IFERROR(SEARCH("USD",F4495,1),0)</f>
        <v>0</v>
      </c>
    </row>
    <row r="4496" spans="20:28" x14ac:dyDescent="0.2">
      <c r="T4496" s="6">
        <f>+S4496*N4496</f>
        <v>0</v>
      </c>
      <c r="U4496" s="6">
        <f>+S4496*Q4496</f>
        <v>0</v>
      </c>
      <c r="V4496" s="1" t="str">
        <f>IF(AB4496=0,IFERROR(VLOOKUP(L4496,[1]listaMateriales!A:K,11,0),"-"),"Sin producto")</f>
        <v>Sin Producto</v>
      </c>
      <c r="W4496" s="6">
        <f>+IF(OR(K4496="27",K4496="28",K4496="29"),VLOOKUP(L4496,[1]listaMateriales!A:E,5,0),0)*N4496/1000</f>
        <v>0</v>
      </c>
      <c r="X4496" s="6">
        <f>+IF(W4496=0,0,T4496/W4496)</f>
        <v>0</v>
      </c>
      <c r="Y4496" s="1" t="str">
        <f>MID(L4496,14,1)</f>
        <v/>
      </c>
      <c r="Z4496" s="2" t="str">
        <f>IF(IFERROR(FIND("PUL",M4496,1),0)&gt;1,"pulido","no")</f>
        <v>no</v>
      </c>
      <c r="AA4496" s="2" t="str">
        <f>IF(IFERROR(FIND("BIOC",M4496,1),0)&gt;1,"BIOCITY","no")</f>
        <v>no</v>
      </c>
      <c r="AB4496" s="2">
        <f>IFERROR(SEARCH("INT",F4496,1),0)+IFERROR(SEARCH("DEV",F4496,1),0)+IFERROR(SEARCH("FC",F4496,1),0)+IFERROR(SEARCH("USD",F4496,1),0)</f>
        <v>0</v>
      </c>
    </row>
    <row r="4497" spans="20:28" x14ac:dyDescent="0.2">
      <c r="T4497" s="6">
        <f>+S4497*N4497</f>
        <v>0</v>
      </c>
      <c r="U4497" s="6">
        <f>+S4497*Q4497</f>
        <v>0</v>
      </c>
      <c r="V4497" s="1" t="str">
        <f>IF(AB4497=0,IFERROR(VLOOKUP(L4497,[1]listaMateriales!A:K,11,0),"-"),"Sin producto")</f>
        <v>Sin Producto</v>
      </c>
      <c r="W4497" s="6">
        <f>+IF(OR(K4497="27",K4497="28",K4497="29"),VLOOKUP(L4497,[1]listaMateriales!A:E,5,0),0)*N4497/1000</f>
        <v>0</v>
      </c>
      <c r="X4497" s="6">
        <f>+IF(W4497=0,0,T4497/W4497)</f>
        <v>0</v>
      </c>
      <c r="Y4497" s="1" t="str">
        <f>MID(L4497,14,1)</f>
        <v/>
      </c>
      <c r="Z4497" s="2" t="str">
        <f>IF(IFERROR(FIND("PUL",M4497,1),0)&gt;1,"pulido","no")</f>
        <v>no</v>
      </c>
      <c r="AA4497" s="2" t="str">
        <f>IF(IFERROR(FIND("BIOC",M4497,1),0)&gt;1,"BIOCITY","no")</f>
        <v>no</v>
      </c>
      <c r="AB4497" s="2">
        <f>IFERROR(SEARCH("INT",F4497,1),0)+IFERROR(SEARCH("DEV",F4497,1),0)+IFERROR(SEARCH("FC",F4497,1),0)+IFERROR(SEARCH("USD",F4497,1),0)</f>
        <v>0</v>
      </c>
    </row>
    <row r="4498" spans="20:28" x14ac:dyDescent="0.2">
      <c r="T4498" s="6">
        <f>+S4498*N4498</f>
        <v>0</v>
      </c>
      <c r="U4498" s="6">
        <f>+S4498*Q4498</f>
        <v>0</v>
      </c>
      <c r="V4498" s="1" t="str">
        <f>IF(AB4498=0,IFERROR(VLOOKUP(L4498,[1]listaMateriales!A:K,11,0),"-"),"Sin producto")</f>
        <v>Sin Producto</v>
      </c>
      <c r="W4498" s="6">
        <f>+IF(OR(K4498="27",K4498="28",K4498="29"),VLOOKUP(L4498,[1]listaMateriales!A:E,5,0),0)*N4498/1000</f>
        <v>0</v>
      </c>
      <c r="X4498" s="6">
        <f>+IF(W4498=0,0,T4498/W4498)</f>
        <v>0</v>
      </c>
      <c r="Y4498" s="1" t="str">
        <f>MID(L4498,14,1)</f>
        <v/>
      </c>
      <c r="Z4498" s="2" t="str">
        <f>IF(IFERROR(FIND("PUL",M4498,1),0)&gt;1,"pulido","no")</f>
        <v>no</v>
      </c>
      <c r="AA4498" s="2" t="str">
        <f>IF(IFERROR(FIND("BIOC",M4498,1),0)&gt;1,"BIOCITY","no")</f>
        <v>no</v>
      </c>
      <c r="AB4498" s="2">
        <f>IFERROR(SEARCH("INT",F4498,1),0)+IFERROR(SEARCH("DEV",F4498,1),0)+IFERROR(SEARCH("FC",F4498,1),0)+IFERROR(SEARCH("USD",F4498,1),0)</f>
        <v>0</v>
      </c>
    </row>
    <row r="4499" spans="20:28" x14ac:dyDescent="0.2">
      <c r="T4499" s="6">
        <f>+S4499*N4499</f>
        <v>0</v>
      </c>
      <c r="U4499" s="6">
        <f>+S4499*Q4499</f>
        <v>0</v>
      </c>
      <c r="V4499" s="1" t="str">
        <f>IF(AB4499=0,IFERROR(VLOOKUP(L4499,[1]listaMateriales!A:K,11,0),"-"),"Sin producto")</f>
        <v>Sin Producto</v>
      </c>
      <c r="W4499" s="6">
        <f>+IF(OR(K4499="27",K4499="28",K4499="29"),VLOOKUP(L4499,[1]listaMateriales!A:E,5,0),0)*N4499/1000</f>
        <v>0</v>
      </c>
      <c r="X4499" s="6">
        <f>+IF(W4499=0,0,T4499/W4499)</f>
        <v>0</v>
      </c>
      <c r="Y4499" s="1" t="str">
        <f>MID(L4499,14,1)</f>
        <v/>
      </c>
      <c r="Z4499" s="2" t="str">
        <f>IF(IFERROR(FIND("PUL",M4499,1),0)&gt;1,"pulido","no")</f>
        <v>no</v>
      </c>
      <c r="AA4499" s="2" t="str">
        <f>IF(IFERROR(FIND("BIOC",M4499,1),0)&gt;1,"BIOCITY","no")</f>
        <v>no</v>
      </c>
      <c r="AB4499" s="2">
        <f>IFERROR(SEARCH("INT",F4499,1),0)+IFERROR(SEARCH("DEV",F4499,1),0)+IFERROR(SEARCH("FC",F4499,1),0)+IFERROR(SEARCH("USD",F4499,1),0)</f>
        <v>0</v>
      </c>
    </row>
    <row r="4500" spans="20:28" x14ac:dyDescent="0.2">
      <c r="T4500" s="6">
        <f>+S4500*N4500</f>
        <v>0</v>
      </c>
      <c r="U4500" s="6">
        <f>+S4500*Q4500</f>
        <v>0</v>
      </c>
      <c r="V4500" s="1" t="str">
        <f>IF(AB4500=0,IFERROR(VLOOKUP(L4500,[1]listaMateriales!A:K,11,0),"-"),"Sin producto")</f>
        <v>Sin Producto</v>
      </c>
      <c r="W4500" s="6">
        <f>+IF(OR(K4500="27",K4500="28",K4500="29"),VLOOKUP(L4500,[1]listaMateriales!A:E,5,0),0)*N4500/1000</f>
        <v>0</v>
      </c>
      <c r="X4500" s="6">
        <f>+IF(W4500=0,0,T4500/W4500)</f>
        <v>0</v>
      </c>
      <c r="Y4500" s="1" t="str">
        <f>MID(L4500,14,1)</f>
        <v/>
      </c>
      <c r="Z4500" s="2" t="str">
        <f>IF(IFERROR(FIND("PUL",M4500,1),0)&gt;1,"pulido","no")</f>
        <v>no</v>
      </c>
      <c r="AA4500" s="2" t="str">
        <f>IF(IFERROR(FIND("BIOC",M4500,1),0)&gt;1,"BIOCITY","no")</f>
        <v>no</v>
      </c>
      <c r="AB4500" s="2">
        <f>IFERROR(SEARCH("INT",F4500,1),0)+IFERROR(SEARCH("DEV",F4500,1),0)+IFERROR(SEARCH("FC",F4500,1),0)+IFERROR(SEARCH("USD",F4500,1),0)</f>
        <v>0</v>
      </c>
    </row>
    <row r="4501" spans="20:28" x14ac:dyDescent="0.2">
      <c r="T4501" s="6">
        <f>+S4501*N4501</f>
        <v>0</v>
      </c>
      <c r="U4501" s="6">
        <f>+S4501*Q4501</f>
        <v>0</v>
      </c>
      <c r="V4501" s="1" t="str">
        <f>IF(AB4501=0,IFERROR(VLOOKUP(L4501,[1]listaMateriales!A:K,11,0),"-"),"Sin producto")</f>
        <v>Sin Producto</v>
      </c>
      <c r="W4501" s="6">
        <f>+IF(OR(K4501="27",K4501="28",K4501="29"),VLOOKUP(L4501,[1]listaMateriales!A:E,5,0),0)*N4501/1000</f>
        <v>0</v>
      </c>
      <c r="X4501" s="6">
        <f>+IF(W4501=0,0,T4501/W4501)</f>
        <v>0</v>
      </c>
      <c r="Y4501" s="1" t="str">
        <f>MID(L4501,14,1)</f>
        <v/>
      </c>
      <c r="Z4501" s="2" t="str">
        <f>IF(IFERROR(FIND("PUL",M4501,1),0)&gt;1,"pulido","no")</f>
        <v>no</v>
      </c>
      <c r="AA4501" s="2" t="str">
        <f>IF(IFERROR(FIND("BIOC",M4501,1),0)&gt;1,"BIOCITY","no")</f>
        <v>no</v>
      </c>
      <c r="AB4501" s="2">
        <f>IFERROR(SEARCH("INT",F4501,1),0)+IFERROR(SEARCH("DEV",F4501,1),0)+IFERROR(SEARCH("FC",F4501,1),0)+IFERROR(SEARCH("USD",F4501,1),0)</f>
        <v>0</v>
      </c>
    </row>
    <row r="4502" spans="20:28" x14ac:dyDescent="0.2">
      <c r="T4502" s="6">
        <f>+S4502*N4502</f>
        <v>0</v>
      </c>
      <c r="U4502" s="6">
        <f>+S4502*Q4502</f>
        <v>0</v>
      </c>
      <c r="V4502" s="1" t="str">
        <f>IF(AB4502=0,IFERROR(VLOOKUP(L4502,[1]listaMateriales!A:K,11,0),"-"),"Sin producto")</f>
        <v>Sin Producto</v>
      </c>
      <c r="W4502" s="6">
        <f>+IF(OR(K4502="27",K4502="28",K4502="29"),VLOOKUP(L4502,[1]listaMateriales!A:E,5,0),0)*N4502/1000</f>
        <v>0</v>
      </c>
      <c r="X4502" s="6">
        <f>+IF(W4502=0,0,T4502/W4502)</f>
        <v>0</v>
      </c>
      <c r="Y4502" s="1" t="str">
        <f>MID(L4502,14,1)</f>
        <v/>
      </c>
      <c r="Z4502" s="2" t="str">
        <f>IF(IFERROR(FIND("PUL",M4502,1),0)&gt;1,"pulido","no")</f>
        <v>no</v>
      </c>
      <c r="AA4502" s="2" t="str">
        <f>IF(IFERROR(FIND("BIOC",M4502,1),0)&gt;1,"BIOCITY","no")</f>
        <v>no</v>
      </c>
      <c r="AB4502" s="2">
        <f>IFERROR(SEARCH("INT",F4502,1),0)+IFERROR(SEARCH("DEV",F4502,1),0)+IFERROR(SEARCH("FC",F4502,1),0)+IFERROR(SEARCH("USD",F4502,1),0)</f>
        <v>0</v>
      </c>
    </row>
    <row r="4503" spans="20:28" x14ac:dyDescent="0.2">
      <c r="T4503" s="6">
        <f>+S4503*N4503</f>
        <v>0</v>
      </c>
      <c r="U4503" s="6">
        <f>+S4503*Q4503</f>
        <v>0</v>
      </c>
      <c r="V4503" s="1" t="str">
        <f>IF(AB4503=0,IFERROR(VLOOKUP(L4503,[1]listaMateriales!A:K,11,0),"-"),"Sin producto")</f>
        <v>Sin Producto</v>
      </c>
      <c r="W4503" s="6">
        <f>+IF(OR(K4503="27",K4503="28",K4503="29"),VLOOKUP(L4503,[1]listaMateriales!A:E,5,0),0)*N4503/1000</f>
        <v>0</v>
      </c>
      <c r="X4503" s="6">
        <f>+IF(W4503=0,0,T4503/W4503)</f>
        <v>0</v>
      </c>
      <c r="Y4503" s="1" t="str">
        <f>MID(L4503,14,1)</f>
        <v/>
      </c>
      <c r="Z4503" s="2" t="str">
        <f>IF(IFERROR(FIND("PUL",M4503,1),0)&gt;1,"pulido","no")</f>
        <v>no</v>
      </c>
      <c r="AA4503" s="2" t="str">
        <f>IF(IFERROR(FIND("BIOC",M4503,1),0)&gt;1,"BIOCITY","no")</f>
        <v>no</v>
      </c>
      <c r="AB4503" s="2">
        <f>IFERROR(SEARCH("INT",F4503,1),0)+IFERROR(SEARCH("DEV",F4503,1),0)+IFERROR(SEARCH("FC",F4503,1),0)+IFERROR(SEARCH("USD",F4503,1),0)</f>
        <v>0</v>
      </c>
    </row>
    <row r="4504" spans="20:28" x14ac:dyDescent="0.2">
      <c r="T4504" s="6">
        <f>+S4504*N4504</f>
        <v>0</v>
      </c>
      <c r="U4504" s="6">
        <f>+S4504*Q4504</f>
        <v>0</v>
      </c>
      <c r="V4504" s="1" t="str">
        <f>IF(AB4504=0,IFERROR(VLOOKUP(L4504,[1]listaMateriales!A:K,11,0),"-"),"Sin producto")</f>
        <v>Sin Producto</v>
      </c>
      <c r="W4504" s="6">
        <f>+IF(OR(K4504="27",K4504="28",K4504="29"),VLOOKUP(L4504,[1]listaMateriales!A:E,5,0),0)*N4504/1000</f>
        <v>0</v>
      </c>
      <c r="X4504" s="6">
        <f>+IF(W4504=0,0,T4504/W4504)</f>
        <v>0</v>
      </c>
      <c r="Y4504" s="1" t="str">
        <f>MID(L4504,14,1)</f>
        <v/>
      </c>
      <c r="Z4504" s="2" t="str">
        <f>IF(IFERROR(FIND("PUL",M4504,1),0)&gt;1,"pulido","no")</f>
        <v>no</v>
      </c>
      <c r="AA4504" s="2" t="str">
        <f>IF(IFERROR(FIND("BIOC",M4504,1),0)&gt;1,"BIOCITY","no")</f>
        <v>no</v>
      </c>
      <c r="AB4504" s="2">
        <f>IFERROR(SEARCH("INT",F4504,1),0)+IFERROR(SEARCH("DEV",F4504,1),0)+IFERROR(SEARCH("FC",F4504,1),0)+IFERROR(SEARCH("USD",F4504,1),0)</f>
        <v>0</v>
      </c>
    </row>
    <row r="4505" spans="20:28" x14ac:dyDescent="0.2">
      <c r="T4505" s="6">
        <f>+S4505*N4505</f>
        <v>0</v>
      </c>
      <c r="U4505" s="6">
        <f>+S4505*Q4505</f>
        <v>0</v>
      </c>
      <c r="V4505" s="1" t="str">
        <f>IF(AB4505=0,IFERROR(VLOOKUP(L4505,[1]listaMateriales!A:K,11,0),"-"),"Sin producto")</f>
        <v>Sin Producto</v>
      </c>
      <c r="W4505" s="6">
        <f>+IF(OR(K4505="27",K4505="28",K4505="29"),VLOOKUP(L4505,[1]listaMateriales!A:E,5,0),0)*N4505/1000</f>
        <v>0</v>
      </c>
      <c r="X4505" s="6">
        <f>+IF(W4505=0,0,T4505/W4505)</f>
        <v>0</v>
      </c>
      <c r="Y4505" s="1" t="str">
        <f>MID(L4505,14,1)</f>
        <v/>
      </c>
      <c r="Z4505" s="2" t="str">
        <f>IF(IFERROR(FIND("PUL",M4505,1),0)&gt;1,"pulido","no")</f>
        <v>no</v>
      </c>
      <c r="AA4505" s="2" t="str">
        <f>IF(IFERROR(FIND("BIOC",M4505,1),0)&gt;1,"BIOCITY","no")</f>
        <v>no</v>
      </c>
      <c r="AB4505" s="2">
        <f>IFERROR(SEARCH("INT",F4505,1),0)+IFERROR(SEARCH("DEV",F4505,1),0)+IFERROR(SEARCH("FC",F4505,1),0)+IFERROR(SEARCH("USD",F4505,1),0)</f>
        <v>0</v>
      </c>
    </row>
    <row r="4506" spans="20:28" x14ac:dyDescent="0.2">
      <c r="T4506" s="6">
        <f>+S4506*N4506</f>
        <v>0</v>
      </c>
      <c r="U4506" s="6">
        <f>+S4506*Q4506</f>
        <v>0</v>
      </c>
      <c r="V4506" s="1" t="str">
        <f>IF(AB4506=0,IFERROR(VLOOKUP(L4506,[1]listaMateriales!A:K,11,0),"-"),"Sin producto")</f>
        <v>Sin Producto</v>
      </c>
      <c r="W4506" s="6">
        <f>+IF(OR(K4506="27",K4506="28",K4506="29"),VLOOKUP(L4506,[1]listaMateriales!A:E,5,0),0)*N4506/1000</f>
        <v>0</v>
      </c>
      <c r="X4506" s="6">
        <f>+IF(W4506=0,0,T4506/W4506)</f>
        <v>0</v>
      </c>
      <c r="Y4506" s="1" t="str">
        <f>MID(L4506,14,1)</f>
        <v/>
      </c>
      <c r="Z4506" s="2" t="str">
        <f>IF(IFERROR(FIND("PUL",M4506,1),0)&gt;1,"pulido","no")</f>
        <v>no</v>
      </c>
      <c r="AA4506" s="2" t="str">
        <f>IF(IFERROR(FIND("BIOC",M4506,1),0)&gt;1,"BIOCITY","no")</f>
        <v>no</v>
      </c>
      <c r="AB4506" s="2">
        <f>IFERROR(SEARCH("INT",F4506,1),0)+IFERROR(SEARCH("DEV",F4506,1),0)+IFERROR(SEARCH("FC",F4506,1),0)+IFERROR(SEARCH("USD",F4506,1),0)</f>
        <v>0</v>
      </c>
    </row>
    <row r="4507" spans="20:28" x14ac:dyDescent="0.2">
      <c r="T4507" s="6">
        <f>+S4507*N4507</f>
        <v>0</v>
      </c>
      <c r="U4507" s="6">
        <f>+S4507*Q4507</f>
        <v>0</v>
      </c>
      <c r="V4507" s="1" t="str">
        <f>IF(AB4507=0,IFERROR(VLOOKUP(L4507,[1]listaMateriales!A:K,11,0),"-"),"Sin producto")</f>
        <v>Sin Producto</v>
      </c>
      <c r="W4507" s="6">
        <f>+IF(OR(K4507="27",K4507="28",K4507="29"),VLOOKUP(L4507,[1]listaMateriales!A:E,5,0),0)*N4507/1000</f>
        <v>0</v>
      </c>
      <c r="X4507" s="6">
        <f>+IF(W4507=0,0,T4507/W4507)</f>
        <v>0</v>
      </c>
      <c r="Y4507" s="1" t="str">
        <f>MID(L4507,14,1)</f>
        <v/>
      </c>
      <c r="Z4507" s="2" t="str">
        <f>IF(IFERROR(FIND("PUL",M4507,1),0)&gt;1,"pulido","no")</f>
        <v>no</v>
      </c>
      <c r="AA4507" s="2" t="str">
        <f>IF(IFERROR(FIND("BIOC",M4507,1),0)&gt;1,"BIOCITY","no")</f>
        <v>no</v>
      </c>
      <c r="AB4507" s="2">
        <f>IFERROR(SEARCH("INT",F4507,1),0)+IFERROR(SEARCH("DEV",F4507,1),0)+IFERROR(SEARCH("FC",F4507,1),0)+IFERROR(SEARCH("USD",F4507,1),0)</f>
        <v>0</v>
      </c>
    </row>
    <row r="4508" spans="20:28" x14ac:dyDescent="0.2">
      <c r="T4508" s="6">
        <f>+S4508*N4508</f>
        <v>0</v>
      </c>
      <c r="U4508" s="6">
        <f>+S4508*Q4508</f>
        <v>0</v>
      </c>
      <c r="V4508" s="1" t="str">
        <f>IF(AB4508=0,IFERROR(VLOOKUP(L4508,[1]listaMateriales!A:K,11,0),"-"),"Sin producto")</f>
        <v>Sin Producto</v>
      </c>
      <c r="W4508" s="6">
        <f>+IF(OR(K4508="27",K4508="28",K4508="29"),VLOOKUP(L4508,[1]listaMateriales!A:E,5,0),0)*N4508/1000</f>
        <v>0</v>
      </c>
      <c r="X4508" s="6">
        <f>+IF(W4508=0,0,T4508/W4508)</f>
        <v>0</v>
      </c>
      <c r="Y4508" s="1" t="str">
        <f>MID(L4508,14,1)</f>
        <v/>
      </c>
      <c r="Z4508" s="2" t="str">
        <f>IF(IFERROR(FIND("PUL",M4508,1),0)&gt;1,"pulido","no")</f>
        <v>no</v>
      </c>
      <c r="AA4508" s="2" t="str">
        <f>IF(IFERROR(FIND("BIOC",M4508,1),0)&gt;1,"BIOCITY","no")</f>
        <v>no</v>
      </c>
      <c r="AB4508" s="2">
        <f>IFERROR(SEARCH("INT",F4508,1),0)+IFERROR(SEARCH("DEV",F4508,1),0)+IFERROR(SEARCH("FC",F4508,1),0)+IFERROR(SEARCH("USD",F4508,1),0)</f>
        <v>0</v>
      </c>
    </row>
    <row r="4509" spans="20:28" x14ac:dyDescent="0.2">
      <c r="T4509" s="6">
        <f>+S4509*N4509</f>
        <v>0</v>
      </c>
      <c r="U4509" s="6">
        <f>+S4509*Q4509</f>
        <v>0</v>
      </c>
      <c r="V4509" s="1" t="str">
        <f>IF(AB4509=0,IFERROR(VLOOKUP(L4509,[1]listaMateriales!A:K,11,0),"-"),"Sin producto")</f>
        <v>Sin Producto</v>
      </c>
      <c r="W4509" s="6">
        <f>+IF(OR(K4509="27",K4509="28",K4509="29"),VLOOKUP(L4509,[1]listaMateriales!A:E,5,0),0)*N4509/1000</f>
        <v>0</v>
      </c>
      <c r="X4509" s="6">
        <f>+IF(W4509=0,0,T4509/W4509)</f>
        <v>0</v>
      </c>
      <c r="Y4509" s="1" t="str">
        <f>MID(L4509,14,1)</f>
        <v/>
      </c>
      <c r="Z4509" s="2" t="str">
        <f>IF(IFERROR(FIND("PUL",M4509,1),0)&gt;1,"pulido","no")</f>
        <v>no</v>
      </c>
      <c r="AA4509" s="2" t="str">
        <f>IF(IFERROR(FIND("BIOC",M4509,1),0)&gt;1,"BIOCITY","no")</f>
        <v>no</v>
      </c>
      <c r="AB4509" s="2">
        <f>IFERROR(SEARCH("INT",F4509,1),0)+IFERROR(SEARCH("DEV",F4509,1),0)+IFERROR(SEARCH("FC",F4509,1),0)+IFERROR(SEARCH("USD",F4509,1),0)</f>
        <v>0</v>
      </c>
    </row>
    <row r="4510" spans="20:28" x14ac:dyDescent="0.2">
      <c r="T4510" s="6">
        <f>+S4510*N4510</f>
        <v>0</v>
      </c>
      <c r="U4510" s="6">
        <f>+S4510*Q4510</f>
        <v>0</v>
      </c>
      <c r="V4510" s="1" t="str">
        <f>IF(AB4510=0,IFERROR(VLOOKUP(L4510,[1]listaMateriales!A:K,11,0),"-"),"Sin producto")</f>
        <v>Sin Producto</v>
      </c>
      <c r="W4510" s="6">
        <f>+IF(OR(K4510="27",K4510="28",K4510="29"),VLOOKUP(L4510,[1]listaMateriales!A:E,5,0),0)*N4510/1000</f>
        <v>0</v>
      </c>
      <c r="X4510" s="6">
        <f>+IF(W4510=0,0,T4510/W4510)</f>
        <v>0</v>
      </c>
      <c r="Y4510" s="1" t="str">
        <f>MID(L4510,14,1)</f>
        <v/>
      </c>
      <c r="Z4510" s="2" t="str">
        <f>IF(IFERROR(FIND("PUL",M4510,1),0)&gt;1,"pulido","no")</f>
        <v>no</v>
      </c>
      <c r="AA4510" s="2" t="str">
        <f>IF(IFERROR(FIND("BIOC",M4510,1),0)&gt;1,"BIOCITY","no")</f>
        <v>no</v>
      </c>
      <c r="AB4510" s="2">
        <f>IFERROR(SEARCH("INT",F4510,1),0)+IFERROR(SEARCH("DEV",F4510,1),0)+IFERROR(SEARCH("FC",F4510,1),0)+IFERROR(SEARCH("USD",F4510,1),0)</f>
        <v>0</v>
      </c>
    </row>
    <row r="4511" spans="20:28" x14ac:dyDescent="0.2">
      <c r="T4511" s="6">
        <f>+S4511*N4511</f>
        <v>0</v>
      </c>
      <c r="U4511" s="6">
        <f>+S4511*Q4511</f>
        <v>0</v>
      </c>
      <c r="V4511" s="1" t="str">
        <f>IF(AB4511=0,IFERROR(VLOOKUP(L4511,[1]listaMateriales!A:K,11,0),"-"),"Sin producto")</f>
        <v>Sin Producto</v>
      </c>
      <c r="W4511" s="6">
        <f>+IF(OR(K4511="27",K4511="28",K4511="29"),VLOOKUP(L4511,[1]listaMateriales!A:E,5,0),0)*N4511/1000</f>
        <v>0</v>
      </c>
      <c r="X4511" s="6">
        <f>+IF(W4511=0,0,T4511/W4511)</f>
        <v>0</v>
      </c>
      <c r="Y4511" s="1" t="str">
        <f>MID(L4511,14,1)</f>
        <v/>
      </c>
      <c r="Z4511" s="2" t="str">
        <f>IF(IFERROR(FIND("PUL",M4511,1),0)&gt;1,"pulido","no")</f>
        <v>no</v>
      </c>
      <c r="AA4511" s="2" t="str">
        <f>IF(IFERROR(FIND("BIOC",M4511,1),0)&gt;1,"BIOCITY","no")</f>
        <v>no</v>
      </c>
      <c r="AB4511" s="2">
        <f>IFERROR(SEARCH("INT",F4511,1),0)+IFERROR(SEARCH("DEV",F4511,1),0)+IFERROR(SEARCH("FC",F4511,1),0)+IFERROR(SEARCH("USD",F4511,1),0)</f>
        <v>0</v>
      </c>
    </row>
    <row r="4512" spans="20:28" x14ac:dyDescent="0.2">
      <c r="T4512" s="6">
        <f>+S4512*N4512</f>
        <v>0</v>
      </c>
      <c r="U4512" s="6">
        <f>+S4512*Q4512</f>
        <v>0</v>
      </c>
      <c r="V4512" s="1" t="str">
        <f>IF(AB4512=0,IFERROR(VLOOKUP(L4512,[1]listaMateriales!A:K,11,0),"-"),"Sin producto")</f>
        <v>Sin Producto</v>
      </c>
      <c r="W4512" s="6">
        <f>+IF(OR(K4512="27",K4512="28",K4512="29"),VLOOKUP(L4512,[1]listaMateriales!A:E,5,0),0)*N4512/1000</f>
        <v>0</v>
      </c>
      <c r="X4512" s="6">
        <f>+IF(W4512=0,0,T4512/W4512)</f>
        <v>0</v>
      </c>
      <c r="Y4512" s="1" t="str">
        <f>MID(L4512,14,1)</f>
        <v/>
      </c>
      <c r="Z4512" s="2" t="str">
        <f>IF(IFERROR(FIND("PUL",M4512,1),0)&gt;1,"pulido","no")</f>
        <v>no</v>
      </c>
      <c r="AA4512" s="2" t="str">
        <f>IF(IFERROR(FIND("BIOC",M4512,1),0)&gt;1,"BIOCITY","no")</f>
        <v>no</v>
      </c>
      <c r="AB4512" s="2">
        <f>IFERROR(SEARCH("INT",F4512,1),0)+IFERROR(SEARCH("DEV",F4512,1),0)+IFERROR(SEARCH("FC",F4512,1),0)+IFERROR(SEARCH("USD",F4512,1),0)</f>
        <v>0</v>
      </c>
    </row>
    <row r="4513" spans="20:28" x14ac:dyDescent="0.2">
      <c r="T4513" s="6">
        <f>+S4513*N4513</f>
        <v>0</v>
      </c>
      <c r="U4513" s="6">
        <f>+S4513*Q4513</f>
        <v>0</v>
      </c>
      <c r="V4513" s="1" t="str">
        <f>IF(AB4513=0,IFERROR(VLOOKUP(L4513,[1]listaMateriales!A:K,11,0),"-"),"Sin producto")</f>
        <v>Sin Producto</v>
      </c>
      <c r="W4513" s="6">
        <f>+IF(OR(K4513="27",K4513="28",K4513="29"),VLOOKUP(L4513,[1]listaMateriales!A:E,5,0),0)*N4513/1000</f>
        <v>0</v>
      </c>
      <c r="X4513" s="6">
        <f>+IF(W4513=0,0,T4513/W4513)</f>
        <v>0</v>
      </c>
      <c r="Y4513" s="1" t="str">
        <f>MID(L4513,14,1)</f>
        <v/>
      </c>
      <c r="Z4513" s="2" t="str">
        <f>IF(IFERROR(FIND("PUL",M4513,1),0)&gt;1,"pulido","no")</f>
        <v>no</v>
      </c>
      <c r="AA4513" s="2" t="str">
        <f>IF(IFERROR(FIND("BIOC",M4513,1),0)&gt;1,"BIOCITY","no")</f>
        <v>no</v>
      </c>
      <c r="AB4513" s="2">
        <f>IFERROR(SEARCH("INT",F4513,1),0)+IFERROR(SEARCH("DEV",F4513,1),0)+IFERROR(SEARCH("FC",F4513,1),0)+IFERROR(SEARCH("USD",F4513,1),0)</f>
        <v>0</v>
      </c>
    </row>
    <row r="4514" spans="20:28" x14ac:dyDescent="0.2">
      <c r="T4514" s="6">
        <f>+S4514*N4514</f>
        <v>0</v>
      </c>
      <c r="U4514" s="6">
        <f>+S4514*Q4514</f>
        <v>0</v>
      </c>
      <c r="V4514" s="1" t="str">
        <f>IF(AB4514=0,IFERROR(VLOOKUP(L4514,[1]listaMateriales!A:K,11,0),"-"),"Sin producto")</f>
        <v>Sin Producto</v>
      </c>
      <c r="W4514" s="6">
        <f>+IF(OR(K4514="27",K4514="28",K4514="29"),VLOOKUP(L4514,[1]listaMateriales!A:E,5,0),0)*N4514/1000</f>
        <v>0</v>
      </c>
      <c r="X4514" s="6">
        <f>+IF(W4514=0,0,T4514/W4514)</f>
        <v>0</v>
      </c>
      <c r="Y4514" s="1" t="str">
        <f>MID(L4514,14,1)</f>
        <v/>
      </c>
      <c r="Z4514" s="2" t="str">
        <f>IF(IFERROR(FIND("PUL",M4514,1),0)&gt;1,"pulido","no")</f>
        <v>no</v>
      </c>
      <c r="AA4514" s="2" t="str">
        <f>IF(IFERROR(FIND("BIOC",M4514,1),0)&gt;1,"BIOCITY","no")</f>
        <v>no</v>
      </c>
      <c r="AB4514" s="2">
        <f>IFERROR(SEARCH("INT",F4514,1),0)+IFERROR(SEARCH("DEV",F4514,1),0)+IFERROR(SEARCH("FC",F4514,1),0)+IFERROR(SEARCH("USD",F4514,1),0)</f>
        <v>0</v>
      </c>
    </row>
    <row r="4515" spans="20:28" x14ac:dyDescent="0.2">
      <c r="T4515" s="6">
        <f>+S4515*N4515</f>
        <v>0</v>
      </c>
      <c r="U4515" s="6">
        <f>+S4515*Q4515</f>
        <v>0</v>
      </c>
      <c r="V4515" s="1" t="str">
        <f>IF(AB4515=0,IFERROR(VLOOKUP(L4515,[1]listaMateriales!A:K,11,0),"-"),"Sin producto")</f>
        <v>Sin Producto</v>
      </c>
      <c r="W4515" s="6">
        <f>+IF(OR(K4515="27",K4515="28",K4515="29"),VLOOKUP(L4515,[1]listaMateriales!A:E,5,0),0)*N4515/1000</f>
        <v>0</v>
      </c>
      <c r="X4515" s="6">
        <f>+IF(W4515=0,0,T4515/W4515)</f>
        <v>0</v>
      </c>
      <c r="Y4515" s="1" t="str">
        <f>MID(L4515,14,1)</f>
        <v/>
      </c>
      <c r="Z4515" s="2" t="str">
        <f>IF(IFERROR(FIND("PUL",M4515,1),0)&gt;1,"pulido","no")</f>
        <v>no</v>
      </c>
      <c r="AA4515" s="2" t="str">
        <f>IF(IFERROR(FIND("BIOC",M4515,1),0)&gt;1,"BIOCITY","no")</f>
        <v>no</v>
      </c>
      <c r="AB4515" s="2">
        <f>IFERROR(SEARCH("INT",F4515,1),0)+IFERROR(SEARCH("DEV",F4515,1),0)+IFERROR(SEARCH("FC",F4515,1),0)+IFERROR(SEARCH("USD",F4515,1),0)</f>
        <v>0</v>
      </c>
    </row>
    <row r="4516" spans="20:28" x14ac:dyDescent="0.2">
      <c r="T4516" s="6">
        <f>+S4516*N4516</f>
        <v>0</v>
      </c>
      <c r="U4516" s="6">
        <f>+S4516*Q4516</f>
        <v>0</v>
      </c>
      <c r="V4516" s="1" t="str">
        <f>IF(AB4516=0,IFERROR(VLOOKUP(L4516,[1]listaMateriales!A:K,11,0),"-"),"Sin producto")</f>
        <v>Sin Producto</v>
      </c>
      <c r="W4516" s="6">
        <f>+IF(OR(K4516="27",K4516="28",K4516="29"),VLOOKUP(L4516,[1]listaMateriales!A:E,5,0),0)*N4516/1000</f>
        <v>0</v>
      </c>
      <c r="X4516" s="6">
        <f>+IF(W4516=0,0,T4516/W4516)</f>
        <v>0</v>
      </c>
      <c r="Y4516" s="1" t="str">
        <f>MID(L4516,14,1)</f>
        <v/>
      </c>
      <c r="Z4516" s="2" t="str">
        <f>IF(IFERROR(FIND("PUL",M4516,1),0)&gt;1,"pulido","no")</f>
        <v>no</v>
      </c>
      <c r="AA4516" s="2" t="str">
        <f>IF(IFERROR(FIND("BIOC",M4516,1),0)&gt;1,"BIOCITY","no")</f>
        <v>no</v>
      </c>
      <c r="AB4516" s="2">
        <f>IFERROR(SEARCH("INT",F4516,1),0)+IFERROR(SEARCH("DEV",F4516,1),0)+IFERROR(SEARCH("FC",F4516,1),0)+IFERROR(SEARCH("USD",F4516,1),0)</f>
        <v>0</v>
      </c>
    </row>
    <row r="4517" spans="20:28" x14ac:dyDescent="0.2">
      <c r="T4517" s="6">
        <f>+S4517*N4517</f>
        <v>0</v>
      </c>
      <c r="U4517" s="6">
        <f>+S4517*Q4517</f>
        <v>0</v>
      </c>
      <c r="V4517" s="1" t="str">
        <f>IF(AB4517=0,IFERROR(VLOOKUP(L4517,[1]listaMateriales!A:K,11,0),"-"),"Sin producto")</f>
        <v>Sin Producto</v>
      </c>
      <c r="W4517" s="6">
        <f>+IF(OR(K4517="27",K4517="28",K4517="29"),VLOOKUP(L4517,[1]listaMateriales!A:E,5,0),0)*N4517/1000</f>
        <v>0</v>
      </c>
      <c r="X4517" s="6">
        <f>+IF(W4517=0,0,T4517/W4517)</f>
        <v>0</v>
      </c>
      <c r="Y4517" s="1" t="str">
        <f>MID(L4517,14,1)</f>
        <v/>
      </c>
      <c r="Z4517" s="2" t="str">
        <f>IF(IFERROR(FIND("PUL",M4517,1),0)&gt;1,"pulido","no")</f>
        <v>no</v>
      </c>
      <c r="AA4517" s="2" t="str">
        <f>IF(IFERROR(FIND("BIOC",M4517,1),0)&gt;1,"BIOCITY","no")</f>
        <v>no</v>
      </c>
      <c r="AB4517" s="2">
        <f>IFERROR(SEARCH("INT",F4517,1),0)+IFERROR(SEARCH("DEV",F4517,1),0)+IFERROR(SEARCH("FC",F4517,1),0)+IFERROR(SEARCH("USD",F4517,1),0)</f>
        <v>0</v>
      </c>
    </row>
    <row r="4518" spans="20:28" x14ac:dyDescent="0.2">
      <c r="T4518" s="6">
        <f>+S4518*N4518</f>
        <v>0</v>
      </c>
      <c r="U4518" s="6">
        <f>+S4518*Q4518</f>
        <v>0</v>
      </c>
      <c r="V4518" s="1" t="str">
        <f>IF(AB4518=0,IFERROR(VLOOKUP(L4518,[1]listaMateriales!A:K,11,0),"-"),"Sin producto")</f>
        <v>Sin Producto</v>
      </c>
      <c r="W4518" s="6">
        <f>+IF(OR(K4518="27",K4518="28",K4518="29"),VLOOKUP(L4518,[1]listaMateriales!A:E,5,0),0)*N4518/1000</f>
        <v>0</v>
      </c>
      <c r="X4518" s="6">
        <f>+IF(W4518=0,0,T4518/W4518)</f>
        <v>0</v>
      </c>
      <c r="Y4518" s="1" t="str">
        <f>MID(L4518,14,1)</f>
        <v/>
      </c>
      <c r="Z4518" s="2" t="str">
        <f>IF(IFERROR(FIND("PUL",M4518,1),0)&gt;1,"pulido","no")</f>
        <v>no</v>
      </c>
      <c r="AA4518" s="2" t="str">
        <f>IF(IFERROR(FIND("BIOC",M4518,1),0)&gt;1,"BIOCITY","no")</f>
        <v>no</v>
      </c>
      <c r="AB4518" s="2">
        <f>IFERROR(SEARCH("INT",F4518,1),0)+IFERROR(SEARCH("DEV",F4518,1),0)+IFERROR(SEARCH("FC",F4518,1),0)+IFERROR(SEARCH("USD",F4518,1),0)</f>
        <v>0</v>
      </c>
    </row>
    <row r="4519" spans="20:28" x14ac:dyDescent="0.2">
      <c r="T4519" s="6">
        <f>+S4519*N4519</f>
        <v>0</v>
      </c>
      <c r="U4519" s="6">
        <f>+S4519*Q4519</f>
        <v>0</v>
      </c>
      <c r="V4519" s="1" t="str">
        <f>IF(AB4519=0,IFERROR(VLOOKUP(L4519,[1]listaMateriales!A:K,11,0),"-"),"Sin producto")</f>
        <v>Sin Producto</v>
      </c>
      <c r="W4519" s="6">
        <f>+IF(OR(K4519="27",K4519="28",K4519="29"),VLOOKUP(L4519,[1]listaMateriales!A:E,5,0),0)*N4519/1000</f>
        <v>0</v>
      </c>
      <c r="X4519" s="6">
        <f>+IF(W4519=0,0,T4519/W4519)</f>
        <v>0</v>
      </c>
      <c r="Y4519" s="1" t="str">
        <f>MID(L4519,14,1)</f>
        <v/>
      </c>
      <c r="Z4519" s="2" t="str">
        <f>IF(IFERROR(FIND("PUL",M4519,1),0)&gt;1,"pulido","no")</f>
        <v>no</v>
      </c>
      <c r="AA4519" s="2" t="str">
        <f>IF(IFERROR(FIND("BIOC",M4519,1),0)&gt;1,"BIOCITY","no")</f>
        <v>no</v>
      </c>
      <c r="AB4519" s="2">
        <f>IFERROR(SEARCH("INT",F4519,1),0)+IFERROR(SEARCH("DEV",F4519,1),0)+IFERROR(SEARCH("FC",F4519,1),0)+IFERROR(SEARCH("USD",F4519,1),0)</f>
        <v>0</v>
      </c>
    </row>
    <row r="4520" spans="20:28" x14ac:dyDescent="0.2">
      <c r="T4520" s="6">
        <f>+S4520*N4520</f>
        <v>0</v>
      </c>
      <c r="U4520" s="6">
        <f>+S4520*Q4520</f>
        <v>0</v>
      </c>
      <c r="V4520" s="1" t="str">
        <f>IF(AB4520=0,IFERROR(VLOOKUP(L4520,[1]listaMateriales!A:K,11,0),"-"),"Sin producto")</f>
        <v>Sin Producto</v>
      </c>
      <c r="W4520" s="6">
        <f>+IF(OR(K4520="27",K4520="28",K4520="29"),VLOOKUP(L4520,[1]listaMateriales!A:E,5,0),0)*N4520/1000</f>
        <v>0</v>
      </c>
      <c r="X4520" s="6">
        <f>+IF(W4520=0,0,T4520/W4520)</f>
        <v>0</v>
      </c>
      <c r="Y4520" s="1" t="str">
        <f>MID(L4520,14,1)</f>
        <v/>
      </c>
      <c r="Z4520" s="2" t="str">
        <f>IF(IFERROR(FIND("PUL",M4520,1),0)&gt;1,"pulido","no")</f>
        <v>no</v>
      </c>
      <c r="AA4520" s="2" t="str">
        <f>IF(IFERROR(FIND("BIOC",M4520,1),0)&gt;1,"BIOCITY","no")</f>
        <v>no</v>
      </c>
      <c r="AB4520" s="2">
        <f>IFERROR(SEARCH("INT",F4520,1),0)+IFERROR(SEARCH("DEV",F4520,1),0)+IFERROR(SEARCH("FC",F4520,1),0)+IFERROR(SEARCH("USD",F4520,1),0)</f>
        <v>0</v>
      </c>
    </row>
    <row r="4521" spans="20:28" x14ac:dyDescent="0.2">
      <c r="T4521" s="6">
        <f>+S4521*N4521</f>
        <v>0</v>
      </c>
      <c r="U4521" s="6">
        <f>+S4521*Q4521</f>
        <v>0</v>
      </c>
      <c r="V4521" s="1" t="str">
        <f>IF(AB4521=0,IFERROR(VLOOKUP(L4521,[1]listaMateriales!A:K,11,0),"-"),"Sin producto")</f>
        <v>Sin Producto</v>
      </c>
      <c r="W4521" s="6">
        <f>+IF(OR(K4521="27",K4521="28",K4521="29"),VLOOKUP(L4521,[1]listaMateriales!A:E,5,0),0)*N4521/1000</f>
        <v>0</v>
      </c>
      <c r="X4521" s="6">
        <f>+IF(W4521=0,0,T4521/W4521)</f>
        <v>0</v>
      </c>
      <c r="Y4521" s="1" t="str">
        <f>MID(L4521,14,1)</f>
        <v/>
      </c>
      <c r="Z4521" s="2" t="str">
        <f>IF(IFERROR(FIND("PUL",M4521,1),0)&gt;1,"pulido","no")</f>
        <v>no</v>
      </c>
      <c r="AA4521" s="2" t="str">
        <f>IF(IFERROR(FIND("BIOC",M4521,1),0)&gt;1,"BIOCITY","no")</f>
        <v>no</v>
      </c>
      <c r="AB4521" s="2">
        <f>IFERROR(SEARCH("INT",F4521,1),0)+IFERROR(SEARCH("DEV",F4521,1),0)+IFERROR(SEARCH("FC",F4521,1),0)+IFERROR(SEARCH("USD",F4521,1),0)</f>
        <v>0</v>
      </c>
    </row>
    <row r="4522" spans="20:28" x14ac:dyDescent="0.2">
      <c r="T4522" s="6">
        <f>+S4522*N4522</f>
        <v>0</v>
      </c>
      <c r="U4522" s="6">
        <f>+S4522*Q4522</f>
        <v>0</v>
      </c>
      <c r="V4522" s="1" t="str">
        <f>IF(AB4522=0,IFERROR(VLOOKUP(L4522,[1]listaMateriales!A:K,11,0),"-"),"Sin producto")</f>
        <v>Sin Producto</v>
      </c>
      <c r="W4522" s="6">
        <f>+IF(OR(K4522="27",K4522="28",K4522="29"),VLOOKUP(L4522,[1]listaMateriales!A:E,5,0),0)*N4522/1000</f>
        <v>0</v>
      </c>
      <c r="X4522" s="6">
        <f>+IF(W4522=0,0,T4522/W4522)</f>
        <v>0</v>
      </c>
      <c r="Y4522" s="1" t="str">
        <f>MID(L4522,14,1)</f>
        <v/>
      </c>
      <c r="Z4522" s="2" t="str">
        <f>IF(IFERROR(FIND("PUL",M4522,1),0)&gt;1,"pulido","no")</f>
        <v>no</v>
      </c>
      <c r="AA4522" s="2" t="str">
        <f>IF(IFERROR(FIND("BIOC",M4522,1),0)&gt;1,"BIOCITY","no")</f>
        <v>no</v>
      </c>
      <c r="AB4522" s="2">
        <f>IFERROR(SEARCH("INT",F4522,1),0)+IFERROR(SEARCH("DEV",F4522,1),0)+IFERROR(SEARCH("FC",F4522,1),0)+IFERROR(SEARCH("USD",F4522,1),0)</f>
        <v>0</v>
      </c>
    </row>
    <row r="4523" spans="20:28" x14ac:dyDescent="0.2">
      <c r="T4523" s="6">
        <f>+S4523*N4523</f>
        <v>0</v>
      </c>
      <c r="U4523" s="6">
        <f>+S4523*Q4523</f>
        <v>0</v>
      </c>
      <c r="V4523" s="1" t="str">
        <f>IF(AB4523=0,IFERROR(VLOOKUP(L4523,[1]listaMateriales!A:K,11,0),"-"),"Sin producto")</f>
        <v>Sin Producto</v>
      </c>
      <c r="W4523" s="6">
        <f>+IF(OR(K4523="27",K4523="28",K4523="29"),VLOOKUP(L4523,[1]listaMateriales!A:E,5,0),0)*N4523/1000</f>
        <v>0</v>
      </c>
      <c r="X4523" s="6">
        <f>+IF(W4523=0,0,T4523/W4523)</f>
        <v>0</v>
      </c>
      <c r="Y4523" s="1" t="str">
        <f>MID(L4523,14,1)</f>
        <v/>
      </c>
      <c r="Z4523" s="2" t="str">
        <f>IF(IFERROR(FIND("PUL",M4523,1),0)&gt;1,"pulido","no")</f>
        <v>no</v>
      </c>
      <c r="AA4523" s="2" t="str">
        <f>IF(IFERROR(FIND("BIOC",M4523,1),0)&gt;1,"BIOCITY","no")</f>
        <v>no</v>
      </c>
      <c r="AB4523" s="2">
        <f>IFERROR(SEARCH("INT",F4523,1),0)+IFERROR(SEARCH("DEV",F4523,1),0)+IFERROR(SEARCH("FC",F4523,1),0)+IFERROR(SEARCH("USD",F4523,1),0)</f>
        <v>0</v>
      </c>
    </row>
    <row r="4524" spans="20:28" x14ac:dyDescent="0.2">
      <c r="T4524" s="6">
        <f>+S4524*N4524</f>
        <v>0</v>
      </c>
      <c r="U4524" s="6">
        <f>+S4524*Q4524</f>
        <v>0</v>
      </c>
      <c r="V4524" s="1" t="str">
        <f>IF(AB4524=0,IFERROR(VLOOKUP(L4524,[1]listaMateriales!A:K,11,0),"-"),"Sin producto")</f>
        <v>Sin Producto</v>
      </c>
      <c r="W4524" s="6">
        <f>+IF(OR(K4524="27",K4524="28",K4524="29"),VLOOKUP(L4524,[1]listaMateriales!A:E,5,0),0)*N4524/1000</f>
        <v>0</v>
      </c>
      <c r="X4524" s="6">
        <f>+IF(W4524=0,0,T4524/W4524)</f>
        <v>0</v>
      </c>
      <c r="Y4524" s="1" t="str">
        <f>MID(L4524,14,1)</f>
        <v/>
      </c>
      <c r="Z4524" s="2" t="str">
        <f>IF(IFERROR(FIND("PUL",M4524,1),0)&gt;1,"pulido","no")</f>
        <v>no</v>
      </c>
      <c r="AA4524" s="2" t="str">
        <f>IF(IFERROR(FIND("BIOC",M4524,1),0)&gt;1,"BIOCITY","no")</f>
        <v>no</v>
      </c>
      <c r="AB4524" s="2">
        <f>IFERROR(SEARCH("INT",F4524,1),0)+IFERROR(SEARCH("DEV",F4524,1),0)+IFERROR(SEARCH("FC",F4524,1),0)+IFERROR(SEARCH("USD",F4524,1),0)</f>
        <v>0</v>
      </c>
    </row>
    <row r="4525" spans="20:28" x14ac:dyDescent="0.2">
      <c r="T4525" s="6">
        <f>+S4525*N4525</f>
        <v>0</v>
      </c>
      <c r="U4525" s="6">
        <f>+S4525*Q4525</f>
        <v>0</v>
      </c>
      <c r="V4525" s="1" t="str">
        <f>IF(AB4525=0,IFERROR(VLOOKUP(L4525,[1]listaMateriales!A:K,11,0),"-"),"Sin producto")</f>
        <v>Sin Producto</v>
      </c>
      <c r="W4525" s="6">
        <f>+IF(OR(K4525="27",K4525="28",K4525="29"),VLOOKUP(L4525,[1]listaMateriales!A:E,5,0),0)*N4525/1000</f>
        <v>0</v>
      </c>
      <c r="X4525" s="6">
        <f>+IF(W4525=0,0,T4525/W4525)</f>
        <v>0</v>
      </c>
      <c r="Y4525" s="1" t="str">
        <f>MID(L4525,14,1)</f>
        <v/>
      </c>
      <c r="Z4525" s="2" t="str">
        <f>IF(IFERROR(FIND("PUL",M4525,1),0)&gt;1,"pulido","no")</f>
        <v>no</v>
      </c>
      <c r="AA4525" s="2" t="str">
        <f>IF(IFERROR(FIND("BIOC",M4525,1),0)&gt;1,"BIOCITY","no")</f>
        <v>no</v>
      </c>
      <c r="AB4525" s="2">
        <f>IFERROR(SEARCH("INT",F4525,1),0)+IFERROR(SEARCH("DEV",F4525,1),0)+IFERROR(SEARCH("FC",F4525,1),0)+IFERROR(SEARCH("USD",F4525,1),0)</f>
        <v>0</v>
      </c>
    </row>
    <row r="4526" spans="20:28" x14ac:dyDescent="0.2">
      <c r="T4526" s="6">
        <f>+S4526*N4526</f>
        <v>0</v>
      </c>
      <c r="U4526" s="6">
        <f>+S4526*Q4526</f>
        <v>0</v>
      </c>
      <c r="V4526" s="1" t="str">
        <f>IF(AB4526=0,IFERROR(VLOOKUP(L4526,[1]listaMateriales!A:K,11,0),"-"),"Sin producto")</f>
        <v>Sin Producto</v>
      </c>
      <c r="W4526" s="6">
        <f>+IF(OR(K4526="27",K4526="28",K4526="29"),VLOOKUP(L4526,[1]listaMateriales!A:E,5,0),0)*N4526/1000</f>
        <v>0</v>
      </c>
      <c r="X4526" s="6">
        <f>+IF(W4526=0,0,T4526/W4526)</f>
        <v>0</v>
      </c>
      <c r="Y4526" s="1" t="str">
        <f>MID(L4526,14,1)</f>
        <v/>
      </c>
      <c r="Z4526" s="2" t="str">
        <f>IF(IFERROR(FIND("PUL",M4526,1),0)&gt;1,"pulido","no")</f>
        <v>no</v>
      </c>
      <c r="AA4526" s="2" t="str">
        <f>IF(IFERROR(FIND("BIOC",M4526,1),0)&gt;1,"BIOCITY","no")</f>
        <v>no</v>
      </c>
      <c r="AB4526" s="2">
        <f>IFERROR(SEARCH("INT",F4526,1),0)+IFERROR(SEARCH("DEV",F4526,1),0)+IFERROR(SEARCH("FC",F4526,1),0)+IFERROR(SEARCH("USD",F4526,1),0)</f>
        <v>0</v>
      </c>
    </row>
    <row r="4527" spans="20:28" x14ac:dyDescent="0.2">
      <c r="T4527" s="6">
        <f>+S4527*N4527</f>
        <v>0</v>
      </c>
      <c r="U4527" s="6">
        <f>+S4527*Q4527</f>
        <v>0</v>
      </c>
      <c r="V4527" s="1" t="str">
        <f>IF(AB4527=0,IFERROR(VLOOKUP(L4527,[1]listaMateriales!A:K,11,0),"-"),"Sin producto")</f>
        <v>Sin Producto</v>
      </c>
      <c r="W4527" s="6">
        <f>+IF(OR(K4527="27",K4527="28",K4527="29"),VLOOKUP(L4527,[1]listaMateriales!A:E,5,0),0)*N4527/1000</f>
        <v>0</v>
      </c>
      <c r="X4527" s="6">
        <f>+IF(W4527=0,0,T4527/W4527)</f>
        <v>0</v>
      </c>
      <c r="Y4527" s="1" t="str">
        <f>MID(L4527,14,1)</f>
        <v/>
      </c>
      <c r="Z4527" s="2" t="str">
        <f>IF(IFERROR(FIND("PUL",M4527,1),0)&gt;1,"pulido","no")</f>
        <v>no</v>
      </c>
      <c r="AA4527" s="2" t="str">
        <f>IF(IFERROR(FIND("BIOC",M4527,1),0)&gt;1,"BIOCITY","no")</f>
        <v>no</v>
      </c>
      <c r="AB4527" s="2">
        <f>IFERROR(SEARCH("INT",F4527,1),0)+IFERROR(SEARCH("DEV",F4527,1),0)+IFERROR(SEARCH("FC",F4527,1),0)+IFERROR(SEARCH("USD",F4527,1),0)</f>
        <v>0</v>
      </c>
    </row>
    <row r="4528" spans="20:28" x14ac:dyDescent="0.2">
      <c r="T4528" s="6">
        <f>+S4528*N4528</f>
        <v>0</v>
      </c>
      <c r="U4528" s="6">
        <f>+S4528*Q4528</f>
        <v>0</v>
      </c>
      <c r="V4528" s="1" t="str">
        <f>IF(AB4528=0,IFERROR(VLOOKUP(L4528,[1]listaMateriales!A:K,11,0),"-"),"Sin producto")</f>
        <v>Sin Producto</v>
      </c>
      <c r="W4528" s="6">
        <f>+IF(OR(K4528="27",K4528="28",K4528="29"),VLOOKUP(L4528,[1]listaMateriales!A:E,5,0),0)*N4528/1000</f>
        <v>0</v>
      </c>
      <c r="X4528" s="6">
        <f>+IF(W4528=0,0,T4528/W4528)</f>
        <v>0</v>
      </c>
      <c r="Y4528" s="1" t="str">
        <f>MID(L4528,14,1)</f>
        <v/>
      </c>
      <c r="Z4528" s="2" t="str">
        <f>IF(IFERROR(FIND("PUL",M4528,1),0)&gt;1,"pulido","no")</f>
        <v>no</v>
      </c>
      <c r="AA4528" s="2" t="str">
        <f>IF(IFERROR(FIND("BIOC",M4528,1),0)&gt;1,"BIOCITY","no")</f>
        <v>no</v>
      </c>
      <c r="AB4528" s="2">
        <f>IFERROR(SEARCH("INT",F4528,1),0)+IFERROR(SEARCH("DEV",F4528,1),0)+IFERROR(SEARCH("FC",F4528,1),0)+IFERROR(SEARCH("USD",F4528,1),0)</f>
        <v>0</v>
      </c>
    </row>
    <row r="4529" spans="20:28" x14ac:dyDescent="0.2">
      <c r="T4529" s="6">
        <f>+S4529*N4529</f>
        <v>0</v>
      </c>
      <c r="U4529" s="6">
        <f>+S4529*Q4529</f>
        <v>0</v>
      </c>
      <c r="V4529" s="1" t="str">
        <f>IF(AB4529=0,IFERROR(VLOOKUP(L4529,[1]listaMateriales!A:K,11,0),"-"),"Sin producto")</f>
        <v>Sin Producto</v>
      </c>
      <c r="W4529" s="6">
        <f>+IF(OR(K4529="27",K4529="28",K4529="29"),VLOOKUP(L4529,[1]listaMateriales!A:E,5,0),0)*N4529/1000</f>
        <v>0</v>
      </c>
      <c r="X4529" s="6">
        <f>+IF(W4529=0,0,T4529/W4529)</f>
        <v>0</v>
      </c>
      <c r="Y4529" s="1" t="str">
        <f>MID(L4529,14,1)</f>
        <v/>
      </c>
      <c r="Z4529" s="2" t="str">
        <f>IF(IFERROR(FIND("PUL",M4529,1),0)&gt;1,"pulido","no")</f>
        <v>no</v>
      </c>
      <c r="AA4529" s="2" t="str">
        <f>IF(IFERROR(FIND("BIOC",M4529,1),0)&gt;1,"BIOCITY","no")</f>
        <v>no</v>
      </c>
      <c r="AB4529" s="2">
        <f>IFERROR(SEARCH("INT",F4529,1),0)+IFERROR(SEARCH("DEV",F4529,1),0)+IFERROR(SEARCH("FC",F4529,1),0)+IFERROR(SEARCH("USD",F4529,1),0)</f>
        <v>0</v>
      </c>
    </row>
    <row r="4530" spans="20:28" x14ac:dyDescent="0.2">
      <c r="T4530" s="6">
        <f>+S4530*N4530</f>
        <v>0</v>
      </c>
      <c r="U4530" s="6">
        <f>+S4530*Q4530</f>
        <v>0</v>
      </c>
      <c r="V4530" s="1" t="str">
        <f>IF(AB4530=0,IFERROR(VLOOKUP(L4530,[1]listaMateriales!A:K,11,0),"-"),"Sin producto")</f>
        <v>Sin Producto</v>
      </c>
      <c r="W4530" s="6">
        <f>+IF(OR(K4530="27",K4530="28",K4530="29"),VLOOKUP(L4530,[1]listaMateriales!A:E,5,0),0)*N4530/1000</f>
        <v>0</v>
      </c>
      <c r="X4530" s="6">
        <f>+IF(W4530=0,0,T4530/W4530)</f>
        <v>0</v>
      </c>
      <c r="Y4530" s="1" t="str">
        <f>MID(L4530,14,1)</f>
        <v/>
      </c>
      <c r="Z4530" s="2" t="str">
        <f>IF(IFERROR(FIND("PUL",M4530,1),0)&gt;1,"pulido","no")</f>
        <v>no</v>
      </c>
      <c r="AA4530" s="2" t="str">
        <f>IF(IFERROR(FIND("BIOC",M4530,1),0)&gt;1,"BIOCITY","no")</f>
        <v>no</v>
      </c>
      <c r="AB4530" s="2">
        <f>IFERROR(SEARCH("INT",F4530,1),0)+IFERROR(SEARCH("DEV",F4530,1),0)+IFERROR(SEARCH("FC",F4530,1),0)+IFERROR(SEARCH("USD",F4530,1),0)</f>
        <v>0</v>
      </c>
    </row>
    <row r="4531" spans="20:28" x14ac:dyDescent="0.2">
      <c r="T4531" s="6">
        <f>+S4531*N4531</f>
        <v>0</v>
      </c>
      <c r="U4531" s="6">
        <f>+S4531*Q4531</f>
        <v>0</v>
      </c>
      <c r="V4531" s="1" t="str">
        <f>IF(AB4531=0,IFERROR(VLOOKUP(L4531,[1]listaMateriales!A:K,11,0),"-"),"Sin producto")</f>
        <v>Sin Producto</v>
      </c>
      <c r="W4531" s="6">
        <f>+IF(OR(K4531="27",K4531="28",K4531="29"),VLOOKUP(L4531,[1]listaMateriales!A:E,5,0),0)*N4531/1000</f>
        <v>0</v>
      </c>
      <c r="X4531" s="6">
        <f>+IF(W4531=0,0,T4531/W4531)</f>
        <v>0</v>
      </c>
      <c r="Y4531" s="1" t="str">
        <f>MID(L4531,14,1)</f>
        <v/>
      </c>
      <c r="Z4531" s="2" t="str">
        <f>IF(IFERROR(FIND("PUL",M4531,1),0)&gt;1,"pulido","no")</f>
        <v>no</v>
      </c>
      <c r="AA4531" s="2" t="str">
        <f>IF(IFERROR(FIND("BIOC",M4531,1),0)&gt;1,"BIOCITY","no")</f>
        <v>no</v>
      </c>
      <c r="AB4531" s="2">
        <f>IFERROR(SEARCH("INT",F4531,1),0)+IFERROR(SEARCH("DEV",F4531,1),0)+IFERROR(SEARCH("FC",F4531,1),0)+IFERROR(SEARCH("USD",F4531,1),0)</f>
        <v>0</v>
      </c>
    </row>
    <row r="4532" spans="20:28" x14ac:dyDescent="0.2">
      <c r="T4532" s="6">
        <f>+S4532*N4532</f>
        <v>0</v>
      </c>
      <c r="U4532" s="6">
        <f>+S4532*Q4532</f>
        <v>0</v>
      </c>
      <c r="V4532" s="1" t="str">
        <f>IF(AB4532=0,IFERROR(VLOOKUP(L4532,[1]listaMateriales!A:K,11,0),"-"),"Sin producto")</f>
        <v>Sin Producto</v>
      </c>
      <c r="W4532" s="6">
        <f>+IF(OR(K4532="27",K4532="28",K4532="29"),VLOOKUP(L4532,[1]listaMateriales!A:E,5,0),0)*N4532/1000</f>
        <v>0</v>
      </c>
      <c r="X4532" s="6">
        <f>+IF(W4532=0,0,T4532/W4532)</f>
        <v>0</v>
      </c>
      <c r="Y4532" s="1" t="str">
        <f>MID(L4532,14,1)</f>
        <v/>
      </c>
      <c r="Z4532" s="2" t="str">
        <f>IF(IFERROR(FIND("PUL",M4532,1),0)&gt;1,"pulido","no")</f>
        <v>no</v>
      </c>
      <c r="AA4532" s="2" t="str">
        <f>IF(IFERROR(FIND("BIOC",M4532,1),0)&gt;1,"BIOCITY","no")</f>
        <v>no</v>
      </c>
      <c r="AB4532" s="2">
        <f>IFERROR(SEARCH("INT",F4532,1),0)+IFERROR(SEARCH("DEV",F4532,1),0)+IFERROR(SEARCH("FC",F4532,1),0)+IFERROR(SEARCH("USD",F4532,1),0)</f>
        <v>0</v>
      </c>
    </row>
    <row r="4533" spans="20:28" x14ac:dyDescent="0.2">
      <c r="T4533" s="6">
        <f>+S4533*N4533</f>
        <v>0</v>
      </c>
      <c r="U4533" s="6">
        <f>+S4533*Q4533</f>
        <v>0</v>
      </c>
      <c r="V4533" s="1" t="str">
        <f>IF(AB4533=0,IFERROR(VLOOKUP(L4533,[1]listaMateriales!A:K,11,0),"-"),"Sin producto")</f>
        <v>Sin Producto</v>
      </c>
      <c r="W4533" s="6">
        <f>+IF(OR(K4533="27",K4533="28",K4533="29"),VLOOKUP(L4533,[1]listaMateriales!A:E,5,0),0)*N4533/1000</f>
        <v>0</v>
      </c>
      <c r="X4533" s="6">
        <f>+IF(W4533=0,0,T4533/W4533)</f>
        <v>0</v>
      </c>
      <c r="Y4533" s="1" t="str">
        <f>MID(L4533,14,1)</f>
        <v/>
      </c>
      <c r="Z4533" s="2" t="str">
        <f>IF(IFERROR(FIND("PUL",M4533,1),0)&gt;1,"pulido","no")</f>
        <v>no</v>
      </c>
      <c r="AA4533" s="2" t="str">
        <f>IF(IFERROR(FIND("BIOC",M4533,1),0)&gt;1,"BIOCITY","no")</f>
        <v>no</v>
      </c>
      <c r="AB4533" s="2">
        <f>IFERROR(SEARCH("INT",F4533,1),0)+IFERROR(SEARCH("DEV",F4533,1),0)+IFERROR(SEARCH("FC",F4533,1),0)+IFERROR(SEARCH("USD",F4533,1),0)</f>
        <v>0</v>
      </c>
    </row>
    <row r="4534" spans="20:28" x14ac:dyDescent="0.2">
      <c r="T4534" s="6">
        <f>+S4534*N4534</f>
        <v>0</v>
      </c>
      <c r="U4534" s="6">
        <f>+S4534*Q4534</f>
        <v>0</v>
      </c>
      <c r="V4534" s="1" t="str">
        <f>IF(AB4534=0,IFERROR(VLOOKUP(L4534,[1]listaMateriales!A:K,11,0),"-"),"Sin producto")</f>
        <v>Sin Producto</v>
      </c>
      <c r="W4534" s="6">
        <f>+IF(OR(K4534="27",K4534="28",K4534="29"),VLOOKUP(L4534,[1]listaMateriales!A:E,5,0),0)*N4534/1000</f>
        <v>0</v>
      </c>
      <c r="X4534" s="6">
        <f>+IF(W4534=0,0,T4534/W4534)</f>
        <v>0</v>
      </c>
      <c r="Y4534" s="1" t="str">
        <f>MID(L4534,14,1)</f>
        <v/>
      </c>
      <c r="Z4534" s="2" t="str">
        <f>IF(IFERROR(FIND("PUL",M4534,1),0)&gt;1,"pulido","no")</f>
        <v>no</v>
      </c>
      <c r="AA4534" s="2" t="str">
        <f>IF(IFERROR(FIND("BIOC",M4534,1),0)&gt;1,"BIOCITY","no")</f>
        <v>no</v>
      </c>
      <c r="AB4534" s="2">
        <f>IFERROR(SEARCH("INT",F4534,1),0)+IFERROR(SEARCH("DEV",F4534,1),0)+IFERROR(SEARCH("FC",F4534,1),0)+IFERROR(SEARCH("USD",F4534,1),0)</f>
        <v>0</v>
      </c>
    </row>
    <row r="4535" spans="20:28" x14ac:dyDescent="0.2">
      <c r="T4535" s="6">
        <f>+S4535*N4535</f>
        <v>0</v>
      </c>
      <c r="U4535" s="6">
        <f>+S4535*Q4535</f>
        <v>0</v>
      </c>
      <c r="V4535" s="1" t="str">
        <f>IF(AB4535=0,IFERROR(VLOOKUP(L4535,[1]listaMateriales!A:K,11,0),"-"),"Sin producto")</f>
        <v>Sin Producto</v>
      </c>
      <c r="W4535" s="6">
        <f>+IF(OR(K4535="27",K4535="28",K4535="29"),VLOOKUP(L4535,[1]listaMateriales!A:E,5,0),0)*N4535/1000</f>
        <v>0</v>
      </c>
      <c r="X4535" s="6">
        <f>+IF(W4535=0,0,T4535/W4535)</f>
        <v>0</v>
      </c>
      <c r="Y4535" s="1" t="str">
        <f>MID(L4535,14,1)</f>
        <v/>
      </c>
      <c r="Z4535" s="2" t="str">
        <f>IF(IFERROR(FIND("PUL",M4535,1),0)&gt;1,"pulido","no")</f>
        <v>no</v>
      </c>
      <c r="AA4535" s="2" t="str">
        <f>IF(IFERROR(FIND("BIOC",M4535,1),0)&gt;1,"BIOCITY","no")</f>
        <v>no</v>
      </c>
      <c r="AB4535" s="2">
        <f>IFERROR(SEARCH("INT",F4535,1),0)+IFERROR(SEARCH("DEV",F4535,1),0)+IFERROR(SEARCH("FC",F4535,1),0)+IFERROR(SEARCH("USD",F4535,1),0)</f>
        <v>0</v>
      </c>
    </row>
    <row r="4536" spans="20:28" x14ac:dyDescent="0.2">
      <c r="T4536" s="6">
        <f>+S4536*N4536</f>
        <v>0</v>
      </c>
      <c r="U4536" s="6">
        <f>+S4536*Q4536</f>
        <v>0</v>
      </c>
      <c r="V4536" s="1" t="str">
        <f>IF(AB4536=0,IFERROR(VLOOKUP(L4536,[1]listaMateriales!A:K,11,0),"-"),"Sin producto")</f>
        <v>Sin Producto</v>
      </c>
      <c r="W4536" s="6">
        <f>+IF(OR(K4536="27",K4536="28",K4536="29"),VLOOKUP(L4536,[1]listaMateriales!A:E,5,0),0)*N4536/1000</f>
        <v>0</v>
      </c>
      <c r="X4536" s="6">
        <f>+IF(W4536=0,0,T4536/W4536)</f>
        <v>0</v>
      </c>
      <c r="Y4536" s="1" t="str">
        <f>MID(L4536,14,1)</f>
        <v/>
      </c>
      <c r="Z4536" s="2" t="str">
        <f>IF(IFERROR(FIND("PUL",M4536,1),0)&gt;1,"pulido","no")</f>
        <v>no</v>
      </c>
      <c r="AA4536" s="2" t="str">
        <f>IF(IFERROR(FIND("BIOC",M4536,1),0)&gt;1,"BIOCITY","no")</f>
        <v>no</v>
      </c>
      <c r="AB4536" s="2">
        <f>IFERROR(SEARCH("INT",F4536,1),0)+IFERROR(SEARCH("DEV",F4536,1),0)+IFERROR(SEARCH("FC",F4536,1),0)+IFERROR(SEARCH("USD",F4536,1),0)</f>
        <v>0</v>
      </c>
    </row>
    <row r="4537" spans="20:28" x14ac:dyDescent="0.2">
      <c r="T4537" s="6">
        <f>+S4537*N4537</f>
        <v>0</v>
      </c>
      <c r="U4537" s="6">
        <f>+S4537*Q4537</f>
        <v>0</v>
      </c>
      <c r="V4537" s="1" t="str">
        <f>IF(AB4537=0,IFERROR(VLOOKUP(L4537,[1]listaMateriales!A:K,11,0),"-"),"Sin producto")</f>
        <v>Sin Producto</v>
      </c>
      <c r="W4537" s="6">
        <f>+IF(OR(K4537="27",K4537="28",K4537="29"),VLOOKUP(L4537,[1]listaMateriales!A:E,5,0),0)*N4537/1000</f>
        <v>0</v>
      </c>
      <c r="X4537" s="6">
        <f>+IF(W4537=0,0,T4537/W4537)</f>
        <v>0</v>
      </c>
      <c r="Y4537" s="1" t="str">
        <f>MID(L4537,14,1)</f>
        <v/>
      </c>
      <c r="Z4537" s="2" t="str">
        <f>IF(IFERROR(FIND("PUL",M4537,1),0)&gt;1,"pulido","no")</f>
        <v>no</v>
      </c>
      <c r="AA4537" s="2" t="str">
        <f>IF(IFERROR(FIND("BIOC",M4537,1),0)&gt;1,"BIOCITY","no")</f>
        <v>no</v>
      </c>
      <c r="AB4537" s="2">
        <f>IFERROR(SEARCH("INT",F4537,1),0)+IFERROR(SEARCH("DEV",F4537,1),0)+IFERROR(SEARCH("FC",F4537,1),0)+IFERROR(SEARCH("USD",F4537,1),0)</f>
        <v>0</v>
      </c>
    </row>
    <row r="4538" spans="20:28" x14ac:dyDescent="0.2">
      <c r="T4538" s="6">
        <f>+S4538*N4538</f>
        <v>0</v>
      </c>
      <c r="U4538" s="6">
        <f>+S4538*Q4538</f>
        <v>0</v>
      </c>
      <c r="V4538" s="1" t="str">
        <f>IF(AB4538=0,IFERROR(VLOOKUP(L4538,[1]listaMateriales!A:K,11,0),"-"),"Sin producto")</f>
        <v>Sin Producto</v>
      </c>
      <c r="W4538" s="6">
        <f>+IF(OR(K4538="27",K4538="28",K4538="29"),VLOOKUP(L4538,[1]listaMateriales!A:E,5,0),0)*N4538/1000</f>
        <v>0</v>
      </c>
      <c r="X4538" s="6">
        <f>+IF(W4538=0,0,T4538/W4538)</f>
        <v>0</v>
      </c>
      <c r="Y4538" s="1" t="str">
        <f>MID(L4538,14,1)</f>
        <v/>
      </c>
      <c r="Z4538" s="2" t="str">
        <f>IF(IFERROR(FIND("PUL",M4538,1),0)&gt;1,"pulido","no")</f>
        <v>no</v>
      </c>
      <c r="AA4538" s="2" t="str">
        <f>IF(IFERROR(FIND("BIOC",M4538,1),0)&gt;1,"BIOCITY","no")</f>
        <v>no</v>
      </c>
      <c r="AB4538" s="2">
        <f>IFERROR(SEARCH("INT",F4538,1),0)+IFERROR(SEARCH("DEV",F4538,1),0)+IFERROR(SEARCH("FC",F4538,1),0)+IFERROR(SEARCH("USD",F4538,1),0)</f>
        <v>0</v>
      </c>
    </row>
    <row r="4539" spans="20:28" x14ac:dyDescent="0.2">
      <c r="T4539" s="6">
        <f>+S4539*N4539</f>
        <v>0</v>
      </c>
      <c r="U4539" s="6">
        <f>+S4539*Q4539</f>
        <v>0</v>
      </c>
      <c r="V4539" s="1" t="str">
        <f>IF(AB4539=0,IFERROR(VLOOKUP(L4539,[1]listaMateriales!A:K,11,0),"-"),"Sin producto")</f>
        <v>Sin Producto</v>
      </c>
      <c r="W4539" s="6">
        <f>+IF(OR(K4539="27",K4539="28",K4539="29"),VLOOKUP(L4539,[1]listaMateriales!A:E,5,0),0)*N4539/1000</f>
        <v>0</v>
      </c>
      <c r="X4539" s="6">
        <f>+IF(W4539=0,0,T4539/W4539)</f>
        <v>0</v>
      </c>
      <c r="Y4539" s="1" t="str">
        <f>MID(L4539,14,1)</f>
        <v/>
      </c>
      <c r="Z4539" s="2" t="str">
        <f>IF(IFERROR(FIND("PUL",M4539,1),0)&gt;1,"pulido","no")</f>
        <v>no</v>
      </c>
      <c r="AA4539" s="2" t="str">
        <f>IF(IFERROR(FIND("BIOC",M4539,1),0)&gt;1,"BIOCITY","no")</f>
        <v>no</v>
      </c>
      <c r="AB4539" s="2">
        <f>IFERROR(SEARCH("INT",F4539,1),0)+IFERROR(SEARCH("DEV",F4539,1),0)+IFERROR(SEARCH("FC",F4539,1),0)+IFERROR(SEARCH("USD",F4539,1),0)</f>
        <v>0</v>
      </c>
    </row>
    <row r="4540" spans="20:28" x14ac:dyDescent="0.2">
      <c r="T4540" s="6">
        <f>+S4540*N4540</f>
        <v>0</v>
      </c>
      <c r="U4540" s="6">
        <f>+S4540*Q4540</f>
        <v>0</v>
      </c>
      <c r="V4540" s="1" t="str">
        <f>IF(AB4540=0,IFERROR(VLOOKUP(L4540,[1]listaMateriales!A:K,11,0),"-"),"Sin producto")</f>
        <v>Sin Producto</v>
      </c>
      <c r="W4540" s="6">
        <f>+IF(OR(K4540="27",K4540="28",K4540="29"),VLOOKUP(L4540,[1]listaMateriales!A:E,5,0),0)*N4540/1000</f>
        <v>0</v>
      </c>
      <c r="X4540" s="6">
        <f>+IF(W4540=0,0,T4540/W4540)</f>
        <v>0</v>
      </c>
      <c r="Y4540" s="1" t="str">
        <f>MID(L4540,14,1)</f>
        <v/>
      </c>
      <c r="Z4540" s="2" t="str">
        <f>IF(IFERROR(FIND("PUL",M4540,1),0)&gt;1,"pulido","no")</f>
        <v>no</v>
      </c>
      <c r="AA4540" s="2" t="str">
        <f>IF(IFERROR(FIND("BIOC",M4540,1),0)&gt;1,"BIOCITY","no")</f>
        <v>no</v>
      </c>
      <c r="AB4540" s="2">
        <f>IFERROR(SEARCH("INT",F4540,1),0)+IFERROR(SEARCH("DEV",F4540,1),0)+IFERROR(SEARCH("FC",F4540,1),0)+IFERROR(SEARCH("USD",F4540,1),0)</f>
        <v>0</v>
      </c>
    </row>
    <row r="4541" spans="20:28" x14ac:dyDescent="0.2">
      <c r="T4541" s="6">
        <f>+S4541*N4541</f>
        <v>0</v>
      </c>
      <c r="U4541" s="6">
        <f>+S4541*Q4541</f>
        <v>0</v>
      </c>
      <c r="V4541" s="1" t="str">
        <f>IF(AB4541=0,IFERROR(VLOOKUP(L4541,[1]listaMateriales!A:K,11,0),"-"),"Sin producto")</f>
        <v>Sin Producto</v>
      </c>
      <c r="W4541" s="6">
        <f>+IF(OR(K4541="27",K4541="28",K4541="29"),VLOOKUP(L4541,[1]listaMateriales!A:E,5,0),0)*N4541/1000</f>
        <v>0</v>
      </c>
      <c r="X4541" s="6">
        <f>+IF(W4541=0,0,T4541/W4541)</f>
        <v>0</v>
      </c>
      <c r="Y4541" s="1" t="str">
        <f>MID(L4541,14,1)</f>
        <v/>
      </c>
      <c r="Z4541" s="2" t="str">
        <f>IF(IFERROR(FIND("PUL",M4541,1),0)&gt;1,"pulido","no")</f>
        <v>no</v>
      </c>
      <c r="AA4541" s="2" t="str">
        <f>IF(IFERROR(FIND("BIOC",M4541,1),0)&gt;1,"BIOCITY","no")</f>
        <v>no</v>
      </c>
      <c r="AB4541" s="2">
        <f>IFERROR(SEARCH("INT",F4541,1),0)+IFERROR(SEARCH("DEV",F4541,1),0)+IFERROR(SEARCH("FC",F4541,1),0)+IFERROR(SEARCH("USD",F4541,1),0)</f>
        <v>0</v>
      </c>
    </row>
    <row r="4542" spans="20:28" x14ac:dyDescent="0.2">
      <c r="T4542" s="6">
        <f>+S4542*N4542</f>
        <v>0</v>
      </c>
      <c r="U4542" s="6">
        <f>+S4542*Q4542</f>
        <v>0</v>
      </c>
      <c r="V4542" s="1" t="str">
        <f>IF(AB4542=0,IFERROR(VLOOKUP(L4542,[1]listaMateriales!A:K,11,0),"-"),"Sin producto")</f>
        <v>Sin Producto</v>
      </c>
      <c r="W4542" s="6">
        <f>+IF(OR(K4542="27",K4542="28",K4542="29"),VLOOKUP(L4542,[1]listaMateriales!A:E,5,0),0)*N4542/1000</f>
        <v>0</v>
      </c>
      <c r="X4542" s="6">
        <f>+IF(W4542=0,0,T4542/W4542)</f>
        <v>0</v>
      </c>
      <c r="Y4542" s="1" t="str">
        <f>MID(L4542,14,1)</f>
        <v/>
      </c>
      <c r="Z4542" s="2" t="str">
        <f>IF(IFERROR(FIND("PUL",M4542,1),0)&gt;1,"pulido","no")</f>
        <v>no</v>
      </c>
      <c r="AA4542" s="2" t="str">
        <f>IF(IFERROR(FIND("BIOC",M4542,1),0)&gt;1,"BIOCITY","no")</f>
        <v>no</v>
      </c>
      <c r="AB4542" s="2">
        <f>IFERROR(SEARCH("INT",F4542,1),0)+IFERROR(SEARCH("DEV",F4542,1),0)+IFERROR(SEARCH("FC",F4542,1),0)+IFERROR(SEARCH("USD",F4542,1),0)</f>
        <v>0</v>
      </c>
    </row>
    <row r="4543" spans="20:28" x14ac:dyDescent="0.2">
      <c r="T4543" s="6">
        <f>+S4543*N4543</f>
        <v>0</v>
      </c>
      <c r="U4543" s="6">
        <f>+S4543*Q4543</f>
        <v>0</v>
      </c>
      <c r="V4543" s="1" t="str">
        <f>IF(AB4543=0,IFERROR(VLOOKUP(L4543,[1]listaMateriales!A:K,11,0),"-"),"Sin producto")</f>
        <v>Sin Producto</v>
      </c>
      <c r="W4543" s="6">
        <f>+IF(OR(K4543="27",K4543="28",K4543="29"),VLOOKUP(L4543,[1]listaMateriales!A:E,5,0),0)*N4543/1000</f>
        <v>0</v>
      </c>
      <c r="X4543" s="6">
        <f>+IF(W4543=0,0,T4543/W4543)</f>
        <v>0</v>
      </c>
      <c r="Y4543" s="1" t="str">
        <f>MID(L4543,14,1)</f>
        <v/>
      </c>
      <c r="Z4543" s="2" t="str">
        <f>IF(IFERROR(FIND("PUL",M4543,1),0)&gt;1,"pulido","no")</f>
        <v>no</v>
      </c>
      <c r="AA4543" s="2" t="str">
        <f>IF(IFERROR(FIND("BIOC",M4543,1),0)&gt;1,"BIOCITY","no")</f>
        <v>no</v>
      </c>
      <c r="AB4543" s="2">
        <f>IFERROR(SEARCH("INT",F4543,1),0)+IFERROR(SEARCH("DEV",F4543,1),0)+IFERROR(SEARCH("FC",F4543,1),0)+IFERROR(SEARCH("USD",F4543,1),0)</f>
        <v>0</v>
      </c>
    </row>
    <row r="4544" spans="20:28" x14ac:dyDescent="0.2">
      <c r="T4544" s="6">
        <f>+S4544*N4544</f>
        <v>0</v>
      </c>
      <c r="U4544" s="6">
        <f>+S4544*Q4544</f>
        <v>0</v>
      </c>
      <c r="V4544" s="1" t="str">
        <f>IF(AB4544=0,IFERROR(VLOOKUP(L4544,[1]listaMateriales!A:K,11,0),"-"),"Sin producto")</f>
        <v>Sin Producto</v>
      </c>
      <c r="W4544" s="6">
        <f>+IF(OR(K4544="27",K4544="28",K4544="29"),VLOOKUP(L4544,[1]listaMateriales!A:E,5,0),0)*N4544/1000</f>
        <v>0</v>
      </c>
      <c r="X4544" s="6">
        <f>+IF(W4544=0,0,T4544/W4544)</f>
        <v>0</v>
      </c>
      <c r="Y4544" s="1" t="str">
        <f>MID(L4544,14,1)</f>
        <v/>
      </c>
      <c r="Z4544" s="2" t="str">
        <f>IF(IFERROR(FIND("PUL",M4544,1),0)&gt;1,"pulido","no")</f>
        <v>no</v>
      </c>
      <c r="AA4544" s="2" t="str">
        <f>IF(IFERROR(FIND("BIOC",M4544,1),0)&gt;1,"BIOCITY","no")</f>
        <v>no</v>
      </c>
      <c r="AB4544" s="2">
        <f>IFERROR(SEARCH("INT",F4544,1),0)+IFERROR(SEARCH("DEV",F4544,1),0)+IFERROR(SEARCH("FC",F4544,1),0)+IFERROR(SEARCH("USD",F4544,1),0)</f>
        <v>0</v>
      </c>
    </row>
    <row r="4545" spans="20:28" x14ac:dyDescent="0.2">
      <c r="T4545" s="6">
        <f>+S4545*N4545</f>
        <v>0</v>
      </c>
      <c r="U4545" s="6">
        <f>+S4545*Q4545</f>
        <v>0</v>
      </c>
      <c r="V4545" s="1" t="str">
        <f>IF(AB4545=0,IFERROR(VLOOKUP(L4545,[1]listaMateriales!A:K,11,0),"-"),"Sin producto")</f>
        <v>Sin Producto</v>
      </c>
      <c r="W4545" s="6">
        <f>+IF(OR(K4545="27",K4545="28",K4545="29"),VLOOKUP(L4545,[1]listaMateriales!A:E,5,0),0)*N4545/1000</f>
        <v>0</v>
      </c>
      <c r="X4545" s="6">
        <f>+IF(W4545=0,0,T4545/W4545)</f>
        <v>0</v>
      </c>
      <c r="Y4545" s="1" t="str">
        <f>MID(L4545,14,1)</f>
        <v/>
      </c>
      <c r="Z4545" s="2" t="str">
        <f>IF(IFERROR(FIND("PUL",M4545,1),0)&gt;1,"pulido","no")</f>
        <v>no</v>
      </c>
      <c r="AA4545" s="2" t="str">
        <f>IF(IFERROR(FIND("BIOC",M4545,1),0)&gt;1,"BIOCITY","no")</f>
        <v>no</v>
      </c>
      <c r="AB4545" s="2">
        <f>IFERROR(SEARCH("INT",F4545,1),0)+IFERROR(SEARCH("DEV",F4545,1),0)+IFERROR(SEARCH("FC",F4545,1),0)+IFERROR(SEARCH("USD",F4545,1),0)</f>
        <v>0</v>
      </c>
    </row>
    <row r="4546" spans="20:28" x14ac:dyDescent="0.2">
      <c r="T4546" s="6">
        <f>+S4546*N4546</f>
        <v>0</v>
      </c>
      <c r="U4546" s="6">
        <f>+S4546*Q4546</f>
        <v>0</v>
      </c>
      <c r="V4546" s="1" t="str">
        <f>IF(AB4546=0,IFERROR(VLOOKUP(L4546,[1]listaMateriales!A:K,11,0),"-"),"Sin producto")</f>
        <v>Sin Producto</v>
      </c>
      <c r="W4546" s="6">
        <f>+IF(OR(K4546="27",K4546="28",K4546="29"),VLOOKUP(L4546,[1]listaMateriales!A:E,5,0),0)*N4546/1000</f>
        <v>0</v>
      </c>
      <c r="X4546" s="6">
        <f>+IF(W4546=0,0,T4546/W4546)</f>
        <v>0</v>
      </c>
      <c r="Y4546" s="1" t="str">
        <f>MID(L4546,14,1)</f>
        <v/>
      </c>
      <c r="Z4546" s="2" t="str">
        <f>IF(IFERROR(FIND("PUL",M4546,1),0)&gt;1,"pulido","no")</f>
        <v>no</v>
      </c>
      <c r="AA4546" s="2" t="str">
        <f>IF(IFERROR(FIND("BIOC",M4546,1),0)&gt;1,"BIOCITY","no")</f>
        <v>no</v>
      </c>
      <c r="AB4546" s="2">
        <f>IFERROR(SEARCH("INT",F4546,1),0)+IFERROR(SEARCH("DEV",F4546,1),0)+IFERROR(SEARCH("FC",F4546,1),0)+IFERROR(SEARCH("USD",F4546,1),0)</f>
        <v>0</v>
      </c>
    </row>
    <row r="4547" spans="20:28" x14ac:dyDescent="0.2">
      <c r="T4547" s="6">
        <f>+S4547*N4547</f>
        <v>0</v>
      </c>
      <c r="U4547" s="6">
        <f>+S4547*Q4547</f>
        <v>0</v>
      </c>
      <c r="V4547" s="1" t="str">
        <f>IF(AB4547=0,IFERROR(VLOOKUP(L4547,[1]listaMateriales!A:K,11,0),"-"),"Sin producto")</f>
        <v>Sin Producto</v>
      </c>
      <c r="W4547" s="6">
        <f>+IF(OR(K4547="27",K4547="28",K4547="29"),VLOOKUP(L4547,[1]listaMateriales!A:E,5,0),0)*N4547/1000</f>
        <v>0</v>
      </c>
      <c r="X4547" s="6">
        <f>+IF(W4547=0,0,T4547/W4547)</f>
        <v>0</v>
      </c>
      <c r="Y4547" s="1" t="str">
        <f>MID(L4547,14,1)</f>
        <v/>
      </c>
      <c r="Z4547" s="2" t="str">
        <f>IF(IFERROR(FIND("PUL",M4547,1),0)&gt;1,"pulido","no")</f>
        <v>no</v>
      </c>
      <c r="AA4547" s="2" t="str">
        <f>IF(IFERROR(FIND("BIOC",M4547,1),0)&gt;1,"BIOCITY","no")</f>
        <v>no</v>
      </c>
      <c r="AB4547" s="2">
        <f>IFERROR(SEARCH("INT",F4547,1),0)+IFERROR(SEARCH("DEV",F4547,1),0)+IFERROR(SEARCH("FC",F4547,1),0)+IFERROR(SEARCH("USD",F4547,1),0)</f>
        <v>0</v>
      </c>
    </row>
    <row r="4548" spans="20:28" x14ac:dyDescent="0.2">
      <c r="T4548" s="6">
        <f>+S4548*N4548</f>
        <v>0</v>
      </c>
      <c r="U4548" s="6">
        <f>+S4548*Q4548</f>
        <v>0</v>
      </c>
      <c r="V4548" s="1" t="str">
        <f>IF(AB4548=0,IFERROR(VLOOKUP(L4548,[1]listaMateriales!A:K,11,0),"-"),"Sin producto")</f>
        <v>Sin Producto</v>
      </c>
      <c r="W4548" s="6">
        <f>+IF(OR(K4548="27",K4548="28",K4548="29"),VLOOKUP(L4548,[1]listaMateriales!A:E,5,0),0)*N4548/1000</f>
        <v>0</v>
      </c>
      <c r="X4548" s="6">
        <f>+IF(W4548=0,0,T4548/W4548)</f>
        <v>0</v>
      </c>
      <c r="Y4548" s="1" t="str">
        <f>MID(L4548,14,1)</f>
        <v/>
      </c>
      <c r="Z4548" s="2" t="str">
        <f>IF(IFERROR(FIND("PUL",M4548,1),0)&gt;1,"pulido","no")</f>
        <v>no</v>
      </c>
      <c r="AA4548" s="2" t="str">
        <f>IF(IFERROR(FIND("BIOC",M4548,1),0)&gt;1,"BIOCITY","no")</f>
        <v>no</v>
      </c>
      <c r="AB4548" s="2">
        <f>IFERROR(SEARCH("INT",F4548,1),0)+IFERROR(SEARCH("DEV",F4548,1),0)+IFERROR(SEARCH("FC",F4548,1),0)+IFERROR(SEARCH("USD",F4548,1),0)</f>
        <v>0</v>
      </c>
    </row>
    <row r="4549" spans="20:28" x14ac:dyDescent="0.2">
      <c r="T4549" s="6">
        <f>+S4549*N4549</f>
        <v>0</v>
      </c>
      <c r="U4549" s="6">
        <f>+S4549*Q4549</f>
        <v>0</v>
      </c>
      <c r="V4549" s="1" t="str">
        <f>IF(AB4549=0,IFERROR(VLOOKUP(L4549,[1]listaMateriales!A:K,11,0),"-"),"Sin producto")</f>
        <v>Sin Producto</v>
      </c>
      <c r="W4549" s="6">
        <f>+IF(OR(K4549="27",K4549="28",K4549="29"),VLOOKUP(L4549,[1]listaMateriales!A:E,5,0),0)*N4549/1000</f>
        <v>0</v>
      </c>
      <c r="X4549" s="6">
        <f>+IF(W4549=0,0,T4549/W4549)</f>
        <v>0</v>
      </c>
      <c r="Y4549" s="1" t="str">
        <f>MID(L4549,14,1)</f>
        <v/>
      </c>
      <c r="Z4549" s="2" t="str">
        <f>IF(IFERROR(FIND("PUL",M4549,1),0)&gt;1,"pulido","no")</f>
        <v>no</v>
      </c>
      <c r="AA4549" s="2" t="str">
        <f>IF(IFERROR(FIND("BIOC",M4549,1),0)&gt;1,"BIOCITY","no")</f>
        <v>no</v>
      </c>
      <c r="AB4549" s="2">
        <f>IFERROR(SEARCH("INT",F4549,1),0)+IFERROR(SEARCH("DEV",F4549,1),0)+IFERROR(SEARCH("FC",F4549,1),0)+IFERROR(SEARCH("USD",F4549,1),0)</f>
        <v>0</v>
      </c>
    </row>
    <row r="4550" spans="20:28" x14ac:dyDescent="0.2">
      <c r="T4550" s="6">
        <f>+S4550*N4550</f>
        <v>0</v>
      </c>
      <c r="U4550" s="6">
        <f>+S4550*Q4550</f>
        <v>0</v>
      </c>
      <c r="V4550" s="1" t="str">
        <f>IF(AB4550=0,IFERROR(VLOOKUP(L4550,[1]listaMateriales!A:K,11,0),"-"),"Sin producto")</f>
        <v>Sin Producto</v>
      </c>
      <c r="W4550" s="6">
        <f>+IF(OR(K4550="27",K4550="28",K4550="29"),VLOOKUP(L4550,[1]listaMateriales!A:E,5,0),0)*N4550/1000</f>
        <v>0</v>
      </c>
      <c r="X4550" s="6">
        <f>+IF(W4550=0,0,T4550/W4550)</f>
        <v>0</v>
      </c>
      <c r="Y4550" s="1" t="str">
        <f>MID(L4550,14,1)</f>
        <v/>
      </c>
      <c r="Z4550" s="2" t="str">
        <f>IF(IFERROR(FIND("PUL",M4550,1),0)&gt;1,"pulido","no")</f>
        <v>no</v>
      </c>
      <c r="AA4550" s="2" t="str">
        <f>IF(IFERROR(FIND("BIOC",M4550,1),0)&gt;1,"BIOCITY","no")</f>
        <v>no</v>
      </c>
      <c r="AB4550" s="2">
        <f>IFERROR(SEARCH("INT",F4550,1),0)+IFERROR(SEARCH("DEV",F4550,1),0)+IFERROR(SEARCH("FC",F4550,1),0)+IFERROR(SEARCH("USD",F4550,1),0)</f>
        <v>0</v>
      </c>
    </row>
    <row r="4551" spans="20:28" x14ac:dyDescent="0.2">
      <c r="T4551" s="6">
        <f>+S4551*N4551</f>
        <v>0</v>
      </c>
      <c r="U4551" s="6">
        <f>+S4551*Q4551</f>
        <v>0</v>
      </c>
      <c r="V4551" s="1" t="str">
        <f>IF(AB4551=0,IFERROR(VLOOKUP(L4551,[1]listaMateriales!A:K,11,0),"-"),"Sin producto")</f>
        <v>Sin Producto</v>
      </c>
      <c r="W4551" s="6">
        <f>+IF(OR(K4551="27",K4551="28",K4551="29"),VLOOKUP(L4551,[1]listaMateriales!A:E,5,0),0)*N4551/1000</f>
        <v>0</v>
      </c>
      <c r="X4551" s="6">
        <f>+IF(W4551=0,0,T4551/W4551)</f>
        <v>0</v>
      </c>
      <c r="Y4551" s="1" t="str">
        <f>MID(L4551,14,1)</f>
        <v/>
      </c>
      <c r="Z4551" s="2" t="str">
        <f>IF(IFERROR(FIND("PUL",M4551,1),0)&gt;1,"pulido","no")</f>
        <v>no</v>
      </c>
      <c r="AA4551" s="2" t="str">
        <f>IF(IFERROR(FIND("BIOC",M4551,1),0)&gt;1,"BIOCITY","no")</f>
        <v>no</v>
      </c>
      <c r="AB4551" s="2">
        <f>IFERROR(SEARCH("INT",F4551,1),0)+IFERROR(SEARCH("DEV",F4551,1),0)+IFERROR(SEARCH("FC",F4551,1),0)+IFERROR(SEARCH("USD",F4551,1),0)</f>
        <v>0</v>
      </c>
    </row>
    <row r="4552" spans="20:28" x14ac:dyDescent="0.2">
      <c r="T4552" s="6">
        <f>+S4552*N4552</f>
        <v>0</v>
      </c>
      <c r="U4552" s="6">
        <f>+S4552*Q4552</f>
        <v>0</v>
      </c>
      <c r="V4552" s="1" t="str">
        <f>IF(AB4552=0,IFERROR(VLOOKUP(L4552,[1]listaMateriales!A:K,11,0),"-"),"Sin producto")</f>
        <v>Sin Producto</v>
      </c>
      <c r="W4552" s="6">
        <f>+IF(OR(K4552="27",K4552="28",K4552="29"),VLOOKUP(L4552,[1]listaMateriales!A:E,5,0),0)*N4552/1000</f>
        <v>0</v>
      </c>
      <c r="X4552" s="6">
        <f>+IF(W4552=0,0,T4552/W4552)</f>
        <v>0</v>
      </c>
      <c r="Y4552" s="1" t="str">
        <f>MID(L4552,14,1)</f>
        <v/>
      </c>
      <c r="Z4552" s="2" t="str">
        <f>IF(IFERROR(FIND("PUL",M4552,1),0)&gt;1,"pulido","no")</f>
        <v>no</v>
      </c>
      <c r="AA4552" s="2" t="str">
        <f>IF(IFERROR(FIND("BIOC",M4552,1),0)&gt;1,"BIOCITY","no")</f>
        <v>no</v>
      </c>
      <c r="AB4552" s="2">
        <f>IFERROR(SEARCH("INT",F4552,1),0)+IFERROR(SEARCH("DEV",F4552,1),0)+IFERROR(SEARCH("FC",F4552,1),0)+IFERROR(SEARCH("USD",F4552,1),0)</f>
        <v>0</v>
      </c>
    </row>
    <row r="4553" spans="20:28" x14ac:dyDescent="0.2">
      <c r="T4553" s="6">
        <f>+S4553*N4553</f>
        <v>0</v>
      </c>
      <c r="U4553" s="6">
        <f>+S4553*Q4553</f>
        <v>0</v>
      </c>
      <c r="V4553" s="1" t="str">
        <f>IF(AB4553=0,IFERROR(VLOOKUP(L4553,[1]listaMateriales!A:K,11,0),"-"),"Sin producto")</f>
        <v>Sin Producto</v>
      </c>
      <c r="W4553" s="6">
        <f>+IF(OR(K4553="27",K4553="28",K4553="29"),VLOOKUP(L4553,[1]listaMateriales!A:E,5,0),0)*N4553/1000</f>
        <v>0</v>
      </c>
      <c r="X4553" s="6">
        <f>+IF(W4553=0,0,T4553/W4553)</f>
        <v>0</v>
      </c>
      <c r="Y4553" s="1" t="str">
        <f>MID(L4553,14,1)</f>
        <v/>
      </c>
      <c r="Z4553" s="2" t="str">
        <f>IF(IFERROR(FIND("PUL",M4553,1),0)&gt;1,"pulido","no")</f>
        <v>no</v>
      </c>
      <c r="AA4553" s="2" t="str">
        <f>IF(IFERROR(FIND("BIOC",M4553,1),0)&gt;1,"BIOCITY","no")</f>
        <v>no</v>
      </c>
      <c r="AB4553" s="2">
        <f>IFERROR(SEARCH("INT",F4553,1),0)+IFERROR(SEARCH("DEV",F4553,1),0)+IFERROR(SEARCH("FC",F4553,1),0)+IFERROR(SEARCH("USD",F4553,1),0)</f>
        <v>0</v>
      </c>
    </row>
    <row r="4554" spans="20:28" x14ac:dyDescent="0.2">
      <c r="T4554" s="6">
        <f>+S4554*N4554</f>
        <v>0</v>
      </c>
      <c r="U4554" s="6">
        <f>+S4554*Q4554</f>
        <v>0</v>
      </c>
      <c r="V4554" s="1" t="str">
        <f>IF(AB4554=0,IFERROR(VLOOKUP(L4554,[1]listaMateriales!A:K,11,0),"-"),"Sin producto")</f>
        <v>Sin Producto</v>
      </c>
      <c r="W4554" s="6">
        <f>+IF(OR(K4554="27",K4554="28",K4554="29"),VLOOKUP(L4554,[1]listaMateriales!A:E,5,0),0)*N4554/1000</f>
        <v>0</v>
      </c>
      <c r="X4554" s="6">
        <f>+IF(W4554=0,0,T4554/W4554)</f>
        <v>0</v>
      </c>
      <c r="Y4554" s="1" t="str">
        <f>MID(L4554,14,1)</f>
        <v/>
      </c>
      <c r="Z4554" s="2" t="str">
        <f>IF(IFERROR(FIND("PUL",M4554,1),0)&gt;1,"pulido","no")</f>
        <v>no</v>
      </c>
      <c r="AA4554" s="2" t="str">
        <f>IF(IFERROR(FIND("BIOC",M4554,1),0)&gt;1,"BIOCITY","no")</f>
        <v>no</v>
      </c>
      <c r="AB4554" s="2">
        <f>IFERROR(SEARCH("INT",F4554,1),0)+IFERROR(SEARCH("DEV",F4554,1),0)+IFERROR(SEARCH("FC",F4554,1),0)+IFERROR(SEARCH("USD",F4554,1),0)</f>
        <v>0</v>
      </c>
    </row>
    <row r="4555" spans="20:28" x14ac:dyDescent="0.2">
      <c r="T4555" s="6">
        <f>+S4555*N4555</f>
        <v>0</v>
      </c>
      <c r="U4555" s="6">
        <f>+S4555*Q4555</f>
        <v>0</v>
      </c>
      <c r="V4555" s="1" t="str">
        <f>IF(AB4555=0,IFERROR(VLOOKUP(L4555,[1]listaMateriales!A:K,11,0),"-"),"Sin producto")</f>
        <v>Sin Producto</v>
      </c>
      <c r="W4555" s="6">
        <f>+IF(OR(K4555="27",K4555="28",K4555="29"),VLOOKUP(L4555,[1]listaMateriales!A:E,5,0),0)*N4555/1000</f>
        <v>0</v>
      </c>
      <c r="X4555" s="6">
        <f>+IF(W4555=0,0,T4555/W4555)</f>
        <v>0</v>
      </c>
      <c r="Y4555" s="1" t="str">
        <f>MID(L4555,14,1)</f>
        <v/>
      </c>
      <c r="Z4555" s="2" t="str">
        <f>IF(IFERROR(FIND("PUL",M4555,1),0)&gt;1,"pulido","no")</f>
        <v>no</v>
      </c>
      <c r="AA4555" s="2" t="str">
        <f>IF(IFERROR(FIND("BIOC",M4555,1),0)&gt;1,"BIOCITY","no")</f>
        <v>no</v>
      </c>
      <c r="AB4555" s="2">
        <f>IFERROR(SEARCH("INT",F4555,1),0)+IFERROR(SEARCH("DEV",F4555,1),0)+IFERROR(SEARCH("FC",F4555,1),0)+IFERROR(SEARCH("USD",F4555,1),0)</f>
        <v>0</v>
      </c>
    </row>
    <row r="4556" spans="20:28" x14ac:dyDescent="0.2">
      <c r="T4556" s="6">
        <f>+S4556*N4556</f>
        <v>0</v>
      </c>
      <c r="U4556" s="6">
        <f>+S4556*Q4556</f>
        <v>0</v>
      </c>
      <c r="V4556" s="1" t="str">
        <f>IF(AB4556=0,IFERROR(VLOOKUP(L4556,[1]listaMateriales!A:K,11,0),"-"),"Sin producto")</f>
        <v>Sin Producto</v>
      </c>
      <c r="W4556" s="6">
        <f>+IF(OR(K4556="27",K4556="28",K4556="29"),VLOOKUP(L4556,[1]listaMateriales!A:E,5,0),0)*N4556/1000</f>
        <v>0</v>
      </c>
      <c r="X4556" s="6">
        <f>+IF(W4556=0,0,T4556/W4556)</f>
        <v>0</v>
      </c>
      <c r="Y4556" s="1" t="str">
        <f>MID(L4556,14,1)</f>
        <v/>
      </c>
      <c r="Z4556" s="2" t="str">
        <f>IF(IFERROR(FIND("PUL",M4556,1),0)&gt;1,"pulido","no")</f>
        <v>no</v>
      </c>
      <c r="AA4556" s="2" t="str">
        <f>IF(IFERROR(FIND("BIOC",M4556,1),0)&gt;1,"BIOCITY","no")</f>
        <v>no</v>
      </c>
      <c r="AB4556" s="2">
        <f>IFERROR(SEARCH("INT",F4556,1),0)+IFERROR(SEARCH("DEV",F4556,1),0)+IFERROR(SEARCH("FC",F4556,1),0)+IFERROR(SEARCH("USD",F4556,1),0)</f>
        <v>0</v>
      </c>
    </row>
    <row r="4557" spans="20:28" x14ac:dyDescent="0.2">
      <c r="T4557" s="6">
        <f>+S4557*N4557</f>
        <v>0</v>
      </c>
      <c r="U4557" s="6">
        <f>+S4557*Q4557</f>
        <v>0</v>
      </c>
      <c r="V4557" s="1" t="str">
        <f>IF(AB4557=0,IFERROR(VLOOKUP(L4557,[1]listaMateriales!A:K,11,0),"-"),"Sin producto")</f>
        <v>Sin Producto</v>
      </c>
      <c r="W4557" s="6">
        <f>+IF(OR(K4557="27",K4557="28",K4557="29"),VLOOKUP(L4557,[1]listaMateriales!A:E,5,0),0)*N4557/1000</f>
        <v>0</v>
      </c>
      <c r="X4557" s="6">
        <f>+IF(W4557=0,0,T4557/W4557)</f>
        <v>0</v>
      </c>
      <c r="Y4557" s="1" t="str">
        <f>MID(L4557,14,1)</f>
        <v/>
      </c>
      <c r="Z4557" s="2" t="str">
        <f>IF(IFERROR(FIND("PUL",M4557,1),0)&gt;1,"pulido","no")</f>
        <v>no</v>
      </c>
      <c r="AA4557" s="2" t="str">
        <f>IF(IFERROR(FIND("BIOC",M4557,1),0)&gt;1,"BIOCITY","no")</f>
        <v>no</v>
      </c>
      <c r="AB4557" s="2">
        <f>IFERROR(SEARCH("INT",F4557,1),0)+IFERROR(SEARCH("DEV",F4557,1),0)+IFERROR(SEARCH("FC",F4557,1),0)+IFERROR(SEARCH("USD",F4557,1),0)</f>
        <v>0</v>
      </c>
    </row>
    <row r="4558" spans="20:28" x14ac:dyDescent="0.2">
      <c r="T4558" s="6">
        <f>+S4558*N4558</f>
        <v>0</v>
      </c>
      <c r="U4558" s="6">
        <f>+S4558*Q4558</f>
        <v>0</v>
      </c>
      <c r="V4558" s="1" t="str">
        <f>IF(AB4558=0,IFERROR(VLOOKUP(L4558,[1]listaMateriales!A:K,11,0),"-"),"Sin producto")</f>
        <v>Sin Producto</v>
      </c>
      <c r="W4558" s="6">
        <f>+IF(OR(K4558="27",K4558="28",K4558="29"),VLOOKUP(L4558,[1]listaMateriales!A:E,5,0),0)*N4558/1000</f>
        <v>0</v>
      </c>
      <c r="X4558" s="6">
        <f>+IF(W4558=0,0,T4558/W4558)</f>
        <v>0</v>
      </c>
      <c r="Y4558" s="1" t="str">
        <f>MID(L4558,14,1)</f>
        <v/>
      </c>
      <c r="Z4558" s="2" t="str">
        <f>IF(IFERROR(FIND("PUL",M4558,1),0)&gt;1,"pulido","no")</f>
        <v>no</v>
      </c>
      <c r="AA4558" s="2" t="str">
        <f>IF(IFERROR(FIND("BIOC",M4558,1),0)&gt;1,"BIOCITY","no")</f>
        <v>no</v>
      </c>
      <c r="AB4558" s="2">
        <f>IFERROR(SEARCH("INT",F4558,1),0)+IFERROR(SEARCH("DEV",F4558,1),0)+IFERROR(SEARCH("FC",F4558,1),0)+IFERROR(SEARCH("USD",F4558,1),0)</f>
        <v>0</v>
      </c>
    </row>
    <row r="4559" spans="20:28" x14ac:dyDescent="0.2">
      <c r="T4559" s="6">
        <f>+S4559*N4559</f>
        <v>0</v>
      </c>
      <c r="U4559" s="6">
        <f>+S4559*Q4559</f>
        <v>0</v>
      </c>
      <c r="V4559" s="1" t="str">
        <f>IF(AB4559=0,IFERROR(VLOOKUP(L4559,[1]listaMateriales!A:K,11,0),"-"),"Sin producto")</f>
        <v>Sin Producto</v>
      </c>
      <c r="W4559" s="6">
        <f>+IF(OR(K4559="27",K4559="28",K4559="29"),VLOOKUP(L4559,[1]listaMateriales!A:E,5,0),0)*N4559/1000</f>
        <v>0</v>
      </c>
      <c r="X4559" s="6">
        <f>+IF(W4559=0,0,T4559/W4559)</f>
        <v>0</v>
      </c>
      <c r="Y4559" s="1" t="str">
        <f>MID(L4559,14,1)</f>
        <v/>
      </c>
      <c r="Z4559" s="2" t="str">
        <f>IF(IFERROR(FIND("PUL",M4559,1),0)&gt;1,"pulido","no")</f>
        <v>no</v>
      </c>
      <c r="AA4559" s="2" t="str">
        <f>IF(IFERROR(FIND("BIOC",M4559,1),0)&gt;1,"BIOCITY","no")</f>
        <v>no</v>
      </c>
      <c r="AB4559" s="2">
        <f>IFERROR(SEARCH("INT",F4559,1),0)+IFERROR(SEARCH("DEV",F4559,1),0)+IFERROR(SEARCH("FC",F4559,1),0)+IFERROR(SEARCH("USD",F4559,1),0)</f>
        <v>0</v>
      </c>
    </row>
    <row r="4560" spans="20:28" x14ac:dyDescent="0.2">
      <c r="T4560" s="6">
        <f>+S4560*N4560</f>
        <v>0</v>
      </c>
      <c r="U4560" s="6">
        <f>+S4560*Q4560</f>
        <v>0</v>
      </c>
      <c r="V4560" s="1" t="str">
        <f>IF(AB4560=0,IFERROR(VLOOKUP(L4560,[1]listaMateriales!A:K,11,0),"-"),"Sin producto")</f>
        <v>Sin Producto</v>
      </c>
      <c r="W4560" s="6">
        <f>+IF(OR(K4560="27",K4560="28",K4560="29"),VLOOKUP(L4560,[1]listaMateriales!A:E,5,0),0)*N4560/1000</f>
        <v>0</v>
      </c>
      <c r="X4560" s="6">
        <f>+IF(W4560=0,0,T4560/W4560)</f>
        <v>0</v>
      </c>
      <c r="Y4560" s="1" t="str">
        <f>MID(L4560,14,1)</f>
        <v/>
      </c>
      <c r="Z4560" s="2" t="str">
        <f>IF(IFERROR(FIND("PUL",M4560,1),0)&gt;1,"pulido","no")</f>
        <v>no</v>
      </c>
      <c r="AA4560" s="2" t="str">
        <f>IF(IFERROR(FIND("BIOC",M4560,1),0)&gt;1,"BIOCITY","no")</f>
        <v>no</v>
      </c>
      <c r="AB4560" s="2">
        <f>IFERROR(SEARCH("INT",F4560,1),0)+IFERROR(SEARCH("DEV",F4560,1),0)+IFERROR(SEARCH("FC",F4560,1),0)+IFERROR(SEARCH("USD",F4560,1),0)</f>
        <v>0</v>
      </c>
    </row>
    <row r="4561" spans="20:28" x14ac:dyDescent="0.2">
      <c r="T4561" s="6">
        <f>+S4561*N4561</f>
        <v>0</v>
      </c>
      <c r="U4561" s="6">
        <f>+S4561*Q4561</f>
        <v>0</v>
      </c>
      <c r="V4561" s="1" t="str">
        <f>IF(AB4561=0,IFERROR(VLOOKUP(L4561,[1]listaMateriales!A:K,11,0),"-"),"Sin producto")</f>
        <v>Sin Producto</v>
      </c>
      <c r="W4561" s="6">
        <f>+IF(OR(K4561="27",K4561="28",K4561="29"),VLOOKUP(L4561,[1]listaMateriales!A:E,5,0),0)*N4561/1000</f>
        <v>0</v>
      </c>
      <c r="X4561" s="6">
        <f>+IF(W4561=0,0,T4561/W4561)</f>
        <v>0</v>
      </c>
      <c r="Y4561" s="1" t="str">
        <f>MID(L4561,14,1)</f>
        <v/>
      </c>
      <c r="Z4561" s="2" t="str">
        <f>IF(IFERROR(FIND("PUL",M4561,1),0)&gt;1,"pulido","no")</f>
        <v>no</v>
      </c>
      <c r="AA4561" s="2" t="str">
        <f>IF(IFERROR(FIND("BIOC",M4561,1),0)&gt;1,"BIOCITY","no")</f>
        <v>no</v>
      </c>
      <c r="AB4561" s="2">
        <f>IFERROR(SEARCH("INT",F4561,1),0)+IFERROR(SEARCH("DEV",F4561,1),0)+IFERROR(SEARCH("FC",F4561,1),0)+IFERROR(SEARCH("USD",F4561,1),0)</f>
        <v>0</v>
      </c>
    </row>
    <row r="4562" spans="20:28" x14ac:dyDescent="0.2">
      <c r="T4562" s="6">
        <f>+S4562*N4562</f>
        <v>0</v>
      </c>
      <c r="U4562" s="6">
        <f>+S4562*Q4562</f>
        <v>0</v>
      </c>
      <c r="V4562" s="1" t="str">
        <f>IF(AB4562=0,IFERROR(VLOOKUP(L4562,[1]listaMateriales!A:K,11,0),"-"),"Sin producto")</f>
        <v>Sin Producto</v>
      </c>
      <c r="W4562" s="6">
        <f>+IF(OR(K4562="27",K4562="28",K4562="29"),VLOOKUP(L4562,[1]listaMateriales!A:E,5,0),0)*N4562/1000</f>
        <v>0</v>
      </c>
      <c r="X4562" s="6">
        <f>+IF(W4562=0,0,T4562/W4562)</f>
        <v>0</v>
      </c>
      <c r="Y4562" s="1" t="str">
        <f>MID(L4562,14,1)</f>
        <v/>
      </c>
      <c r="Z4562" s="2" t="str">
        <f>IF(IFERROR(FIND("PUL",M4562,1),0)&gt;1,"pulido","no")</f>
        <v>no</v>
      </c>
      <c r="AA4562" s="2" t="str">
        <f>IF(IFERROR(FIND("BIOC",M4562,1),0)&gt;1,"BIOCITY","no")</f>
        <v>no</v>
      </c>
      <c r="AB4562" s="2">
        <f>IFERROR(SEARCH("INT",F4562,1),0)+IFERROR(SEARCH("DEV",F4562,1),0)+IFERROR(SEARCH("FC",F4562,1),0)+IFERROR(SEARCH("USD",F4562,1),0)</f>
        <v>0</v>
      </c>
    </row>
    <row r="4563" spans="20:28" x14ac:dyDescent="0.2">
      <c r="T4563" s="6">
        <f>+S4563*N4563</f>
        <v>0</v>
      </c>
      <c r="U4563" s="6">
        <f>+S4563*Q4563</f>
        <v>0</v>
      </c>
      <c r="V4563" s="1" t="str">
        <f>IF(AB4563=0,IFERROR(VLOOKUP(L4563,[1]listaMateriales!A:K,11,0),"-"),"Sin producto")</f>
        <v>Sin Producto</v>
      </c>
      <c r="W4563" s="6">
        <f>+IF(OR(K4563="27",K4563="28",K4563="29"),VLOOKUP(L4563,[1]listaMateriales!A:E,5,0),0)*N4563/1000</f>
        <v>0</v>
      </c>
      <c r="X4563" s="6">
        <f>+IF(W4563=0,0,T4563/W4563)</f>
        <v>0</v>
      </c>
      <c r="Y4563" s="1" t="str">
        <f>MID(L4563,14,1)</f>
        <v/>
      </c>
      <c r="Z4563" s="2" t="str">
        <f>IF(IFERROR(FIND("PUL",M4563,1),0)&gt;1,"pulido","no")</f>
        <v>no</v>
      </c>
      <c r="AA4563" s="2" t="str">
        <f>IF(IFERROR(FIND("BIOC",M4563,1),0)&gt;1,"BIOCITY","no")</f>
        <v>no</v>
      </c>
      <c r="AB4563" s="2">
        <f>IFERROR(SEARCH("INT",F4563,1),0)+IFERROR(SEARCH("DEV",F4563,1),0)+IFERROR(SEARCH("FC",F4563,1),0)+IFERROR(SEARCH("USD",F4563,1),0)</f>
        <v>0</v>
      </c>
    </row>
    <row r="4564" spans="20:28" x14ac:dyDescent="0.2">
      <c r="T4564" s="6">
        <f>+S4564*N4564</f>
        <v>0</v>
      </c>
      <c r="U4564" s="6">
        <f>+S4564*Q4564</f>
        <v>0</v>
      </c>
      <c r="V4564" s="1" t="str">
        <f>IF(AB4564=0,IFERROR(VLOOKUP(L4564,[1]listaMateriales!A:K,11,0),"-"),"Sin producto")</f>
        <v>Sin Producto</v>
      </c>
      <c r="W4564" s="6">
        <f>+IF(OR(K4564="27",K4564="28",K4564="29"),VLOOKUP(L4564,[1]listaMateriales!A:E,5,0),0)*N4564/1000</f>
        <v>0</v>
      </c>
      <c r="X4564" s="6">
        <f>+IF(W4564=0,0,T4564/W4564)</f>
        <v>0</v>
      </c>
      <c r="Y4564" s="1" t="str">
        <f>MID(L4564,14,1)</f>
        <v/>
      </c>
      <c r="Z4564" s="2" t="str">
        <f>IF(IFERROR(FIND("PUL",M4564,1),0)&gt;1,"pulido","no")</f>
        <v>no</v>
      </c>
      <c r="AA4564" s="2" t="str">
        <f>IF(IFERROR(FIND("BIOC",M4564,1),0)&gt;1,"BIOCITY","no")</f>
        <v>no</v>
      </c>
      <c r="AB4564" s="2">
        <f>IFERROR(SEARCH("INT",F4564,1),0)+IFERROR(SEARCH("DEV",F4564,1),0)+IFERROR(SEARCH("FC",F4564,1),0)+IFERROR(SEARCH("USD",F4564,1),0)</f>
        <v>0</v>
      </c>
    </row>
    <row r="4565" spans="20:28" x14ac:dyDescent="0.2">
      <c r="T4565" s="6">
        <f>+S4565*N4565</f>
        <v>0</v>
      </c>
      <c r="U4565" s="6">
        <f>+S4565*Q4565</f>
        <v>0</v>
      </c>
      <c r="V4565" s="1" t="str">
        <f>IF(AB4565=0,IFERROR(VLOOKUP(L4565,[1]listaMateriales!A:K,11,0),"-"),"Sin producto")</f>
        <v>Sin Producto</v>
      </c>
      <c r="W4565" s="6">
        <f>+IF(OR(K4565="27",K4565="28",K4565="29"),VLOOKUP(L4565,[1]listaMateriales!A:E,5,0),0)*N4565/1000</f>
        <v>0</v>
      </c>
      <c r="X4565" s="6">
        <f>+IF(W4565=0,0,T4565/W4565)</f>
        <v>0</v>
      </c>
      <c r="Y4565" s="1" t="str">
        <f>MID(L4565,14,1)</f>
        <v/>
      </c>
      <c r="Z4565" s="2" t="str">
        <f>IF(IFERROR(FIND("PUL",M4565,1),0)&gt;1,"pulido","no")</f>
        <v>no</v>
      </c>
      <c r="AA4565" s="2" t="str">
        <f>IF(IFERROR(FIND("BIOC",M4565,1),0)&gt;1,"BIOCITY","no")</f>
        <v>no</v>
      </c>
      <c r="AB4565" s="2">
        <f>IFERROR(SEARCH("INT",F4565,1),0)+IFERROR(SEARCH("DEV",F4565,1),0)+IFERROR(SEARCH("FC",F4565,1),0)+IFERROR(SEARCH("USD",F4565,1),0)</f>
        <v>0</v>
      </c>
    </row>
    <row r="4566" spans="20:28" x14ac:dyDescent="0.2">
      <c r="T4566" s="6">
        <f>+S4566*N4566</f>
        <v>0</v>
      </c>
      <c r="U4566" s="6">
        <f>+S4566*Q4566</f>
        <v>0</v>
      </c>
      <c r="V4566" s="1" t="str">
        <f>IF(AB4566=0,IFERROR(VLOOKUP(L4566,[1]listaMateriales!A:K,11,0),"-"),"Sin producto")</f>
        <v>Sin Producto</v>
      </c>
      <c r="W4566" s="6">
        <f>+IF(OR(K4566="27",K4566="28",K4566="29"),VLOOKUP(L4566,[1]listaMateriales!A:E,5,0),0)*N4566/1000</f>
        <v>0</v>
      </c>
      <c r="X4566" s="6">
        <f>+IF(W4566=0,0,T4566/W4566)</f>
        <v>0</v>
      </c>
      <c r="Y4566" s="1" t="str">
        <f>MID(L4566,14,1)</f>
        <v/>
      </c>
      <c r="Z4566" s="2" t="str">
        <f>IF(IFERROR(FIND("PUL",M4566,1),0)&gt;1,"pulido","no")</f>
        <v>no</v>
      </c>
      <c r="AA4566" s="2" t="str">
        <f>IF(IFERROR(FIND("BIOC",M4566,1),0)&gt;1,"BIOCITY","no")</f>
        <v>no</v>
      </c>
      <c r="AB4566" s="2">
        <f>IFERROR(SEARCH("INT",F4566,1),0)+IFERROR(SEARCH("DEV",F4566,1),0)+IFERROR(SEARCH("FC",F4566,1),0)+IFERROR(SEARCH("USD",F4566,1),0)</f>
        <v>0</v>
      </c>
    </row>
    <row r="4567" spans="20:28" x14ac:dyDescent="0.2">
      <c r="T4567" s="6">
        <f>+S4567*N4567</f>
        <v>0</v>
      </c>
      <c r="U4567" s="6">
        <f>+S4567*Q4567</f>
        <v>0</v>
      </c>
      <c r="V4567" s="1" t="str">
        <f>IF(AB4567=0,IFERROR(VLOOKUP(L4567,[1]listaMateriales!A:K,11,0),"-"),"Sin producto")</f>
        <v>Sin Producto</v>
      </c>
      <c r="W4567" s="6">
        <f>+IF(OR(K4567="27",K4567="28",K4567="29"),VLOOKUP(L4567,[1]listaMateriales!A:E,5,0),0)*N4567/1000</f>
        <v>0</v>
      </c>
      <c r="X4567" s="6">
        <f>+IF(W4567=0,0,T4567/W4567)</f>
        <v>0</v>
      </c>
      <c r="Y4567" s="1" t="str">
        <f>MID(L4567,14,1)</f>
        <v/>
      </c>
      <c r="Z4567" s="2" t="str">
        <f>IF(IFERROR(FIND("PUL",M4567,1),0)&gt;1,"pulido","no")</f>
        <v>no</v>
      </c>
      <c r="AA4567" s="2" t="str">
        <f>IF(IFERROR(FIND("BIOC",M4567,1),0)&gt;1,"BIOCITY","no")</f>
        <v>no</v>
      </c>
      <c r="AB4567" s="2">
        <f>IFERROR(SEARCH("INT",F4567,1),0)+IFERROR(SEARCH("DEV",F4567,1),0)+IFERROR(SEARCH("FC",F4567,1),0)+IFERROR(SEARCH("USD",F4567,1),0)</f>
        <v>0</v>
      </c>
    </row>
    <row r="4568" spans="20:28" x14ac:dyDescent="0.2">
      <c r="T4568" s="6">
        <f>+S4568*N4568</f>
        <v>0</v>
      </c>
      <c r="U4568" s="6">
        <f>+S4568*Q4568</f>
        <v>0</v>
      </c>
      <c r="V4568" s="1" t="str">
        <f>IF(AB4568=0,IFERROR(VLOOKUP(L4568,[1]listaMateriales!A:K,11,0),"-"),"Sin producto")</f>
        <v>Sin Producto</v>
      </c>
      <c r="W4568" s="6">
        <f>+IF(OR(K4568="27",K4568="28",K4568="29"),VLOOKUP(L4568,[1]listaMateriales!A:E,5,0),0)*N4568/1000</f>
        <v>0</v>
      </c>
      <c r="X4568" s="6">
        <f>+IF(W4568=0,0,T4568/W4568)</f>
        <v>0</v>
      </c>
      <c r="Y4568" s="1" t="str">
        <f>MID(L4568,14,1)</f>
        <v/>
      </c>
      <c r="Z4568" s="2" t="str">
        <f>IF(IFERROR(FIND("PUL",M4568,1),0)&gt;1,"pulido","no")</f>
        <v>no</v>
      </c>
      <c r="AA4568" s="2" t="str">
        <f>IF(IFERROR(FIND("BIOC",M4568,1),0)&gt;1,"BIOCITY","no")</f>
        <v>no</v>
      </c>
      <c r="AB4568" s="2">
        <f>IFERROR(SEARCH("INT",F4568,1),0)+IFERROR(SEARCH("DEV",F4568,1),0)+IFERROR(SEARCH("FC",F4568,1),0)+IFERROR(SEARCH("USD",F4568,1),0)</f>
        <v>0</v>
      </c>
    </row>
    <row r="4569" spans="20:28" x14ac:dyDescent="0.2">
      <c r="T4569" s="6">
        <f>+S4569*N4569</f>
        <v>0</v>
      </c>
      <c r="U4569" s="6">
        <f>+S4569*Q4569</f>
        <v>0</v>
      </c>
      <c r="V4569" s="1" t="str">
        <f>IF(AB4569=0,IFERROR(VLOOKUP(L4569,[1]listaMateriales!A:K,11,0),"-"),"Sin producto")</f>
        <v>Sin Producto</v>
      </c>
      <c r="W4569" s="6">
        <f>+IF(OR(K4569="27",K4569="28",K4569="29"),VLOOKUP(L4569,[1]listaMateriales!A:E,5,0),0)*N4569/1000</f>
        <v>0</v>
      </c>
      <c r="X4569" s="6">
        <f>+IF(W4569=0,0,T4569/W4569)</f>
        <v>0</v>
      </c>
      <c r="Y4569" s="1" t="str">
        <f>MID(L4569,14,1)</f>
        <v/>
      </c>
      <c r="Z4569" s="2" t="str">
        <f>IF(IFERROR(FIND("PUL",M4569,1),0)&gt;1,"pulido","no")</f>
        <v>no</v>
      </c>
      <c r="AA4569" s="2" t="str">
        <f>IF(IFERROR(FIND("BIOC",M4569,1),0)&gt;1,"BIOCITY","no")</f>
        <v>no</v>
      </c>
      <c r="AB4569" s="2">
        <f>IFERROR(SEARCH("INT",F4569,1),0)+IFERROR(SEARCH("DEV",F4569,1),0)+IFERROR(SEARCH("FC",F4569,1),0)+IFERROR(SEARCH("USD",F4569,1),0)</f>
        <v>0</v>
      </c>
    </row>
    <row r="4570" spans="20:28" x14ac:dyDescent="0.2">
      <c r="T4570" s="6">
        <f>+S4570*N4570</f>
        <v>0</v>
      </c>
      <c r="U4570" s="6">
        <f>+S4570*Q4570</f>
        <v>0</v>
      </c>
      <c r="V4570" s="1" t="str">
        <f>IF(AB4570=0,IFERROR(VLOOKUP(L4570,[1]listaMateriales!A:K,11,0),"-"),"Sin producto")</f>
        <v>Sin Producto</v>
      </c>
      <c r="W4570" s="6">
        <f>+IF(OR(K4570="27",K4570="28",K4570="29"),VLOOKUP(L4570,[1]listaMateriales!A:E,5,0),0)*N4570/1000</f>
        <v>0</v>
      </c>
      <c r="X4570" s="6">
        <f>+IF(W4570=0,0,T4570/W4570)</f>
        <v>0</v>
      </c>
      <c r="Y4570" s="1" t="str">
        <f>MID(L4570,14,1)</f>
        <v/>
      </c>
      <c r="Z4570" s="2" t="str">
        <f>IF(IFERROR(FIND("PUL",M4570,1),0)&gt;1,"pulido","no")</f>
        <v>no</v>
      </c>
      <c r="AA4570" s="2" t="str">
        <f>IF(IFERROR(FIND("BIOC",M4570,1),0)&gt;1,"BIOCITY","no")</f>
        <v>no</v>
      </c>
      <c r="AB4570" s="2">
        <f>IFERROR(SEARCH("INT",F4570,1),0)+IFERROR(SEARCH("DEV",F4570,1),0)+IFERROR(SEARCH("FC",F4570,1),0)+IFERROR(SEARCH("USD",F4570,1),0)</f>
        <v>0</v>
      </c>
    </row>
    <row r="4571" spans="20:28" x14ac:dyDescent="0.2">
      <c r="T4571" s="6">
        <f>+S4571*N4571</f>
        <v>0</v>
      </c>
      <c r="U4571" s="6">
        <f>+S4571*Q4571</f>
        <v>0</v>
      </c>
      <c r="V4571" s="1" t="str">
        <f>IF(AB4571=0,IFERROR(VLOOKUP(L4571,[1]listaMateriales!A:K,11,0),"-"),"Sin producto")</f>
        <v>Sin Producto</v>
      </c>
      <c r="W4571" s="6">
        <f>+IF(OR(K4571="27",K4571="28",K4571="29"),VLOOKUP(L4571,[1]listaMateriales!A:E,5,0),0)*N4571/1000</f>
        <v>0</v>
      </c>
      <c r="X4571" s="6">
        <f>+IF(W4571=0,0,T4571/W4571)</f>
        <v>0</v>
      </c>
      <c r="Y4571" s="1" t="str">
        <f>MID(L4571,14,1)</f>
        <v/>
      </c>
      <c r="Z4571" s="2" t="str">
        <f>IF(IFERROR(FIND("PUL",M4571,1),0)&gt;1,"pulido","no")</f>
        <v>no</v>
      </c>
      <c r="AA4571" s="2" t="str">
        <f>IF(IFERROR(FIND("BIOC",M4571,1),0)&gt;1,"BIOCITY","no")</f>
        <v>no</v>
      </c>
      <c r="AB4571" s="2">
        <f>IFERROR(SEARCH("INT",F4571,1),0)+IFERROR(SEARCH("DEV",F4571,1),0)+IFERROR(SEARCH("FC",F4571,1),0)+IFERROR(SEARCH("USD",F4571,1),0)</f>
        <v>0</v>
      </c>
    </row>
    <row r="4572" spans="20:28" x14ac:dyDescent="0.2">
      <c r="T4572" s="6">
        <f>+S4572*N4572</f>
        <v>0</v>
      </c>
      <c r="U4572" s="6">
        <f>+S4572*Q4572</f>
        <v>0</v>
      </c>
      <c r="V4572" s="1" t="str">
        <f>IF(AB4572=0,IFERROR(VLOOKUP(L4572,[1]listaMateriales!A:K,11,0),"-"),"Sin producto")</f>
        <v>Sin Producto</v>
      </c>
      <c r="W4572" s="6">
        <f>+IF(OR(K4572="27",K4572="28",K4572="29"),VLOOKUP(L4572,[1]listaMateriales!A:E,5,0),0)*N4572/1000</f>
        <v>0</v>
      </c>
      <c r="X4572" s="6">
        <f>+IF(W4572=0,0,T4572/W4572)</f>
        <v>0</v>
      </c>
      <c r="Y4572" s="1" t="str">
        <f>MID(L4572,14,1)</f>
        <v/>
      </c>
      <c r="Z4572" s="2" t="str">
        <f>IF(IFERROR(FIND("PUL",M4572,1),0)&gt;1,"pulido","no")</f>
        <v>no</v>
      </c>
      <c r="AA4572" s="2" t="str">
        <f>IF(IFERROR(FIND("BIOC",M4572,1),0)&gt;1,"BIOCITY","no")</f>
        <v>no</v>
      </c>
      <c r="AB4572" s="2">
        <f>IFERROR(SEARCH("INT",F4572,1),0)+IFERROR(SEARCH("DEV",F4572,1),0)+IFERROR(SEARCH("FC",F4572,1),0)+IFERROR(SEARCH("USD",F4572,1),0)</f>
        <v>0</v>
      </c>
    </row>
    <row r="4573" spans="20:28" x14ac:dyDescent="0.2">
      <c r="T4573" s="6">
        <f>+S4573*N4573</f>
        <v>0</v>
      </c>
      <c r="U4573" s="6">
        <f>+S4573*Q4573</f>
        <v>0</v>
      </c>
      <c r="V4573" s="1" t="str">
        <f>IF(AB4573=0,IFERROR(VLOOKUP(L4573,[1]listaMateriales!A:K,11,0),"-"),"Sin producto")</f>
        <v>Sin Producto</v>
      </c>
      <c r="W4573" s="6">
        <f>+IF(OR(K4573="27",K4573="28",K4573="29"),VLOOKUP(L4573,[1]listaMateriales!A:E,5,0),0)*N4573/1000</f>
        <v>0</v>
      </c>
      <c r="X4573" s="6">
        <f>+IF(W4573=0,0,T4573/W4573)</f>
        <v>0</v>
      </c>
      <c r="Y4573" s="1" t="str">
        <f>MID(L4573,14,1)</f>
        <v/>
      </c>
      <c r="Z4573" s="2" t="str">
        <f>IF(IFERROR(FIND("PUL",M4573,1),0)&gt;1,"pulido","no")</f>
        <v>no</v>
      </c>
      <c r="AA4573" s="2" t="str">
        <f>IF(IFERROR(FIND("BIOC",M4573,1),0)&gt;1,"BIOCITY","no")</f>
        <v>no</v>
      </c>
      <c r="AB4573" s="2">
        <f>IFERROR(SEARCH("INT",F4573,1),0)+IFERROR(SEARCH("DEV",F4573,1),0)+IFERROR(SEARCH("FC",F4573,1),0)+IFERROR(SEARCH("USD",F4573,1),0)</f>
        <v>0</v>
      </c>
    </row>
    <row r="4574" spans="20:28" x14ac:dyDescent="0.2">
      <c r="T4574" s="6">
        <f>+S4574*N4574</f>
        <v>0</v>
      </c>
      <c r="U4574" s="6">
        <f>+S4574*Q4574</f>
        <v>0</v>
      </c>
      <c r="V4574" s="1" t="str">
        <f>IF(AB4574=0,IFERROR(VLOOKUP(L4574,[1]listaMateriales!A:K,11,0),"-"),"Sin producto")</f>
        <v>Sin Producto</v>
      </c>
      <c r="W4574" s="6">
        <f>+IF(OR(K4574="27",K4574="28",K4574="29"),VLOOKUP(L4574,[1]listaMateriales!A:E,5,0),0)*N4574/1000</f>
        <v>0</v>
      </c>
      <c r="X4574" s="6">
        <f>+IF(W4574=0,0,T4574/W4574)</f>
        <v>0</v>
      </c>
      <c r="Y4574" s="1" t="str">
        <f>MID(L4574,14,1)</f>
        <v/>
      </c>
      <c r="Z4574" s="2" t="str">
        <f>IF(IFERROR(FIND("PUL",M4574,1),0)&gt;1,"pulido","no")</f>
        <v>no</v>
      </c>
      <c r="AA4574" s="2" t="str">
        <f>IF(IFERROR(FIND("BIOC",M4574,1),0)&gt;1,"BIOCITY","no")</f>
        <v>no</v>
      </c>
      <c r="AB4574" s="2">
        <f>IFERROR(SEARCH("INT",F4574,1),0)+IFERROR(SEARCH("DEV",F4574,1),0)+IFERROR(SEARCH("FC",F4574,1),0)+IFERROR(SEARCH("USD",F4574,1),0)</f>
        <v>0</v>
      </c>
    </row>
    <row r="4575" spans="20:28" x14ac:dyDescent="0.2">
      <c r="T4575" s="6">
        <f>+S4575*N4575</f>
        <v>0</v>
      </c>
      <c r="U4575" s="6">
        <f>+S4575*Q4575</f>
        <v>0</v>
      </c>
      <c r="V4575" s="1" t="str">
        <f>IF(AB4575=0,IFERROR(VLOOKUP(L4575,[1]listaMateriales!A:K,11,0),"-"),"Sin producto")</f>
        <v>Sin Producto</v>
      </c>
      <c r="W4575" s="6">
        <f>+IF(OR(K4575="27",K4575="28",K4575="29"),VLOOKUP(L4575,[1]listaMateriales!A:E,5,0),0)*N4575/1000</f>
        <v>0</v>
      </c>
      <c r="X4575" s="6">
        <f>+IF(W4575=0,0,T4575/W4575)</f>
        <v>0</v>
      </c>
      <c r="Y4575" s="1" t="str">
        <f>MID(L4575,14,1)</f>
        <v/>
      </c>
      <c r="Z4575" s="2" t="str">
        <f>IF(IFERROR(FIND("PUL",M4575,1),0)&gt;1,"pulido","no")</f>
        <v>no</v>
      </c>
      <c r="AA4575" s="2" t="str">
        <f>IF(IFERROR(FIND("BIOC",M4575,1),0)&gt;1,"BIOCITY","no")</f>
        <v>no</v>
      </c>
      <c r="AB4575" s="2">
        <f>IFERROR(SEARCH("INT",F4575,1),0)+IFERROR(SEARCH("DEV",F4575,1),0)+IFERROR(SEARCH("FC",F4575,1),0)+IFERROR(SEARCH("USD",F4575,1),0)</f>
        <v>0</v>
      </c>
    </row>
    <row r="4576" spans="20:28" x14ac:dyDescent="0.2">
      <c r="T4576" s="6">
        <f>+S4576*N4576</f>
        <v>0</v>
      </c>
      <c r="U4576" s="6">
        <f>+S4576*Q4576</f>
        <v>0</v>
      </c>
      <c r="V4576" s="1" t="str">
        <f>IF(AB4576=0,IFERROR(VLOOKUP(L4576,[1]listaMateriales!A:K,11,0),"-"),"Sin producto")</f>
        <v>Sin Producto</v>
      </c>
      <c r="W4576" s="6">
        <f>+IF(OR(K4576="27",K4576="28",K4576="29"),VLOOKUP(L4576,[1]listaMateriales!A:E,5,0),0)*N4576/1000</f>
        <v>0</v>
      </c>
      <c r="X4576" s="6">
        <f>+IF(W4576=0,0,T4576/W4576)</f>
        <v>0</v>
      </c>
      <c r="Y4576" s="1" t="str">
        <f>MID(L4576,14,1)</f>
        <v/>
      </c>
      <c r="Z4576" s="2" t="str">
        <f>IF(IFERROR(FIND("PUL",M4576,1),0)&gt;1,"pulido","no")</f>
        <v>no</v>
      </c>
      <c r="AA4576" s="2" t="str">
        <f>IF(IFERROR(FIND("BIOC",M4576,1),0)&gt;1,"BIOCITY","no")</f>
        <v>no</v>
      </c>
      <c r="AB4576" s="2">
        <f>IFERROR(SEARCH("INT",F4576,1),0)+IFERROR(SEARCH("DEV",F4576,1),0)+IFERROR(SEARCH("FC",F4576,1),0)+IFERROR(SEARCH("USD",F4576,1),0)</f>
        <v>0</v>
      </c>
    </row>
    <row r="4577" spans="20:28" x14ac:dyDescent="0.2">
      <c r="T4577" s="6">
        <f>+S4577*N4577</f>
        <v>0</v>
      </c>
      <c r="U4577" s="6">
        <f>+S4577*Q4577</f>
        <v>0</v>
      </c>
      <c r="V4577" s="1" t="str">
        <f>IF(AB4577=0,IFERROR(VLOOKUP(L4577,[1]listaMateriales!A:K,11,0),"-"),"Sin producto")</f>
        <v>Sin Producto</v>
      </c>
      <c r="W4577" s="6">
        <f>+IF(OR(K4577="27",K4577="28",K4577="29"),VLOOKUP(L4577,[1]listaMateriales!A:E,5,0),0)*N4577/1000</f>
        <v>0</v>
      </c>
      <c r="X4577" s="6">
        <f>+IF(W4577=0,0,T4577/W4577)</f>
        <v>0</v>
      </c>
      <c r="Y4577" s="1" t="str">
        <f>MID(L4577,14,1)</f>
        <v/>
      </c>
      <c r="Z4577" s="2" t="str">
        <f>IF(IFERROR(FIND("PUL",M4577,1),0)&gt;1,"pulido","no")</f>
        <v>no</v>
      </c>
      <c r="AA4577" s="2" t="str">
        <f>IF(IFERROR(FIND("BIOC",M4577,1),0)&gt;1,"BIOCITY","no")</f>
        <v>no</v>
      </c>
      <c r="AB4577" s="2">
        <f>IFERROR(SEARCH("INT",F4577,1),0)+IFERROR(SEARCH("DEV",F4577,1),0)+IFERROR(SEARCH("FC",F4577,1),0)+IFERROR(SEARCH("USD",F4577,1),0)</f>
        <v>0</v>
      </c>
    </row>
    <row r="4578" spans="20:28" x14ac:dyDescent="0.2">
      <c r="T4578" s="6">
        <f>+S4578*N4578</f>
        <v>0</v>
      </c>
      <c r="U4578" s="6">
        <f>+S4578*Q4578</f>
        <v>0</v>
      </c>
      <c r="V4578" s="1" t="str">
        <f>IF(AB4578=0,IFERROR(VLOOKUP(L4578,[1]listaMateriales!A:K,11,0),"-"),"Sin producto")</f>
        <v>Sin Producto</v>
      </c>
      <c r="W4578" s="6">
        <f>+IF(OR(K4578="27",K4578="28",K4578="29"),VLOOKUP(L4578,[1]listaMateriales!A:E,5,0),0)*N4578/1000</f>
        <v>0</v>
      </c>
      <c r="X4578" s="6">
        <f>+IF(W4578=0,0,T4578/W4578)</f>
        <v>0</v>
      </c>
      <c r="Y4578" s="1" t="str">
        <f>MID(L4578,14,1)</f>
        <v/>
      </c>
      <c r="Z4578" s="2" t="str">
        <f>IF(IFERROR(FIND("PUL",M4578,1),0)&gt;1,"pulido","no")</f>
        <v>no</v>
      </c>
      <c r="AA4578" s="2" t="str">
        <f>IF(IFERROR(FIND("BIOC",M4578,1),0)&gt;1,"BIOCITY","no")</f>
        <v>no</v>
      </c>
      <c r="AB4578" s="2">
        <f>IFERROR(SEARCH("INT",F4578,1),0)+IFERROR(SEARCH("DEV",F4578,1),0)+IFERROR(SEARCH("FC",F4578,1),0)+IFERROR(SEARCH("USD",F4578,1),0)</f>
        <v>0</v>
      </c>
    </row>
    <row r="4579" spans="20:28" x14ac:dyDescent="0.2">
      <c r="T4579" s="6">
        <f>+S4579*N4579</f>
        <v>0</v>
      </c>
      <c r="U4579" s="6">
        <f>+S4579*Q4579</f>
        <v>0</v>
      </c>
      <c r="V4579" s="1" t="str">
        <f>IF(AB4579=0,IFERROR(VLOOKUP(L4579,[1]listaMateriales!A:K,11,0),"-"),"Sin producto")</f>
        <v>Sin Producto</v>
      </c>
      <c r="W4579" s="6">
        <f>+IF(OR(K4579="27",K4579="28",K4579="29"),VLOOKUP(L4579,[1]listaMateriales!A:E,5,0),0)*N4579/1000</f>
        <v>0</v>
      </c>
      <c r="X4579" s="6">
        <f>+IF(W4579=0,0,T4579/W4579)</f>
        <v>0</v>
      </c>
      <c r="Y4579" s="1" t="str">
        <f>MID(L4579,14,1)</f>
        <v/>
      </c>
      <c r="Z4579" s="2" t="str">
        <f>IF(IFERROR(FIND("PUL",M4579,1),0)&gt;1,"pulido","no")</f>
        <v>no</v>
      </c>
      <c r="AA4579" s="2" t="str">
        <f>IF(IFERROR(FIND("BIOC",M4579,1),0)&gt;1,"BIOCITY","no")</f>
        <v>no</v>
      </c>
      <c r="AB4579" s="2">
        <f>IFERROR(SEARCH("INT",F4579,1),0)+IFERROR(SEARCH("DEV",F4579,1),0)+IFERROR(SEARCH("FC",F4579,1),0)+IFERROR(SEARCH("USD",F4579,1),0)</f>
        <v>0</v>
      </c>
    </row>
    <row r="4580" spans="20:28" x14ac:dyDescent="0.2">
      <c r="T4580" s="6">
        <f>+S4580*N4580</f>
        <v>0</v>
      </c>
      <c r="U4580" s="6">
        <f>+S4580*Q4580</f>
        <v>0</v>
      </c>
      <c r="V4580" s="1" t="str">
        <f>IF(AB4580=0,IFERROR(VLOOKUP(L4580,[1]listaMateriales!A:K,11,0),"-"),"Sin producto")</f>
        <v>Sin Producto</v>
      </c>
      <c r="W4580" s="6">
        <f>+IF(OR(K4580="27",K4580="28",K4580="29"),VLOOKUP(L4580,[1]listaMateriales!A:E,5,0),0)*N4580/1000</f>
        <v>0</v>
      </c>
      <c r="X4580" s="6">
        <f>+IF(W4580=0,0,T4580/W4580)</f>
        <v>0</v>
      </c>
      <c r="Y4580" s="1" t="str">
        <f>MID(L4580,14,1)</f>
        <v/>
      </c>
      <c r="Z4580" s="2" t="str">
        <f>IF(IFERROR(FIND("PUL",M4580,1),0)&gt;1,"pulido","no")</f>
        <v>no</v>
      </c>
      <c r="AA4580" s="2" t="str">
        <f>IF(IFERROR(FIND("BIOC",M4580,1),0)&gt;1,"BIOCITY","no")</f>
        <v>no</v>
      </c>
      <c r="AB4580" s="2">
        <f>IFERROR(SEARCH("INT",F4580,1),0)+IFERROR(SEARCH("DEV",F4580,1),0)+IFERROR(SEARCH("FC",F4580,1),0)+IFERROR(SEARCH("USD",F4580,1),0)</f>
        <v>0</v>
      </c>
    </row>
    <row r="4581" spans="20:28" x14ac:dyDescent="0.2">
      <c r="T4581" s="6">
        <f>+S4581*N4581</f>
        <v>0</v>
      </c>
      <c r="U4581" s="6">
        <f>+S4581*Q4581</f>
        <v>0</v>
      </c>
      <c r="V4581" s="1" t="str">
        <f>IF(AB4581=0,IFERROR(VLOOKUP(L4581,[1]listaMateriales!A:K,11,0),"-"),"Sin producto")</f>
        <v>Sin Producto</v>
      </c>
      <c r="W4581" s="6">
        <f>+IF(OR(K4581="27",K4581="28",K4581="29"),VLOOKUP(L4581,[1]listaMateriales!A:E,5,0),0)*N4581/1000</f>
        <v>0</v>
      </c>
      <c r="X4581" s="6">
        <f>+IF(W4581=0,0,T4581/W4581)</f>
        <v>0</v>
      </c>
      <c r="Y4581" s="1" t="str">
        <f>MID(L4581,14,1)</f>
        <v/>
      </c>
      <c r="Z4581" s="2" t="str">
        <f>IF(IFERROR(FIND("PUL",M4581,1),0)&gt;1,"pulido","no")</f>
        <v>no</v>
      </c>
      <c r="AA4581" s="2" t="str">
        <f>IF(IFERROR(FIND("BIOC",M4581,1),0)&gt;1,"BIOCITY","no")</f>
        <v>no</v>
      </c>
      <c r="AB4581" s="2">
        <f>IFERROR(SEARCH("INT",F4581,1),0)+IFERROR(SEARCH("DEV",F4581,1),0)+IFERROR(SEARCH("FC",F4581,1),0)+IFERROR(SEARCH("USD",F4581,1),0)</f>
        <v>0</v>
      </c>
    </row>
    <row r="4582" spans="20:28" x14ac:dyDescent="0.2">
      <c r="T4582" s="6">
        <f>+S4582*N4582</f>
        <v>0</v>
      </c>
      <c r="U4582" s="6">
        <f>+S4582*Q4582</f>
        <v>0</v>
      </c>
      <c r="V4582" s="1" t="str">
        <f>IF(AB4582=0,IFERROR(VLOOKUP(L4582,[1]listaMateriales!A:K,11,0),"-"),"Sin producto")</f>
        <v>Sin Producto</v>
      </c>
      <c r="W4582" s="6">
        <f>+IF(OR(K4582="27",K4582="28",K4582="29"),VLOOKUP(L4582,[1]listaMateriales!A:E,5,0),0)*N4582/1000</f>
        <v>0</v>
      </c>
      <c r="X4582" s="6">
        <f>+IF(W4582=0,0,T4582/W4582)</f>
        <v>0</v>
      </c>
      <c r="Y4582" s="1" t="str">
        <f>MID(L4582,14,1)</f>
        <v/>
      </c>
      <c r="Z4582" s="2" t="str">
        <f>IF(IFERROR(FIND("PUL",M4582,1),0)&gt;1,"pulido","no")</f>
        <v>no</v>
      </c>
      <c r="AA4582" s="2" t="str">
        <f>IF(IFERROR(FIND("BIOC",M4582,1),0)&gt;1,"BIOCITY","no")</f>
        <v>no</v>
      </c>
      <c r="AB4582" s="2">
        <f>IFERROR(SEARCH("INT",F4582,1),0)+IFERROR(SEARCH("DEV",F4582,1),0)+IFERROR(SEARCH("FC",F4582,1),0)+IFERROR(SEARCH("USD",F4582,1),0)</f>
        <v>0</v>
      </c>
    </row>
    <row r="4583" spans="20:28" x14ac:dyDescent="0.2">
      <c r="T4583" s="6">
        <f>+S4583*N4583</f>
        <v>0</v>
      </c>
      <c r="U4583" s="6">
        <f>+S4583*Q4583</f>
        <v>0</v>
      </c>
      <c r="V4583" s="1" t="str">
        <f>IF(AB4583=0,IFERROR(VLOOKUP(L4583,[1]listaMateriales!A:K,11,0),"-"),"Sin producto")</f>
        <v>Sin Producto</v>
      </c>
      <c r="W4583" s="6">
        <f>+IF(OR(K4583="27",K4583="28",K4583="29"),VLOOKUP(L4583,[1]listaMateriales!A:E,5,0),0)*N4583/1000</f>
        <v>0</v>
      </c>
      <c r="X4583" s="6">
        <f>+IF(W4583=0,0,T4583/W4583)</f>
        <v>0</v>
      </c>
      <c r="Y4583" s="1" t="str">
        <f>MID(L4583,14,1)</f>
        <v/>
      </c>
      <c r="Z4583" s="2" t="str">
        <f>IF(IFERROR(FIND("PUL",M4583,1),0)&gt;1,"pulido","no")</f>
        <v>no</v>
      </c>
      <c r="AA4583" s="2" t="str">
        <f>IF(IFERROR(FIND("BIOC",M4583,1),0)&gt;1,"BIOCITY","no")</f>
        <v>no</v>
      </c>
      <c r="AB4583" s="2">
        <f>IFERROR(SEARCH("INT",F4583,1),0)+IFERROR(SEARCH("DEV",F4583,1),0)+IFERROR(SEARCH("FC",F4583,1),0)+IFERROR(SEARCH("USD",F4583,1),0)</f>
        <v>0</v>
      </c>
    </row>
    <row r="4584" spans="20:28" x14ac:dyDescent="0.2">
      <c r="T4584" s="6">
        <f>+S4584*N4584</f>
        <v>0</v>
      </c>
      <c r="U4584" s="6">
        <f>+S4584*Q4584</f>
        <v>0</v>
      </c>
      <c r="V4584" s="1" t="str">
        <f>IF(AB4584=0,IFERROR(VLOOKUP(L4584,[1]listaMateriales!A:K,11,0),"-"),"Sin producto")</f>
        <v>Sin Producto</v>
      </c>
      <c r="W4584" s="6">
        <f>+IF(OR(K4584="27",K4584="28",K4584="29"),VLOOKUP(L4584,[1]listaMateriales!A:E,5,0),0)*N4584/1000</f>
        <v>0</v>
      </c>
      <c r="X4584" s="6">
        <f>+IF(W4584=0,0,T4584/W4584)</f>
        <v>0</v>
      </c>
      <c r="Y4584" s="1" t="str">
        <f>MID(L4584,14,1)</f>
        <v/>
      </c>
      <c r="Z4584" s="2" t="str">
        <f>IF(IFERROR(FIND("PUL",M4584,1),0)&gt;1,"pulido","no")</f>
        <v>no</v>
      </c>
      <c r="AA4584" s="2" t="str">
        <f>IF(IFERROR(FIND("BIOC",M4584,1),0)&gt;1,"BIOCITY","no")</f>
        <v>no</v>
      </c>
      <c r="AB4584" s="2">
        <f>IFERROR(SEARCH("INT",F4584,1),0)+IFERROR(SEARCH("DEV",F4584,1),0)+IFERROR(SEARCH("FC",F4584,1),0)+IFERROR(SEARCH("USD",F4584,1),0)</f>
        <v>0</v>
      </c>
    </row>
    <row r="4585" spans="20:28" x14ac:dyDescent="0.2">
      <c r="T4585" s="6">
        <f>+S4585*N4585</f>
        <v>0</v>
      </c>
      <c r="U4585" s="6">
        <f>+S4585*Q4585</f>
        <v>0</v>
      </c>
      <c r="V4585" s="1" t="str">
        <f>IF(AB4585=0,IFERROR(VLOOKUP(L4585,[1]listaMateriales!A:K,11,0),"-"),"Sin producto")</f>
        <v>Sin Producto</v>
      </c>
      <c r="W4585" s="6">
        <f>+IF(OR(K4585="27",K4585="28",K4585="29"),VLOOKUP(L4585,[1]listaMateriales!A:E,5,0),0)*N4585/1000</f>
        <v>0</v>
      </c>
      <c r="X4585" s="6">
        <f>+IF(W4585=0,0,T4585/W4585)</f>
        <v>0</v>
      </c>
      <c r="Y4585" s="1" t="str">
        <f>MID(L4585,14,1)</f>
        <v/>
      </c>
      <c r="Z4585" s="2" t="str">
        <f>IF(IFERROR(FIND("PUL",M4585,1),0)&gt;1,"pulido","no")</f>
        <v>no</v>
      </c>
      <c r="AA4585" s="2" t="str">
        <f>IF(IFERROR(FIND("BIOC",M4585,1),0)&gt;1,"BIOCITY","no")</f>
        <v>no</v>
      </c>
      <c r="AB4585" s="2">
        <f>IFERROR(SEARCH("INT",F4585,1),0)+IFERROR(SEARCH("DEV",F4585,1),0)+IFERROR(SEARCH("FC",F4585,1),0)+IFERROR(SEARCH("USD",F4585,1),0)</f>
        <v>0</v>
      </c>
    </row>
    <row r="4586" spans="20:28" x14ac:dyDescent="0.2">
      <c r="T4586" s="6">
        <f>+S4586*N4586</f>
        <v>0</v>
      </c>
      <c r="U4586" s="6">
        <f>+S4586*Q4586</f>
        <v>0</v>
      </c>
      <c r="V4586" s="1" t="str">
        <f>IF(AB4586=0,IFERROR(VLOOKUP(L4586,[1]listaMateriales!A:K,11,0),"-"),"Sin producto")</f>
        <v>Sin Producto</v>
      </c>
      <c r="W4586" s="6">
        <f>+IF(OR(K4586="27",K4586="28",K4586="29"),VLOOKUP(L4586,[1]listaMateriales!A:E,5,0),0)*N4586/1000</f>
        <v>0</v>
      </c>
      <c r="X4586" s="6">
        <f>+IF(W4586=0,0,T4586/W4586)</f>
        <v>0</v>
      </c>
      <c r="Y4586" s="1" t="str">
        <f>MID(L4586,14,1)</f>
        <v/>
      </c>
      <c r="Z4586" s="2" t="str">
        <f>IF(IFERROR(FIND("PUL",M4586,1),0)&gt;1,"pulido","no")</f>
        <v>no</v>
      </c>
      <c r="AA4586" s="2" t="str">
        <f>IF(IFERROR(FIND("BIOC",M4586,1),0)&gt;1,"BIOCITY","no")</f>
        <v>no</v>
      </c>
      <c r="AB4586" s="2">
        <f>IFERROR(SEARCH("INT",F4586,1),0)+IFERROR(SEARCH("DEV",F4586,1),0)+IFERROR(SEARCH("FC",F4586,1),0)+IFERROR(SEARCH("USD",F4586,1),0)</f>
        <v>0</v>
      </c>
    </row>
    <row r="4587" spans="20:28" x14ac:dyDescent="0.2">
      <c r="T4587" s="6">
        <f>+S4587*N4587</f>
        <v>0</v>
      </c>
      <c r="U4587" s="6">
        <f>+S4587*Q4587</f>
        <v>0</v>
      </c>
      <c r="V4587" s="1" t="str">
        <f>IF(AB4587=0,IFERROR(VLOOKUP(L4587,[1]listaMateriales!A:K,11,0),"-"),"Sin producto")</f>
        <v>Sin Producto</v>
      </c>
      <c r="W4587" s="6">
        <f>+IF(OR(K4587="27",K4587="28",K4587="29"),VLOOKUP(L4587,[1]listaMateriales!A:E,5,0),0)*N4587/1000</f>
        <v>0</v>
      </c>
      <c r="X4587" s="6">
        <f>+IF(W4587=0,0,T4587/W4587)</f>
        <v>0</v>
      </c>
      <c r="Y4587" s="1" t="str">
        <f>MID(L4587,14,1)</f>
        <v/>
      </c>
      <c r="Z4587" s="2" t="str">
        <f>IF(IFERROR(FIND("PUL",M4587,1),0)&gt;1,"pulido","no")</f>
        <v>no</v>
      </c>
      <c r="AA4587" s="2" t="str">
        <f>IF(IFERROR(FIND("BIOC",M4587,1),0)&gt;1,"BIOCITY","no")</f>
        <v>no</v>
      </c>
      <c r="AB4587" s="2">
        <f>IFERROR(SEARCH("INT",F4587,1),0)+IFERROR(SEARCH("DEV",F4587,1),0)+IFERROR(SEARCH("FC",F4587,1),0)+IFERROR(SEARCH("USD",F4587,1),0)</f>
        <v>0</v>
      </c>
    </row>
    <row r="4588" spans="20:28" x14ac:dyDescent="0.2">
      <c r="T4588" s="6">
        <f>+S4588*N4588</f>
        <v>0</v>
      </c>
      <c r="U4588" s="6">
        <f>+S4588*Q4588</f>
        <v>0</v>
      </c>
      <c r="V4588" s="1" t="str">
        <f>IF(AB4588=0,IFERROR(VLOOKUP(L4588,[1]listaMateriales!A:K,11,0),"-"),"Sin producto")</f>
        <v>Sin Producto</v>
      </c>
      <c r="W4588" s="6">
        <f>+IF(OR(K4588="27",K4588="28",K4588="29"),VLOOKUP(L4588,[1]listaMateriales!A:E,5,0),0)*N4588/1000</f>
        <v>0</v>
      </c>
      <c r="X4588" s="6">
        <f>+IF(W4588=0,0,T4588/W4588)</f>
        <v>0</v>
      </c>
      <c r="Y4588" s="1" t="str">
        <f>MID(L4588,14,1)</f>
        <v/>
      </c>
      <c r="Z4588" s="2" t="str">
        <f>IF(IFERROR(FIND("PUL",M4588,1),0)&gt;1,"pulido","no")</f>
        <v>no</v>
      </c>
      <c r="AA4588" s="2" t="str">
        <f>IF(IFERROR(FIND("BIOC",M4588,1),0)&gt;1,"BIOCITY","no")</f>
        <v>no</v>
      </c>
      <c r="AB4588" s="2">
        <f>IFERROR(SEARCH("INT",F4588,1),0)+IFERROR(SEARCH("DEV",F4588,1),0)+IFERROR(SEARCH("FC",F4588,1),0)+IFERROR(SEARCH("USD",F4588,1),0)</f>
        <v>0</v>
      </c>
    </row>
    <row r="4589" spans="20:28" x14ac:dyDescent="0.2">
      <c r="T4589" s="6">
        <f>+S4589*N4589</f>
        <v>0</v>
      </c>
      <c r="U4589" s="6">
        <f>+S4589*Q4589</f>
        <v>0</v>
      </c>
      <c r="V4589" s="1" t="str">
        <f>IF(AB4589=0,IFERROR(VLOOKUP(L4589,[1]listaMateriales!A:K,11,0),"-"),"Sin producto")</f>
        <v>Sin Producto</v>
      </c>
      <c r="W4589" s="6">
        <f>+IF(OR(K4589="27",K4589="28",K4589="29"),VLOOKUP(L4589,[1]listaMateriales!A:E,5,0),0)*N4589/1000</f>
        <v>0</v>
      </c>
      <c r="X4589" s="6">
        <f>+IF(W4589=0,0,T4589/W4589)</f>
        <v>0</v>
      </c>
      <c r="Y4589" s="1" t="str">
        <f>MID(L4589,14,1)</f>
        <v/>
      </c>
      <c r="Z4589" s="2" t="str">
        <f>IF(IFERROR(FIND("PUL",M4589,1),0)&gt;1,"pulido","no")</f>
        <v>no</v>
      </c>
      <c r="AA4589" s="2" t="str">
        <f>IF(IFERROR(FIND("BIOC",M4589,1),0)&gt;1,"BIOCITY","no")</f>
        <v>no</v>
      </c>
      <c r="AB4589" s="2">
        <f>IFERROR(SEARCH("INT",F4589,1),0)+IFERROR(SEARCH("DEV",F4589,1),0)+IFERROR(SEARCH("FC",F4589,1),0)+IFERROR(SEARCH("USD",F4589,1),0)</f>
        <v>0</v>
      </c>
    </row>
    <row r="4590" spans="20:28" x14ac:dyDescent="0.2">
      <c r="T4590" s="6">
        <f>+S4590*N4590</f>
        <v>0</v>
      </c>
      <c r="U4590" s="6">
        <f>+S4590*Q4590</f>
        <v>0</v>
      </c>
      <c r="V4590" s="1" t="str">
        <f>IF(AB4590=0,IFERROR(VLOOKUP(L4590,[1]listaMateriales!A:K,11,0),"-"),"Sin producto")</f>
        <v>Sin Producto</v>
      </c>
      <c r="W4590" s="6">
        <f>+IF(OR(K4590="27",K4590="28",K4590="29"),VLOOKUP(L4590,[1]listaMateriales!A:E,5,0),0)*N4590/1000</f>
        <v>0</v>
      </c>
      <c r="X4590" s="6">
        <f>+IF(W4590=0,0,T4590/W4590)</f>
        <v>0</v>
      </c>
      <c r="Y4590" s="1" t="str">
        <f>MID(L4590,14,1)</f>
        <v/>
      </c>
      <c r="Z4590" s="2" t="str">
        <f>IF(IFERROR(FIND("PUL",M4590,1),0)&gt;1,"pulido","no")</f>
        <v>no</v>
      </c>
      <c r="AA4590" s="2" t="str">
        <f>IF(IFERROR(FIND("BIOC",M4590,1),0)&gt;1,"BIOCITY","no")</f>
        <v>no</v>
      </c>
      <c r="AB4590" s="2">
        <f>IFERROR(SEARCH("INT",F4590,1),0)+IFERROR(SEARCH("DEV",F4590,1),0)+IFERROR(SEARCH("FC",F4590,1),0)+IFERROR(SEARCH("USD",F4590,1),0)</f>
        <v>0</v>
      </c>
    </row>
    <row r="4591" spans="20:28" x14ac:dyDescent="0.2">
      <c r="T4591" s="6">
        <f>+S4591*N4591</f>
        <v>0</v>
      </c>
      <c r="U4591" s="6">
        <f>+S4591*Q4591</f>
        <v>0</v>
      </c>
      <c r="V4591" s="1" t="str">
        <f>IF(AB4591=0,IFERROR(VLOOKUP(L4591,[1]listaMateriales!A:K,11,0),"-"),"Sin producto")</f>
        <v>Sin Producto</v>
      </c>
      <c r="W4591" s="6">
        <f>+IF(OR(K4591="27",K4591="28",K4591="29"),VLOOKUP(L4591,[1]listaMateriales!A:E,5,0),0)*N4591/1000</f>
        <v>0</v>
      </c>
      <c r="X4591" s="6">
        <f>+IF(W4591=0,0,T4591/W4591)</f>
        <v>0</v>
      </c>
      <c r="Y4591" s="1" t="str">
        <f>MID(L4591,14,1)</f>
        <v/>
      </c>
      <c r="Z4591" s="2" t="str">
        <f>IF(IFERROR(FIND("PUL",M4591,1),0)&gt;1,"pulido","no")</f>
        <v>no</v>
      </c>
      <c r="AA4591" s="2" t="str">
        <f>IF(IFERROR(FIND("BIOC",M4591,1),0)&gt;1,"BIOCITY","no")</f>
        <v>no</v>
      </c>
      <c r="AB4591" s="2">
        <f>IFERROR(SEARCH("INT",F4591,1),0)+IFERROR(SEARCH("DEV",F4591,1),0)+IFERROR(SEARCH("FC",F4591,1),0)+IFERROR(SEARCH("USD",F4591,1),0)</f>
        <v>0</v>
      </c>
    </row>
    <row r="4592" spans="20:28" x14ac:dyDescent="0.2">
      <c r="T4592" s="6">
        <f>+S4592*N4592</f>
        <v>0</v>
      </c>
      <c r="U4592" s="6">
        <f>+S4592*Q4592</f>
        <v>0</v>
      </c>
      <c r="V4592" s="1" t="str">
        <f>IF(AB4592=0,IFERROR(VLOOKUP(L4592,[1]listaMateriales!A:K,11,0),"-"),"Sin producto")</f>
        <v>Sin Producto</v>
      </c>
      <c r="W4592" s="6">
        <f>+IF(OR(K4592="27",K4592="28",K4592="29"),VLOOKUP(L4592,[1]listaMateriales!A:E,5,0),0)*N4592/1000</f>
        <v>0</v>
      </c>
      <c r="X4592" s="6">
        <f>+IF(W4592=0,0,T4592/W4592)</f>
        <v>0</v>
      </c>
      <c r="Y4592" s="1" t="str">
        <f>MID(L4592,14,1)</f>
        <v/>
      </c>
      <c r="Z4592" s="2" t="str">
        <f>IF(IFERROR(FIND("PUL",M4592,1),0)&gt;1,"pulido","no")</f>
        <v>no</v>
      </c>
      <c r="AA4592" s="2" t="str">
        <f>IF(IFERROR(FIND("BIOC",M4592,1),0)&gt;1,"BIOCITY","no")</f>
        <v>no</v>
      </c>
      <c r="AB4592" s="2">
        <f>IFERROR(SEARCH("INT",F4592,1),0)+IFERROR(SEARCH("DEV",F4592,1),0)+IFERROR(SEARCH("FC",F4592,1),0)+IFERROR(SEARCH("USD",F4592,1),0)</f>
        <v>0</v>
      </c>
    </row>
    <row r="4593" spans="20:28" x14ac:dyDescent="0.2">
      <c r="T4593" s="6">
        <f>+S4593*N4593</f>
        <v>0</v>
      </c>
      <c r="U4593" s="6">
        <f>+S4593*Q4593</f>
        <v>0</v>
      </c>
      <c r="V4593" s="1" t="str">
        <f>IF(AB4593=0,IFERROR(VLOOKUP(L4593,[1]listaMateriales!A:K,11,0),"-"),"Sin producto")</f>
        <v>Sin Producto</v>
      </c>
      <c r="W4593" s="6">
        <f>+IF(OR(K4593="27",K4593="28",K4593="29"),VLOOKUP(L4593,[1]listaMateriales!A:E,5,0),0)*N4593/1000</f>
        <v>0</v>
      </c>
      <c r="X4593" s="6">
        <f>+IF(W4593=0,0,T4593/W4593)</f>
        <v>0</v>
      </c>
      <c r="Y4593" s="1" t="str">
        <f>MID(L4593,14,1)</f>
        <v/>
      </c>
      <c r="Z4593" s="2" t="str">
        <f>IF(IFERROR(FIND("PUL",M4593,1),0)&gt;1,"pulido","no")</f>
        <v>no</v>
      </c>
      <c r="AA4593" s="2" t="str">
        <f>IF(IFERROR(FIND("BIOC",M4593,1),0)&gt;1,"BIOCITY","no")</f>
        <v>no</v>
      </c>
      <c r="AB4593" s="2">
        <f>IFERROR(SEARCH("INT",F4593,1),0)+IFERROR(SEARCH("DEV",F4593,1),0)+IFERROR(SEARCH("FC",F4593,1),0)+IFERROR(SEARCH("USD",F4593,1),0)</f>
        <v>0</v>
      </c>
    </row>
    <row r="4594" spans="20:28" x14ac:dyDescent="0.2">
      <c r="T4594" s="6">
        <f>+S4594*N4594</f>
        <v>0</v>
      </c>
      <c r="U4594" s="6">
        <f>+S4594*Q4594</f>
        <v>0</v>
      </c>
      <c r="V4594" s="1" t="str">
        <f>IF(AB4594=0,IFERROR(VLOOKUP(L4594,[1]listaMateriales!A:K,11,0),"-"),"Sin producto")</f>
        <v>Sin Producto</v>
      </c>
      <c r="W4594" s="6">
        <f>+IF(OR(K4594="27",K4594="28",K4594="29"),VLOOKUP(L4594,[1]listaMateriales!A:E,5,0),0)*N4594/1000</f>
        <v>0</v>
      </c>
      <c r="X4594" s="6">
        <f>+IF(W4594=0,0,T4594/W4594)</f>
        <v>0</v>
      </c>
      <c r="Y4594" s="1" t="str">
        <f>MID(L4594,14,1)</f>
        <v/>
      </c>
      <c r="Z4594" s="2" t="str">
        <f>IF(IFERROR(FIND("PUL",M4594,1),0)&gt;1,"pulido","no")</f>
        <v>no</v>
      </c>
      <c r="AA4594" s="2" t="str">
        <f>IF(IFERROR(FIND("BIOC",M4594,1),0)&gt;1,"BIOCITY","no")</f>
        <v>no</v>
      </c>
      <c r="AB4594" s="2">
        <f>IFERROR(SEARCH("INT",F4594,1),0)+IFERROR(SEARCH("DEV",F4594,1),0)+IFERROR(SEARCH("FC",F4594,1),0)+IFERROR(SEARCH("USD",F4594,1),0)</f>
        <v>0</v>
      </c>
    </row>
    <row r="4595" spans="20:28" x14ac:dyDescent="0.2">
      <c r="T4595" s="6">
        <f>+S4595*N4595</f>
        <v>0</v>
      </c>
      <c r="U4595" s="6">
        <f>+S4595*Q4595</f>
        <v>0</v>
      </c>
      <c r="V4595" s="1" t="str">
        <f>IF(AB4595=0,IFERROR(VLOOKUP(L4595,[1]listaMateriales!A:K,11,0),"-"),"Sin producto")</f>
        <v>Sin Producto</v>
      </c>
      <c r="W4595" s="6">
        <f>+IF(OR(K4595="27",K4595="28",K4595="29"),VLOOKUP(L4595,[1]listaMateriales!A:E,5,0),0)*N4595/1000</f>
        <v>0</v>
      </c>
      <c r="X4595" s="6">
        <f>+IF(W4595=0,0,T4595/W4595)</f>
        <v>0</v>
      </c>
      <c r="Y4595" s="1" t="str">
        <f>MID(L4595,14,1)</f>
        <v/>
      </c>
      <c r="Z4595" s="2" t="str">
        <f>IF(IFERROR(FIND("PUL",M4595,1),0)&gt;1,"pulido","no")</f>
        <v>no</v>
      </c>
      <c r="AA4595" s="2" t="str">
        <f>IF(IFERROR(FIND("BIOC",M4595,1),0)&gt;1,"BIOCITY","no")</f>
        <v>no</v>
      </c>
      <c r="AB4595" s="2">
        <f>IFERROR(SEARCH("INT",F4595,1),0)+IFERROR(SEARCH("DEV",F4595,1),0)+IFERROR(SEARCH("FC",F4595,1),0)+IFERROR(SEARCH("USD",F4595,1),0)</f>
        <v>0</v>
      </c>
    </row>
    <row r="4596" spans="20:28" x14ac:dyDescent="0.2">
      <c r="T4596" s="6">
        <f>+S4596*N4596</f>
        <v>0</v>
      </c>
      <c r="U4596" s="6">
        <f>+S4596*Q4596</f>
        <v>0</v>
      </c>
      <c r="V4596" s="1" t="str">
        <f>IF(AB4596=0,IFERROR(VLOOKUP(L4596,[1]listaMateriales!A:K,11,0),"-"),"Sin producto")</f>
        <v>Sin Producto</v>
      </c>
      <c r="W4596" s="6">
        <f>+IF(OR(K4596="27",K4596="28",K4596="29"),VLOOKUP(L4596,[1]listaMateriales!A:E,5,0),0)*N4596/1000</f>
        <v>0</v>
      </c>
      <c r="X4596" s="6">
        <f>+IF(W4596=0,0,T4596/W4596)</f>
        <v>0</v>
      </c>
      <c r="Y4596" s="1" t="str">
        <f>MID(L4596,14,1)</f>
        <v/>
      </c>
      <c r="Z4596" s="2" t="str">
        <f>IF(IFERROR(FIND("PUL",M4596,1),0)&gt;1,"pulido","no")</f>
        <v>no</v>
      </c>
      <c r="AA4596" s="2" t="str">
        <f>IF(IFERROR(FIND("BIOC",M4596,1),0)&gt;1,"BIOCITY","no")</f>
        <v>no</v>
      </c>
      <c r="AB4596" s="2">
        <f>IFERROR(SEARCH("INT",F4596,1),0)+IFERROR(SEARCH("DEV",F4596,1),0)+IFERROR(SEARCH("FC",F4596,1),0)+IFERROR(SEARCH("USD",F4596,1),0)</f>
        <v>0</v>
      </c>
    </row>
    <row r="4597" spans="20:28" x14ac:dyDescent="0.2">
      <c r="T4597" s="6">
        <f>+S4597*N4597</f>
        <v>0</v>
      </c>
      <c r="U4597" s="6">
        <f>+S4597*Q4597</f>
        <v>0</v>
      </c>
      <c r="V4597" s="1" t="str">
        <f>IF(AB4597=0,IFERROR(VLOOKUP(L4597,[1]listaMateriales!A:K,11,0),"-"),"Sin producto")</f>
        <v>Sin Producto</v>
      </c>
      <c r="W4597" s="6">
        <f>+IF(OR(K4597="27",K4597="28",K4597="29"),VLOOKUP(L4597,[1]listaMateriales!A:E,5,0),0)*N4597/1000</f>
        <v>0</v>
      </c>
      <c r="X4597" s="6">
        <f>+IF(W4597=0,0,T4597/W4597)</f>
        <v>0</v>
      </c>
      <c r="Y4597" s="1" t="str">
        <f>MID(L4597,14,1)</f>
        <v/>
      </c>
      <c r="Z4597" s="2" t="str">
        <f>IF(IFERROR(FIND("PUL",M4597,1),0)&gt;1,"pulido","no")</f>
        <v>no</v>
      </c>
      <c r="AA4597" s="2" t="str">
        <f>IF(IFERROR(FIND("BIOC",M4597,1),0)&gt;1,"BIOCITY","no")</f>
        <v>no</v>
      </c>
      <c r="AB4597" s="2">
        <f>IFERROR(SEARCH("INT",F4597,1),0)+IFERROR(SEARCH("DEV",F4597,1),0)+IFERROR(SEARCH("FC",F4597,1),0)+IFERROR(SEARCH("USD",F4597,1),0)</f>
        <v>0</v>
      </c>
    </row>
    <row r="4598" spans="20:28" x14ac:dyDescent="0.2">
      <c r="T4598" s="6">
        <f>+S4598*N4598</f>
        <v>0</v>
      </c>
      <c r="U4598" s="6">
        <f>+S4598*Q4598</f>
        <v>0</v>
      </c>
      <c r="V4598" s="1" t="str">
        <f>IF(AB4598=0,IFERROR(VLOOKUP(L4598,[1]listaMateriales!A:K,11,0),"-"),"Sin producto")</f>
        <v>Sin Producto</v>
      </c>
      <c r="W4598" s="6">
        <f>+IF(OR(K4598="27",K4598="28",K4598="29"),VLOOKUP(L4598,[1]listaMateriales!A:E,5,0),0)*N4598/1000</f>
        <v>0</v>
      </c>
      <c r="X4598" s="6">
        <f>+IF(W4598=0,0,T4598/W4598)</f>
        <v>0</v>
      </c>
      <c r="Y4598" s="1" t="str">
        <f>MID(L4598,14,1)</f>
        <v/>
      </c>
      <c r="Z4598" s="2" t="str">
        <f>IF(IFERROR(FIND("PUL",M4598,1),0)&gt;1,"pulido","no")</f>
        <v>no</v>
      </c>
      <c r="AA4598" s="2" t="str">
        <f>IF(IFERROR(FIND("BIOC",M4598,1),0)&gt;1,"BIOCITY","no")</f>
        <v>no</v>
      </c>
      <c r="AB4598" s="2">
        <f>IFERROR(SEARCH("INT",F4598,1),0)+IFERROR(SEARCH("DEV",F4598,1),0)+IFERROR(SEARCH("FC",F4598,1),0)+IFERROR(SEARCH("USD",F4598,1),0)</f>
        <v>0</v>
      </c>
    </row>
    <row r="4599" spans="20:28" x14ac:dyDescent="0.2">
      <c r="T4599" s="6">
        <f>+S4599*N4599</f>
        <v>0</v>
      </c>
      <c r="U4599" s="6">
        <f>+S4599*Q4599</f>
        <v>0</v>
      </c>
      <c r="V4599" s="1" t="str">
        <f>IF(AB4599=0,IFERROR(VLOOKUP(L4599,[1]listaMateriales!A:K,11,0),"-"),"Sin producto")</f>
        <v>Sin Producto</v>
      </c>
      <c r="W4599" s="6">
        <f>+IF(OR(K4599="27",K4599="28",K4599="29"),VLOOKUP(L4599,[1]listaMateriales!A:E,5,0),0)*N4599/1000</f>
        <v>0</v>
      </c>
      <c r="X4599" s="6">
        <f>+IF(W4599=0,0,T4599/W4599)</f>
        <v>0</v>
      </c>
      <c r="Y4599" s="1" t="str">
        <f>MID(L4599,14,1)</f>
        <v/>
      </c>
      <c r="Z4599" s="2" t="str">
        <f>IF(IFERROR(FIND("PUL",M4599,1),0)&gt;1,"pulido","no")</f>
        <v>no</v>
      </c>
      <c r="AA4599" s="2" t="str">
        <f>IF(IFERROR(FIND("BIOC",M4599,1),0)&gt;1,"BIOCITY","no")</f>
        <v>no</v>
      </c>
      <c r="AB4599" s="2">
        <f>IFERROR(SEARCH("INT",F4599,1),0)+IFERROR(SEARCH("DEV",F4599,1),0)+IFERROR(SEARCH("FC",F4599,1),0)+IFERROR(SEARCH("USD",F4599,1),0)</f>
        <v>0</v>
      </c>
    </row>
    <row r="4600" spans="20:28" x14ac:dyDescent="0.2">
      <c r="T4600" s="6">
        <f>+S4600*N4600</f>
        <v>0</v>
      </c>
      <c r="U4600" s="6">
        <f>+S4600*Q4600</f>
        <v>0</v>
      </c>
      <c r="V4600" s="1" t="str">
        <f>IF(AB4600=0,IFERROR(VLOOKUP(L4600,[1]listaMateriales!A:K,11,0),"-"),"Sin producto")</f>
        <v>Sin Producto</v>
      </c>
      <c r="W4600" s="6">
        <f>+IF(OR(K4600="27",K4600="28",K4600="29"),VLOOKUP(L4600,[1]listaMateriales!A:E,5,0),0)*N4600/1000</f>
        <v>0</v>
      </c>
      <c r="X4600" s="6">
        <f>+IF(W4600=0,0,T4600/W4600)</f>
        <v>0</v>
      </c>
      <c r="Y4600" s="1" t="str">
        <f>MID(L4600,14,1)</f>
        <v/>
      </c>
      <c r="Z4600" s="2" t="str">
        <f>IF(IFERROR(FIND("PUL",M4600,1),0)&gt;1,"pulido","no")</f>
        <v>no</v>
      </c>
      <c r="AA4600" s="2" t="str">
        <f>IF(IFERROR(FIND("BIOC",M4600,1),0)&gt;1,"BIOCITY","no")</f>
        <v>no</v>
      </c>
      <c r="AB4600" s="2">
        <f>IFERROR(SEARCH("INT",F4600,1),0)+IFERROR(SEARCH("DEV",F4600,1),0)+IFERROR(SEARCH("FC",F4600,1),0)+IFERROR(SEARCH("USD",F4600,1),0)</f>
        <v>0</v>
      </c>
    </row>
    <row r="4601" spans="20:28" x14ac:dyDescent="0.2">
      <c r="T4601" s="6">
        <f>+S4601*N4601</f>
        <v>0</v>
      </c>
      <c r="U4601" s="6">
        <f>+S4601*Q4601</f>
        <v>0</v>
      </c>
      <c r="V4601" s="1" t="str">
        <f>IF(AB4601=0,IFERROR(VLOOKUP(L4601,[1]listaMateriales!A:K,11,0),"-"),"Sin producto")</f>
        <v>Sin Producto</v>
      </c>
      <c r="W4601" s="6">
        <f>+IF(OR(K4601="27",K4601="28",K4601="29"),VLOOKUP(L4601,[1]listaMateriales!A:E,5,0),0)*N4601/1000</f>
        <v>0</v>
      </c>
      <c r="X4601" s="6">
        <f>+IF(W4601=0,0,T4601/W4601)</f>
        <v>0</v>
      </c>
      <c r="Y4601" s="1" t="str">
        <f>MID(L4601,14,1)</f>
        <v/>
      </c>
      <c r="Z4601" s="2" t="str">
        <f>IF(IFERROR(FIND("PUL",M4601,1),0)&gt;1,"pulido","no")</f>
        <v>no</v>
      </c>
      <c r="AA4601" s="2" t="str">
        <f>IF(IFERROR(FIND("BIOC",M4601,1),0)&gt;1,"BIOCITY","no")</f>
        <v>no</v>
      </c>
      <c r="AB4601" s="2">
        <f>IFERROR(SEARCH("INT",F4601,1),0)+IFERROR(SEARCH("DEV",F4601,1),0)+IFERROR(SEARCH("FC",F4601,1),0)+IFERROR(SEARCH("USD",F4601,1),0)</f>
        <v>0</v>
      </c>
    </row>
    <row r="4602" spans="20:28" x14ac:dyDescent="0.2">
      <c r="T4602" s="6">
        <f>+S4602*N4602</f>
        <v>0</v>
      </c>
      <c r="U4602" s="6">
        <f>+S4602*Q4602</f>
        <v>0</v>
      </c>
      <c r="V4602" s="1" t="str">
        <f>IF(AB4602=0,IFERROR(VLOOKUP(L4602,[1]listaMateriales!A:K,11,0),"-"),"Sin producto")</f>
        <v>Sin Producto</v>
      </c>
      <c r="W4602" s="6">
        <f>+IF(OR(K4602="27",K4602="28",K4602="29"),VLOOKUP(L4602,[1]listaMateriales!A:E,5,0),0)*N4602/1000</f>
        <v>0</v>
      </c>
      <c r="X4602" s="6">
        <f>+IF(W4602=0,0,T4602/W4602)</f>
        <v>0</v>
      </c>
      <c r="Y4602" s="1" t="str">
        <f>MID(L4602,14,1)</f>
        <v/>
      </c>
      <c r="Z4602" s="2" t="str">
        <f>IF(IFERROR(FIND("PUL",M4602,1),0)&gt;1,"pulido","no")</f>
        <v>no</v>
      </c>
      <c r="AA4602" s="2" t="str">
        <f>IF(IFERROR(FIND("BIOC",M4602,1),0)&gt;1,"BIOCITY","no")</f>
        <v>no</v>
      </c>
      <c r="AB4602" s="2">
        <f>IFERROR(SEARCH("INT",F4602,1),0)+IFERROR(SEARCH("DEV",F4602,1),0)+IFERROR(SEARCH("FC",F4602,1),0)+IFERROR(SEARCH("USD",F4602,1),0)</f>
        <v>0</v>
      </c>
    </row>
    <row r="4603" spans="20:28" x14ac:dyDescent="0.2">
      <c r="T4603" s="6">
        <f>+S4603*N4603</f>
        <v>0</v>
      </c>
      <c r="U4603" s="6">
        <f>+S4603*Q4603</f>
        <v>0</v>
      </c>
      <c r="V4603" s="1" t="str">
        <f>IF(AB4603=0,IFERROR(VLOOKUP(L4603,[1]listaMateriales!A:K,11,0),"-"),"Sin producto")</f>
        <v>Sin Producto</v>
      </c>
      <c r="W4603" s="6">
        <f>+IF(OR(K4603="27",K4603="28",K4603="29"),VLOOKUP(L4603,[1]listaMateriales!A:E,5,0),0)*N4603/1000</f>
        <v>0</v>
      </c>
      <c r="X4603" s="6">
        <f>+IF(W4603=0,0,T4603/W4603)</f>
        <v>0</v>
      </c>
      <c r="Y4603" s="1" t="str">
        <f>MID(L4603,14,1)</f>
        <v/>
      </c>
      <c r="Z4603" s="2" t="str">
        <f>IF(IFERROR(FIND("PUL",M4603,1),0)&gt;1,"pulido","no")</f>
        <v>no</v>
      </c>
      <c r="AA4603" s="2" t="str">
        <f>IF(IFERROR(FIND("BIOC",M4603,1),0)&gt;1,"BIOCITY","no")</f>
        <v>no</v>
      </c>
      <c r="AB4603" s="2">
        <f>IFERROR(SEARCH("INT",F4603,1),0)+IFERROR(SEARCH("DEV",F4603,1),0)+IFERROR(SEARCH("FC",F4603,1),0)+IFERROR(SEARCH("USD",F4603,1),0)</f>
        <v>0</v>
      </c>
    </row>
    <row r="4604" spans="20:28" x14ac:dyDescent="0.2">
      <c r="T4604" s="6">
        <f>+S4604*N4604</f>
        <v>0</v>
      </c>
      <c r="U4604" s="6">
        <f>+S4604*Q4604</f>
        <v>0</v>
      </c>
      <c r="V4604" s="1" t="str">
        <f>IF(AB4604=0,IFERROR(VLOOKUP(L4604,[1]listaMateriales!A:K,11,0),"-"),"Sin producto")</f>
        <v>Sin Producto</v>
      </c>
      <c r="W4604" s="6">
        <f>+IF(OR(K4604="27",K4604="28",K4604="29"),VLOOKUP(L4604,[1]listaMateriales!A:E,5,0),0)*N4604/1000</f>
        <v>0</v>
      </c>
      <c r="X4604" s="6">
        <f>+IF(W4604=0,0,T4604/W4604)</f>
        <v>0</v>
      </c>
      <c r="Y4604" s="1" t="str">
        <f>MID(L4604,14,1)</f>
        <v/>
      </c>
      <c r="Z4604" s="2" t="str">
        <f>IF(IFERROR(FIND("PUL",M4604,1),0)&gt;1,"pulido","no")</f>
        <v>no</v>
      </c>
      <c r="AA4604" s="2" t="str">
        <f>IF(IFERROR(FIND("BIOC",M4604,1),0)&gt;1,"BIOCITY","no")</f>
        <v>no</v>
      </c>
      <c r="AB4604" s="2">
        <f>IFERROR(SEARCH("INT",F4604,1),0)+IFERROR(SEARCH("DEV",F4604,1),0)+IFERROR(SEARCH("FC",F4604,1),0)+IFERROR(SEARCH("USD",F4604,1),0)</f>
        <v>0</v>
      </c>
    </row>
    <row r="4605" spans="20:28" x14ac:dyDescent="0.2">
      <c r="T4605" s="6">
        <f>+S4605*N4605</f>
        <v>0</v>
      </c>
      <c r="U4605" s="6">
        <f>+S4605*Q4605</f>
        <v>0</v>
      </c>
      <c r="V4605" s="1" t="str">
        <f>IF(AB4605=0,IFERROR(VLOOKUP(L4605,[1]listaMateriales!A:K,11,0),"-"),"Sin producto")</f>
        <v>Sin Producto</v>
      </c>
      <c r="W4605" s="6">
        <f>+IF(OR(K4605="27",K4605="28",K4605="29"),VLOOKUP(L4605,[1]listaMateriales!A:E,5,0),0)*N4605/1000</f>
        <v>0</v>
      </c>
      <c r="X4605" s="6">
        <f>+IF(W4605=0,0,T4605/W4605)</f>
        <v>0</v>
      </c>
      <c r="Y4605" s="1" t="str">
        <f>MID(L4605,14,1)</f>
        <v/>
      </c>
      <c r="Z4605" s="2" t="str">
        <f>IF(IFERROR(FIND("PUL",M4605,1),0)&gt;1,"pulido","no")</f>
        <v>no</v>
      </c>
      <c r="AA4605" s="2" t="str">
        <f>IF(IFERROR(FIND("BIOC",M4605,1),0)&gt;1,"BIOCITY","no")</f>
        <v>no</v>
      </c>
      <c r="AB4605" s="2">
        <f>IFERROR(SEARCH("INT",F4605,1),0)+IFERROR(SEARCH("DEV",F4605,1),0)+IFERROR(SEARCH("FC",F4605,1),0)+IFERROR(SEARCH("USD",F4605,1),0)</f>
        <v>0</v>
      </c>
    </row>
    <row r="4606" spans="20:28" x14ac:dyDescent="0.2">
      <c r="T4606" s="6">
        <f>+S4606*N4606</f>
        <v>0</v>
      </c>
      <c r="U4606" s="6">
        <f>+S4606*Q4606</f>
        <v>0</v>
      </c>
      <c r="V4606" s="1" t="str">
        <f>IF(AB4606=0,IFERROR(VLOOKUP(L4606,[1]listaMateriales!A:K,11,0),"-"),"Sin producto")</f>
        <v>Sin Producto</v>
      </c>
      <c r="W4606" s="6">
        <f>+IF(OR(K4606="27",K4606="28",K4606="29"),VLOOKUP(L4606,[1]listaMateriales!A:E,5,0),0)*N4606/1000</f>
        <v>0</v>
      </c>
      <c r="X4606" s="6">
        <f>+IF(W4606=0,0,T4606/W4606)</f>
        <v>0</v>
      </c>
      <c r="Y4606" s="1" t="str">
        <f>MID(L4606,14,1)</f>
        <v/>
      </c>
      <c r="Z4606" s="2" t="str">
        <f>IF(IFERROR(FIND("PUL",M4606,1),0)&gt;1,"pulido","no")</f>
        <v>no</v>
      </c>
      <c r="AA4606" s="2" t="str">
        <f>IF(IFERROR(FIND("BIOC",M4606,1),0)&gt;1,"BIOCITY","no")</f>
        <v>no</v>
      </c>
      <c r="AB4606" s="2">
        <f>IFERROR(SEARCH("INT",F4606,1),0)+IFERROR(SEARCH("DEV",F4606,1),0)+IFERROR(SEARCH("FC",F4606,1),0)+IFERROR(SEARCH("USD",F4606,1),0)</f>
        <v>0</v>
      </c>
    </row>
    <row r="4607" spans="20:28" x14ac:dyDescent="0.2">
      <c r="T4607" s="6">
        <f>+S4607*N4607</f>
        <v>0</v>
      </c>
      <c r="U4607" s="6">
        <f>+S4607*Q4607</f>
        <v>0</v>
      </c>
      <c r="V4607" s="1" t="str">
        <f>IF(AB4607=0,IFERROR(VLOOKUP(L4607,[1]listaMateriales!A:K,11,0),"-"),"Sin producto")</f>
        <v>Sin Producto</v>
      </c>
      <c r="W4607" s="6">
        <f>+IF(OR(K4607="27",K4607="28",K4607="29"),VLOOKUP(L4607,[1]listaMateriales!A:E,5,0),0)*N4607/1000</f>
        <v>0</v>
      </c>
      <c r="X4607" s="6">
        <f>+IF(W4607=0,0,T4607/W4607)</f>
        <v>0</v>
      </c>
      <c r="Y4607" s="1" t="str">
        <f>MID(L4607,14,1)</f>
        <v/>
      </c>
      <c r="Z4607" s="2" t="str">
        <f>IF(IFERROR(FIND("PUL",M4607,1),0)&gt;1,"pulido","no")</f>
        <v>no</v>
      </c>
      <c r="AA4607" s="2" t="str">
        <f>IF(IFERROR(FIND("BIOC",M4607,1),0)&gt;1,"BIOCITY","no")</f>
        <v>no</v>
      </c>
      <c r="AB4607" s="2">
        <f>IFERROR(SEARCH("INT",F4607,1),0)+IFERROR(SEARCH("DEV",F4607,1),0)+IFERROR(SEARCH("FC",F4607,1),0)+IFERROR(SEARCH("USD",F4607,1),0)</f>
        <v>0</v>
      </c>
    </row>
    <row r="4608" spans="20:28" x14ac:dyDescent="0.2">
      <c r="T4608" s="6">
        <f>+S4608*N4608</f>
        <v>0</v>
      </c>
      <c r="U4608" s="6">
        <f>+S4608*Q4608</f>
        <v>0</v>
      </c>
      <c r="V4608" s="1" t="str">
        <f>IF(AB4608=0,IFERROR(VLOOKUP(L4608,[1]listaMateriales!A:K,11,0),"-"),"Sin producto")</f>
        <v>Sin Producto</v>
      </c>
      <c r="W4608" s="6">
        <f>+IF(OR(K4608="27",K4608="28",K4608="29"),VLOOKUP(L4608,[1]listaMateriales!A:E,5,0),0)*N4608/1000</f>
        <v>0</v>
      </c>
      <c r="X4608" s="6">
        <f>+IF(W4608=0,0,T4608/W4608)</f>
        <v>0</v>
      </c>
      <c r="Y4608" s="1" t="str">
        <f>MID(L4608,14,1)</f>
        <v/>
      </c>
      <c r="Z4608" s="2" t="str">
        <f>IF(IFERROR(FIND("PUL",M4608,1),0)&gt;1,"pulido","no")</f>
        <v>no</v>
      </c>
      <c r="AA4608" s="2" t="str">
        <f>IF(IFERROR(FIND("BIOC",M4608,1),0)&gt;1,"BIOCITY","no")</f>
        <v>no</v>
      </c>
      <c r="AB4608" s="2">
        <f>IFERROR(SEARCH("INT",F4608,1),0)+IFERROR(SEARCH("DEV",F4608,1),0)+IFERROR(SEARCH("FC",F4608,1),0)+IFERROR(SEARCH("USD",F4608,1),0)</f>
        <v>0</v>
      </c>
    </row>
    <row r="4609" spans="20:28" x14ac:dyDescent="0.2">
      <c r="T4609" s="6">
        <f>+S4609*N4609</f>
        <v>0</v>
      </c>
      <c r="U4609" s="6">
        <f>+S4609*Q4609</f>
        <v>0</v>
      </c>
      <c r="V4609" s="1" t="str">
        <f>IF(AB4609=0,IFERROR(VLOOKUP(L4609,[1]listaMateriales!A:K,11,0),"-"),"Sin producto")</f>
        <v>Sin Producto</v>
      </c>
      <c r="W4609" s="6">
        <f>+IF(OR(K4609="27",K4609="28",K4609="29"),VLOOKUP(L4609,[1]listaMateriales!A:E,5,0),0)*N4609/1000</f>
        <v>0</v>
      </c>
      <c r="X4609" s="6">
        <f>+IF(W4609=0,0,T4609/W4609)</f>
        <v>0</v>
      </c>
      <c r="Y4609" s="1" t="str">
        <f>MID(L4609,14,1)</f>
        <v/>
      </c>
      <c r="Z4609" s="2" t="str">
        <f>IF(IFERROR(FIND("PUL",M4609,1),0)&gt;1,"pulido","no")</f>
        <v>no</v>
      </c>
      <c r="AA4609" s="2" t="str">
        <f>IF(IFERROR(FIND("BIOC",M4609,1),0)&gt;1,"BIOCITY","no")</f>
        <v>no</v>
      </c>
      <c r="AB4609" s="2">
        <f>IFERROR(SEARCH("INT",F4609,1),0)+IFERROR(SEARCH("DEV",F4609,1),0)+IFERROR(SEARCH("FC",F4609,1),0)+IFERROR(SEARCH("USD",F4609,1),0)</f>
        <v>0</v>
      </c>
    </row>
    <row r="4610" spans="20:28" x14ac:dyDescent="0.2">
      <c r="T4610" s="6">
        <f>+S4610*N4610</f>
        <v>0</v>
      </c>
      <c r="U4610" s="6">
        <f>+S4610*Q4610</f>
        <v>0</v>
      </c>
      <c r="V4610" s="1" t="str">
        <f>IF(AB4610=0,IFERROR(VLOOKUP(L4610,[1]listaMateriales!A:K,11,0),"-"),"Sin producto")</f>
        <v>Sin Producto</v>
      </c>
      <c r="W4610" s="6">
        <f>+IF(OR(K4610="27",K4610="28",K4610="29"),VLOOKUP(L4610,[1]listaMateriales!A:E,5,0),0)*N4610/1000</f>
        <v>0</v>
      </c>
      <c r="X4610" s="6">
        <f>+IF(W4610=0,0,T4610/W4610)</f>
        <v>0</v>
      </c>
      <c r="Y4610" s="1" t="str">
        <f>MID(L4610,14,1)</f>
        <v/>
      </c>
      <c r="Z4610" s="2" t="str">
        <f>IF(IFERROR(FIND("PUL",M4610,1),0)&gt;1,"pulido","no")</f>
        <v>no</v>
      </c>
      <c r="AA4610" s="2" t="str">
        <f>IF(IFERROR(FIND("BIOC",M4610,1),0)&gt;1,"BIOCITY","no")</f>
        <v>no</v>
      </c>
      <c r="AB4610" s="2">
        <f>IFERROR(SEARCH("INT",F4610,1),0)+IFERROR(SEARCH("DEV",F4610,1),0)+IFERROR(SEARCH("FC",F4610,1),0)+IFERROR(SEARCH("USD",F4610,1),0)</f>
        <v>0</v>
      </c>
    </row>
    <row r="4611" spans="20:28" x14ac:dyDescent="0.2">
      <c r="T4611" s="6">
        <f>+S4611*N4611</f>
        <v>0</v>
      </c>
      <c r="U4611" s="6">
        <f>+S4611*Q4611</f>
        <v>0</v>
      </c>
      <c r="V4611" s="1" t="str">
        <f>IF(AB4611=0,IFERROR(VLOOKUP(L4611,[1]listaMateriales!A:K,11,0),"-"),"Sin producto")</f>
        <v>Sin Producto</v>
      </c>
      <c r="W4611" s="6">
        <f>+IF(OR(K4611="27",K4611="28",K4611="29"),VLOOKUP(L4611,[1]listaMateriales!A:E,5,0),0)*N4611/1000</f>
        <v>0</v>
      </c>
      <c r="X4611" s="6">
        <f>+IF(W4611=0,0,T4611/W4611)</f>
        <v>0</v>
      </c>
      <c r="Y4611" s="1" t="str">
        <f>MID(L4611,14,1)</f>
        <v/>
      </c>
      <c r="Z4611" s="2" t="str">
        <f>IF(IFERROR(FIND("PUL",M4611,1),0)&gt;1,"pulido","no")</f>
        <v>no</v>
      </c>
      <c r="AA4611" s="2" t="str">
        <f>IF(IFERROR(FIND("BIOC",M4611,1),0)&gt;1,"BIOCITY","no")</f>
        <v>no</v>
      </c>
      <c r="AB4611" s="2">
        <f>IFERROR(SEARCH("INT",F4611,1),0)+IFERROR(SEARCH("DEV",F4611,1),0)+IFERROR(SEARCH("FC",F4611,1),0)+IFERROR(SEARCH("USD",F4611,1),0)</f>
        <v>0</v>
      </c>
    </row>
    <row r="4612" spans="20:28" x14ac:dyDescent="0.2">
      <c r="T4612" s="6">
        <f>+S4612*N4612</f>
        <v>0</v>
      </c>
      <c r="U4612" s="6">
        <f>+S4612*Q4612</f>
        <v>0</v>
      </c>
      <c r="V4612" s="1" t="str">
        <f>IF(AB4612=0,IFERROR(VLOOKUP(L4612,[1]listaMateriales!A:K,11,0),"-"),"Sin producto")</f>
        <v>Sin Producto</v>
      </c>
      <c r="W4612" s="6">
        <f>+IF(OR(K4612="27",K4612="28",K4612="29"),VLOOKUP(L4612,[1]listaMateriales!A:E,5,0),0)*N4612/1000</f>
        <v>0</v>
      </c>
      <c r="X4612" s="6">
        <f>+IF(W4612=0,0,T4612/W4612)</f>
        <v>0</v>
      </c>
      <c r="Y4612" s="1" t="str">
        <f>MID(L4612,14,1)</f>
        <v/>
      </c>
      <c r="Z4612" s="2" t="str">
        <f>IF(IFERROR(FIND("PUL",M4612,1),0)&gt;1,"pulido","no")</f>
        <v>no</v>
      </c>
      <c r="AA4612" s="2" t="str">
        <f>IF(IFERROR(FIND("BIOC",M4612,1),0)&gt;1,"BIOCITY","no")</f>
        <v>no</v>
      </c>
      <c r="AB4612" s="2">
        <f>IFERROR(SEARCH("INT",F4612,1),0)+IFERROR(SEARCH("DEV",F4612,1),0)+IFERROR(SEARCH("FC",F4612,1),0)+IFERROR(SEARCH("USD",F4612,1),0)</f>
        <v>0</v>
      </c>
    </row>
    <row r="4613" spans="20:28" x14ac:dyDescent="0.2">
      <c r="T4613" s="6">
        <f>+S4613*N4613</f>
        <v>0</v>
      </c>
      <c r="U4613" s="6">
        <f>+S4613*Q4613</f>
        <v>0</v>
      </c>
      <c r="V4613" s="1" t="str">
        <f>IF(AB4613=0,IFERROR(VLOOKUP(L4613,[1]listaMateriales!A:K,11,0),"-"),"Sin producto")</f>
        <v>Sin Producto</v>
      </c>
      <c r="W4613" s="6">
        <f>+IF(OR(K4613="27",K4613="28",K4613="29"),VLOOKUP(L4613,[1]listaMateriales!A:E,5,0),0)*N4613/1000</f>
        <v>0</v>
      </c>
      <c r="X4613" s="6">
        <f>+IF(W4613=0,0,T4613/W4613)</f>
        <v>0</v>
      </c>
      <c r="Y4613" s="1" t="str">
        <f>MID(L4613,14,1)</f>
        <v/>
      </c>
      <c r="Z4613" s="2" t="str">
        <f>IF(IFERROR(FIND("PUL",M4613,1),0)&gt;1,"pulido","no")</f>
        <v>no</v>
      </c>
      <c r="AA4613" s="2" t="str">
        <f>IF(IFERROR(FIND("BIOC",M4613,1),0)&gt;1,"BIOCITY","no")</f>
        <v>no</v>
      </c>
      <c r="AB4613" s="2">
        <f>IFERROR(SEARCH("INT",F4613,1),0)+IFERROR(SEARCH("DEV",F4613,1),0)+IFERROR(SEARCH("FC",F4613,1),0)+IFERROR(SEARCH("USD",F4613,1),0)</f>
        <v>0</v>
      </c>
    </row>
    <row r="4614" spans="20:28" x14ac:dyDescent="0.2">
      <c r="T4614" s="6">
        <f>+S4614*N4614</f>
        <v>0</v>
      </c>
      <c r="U4614" s="6">
        <f>+S4614*Q4614</f>
        <v>0</v>
      </c>
      <c r="V4614" s="1" t="str">
        <f>IF(AB4614=0,IFERROR(VLOOKUP(L4614,[1]listaMateriales!A:K,11,0),"-"),"Sin producto")</f>
        <v>Sin Producto</v>
      </c>
      <c r="W4614" s="6">
        <f>+IF(OR(K4614="27",K4614="28",K4614="29"),VLOOKUP(L4614,[1]listaMateriales!A:E,5,0),0)*N4614/1000</f>
        <v>0</v>
      </c>
      <c r="X4614" s="6">
        <f>+IF(W4614=0,0,T4614/W4614)</f>
        <v>0</v>
      </c>
      <c r="Y4614" s="1" t="str">
        <f>MID(L4614,14,1)</f>
        <v/>
      </c>
      <c r="Z4614" s="2" t="str">
        <f>IF(IFERROR(FIND("PUL",M4614,1),0)&gt;1,"pulido","no")</f>
        <v>no</v>
      </c>
      <c r="AA4614" s="2" t="str">
        <f>IF(IFERROR(FIND("BIOC",M4614,1),0)&gt;1,"BIOCITY","no")</f>
        <v>no</v>
      </c>
      <c r="AB4614" s="2">
        <f>IFERROR(SEARCH("INT",F4614,1),0)+IFERROR(SEARCH("DEV",F4614,1),0)+IFERROR(SEARCH("FC",F4614,1),0)+IFERROR(SEARCH("USD",F4614,1),0)</f>
        <v>0</v>
      </c>
    </row>
    <row r="4615" spans="20:28" x14ac:dyDescent="0.2">
      <c r="T4615" s="6">
        <f>+S4615*N4615</f>
        <v>0</v>
      </c>
      <c r="U4615" s="6">
        <f>+S4615*Q4615</f>
        <v>0</v>
      </c>
      <c r="V4615" s="1" t="str">
        <f>IF(AB4615=0,IFERROR(VLOOKUP(L4615,[1]listaMateriales!A:K,11,0),"-"),"Sin producto")</f>
        <v>Sin Producto</v>
      </c>
      <c r="W4615" s="6">
        <f>+IF(OR(K4615="27",K4615="28",K4615="29"),VLOOKUP(L4615,[1]listaMateriales!A:E,5,0),0)*N4615/1000</f>
        <v>0</v>
      </c>
      <c r="X4615" s="6">
        <f>+IF(W4615=0,0,T4615/W4615)</f>
        <v>0</v>
      </c>
      <c r="Y4615" s="1" t="str">
        <f>MID(L4615,14,1)</f>
        <v/>
      </c>
      <c r="Z4615" s="2" t="str">
        <f>IF(IFERROR(FIND("PUL",M4615,1),0)&gt;1,"pulido","no")</f>
        <v>no</v>
      </c>
      <c r="AA4615" s="2" t="str">
        <f>IF(IFERROR(FIND("BIOC",M4615,1),0)&gt;1,"BIOCITY","no")</f>
        <v>no</v>
      </c>
      <c r="AB4615" s="2">
        <f>IFERROR(SEARCH("INT",F4615,1),0)+IFERROR(SEARCH("DEV",F4615,1),0)+IFERROR(SEARCH("FC",F4615,1),0)+IFERROR(SEARCH("USD",F4615,1),0)</f>
        <v>0</v>
      </c>
    </row>
    <row r="4616" spans="20:28" x14ac:dyDescent="0.2">
      <c r="T4616" s="6">
        <f>+S4616*N4616</f>
        <v>0</v>
      </c>
      <c r="U4616" s="6">
        <f>+S4616*Q4616</f>
        <v>0</v>
      </c>
      <c r="V4616" s="1" t="str">
        <f>IF(AB4616=0,IFERROR(VLOOKUP(L4616,[1]listaMateriales!A:K,11,0),"-"),"Sin producto")</f>
        <v>Sin Producto</v>
      </c>
      <c r="W4616" s="6">
        <f>+IF(OR(K4616="27",K4616="28",K4616="29"),VLOOKUP(L4616,[1]listaMateriales!A:E,5,0),0)*N4616/1000</f>
        <v>0</v>
      </c>
      <c r="X4616" s="6">
        <f>+IF(W4616=0,0,T4616/W4616)</f>
        <v>0</v>
      </c>
      <c r="Y4616" s="1" t="str">
        <f>MID(L4616,14,1)</f>
        <v/>
      </c>
      <c r="Z4616" s="2" t="str">
        <f>IF(IFERROR(FIND("PUL",M4616,1),0)&gt;1,"pulido","no")</f>
        <v>no</v>
      </c>
      <c r="AA4616" s="2" t="str">
        <f>IF(IFERROR(FIND("BIOC",M4616,1),0)&gt;1,"BIOCITY","no")</f>
        <v>no</v>
      </c>
      <c r="AB4616" s="2">
        <f>IFERROR(SEARCH("INT",F4616,1),0)+IFERROR(SEARCH("DEV",F4616,1),0)+IFERROR(SEARCH("FC",F4616,1),0)+IFERROR(SEARCH("USD",F4616,1),0)</f>
        <v>0</v>
      </c>
    </row>
    <row r="4617" spans="20:28" x14ac:dyDescent="0.2">
      <c r="T4617" s="6">
        <f>+S4617*N4617</f>
        <v>0</v>
      </c>
      <c r="U4617" s="6">
        <f>+S4617*Q4617</f>
        <v>0</v>
      </c>
      <c r="V4617" s="1" t="str">
        <f>IF(AB4617=0,IFERROR(VLOOKUP(L4617,[1]listaMateriales!A:K,11,0),"-"),"Sin producto")</f>
        <v>Sin Producto</v>
      </c>
      <c r="W4617" s="6">
        <f>+IF(OR(K4617="27",K4617="28",K4617="29"),VLOOKUP(L4617,[1]listaMateriales!A:E,5,0),0)*N4617/1000</f>
        <v>0</v>
      </c>
      <c r="X4617" s="6">
        <f>+IF(W4617=0,0,T4617/W4617)</f>
        <v>0</v>
      </c>
      <c r="Y4617" s="1" t="str">
        <f>MID(L4617,14,1)</f>
        <v/>
      </c>
      <c r="Z4617" s="2" t="str">
        <f>IF(IFERROR(FIND("PUL",M4617,1),0)&gt;1,"pulido","no")</f>
        <v>no</v>
      </c>
      <c r="AA4617" s="2" t="str">
        <f>IF(IFERROR(FIND("BIOC",M4617,1),0)&gt;1,"BIOCITY","no")</f>
        <v>no</v>
      </c>
      <c r="AB4617" s="2">
        <f>IFERROR(SEARCH("INT",F4617,1),0)+IFERROR(SEARCH("DEV",F4617,1),0)+IFERROR(SEARCH("FC",F4617,1),0)+IFERROR(SEARCH("USD",F4617,1),0)</f>
        <v>0</v>
      </c>
    </row>
    <row r="4618" spans="20:28" x14ac:dyDescent="0.2">
      <c r="T4618" s="6">
        <f>+S4618*N4618</f>
        <v>0</v>
      </c>
      <c r="U4618" s="6">
        <f>+S4618*Q4618</f>
        <v>0</v>
      </c>
      <c r="V4618" s="1" t="str">
        <f>IF(AB4618=0,IFERROR(VLOOKUP(L4618,[1]listaMateriales!A:K,11,0),"-"),"Sin producto")</f>
        <v>Sin Producto</v>
      </c>
      <c r="W4618" s="6">
        <f>+IF(OR(K4618="27",K4618="28",K4618="29"),VLOOKUP(L4618,[1]listaMateriales!A:E,5,0),0)*N4618/1000</f>
        <v>0</v>
      </c>
      <c r="X4618" s="6">
        <f>+IF(W4618=0,0,T4618/W4618)</f>
        <v>0</v>
      </c>
      <c r="Y4618" s="1" t="str">
        <f>MID(L4618,14,1)</f>
        <v/>
      </c>
      <c r="Z4618" s="2" t="str">
        <f>IF(IFERROR(FIND("PUL",M4618,1),0)&gt;1,"pulido","no")</f>
        <v>no</v>
      </c>
      <c r="AA4618" s="2" t="str">
        <f>IF(IFERROR(FIND("BIOC",M4618,1),0)&gt;1,"BIOCITY","no")</f>
        <v>no</v>
      </c>
      <c r="AB4618" s="2">
        <f>IFERROR(SEARCH("INT",F4618,1),0)+IFERROR(SEARCH("DEV",F4618,1),0)+IFERROR(SEARCH("FC",F4618,1),0)+IFERROR(SEARCH("USD",F4618,1),0)</f>
        <v>0</v>
      </c>
    </row>
    <row r="4619" spans="20:28" x14ac:dyDescent="0.2">
      <c r="T4619" s="6">
        <f>+S4619*N4619</f>
        <v>0</v>
      </c>
      <c r="U4619" s="6">
        <f>+S4619*Q4619</f>
        <v>0</v>
      </c>
      <c r="V4619" s="1" t="str">
        <f>IF(AB4619=0,IFERROR(VLOOKUP(L4619,[1]listaMateriales!A:K,11,0),"-"),"Sin producto")</f>
        <v>Sin Producto</v>
      </c>
      <c r="W4619" s="6">
        <f>+IF(OR(K4619="27",K4619="28",K4619="29"),VLOOKUP(L4619,[1]listaMateriales!A:E,5,0),0)*N4619/1000</f>
        <v>0</v>
      </c>
      <c r="X4619" s="6">
        <f>+IF(W4619=0,0,T4619/W4619)</f>
        <v>0</v>
      </c>
      <c r="Y4619" s="1" t="str">
        <f>MID(L4619,14,1)</f>
        <v/>
      </c>
      <c r="Z4619" s="2" t="str">
        <f>IF(IFERROR(FIND("PUL",M4619,1),0)&gt;1,"pulido","no")</f>
        <v>no</v>
      </c>
      <c r="AA4619" s="2" t="str">
        <f>IF(IFERROR(FIND("BIOC",M4619,1),0)&gt;1,"BIOCITY","no")</f>
        <v>no</v>
      </c>
      <c r="AB4619" s="2">
        <f>IFERROR(SEARCH("INT",F4619,1),0)+IFERROR(SEARCH("DEV",F4619,1),0)+IFERROR(SEARCH("FC",F4619,1),0)+IFERROR(SEARCH("USD",F4619,1),0)</f>
        <v>0</v>
      </c>
    </row>
    <row r="4620" spans="20:28" x14ac:dyDescent="0.2">
      <c r="T4620" s="6">
        <f>+S4620*N4620</f>
        <v>0</v>
      </c>
      <c r="U4620" s="6">
        <f>+S4620*Q4620</f>
        <v>0</v>
      </c>
      <c r="V4620" s="1" t="str">
        <f>IF(AB4620=0,IFERROR(VLOOKUP(L4620,[1]listaMateriales!A:K,11,0),"-"),"Sin producto")</f>
        <v>Sin Producto</v>
      </c>
      <c r="W4620" s="6">
        <f>+IF(OR(K4620="27",K4620="28",K4620="29"),VLOOKUP(L4620,[1]listaMateriales!A:E,5,0),0)*N4620/1000</f>
        <v>0</v>
      </c>
      <c r="X4620" s="6">
        <f>+IF(W4620=0,0,T4620/W4620)</f>
        <v>0</v>
      </c>
      <c r="Y4620" s="1" t="str">
        <f>MID(L4620,14,1)</f>
        <v/>
      </c>
      <c r="Z4620" s="2" t="str">
        <f>IF(IFERROR(FIND("PUL",M4620,1),0)&gt;1,"pulido","no")</f>
        <v>no</v>
      </c>
      <c r="AA4620" s="2" t="str">
        <f>IF(IFERROR(FIND("BIOC",M4620,1),0)&gt;1,"BIOCITY","no")</f>
        <v>no</v>
      </c>
      <c r="AB4620" s="2">
        <f>IFERROR(SEARCH("INT",F4620,1),0)+IFERROR(SEARCH("DEV",F4620,1),0)+IFERROR(SEARCH("FC",F4620,1),0)+IFERROR(SEARCH("USD",F4620,1),0)</f>
        <v>0</v>
      </c>
    </row>
    <row r="4621" spans="20:28" x14ac:dyDescent="0.2">
      <c r="T4621" s="6">
        <f>+S4621*N4621</f>
        <v>0</v>
      </c>
      <c r="U4621" s="6">
        <f>+S4621*Q4621</f>
        <v>0</v>
      </c>
      <c r="V4621" s="1" t="str">
        <f>IF(AB4621=0,IFERROR(VLOOKUP(L4621,[1]listaMateriales!A:K,11,0),"-"),"Sin producto")</f>
        <v>Sin Producto</v>
      </c>
      <c r="W4621" s="6">
        <f>+IF(OR(K4621="27",K4621="28",K4621="29"),VLOOKUP(L4621,[1]listaMateriales!A:E,5,0),0)*N4621/1000</f>
        <v>0</v>
      </c>
      <c r="X4621" s="6">
        <f>+IF(W4621=0,0,T4621/W4621)</f>
        <v>0</v>
      </c>
      <c r="Y4621" s="1" t="str">
        <f>MID(L4621,14,1)</f>
        <v/>
      </c>
      <c r="Z4621" s="2" t="str">
        <f>IF(IFERROR(FIND("PUL",M4621,1),0)&gt;1,"pulido","no")</f>
        <v>no</v>
      </c>
      <c r="AA4621" s="2" t="str">
        <f>IF(IFERROR(FIND("BIOC",M4621,1),0)&gt;1,"BIOCITY","no")</f>
        <v>no</v>
      </c>
      <c r="AB4621" s="2">
        <f>IFERROR(SEARCH("INT",F4621,1),0)+IFERROR(SEARCH("DEV",F4621,1),0)+IFERROR(SEARCH("FC",F4621,1),0)+IFERROR(SEARCH("USD",F4621,1),0)</f>
        <v>0</v>
      </c>
    </row>
    <row r="4622" spans="20:28" x14ac:dyDescent="0.2">
      <c r="T4622" s="6">
        <f>+S4622*N4622</f>
        <v>0</v>
      </c>
      <c r="U4622" s="6">
        <f>+S4622*Q4622</f>
        <v>0</v>
      </c>
      <c r="V4622" s="1" t="str">
        <f>IF(AB4622=0,IFERROR(VLOOKUP(L4622,[1]listaMateriales!A:K,11,0),"-"),"Sin producto")</f>
        <v>Sin Producto</v>
      </c>
      <c r="W4622" s="6">
        <f>+IF(OR(K4622="27",K4622="28",K4622="29"),VLOOKUP(L4622,[1]listaMateriales!A:E,5,0),0)*N4622/1000</f>
        <v>0</v>
      </c>
      <c r="X4622" s="6">
        <f>+IF(W4622=0,0,T4622/W4622)</f>
        <v>0</v>
      </c>
      <c r="Y4622" s="1" t="str">
        <f>MID(L4622,14,1)</f>
        <v/>
      </c>
      <c r="Z4622" s="2" t="str">
        <f>IF(IFERROR(FIND("PUL",M4622,1),0)&gt;1,"pulido","no")</f>
        <v>no</v>
      </c>
      <c r="AA4622" s="2" t="str">
        <f>IF(IFERROR(FIND("BIOC",M4622,1),0)&gt;1,"BIOCITY","no")</f>
        <v>no</v>
      </c>
      <c r="AB4622" s="2">
        <f>IFERROR(SEARCH("INT",F4622,1),0)+IFERROR(SEARCH("DEV",F4622,1),0)+IFERROR(SEARCH("FC",F4622,1),0)+IFERROR(SEARCH("USD",F4622,1),0)</f>
        <v>0</v>
      </c>
    </row>
    <row r="4623" spans="20:28" x14ac:dyDescent="0.2">
      <c r="T4623" s="6">
        <f>+S4623*N4623</f>
        <v>0</v>
      </c>
      <c r="U4623" s="6">
        <f>+S4623*Q4623</f>
        <v>0</v>
      </c>
      <c r="V4623" s="1" t="str">
        <f>IF(AB4623=0,IFERROR(VLOOKUP(L4623,[1]listaMateriales!A:K,11,0),"-"),"Sin producto")</f>
        <v>Sin Producto</v>
      </c>
      <c r="W4623" s="6">
        <f>+IF(OR(K4623="27",K4623="28",K4623="29"),VLOOKUP(L4623,[1]listaMateriales!A:E,5,0),0)*N4623/1000</f>
        <v>0</v>
      </c>
      <c r="X4623" s="6">
        <f>+IF(W4623=0,0,T4623/W4623)</f>
        <v>0</v>
      </c>
      <c r="Y4623" s="1" t="str">
        <f>MID(L4623,14,1)</f>
        <v/>
      </c>
      <c r="Z4623" s="2" t="str">
        <f>IF(IFERROR(FIND("PUL",M4623,1),0)&gt;1,"pulido","no")</f>
        <v>no</v>
      </c>
      <c r="AA4623" s="2" t="str">
        <f>IF(IFERROR(FIND("BIOC",M4623,1),0)&gt;1,"BIOCITY","no")</f>
        <v>no</v>
      </c>
      <c r="AB4623" s="2">
        <f>IFERROR(SEARCH("INT",F4623,1),0)+IFERROR(SEARCH("DEV",F4623,1),0)+IFERROR(SEARCH("FC",F4623,1),0)+IFERROR(SEARCH("USD",F4623,1),0)</f>
        <v>0</v>
      </c>
    </row>
    <row r="4624" spans="20:28" x14ac:dyDescent="0.2">
      <c r="T4624" s="6">
        <f>+S4624*N4624</f>
        <v>0</v>
      </c>
      <c r="U4624" s="6">
        <f>+S4624*Q4624</f>
        <v>0</v>
      </c>
      <c r="V4624" s="1" t="str">
        <f>IF(AB4624=0,IFERROR(VLOOKUP(L4624,[1]listaMateriales!A:K,11,0),"-"),"Sin producto")</f>
        <v>Sin Producto</v>
      </c>
      <c r="W4624" s="6">
        <f>+IF(OR(K4624="27",K4624="28",K4624="29"),VLOOKUP(L4624,[1]listaMateriales!A:E,5,0),0)*N4624/1000</f>
        <v>0</v>
      </c>
      <c r="X4624" s="6">
        <f>+IF(W4624=0,0,T4624/W4624)</f>
        <v>0</v>
      </c>
      <c r="Y4624" s="1" t="str">
        <f>MID(L4624,14,1)</f>
        <v/>
      </c>
      <c r="Z4624" s="2" t="str">
        <f>IF(IFERROR(FIND("PUL",M4624,1),0)&gt;1,"pulido","no")</f>
        <v>no</v>
      </c>
      <c r="AA4624" s="2" t="str">
        <f>IF(IFERROR(FIND("BIOC",M4624,1),0)&gt;1,"BIOCITY","no")</f>
        <v>no</v>
      </c>
      <c r="AB4624" s="2">
        <f>IFERROR(SEARCH("INT",F4624,1),0)+IFERROR(SEARCH("DEV",F4624,1),0)+IFERROR(SEARCH("FC",F4624,1),0)+IFERROR(SEARCH("USD",F4624,1),0)</f>
        <v>0</v>
      </c>
    </row>
    <row r="4625" spans="20:28" x14ac:dyDescent="0.2">
      <c r="T4625" s="6">
        <f>+S4625*N4625</f>
        <v>0</v>
      </c>
      <c r="U4625" s="6">
        <f>+S4625*Q4625</f>
        <v>0</v>
      </c>
      <c r="V4625" s="1" t="str">
        <f>IF(AB4625=0,IFERROR(VLOOKUP(L4625,[1]listaMateriales!A:K,11,0),"-"),"Sin producto")</f>
        <v>Sin Producto</v>
      </c>
      <c r="W4625" s="6">
        <f>+IF(OR(K4625="27",K4625="28",K4625="29"),VLOOKUP(L4625,[1]listaMateriales!A:E,5,0),0)*N4625/1000</f>
        <v>0</v>
      </c>
      <c r="X4625" s="6">
        <f>+IF(W4625=0,0,T4625/W4625)</f>
        <v>0</v>
      </c>
      <c r="Y4625" s="1" t="str">
        <f>MID(L4625,14,1)</f>
        <v/>
      </c>
      <c r="Z4625" s="2" t="str">
        <f>IF(IFERROR(FIND("PUL",M4625,1),0)&gt;1,"pulido","no")</f>
        <v>no</v>
      </c>
      <c r="AA4625" s="2" t="str">
        <f>IF(IFERROR(FIND("BIOC",M4625,1),0)&gt;1,"BIOCITY","no")</f>
        <v>no</v>
      </c>
      <c r="AB4625" s="2">
        <f>IFERROR(SEARCH("INT",F4625,1),0)+IFERROR(SEARCH("DEV",F4625,1),0)+IFERROR(SEARCH("FC",F4625,1),0)+IFERROR(SEARCH("USD",F4625,1),0)</f>
        <v>0</v>
      </c>
    </row>
    <row r="4626" spans="20:28" x14ac:dyDescent="0.2">
      <c r="T4626" s="6">
        <f>+S4626*N4626</f>
        <v>0</v>
      </c>
      <c r="U4626" s="6">
        <f>+S4626*Q4626</f>
        <v>0</v>
      </c>
      <c r="V4626" s="1" t="str">
        <f>IF(AB4626=0,IFERROR(VLOOKUP(L4626,[1]listaMateriales!A:K,11,0),"-"),"Sin producto")</f>
        <v>Sin Producto</v>
      </c>
      <c r="W4626" s="6">
        <f>+IF(OR(K4626="27",K4626="28",K4626="29"),VLOOKUP(L4626,[1]listaMateriales!A:E,5,0),0)*N4626/1000</f>
        <v>0</v>
      </c>
      <c r="X4626" s="6">
        <f>+IF(W4626=0,0,T4626/W4626)</f>
        <v>0</v>
      </c>
      <c r="Y4626" s="1" t="str">
        <f>MID(L4626,14,1)</f>
        <v/>
      </c>
      <c r="Z4626" s="2" t="str">
        <f>IF(IFERROR(FIND("PUL",M4626,1),0)&gt;1,"pulido","no")</f>
        <v>no</v>
      </c>
      <c r="AA4626" s="2" t="str">
        <f>IF(IFERROR(FIND("BIOC",M4626,1),0)&gt;1,"BIOCITY","no")</f>
        <v>no</v>
      </c>
      <c r="AB4626" s="2">
        <f>IFERROR(SEARCH("INT",F4626,1),0)+IFERROR(SEARCH("DEV",F4626,1),0)+IFERROR(SEARCH("FC",F4626,1),0)+IFERROR(SEARCH("USD",F4626,1),0)</f>
        <v>0</v>
      </c>
    </row>
    <row r="4627" spans="20:28" x14ac:dyDescent="0.2">
      <c r="T4627" s="6">
        <f>+S4627*N4627</f>
        <v>0</v>
      </c>
      <c r="U4627" s="6">
        <f>+S4627*Q4627</f>
        <v>0</v>
      </c>
      <c r="V4627" s="1" t="str">
        <f>IF(AB4627=0,IFERROR(VLOOKUP(L4627,[1]listaMateriales!A:K,11,0),"-"),"Sin producto")</f>
        <v>Sin Producto</v>
      </c>
      <c r="W4627" s="6">
        <f>+IF(OR(K4627="27",K4627="28",K4627="29"),VLOOKUP(L4627,[1]listaMateriales!A:E,5,0),0)*N4627/1000</f>
        <v>0</v>
      </c>
      <c r="X4627" s="6">
        <f>+IF(W4627=0,0,T4627/W4627)</f>
        <v>0</v>
      </c>
      <c r="Y4627" s="1" t="str">
        <f>MID(L4627,14,1)</f>
        <v/>
      </c>
      <c r="Z4627" s="2" t="str">
        <f>IF(IFERROR(FIND("PUL",M4627,1),0)&gt;1,"pulido","no")</f>
        <v>no</v>
      </c>
      <c r="AA4627" s="2" t="str">
        <f>IF(IFERROR(FIND("BIOC",M4627,1),0)&gt;1,"BIOCITY","no")</f>
        <v>no</v>
      </c>
      <c r="AB4627" s="2">
        <f>IFERROR(SEARCH("INT",F4627,1),0)+IFERROR(SEARCH("DEV",F4627,1),0)+IFERROR(SEARCH("FC",F4627,1),0)+IFERROR(SEARCH("USD",F4627,1),0)</f>
        <v>0</v>
      </c>
    </row>
    <row r="4628" spans="20:28" x14ac:dyDescent="0.2">
      <c r="T4628" s="6">
        <f>+S4628*N4628</f>
        <v>0</v>
      </c>
      <c r="U4628" s="6">
        <f>+S4628*Q4628</f>
        <v>0</v>
      </c>
      <c r="V4628" s="1" t="str">
        <f>IF(AB4628=0,IFERROR(VLOOKUP(L4628,[1]listaMateriales!A:K,11,0),"-"),"Sin producto")</f>
        <v>Sin Producto</v>
      </c>
      <c r="W4628" s="6">
        <f>+IF(OR(K4628="27",K4628="28",K4628="29"),VLOOKUP(L4628,[1]listaMateriales!A:E,5,0),0)*N4628/1000</f>
        <v>0</v>
      </c>
      <c r="X4628" s="6">
        <f>+IF(W4628=0,0,T4628/W4628)</f>
        <v>0</v>
      </c>
      <c r="Y4628" s="1" t="str">
        <f>MID(L4628,14,1)</f>
        <v/>
      </c>
      <c r="Z4628" s="2" t="str">
        <f>IF(IFERROR(FIND("PUL",M4628,1),0)&gt;1,"pulido","no")</f>
        <v>no</v>
      </c>
      <c r="AA4628" s="2" t="str">
        <f>IF(IFERROR(FIND("BIOC",M4628,1),0)&gt;1,"BIOCITY","no")</f>
        <v>no</v>
      </c>
      <c r="AB4628" s="2">
        <f>IFERROR(SEARCH("INT",F4628,1),0)+IFERROR(SEARCH("DEV",F4628,1),0)+IFERROR(SEARCH("FC",F4628,1),0)+IFERROR(SEARCH("USD",F4628,1),0)</f>
        <v>0</v>
      </c>
    </row>
    <row r="4629" spans="20:28" x14ac:dyDescent="0.2">
      <c r="T4629" s="6">
        <f>+S4629*N4629</f>
        <v>0</v>
      </c>
      <c r="U4629" s="6">
        <f>+S4629*Q4629</f>
        <v>0</v>
      </c>
      <c r="V4629" s="1" t="str">
        <f>IF(AB4629=0,IFERROR(VLOOKUP(L4629,[1]listaMateriales!A:K,11,0),"-"),"Sin producto")</f>
        <v>Sin Producto</v>
      </c>
      <c r="W4629" s="6">
        <f>+IF(OR(K4629="27",K4629="28",K4629="29"),VLOOKUP(L4629,[1]listaMateriales!A:E,5,0),0)*N4629/1000</f>
        <v>0</v>
      </c>
      <c r="X4629" s="6">
        <f>+IF(W4629=0,0,T4629/W4629)</f>
        <v>0</v>
      </c>
      <c r="Y4629" s="1" t="str">
        <f>MID(L4629,14,1)</f>
        <v/>
      </c>
      <c r="Z4629" s="2" t="str">
        <f>IF(IFERROR(FIND("PUL",M4629,1),0)&gt;1,"pulido","no")</f>
        <v>no</v>
      </c>
      <c r="AA4629" s="2" t="str">
        <f>IF(IFERROR(FIND("BIOC",M4629,1),0)&gt;1,"BIOCITY","no")</f>
        <v>no</v>
      </c>
      <c r="AB4629" s="2">
        <f>IFERROR(SEARCH("INT",F4629,1),0)+IFERROR(SEARCH("DEV",F4629,1),0)+IFERROR(SEARCH("FC",F4629,1),0)+IFERROR(SEARCH("USD",F4629,1),0)</f>
        <v>0</v>
      </c>
    </row>
    <row r="4630" spans="20:28" x14ac:dyDescent="0.2">
      <c r="T4630" s="6">
        <f>+S4630*N4630</f>
        <v>0</v>
      </c>
      <c r="U4630" s="6">
        <f>+S4630*Q4630</f>
        <v>0</v>
      </c>
      <c r="V4630" s="1" t="str">
        <f>IF(AB4630=0,IFERROR(VLOOKUP(L4630,[1]listaMateriales!A:K,11,0),"-"),"Sin producto")</f>
        <v>Sin Producto</v>
      </c>
      <c r="W4630" s="6">
        <f>+IF(OR(K4630="27",K4630="28",K4630="29"),VLOOKUP(L4630,[1]listaMateriales!A:E,5,0),0)*N4630/1000</f>
        <v>0</v>
      </c>
      <c r="X4630" s="6">
        <f>+IF(W4630=0,0,T4630/W4630)</f>
        <v>0</v>
      </c>
      <c r="Y4630" s="1" t="str">
        <f>MID(L4630,14,1)</f>
        <v/>
      </c>
      <c r="Z4630" s="2" t="str">
        <f>IF(IFERROR(FIND("PUL",M4630,1),0)&gt;1,"pulido","no")</f>
        <v>no</v>
      </c>
      <c r="AA4630" s="2" t="str">
        <f>IF(IFERROR(FIND("BIOC",M4630,1),0)&gt;1,"BIOCITY","no")</f>
        <v>no</v>
      </c>
      <c r="AB4630" s="2">
        <f>IFERROR(SEARCH("INT",F4630,1),0)+IFERROR(SEARCH("DEV",F4630,1),0)+IFERROR(SEARCH("FC",F4630,1),0)+IFERROR(SEARCH("USD",F4630,1),0)</f>
        <v>0</v>
      </c>
    </row>
    <row r="4631" spans="20:28" x14ac:dyDescent="0.2">
      <c r="T4631" s="6">
        <f>+S4631*N4631</f>
        <v>0</v>
      </c>
      <c r="U4631" s="6">
        <f>+S4631*Q4631</f>
        <v>0</v>
      </c>
      <c r="V4631" s="1" t="str">
        <f>IF(AB4631=0,IFERROR(VLOOKUP(L4631,[1]listaMateriales!A:K,11,0),"-"),"Sin producto")</f>
        <v>Sin Producto</v>
      </c>
      <c r="W4631" s="6">
        <f>+IF(OR(K4631="27",K4631="28",K4631="29"),VLOOKUP(L4631,[1]listaMateriales!A:E,5,0),0)*N4631/1000</f>
        <v>0</v>
      </c>
      <c r="X4631" s="6">
        <f>+IF(W4631=0,0,T4631/W4631)</f>
        <v>0</v>
      </c>
      <c r="Y4631" s="1" t="str">
        <f>MID(L4631,14,1)</f>
        <v/>
      </c>
      <c r="Z4631" s="2" t="str">
        <f>IF(IFERROR(FIND("PUL",M4631,1),0)&gt;1,"pulido","no")</f>
        <v>no</v>
      </c>
      <c r="AA4631" s="2" t="str">
        <f>IF(IFERROR(FIND("BIOC",M4631,1),0)&gt;1,"BIOCITY","no")</f>
        <v>no</v>
      </c>
      <c r="AB4631" s="2">
        <f>IFERROR(SEARCH("INT",F4631,1),0)+IFERROR(SEARCH("DEV",F4631,1),0)+IFERROR(SEARCH("FC",F4631,1),0)+IFERROR(SEARCH("USD",F4631,1),0)</f>
        <v>0</v>
      </c>
    </row>
    <row r="4632" spans="20:28" x14ac:dyDescent="0.2">
      <c r="T4632" s="6">
        <f>+S4632*N4632</f>
        <v>0</v>
      </c>
      <c r="U4632" s="6">
        <f>+S4632*Q4632</f>
        <v>0</v>
      </c>
      <c r="V4632" s="1" t="str">
        <f>IF(AB4632=0,IFERROR(VLOOKUP(L4632,[1]listaMateriales!A:K,11,0),"-"),"Sin producto")</f>
        <v>Sin Producto</v>
      </c>
      <c r="W4632" s="6">
        <f>+IF(OR(K4632="27",K4632="28",K4632="29"),VLOOKUP(L4632,[1]listaMateriales!A:E,5,0),0)*N4632/1000</f>
        <v>0</v>
      </c>
      <c r="X4632" s="6">
        <f>+IF(W4632=0,0,T4632/W4632)</f>
        <v>0</v>
      </c>
      <c r="Y4632" s="1" t="str">
        <f>MID(L4632,14,1)</f>
        <v/>
      </c>
      <c r="Z4632" s="2" t="str">
        <f>IF(IFERROR(FIND("PUL",M4632,1),0)&gt;1,"pulido","no")</f>
        <v>no</v>
      </c>
      <c r="AA4632" s="2" t="str">
        <f>IF(IFERROR(FIND("BIOC",M4632,1),0)&gt;1,"BIOCITY","no")</f>
        <v>no</v>
      </c>
      <c r="AB4632" s="2">
        <f>IFERROR(SEARCH("INT",F4632,1),0)+IFERROR(SEARCH("DEV",F4632,1),0)+IFERROR(SEARCH("FC",F4632,1),0)+IFERROR(SEARCH("USD",F4632,1),0)</f>
        <v>0</v>
      </c>
    </row>
    <row r="4633" spans="20:28" x14ac:dyDescent="0.2">
      <c r="T4633" s="6">
        <f>+S4633*N4633</f>
        <v>0</v>
      </c>
      <c r="U4633" s="6">
        <f>+S4633*Q4633</f>
        <v>0</v>
      </c>
      <c r="V4633" s="1" t="str">
        <f>IF(AB4633=0,IFERROR(VLOOKUP(L4633,[1]listaMateriales!A:K,11,0),"-"),"Sin producto")</f>
        <v>Sin Producto</v>
      </c>
      <c r="W4633" s="6">
        <f>+IF(OR(K4633="27",K4633="28",K4633="29"),VLOOKUP(L4633,[1]listaMateriales!A:E,5,0),0)*N4633/1000</f>
        <v>0</v>
      </c>
      <c r="X4633" s="6">
        <f>+IF(W4633=0,0,T4633/W4633)</f>
        <v>0</v>
      </c>
      <c r="Y4633" s="1" t="str">
        <f>MID(L4633,14,1)</f>
        <v/>
      </c>
      <c r="Z4633" s="2" t="str">
        <f>IF(IFERROR(FIND("PUL",M4633,1),0)&gt;1,"pulido","no")</f>
        <v>no</v>
      </c>
      <c r="AA4633" s="2" t="str">
        <f>IF(IFERROR(FIND("BIOC",M4633,1),0)&gt;1,"BIOCITY","no")</f>
        <v>no</v>
      </c>
      <c r="AB4633" s="2">
        <f>IFERROR(SEARCH("INT",F4633,1),0)+IFERROR(SEARCH("DEV",F4633,1),0)+IFERROR(SEARCH("FC",F4633,1),0)+IFERROR(SEARCH("USD",F4633,1),0)</f>
        <v>0</v>
      </c>
    </row>
    <row r="4634" spans="20:28" x14ac:dyDescent="0.2">
      <c r="T4634" s="6">
        <f>+S4634*N4634</f>
        <v>0</v>
      </c>
      <c r="U4634" s="6">
        <f>+S4634*Q4634</f>
        <v>0</v>
      </c>
      <c r="V4634" s="1" t="str">
        <f>IF(AB4634=0,IFERROR(VLOOKUP(L4634,[1]listaMateriales!A:K,11,0),"-"),"Sin producto")</f>
        <v>Sin Producto</v>
      </c>
      <c r="W4634" s="6">
        <f>+IF(OR(K4634="27",K4634="28",K4634="29"),VLOOKUP(L4634,[1]listaMateriales!A:E,5,0),0)*N4634/1000</f>
        <v>0</v>
      </c>
      <c r="X4634" s="6">
        <f>+IF(W4634=0,0,T4634/W4634)</f>
        <v>0</v>
      </c>
      <c r="Y4634" s="1" t="str">
        <f>MID(L4634,14,1)</f>
        <v/>
      </c>
      <c r="Z4634" s="2" t="str">
        <f>IF(IFERROR(FIND("PUL",M4634,1),0)&gt;1,"pulido","no")</f>
        <v>no</v>
      </c>
      <c r="AA4634" s="2" t="str">
        <f>IF(IFERROR(FIND("BIOC",M4634,1),0)&gt;1,"BIOCITY","no")</f>
        <v>no</v>
      </c>
      <c r="AB4634" s="2">
        <f>IFERROR(SEARCH("INT",F4634,1),0)+IFERROR(SEARCH("DEV",F4634,1),0)+IFERROR(SEARCH("FC",F4634,1),0)+IFERROR(SEARCH("USD",F4634,1),0)</f>
        <v>0</v>
      </c>
    </row>
    <row r="4635" spans="20:28" x14ac:dyDescent="0.2">
      <c r="T4635" s="6">
        <f>+S4635*N4635</f>
        <v>0</v>
      </c>
      <c r="U4635" s="6">
        <f>+S4635*Q4635</f>
        <v>0</v>
      </c>
      <c r="V4635" s="1" t="str">
        <f>IF(AB4635=0,IFERROR(VLOOKUP(L4635,[1]listaMateriales!A:K,11,0),"-"),"Sin producto")</f>
        <v>Sin Producto</v>
      </c>
      <c r="W4635" s="6">
        <f>+IF(OR(K4635="27",K4635="28",K4635="29"),VLOOKUP(L4635,[1]listaMateriales!A:E,5,0),0)*N4635/1000</f>
        <v>0</v>
      </c>
      <c r="X4635" s="6">
        <f>+IF(W4635=0,0,T4635/W4635)</f>
        <v>0</v>
      </c>
      <c r="Y4635" s="1" t="str">
        <f>MID(L4635,14,1)</f>
        <v/>
      </c>
      <c r="Z4635" s="2" t="str">
        <f>IF(IFERROR(FIND("PUL",M4635,1),0)&gt;1,"pulido","no")</f>
        <v>no</v>
      </c>
      <c r="AA4635" s="2" t="str">
        <f>IF(IFERROR(FIND("BIOC",M4635,1),0)&gt;1,"BIOCITY","no")</f>
        <v>no</v>
      </c>
      <c r="AB4635" s="2">
        <f>IFERROR(SEARCH("INT",F4635,1),0)+IFERROR(SEARCH("DEV",F4635,1),0)+IFERROR(SEARCH("FC",F4635,1),0)+IFERROR(SEARCH("USD",F4635,1),0)</f>
        <v>0</v>
      </c>
    </row>
    <row r="4636" spans="20:28" x14ac:dyDescent="0.2">
      <c r="T4636" s="6">
        <f>+S4636*N4636</f>
        <v>0</v>
      </c>
      <c r="U4636" s="6">
        <f>+S4636*Q4636</f>
        <v>0</v>
      </c>
      <c r="V4636" s="1" t="str">
        <f>IF(AB4636=0,IFERROR(VLOOKUP(L4636,[1]listaMateriales!A:K,11,0),"-"),"Sin producto")</f>
        <v>Sin Producto</v>
      </c>
      <c r="W4636" s="6">
        <f>+IF(OR(K4636="27",K4636="28",K4636="29"),VLOOKUP(L4636,[1]listaMateriales!A:E,5,0),0)*N4636/1000</f>
        <v>0</v>
      </c>
      <c r="X4636" s="6">
        <f>+IF(W4636=0,0,T4636/W4636)</f>
        <v>0</v>
      </c>
      <c r="Y4636" s="1" t="str">
        <f>MID(L4636,14,1)</f>
        <v/>
      </c>
      <c r="Z4636" s="2" t="str">
        <f>IF(IFERROR(FIND("PUL",M4636,1),0)&gt;1,"pulido","no")</f>
        <v>no</v>
      </c>
      <c r="AA4636" s="2" t="str">
        <f>IF(IFERROR(FIND("BIOC",M4636,1),0)&gt;1,"BIOCITY","no")</f>
        <v>no</v>
      </c>
      <c r="AB4636" s="2">
        <f>IFERROR(SEARCH("INT",F4636,1),0)+IFERROR(SEARCH("DEV",F4636,1),0)+IFERROR(SEARCH("FC",F4636,1),0)+IFERROR(SEARCH("USD",F4636,1),0)</f>
        <v>0</v>
      </c>
    </row>
    <row r="4637" spans="20:28" x14ac:dyDescent="0.2">
      <c r="T4637" s="6">
        <f>+S4637*N4637</f>
        <v>0</v>
      </c>
      <c r="U4637" s="6">
        <f>+S4637*Q4637</f>
        <v>0</v>
      </c>
      <c r="V4637" s="1" t="str">
        <f>IF(AB4637=0,IFERROR(VLOOKUP(L4637,[1]listaMateriales!A:K,11,0),"-"),"Sin producto")</f>
        <v>Sin Producto</v>
      </c>
      <c r="W4637" s="6">
        <f>+IF(OR(K4637="27",K4637="28",K4637="29"),VLOOKUP(L4637,[1]listaMateriales!A:E,5,0),0)*N4637/1000</f>
        <v>0</v>
      </c>
      <c r="X4637" s="6">
        <f>+IF(W4637=0,0,T4637/W4637)</f>
        <v>0</v>
      </c>
      <c r="Y4637" s="1" t="str">
        <f>MID(L4637,14,1)</f>
        <v/>
      </c>
      <c r="Z4637" s="2" t="str">
        <f>IF(IFERROR(FIND("PUL",M4637,1),0)&gt;1,"pulido","no")</f>
        <v>no</v>
      </c>
      <c r="AA4637" s="2" t="str">
        <f>IF(IFERROR(FIND("BIOC",M4637,1),0)&gt;1,"BIOCITY","no")</f>
        <v>no</v>
      </c>
      <c r="AB4637" s="2">
        <f>IFERROR(SEARCH("INT",F4637,1),0)+IFERROR(SEARCH("DEV",F4637,1),0)+IFERROR(SEARCH("FC",F4637,1),0)+IFERROR(SEARCH("USD",F4637,1),0)</f>
        <v>0</v>
      </c>
    </row>
    <row r="4638" spans="20:28" x14ac:dyDescent="0.2">
      <c r="T4638" s="6">
        <f>+S4638*N4638</f>
        <v>0</v>
      </c>
      <c r="U4638" s="6">
        <f>+S4638*Q4638</f>
        <v>0</v>
      </c>
      <c r="V4638" s="1" t="str">
        <f>IF(AB4638=0,IFERROR(VLOOKUP(L4638,[1]listaMateriales!A:K,11,0),"-"),"Sin producto")</f>
        <v>Sin Producto</v>
      </c>
      <c r="W4638" s="6">
        <f>+IF(OR(K4638="27",K4638="28",K4638="29"),VLOOKUP(L4638,[1]listaMateriales!A:E,5,0),0)*N4638/1000</f>
        <v>0</v>
      </c>
      <c r="X4638" s="6">
        <f>+IF(W4638=0,0,T4638/W4638)</f>
        <v>0</v>
      </c>
      <c r="Y4638" s="1" t="str">
        <f>MID(L4638,14,1)</f>
        <v/>
      </c>
      <c r="Z4638" s="2" t="str">
        <f>IF(IFERROR(FIND("PUL",M4638,1),0)&gt;1,"pulido","no")</f>
        <v>no</v>
      </c>
      <c r="AA4638" s="2" t="str">
        <f>IF(IFERROR(FIND("BIOC",M4638,1),0)&gt;1,"BIOCITY","no")</f>
        <v>no</v>
      </c>
      <c r="AB4638" s="2">
        <f>IFERROR(SEARCH("INT",F4638,1),0)+IFERROR(SEARCH("DEV",F4638,1),0)+IFERROR(SEARCH("FC",F4638,1),0)+IFERROR(SEARCH("USD",F4638,1),0)</f>
        <v>0</v>
      </c>
    </row>
    <row r="4639" spans="20:28" x14ac:dyDescent="0.2">
      <c r="T4639" s="6">
        <f>+S4639*N4639</f>
        <v>0</v>
      </c>
      <c r="U4639" s="6">
        <f>+S4639*Q4639</f>
        <v>0</v>
      </c>
      <c r="V4639" s="1" t="str">
        <f>IF(AB4639=0,IFERROR(VLOOKUP(L4639,[1]listaMateriales!A:K,11,0),"-"),"Sin producto")</f>
        <v>Sin Producto</v>
      </c>
      <c r="W4639" s="6">
        <f>+IF(OR(K4639="27",K4639="28",K4639="29"),VLOOKUP(L4639,[1]listaMateriales!A:E,5,0),0)*N4639/1000</f>
        <v>0</v>
      </c>
      <c r="X4639" s="6">
        <f>+IF(W4639=0,0,T4639/W4639)</f>
        <v>0</v>
      </c>
      <c r="Y4639" s="1" t="str">
        <f>MID(L4639,14,1)</f>
        <v/>
      </c>
      <c r="Z4639" s="2" t="str">
        <f>IF(IFERROR(FIND("PUL",M4639,1),0)&gt;1,"pulido","no")</f>
        <v>no</v>
      </c>
      <c r="AA4639" s="2" t="str">
        <f>IF(IFERROR(FIND("BIOC",M4639,1),0)&gt;1,"BIOCITY","no")</f>
        <v>no</v>
      </c>
      <c r="AB4639" s="2">
        <f>IFERROR(SEARCH("INT",F4639,1),0)+IFERROR(SEARCH("DEV",F4639,1),0)+IFERROR(SEARCH("FC",F4639,1),0)+IFERROR(SEARCH("USD",F4639,1),0)</f>
        <v>0</v>
      </c>
    </row>
    <row r="4640" spans="20:28" x14ac:dyDescent="0.2">
      <c r="T4640" s="6">
        <f>+S4640*N4640</f>
        <v>0</v>
      </c>
      <c r="U4640" s="6">
        <f>+S4640*Q4640</f>
        <v>0</v>
      </c>
      <c r="V4640" s="1" t="str">
        <f>IF(AB4640=0,IFERROR(VLOOKUP(L4640,[1]listaMateriales!A:K,11,0),"-"),"Sin producto")</f>
        <v>Sin Producto</v>
      </c>
      <c r="W4640" s="6">
        <f>+IF(OR(K4640="27",K4640="28",K4640="29"),VLOOKUP(L4640,[1]listaMateriales!A:E,5,0),0)*N4640/1000</f>
        <v>0</v>
      </c>
      <c r="X4640" s="6">
        <f>+IF(W4640=0,0,T4640/W4640)</f>
        <v>0</v>
      </c>
      <c r="Y4640" s="1" t="str">
        <f>MID(L4640,14,1)</f>
        <v/>
      </c>
      <c r="Z4640" s="2" t="str">
        <f>IF(IFERROR(FIND("PUL",M4640,1),0)&gt;1,"pulido","no")</f>
        <v>no</v>
      </c>
      <c r="AA4640" s="2" t="str">
        <f>IF(IFERROR(FIND("BIOC",M4640,1),0)&gt;1,"BIOCITY","no")</f>
        <v>no</v>
      </c>
      <c r="AB4640" s="2">
        <f>IFERROR(SEARCH("INT",F4640,1),0)+IFERROR(SEARCH("DEV",F4640,1),0)+IFERROR(SEARCH("FC",F4640,1),0)+IFERROR(SEARCH("USD",F4640,1),0)</f>
        <v>0</v>
      </c>
    </row>
    <row r="4641" spans="20:28" x14ac:dyDescent="0.2">
      <c r="T4641" s="6">
        <f>+S4641*N4641</f>
        <v>0</v>
      </c>
      <c r="U4641" s="6">
        <f>+S4641*Q4641</f>
        <v>0</v>
      </c>
      <c r="V4641" s="1" t="str">
        <f>IF(AB4641=0,IFERROR(VLOOKUP(L4641,[1]listaMateriales!A:K,11,0),"-"),"Sin producto")</f>
        <v>Sin Producto</v>
      </c>
      <c r="W4641" s="6">
        <f>+IF(OR(K4641="27",K4641="28",K4641="29"),VLOOKUP(L4641,[1]listaMateriales!A:E,5,0),0)*N4641/1000</f>
        <v>0</v>
      </c>
      <c r="X4641" s="6">
        <f>+IF(W4641=0,0,T4641/W4641)</f>
        <v>0</v>
      </c>
      <c r="Y4641" s="1" t="str">
        <f>MID(L4641,14,1)</f>
        <v/>
      </c>
      <c r="Z4641" s="2" t="str">
        <f>IF(IFERROR(FIND("PUL",M4641,1),0)&gt;1,"pulido","no")</f>
        <v>no</v>
      </c>
      <c r="AA4641" s="2" t="str">
        <f>IF(IFERROR(FIND("BIOC",M4641,1),0)&gt;1,"BIOCITY","no")</f>
        <v>no</v>
      </c>
      <c r="AB4641" s="2">
        <f>IFERROR(SEARCH("INT",F4641,1),0)+IFERROR(SEARCH("DEV",F4641,1),0)+IFERROR(SEARCH("FC",F4641,1),0)+IFERROR(SEARCH("USD",F4641,1),0)</f>
        <v>0</v>
      </c>
    </row>
    <row r="4642" spans="20:28" x14ac:dyDescent="0.2">
      <c r="T4642" s="6">
        <f>+S4642*N4642</f>
        <v>0</v>
      </c>
      <c r="U4642" s="6">
        <f>+S4642*Q4642</f>
        <v>0</v>
      </c>
      <c r="V4642" s="1" t="str">
        <f>IF(AB4642=0,IFERROR(VLOOKUP(L4642,[1]listaMateriales!A:K,11,0),"-"),"Sin producto")</f>
        <v>Sin Producto</v>
      </c>
      <c r="W4642" s="6">
        <f>+IF(OR(K4642="27",K4642="28",K4642="29"),VLOOKUP(L4642,[1]listaMateriales!A:E,5,0),0)*N4642/1000</f>
        <v>0</v>
      </c>
      <c r="X4642" s="6">
        <f>+IF(W4642=0,0,T4642/W4642)</f>
        <v>0</v>
      </c>
      <c r="Y4642" s="1" t="str">
        <f>MID(L4642,14,1)</f>
        <v/>
      </c>
      <c r="Z4642" s="2" t="str">
        <f>IF(IFERROR(FIND("PUL",M4642,1),0)&gt;1,"pulido","no")</f>
        <v>no</v>
      </c>
      <c r="AA4642" s="2" t="str">
        <f>IF(IFERROR(FIND("BIOC",M4642,1),0)&gt;1,"BIOCITY","no")</f>
        <v>no</v>
      </c>
      <c r="AB4642" s="2">
        <f>IFERROR(SEARCH("INT",F4642,1),0)+IFERROR(SEARCH("DEV",F4642,1),0)+IFERROR(SEARCH("FC",F4642,1),0)+IFERROR(SEARCH("USD",F4642,1),0)</f>
        <v>0</v>
      </c>
    </row>
    <row r="4643" spans="20:28" x14ac:dyDescent="0.2">
      <c r="T4643" s="6">
        <f>+S4643*N4643</f>
        <v>0</v>
      </c>
      <c r="U4643" s="6">
        <f>+S4643*Q4643</f>
        <v>0</v>
      </c>
      <c r="V4643" s="1" t="str">
        <f>IF(AB4643=0,IFERROR(VLOOKUP(L4643,[1]listaMateriales!A:K,11,0),"-"),"Sin producto")</f>
        <v>Sin Producto</v>
      </c>
      <c r="W4643" s="6">
        <f>+IF(OR(K4643="27",K4643="28",K4643="29"),VLOOKUP(L4643,[1]listaMateriales!A:E,5,0),0)*N4643/1000</f>
        <v>0</v>
      </c>
      <c r="X4643" s="6">
        <f>+IF(W4643=0,0,T4643/W4643)</f>
        <v>0</v>
      </c>
      <c r="Y4643" s="1" t="str">
        <f>MID(L4643,14,1)</f>
        <v/>
      </c>
      <c r="Z4643" s="2" t="str">
        <f>IF(IFERROR(FIND("PUL",M4643,1),0)&gt;1,"pulido","no")</f>
        <v>no</v>
      </c>
      <c r="AA4643" s="2" t="str">
        <f>IF(IFERROR(FIND("BIOC",M4643,1),0)&gt;1,"BIOCITY","no")</f>
        <v>no</v>
      </c>
      <c r="AB4643" s="2">
        <f>IFERROR(SEARCH("INT",F4643,1),0)+IFERROR(SEARCH("DEV",F4643,1),0)+IFERROR(SEARCH("FC",F4643,1),0)+IFERROR(SEARCH("USD",F4643,1),0)</f>
        <v>0</v>
      </c>
    </row>
    <row r="4644" spans="20:28" x14ac:dyDescent="0.2">
      <c r="T4644" s="6">
        <f>+S4644*N4644</f>
        <v>0</v>
      </c>
      <c r="U4644" s="6">
        <f>+S4644*Q4644</f>
        <v>0</v>
      </c>
      <c r="V4644" s="1" t="str">
        <f>IF(AB4644=0,IFERROR(VLOOKUP(L4644,[1]listaMateriales!A:K,11,0),"-"),"Sin producto")</f>
        <v>Sin Producto</v>
      </c>
      <c r="W4644" s="6">
        <f>+IF(OR(K4644="27",K4644="28",K4644="29"),VLOOKUP(L4644,[1]listaMateriales!A:E,5,0),0)*N4644/1000</f>
        <v>0</v>
      </c>
      <c r="X4644" s="6">
        <f>+IF(W4644=0,0,T4644/W4644)</f>
        <v>0</v>
      </c>
      <c r="Y4644" s="1" t="str">
        <f>MID(L4644,14,1)</f>
        <v/>
      </c>
      <c r="Z4644" s="2" t="str">
        <f>IF(IFERROR(FIND("PUL",M4644,1),0)&gt;1,"pulido","no")</f>
        <v>no</v>
      </c>
      <c r="AA4644" s="2" t="str">
        <f>IF(IFERROR(FIND("BIOC",M4644,1),0)&gt;1,"BIOCITY","no")</f>
        <v>no</v>
      </c>
      <c r="AB4644" s="2">
        <f>IFERROR(SEARCH("INT",F4644,1),0)+IFERROR(SEARCH("DEV",F4644,1),0)+IFERROR(SEARCH("FC",F4644,1),0)+IFERROR(SEARCH("USD",F4644,1),0)</f>
        <v>0</v>
      </c>
    </row>
    <row r="4645" spans="20:28" x14ac:dyDescent="0.2">
      <c r="T4645" s="6">
        <f>+S4645*N4645</f>
        <v>0</v>
      </c>
      <c r="U4645" s="6">
        <f>+S4645*Q4645</f>
        <v>0</v>
      </c>
      <c r="V4645" s="1" t="str">
        <f>IF(AB4645=0,IFERROR(VLOOKUP(L4645,[1]listaMateriales!A:K,11,0),"-"),"Sin producto")</f>
        <v>Sin Producto</v>
      </c>
      <c r="W4645" s="6">
        <f>+IF(OR(K4645="27",K4645="28",K4645="29"),VLOOKUP(L4645,[1]listaMateriales!A:E,5,0),0)*N4645/1000</f>
        <v>0</v>
      </c>
      <c r="X4645" s="6">
        <f>+IF(W4645=0,0,T4645/W4645)</f>
        <v>0</v>
      </c>
      <c r="Y4645" s="1" t="str">
        <f>MID(L4645,14,1)</f>
        <v/>
      </c>
      <c r="Z4645" s="2" t="str">
        <f>IF(IFERROR(FIND("PUL",M4645,1),0)&gt;1,"pulido","no")</f>
        <v>no</v>
      </c>
      <c r="AA4645" s="2" t="str">
        <f>IF(IFERROR(FIND("BIOC",M4645,1),0)&gt;1,"BIOCITY","no")</f>
        <v>no</v>
      </c>
      <c r="AB4645" s="2">
        <f>IFERROR(SEARCH("INT",F4645,1),0)+IFERROR(SEARCH("DEV",F4645,1),0)+IFERROR(SEARCH("FC",F4645,1),0)+IFERROR(SEARCH("USD",F4645,1),0)</f>
        <v>0</v>
      </c>
    </row>
    <row r="4646" spans="20:28" x14ac:dyDescent="0.2">
      <c r="T4646" s="6">
        <f>+S4646*N4646</f>
        <v>0</v>
      </c>
      <c r="U4646" s="6">
        <f>+S4646*Q4646</f>
        <v>0</v>
      </c>
      <c r="V4646" s="1" t="str">
        <f>IF(AB4646=0,IFERROR(VLOOKUP(L4646,[1]listaMateriales!A:K,11,0),"-"),"Sin producto")</f>
        <v>Sin Producto</v>
      </c>
      <c r="W4646" s="6">
        <f>+IF(OR(K4646="27",K4646="28",K4646="29"),VLOOKUP(L4646,[1]listaMateriales!A:E,5,0),0)*N4646/1000</f>
        <v>0</v>
      </c>
      <c r="X4646" s="6">
        <f>+IF(W4646=0,0,T4646/W4646)</f>
        <v>0</v>
      </c>
      <c r="Y4646" s="1" t="str">
        <f>MID(L4646,14,1)</f>
        <v/>
      </c>
      <c r="Z4646" s="2" t="str">
        <f>IF(IFERROR(FIND("PUL",M4646,1),0)&gt;1,"pulido","no")</f>
        <v>no</v>
      </c>
      <c r="AA4646" s="2" t="str">
        <f>IF(IFERROR(FIND("BIOC",M4646,1),0)&gt;1,"BIOCITY","no")</f>
        <v>no</v>
      </c>
      <c r="AB4646" s="2">
        <f>IFERROR(SEARCH("INT",F4646,1),0)+IFERROR(SEARCH("DEV",F4646,1),0)+IFERROR(SEARCH("FC",F4646,1),0)+IFERROR(SEARCH("USD",F4646,1),0)</f>
        <v>0</v>
      </c>
    </row>
    <row r="4647" spans="20:28" x14ac:dyDescent="0.2">
      <c r="T4647" s="6">
        <f>+S4647*N4647</f>
        <v>0</v>
      </c>
      <c r="U4647" s="6">
        <f>+S4647*Q4647</f>
        <v>0</v>
      </c>
      <c r="V4647" s="1" t="str">
        <f>IF(AB4647=0,IFERROR(VLOOKUP(L4647,[1]listaMateriales!A:K,11,0),"-"),"Sin producto")</f>
        <v>Sin Producto</v>
      </c>
      <c r="W4647" s="6">
        <f>+IF(OR(K4647="27",K4647="28",K4647="29"),VLOOKUP(L4647,[1]listaMateriales!A:E,5,0),0)*N4647/1000</f>
        <v>0</v>
      </c>
      <c r="X4647" s="6">
        <f>+IF(W4647=0,0,T4647/W4647)</f>
        <v>0</v>
      </c>
      <c r="Y4647" s="1" t="str">
        <f>MID(L4647,14,1)</f>
        <v/>
      </c>
      <c r="Z4647" s="2" t="str">
        <f>IF(IFERROR(FIND("PUL",M4647,1),0)&gt;1,"pulido","no")</f>
        <v>no</v>
      </c>
      <c r="AA4647" s="2" t="str">
        <f>IF(IFERROR(FIND("BIOC",M4647,1),0)&gt;1,"BIOCITY","no")</f>
        <v>no</v>
      </c>
      <c r="AB4647" s="2">
        <f>IFERROR(SEARCH("INT",F4647,1),0)+IFERROR(SEARCH("DEV",F4647,1),0)+IFERROR(SEARCH("FC",F4647,1),0)+IFERROR(SEARCH("USD",F4647,1),0)</f>
        <v>0</v>
      </c>
    </row>
    <row r="4648" spans="20:28" x14ac:dyDescent="0.2">
      <c r="T4648" s="6">
        <f>+S4648*N4648</f>
        <v>0</v>
      </c>
      <c r="U4648" s="6">
        <f>+S4648*Q4648</f>
        <v>0</v>
      </c>
      <c r="V4648" s="1" t="str">
        <f>IF(AB4648=0,IFERROR(VLOOKUP(L4648,[1]listaMateriales!A:K,11,0),"-"),"Sin producto")</f>
        <v>Sin Producto</v>
      </c>
      <c r="W4648" s="6">
        <f>+IF(OR(K4648="27",K4648="28",K4648="29"),VLOOKUP(L4648,[1]listaMateriales!A:E,5,0),0)*N4648/1000</f>
        <v>0</v>
      </c>
      <c r="X4648" s="6">
        <f>+IF(W4648=0,0,T4648/W4648)</f>
        <v>0</v>
      </c>
      <c r="Y4648" s="1" t="str">
        <f>MID(L4648,14,1)</f>
        <v/>
      </c>
      <c r="Z4648" s="2" t="str">
        <f>IF(IFERROR(FIND("PUL",M4648,1),0)&gt;1,"pulido","no")</f>
        <v>no</v>
      </c>
      <c r="AA4648" s="2" t="str">
        <f>IF(IFERROR(FIND("BIOC",M4648,1),0)&gt;1,"BIOCITY","no")</f>
        <v>no</v>
      </c>
      <c r="AB4648" s="2">
        <f>IFERROR(SEARCH("INT",F4648,1),0)+IFERROR(SEARCH("DEV",F4648,1),0)+IFERROR(SEARCH("FC",F4648,1),0)+IFERROR(SEARCH("USD",F4648,1),0)</f>
        <v>0</v>
      </c>
    </row>
    <row r="4649" spans="20:28" x14ac:dyDescent="0.2">
      <c r="T4649" s="6">
        <f>+S4649*N4649</f>
        <v>0</v>
      </c>
      <c r="U4649" s="6">
        <f>+S4649*Q4649</f>
        <v>0</v>
      </c>
      <c r="V4649" s="1" t="str">
        <f>IF(AB4649=0,IFERROR(VLOOKUP(L4649,[1]listaMateriales!A:K,11,0),"-"),"Sin producto")</f>
        <v>Sin Producto</v>
      </c>
      <c r="W4649" s="6">
        <f>+IF(OR(K4649="27",K4649="28",K4649="29"),VLOOKUP(L4649,[1]listaMateriales!A:E,5,0),0)*N4649/1000</f>
        <v>0</v>
      </c>
      <c r="X4649" s="6">
        <f>+IF(W4649=0,0,T4649/W4649)</f>
        <v>0</v>
      </c>
      <c r="Y4649" s="1" t="str">
        <f>MID(L4649,14,1)</f>
        <v/>
      </c>
      <c r="Z4649" s="2" t="str">
        <f>IF(IFERROR(FIND("PUL",M4649,1),0)&gt;1,"pulido","no")</f>
        <v>no</v>
      </c>
      <c r="AA4649" s="2" t="str">
        <f>IF(IFERROR(FIND("BIOC",M4649,1),0)&gt;1,"BIOCITY","no")</f>
        <v>no</v>
      </c>
      <c r="AB4649" s="2">
        <f>IFERROR(SEARCH("INT",F4649,1),0)+IFERROR(SEARCH("DEV",F4649,1),0)+IFERROR(SEARCH("FC",F4649,1),0)+IFERROR(SEARCH("USD",F4649,1),0)</f>
        <v>0</v>
      </c>
    </row>
    <row r="4650" spans="20:28" x14ac:dyDescent="0.2">
      <c r="T4650" s="6">
        <f>+S4650*N4650</f>
        <v>0</v>
      </c>
      <c r="U4650" s="6">
        <f>+S4650*Q4650</f>
        <v>0</v>
      </c>
      <c r="V4650" s="1" t="str">
        <f>IF(AB4650=0,IFERROR(VLOOKUP(L4650,[1]listaMateriales!A:K,11,0),"-"),"Sin producto")</f>
        <v>Sin Producto</v>
      </c>
      <c r="W4650" s="6">
        <f>+IF(OR(K4650="27",K4650="28",K4650="29"),VLOOKUP(L4650,[1]listaMateriales!A:E,5,0),0)*N4650/1000</f>
        <v>0</v>
      </c>
      <c r="X4650" s="6">
        <f>+IF(W4650=0,0,T4650/W4650)</f>
        <v>0</v>
      </c>
      <c r="Y4650" s="1" t="str">
        <f>MID(L4650,14,1)</f>
        <v/>
      </c>
      <c r="Z4650" s="2" t="str">
        <f>IF(IFERROR(FIND("PUL",M4650,1),0)&gt;1,"pulido","no")</f>
        <v>no</v>
      </c>
      <c r="AA4650" s="2" t="str">
        <f>IF(IFERROR(FIND("BIOC",M4650,1),0)&gt;1,"BIOCITY","no")</f>
        <v>no</v>
      </c>
      <c r="AB4650" s="2">
        <f>IFERROR(SEARCH("INT",F4650,1),0)+IFERROR(SEARCH("DEV",F4650,1),0)+IFERROR(SEARCH("FC",F4650,1),0)+IFERROR(SEARCH("USD",F4650,1),0)</f>
        <v>0</v>
      </c>
    </row>
    <row r="4651" spans="20:28" x14ac:dyDescent="0.2">
      <c r="T4651" s="6">
        <f>+S4651*N4651</f>
        <v>0</v>
      </c>
      <c r="U4651" s="6">
        <f>+S4651*Q4651</f>
        <v>0</v>
      </c>
      <c r="V4651" s="1" t="str">
        <f>IF(AB4651=0,IFERROR(VLOOKUP(L4651,[1]listaMateriales!A:K,11,0),"-"),"Sin producto")</f>
        <v>Sin Producto</v>
      </c>
      <c r="W4651" s="6">
        <f>+IF(OR(K4651="27",K4651="28",K4651="29"),VLOOKUP(L4651,[1]listaMateriales!A:E,5,0),0)*N4651/1000</f>
        <v>0</v>
      </c>
      <c r="X4651" s="6">
        <f>+IF(W4651=0,0,T4651/W4651)</f>
        <v>0</v>
      </c>
      <c r="Y4651" s="1" t="str">
        <f>MID(L4651,14,1)</f>
        <v/>
      </c>
      <c r="Z4651" s="2" t="str">
        <f>IF(IFERROR(FIND("PUL",M4651,1),0)&gt;1,"pulido","no")</f>
        <v>no</v>
      </c>
      <c r="AA4651" s="2" t="str">
        <f>IF(IFERROR(FIND("BIOC",M4651,1),0)&gt;1,"BIOCITY","no")</f>
        <v>no</v>
      </c>
      <c r="AB4651" s="2">
        <f>IFERROR(SEARCH("INT",F4651,1),0)+IFERROR(SEARCH("DEV",F4651,1),0)+IFERROR(SEARCH("FC",F4651,1),0)+IFERROR(SEARCH("USD",F4651,1),0)</f>
        <v>0</v>
      </c>
    </row>
    <row r="4652" spans="20:28" x14ac:dyDescent="0.2">
      <c r="T4652" s="6">
        <f>+S4652*N4652</f>
        <v>0</v>
      </c>
      <c r="U4652" s="6">
        <f>+S4652*Q4652</f>
        <v>0</v>
      </c>
      <c r="V4652" s="1" t="str">
        <f>IF(AB4652=0,IFERROR(VLOOKUP(L4652,[1]listaMateriales!A:K,11,0),"-"),"Sin producto")</f>
        <v>Sin Producto</v>
      </c>
      <c r="W4652" s="6">
        <f>+IF(OR(K4652="27",K4652="28",K4652="29"),VLOOKUP(L4652,[1]listaMateriales!A:E,5,0),0)*N4652/1000</f>
        <v>0</v>
      </c>
      <c r="X4652" s="6">
        <f>+IF(W4652=0,0,T4652/W4652)</f>
        <v>0</v>
      </c>
      <c r="Y4652" s="1" t="str">
        <f>MID(L4652,14,1)</f>
        <v/>
      </c>
      <c r="Z4652" s="2" t="str">
        <f>IF(IFERROR(FIND("PUL",M4652,1),0)&gt;1,"pulido","no")</f>
        <v>no</v>
      </c>
      <c r="AA4652" s="2" t="str">
        <f>IF(IFERROR(FIND("BIOC",M4652,1),0)&gt;1,"BIOCITY","no")</f>
        <v>no</v>
      </c>
      <c r="AB4652" s="2">
        <f>IFERROR(SEARCH("INT",F4652,1),0)+IFERROR(SEARCH("DEV",F4652,1),0)+IFERROR(SEARCH("FC",F4652,1),0)+IFERROR(SEARCH("USD",F4652,1),0)</f>
        <v>0</v>
      </c>
    </row>
    <row r="4653" spans="20:28" x14ac:dyDescent="0.2">
      <c r="T4653" s="6">
        <f>+S4653*N4653</f>
        <v>0</v>
      </c>
      <c r="U4653" s="6">
        <f>+S4653*Q4653</f>
        <v>0</v>
      </c>
      <c r="V4653" s="1" t="str">
        <f>IF(AB4653=0,IFERROR(VLOOKUP(L4653,[1]listaMateriales!A:K,11,0),"-"),"Sin producto")</f>
        <v>Sin Producto</v>
      </c>
      <c r="W4653" s="6">
        <f>+IF(OR(K4653="27",K4653="28",K4653="29"),VLOOKUP(L4653,[1]listaMateriales!A:E,5,0),0)*N4653/1000</f>
        <v>0</v>
      </c>
      <c r="X4653" s="6">
        <f>+IF(W4653=0,0,T4653/W4653)</f>
        <v>0</v>
      </c>
      <c r="Y4653" s="1" t="str">
        <f>MID(L4653,14,1)</f>
        <v/>
      </c>
      <c r="Z4653" s="2" t="str">
        <f>IF(IFERROR(FIND("PUL",M4653,1),0)&gt;1,"pulido","no")</f>
        <v>no</v>
      </c>
      <c r="AA4653" s="2" t="str">
        <f>IF(IFERROR(FIND("BIOC",M4653,1),0)&gt;1,"BIOCITY","no")</f>
        <v>no</v>
      </c>
      <c r="AB4653" s="2">
        <f>IFERROR(SEARCH("INT",F4653,1),0)+IFERROR(SEARCH("DEV",F4653,1),0)+IFERROR(SEARCH("FC",F4653,1),0)+IFERROR(SEARCH("USD",F4653,1),0)</f>
        <v>0</v>
      </c>
    </row>
    <row r="4654" spans="20:28" x14ac:dyDescent="0.2">
      <c r="T4654" s="6">
        <f>+S4654*N4654</f>
        <v>0</v>
      </c>
      <c r="U4654" s="6">
        <f>+S4654*Q4654</f>
        <v>0</v>
      </c>
      <c r="V4654" s="1" t="str">
        <f>IF(AB4654=0,IFERROR(VLOOKUP(L4654,[1]listaMateriales!A:K,11,0),"-"),"Sin producto")</f>
        <v>Sin Producto</v>
      </c>
      <c r="W4654" s="6">
        <f>+IF(OR(K4654="27",K4654="28",K4654="29"),VLOOKUP(L4654,[1]listaMateriales!A:E,5,0),0)*N4654/1000</f>
        <v>0</v>
      </c>
      <c r="X4654" s="6">
        <f>+IF(W4654=0,0,T4654/W4654)</f>
        <v>0</v>
      </c>
      <c r="Y4654" s="1" t="str">
        <f>MID(L4654,14,1)</f>
        <v/>
      </c>
      <c r="Z4654" s="2" t="str">
        <f>IF(IFERROR(FIND("PUL",M4654,1),0)&gt;1,"pulido","no")</f>
        <v>no</v>
      </c>
      <c r="AA4654" s="2" t="str">
        <f>IF(IFERROR(FIND("BIOC",M4654,1),0)&gt;1,"BIOCITY","no")</f>
        <v>no</v>
      </c>
      <c r="AB4654" s="2">
        <f>IFERROR(SEARCH("INT",F4654,1),0)+IFERROR(SEARCH("DEV",F4654,1),0)+IFERROR(SEARCH("FC",F4654,1),0)+IFERROR(SEARCH("USD",F4654,1),0)</f>
        <v>0</v>
      </c>
    </row>
    <row r="4655" spans="20:28" x14ac:dyDescent="0.2">
      <c r="T4655" s="6">
        <f>+S4655*N4655</f>
        <v>0</v>
      </c>
      <c r="U4655" s="6">
        <f>+S4655*Q4655</f>
        <v>0</v>
      </c>
      <c r="V4655" s="1" t="str">
        <f>IF(AB4655=0,IFERROR(VLOOKUP(L4655,[1]listaMateriales!A:K,11,0),"-"),"Sin producto")</f>
        <v>Sin Producto</v>
      </c>
      <c r="W4655" s="6">
        <f>+IF(OR(K4655="27",K4655="28",K4655="29"),VLOOKUP(L4655,[1]listaMateriales!A:E,5,0),0)*N4655/1000</f>
        <v>0</v>
      </c>
      <c r="X4655" s="6">
        <f>+IF(W4655=0,0,T4655/W4655)</f>
        <v>0</v>
      </c>
      <c r="Y4655" s="1" t="str">
        <f>MID(L4655,14,1)</f>
        <v/>
      </c>
      <c r="Z4655" s="2" t="str">
        <f>IF(IFERROR(FIND("PUL",M4655,1),0)&gt;1,"pulido","no")</f>
        <v>no</v>
      </c>
      <c r="AA4655" s="2" t="str">
        <f>IF(IFERROR(FIND("BIOC",M4655,1),0)&gt;1,"BIOCITY","no")</f>
        <v>no</v>
      </c>
      <c r="AB4655" s="2">
        <f>IFERROR(SEARCH("INT",F4655,1),0)+IFERROR(SEARCH("DEV",F4655,1),0)+IFERROR(SEARCH("FC",F4655,1),0)+IFERROR(SEARCH("USD",F4655,1),0)</f>
        <v>0</v>
      </c>
    </row>
    <row r="4656" spans="20:28" x14ac:dyDescent="0.2">
      <c r="T4656" s="6">
        <f>+S4656*N4656</f>
        <v>0</v>
      </c>
      <c r="U4656" s="6">
        <f>+S4656*Q4656</f>
        <v>0</v>
      </c>
      <c r="V4656" s="1" t="str">
        <f>IF(AB4656=0,IFERROR(VLOOKUP(L4656,[1]listaMateriales!A:K,11,0),"-"),"Sin producto")</f>
        <v>Sin Producto</v>
      </c>
      <c r="W4656" s="6">
        <f>+IF(OR(K4656="27",K4656="28",K4656="29"),VLOOKUP(L4656,[1]listaMateriales!A:E,5,0),0)*N4656/1000</f>
        <v>0</v>
      </c>
      <c r="X4656" s="6">
        <f>+IF(W4656=0,0,T4656/W4656)</f>
        <v>0</v>
      </c>
      <c r="Y4656" s="1" t="str">
        <f>MID(L4656,14,1)</f>
        <v/>
      </c>
      <c r="Z4656" s="2" t="str">
        <f>IF(IFERROR(FIND("PUL",M4656,1),0)&gt;1,"pulido","no")</f>
        <v>no</v>
      </c>
      <c r="AA4656" s="2" t="str">
        <f>IF(IFERROR(FIND("BIOC",M4656,1),0)&gt;1,"BIOCITY","no")</f>
        <v>no</v>
      </c>
      <c r="AB4656" s="2">
        <f>IFERROR(SEARCH("INT",F4656,1),0)+IFERROR(SEARCH("DEV",F4656,1),0)+IFERROR(SEARCH("FC",F4656,1),0)+IFERROR(SEARCH("USD",F4656,1),0)</f>
        <v>0</v>
      </c>
    </row>
    <row r="4657" spans="20:28" x14ac:dyDescent="0.2">
      <c r="T4657" s="6">
        <f>+S4657*N4657</f>
        <v>0</v>
      </c>
      <c r="U4657" s="6">
        <f>+S4657*Q4657</f>
        <v>0</v>
      </c>
      <c r="V4657" s="1" t="str">
        <f>IF(AB4657=0,IFERROR(VLOOKUP(L4657,[1]listaMateriales!A:K,11,0),"-"),"Sin producto")</f>
        <v>Sin Producto</v>
      </c>
      <c r="W4657" s="6">
        <f>+IF(OR(K4657="27",K4657="28",K4657="29"),VLOOKUP(L4657,[1]listaMateriales!A:E,5,0),0)*N4657/1000</f>
        <v>0</v>
      </c>
      <c r="X4657" s="6">
        <f>+IF(W4657=0,0,T4657/W4657)</f>
        <v>0</v>
      </c>
      <c r="Y4657" s="1" t="str">
        <f>MID(L4657,14,1)</f>
        <v/>
      </c>
      <c r="Z4657" s="2" t="str">
        <f>IF(IFERROR(FIND("PUL",M4657,1),0)&gt;1,"pulido","no")</f>
        <v>no</v>
      </c>
      <c r="AA4657" s="2" t="str">
        <f>IF(IFERROR(FIND("BIOC",M4657,1),0)&gt;1,"BIOCITY","no")</f>
        <v>no</v>
      </c>
      <c r="AB4657" s="2">
        <f>IFERROR(SEARCH("INT",F4657,1),0)+IFERROR(SEARCH("DEV",F4657,1),0)+IFERROR(SEARCH("FC",F4657,1),0)+IFERROR(SEARCH("USD",F4657,1),0)</f>
        <v>0</v>
      </c>
    </row>
    <row r="4658" spans="20:28" x14ac:dyDescent="0.2">
      <c r="T4658" s="6">
        <f>+S4658*N4658</f>
        <v>0</v>
      </c>
      <c r="U4658" s="6">
        <f>+S4658*Q4658</f>
        <v>0</v>
      </c>
      <c r="V4658" s="1" t="str">
        <f>IF(AB4658=0,IFERROR(VLOOKUP(L4658,[1]listaMateriales!A:K,11,0),"-"),"Sin producto")</f>
        <v>Sin Producto</v>
      </c>
      <c r="W4658" s="6">
        <f>+IF(OR(K4658="27",K4658="28",K4658="29"),VLOOKUP(L4658,[1]listaMateriales!A:E,5,0),0)*N4658/1000</f>
        <v>0</v>
      </c>
      <c r="X4658" s="6">
        <f>+IF(W4658=0,0,T4658/W4658)</f>
        <v>0</v>
      </c>
      <c r="Y4658" s="1" t="str">
        <f>MID(L4658,14,1)</f>
        <v/>
      </c>
      <c r="Z4658" s="2" t="str">
        <f>IF(IFERROR(FIND("PUL",M4658,1),0)&gt;1,"pulido","no")</f>
        <v>no</v>
      </c>
      <c r="AA4658" s="2" t="str">
        <f>IF(IFERROR(FIND("BIOC",M4658,1),0)&gt;1,"BIOCITY","no")</f>
        <v>no</v>
      </c>
      <c r="AB4658" s="2">
        <f>IFERROR(SEARCH("INT",F4658,1),0)+IFERROR(SEARCH("DEV",F4658,1),0)+IFERROR(SEARCH("FC",F4658,1),0)+IFERROR(SEARCH("USD",F4658,1),0)</f>
        <v>0</v>
      </c>
    </row>
    <row r="4659" spans="20:28" x14ac:dyDescent="0.2">
      <c r="T4659" s="6">
        <f>+S4659*N4659</f>
        <v>0</v>
      </c>
      <c r="U4659" s="6">
        <f>+S4659*Q4659</f>
        <v>0</v>
      </c>
      <c r="V4659" s="1" t="str">
        <f>IF(AB4659=0,IFERROR(VLOOKUP(L4659,[1]listaMateriales!A:K,11,0),"-"),"Sin producto")</f>
        <v>Sin Producto</v>
      </c>
      <c r="W4659" s="6">
        <f>+IF(OR(K4659="27",K4659="28",K4659="29"),VLOOKUP(L4659,[1]listaMateriales!A:E,5,0),0)*N4659/1000</f>
        <v>0</v>
      </c>
      <c r="X4659" s="6">
        <f>+IF(W4659=0,0,T4659/W4659)</f>
        <v>0</v>
      </c>
      <c r="Y4659" s="1" t="str">
        <f>MID(L4659,14,1)</f>
        <v/>
      </c>
      <c r="Z4659" s="2" t="str">
        <f>IF(IFERROR(FIND("PUL",M4659,1),0)&gt;1,"pulido","no")</f>
        <v>no</v>
      </c>
      <c r="AA4659" s="2" t="str">
        <f>IF(IFERROR(FIND("BIOC",M4659,1),0)&gt;1,"BIOCITY","no")</f>
        <v>no</v>
      </c>
      <c r="AB4659" s="2">
        <f>IFERROR(SEARCH("INT",F4659,1),0)+IFERROR(SEARCH("DEV",F4659,1),0)+IFERROR(SEARCH("FC",F4659,1),0)+IFERROR(SEARCH("USD",F4659,1),0)</f>
        <v>0</v>
      </c>
    </row>
    <row r="4660" spans="20:28" x14ac:dyDescent="0.2">
      <c r="T4660" s="6">
        <f>+S4660*N4660</f>
        <v>0</v>
      </c>
      <c r="U4660" s="6">
        <f>+S4660*Q4660</f>
        <v>0</v>
      </c>
      <c r="V4660" s="1" t="str">
        <f>IF(AB4660=0,IFERROR(VLOOKUP(L4660,[1]listaMateriales!A:K,11,0),"-"),"Sin producto")</f>
        <v>Sin Producto</v>
      </c>
      <c r="W4660" s="6">
        <f>+IF(OR(K4660="27",K4660="28",K4660="29"),VLOOKUP(L4660,[1]listaMateriales!A:E,5,0),0)*N4660/1000</f>
        <v>0</v>
      </c>
      <c r="X4660" s="6">
        <f>+IF(W4660=0,0,T4660/W4660)</f>
        <v>0</v>
      </c>
      <c r="Y4660" s="1" t="str">
        <f>MID(L4660,14,1)</f>
        <v/>
      </c>
      <c r="Z4660" s="2" t="str">
        <f>IF(IFERROR(FIND("PUL",M4660,1),0)&gt;1,"pulido","no")</f>
        <v>no</v>
      </c>
      <c r="AA4660" s="2" t="str">
        <f>IF(IFERROR(FIND("BIOC",M4660,1),0)&gt;1,"BIOCITY","no")</f>
        <v>no</v>
      </c>
      <c r="AB4660" s="2">
        <f>IFERROR(SEARCH("INT",F4660,1),0)+IFERROR(SEARCH("DEV",F4660,1),0)+IFERROR(SEARCH("FC",F4660,1),0)+IFERROR(SEARCH("USD",F4660,1),0)</f>
        <v>0</v>
      </c>
    </row>
    <row r="4661" spans="20:28" x14ac:dyDescent="0.2">
      <c r="T4661" s="6">
        <f>+S4661*N4661</f>
        <v>0</v>
      </c>
      <c r="U4661" s="6">
        <f>+S4661*Q4661</f>
        <v>0</v>
      </c>
      <c r="V4661" s="1" t="str">
        <f>IF(AB4661=0,IFERROR(VLOOKUP(L4661,[1]listaMateriales!A:K,11,0),"-"),"Sin producto")</f>
        <v>Sin Producto</v>
      </c>
      <c r="W4661" s="6">
        <f>+IF(OR(K4661="27",K4661="28",K4661="29"),VLOOKUP(L4661,[1]listaMateriales!A:E,5,0),0)*N4661/1000</f>
        <v>0</v>
      </c>
      <c r="X4661" s="6">
        <f>+IF(W4661=0,0,T4661/W4661)</f>
        <v>0</v>
      </c>
      <c r="Y4661" s="1" t="str">
        <f>MID(L4661,14,1)</f>
        <v/>
      </c>
      <c r="Z4661" s="2" t="str">
        <f>IF(IFERROR(FIND("PUL",M4661,1),0)&gt;1,"pulido","no")</f>
        <v>no</v>
      </c>
      <c r="AA4661" s="2" t="str">
        <f>IF(IFERROR(FIND("BIOC",M4661,1),0)&gt;1,"BIOCITY","no")</f>
        <v>no</v>
      </c>
      <c r="AB4661" s="2">
        <f>IFERROR(SEARCH("INT",F4661,1),0)+IFERROR(SEARCH("DEV",F4661,1),0)+IFERROR(SEARCH("FC",F4661,1),0)+IFERROR(SEARCH("USD",F4661,1),0)</f>
        <v>0</v>
      </c>
    </row>
    <row r="4662" spans="20:28" x14ac:dyDescent="0.2">
      <c r="T4662" s="6">
        <f>+S4662*N4662</f>
        <v>0</v>
      </c>
      <c r="U4662" s="6">
        <f>+S4662*Q4662</f>
        <v>0</v>
      </c>
      <c r="V4662" s="1" t="str">
        <f>IF(AB4662=0,IFERROR(VLOOKUP(L4662,[1]listaMateriales!A:K,11,0),"-"),"Sin producto")</f>
        <v>Sin Producto</v>
      </c>
      <c r="W4662" s="6">
        <f>+IF(OR(K4662="27",K4662="28",K4662="29"),VLOOKUP(L4662,[1]listaMateriales!A:E,5,0),0)*N4662/1000</f>
        <v>0</v>
      </c>
      <c r="X4662" s="6">
        <f>+IF(W4662=0,0,T4662/W4662)</f>
        <v>0</v>
      </c>
      <c r="Y4662" s="1" t="str">
        <f>MID(L4662,14,1)</f>
        <v/>
      </c>
      <c r="Z4662" s="2" t="str">
        <f>IF(IFERROR(FIND("PUL",M4662,1),0)&gt;1,"pulido","no")</f>
        <v>no</v>
      </c>
      <c r="AA4662" s="2" t="str">
        <f>IF(IFERROR(FIND("BIOC",M4662,1),0)&gt;1,"BIOCITY","no")</f>
        <v>no</v>
      </c>
      <c r="AB4662" s="2">
        <f>IFERROR(SEARCH("INT",F4662,1),0)+IFERROR(SEARCH("DEV",F4662,1),0)+IFERROR(SEARCH("FC",F4662,1),0)+IFERROR(SEARCH("USD",F4662,1),0)</f>
        <v>0</v>
      </c>
    </row>
    <row r="4663" spans="20:28" x14ac:dyDescent="0.2">
      <c r="T4663" s="6">
        <f>+S4663*N4663</f>
        <v>0</v>
      </c>
      <c r="U4663" s="6">
        <f>+S4663*Q4663</f>
        <v>0</v>
      </c>
      <c r="V4663" s="1" t="str">
        <f>IF(AB4663=0,IFERROR(VLOOKUP(L4663,[1]listaMateriales!A:K,11,0),"-"),"Sin producto")</f>
        <v>Sin Producto</v>
      </c>
      <c r="W4663" s="6">
        <f>+IF(OR(K4663="27",K4663="28",K4663="29"),VLOOKUP(L4663,[1]listaMateriales!A:E,5,0),0)*N4663/1000</f>
        <v>0</v>
      </c>
      <c r="X4663" s="6">
        <f>+IF(W4663=0,0,T4663/W4663)</f>
        <v>0</v>
      </c>
      <c r="Y4663" s="1" t="str">
        <f>MID(L4663,14,1)</f>
        <v/>
      </c>
      <c r="Z4663" s="2" t="str">
        <f>IF(IFERROR(FIND("PUL",M4663,1),0)&gt;1,"pulido","no")</f>
        <v>no</v>
      </c>
      <c r="AA4663" s="2" t="str">
        <f>IF(IFERROR(FIND("BIOC",M4663,1),0)&gt;1,"BIOCITY","no")</f>
        <v>no</v>
      </c>
      <c r="AB4663" s="2">
        <f>IFERROR(SEARCH("INT",F4663,1),0)+IFERROR(SEARCH("DEV",F4663,1),0)+IFERROR(SEARCH("FC",F4663,1),0)+IFERROR(SEARCH("USD",F4663,1),0)</f>
        <v>0</v>
      </c>
    </row>
    <row r="4664" spans="20:28" x14ac:dyDescent="0.2">
      <c r="T4664" s="6">
        <f>+S4664*N4664</f>
        <v>0</v>
      </c>
      <c r="U4664" s="6">
        <f>+S4664*Q4664</f>
        <v>0</v>
      </c>
      <c r="V4664" s="1" t="str">
        <f>IF(AB4664=0,IFERROR(VLOOKUP(L4664,[1]listaMateriales!A:K,11,0),"-"),"Sin producto")</f>
        <v>Sin Producto</v>
      </c>
      <c r="W4664" s="6">
        <f>+IF(OR(K4664="27",K4664="28",K4664="29"),VLOOKUP(L4664,[1]listaMateriales!A:E,5,0),0)*N4664/1000</f>
        <v>0</v>
      </c>
      <c r="X4664" s="6">
        <f>+IF(W4664=0,0,T4664/W4664)</f>
        <v>0</v>
      </c>
      <c r="Y4664" s="1" t="str">
        <f>MID(L4664,14,1)</f>
        <v/>
      </c>
      <c r="Z4664" s="2" t="str">
        <f>IF(IFERROR(FIND("PUL",M4664,1),0)&gt;1,"pulido","no")</f>
        <v>no</v>
      </c>
      <c r="AA4664" s="2" t="str">
        <f>IF(IFERROR(FIND("BIOC",M4664,1),0)&gt;1,"BIOCITY","no")</f>
        <v>no</v>
      </c>
      <c r="AB4664" s="2">
        <f>IFERROR(SEARCH("INT",F4664,1),0)+IFERROR(SEARCH("DEV",F4664,1),0)+IFERROR(SEARCH("FC",F4664,1),0)+IFERROR(SEARCH("USD",F4664,1),0)</f>
        <v>0</v>
      </c>
    </row>
    <row r="4665" spans="20:28" x14ac:dyDescent="0.2">
      <c r="T4665" s="6">
        <f>+S4665*N4665</f>
        <v>0</v>
      </c>
      <c r="U4665" s="6">
        <f>+S4665*Q4665</f>
        <v>0</v>
      </c>
      <c r="V4665" s="1" t="str">
        <f>IF(AB4665=0,IFERROR(VLOOKUP(L4665,[1]listaMateriales!A:K,11,0),"-"),"Sin producto")</f>
        <v>Sin Producto</v>
      </c>
      <c r="W4665" s="6">
        <f>+IF(OR(K4665="27",K4665="28",K4665="29"),VLOOKUP(L4665,[1]listaMateriales!A:E,5,0),0)*N4665/1000</f>
        <v>0</v>
      </c>
      <c r="X4665" s="6">
        <f>+IF(W4665=0,0,T4665/W4665)</f>
        <v>0</v>
      </c>
      <c r="Y4665" s="1" t="str">
        <f>MID(L4665,14,1)</f>
        <v/>
      </c>
      <c r="Z4665" s="2" t="str">
        <f>IF(IFERROR(FIND("PUL",M4665,1),0)&gt;1,"pulido","no")</f>
        <v>no</v>
      </c>
      <c r="AA4665" s="2" t="str">
        <f>IF(IFERROR(FIND("BIOC",M4665,1),0)&gt;1,"BIOCITY","no")</f>
        <v>no</v>
      </c>
      <c r="AB4665" s="2">
        <f>IFERROR(SEARCH("INT",F4665,1),0)+IFERROR(SEARCH("DEV",F4665,1),0)+IFERROR(SEARCH("FC",F4665,1),0)+IFERROR(SEARCH("USD",F4665,1),0)</f>
        <v>0</v>
      </c>
    </row>
    <row r="4666" spans="20:28" x14ac:dyDescent="0.2">
      <c r="T4666" s="6">
        <f>+S4666*N4666</f>
        <v>0</v>
      </c>
      <c r="U4666" s="6">
        <f>+S4666*Q4666</f>
        <v>0</v>
      </c>
      <c r="V4666" s="1" t="str">
        <f>IF(AB4666=0,IFERROR(VLOOKUP(L4666,[1]listaMateriales!A:K,11,0),"-"),"Sin producto")</f>
        <v>Sin Producto</v>
      </c>
      <c r="W4666" s="6">
        <f>+IF(OR(K4666="27",K4666="28",K4666="29"),VLOOKUP(L4666,[1]listaMateriales!A:E,5,0),0)*N4666/1000</f>
        <v>0</v>
      </c>
      <c r="X4666" s="6">
        <f>+IF(W4666=0,0,T4666/W4666)</f>
        <v>0</v>
      </c>
      <c r="Y4666" s="1" t="str">
        <f>MID(L4666,14,1)</f>
        <v/>
      </c>
      <c r="Z4666" s="2" t="str">
        <f>IF(IFERROR(FIND("PUL",M4666,1),0)&gt;1,"pulido","no")</f>
        <v>no</v>
      </c>
      <c r="AA4666" s="2" t="str">
        <f>IF(IFERROR(FIND("BIOC",M4666,1),0)&gt;1,"BIOCITY","no")</f>
        <v>no</v>
      </c>
      <c r="AB4666" s="2">
        <f>IFERROR(SEARCH("INT",F4666,1),0)+IFERROR(SEARCH("DEV",F4666,1),0)+IFERROR(SEARCH("FC",F4666,1),0)+IFERROR(SEARCH("USD",F4666,1),0)</f>
        <v>0</v>
      </c>
    </row>
    <row r="4667" spans="20:28" x14ac:dyDescent="0.2">
      <c r="T4667" s="6">
        <f>+S4667*N4667</f>
        <v>0</v>
      </c>
      <c r="U4667" s="6">
        <f>+S4667*Q4667</f>
        <v>0</v>
      </c>
      <c r="V4667" s="1" t="str">
        <f>IF(AB4667=0,IFERROR(VLOOKUP(L4667,[1]listaMateriales!A:K,11,0),"-"),"Sin producto")</f>
        <v>Sin Producto</v>
      </c>
      <c r="W4667" s="6">
        <f>+IF(OR(K4667="27",K4667="28",K4667="29"),VLOOKUP(L4667,[1]listaMateriales!A:E,5,0),0)*N4667/1000</f>
        <v>0</v>
      </c>
      <c r="X4667" s="6">
        <f>+IF(W4667=0,0,T4667/W4667)</f>
        <v>0</v>
      </c>
      <c r="Y4667" s="1" t="str">
        <f>MID(L4667,14,1)</f>
        <v/>
      </c>
      <c r="Z4667" s="2" t="str">
        <f>IF(IFERROR(FIND("PUL",M4667,1),0)&gt;1,"pulido","no")</f>
        <v>no</v>
      </c>
      <c r="AA4667" s="2" t="str">
        <f>IF(IFERROR(FIND("BIOC",M4667,1),0)&gt;1,"BIOCITY","no")</f>
        <v>no</v>
      </c>
      <c r="AB4667" s="2">
        <f>IFERROR(SEARCH("INT",F4667,1),0)+IFERROR(SEARCH("DEV",F4667,1),0)+IFERROR(SEARCH("FC",F4667,1),0)+IFERROR(SEARCH("USD",F4667,1),0)</f>
        <v>0</v>
      </c>
    </row>
    <row r="4668" spans="20:28" x14ac:dyDescent="0.2">
      <c r="T4668" s="6">
        <f>+S4668*N4668</f>
        <v>0</v>
      </c>
      <c r="U4668" s="6">
        <f>+S4668*Q4668</f>
        <v>0</v>
      </c>
      <c r="V4668" s="1" t="str">
        <f>IF(AB4668=0,IFERROR(VLOOKUP(L4668,[1]listaMateriales!A:K,11,0),"-"),"Sin producto")</f>
        <v>Sin Producto</v>
      </c>
      <c r="W4668" s="6">
        <f>+IF(OR(K4668="27",K4668="28",K4668="29"),VLOOKUP(L4668,[1]listaMateriales!A:E,5,0),0)*N4668/1000</f>
        <v>0</v>
      </c>
      <c r="X4668" s="6">
        <f>+IF(W4668=0,0,T4668/W4668)</f>
        <v>0</v>
      </c>
      <c r="Y4668" s="1" t="str">
        <f>MID(L4668,14,1)</f>
        <v/>
      </c>
      <c r="Z4668" s="2" t="str">
        <f>IF(IFERROR(FIND("PUL",M4668,1),0)&gt;1,"pulido","no")</f>
        <v>no</v>
      </c>
      <c r="AA4668" s="2" t="str">
        <f>IF(IFERROR(FIND("BIOC",M4668,1),0)&gt;1,"BIOCITY","no")</f>
        <v>no</v>
      </c>
      <c r="AB4668" s="2">
        <f>IFERROR(SEARCH("INT",F4668,1),0)+IFERROR(SEARCH("DEV",F4668,1),0)+IFERROR(SEARCH("FC",F4668,1),0)+IFERROR(SEARCH("USD",F4668,1),0)</f>
        <v>0</v>
      </c>
    </row>
    <row r="4669" spans="20:28" x14ac:dyDescent="0.2">
      <c r="T4669" s="6">
        <f>+S4669*N4669</f>
        <v>0</v>
      </c>
      <c r="U4669" s="6">
        <f>+S4669*Q4669</f>
        <v>0</v>
      </c>
      <c r="V4669" s="1" t="str">
        <f>IF(AB4669=0,IFERROR(VLOOKUP(L4669,[1]listaMateriales!A:K,11,0),"-"),"Sin producto")</f>
        <v>Sin Producto</v>
      </c>
      <c r="W4669" s="6">
        <f>+IF(OR(K4669="27",K4669="28",K4669="29"),VLOOKUP(L4669,[1]listaMateriales!A:E,5,0),0)*N4669/1000</f>
        <v>0</v>
      </c>
      <c r="X4669" s="6">
        <f>+IF(W4669=0,0,T4669/W4669)</f>
        <v>0</v>
      </c>
      <c r="Y4669" s="1" t="str">
        <f>MID(L4669,14,1)</f>
        <v/>
      </c>
      <c r="Z4669" s="2" t="str">
        <f>IF(IFERROR(FIND("PUL",M4669,1),0)&gt;1,"pulido","no")</f>
        <v>no</v>
      </c>
      <c r="AA4669" s="2" t="str">
        <f>IF(IFERROR(FIND("BIOC",M4669,1),0)&gt;1,"BIOCITY","no")</f>
        <v>no</v>
      </c>
      <c r="AB4669" s="2">
        <f>IFERROR(SEARCH("INT",F4669,1),0)+IFERROR(SEARCH("DEV",F4669,1),0)+IFERROR(SEARCH("FC",F4669,1),0)+IFERROR(SEARCH("USD",F4669,1),0)</f>
        <v>0</v>
      </c>
    </row>
    <row r="4670" spans="20:28" x14ac:dyDescent="0.2">
      <c r="T4670" s="6">
        <f>+S4670*N4670</f>
        <v>0</v>
      </c>
      <c r="U4670" s="6">
        <f>+S4670*Q4670</f>
        <v>0</v>
      </c>
      <c r="V4670" s="1" t="str">
        <f>IF(AB4670=0,IFERROR(VLOOKUP(L4670,[1]listaMateriales!A:K,11,0),"-"),"Sin producto")</f>
        <v>Sin Producto</v>
      </c>
      <c r="W4670" s="6">
        <f>+IF(OR(K4670="27",K4670="28",K4670="29"),VLOOKUP(L4670,[1]listaMateriales!A:E,5,0),0)*N4670/1000</f>
        <v>0</v>
      </c>
      <c r="X4670" s="6">
        <f>+IF(W4670=0,0,T4670/W4670)</f>
        <v>0</v>
      </c>
      <c r="Y4670" s="1" t="str">
        <f>MID(L4670,14,1)</f>
        <v/>
      </c>
      <c r="Z4670" s="2" t="str">
        <f>IF(IFERROR(FIND("PUL",M4670,1),0)&gt;1,"pulido","no")</f>
        <v>no</v>
      </c>
      <c r="AA4670" s="2" t="str">
        <f>IF(IFERROR(FIND("BIOC",M4670,1),0)&gt;1,"BIOCITY","no")</f>
        <v>no</v>
      </c>
      <c r="AB4670" s="2">
        <f>IFERROR(SEARCH("INT",F4670,1),0)+IFERROR(SEARCH("DEV",F4670,1),0)+IFERROR(SEARCH("FC",F4670,1),0)+IFERROR(SEARCH("USD",F4670,1),0)</f>
        <v>0</v>
      </c>
    </row>
    <row r="4671" spans="20:28" x14ac:dyDescent="0.2">
      <c r="T4671" s="6">
        <f>+S4671*N4671</f>
        <v>0</v>
      </c>
      <c r="U4671" s="6">
        <f>+S4671*Q4671</f>
        <v>0</v>
      </c>
      <c r="V4671" s="1" t="str">
        <f>IF(AB4671=0,IFERROR(VLOOKUP(L4671,[1]listaMateriales!A:K,11,0),"-"),"Sin producto")</f>
        <v>Sin Producto</v>
      </c>
      <c r="W4671" s="6">
        <f>+IF(OR(K4671="27",K4671="28",K4671="29"),VLOOKUP(L4671,[1]listaMateriales!A:E,5,0),0)*N4671/1000</f>
        <v>0</v>
      </c>
      <c r="X4671" s="6">
        <f>+IF(W4671=0,0,T4671/W4671)</f>
        <v>0</v>
      </c>
      <c r="Y4671" s="1" t="str">
        <f>MID(L4671,14,1)</f>
        <v/>
      </c>
      <c r="Z4671" s="2" t="str">
        <f>IF(IFERROR(FIND("PUL",M4671,1),0)&gt;1,"pulido","no")</f>
        <v>no</v>
      </c>
      <c r="AA4671" s="2" t="str">
        <f>IF(IFERROR(FIND("BIOC",M4671,1),0)&gt;1,"BIOCITY","no")</f>
        <v>no</v>
      </c>
      <c r="AB4671" s="2">
        <f>IFERROR(SEARCH("INT",F4671,1),0)+IFERROR(SEARCH("DEV",F4671,1),0)+IFERROR(SEARCH("FC",F4671,1),0)+IFERROR(SEARCH("USD",F4671,1),0)</f>
        <v>0</v>
      </c>
    </row>
    <row r="4672" spans="20:28" x14ac:dyDescent="0.2">
      <c r="T4672" s="6">
        <f>+S4672*N4672</f>
        <v>0</v>
      </c>
      <c r="U4672" s="6">
        <f>+S4672*Q4672</f>
        <v>0</v>
      </c>
      <c r="V4672" s="1" t="str">
        <f>IF(AB4672=0,IFERROR(VLOOKUP(L4672,[1]listaMateriales!A:K,11,0),"-"),"Sin producto")</f>
        <v>Sin Producto</v>
      </c>
      <c r="W4672" s="6">
        <f>+IF(OR(K4672="27",K4672="28",K4672="29"),VLOOKUP(L4672,[1]listaMateriales!A:E,5,0),0)*N4672/1000</f>
        <v>0</v>
      </c>
      <c r="X4672" s="6">
        <f>+IF(W4672=0,0,T4672/W4672)</f>
        <v>0</v>
      </c>
      <c r="Y4672" s="1" t="str">
        <f>MID(L4672,14,1)</f>
        <v/>
      </c>
      <c r="Z4672" s="2" t="str">
        <f>IF(IFERROR(FIND("PUL",M4672,1),0)&gt;1,"pulido","no")</f>
        <v>no</v>
      </c>
      <c r="AA4672" s="2" t="str">
        <f>IF(IFERROR(FIND("BIOC",M4672,1),0)&gt;1,"BIOCITY","no")</f>
        <v>no</v>
      </c>
      <c r="AB4672" s="2">
        <f>IFERROR(SEARCH("INT",F4672,1),0)+IFERROR(SEARCH("DEV",F4672,1),0)+IFERROR(SEARCH("FC",F4672,1),0)+IFERROR(SEARCH("USD",F4672,1),0)</f>
        <v>0</v>
      </c>
    </row>
    <row r="4673" spans="20:28" x14ac:dyDescent="0.2">
      <c r="T4673" s="6">
        <f>+S4673*N4673</f>
        <v>0</v>
      </c>
      <c r="U4673" s="6">
        <f>+S4673*Q4673</f>
        <v>0</v>
      </c>
      <c r="V4673" s="1" t="str">
        <f>IF(AB4673=0,IFERROR(VLOOKUP(L4673,[1]listaMateriales!A:K,11,0),"-"),"Sin producto")</f>
        <v>Sin Producto</v>
      </c>
      <c r="W4673" s="6">
        <f>+IF(OR(K4673="27",K4673="28",K4673="29"),VLOOKUP(L4673,[1]listaMateriales!A:E,5,0),0)*N4673/1000</f>
        <v>0</v>
      </c>
      <c r="X4673" s="6">
        <f>+IF(W4673=0,0,T4673/W4673)</f>
        <v>0</v>
      </c>
      <c r="Y4673" s="1" t="str">
        <f>MID(L4673,14,1)</f>
        <v/>
      </c>
      <c r="Z4673" s="2" t="str">
        <f>IF(IFERROR(FIND("PUL",M4673,1),0)&gt;1,"pulido","no")</f>
        <v>no</v>
      </c>
      <c r="AA4673" s="2" t="str">
        <f>IF(IFERROR(FIND("BIOC",M4673,1),0)&gt;1,"BIOCITY","no")</f>
        <v>no</v>
      </c>
      <c r="AB4673" s="2">
        <f>IFERROR(SEARCH("INT",F4673,1),0)+IFERROR(SEARCH("DEV",F4673,1),0)+IFERROR(SEARCH("FC",F4673,1),0)+IFERROR(SEARCH("USD",F4673,1),0)</f>
        <v>0</v>
      </c>
    </row>
    <row r="4674" spans="20:28" x14ac:dyDescent="0.2">
      <c r="T4674" s="6">
        <f>+S4674*N4674</f>
        <v>0</v>
      </c>
      <c r="U4674" s="6">
        <f>+S4674*Q4674</f>
        <v>0</v>
      </c>
      <c r="V4674" s="1" t="str">
        <f>IF(AB4674=0,IFERROR(VLOOKUP(L4674,[1]listaMateriales!A:K,11,0),"-"),"Sin producto")</f>
        <v>Sin Producto</v>
      </c>
      <c r="W4674" s="6">
        <f>+IF(OR(K4674="27",K4674="28",K4674="29"),VLOOKUP(L4674,[1]listaMateriales!A:E,5,0),0)*N4674/1000</f>
        <v>0</v>
      </c>
      <c r="X4674" s="6">
        <f>+IF(W4674=0,0,T4674/W4674)</f>
        <v>0</v>
      </c>
      <c r="Y4674" s="1" t="str">
        <f>MID(L4674,14,1)</f>
        <v/>
      </c>
      <c r="Z4674" s="2" t="str">
        <f>IF(IFERROR(FIND("PUL",M4674,1),0)&gt;1,"pulido","no")</f>
        <v>no</v>
      </c>
      <c r="AA4674" s="2" t="str">
        <f>IF(IFERROR(FIND("BIOC",M4674,1),0)&gt;1,"BIOCITY","no")</f>
        <v>no</v>
      </c>
      <c r="AB4674" s="2">
        <f>IFERROR(SEARCH("INT",F4674,1),0)+IFERROR(SEARCH("DEV",F4674,1),0)+IFERROR(SEARCH("FC",F4674,1),0)+IFERROR(SEARCH("USD",F4674,1),0)</f>
        <v>0</v>
      </c>
    </row>
    <row r="4675" spans="20:28" x14ac:dyDescent="0.2">
      <c r="T4675" s="6">
        <f>+S4675*N4675</f>
        <v>0</v>
      </c>
      <c r="U4675" s="6">
        <f>+S4675*Q4675</f>
        <v>0</v>
      </c>
      <c r="V4675" s="1" t="str">
        <f>IF(AB4675=0,IFERROR(VLOOKUP(L4675,[1]listaMateriales!A:K,11,0),"-"),"Sin producto")</f>
        <v>Sin Producto</v>
      </c>
      <c r="W4675" s="6">
        <f>+IF(OR(K4675="27",K4675="28",K4675="29"),VLOOKUP(L4675,[1]listaMateriales!A:E,5,0),0)*N4675/1000</f>
        <v>0</v>
      </c>
      <c r="X4675" s="6">
        <f>+IF(W4675=0,0,T4675/W4675)</f>
        <v>0</v>
      </c>
      <c r="Y4675" s="1" t="str">
        <f>MID(L4675,14,1)</f>
        <v/>
      </c>
      <c r="Z4675" s="2" t="str">
        <f>IF(IFERROR(FIND("PUL",M4675,1),0)&gt;1,"pulido","no")</f>
        <v>no</v>
      </c>
      <c r="AA4675" s="2" t="str">
        <f>IF(IFERROR(FIND("BIOC",M4675,1),0)&gt;1,"BIOCITY","no")</f>
        <v>no</v>
      </c>
      <c r="AB4675" s="2">
        <f>IFERROR(SEARCH("INT",F4675,1),0)+IFERROR(SEARCH("DEV",F4675,1),0)+IFERROR(SEARCH("FC",F4675,1),0)+IFERROR(SEARCH("USD",F4675,1),0)</f>
        <v>0</v>
      </c>
    </row>
    <row r="4676" spans="20:28" x14ac:dyDescent="0.2">
      <c r="T4676" s="6">
        <f>+S4676*N4676</f>
        <v>0</v>
      </c>
      <c r="U4676" s="6">
        <f>+S4676*Q4676</f>
        <v>0</v>
      </c>
      <c r="V4676" s="1" t="str">
        <f>IF(AB4676=0,IFERROR(VLOOKUP(L4676,[1]listaMateriales!A:K,11,0),"-"),"Sin producto")</f>
        <v>Sin Producto</v>
      </c>
      <c r="W4676" s="6">
        <f>+IF(OR(K4676="27",K4676="28",K4676="29"),VLOOKUP(L4676,[1]listaMateriales!A:E,5,0),0)*N4676/1000</f>
        <v>0</v>
      </c>
      <c r="X4676" s="6">
        <f>+IF(W4676=0,0,T4676/W4676)</f>
        <v>0</v>
      </c>
      <c r="Y4676" s="1" t="str">
        <f>MID(L4676,14,1)</f>
        <v/>
      </c>
      <c r="Z4676" s="2" t="str">
        <f>IF(IFERROR(FIND("PUL",M4676,1),0)&gt;1,"pulido","no")</f>
        <v>no</v>
      </c>
      <c r="AA4676" s="2" t="str">
        <f>IF(IFERROR(FIND("BIOC",M4676,1),0)&gt;1,"BIOCITY","no")</f>
        <v>no</v>
      </c>
      <c r="AB4676" s="2">
        <f>IFERROR(SEARCH("INT",F4676,1),0)+IFERROR(SEARCH("DEV",F4676,1),0)+IFERROR(SEARCH("FC",F4676,1),0)+IFERROR(SEARCH("USD",F4676,1),0)</f>
        <v>0</v>
      </c>
    </row>
    <row r="4677" spans="20:28" x14ac:dyDescent="0.2">
      <c r="T4677" s="6">
        <f>+S4677*N4677</f>
        <v>0</v>
      </c>
      <c r="U4677" s="6">
        <f>+S4677*Q4677</f>
        <v>0</v>
      </c>
      <c r="V4677" s="1" t="str">
        <f>IF(AB4677=0,IFERROR(VLOOKUP(L4677,[1]listaMateriales!A:K,11,0),"-"),"Sin producto")</f>
        <v>Sin Producto</v>
      </c>
      <c r="W4677" s="6">
        <f>+IF(OR(K4677="27",K4677="28",K4677="29"),VLOOKUP(L4677,[1]listaMateriales!A:E,5,0),0)*N4677/1000</f>
        <v>0</v>
      </c>
      <c r="X4677" s="6">
        <f>+IF(W4677=0,0,T4677/W4677)</f>
        <v>0</v>
      </c>
      <c r="Y4677" s="1" t="str">
        <f>MID(L4677,14,1)</f>
        <v/>
      </c>
      <c r="Z4677" s="2" t="str">
        <f>IF(IFERROR(FIND("PUL",M4677,1),0)&gt;1,"pulido","no")</f>
        <v>no</v>
      </c>
      <c r="AA4677" s="2" t="str">
        <f>IF(IFERROR(FIND("BIOC",M4677,1),0)&gt;1,"BIOCITY","no")</f>
        <v>no</v>
      </c>
      <c r="AB4677" s="2">
        <f>IFERROR(SEARCH("INT",F4677,1),0)+IFERROR(SEARCH("DEV",F4677,1),0)+IFERROR(SEARCH("FC",F4677,1),0)+IFERROR(SEARCH("USD",F4677,1),0)</f>
        <v>0</v>
      </c>
    </row>
    <row r="4678" spans="20:28" x14ac:dyDescent="0.2">
      <c r="T4678" s="6">
        <f>+S4678*N4678</f>
        <v>0</v>
      </c>
      <c r="U4678" s="6">
        <f>+S4678*Q4678</f>
        <v>0</v>
      </c>
      <c r="V4678" s="1" t="str">
        <f>IF(AB4678=0,IFERROR(VLOOKUP(L4678,[1]listaMateriales!A:K,11,0),"-"),"Sin producto")</f>
        <v>Sin Producto</v>
      </c>
      <c r="W4678" s="6">
        <f>+IF(OR(K4678="27",K4678="28",K4678="29"),VLOOKUP(L4678,[1]listaMateriales!A:E,5,0),0)*N4678/1000</f>
        <v>0</v>
      </c>
      <c r="X4678" s="6">
        <f>+IF(W4678=0,0,T4678/W4678)</f>
        <v>0</v>
      </c>
      <c r="Y4678" s="1" t="str">
        <f>MID(L4678,14,1)</f>
        <v/>
      </c>
      <c r="Z4678" s="2" t="str">
        <f>IF(IFERROR(FIND("PUL",M4678,1),0)&gt;1,"pulido","no")</f>
        <v>no</v>
      </c>
      <c r="AA4678" s="2" t="str">
        <f>IF(IFERROR(FIND("BIOC",M4678,1),0)&gt;1,"BIOCITY","no")</f>
        <v>no</v>
      </c>
      <c r="AB4678" s="2">
        <f>IFERROR(SEARCH("INT",F4678,1),0)+IFERROR(SEARCH("DEV",F4678,1),0)+IFERROR(SEARCH("FC",F4678,1),0)+IFERROR(SEARCH("USD",F4678,1),0)</f>
        <v>0</v>
      </c>
    </row>
    <row r="4679" spans="20:28" x14ac:dyDescent="0.2">
      <c r="T4679" s="6">
        <f>+S4679*N4679</f>
        <v>0</v>
      </c>
      <c r="U4679" s="6">
        <f>+S4679*Q4679</f>
        <v>0</v>
      </c>
      <c r="V4679" s="1" t="str">
        <f>IF(AB4679=0,IFERROR(VLOOKUP(L4679,[1]listaMateriales!A:K,11,0),"-"),"Sin producto")</f>
        <v>Sin Producto</v>
      </c>
      <c r="W4679" s="6">
        <f>+IF(OR(K4679="27",K4679="28",K4679="29"),VLOOKUP(L4679,[1]listaMateriales!A:E,5,0),0)*N4679/1000</f>
        <v>0</v>
      </c>
      <c r="X4679" s="6">
        <f>+IF(W4679=0,0,T4679/W4679)</f>
        <v>0</v>
      </c>
      <c r="Y4679" s="1" t="str">
        <f>MID(L4679,14,1)</f>
        <v/>
      </c>
      <c r="Z4679" s="2" t="str">
        <f>IF(IFERROR(FIND("PUL",M4679,1),0)&gt;1,"pulido","no")</f>
        <v>no</v>
      </c>
      <c r="AA4679" s="2" t="str">
        <f>IF(IFERROR(FIND("BIOC",M4679,1),0)&gt;1,"BIOCITY","no")</f>
        <v>no</v>
      </c>
      <c r="AB4679" s="2">
        <f>IFERROR(SEARCH("INT",F4679,1),0)+IFERROR(SEARCH("DEV",F4679,1),0)+IFERROR(SEARCH("FC",F4679,1),0)+IFERROR(SEARCH("USD",F4679,1),0)</f>
        <v>0</v>
      </c>
    </row>
    <row r="4680" spans="20:28" x14ac:dyDescent="0.2">
      <c r="T4680" s="6">
        <f>+S4680*N4680</f>
        <v>0</v>
      </c>
      <c r="U4680" s="6">
        <f>+S4680*Q4680</f>
        <v>0</v>
      </c>
      <c r="V4680" s="1" t="str">
        <f>IF(AB4680=0,IFERROR(VLOOKUP(L4680,[1]listaMateriales!A:K,11,0),"-"),"Sin producto")</f>
        <v>Sin Producto</v>
      </c>
      <c r="W4680" s="6">
        <f>+IF(OR(K4680="27",K4680="28",K4680="29"),VLOOKUP(L4680,[1]listaMateriales!A:E,5,0),0)*N4680/1000</f>
        <v>0</v>
      </c>
      <c r="X4680" s="6">
        <f>+IF(W4680=0,0,T4680/W4680)</f>
        <v>0</v>
      </c>
      <c r="Y4680" s="1" t="str">
        <f>MID(L4680,14,1)</f>
        <v/>
      </c>
      <c r="Z4680" s="2" t="str">
        <f>IF(IFERROR(FIND("PUL",M4680,1),0)&gt;1,"pulido","no")</f>
        <v>no</v>
      </c>
      <c r="AA4680" s="2" t="str">
        <f>IF(IFERROR(FIND("BIOC",M4680,1),0)&gt;1,"BIOCITY","no")</f>
        <v>no</v>
      </c>
      <c r="AB4680" s="2">
        <f>IFERROR(SEARCH("INT",F4680,1),0)+IFERROR(SEARCH("DEV",F4680,1),0)+IFERROR(SEARCH("FC",F4680,1),0)+IFERROR(SEARCH("USD",F4680,1),0)</f>
        <v>0</v>
      </c>
    </row>
    <row r="4681" spans="20:28" x14ac:dyDescent="0.2">
      <c r="T4681" s="6">
        <f>+S4681*N4681</f>
        <v>0</v>
      </c>
      <c r="U4681" s="6">
        <f>+S4681*Q4681</f>
        <v>0</v>
      </c>
      <c r="V4681" s="1" t="str">
        <f>IF(AB4681=0,IFERROR(VLOOKUP(L4681,[1]listaMateriales!A:K,11,0),"-"),"Sin producto")</f>
        <v>Sin Producto</v>
      </c>
      <c r="W4681" s="6">
        <f>+IF(OR(K4681="27",K4681="28",K4681="29"),VLOOKUP(L4681,[1]listaMateriales!A:E,5,0),0)*N4681/1000</f>
        <v>0</v>
      </c>
      <c r="X4681" s="6">
        <f>+IF(W4681=0,0,T4681/W4681)</f>
        <v>0</v>
      </c>
      <c r="Y4681" s="1" t="str">
        <f>MID(L4681,14,1)</f>
        <v/>
      </c>
      <c r="Z4681" s="2" t="str">
        <f>IF(IFERROR(FIND("PUL",M4681,1),0)&gt;1,"pulido","no")</f>
        <v>no</v>
      </c>
      <c r="AA4681" s="2" t="str">
        <f>IF(IFERROR(FIND("BIOC",M4681,1),0)&gt;1,"BIOCITY","no")</f>
        <v>no</v>
      </c>
      <c r="AB4681" s="2">
        <f>IFERROR(SEARCH("INT",F4681,1),0)+IFERROR(SEARCH("DEV",F4681,1),0)+IFERROR(SEARCH("FC",F4681,1),0)+IFERROR(SEARCH("USD",F4681,1),0)</f>
        <v>0</v>
      </c>
    </row>
    <row r="4682" spans="20:28" x14ac:dyDescent="0.2">
      <c r="T4682" s="6">
        <f>+S4682*N4682</f>
        <v>0</v>
      </c>
      <c r="U4682" s="6">
        <f>+S4682*Q4682</f>
        <v>0</v>
      </c>
      <c r="V4682" s="1" t="str">
        <f>IF(AB4682=0,IFERROR(VLOOKUP(L4682,[1]listaMateriales!A:K,11,0),"-"),"Sin producto")</f>
        <v>Sin Producto</v>
      </c>
      <c r="W4682" s="6">
        <f>+IF(OR(K4682="27",K4682="28",K4682="29"),VLOOKUP(L4682,[1]listaMateriales!A:E,5,0),0)*N4682/1000</f>
        <v>0</v>
      </c>
      <c r="X4682" s="6">
        <f>+IF(W4682=0,0,T4682/W4682)</f>
        <v>0</v>
      </c>
      <c r="Y4682" s="1" t="str">
        <f>MID(L4682,14,1)</f>
        <v/>
      </c>
      <c r="Z4682" s="2" t="str">
        <f>IF(IFERROR(FIND("PUL",M4682,1),0)&gt;1,"pulido","no")</f>
        <v>no</v>
      </c>
      <c r="AA4682" s="2" t="str">
        <f>IF(IFERROR(FIND("BIOC",M4682,1),0)&gt;1,"BIOCITY","no")</f>
        <v>no</v>
      </c>
      <c r="AB4682" s="2">
        <f>IFERROR(SEARCH("INT",F4682,1),0)+IFERROR(SEARCH("DEV",F4682,1),0)+IFERROR(SEARCH("FC",F4682,1),0)+IFERROR(SEARCH("USD",F4682,1),0)</f>
        <v>0</v>
      </c>
    </row>
    <row r="4683" spans="20:28" x14ac:dyDescent="0.2">
      <c r="T4683" s="6">
        <f>+S4683*N4683</f>
        <v>0</v>
      </c>
      <c r="U4683" s="6">
        <f>+S4683*Q4683</f>
        <v>0</v>
      </c>
      <c r="V4683" s="1" t="str">
        <f>IF(AB4683=0,IFERROR(VLOOKUP(L4683,[1]listaMateriales!A:K,11,0),"-"),"Sin producto")</f>
        <v>Sin Producto</v>
      </c>
      <c r="W4683" s="6">
        <f>+IF(OR(K4683="27",K4683="28",K4683="29"),VLOOKUP(L4683,[1]listaMateriales!A:E,5,0),0)*N4683/1000</f>
        <v>0</v>
      </c>
      <c r="X4683" s="6">
        <f>+IF(W4683=0,0,T4683/W4683)</f>
        <v>0</v>
      </c>
      <c r="Y4683" s="1" t="str">
        <f>MID(L4683,14,1)</f>
        <v/>
      </c>
      <c r="Z4683" s="2" t="str">
        <f>IF(IFERROR(FIND("PUL",M4683,1),0)&gt;1,"pulido","no")</f>
        <v>no</v>
      </c>
      <c r="AA4683" s="2" t="str">
        <f>IF(IFERROR(FIND("BIOC",M4683,1),0)&gt;1,"BIOCITY","no")</f>
        <v>no</v>
      </c>
      <c r="AB4683" s="2">
        <f>IFERROR(SEARCH("INT",F4683,1),0)+IFERROR(SEARCH("DEV",F4683,1),0)+IFERROR(SEARCH("FC",F4683,1),0)+IFERROR(SEARCH("USD",F4683,1),0)</f>
        <v>0</v>
      </c>
    </row>
    <row r="4684" spans="20:28" x14ac:dyDescent="0.2">
      <c r="T4684" s="6">
        <f>+S4684*N4684</f>
        <v>0</v>
      </c>
      <c r="U4684" s="6">
        <f>+S4684*Q4684</f>
        <v>0</v>
      </c>
      <c r="V4684" s="1" t="str">
        <f>IF(AB4684=0,IFERROR(VLOOKUP(L4684,[1]listaMateriales!A:K,11,0),"-"),"Sin producto")</f>
        <v>Sin Producto</v>
      </c>
      <c r="W4684" s="6">
        <f>+IF(OR(K4684="27",K4684="28",K4684="29"),VLOOKUP(L4684,[1]listaMateriales!A:E,5,0),0)*N4684/1000</f>
        <v>0</v>
      </c>
      <c r="X4684" s="6">
        <f>+IF(W4684=0,0,T4684/W4684)</f>
        <v>0</v>
      </c>
      <c r="Y4684" s="1" t="str">
        <f>MID(L4684,14,1)</f>
        <v/>
      </c>
      <c r="Z4684" s="2" t="str">
        <f>IF(IFERROR(FIND("PUL",M4684,1),0)&gt;1,"pulido","no")</f>
        <v>no</v>
      </c>
      <c r="AA4684" s="2" t="str">
        <f>IF(IFERROR(FIND("BIOC",M4684,1),0)&gt;1,"BIOCITY","no")</f>
        <v>no</v>
      </c>
      <c r="AB4684" s="2">
        <f>IFERROR(SEARCH("INT",F4684,1),0)+IFERROR(SEARCH("DEV",F4684,1),0)+IFERROR(SEARCH("FC",F4684,1),0)+IFERROR(SEARCH("USD",F4684,1),0)</f>
        <v>0</v>
      </c>
    </row>
    <row r="4685" spans="20:28" x14ac:dyDescent="0.2">
      <c r="T4685" s="6">
        <f>+S4685*N4685</f>
        <v>0</v>
      </c>
      <c r="U4685" s="6">
        <f>+S4685*Q4685</f>
        <v>0</v>
      </c>
      <c r="V4685" s="1" t="str">
        <f>IF(AB4685=0,IFERROR(VLOOKUP(L4685,[1]listaMateriales!A:K,11,0),"-"),"Sin producto")</f>
        <v>Sin Producto</v>
      </c>
      <c r="W4685" s="6">
        <f>+IF(OR(K4685="27",K4685="28",K4685="29"),VLOOKUP(L4685,[1]listaMateriales!A:E,5,0),0)*N4685/1000</f>
        <v>0</v>
      </c>
      <c r="X4685" s="6">
        <f>+IF(W4685=0,0,T4685/W4685)</f>
        <v>0</v>
      </c>
      <c r="Y4685" s="1" t="str">
        <f>MID(L4685,14,1)</f>
        <v/>
      </c>
      <c r="Z4685" s="2" t="str">
        <f>IF(IFERROR(FIND("PUL",M4685,1),0)&gt;1,"pulido","no")</f>
        <v>no</v>
      </c>
      <c r="AA4685" s="2" t="str">
        <f>IF(IFERROR(FIND("BIOC",M4685,1),0)&gt;1,"BIOCITY","no")</f>
        <v>no</v>
      </c>
      <c r="AB4685" s="2">
        <f>IFERROR(SEARCH("INT",F4685,1),0)+IFERROR(SEARCH("DEV",F4685,1),0)+IFERROR(SEARCH("FC",F4685,1),0)+IFERROR(SEARCH("USD",F4685,1),0)</f>
        <v>0</v>
      </c>
    </row>
    <row r="4686" spans="20:28" x14ac:dyDescent="0.2">
      <c r="T4686" s="6">
        <f>+S4686*N4686</f>
        <v>0</v>
      </c>
      <c r="U4686" s="6">
        <f>+S4686*Q4686</f>
        <v>0</v>
      </c>
      <c r="V4686" s="1" t="str">
        <f>IF(AB4686=0,IFERROR(VLOOKUP(L4686,[1]listaMateriales!A:K,11,0),"-"),"Sin producto")</f>
        <v>Sin Producto</v>
      </c>
      <c r="W4686" s="6">
        <f>+IF(OR(K4686="27",K4686="28",K4686="29"),VLOOKUP(L4686,[1]listaMateriales!A:E,5,0),0)*N4686/1000</f>
        <v>0</v>
      </c>
      <c r="X4686" s="6">
        <f>+IF(W4686=0,0,T4686/W4686)</f>
        <v>0</v>
      </c>
      <c r="Y4686" s="1" t="str">
        <f>MID(L4686,14,1)</f>
        <v/>
      </c>
      <c r="Z4686" s="2" t="str">
        <f>IF(IFERROR(FIND("PUL",M4686,1),0)&gt;1,"pulido","no")</f>
        <v>no</v>
      </c>
      <c r="AA4686" s="2" t="str">
        <f>IF(IFERROR(FIND("BIOC",M4686,1),0)&gt;1,"BIOCITY","no")</f>
        <v>no</v>
      </c>
      <c r="AB4686" s="2">
        <f>IFERROR(SEARCH("INT",F4686,1),0)+IFERROR(SEARCH("DEV",F4686,1),0)+IFERROR(SEARCH("FC",F4686,1),0)+IFERROR(SEARCH("USD",F4686,1),0)</f>
        <v>0</v>
      </c>
    </row>
    <row r="4687" spans="20:28" x14ac:dyDescent="0.2">
      <c r="T4687" s="6">
        <f>+S4687*N4687</f>
        <v>0</v>
      </c>
      <c r="U4687" s="6">
        <f>+S4687*Q4687</f>
        <v>0</v>
      </c>
      <c r="V4687" s="1" t="str">
        <f>IF(AB4687=0,IFERROR(VLOOKUP(L4687,[1]listaMateriales!A:K,11,0),"-"),"Sin producto")</f>
        <v>Sin Producto</v>
      </c>
      <c r="W4687" s="6">
        <f>+IF(OR(K4687="27",K4687="28",K4687="29"),VLOOKUP(L4687,[1]listaMateriales!A:E,5,0),0)*N4687/1000</f>
        <v>0</v>
      </c>
      <c r="X4687" s="6">
        <f>+IF(W4687=0,0,T4687/W4687)</f>
        <v>0</v>
      </c>
      <c r="Y4687" s="1" t="str">
        <f>MID(L4687,14,1)</f>
        <v/>
      </c>
      <c r="Z4687" s="2" t="str">
        <f>IF(IFERROR(FIND("PUL",M4687,1),0)&gt;1,"pulido","no")</f>
        <v>no</v>
      </c>
      <c r="AA4687" s="2" t="str">
        <f>IF(IFERROR(FIND("BIOC",M4687,1),0)&gt;1,"BIOCITY","no")</f>
        <v>no</v>
      </c>
      <c r="AB4687" s="2">
        <f>IFERROR(SEARCH("INT",F4687,1),0)+IFERROR(SEARCH("DEV",F4687,1),0)+IFERROR(SEARCH("FC",F4687,1),0)+IFERROR(SEARCH("USD",F4687,1),0)</f>
        <v>0</v>
      </c>
    </row>
    <row r="4688" spans="20:28" x14ac:dyDescent="0.2">
      <c r="T4688" s="6">
        <f>+S4688*N4688</f>
        <v>0</v>
      </c>
      <c r="U4688" s="6">
        <f>+S4688*Q4688</f>
        <v>0</v>
      </c>
      <c r="V4688" s="1" t="str">
        <f>IF(AB4688=0,IFERROR(VLOOKUP(L4688,[1]listaMateriales!A:K,11,0),"-"),"Sin producto")</f>
        <v>Sin Producto</v>
      </c>
      <c r="W4688" s="6">
        <f>+IF(OR(K4688="27",K4688="28",K4688="29"),VLOOKUP(L4688,[1]listaMateriales!A:E,5,0),0)*N4688/1000</f>
        <v>0</v>
      </c>
      <c r="X4688" s="6">
        <f>+IF(W4688=0,0,T4688/W4688)</f>
        <v>0</v>
      </c>
      <c r="Y4688" s="1" t="str">
        <f>MID(L4688,14,1)</f>
        <v/>
      </c>
      <c r="Z4688" s="2" t="str">
        <f>IF(IFERROR(FIND("PUL",M4688,1),0)&gt;1,"pulido","no")</f>
        <v>no</v>
      </c>
      <c r="AA4688" s="2" t="str">
        <f>IF(IFERROR(FIND("BIOC",M4688,1),0)&gt;1,"BIOCITY","no")</f>
        <v>no</v>
      </c>
      <c r="AB4688" s="2">
        <f>IFERROR(SEARCH("INT",F4688,1),0)+IFERROR(SEARCH("DEV",F4688,1),0)+IFERROR(SEARCH("FC",F4688,1),0)+IFERROR(SEARCH("USD",F4688,1),0)</f>
        <v>0</v>
      </c>
    </row>
    <row r="4689" spans="20:28" x14ac:dyDescent="0.2">
      <c r="T4689" s="6">
        <f>+S4689*N4689</f>
        <v>0</v>
      </c>
      <c r="U4689" s="6">
        <f>+S4689*Q4689</f>
        <v>0</v>
      </c>
      <c r="V4689" s="1" t="str">
        <f>IF(AB4689=0,IFERROR(VLOOKUP(L4689,[1]listaMateriales!A:K,11,0),"-"),"Sin producto")</f>
        <v>Sin Producto</v>
      </c>
      <c r="W4689" s="6">
        <f>+IF(OR(K4689="27",K4689="28",K4689="29"),VLOOKUP(L4689,[1]listaMateriales!A:E,5,0),0)*N4689/1000</f>
        <v>0</v>
      </c>
      <c r="X4689" s="6">
        <f>+IF(W4689=0,0,T4689/W4689)</f>
        <v>0</v>
      </c>
      <c r="Y4689" s="1" t="str">
        <f>MID(L4689,14,1)</f>
        <v/>
      </c>
      <c r="Z4689" s="2" t="str">
        <f>IF(IFERROR(FIND("PUL",M4689,1),0)&gt;1,"pulido","no")</f>
        <v>no</v>
      </c>
      <c r="AA4689" s="2" t="str">
        <f>IF(IFERROR(FIND("BIOC",M4689,1),0)&gt;1,"BIOCITY","no")</f>
        <v>no</v>
      </c>
      <c r="AB4689" s="2">
        <f>IFERROR(SEARCH("INT",F4689,1),0)+IFERROR(SEARCH("DEV",F4689,1),0)+IFERROR(SEARCH("FC",F4689,1),0)+IFERROR(SEARCH("USD",F4689,1),0)</f>
        <v>0</v>
      </c>
    </row>
    <row r="4690" spans="20:28" x14ac:dyDescent="0.2">
      <c r="T4690" s="6">
        <f>+S4690*N4690</f>
        <v>0</v>
      </c>
      <c r="U4690" s="6">
        <f>+S4690*Q4690</f>
        <v>0</v>
      </c>
      <c r="V4690" s="1" t="str">
        <f>IF(AB4690=0,IFERROR(VLOOKUP(L4690,[1]listaMateriales!A:K,11,0),"-"),"Sin producto")</f>
        <v>Sin Producto</v>
      </c>
      <c r="W4690" s="6">
        <f>+IF(OR(K4690="27",K4690="28",K4690="29"),VLOOKUP(L4690,[1]listaMateriales!A:E,5,0),0)*N4690/1000</f>
        <v>0</v>
      </c>
      <c r="X4690" s="6">
        <f>+IF(W4690=0,0,T4690/W4690)</f>
        <v>0</v>
      </c>
      <c r="Y4690" s="1" t="str">
        <f>MID(L4690,14,1)</f>
        <v/>
      </c>
      <c r="Z4690" s="2" t="str">
        <f>IF(IFERROR(FIND("PUL",M4690,1),0)&gt;1,"pulido","no")</f>
        <v>no</v>
      </c>
      <c r="AA4690" s="2" t="str">
        <f>IF(IFERROR(FIND("BIOC",M4690,1),0)&gt;1,"BIOCITY","no")</f>
        <v>no</v>
      </c>
      <c r="AB4690" s="2">
        <f>IFERROR(SEARCH("INT",F4690,1),0)+IFERROR(SEARCH("DEV",F4690,1),0)+IFERROR(SEARCH("FC",F4690,1),0)+IFERROR(SEARCH("USD",F4690,1),0)</f>
        <v>0</v>
      </c>
    </row>
    <row r="4691" spans="20:28" x14ac:dyDescent="0.2">
      <c r="T4691" s="6">
        <f>+S4691*N4691</f>
        <v>0</v>
      </c>
      <c r="U4691" s="6">
        <f>+S4691*Q4691</f>
        <v>0</v>
      </c>
      <c r="V4691" s="1" t="str">
        <f>IF(AB4691=0,IFERROR(VLOOKUP(L4691,[1]listaMateriales!A:K,11,0),"-"),"Sin producto")</f>
        <v>Sin Producto</v>
      </c>
      <c r="W4691" s="6">
        <f>+IF(OR(K4691="27",K4691="28",K4691="29"),VLOOKUP(L4691,[1]listaMateriales!A:E,5,0),0)*N4691/1000</f>
        <v>0</v>
      </c>
      <c r="X4691" s="6">
        <f>+IF(W4691=0,0,T4691/W4691)</f>
        <v>0</v>
      </c>
      <c r="Y4691" s="1" t="str">
        <f>MID(L4691,14,1)</f>
        <v/>
      </c>
      <c r="Z4691" s="2" t="str">
        <f>IF(IFERROR(FIND("PUL",M4691,1),0)&gt;1,"pulido","no")</f>
        <v>no</v>
      </c>
      <c r="AA4691" s="2" t="str">
        <f>IF(IFERROR(FIND("BIOC",M4691,1),0)&gt;1,"BIOCITY","no")</f>
        <v>no</v>
      </c>
      <c r="AB4691" s="2">
        <f>IFERROR(SEARCH("INT",F4691,1),0)+IFERROR(SEARCH("DEV",F4691,1),0)+IFERROR(SEARCH("FC",F4691,1),0)+IFERROR(SEARCH("USD",F4691,1),0)</f>
        <v>0</v>
      </c>
    </row>
    <row r="4692" spans="20:28" x14ac:dyDescent="0.2">
      <c r="T4692" s="6">
        <f>+S4692*N4692</f>
        <v>0</v>
      </c>
      <c r="U4692" s="6">
        <f>+S4692*Q4692</f>
        <v>0</v>
      </c>
      <c r="V4692" s="1" t="str">
        <f>IF(AB4692=0,IFERROR(VLOOKUP(L4692,[1]listaMateriales!A:K,11,0),"-"),"Sin producto")</f>
        <v>Sin Producto</v>
      </c>
      <c r="W4692" s="6">
        <f>+IF(OR(K4692="27",K4692="28",K4692="29"),VLOOKUP(L4692,[1]listaMateriales!A:E,5,0),0)*N4692/1000</f>
        <v>0</v>
      </c>
      <c r="X4692" s="6">
        <f>+IF(W4692=0,0,T4692/W4692)</f>
        <v>0</v>
      </c>
      <c r="Y4692" s="1" t="str">
        <f>MID(L4692,14,1)</f>
        <v/>
      </c>
      <c r="Z4692" s="2" t="str">
        <f>IF(IFERROR(FIND("PUL",M4692,1),0)&gt;1,"pulido","no")</f>
        <v>no</v>
      </c>
      <c r="AA4692" s="2" t="str">
        <f>IF(IFERROR(FIND("BIOC",M4692,1),0)&gt;1,"BIOCITY","no")</f>
        <v>no</v>
      </c>
      <c r="AB4692" s="2">
        <f>IFERROR(SEARCH("INT",F4692,1),0)+IFERROR(SEARCH("DEV",F4692,1),0)+IFERROR(SEARCH("FC",F4692,1),0)+IFERROR(SEARCH("USD",F4692,1),0)</f>
        <v>0</v>
      </c>
    </row>
    <row r="4693" spans="20:28" x14ac:dyDescent="0.2">
      <c r="T4693" s="6">
        <f>+S4693*N4693</f>
        <v>0</v>
      </c>
      <c r="U4693" s="6">
        <f>+S4693*Q4693</f>
        <v>0</v>
      </c>
      <c r="V4693" s="1" t="str">
        <f>IF(AB4693=0,IFERROR(VLOOKUP(L4693,[1]listaMateriales!A:K,11,0),"-"),"Sin producto")</f>
        <v>Sin Producto</v>
      </c>
      <c r="W4693" s="6">
        <f>+IF(OR(K4693="27",K4693="28",K4693="29"),VLOOKUP(L4693,[1]listaMateriales!A:E,5,0),0)*N4693/1000</f>
        <v>0</v>
      </c>
      <c r="X4693" s="6">
        <f>+IF(W4693=0,0,T4693/W4693)</f>
        <v>0</v>
      </c>
      <c r="Y4693" s="1" t="str">
        <f>MID(L4693,14,1)</f>
        <v/>
      </c>
      <c r="Z4693" s="2" t="str">
        <f>IF(IFERROR(FIND("PUL",M4693,1),0)&gt;1,"pulido","no")</f>
        <v>no</v>
      </c>
      <c r="AA4693" s="2" t="str">
        <f>IF(IFERROR(FIND("BIOC",M4693,1),0)&gt;1,"BIOCITY","no")</f>
        <v>no</v>
      </c>
      <c r="AB4693" s="2">
        <f>IFERROR(SEARCH("INT",F4693,1),0)+IFERROR(SEARCH("DEV",F4693,1),0)+IFERROR(SEARCH("FC",F4693,1),0)+IFERROR(SEARCH("USD",F4693,1),0)</f>
        <v>0</v>
      </c>
    </row>
    <row r="4694" spans="20:28" x14ac:dyDescent="0.2">
      <c r="T4694" s="6">
        <f>+S4694*N4694</f>
        <v>0</v>
      </c>
      <c r="U4694" s="6">
        <f>+S4694*Q4694</f>
        <v>0</v>
      </c>
      <c r="V4694" s="1" t="str">
        <f>IF(AB4694=0,IFERROR(VLOOKUP(L4694,[1]listaMateriales!A:K,11,0),"-"),"Sin producto")</f>
        <v>Sin Producto</v>
      </c>
      <c r="W4694" s="6">
        <f>+IF(OR(K4694="27",K4694="28",K4694="29"),VLOOKUP(L4694,[1]listaMateriales!A:E,5,0),0)*N4694/1000</f>
        <v>0</v>
      </c>
      <c r="X4694" s="6">
        <f>+IF(W4694=0,0,T4694/W4694)</f>
        <v>0</v>
      </c>
      <c r="Y4694" s="1" t="str">
        <f>MID(L4694,14,1)</f>
        <v/>
      </c>
      <c r="Z4694" s="2" t="str">
        <f>IF(IFERROR(FIND("PUL",M4694,1),0)&gt;1,"pulido","no")</f>
        <v>no</v>
      </c>
      <c r="AA4694" s="2" t="str">
        <f>IF(IFERROR(FIND("BIOC",M4694,1),0)&gt;1,"BIOCITY","no")</f>
        <v>no</v>
      </c>
      <c r="AB4694" s="2">
        <f>IFERROR(SEARCH("INT",F4694,1),0)+IFERROR(SEARCH("DEV",F4694,1),0)+IFERROR(SEARCH("FC",F4694,1),0)+IFERROR(SEARCH("USD",F4694,1),0)</f>
        <v>0</v>
      </c>
    </row>
    <row r="4695" spans="20:28" x14ac:dyDescent="0.2">
      <c r="T4695" s="6">
        <f>+S4695*N4695</f>
        <v>0</v>
      </c>
      <c r="U4695" s="6">
        <f>+S4695*Q4695</f>
        <v>0</v>
      </c>
      <c r="V4695" s="1" t="str">
        <f>IF(AB4695=0,IFERROR(VLOOKUP(L4695,[1]listaMateriales!A:K,11,0),"-"),"Sin producto")</f>
        <v>Sin Producto</v>
      </c>
      <c r="W4695" s="6">
        <f>+IF(OR(K4695="27",K4695="28",K4695="29"),VLOOKUP(L4695,[1]listaMateriales!A:E,5,0),0)*N4695/1000</f>
        <v>0</v>
      </c>
      <c r="X4695" s="6">
        <f>+IF(W4695=0,0,T4695/W4695)</f>
        <v>0</v>
      </c>
      <c r="Y4695" s="1" t="str">
        <f>MID(L4695,14,1)</f>
        <v/>
      </c>
      <c r="Z4695" s="2" t="str">
        <f>IF(IFERROR(FIND("PUL",M4695,1),0)&gt;1,"pulido","no")</f>
        <v>no</v>
      </c>
      <c r="AA4695" s="2" t="str">
        <f>IF(IFERROR(FIND("BIOC",M4695,1),0)&gt;1,"BIOCITY","no")</f>
        <v>no</v>
      </c>
      <c r="AB4695" s="2">
        <f>IFERROR(SEARCH("INT",F4695,1),0)+IFERROR(SEARCH("DEV",F4695,1),0)+IFERROR(SEARCH("FC",F4695,1),0)+IFERROR(SEARCH("USD",F4695,1),0)</f>
        <v>0</v>
      </c>
    </row>
    <row r="4696" spans="20:28" x14ac:dyDescent="0.2">
      <c r="T4696" s="6">
        <f>+S4696*N4696</f>
        <v>0</v>
      </c>
      <c r="U4696" s="6">
        <f>+S4696*Q4696</f>
        <v>0</v>
      </c>
      <c r="V4696" s="1" t="str">
        <f>IF(AB4696=0,IFERROR(VLOOKUP(L4696,[1]listaMateriales!A:K,11,0),"-"),"Sin producto")</f>
        <v>Sin Producto</v>
      </c>
      <c r="W4696" s="6">
        <f>+IF(OR(K4696="27",K4696="28",K4696="29"),VLOOKUP(L4696,[1]listaMateriales!A:E,5,0),0)*N4696/1000</f>
        <v>0</v>
      </c>
      <c r="X4696" s="6">
        <f>+IF(W4696=0,0,T4696/W4696)</f>
        <v>0</v>
      </c>
      <c r="Y4696" s="1" t="str">
        <f>MID(L4696,14,1)</f>
        <v/>
      </c>
      <c r="Z4696" s="2" t="str">
        <f>IF(IFERROR(FIND("PUL",M4696,1),0)&gt;1,"pulido","no")</f>
        <v>no</v>
      </c>
      <c r="AA4696" s="2" t="str">
        <f>IF(IFERROR(FIND("BIOC",M4696,1),0)&gt;1,"BIOCITY","no")</f>
        <v>no</v>
      </c>
      <c r="AB4696" s="2">
        <f>IFERROR(SEARCH("INT",F4696,1),0)+IFERROR(SEARCH("DEV",F4696,1),0)+IFERROR(SEARCH("FC",F4696,1),0)+IFERROR(SEARCH("USD",F4696,1),0)</f>
        <v>0</v>
      </c>
    </row>
    <row r="4697" spans="20:28" x14ac:dyDescent="0.2">
      <c r="T4697" s="6">
        <f>+S4697*N4697</f>
        <v>0</v>
      </c>
      <c r="U4697" s="6">
        <f>+S4697*Q4697</f>
        <v>0</v>
      </c>
      <c r="V4697" s="1" t="str">
        <f>IF(AB4697=0,IFERROR(VLOOKUP(L4697,[1]listaMateriales!A:K,11,0),"-"),"Sin producto")</f>
        <v>Sin Producto</v>
      </c>
      <c r="W4697" s="6">
        <f>+IF(OR(K4697="27",K4697="28",K4697="29"),VLOOKUP(L4697,[1]listaMateriales!A:E,5,0),0)*N4697/1000</f>
        <v>0</v>
      </c>
      <c r="X4697" s="6">
        <f>+IF(W4697=0,0,T4697/W4697)</f>
        <v>0</v>
      </c>
      <c r="Y4697" s="1" t="str">
        <f>MID(L4697,14,1)</f>
        <v/>
      </c>
      <c r="Z4697" s="2" t="str">
        <f>IF(IFERROR(FIND("PUL",M4697,1),0)&gt;1,"pulido","no")</f>
        <v>no</v>
      </c>
      <c r="AA4697" s="2" t="str">
        <f>IF(IFERROR(FIND("BIOC",M4697,1),0)&gt;1,"BIOCITY","no")</f>
        <v>no</v>
      </c>
      <c r="AB4697" s="2">
        <f>IFERROR(SEARCH("INT",F4697,1),0)+IFERROR(SEARCH("DEV",F4697,1),0)+IFERROR(SEARCH("FC",F4697,1),0)+IFERROR(SEARCH("USD",F4697,1),0)</f>
        <v>0</v>
      </c>
    </row>
    <row r="4698" spans="20:28" x14ac:dyDescent="0.2">
      <c r="T4698" s="6">
        <f>+S4698*N4698</f>
        <v>0</v>
      </c>
      <c r="U4698" s="6">
        <f>+S4698*Q4698</f>
        <v>0</v>
      </c>
      <c r="V4698" s="1" t="str">
        <f>IF(AB4698=0,IFERROR(VLOOKUP(L4698,[1]listaMateriales!A:K,11,0),"-"),"Sin producto")</f>
        <v>Sin Producto</v>
      </c>
      <c r="W4698" s="6">
        <f>+IF(OR(K4698="27",K4698="28",K4698="29"),VLOOKUP(L4698,[1]listaMateriales!A:E,5,0),0)*N4698/1000</f>
        <v>0</v>
      </c>
      <c r="X4698" s="6">
        <f>+IF(W4698=0,0,T4698/W4698)</f>
        <v>0</v>
      </c>
      <c r="Y4698" s="1" t="str">
        <f>MID(L4698,14,1)</f>
        <v/>
      </c>
      <c r="Z4698" s="2" t="str">
        <f>IF(IFERROR(FIND("PUL",M4698,1),0)&gt;1,"pulido","no")</f>
        <v>no</v>
      </c>
      <c r="AA4698" s="2" t="str">
        <f>IF(IFERROR(FIND("BIOC",M4698,1),0)&gt;1,"BIOCITY","no")</f>
        <v>no</v>
      </c>
      <c r="AB4698" s="2">
        <f>IFERROR(SEARCH("INT",F4698,1),0)+IFERROR(SEARCH("DEV",F4698,1),0)+IFERROR(SEARCH("FC",F4698,1),0)+IFERROR(SEARCH("USD",F4698,1),0)</f>
        <v>0</v>
      </c>
    </row>
    <row r="4699" spans="20:28" x14ac:dyDescent="0.2">
      <c r="T4699" s="6">
        <f>+S4699*N4699</f>
        <v>0</v>
      </c>
      <c r="U4699" s="6">
        <f>+S4699*Q4699</f>
        <v>0</v>
      </c>
      <c r="V4699" s="1" t="str">
        <f>IF(AB4699=0,IFERROR(VLOOKUP(L4699,[1]listaMateriales!A:K,11,0),"-"),"Sin producto")</f>
        <v>Sin Producto</v>
      </c>
      <c r="W4699" s="6">
        <f>+IF(OR(K4699="27",K4699="28",K4699="29"),VLOOKUP(L4699,[1]listaMateriales!A:E,5,0),0)*N4699/1000</f>
        <v>0</v>
      </c>
      <c r="X4699" s="6">
        <f>+IF(W4699=0,0,T4699/W4699)</f>
        <v>0</v>
      </c>
      <c r="Y4699" s="1" t="str">
        <f>MID(L4699,14,1)</f>
        <v/>
      </c>
      <c r="Z4699" s="2" t="str">
        <f>IF(IFERROR(FIND("PUL",M4699,1),0)&gt;1,"pulido","no")</f>
        <v>no</v>
      </c>
      <c r="AA4699" s="2" t="str">
        <f>IF(IFERROR(FIND("BIOC",M4699,1),0)&gt;1,"BIOCITY","no")</f>
        <v>no</v>
      </c>
      <c r="AB4699" s="2">
        <f>IFERROR(SEARCH("INT",F4699,1),0)+IFERROR(SEARCH("DEV",F4699,1),0)+IFERROR(SEARCH("FC",F4699,1),0)+IFERROR(SEARCH("USD",F4699,1),0)</f>
        <v>0</v>
      </c>
    </row>
    <row r="4700" spans="20:28" x14ac:dyDescent="0.2">
      <c r="T4700" s="6">
        <f>+S4700*N4700</f>
        <v>0</v>
      </c>
      <c r="U4700" s="6">
        <f>+S4700*Q4700</f>
        <v>0</v>
      </c>
      <c r="V4700" s="1" t="str">
        <f>IF(AB4700=0,IFERROR(VLOOKUP(L4700,[1]listaMateriales!A:K,11,0),"-"),"Sin producto")</f>
        <v>Sin Producto</v>
      </c>
      <c r="W4700" s="6">
        <f>+IF(OR(K4700="27",K4700="28",K4700="29"),VLOOKUP(L4700,[1]listaMateriales!A:E,5,0),0)*N4700/1000</f>
        <v>0</v>
      </c>
      <c r="X4700" s="6">
        <f>+IF(W4700=0,0,T4700/W4700)</f>
        <v>0</v>
      </c>
      <c r="Y4700" s="1" t="str">
        <f>MID(L4700,14,1)</f>
        <v/>
      </c>
      <c r="Z4700" s="2" t="str">
        <f>IF(IFERROR(FIND("PUL",M4700,1),0)&gt;1,"pulido","no")</f>
        <v>no</v>
      </c>
      <c r="AA4700" s="2" t="str">
        <f>IF(IFERROR(FIND("BIOC",M4700,1),0)&gt;1,"BIOCITY","no")</f>
        <v>no</v>
      </c>
      <c r="AB4700" s="2">
        <f>IFERROR(SEARCH("INT",F4700,1),0)+IFERROR(SEARCH("DEV",F4700,1),0)+IFERROR(SEARCH("FC",F4700,1),0)+IFERROR(SEARCH("USD",F4700,1),0)</f>
        <v>0</v>
      </c>
    </row>
    <row r="4701" spans="20:28" x14ac:dyDescent="0.2">
      <c r="T4701" s="6">
        <f>+S4701*N4701</f>
        <v>0</v>
      </c>
      <c r="U4701" s="6">
        <f>+S4701*Q4701</f>
        <v>0</v>
      </c>
      <c r="V4701" s="1" t="str">
        <f>IF(AB4701=0,IFERROR(VLOOKUP(L4701,[1]listaMateriales!A:K,11,0),"-"),"Sin producto")</f>
        <v>Sin Producto</v>
      </c>
      <c r="W4701" s="6">
        <f>+IF(OR(K4701="27",K4701="28",K4701="29"),VLOOKUP(L4701,[1]listaMateriales!A:E,5,0),0)*N4701/1000</f>
        <v>0</v>
      </c>
      <c r="X4701" s="6">
        <f>+IF(W4701=0,0,T4701/W4701)</f>
        <v>0</v>
      </c>
      <c r="Y4701" s="1" t="str">
        <f>MID(L4701,14,1)</f>
        <v/>
      </c>
      <c r="Z4701" s="2" t="str">
        <f>IF(IFERROR(FIND("PUL",M4701,1),0)&gt;1,"pulido","no")</f>
        <v>no</v>
      </c>
      <c r="AA4701" s="2" t="str">
        <f>IF(IFERROR(FIND("BIOC",M4701,1),0)&gt;1,"BIOCITY","no")</f>
        <v>no</v>
      </c>
      <c r="AB4701" s="2">
        <f>IFERROR(SEARCH("INT",F4701,1),0)+IFERROR(SEARCH("DEV",F4701,1),0)+IFERROR(SEARCH("FC",F4701,1),0)+IFERROR(SEARCH("USD",F4701,1),0)</f>
        <v>0</v>
      </c>
    </row>
    <row r="4702" spans="20:28" x14ac:dyDescent="0.2">
      <c r="T4702" s="6">
        <f>+S4702*N4702</f>
        <v>0</v>
      </c>
      <c r="U4702" s="6">
        <f>+S4702*Q4702</f>
        <v>0</v>
      </c>
      <c r="V4702" s="1" t="str">
        <f>IF(AB4702=0,IFERROR(VLOOKUP(L4702,[1]listaMateriales!A:K,11,0),"-"),"Sin producto")</f>
        <v>Sin Producto</v>
      </c>
      <c r="W4702" s="6">
        <f>+IF(OR(K4702="27",K4702="28",K4702="29"),VLOOKUP(L4702,[1]listaMateriales!A:E,5,0),0)*N4702/1000</f>
        <v>0</v>
      </c>
      <c r="X4702" s="6">
        <f>+IF(W4702=0,0,T4702/W4702)</f>
        <v>0</v>
      </c>
      <c r="Y4702" s="1" t="str">
        <f>MID(L4702,14,1)</f>
        <v/>
      </c>
      <c r="Z4702" s="2" t="str">
        <f>IF(IFERROR(FIND("PUL",M4702,1),0)&gt;1,"pulido","no")</f>
        <v>no</v>
      </c>
      <c r="AA4702" s="2" t="str">
        <f>IF(IFERROR(FIND("BIOC",M4702,1),0)&gt;1,"BIOCITY","no")</f>
        <v>no</v>
      </c>
      <c r="AB4702" s="2">
        <f>IFERROR(SEARCH("INT",F4702,1),0)+IFERROR(SEARCH("DEV",F4702,1),0)+IFERROR(SEARCH("FC",F4702,1),0)+IFERROR(SEARCH("USD",F4702,1),0)</f>
        <v>0</v>
      </c>
    </row>
    <row r="4703" spans="20:28" x14ac:dyDescent="0.2">
      <c r="T4703" s="6">
        <f>+S4703*N4703</f>
        <v>0</v>
      </c>
      <c r="U4703" s="6">
        <f>+S4703*Q4703</f>
        <v>0</v>
      </c>
      <c r="V4703" s="1" t="str">
        <f>IF(AB4703=0,IFERROR(VLOOKUP(L4703,[1]listaMateriales!A:K,11,0),"-"),"Sin producto")</f>
        <v>Sin Producto</v>
      </c>
      <c r="W4703" s="6">
        <f>+IF(OR(K4703="27",K4703="28",K4703="29"),VLOOKUP(L4703,[1]listaMateriales!A:E,5,0),0)*N4703/1000</f>
        <v>0</v>
      </c>
      <c r="X4703" s="6">
        <f>+IF(W4703=0,0,T4703/W4703)</f>
        <v>0</v>
      </c>
      <c r="Y4703" s="1" t="str">
        <f>MID(L4703,14,1)</f>
        <v/>
      </c>
      <c r="Z4703" s="2" t="str">
        <f>IF(IFERROR(FIND("PUL",M4703,1),0)&gt;1,"pulido","no")</f>
        <v>no</v>
      </c>
      <c r="AA4703" s="2" t="str">
        <f>IF(IFERROR(FIND("BIOC",M4703,1),0)&gt;1,"BIOCITY","no")</f>
        <v>no</v>
      </c>
      <c r="AB4703" s="2">
        <f>IFERROR(SEARCH("INT",F4703,1),0)+IFERROR(SEARCH("DEV",F4703,1),0)+IFERROR(SEARCH("FC",F4703,1),0)+IFERROR(SEARCH("USD",F4703,1),0)</f>
        <v>0</v>
      </c>
    </row>
    <row r="4704" spans="20:28" x14ac:dyDescent="0.2">
      <c r="T4704" s="6">
        <f>+S4704*N4704</f>
        <v>0</v>
      </c>
      <c r="U4704" s="6">
        <f>+S4704*Q4704</f>
        <v>0</v>
      </c>
      <c r="V4704" s="1" t="str">
        <f>IF(AB4704=0,IFERROR(VLOOKUP(L4704,[1]listaMateriales!A:K,11,0),"-"),"Sin producto")</f>
        <v>Sin Producto</v>
      </c>
      <c r="W4704" s="6">
        <f>+IF(OR(K4704="27",K4704="28",K4704="29"),VLOOKUP(L4704,[1]listaMateriales!A:E,5,0),0)*N4704/1000</f>
        <v>0</v>
      </c>
      <c r="X4704" s="6">
        <f>+IF(W4704=0,0,T4704/W4704)</f>
        <v>0</v>
      </c>
      <c r="Y4704" s="1" t="str">
        <f>MID(L4704,14,1)</f>
        <v/>
      </c>
      <c r="Z4704" s="2" t="str">
        <f>IF(IFERROR(FIND("PUL",M4704,1),0)&gt;1,"pulido","no")</f>
        <v>no</v>
      </c>
      <c r="AA4704" s="2" t="str">
        <f>IF(IFERROR(FIND("BIOC",M4704,1),0)&gt;1,"BIOCITY","no")</f>
        <v>no</v>
      </c>
      <c r="AB4704" s="2">
        <f>IFERROR(SEARCH("INT",F4704,1),0)+IFERROR(SEARCH("DEV",F4704,1),0)+IFERROR(SEARCH("FC",F4704,1),0)+IFERROR(SEARCH("USD",F4704,1),0)</f>
        <v>0</v>
      </c>
    </row>
    <row r="4705" spans="20:28" x14ac:dyDescent="0.2">
      <c r="T4705" s="6">
        <f>+S4705*N4705</f>
        <v>0</v>
      </c>
      <c r="U4705" s="6">
        <f>+S4705*Q4705</f>
        <v>0</v>
      </c>
      <c r="V4705" s="1" t="str">
        <f>IF(AB4705=0,IFERROR(VLOOKUP(L4705,[1]listaMateriales!A:K,11,0),"-"),"Sin producto")</f>
        <v>Sin Producto</v>
      </c>
      <c r="W4705" s="6">
        <f>+IF(OR(K4705="27",K4705="28",K4705="29"),VLOOKUP(L4705,[1]listaMateriales!A:E,5,0),0)*N4705/1000</f>
        <v>0</v>
      </c>
      <c r="X4705" s="6">
        <f>+IF(W4705=0,0,T4705/W4705)</f>
        <v>0</v>
      </c>
      <c r="Y4705" s="1" t="str">
        <f>MID(L4705,14,1)</f>
        <v/>
      </c>
      <c r="Z4705" s="2" t="str">
        <f>IF(IFERROR(FIND("PUL",M4705,1),0)&gt;1,"pulido","no")</f>
        <v>no</v>
      </c>
      <c r="AA4705" s="2" t="str">
        <f>IF(IFERROR(FIND("BIOC",M4705,1),0)&gt;1,"BIOCITY","no")</f>
        <v>no</v>
      </c>
      <c r="AB4705" s="2">
        <f>IFERROR(SEARCH("INT",F4705,1),0)+IFERROR(SEARCH("DEV",F4705,1),0)+IFERROR(SEARCH("FC",F4705,1),0)+IFERROR(SEARCH("USD",F4705,1),0)</f>
        <v>0</v>
      </c>
    </row>
    <row r="4706" spans="20:28" x14ac:dyDescent="0.2">
      <c r="T4706" s="6">
        <f>+S4706*N4706</f>
        <v>0</v>
      </c>
      <c r="U4706" s="6">
        <f>+S4706*Q4706</f>
        <v>0</v>
      </c>
      <c r="V4706" s="1" t="str">
        <f>IF(AB4706=0,IFERROR(VLOOKUP(L4706,[1]listaMateriales!A:K,11,0),"-"),"Sin producto")</f>
        <v>Sin Producto</v>
      </c>
      <c r="W4706" s="6">
        <f>+IF(OR(K4706="27",K4706="28",K4706="29"),VLOOKUP(L4706,[1]listaMateriales!A:E,5,0),0)*N4706/1000</f>
        <v>0</v>
      </c>
      <c r="X4706" s="6">
        <f>+IF(W4706=0,0,T4706/W4706)</f>
        <v>0</v>
      </c>
      <c r="Y4706" s="1" t="str">
        <f>MID(L4706,14,1)</f>
        <v/>
      </c>
      <c r="Z4706" s="2" t="str">
        <f>IF(IFERROR(FIND("PUL",M4706,1),0)&gt;1,"pulido","no")</f>
        <v>no</v>
      </c>
      <c r="AA4706" s="2" t="str">
        <f>IF(IFERROR(FIND("BIOC",M4706,1),0)&gt;1,"BIOCITY","no")</f>
        <v>no</v>
      </c>
      <c r="AB4706" s="2">
        <f>IFERROR(SEARCH("INT",F4706,1),0)+IFERROR(SEARCH("DEV",F4706,1),0)+IFERROR(SEARCH("FC",F4706,1),0)+IFERROR(SEARCH("USD",F4706,1),0)</f>
        <v>0</v>
      </c>
    </row>
    <row r="4707" spans="20:28" x14ac:dyDescent="0.2">
      <c r="T4707" s="6">
        <f>+S4707*N4707</f>
        <v>0</v>
      </c>
      <c r="U4707" s="6">
        <f>+S4707*Q4707</f>
        <v>0</v>
      </c>
      <c r="V4707" s="1" t="str">
        <f>IF(AB4707=0,IFERROR(VLOOKUP(L4707,[1]listaMateriales!A:K,11,0),"-"),"Sin producto")</f>
        <v>Sin Producto</v>
      </c>
      <c r="W4707" s="6">
        <f>+IF(OR(K4707="27",K4707="28",K4707="29"),VLOOKUP(L4707,[1]listaMateriales!A:E,5,0),0)*N4707/1000</f>
        <v>0</v>
      </c>
      <c r="X4707" s="6">
        <f>+IF(W4707=0,0,T4707/W4707)</f>
        <v>0</v>
      </c>
      <c r="Y4707" s="1" t="str">
        <f>MID(L4707,14,1)</f>
        <v/>
      </c>
      <c r="Z4707" s="2" t="str">
        <f>IF(IFERROR(FIND("PUL",M4707,1),0)&gt;1,"pulido","no")</f>
        <v>no</v>
      </c>
      <c r="AA4707" s="2" t="str">
        <f>IF(IFERROR(FIND("BIOC",M4707,1),0)&gt;1,"BIOCITY","no")</f>
        <v>no</v>
      </c>
      <c r="AB4707" s="2">
        <f>IFERROR(SEARCH("INT",F4707,1),0)+IFERROR(SEARCH("DEV",F4707,1),0)+IFERROR(SEARCH("FC",F4707,1),0)+IFERROR(SEARCH("USD",F4707,1),0)</f>
        <v>0</v>
      </c>
    </row>
    <row r="4708" spans="20:28" x14ac:dyDescent="0.2">
      <c r="T4708" s="6">
        <f>+S4708*N4708</f>
        <v>0</v>
      </c>
      <c r="U4708" s="6">
        <f>+S4708*Q4708</f>
        <v>0</v>
      </c>
      <c r="V4708" s="1" t="str">
        <f>IF(AB4708=0,IFERROR(VLOOKUP(L4708,[1]listaMateriales!A:K,11,0),"-"),"Sin producto")</f>
        <v>Sin Producto</v>
      </c>
      <c r="W4708" s="6">
        <f>+IF(OR(K4708="27",K4708="28",K4708="29"),VLOOKUP(L4708,[1]listaMateriales!A:E,5,0),0)*N4708/1000</f>
        <v>0</v>
      </c>
      <c r="X4708" s="6">
        <f>+IF(W4708=0,0,T4708/W4708)</f>
        <v>0</v>
      </c>
      <c r="Y4708" s="1" t="str">
        <f>MID(L4708,14,1)</f>
        <v/>
      </c>
      <c r="Z4708" s="2" t="str">
        <f>IF(IFERROR(FIND("PUL",M4708,1),0)&gt;1,"pulido","no")</f>
        <v>no</v>
      </c>
      <c r="AA4708" s="2" t="str">
        <f>IF(IFERROR(FIND("BIOC",M4708,1),0)&gt;1,"BIOCITY","no")</f>
        <v>no</v>
      </c>
      <c r="AB4708" s="2">
        <f>IFERROR(SEARCH("INT",F4708,1),0)+IFERROR(SEARCH("DEV",F4708,1),0)+IFERROR(SEARCH("FC",F4708,1),0)+IFERROR(SEARCH("USD",F4708,1),0)</f>
        <v>0</v>
      </c>
    </row>
    <row r="4709" spans="20:28" x14ac:dyDescent="0.2">
      <c r="T4709" s="6">
        <f>+S4709*N4709</f>
        <v>0</v>
      </c>
      <c r="U4709" s="6">
        <f>+S4709*Q4709</f>
        <v>0</v>
      </c>
      <c r="V4709" s="1" t="str">
        <f>IF(AB4709=0,IFERROR(VLOOKUP(L4709,[1]listaMateriales!A:K,11,0),"-"),"Sin producto")</f>
        <v>Sin Producto</v>
      </c>
      <c r="W4709" s="6">
        <f>+IF(OR(K4709="27",K4709="28",K4709="29"),VLOOKUP(L4709,[1]listaMateriales!A:E,5,0),0)*N4709/1000</f>
        <v>0</v>
      </c>
      <c r="X4709" s="6">
        <f>+IF(W4709=0,0,T4709/W4709)</f>
        <v>0</v>
      </c>
      <c r="Y4709" s="1" t="str">
        <f>MID(L4709,14,1)</f>
        <v/>
      </c>
      <c r="Z4709" s="2" t="str">
        <f>IF(IFERROR(FIND("PUL",M4709,1),0)&gt;1,"pulido","no")</f>
        <v>no</v>
      </c>
      <c r="AA4709" s="2" t="str">
        <f>IF(IFERROR(FIND("BIOC",M4709,1),0)&gt;1,"BIOCITY","no")</f>
        <v>no</v>
      </c>
      <c r="AB4709" s="2">
        <f>IFERROR(SEARCH("INT",F4709,1),0)+IFERROR(SEARCH("DEV",F4709,1),0)+IFERROR(SEARCH("FC",F4709,1),0)+IFERROR(SEARCH("USD",F4709,1),0)</f>
        <v>0</v>
      </c>
    </row>
    <row r="4710" spans="20:28" x14ac:dyDescent="0.2">
      <c r="T4710" s="6">
        <f>+S4710*N4710</f>
        <v>0</v>
      </c>
      <c r="U4710" s="6">
        <f>+S4710*Q4710</f>
        <v>0</v>
      </c>
      <c r="V4710" s="1" t="str">
        <f>IF(AB4710=0,IFERROR(VLOOKUP(L4710,[1]listaMateriales!A:K,11,0),"-"),"Sin producto")</f>
        <v>Sin Producto</v>
      </c>
      <c r="W4710" s="6">
        <f>+IF(OR(K4710="27",K4710="28",K4710="29"),VLOOKUP(L4710,[1]listaMateriales!A:E,5,0),0)*N4710/1000</f>
        <v>0</v>
      </c>
      <c r="X4710" s="6">
        <f>+IF(W4710=0,0,T4710/W4710)</f>
        <v>0</v>
      </c>
      <c r="Y4710" s="1" t="str">
        <f>MID(L4710,14,1)</f>
        <v/>
      </c>
      <c r="Z4710" s="2" t="str">
        <f>IF(IFERROR(FIND("PUL",M4710,1),0)&gt;1,"pulido","no")</f>
        <v>no</v>
      </c>
      <c r="AA4710" s="2" t="str">
        <f>IF(IFERROR(FIND("BIOC",M4710,1),0)&gt;1,"BIOCITY","no")</f>
        <v>no</v>
      </c>
      <c r="AB4710" s="2">
        <f>IFERROR(SEARCH("INT",F4710,1),0)+IFERROR(SEARCH("DEV",F4710,1),0)+IFERROR(SEARCH("FC",F4710,1),0)+IFERROR(SEARCH("USD",F4710,1),0)</f>
        <v>0</v>
      </c>
    </row>
    <row r="4711" spans="20:28" x14ac:dyDescent="0.2">
      <c r="T4711" s="6">
        <f>+S4711*N4711</f>
        <v>0</v>
      </c>
      <c r="U4711" s="6">
        <f>+S4711*Q4711</f>
        <v>0</v>
      </c>
      <c r="V4711" s="1" t="str">
        <f>IF(AB4711=0,IFERROR(VLOOKUP(L4711,[1]listaMateriales!A:K,11,0),"-"),"Sin producto")</f>
        <v>Sin Producto</v>
      </c>
      <c r="W4711" s="6">
        <f>+IF(OR(K4711="27",K4711="28",K4711="29"),VLOOKUP(L4711,[1]listaMateriales!A:E,5,0),0)*N4711/1000</f>
        <v>0</v>
      </c>
      <c r="X4711" s="6">
        <f>+IF(W4711=0,0,T4711/W4711)</f>
        <v>0</v>
      </c>
      <c r="Y4711" s="1" t="str">
        <f>MID(L4711,14,1)</f>
        <v/>
      </c>
      <c r="Z4711" s="2" t="str">
        <f>IF(IFERROR(FIND("PUL",M4711,1),0)&gt;1,"pulido","no")</f>
        <v>no</v>
      </c>
      <c r="AA4711" s="2" t="str">
        <f>IF(IFERROR(FIND("BIOC",M4711,1),0)&gt;1,"BIOCITY","no")</f>
        <v>no</v>
      </c>
      <c r="AB4711" s="2">
        <f>IFERROR(SEARCH("INT",F4711,1),0)+IFERROR(SEARCH("DEV",F4711,1),0)+IFERROR(SEARCH("FC",F4711,1),0)+IFERROR(SEARCH("USD",F4711,1),0)</f>
        <v>0</v>
      </c>
    </row>
    <row r="4712" spans="20:28" x14ac:dyDescent="0.2">
      <c r="T4712" s="6">
        <f>+S4712*N4712</f>
        <v>0</v>
      </c>
      <c r="U4712" s="6">
        <f>+S4712*Q4712</f>
        <v>0</v>
      </c>
      <c r="V4712" s="1" t="str">
        <f>IF(AB4712=0,IFERROR(VLOOKUP(L4712,[1]listaMateriales!A:K,11,0),"-"),"Sin producto")</f>
        <v>Sin Producto</v>
      </c>
      <c r="W4712" s="6">
        <f>+IF(OR(K4712="27",K4712="28",K4712="29"),VLOOKUP(L4712,[1]listaMateriales!A:E,5,0),0)*N4712/1000</f>
        <v>0</v>
      </c>
      <c r="X4712" s="6">
        <f>+IF(W4712=0,0,T4712/W4712)</f>
        <v>0</v>
      </c>
      <c r="Y4712" s="1" t="str">
        <f>MID(L4712,14,1)</f>
        <v/>
      </c>
      <c r="Z4712" s="2" t="str">
        <f>IF(IFERROR(FIND("PUL",M4712,1),0)&gt;1,"pulido","no")</f>
        <v>no</v>
      </c>
      <c r="AA4712" s="2" t="str">
        <f>IF(IFERROR(FIND("BIOC",M4712,1),0)&gt;1,"BIOCITY","no")</f>
        <v>no</v>
      </c>
      <c r="AB4712" s="2">
        <f>IFERROR(SEARCH("INT",F4712,1),0)+IFERROR(SEARCH("DEV",F4712,1),0)+IFERROR(SEARCH("FC",F4712,1),0)+IFERROR(SEARCH("USD",F4712,1),0)</f>
        <v>0</v>
      </c>
    </row>
    <row r="4713" spans="20:28" x14ac:dyDescent="0.2">
      <c r="T4713" s="6">
        <f>+S4713*N4713</f>
        <v>0</v>
      </c>
      <c r="U4713" s="6">
        <f>+S4713*Q4713</f>
        <v>0</v>
      </c>
      <c r="V4713" s="1" t="str">
        <f>IF(AB4713=0,IFERROR(VLOOKUP(L4713,[1]listaMateriales!A:K,11,0),"-"),"Sin producto")</f>
        <v>Sin Producto</v>
      </c>
      <c r="W4713" s="6">
        <f>+IF(OR(K4713="27",K4713="28",K4713="29"),VLOOKUP(L4713,[1]listaMateriales!A:E,5,0),0)*N4713/1000</f>
        <v>0</v>
      </c>
      <c r="X4713" s="6">
        <f>+IF(W4713=0,0,T4713/W4713)</f>
        <v>0</v>
      </c>
      <c r="Y4713" s="1" t="str">
        <f>MID(L4713,14,1)</f>
        <v/>
      </c>
      <c r="Z4713" s="2" t="str">
        <f>IF(IFERROR(FIND("PUL",M4713,1),0)&gt;1,"pulido","no")</f>
        <v>no</v>
      </c>
      <c r="AA4713" s="2" t="str">
        <f>IF(IFERROR(FIND("BIOC",M4713,1),0)&gt;1,"BIOCITY","no")</f>
        <v>no</v>
      </c>
      <c r="AB4713" s="2">
        <f>IFERROR(SEARCH("INT",F4713,1),0)+IFERROR(SEARCH("DEV",F4713,1),0)+IFERROR(SEARCH("FC",F4713,1),0)+IFERROR(SEARCH("USD",F4713,1),0)</f>
        <v>0</v>
      </c>
    </row>
    <row r="4714" spans="20:28" x14ac:dyDescent="0.2">
      <c r="T4714" s="6">
        <f>+S4714*N4714</f>
        <v>0</v>
      </c>
      <c r="U4714" s="6">
        <f>+S4714*Q4714</f>
        <v>0</v>
      </c>
      <c r="V4714" s="1" t="str">
        <f>IF(AB4714=0,IFERROR(VLOOKUP(L4714,[1]listaMateriales!A:K,11,0),"-"),"Sin producto")</f>
        <v>Sin Producto</v>
      </c>
      <c r="W4714" s="6">
        <f>+IF(OR(K4714="27",K4714="28",K4714="29"),VLOOKUP(L4714,[1]listaMateriales!A:E,5,0),0)*N4714/1000</f>
        <v>0</v>
      </c>
      <c r="X4714" s="6">
        <f>+IF(W4714=0,0,T4714/W4714)</f>
        <v>0</v>
      </c>
      <c r="Y4714" s="1" t="str">
        <f>MID(L4714,14,1)</f>
        <v/>
      </c>
      <c r="Z4714" s="2" t="str">
        <f>IF(IFERROR(FIND("PUL",M4714,1),0)&gt;1,"pulido","no")</f>
        <v>no</v>
      </c>
      <c r="AA4714" s="2" t="str">
        <f>IF(IFERROR(FIND("BIOC",M4714,1),0)&gt;1,"BIOCITY","no")</f>
        <v>no</v>
      </c>
      <c r="AB4714" s="2">
        <f>IFERROR(SEARCH("INT",F4714,1),0)+IFERROR(SEARCH("DEV",F4714,1),0)+IFERROR(SEARCH("FC",F4714,1),0)+IFERROR(SEARCH("USD",F4714,1),0)</f>
        <v>0</v>
      </c>
    </row>
    <row r="4715" spans="20:28" x14ac:dyDescent="0.2">
      <c r="T4715" s="6">
        <f>+S4715*N4715</f>
        <v>0</v>
      </c>
      <c r="U4715" s="6">
        <f>+S4715*Q4715</f>
        <v>0</v>
      </c>
      <c r="V4715" s="1" t="str">
        <f>IF(AB4715=0,IFERROR(VLOOKUP(L4715,[1]listaMateriales!A:K,11,0),"-"),"Sin producto")</f>
        <v>Sin Producto</v>
      </c>
      <c r="W4715" s="6">
        <f>+IF(OR(K4715="27",K4715="28",K4715="29"),VLOOKUP(L4715,[1]listaMateriales!A:E,5,0),0)*N4715/1000</f>
        <v>0</v>
      </c>
      <c r="X4715" s="6">
        <f>+IF(W4715=0,0,T4715/W4715)</f>
        <v>0</v>
      </c>
      <c r="Y4715" s="1" t="str">
        <f>MID(L4715,14,1)</f>
        <v/>
      </c>
      <c r="Z4715" s="2" t="str">
        <f>IF(IFERROR(FIND("PUL",M4715,1),0)&gt;1,"pulido","no")</f>
        <v>no</v>
      </c>
      <c r="AA4715" s="2" t="str">
        <f>IF(IFERROR(FIND("BIOC",M4715,1),0)&gt;1,"BIOCITY","no")</f>
        <v>no</v>
      </c>
      <c r="AB4715" s="2">
        <f>IFERROR(SEARCH("INT",F4715,1),0)+IFERROR(SEARCH("DEV",F4715,1),0)+IFERROR(SEARCH("FC",F4715,1),0)+IFERROR(SEARCH("USD",F4715,1),0)</f>
        <v>0</v>
      </c>
    </row>
    <row r="4716" spans="20:28" x14ac:dyDescent="0.2">
      <c r="T4716" s="6">
        <f>+S4716*N4716</f>
        <v>0</v>
      </c>
      <c r="U4716" s="6">
        <f>+S4716*Q4716</f>
        <v>0</v>
      </c>
      <c r="V4716" s="1" t="str">
        <f>IF(AB4716=0,IFERROR(VLOOKUP(L4716,[1]listaMateriales!A:K,11,0),"-"),"Sin producto")</f>
        <v>Sin Producto</v>
      </c>
      <c r="W4716" s="6">
        <f>+IF(OR(K4716="27",K4716="28",K4716="29"),VLOOKUP(L4716,[1]listaMateriales!A:E,5,0),0)*N4716/1000</f>
        <v>0</v>
      </c>
      <c r="X4716" s="6">
        <f>+IF(W4716=0,0,T4716/W4716)</f>
        <v>0</v>
      </c>
      <c r="Y4716" s="1" t="str">
        <f>MID(L4716,14,1)</f>
        <v/>
      </c>
      <c r="Z4716" s="2" t="str">
        <f>IF(IFERROR(FIND("PUL",M4716,1),0)&gt;1,"pulido","no")</f>
        <v>no</v>
      </c>
      <c r="AA4716" s="2" t="str">
        <f>IF(IFERROR(FIND("BIOC",M4716,1),0)&gt;1,"BIOCITY","no")</f>
        <v>no</v>
      </c>
      <c r="AB4716" s="2">
        <f>IFERROR(SEARCH("INT",F4716,1),0)+IFERROR(SEARCH("DEV",F4716,1),0)+IFERROR(SEARCH("FC",F4716,1),0)+IFERROR(SEARCH("USD",F4716,1),0)</f>
        <v>0</v>
      </c>
    </row>
    <row r="4717" spans="20:28" x14ac:dyDescent="0.2">
      <c r="T4717" s="6">
        <f>+S4717*N4717</f>
        <v>0</v>
      </c>
      <c r="U4717" s="6">
        <f>+S4717*Q4717</f>
        <v>0</v>
      </c>
      <c r="V4717" s="1" t="str">
        <f>IF(AB4717=0,IFERROR(VLOOKUP(L4717,[1]listaMateriales!A:K,11,0),"-"),"Sin producto")</f>
        <v>Sin Producto</v>
      </c>
      <c r="W4717" s="6">
        <f>+IF(OR(K4717="27",K4717="28",K4717="29"),VLOOKUP(L4717,[1]listaMateriales!A:E,5,0),0)*N4717/1000</f>
        <v>0</v>
      </c>
      <c r="X4717" s="6">
        <f>+IF(W4717=0,0,T4717/W4717)</f>
        <v>0</v>
      </c>
      <c r="Y4717" s="1" t="str">
        <f>MID(L4717,14,1)</f>
        <v/>
      </c>
      <c r="Z4717" s="2" t="str">
        <f>IF(IFERROR(FIND("PUL",M4717,1),0)&gt;1,"pulido","no")</f>
        <v>no</v>
      </c>
      <c r="AA4717" s="2" t="str">
        <f>IF(IFERROR(FIND("BIOC",M4717,1),0)&gt;1,"BIOCITY","no")</f>
        <v>no</v>
      </c>
      <c r="AB4717" s="2">
        <f>IFERROR(SEARCH("INT",F4717,1),0)+IFERROR(SEARCH("DEV",F4717,1),0)+IFERROR(SEARCH("FC",F4717,1),0)+IFERROR(SEARCH("USD",F4717,1),0)</f>
        <v>0</v>
      </c>
    </row>
    <row r="4718" spans="20:28" x14ac:dyDescent="0.2">
      <c r="T4718" s="6">
        <f>+S4718*N4718</f>
        <v>0</v>
      </c>
      <c r="U4718" s="6">
        <f>+S4718*Q4718</f>
        <v>0</v>
      </c>
      <c r="V4718" s="1" t="str">
        <f>IF(AB4718=0,IFERROR(VLOOKUP(L4718,[1]listaMateriales!A:K,11,0),"-"),"Sin producto")</f>
        <v>Sin Producto</v>
      </c>
      <c r="W4718" s="6">
        <f>+IF(OR(K4718="27",K4718="28",K4718="29"),VLOOKUP(L4718,[1]listaMateriales!A:E,5,0),0)*N4718/1000</f>
        <v>0</v>
      </c>
      <c r="X4718" s="6">
        <f>+IF(W4718=0,0,T4718/W4718)</f>
        <v>0</v>
      </c>
      <c r="Y4718" s="1" t="str">
        <f>MID(L4718,14,1)</f>
        <v/>
      </c>
      <c r="Z4718" s="2" t="str">
        <f>IF(IFERROR(FIND("PUL",M4718,1),0)&gt;1,"pulido","no")</f>
        <v>no</v>
      </c>
      <c r="AA4718" s="2" t="str">
        <f>IF(IFERROR(FIND("BIOC",M4718,1),0)&gt;1,"BIOCITY","no")</f>
        <v>no</v>
      </c>
      <c r="AB4718" s="2">
        <f>IFERROR(SEARCH("INT",F4718,1),0)+IFERROR(SEARCH("DEV",F4718,1),0)+IFERROR(SEARCH("FC",F4718,1),0)+IFERROR(SEARCH("USD",F4718,1),0)</f>
        <v>0</v>
      </c>
    </row>
    <row r="4719" spans="20:28" x14ac:dyDescent="0.2">
      <c r="T4719" s="6">
        <f>+S4719*N4719</f>
        <v>0</v>
      </c>
      <c r="U4719" s="6">
        <f>+S4719*Q4719</f>
        <v>0</v>
      </c>
      <c r="V4719" s="1" t="str">
        <f>IF(AB4719=0,IFERROR(VLOOKUP(L4719,[1]listaMateriales!A:K,11,0),"-"),"Sin producto")</f>
        <v>Sin Producto</v>
      </c>
      <c r="W4719" s="6">
        <f>+IF(OR(K4719="27",K4719="28",K4719="29"),VLOOKUP(L4719,[1]listaMateriales!A:E,5,0),0)*N4719/1000</f>
        <v>0</v>
      </c>
      <c r="X4719" s="6">
        <f>+IF(W4719=0,0,T4719/W4719)</f>
        <v>0</v>
      </c>
      <c r="Y4719" s="1" t="str">
        <f>MID(L4719,14,1)</f>
        <v/>
      </c>
      <c r="Z4719" s="2" t="str">
        <f>IF(IFERROR(FIND("PUL",M4719,1),0)&gt;1,"pulido","no")</f>
        <v>no</v>
      </c>
      <c r="AA4719" s="2" t="str">
        <f>IF(IFERROR(FIND("BIOC",M4719,1),0)&gt;1,"BIOCITY","no")</f>
        <v>no</v>
      </c>
      <c r="AB4719" s="2">
        <f>IFERROR(SEARCH("INT",F4719,1),0)+IFERROR(SEARCH("DEV",F4719,1),0)+IFERROR(SEARCH("FC",F4719,1),0)+IFERROR(SEARCH("USD",F4719,1),0)</f>
        <v>0</v>
      </c>
    </row>
    <row r="4720" spans="20:28" x14ac:dyDescent="0.2">
      <c r="T4720" s="6">
        <f>+S4720*N4720</f>
        <v>0</v>
      </c>
      <c r="U4720" s="6">
        <f>+S4720*Q4720</f>
        <v>0</v>
      </c>
      <c r="V4720" s="1" t="str">
        <f>IF(AB4720=0,IFERROR(VLOOKUP(L4720,[1]listaMateriales!A:K,11,0),"-"),"Sin producto")</f>
        <v>Sin Producto</v>
      </c>
      <c r="W4720" s="6">
        <f>+IF(OR(K4720="27",K4720="28",K4720="29"),VLOOKUP(L4720,[1]listaMateriales!A:E,5,0),0)*N4720/1000</f>
        <v>0</v>
      </c>
      <c r="X4720" s="6">
        <f>+IF(W4720=0,0,T4720/W4720)</f>
        <v>0</v>
      </c>
      <c r="Y4720" s="1" t="str">
        <f>MID(L4720,14,1)</f>
        <v/>
      </c>
      <c r="Z4720" s="2" t="str">
        <f>IF(IFERROR(FIND("PUL",M4720,1),0)&gt;1,"pulido","no")</f>
        <v>no</v>
      </c>
      <c r="AA4720" s="2" t="str">
        <f>IF(IFERROR(FIND("BIOC",M4720,1),0)&gt;1,"BIOCITY","no")</f>
        <v>no</v>
      </c>
      <c r="AB4720" s="2">
        <f>IFERROR(SEARCH("INT",F4720,1),0)+IFERROR(SEARCH("DEV",F4720,1),0)+IFERROR(SEARCH("FC",F4720,1),0)+IFERROR(SEARCH("USD",F4720,1),0)</f>
        <v>0</v>
      </c>
    </row>
    <row r="4721" spans="20:28" x14ac:dyDescent="0.2">
      <c r="T4721" s="6">
        <f>+S4721*N4721</f>
        <v>0</v>
      </c>
      <c r="U4721" s="6">
        <f>+S4721*Q4721</f>
        <v>0</v>
      </c>
      <c r="V4721" s="1" t="str">
        <f>IF(AB4721=0,IFERROR(VLOOKUP(L4721,[1]listaMateriales!A:K,11,0),"-"),"Sin producto")</f>
        <v>Sin Producto</v>
      </c>
      <c r="W4721" s="6">
        <f>+IF(OR(K4721="27",K4721="28",K4721="29"),VLOOKUP(L4721,[1]listaMateriales!A:E,5,0),0)*N4721/1000</f>
        <v>0</v>
      </c>
      <c r="X4721" s="6">
        <f>+IF(W4721=0,0,T4721/W4721)</f>
        <v>0</v>
      </c>
      <c r="Y4721" s="1" t="str">
        <f>MID(L4721,14,1)</f>
        <v/>
      </c>
      <c r="Z4721" s="2" t="str">
        <f>IF(IFERROR(FIND("PUL",M4721,1),0)&gt;1,"pulido","no")</f>
        <v>no</v>
      </c>
      <c r="AA4721" s="2" t="str">
        <f>IF(IFERROR(FIND("BIOC",M4721,1),0)&gt;1,"BIOCITY","no")</f>
        <v>no</v>
      </c>
      <c r="AB4721" s="2">
        <f>IFERROR(SEARCH("INT",F4721,1),0)+IFERROR(SEARCH("DEV",F4721,1),0)+IFERROR(SEARCH("FC",F4721,1),0)+IFERROR(SEARCH("USD",F4721,1),0)</f>
        <v>0</v>
      </c>
    </row>
    <row r="4722" spans="20:28" x14ac:dyDescent="0.2">
      <c r="T4722" s="6">
        <f>+S4722*N4722</f>
        <v>0</v>
      </c>
      <c r="U4722" s="6">
        <f>+S4722*Q4722</f>
        <v>0</v>
      </c>
      <c r="V4722" s="1" t="str">
        <f>IF(AB4722=0,IFERROR(VLOOKUP(L4722,[1]listaMateriales!A:K,11,0),"-"),"Sin producto")</f>
        <v>Sin Producto</v>
      </c>
      <c r="W4722" s="6">
        <f>+IF(OR(K4722="27",K4722="28",K4722="29"),VLOOKUP(L4722,[1]listaMateriales!A:E,5,0),0)*N4722/1000</f>
        <v>0</v>
      </c>
      <c r="X4722" s="6">
        <f>+IF(W4722=0,0,T4722/W4722)</f>
        <v>0</v>
      </c>
      <c r="Y4722" s="1" t="str">
        <f>MID(L4722,14,1)</f>
        <v/>
      </c>
      <c r="Z4722" s="2" t="str">
        <f>IF(IFERROR(FIND("PUL",M4722,1),0)&gt;1,"pulido","no")</f>
        <v>no</v>
      </c>
      <c r="AA4722" s="2" t="str">
        <f>IF(IFERROR(FIND("BIOC",M4722,1),0)&gt;1,"BIOCITY","no")</f>
        <v>no</v>
      </c>
      <c r="AB4722" s="2">
        <f>IFERROR(SEARCH("INT",F4722,1),0)+IFERROR(SEARCH("DEV",F4722,1),0)+IFERROR(SEARCH("FC",F4722,1),0)+IFERROR(SEARCH("USD",F4722,1),0)</f>
        <v>0</v>
      </c>
    </row>
    <row r="4723" spans="20:28" x14ac:dyDescent="0.2">
      <c r="T4723" s="6">
        <f>+S4723*N4723</f>
        <v>0</v>
      </c>
      <c r="U4723" s="6">
        <f>+S4723*Q4723</f>
        <v>0</v>
      </c>
      <c r="V4723" s="1" t="str">
        <f>IF(AB4723=0,IFERROR(VLOOKUP(L4723,[1]listaMateriales!A:K,11,0),"-"),"Sin producto")</f>
        <v>Sin Producto</v>
      </c>
      <c r="W4723" s="6">
        <f>+IF(OR(K4723="27",K4723="28",K4723="29"),VLOOKUP(L4723,[1]listaMateriales!A:E,5,0),0)*N4723/1000</f>
        <v>0</v>
      </c>
      <c r="X4723" s="6">
        <f>+IF(W4723=0,0,T4723/W4723)</f>
        <v>0</v>
      </c>
      <c r="Y4723" s="1" t="str">
        <f>MID(L4723,14,1)</f>
        <v/>
      </c>
      <c r="Z4723" s="2" t="str">
        <f>IF(IFERROR(FIND("PUL",M4723,1),0)&gt;1,"pulido","no")</f>
        <v>no</v>
      </c>
      <c r="AA4723" s="2" t="str">
        <f>IF(IFERROR(FIND("BIOC",M4723,1),0)&gt;1,"BIOCITY","no")</f>
        <v>no</v>
      </c>
      <c r="AB4723" s="2">
        <f>IFERROR(SEARCH("INT",F4723,1),0)+IFERROR(SEARCH("DEV",F4723,1),0)+IFERROR(SEARCH("FC",F4723,1),0)+IFERROR(SEARCH("USD",F4723,1),0)</f>
        <v>0</v>
      </c>
    </row>
    <row r="4724" spans="20:28" x14ac:dyDescent="0.2">
      <c r="T4724" s="6">
        <f>+S4724*N4724</f>
        <v>0</v>
      </c>
      <c r="U4724" s="6">
        <f>+S4724*Q4724</f>
        <v>0</v>
      </c>
      <c r="V4724" s="1" t="str">
        <f>IF(AB4724=0,IFERROR(VLOOKUP(L4724,[1]listaMateriales!A:K,11,0),"-"),"Sin producto")</f>
        <v>Sin Producto</v>
      </c>
      <c r="W4724" s="6">
        <f>+IF(OR(K4724="27",K4724="28",K4724="29"),VLOOKUP(L4724,[1]listaMateriales!A:E,5,0),0)*N4724/1000</f>
        <v>0</v>
      </c>
      <c r="X4724" s="6">
        <f>+IF(W4724=0,0,T4724/W4724)</f>
        <v>0</v>
      </c>
      <c r="Y4724" s="1" t="str">
        <f>MID(L4724,14,1)</f>
        <v/>
      </c>
      <c r="Z4724" s="2" t="str">
        <f>IF(IFERROR(FIND("PUL",M4724,1),0)&gt;1,"pulido","no")</f>
        <v>no</v>
      </c>
      <c r="AA4724" s="2" t="str">
        <f>IF(IFERROR(FIND("BIOC",M4724,1),0)&gt;1,"BIOCITY","no")</f>
        <v>no</v>
      </c>
      <c r="AB4724" s="2">
        <f>IFERROR(SEARCH("INT",F4724,1),0)+IFERROR(SEARCH("DEV",F4724,1),0)+IFERROR(SEARCH("FC",F4724,1),0)+IFERROR(SEARCH("USD",F4724,1),0)</f>
        <v>0</v>
      </c>
    </row>
    <row r="4725" spans="20:28" x14ac:dyDescent="0.2">
      <c r="T4725" s="6">
        <f>+S4725*N4725</f>
        <v>0</v>
      </c>
      <c r="U4725" s="6">
        <f>+S4725*Q4725</f>
        <v>0</v>
      </c>
      <c r="V4725" s="1" t="str">
        <f>IF(AB4725=0,IFERROR(VLOOKUP(L4725,[1]listaMateriales!A:K,11,0),"-"),"Sin producto")</f>
        <v>Sin Producto</v>
      </c>
      <c r="W4725" s="6">
        <f>+IF(OR(K4725="27",K4725="28",K4725="29"),VLOOKUP(L4725,[1]listaMateriales!A:E,5,0),0)*N4725/1000</f>
        <v>0</v>
      </c>
      <c r="X4725" s="6">
        <f>+IF(W4725=0,0,T4725/W4725)</f>
        <v>0</v>
      </c>
      <c r="Y4725" s="1" t="str">
        <f>MID(L4725,14,1)</f>
        <v/>
      </c>
      <c r="Z4725" s="2" t="str">
        <f>IF(IFERROR(FIND("PUL",M4725,1),0)&gt;1,"pulido","no")</f>
        <v>no</v>
      </c>
      <c r="AA4725" s="2" t="str">
        <f>IF(IFERROR(FIND("BIOC",M4725,1),0)&gt;1,"BIOCITY","no")</f>
        <v>no</v>
      </c>
      <c r="AB4725" s="2">
        <f>IFERROR(SEARCH("INT",F4725,1),0)+IFERROR(SEARCH("DEV",F4725,1),0)+IFERROR(SEARCH("FC",F4725,1),0)+IFERROR(SEARCH("USD",F4725,1),0)</f>
        <v>0</v>
      </c>
    </row>
    <row r="4726" spans="20:28" x14ac:dyDescent="0.2">
      <c r="T4726" s="6">
        <f>+S4726*N4726</f>
        <v>0</v>
      </c>
      <c r="U4726" s="6">
        <f>+S4726*Q4726</f>
        <v>0</v>
      </c>
      <c r="V4726" s="1" t="str">
        <f>IF(AB4726=0,IFERROR(VLOOKUP(L4726,[1]listaMateriales!A:K,11,0),"-"),"Sin producto")</f>
        <v>Sin Producto</v>
      </c>
      <c r="W4726" s="6">
        <f>+IF(OR(K4726="27",K4726="28",K4726="29"),VLOOKUP(L4726,[1]listaMateriales!A:E,5,0),0)*N4726/1000</f>
        <v>0</v>
      </c>
      <c r="X4726" s="6">
        <f>+IF(W4726=0,0,T4726/W4726)</f>
        <v>0</v>
      </c>
      <c r="Y4726" s="1" t="str">
        <f>MID(L4726,14,1)</f>
        <v/>
      </c>
      <c r="Z4726" s="2" t="str">
        <f>IF(IFERROR(FIND("PUL",M4726,1),0)&gt;1,"pulido","no")</f>
        <v>no</v>
      </c>
      <c r="AA4726" s="2" t="str">
        <f>IF(IFERROR(FIND("BIOC",M4726,1),0)&gt;1,"BIOCITY","no")</f>
        <v>no</v>
      </c>
      <c r="AB4726" s="2">
        <f>IFERROR(SEARCH("INT",F4726,1),0)+IFERROR(SEARCH("DEV",F4726,1),0)+IFERROR(SEARCH("FC",F4726,1),0)+IFERROR(SEARCH("USD",F4726,1),0)</f>
        <v>0</v>
      </c>
    </row>
    <row r="4727" spans="20:28" x14ac:dyDescent="0.2">
      <c r="T4727" s="6">
        <f>+S4727*N4727</f>
        <v>0</v>
      </c>
      <c r="U4727" s="6">
        <f>+S4727*Q4727</f>
        <v>0</v>
      </c>
      <c r="V4727" s="1" t="str">
        <f>IF(AB4727=0,IFERROR(VLOOKUP(L4727,[1]listaMateriales!A:K,11,0),"-"),"Sin producto")</f>
        <v>Sin Producto</v>
      </c>
      <c r="W4727" s="6">
        <f>+IF(OR(K4727="27",K4727="28",K4727="29"),VLOOKUP(L4727,[1]listaMateriales!A:E,5,0),0)*N4727/1000</f>
        <v>0</v>
      </c>
      <c r="X4727" s="6">
        <f>+IF(W4727=0,0,T4727/W4727)</f>
        <v>0</v>
      </c>
      <c r="Y4727" s="1" t="str">
        <f>MID(L4727,14,1)</f>
        <v/>
      </c>
      <c r="Z4727" s="2" t="str">
        <f>IF(IFERROR(FIND("PUL",M4727,1),0)&gt;1,"pulido","no")</f>
        <v>no</v>
      </c>
      <c r="AA4727" s="2" t="str">
        <f>IF(IFERROR(FIND("BIOC",M4727,1),0)&gt;1,"BIOCITY","no")</f>
        <v>no</v>
      </c>
      <c r="AB4727" s="2">
        <f>IFERROR(SEARCH("INT",F4727,1),0)+IFERROR(SEARCH("DEV",F4727,1),0)+IFERROR(SEARCH("FC",F4727,1),0)+IFERROR(SEARCH("USD",F4727,1),0)</f>
        <v>0</v>
      </c>
    </row>
    <row r="4728" spans="20:28" x14ac:dyDescent="0.2">
      <c r="T4728" s="6">
        <f>+S4728*N4728</f>
        <v>0</v>
      </c>
      <c r="U4728" s="6">
        <f>+S4728*Q4728</f>
        <v>0</v>
      </c>
      <c r="V4728" s="1" t="str">
        <f>IF(AB4728=0,IFERROR(VLOOKUP(L4728,[1]listaMateriales!A:K,11,0),"-"),"Sin producto")</f>
        <v>Sin Producto</v>
      </c>
      <c r="W4728" s="6">
        <f>+IF(OR(K4728="27",K4728="28",K4728="29"),VLOOKUP(L4728,[1]listaMateriales!A:E,5,0),0)*N4728/1000</f>
        <v>0</v>
      </c>
      <c r="X4728" s="6">
        <f>+IF(W4728=0,0,T4728/W4728)</f>
        <v>0</v>
      </c>
      <c r="Y4728" s="1" t="str">
        <f>MID(L4728,14,1)</f>
        <v/>
      </c>
      <c r="Z4728" s="2" t="str">
        <f>IF(IFERROR(FIND("PUL",M4728,1),0)&gt;1,"pulido","no")</f>
        <v>no</v>
      </c>
      <c r="AA4728" s="2" t="str">
        <f>IF(IFERROR(FIND("BIOC",M4728,1),0)&gt;1,"BIOCITY","no")</f>
        <v>no</v>
      </c>
      <c r="AB4728" s="2">
        <f>IFERROR(SEARCH("INT",F4728,1),0)+IFERROR(SEARCH("DEV",F4728,1),0)+IFERROR(SEARCH("FC",F4728,1),0)+IFERROR(SEARCH("USD",F4728,1),0)</f>
        <v>0</v>
      </c>
    </row>
    <row r="4729" spans="20:28" x14ac:dyDescent="0.2">
      <c r="T4729" s="6">
        <f>+S4729*N4729</f>
        <v>0</v>
      </c>
      <c r="U4729" s="6">
        <f>+S4729*Q4729</f>
        <v>0</v>
      </c>
      <c r="V4729" s="1" t="str">
        <f>IF(AB4729=0,IFERROR(VLOOKUP(L4729,[1]listaMateriales!A:K,11,0),"-"),"Sin producto")</f>
        <v>Sin Producto</v>
      </c>
      <c r="W4729" s="6">
        <f>+IF(OR(K4729="27",K4729="28",K4729="29"),VLOOKUP(L4729,[1]listaMateriales!A:E,5,0),0)*N4729/1000</f>
        <v>0</v>
      </c>
      <c r="X4729" s="6">
        <f>+IF(W4729=0,0,T4729/W4729)</f>
        <v>0</v>
      </c>
      <c r="Y4729" s="1" t="str">
        <f>MID(L4729,14,1)</f>
        <v/>
      </c>
      <c r="Z4729" s="2" t="str">
        <f>IF(IFERROR(FIND("PUL",M4729,1),0)&gt;1,"pulido","no")</f>
        <v>no</v>
      </c>
      <c r="AA4729" s="2" t="str">
        <f>IF(IFERROR(FIND("BIOC",M4729,1),0)&gt;1,"BIOCITY","no")</f>
        <v>no</v>
      </c>
      <c r="AB4729" s="2">
        <f>IFERROR(SEARCH("INT",F4729,1),0)+IFERROR(SEARCH("DEV",F4729,1),0)+IFERROR(SEARCH("FC",F4729,1),0)+IFERROR(SEARCH("USD",F4729,1),0)</f>
        <v>0</v>
      </c>
    </row>
    <row r="4730" spans="20:28" x14ac:dyDescent="0.2">
      <c r="T4730" s="6">
        <f>+S4730*N4730</f>
        <v>0</v>
      </c>
      <c r="U4730" s="6">
        <f>+S4730*Q4730</f>
        <v>0</v>
      </c>
      <c r="V4730" s="1" t="str">
        <f>IF(AB4730=0,IFERROR(VLOOKUP(L4730,[1]listaMateriales!A:K,11,0),"-"),"Sin producto")</f>
        <v>Sin Producto</v>
      </c>
      <c r="W4730" s="6">
        <f>+IF(OR(K4730="27",K4730="28",K4730="29"),VLOOKUP(L4730,[1]listaMateriales!A:E,5,0),0)*N4730/1000</f>
        <v>0</v>
      </c>
      <c r="X4730" s="6">
        <f>+IF(W4730=0,0,T4730/W4730)</f>
        <v>0</v>
      </c>
      <c r="Y4730" s="1" t="str">
        <f>MID(L4730,14,1)</f>
        <v/>
      </c>
      <c r="Z4730" s="2" t="str">
        <f>IF(IFERROR(FIND("PUL",M4730,1),0)&gt;1,"pulido","no")</f>
        <v>no</v>
      </c>
      <c r="AA4730" s="2" t="str">
        <f>IF(IFERROR(FIND("BIOC",M4730,1),0)&gt;1,"BIOCITY","no")</f>
        <v>no</v>
      </c>
      <c r="AB4730" s="2">
        <f>IFERROR(SEARCH("INT",F4730,1),0)+IFERROR(SEARCH("DEV",F4730,1),0)+IFERROR(SEARCH("FC",F4730,1),0)+IFERROR(SEARCH("USD",F4730,1),0)</f>
        <v>0</v>
      </c>
    </row>
    <row r="4731" spans="20:28" x14ac:dyDescent="0.2">
      <c r="T4731" s="6">
        <f>+S4731*N4731</f>
        <v>0</v>
      </c>
      <c r="U4731" s="6">
        <f>+S4731*Q4731</f>
        <v>0</v>
      </c>
      <c r="V4731" s="1" t="str">
        <f>IF(AB4731=0,IFERROR(VLOOKUP(L4731,[1]listaMateriales!A:K,11,0),"-"),"Sin producto")</f>
        <v>Sin Producto</v>
      </c>
      <c r="W4731" s="6">
        <f>+IF(OR(K4731="27",K4731="28",K4731="29"),VLOOKUP(L4731,[1]listaMateriales!A:E,5,0),0)*N4731/1000</f>
        <v>0</v>
      </c>
      <c r="X4731" s="6">
        <f>+IF(W4731=0,0,T4731/W4731)</f>
        <v>0</v>
      </c>
      <c r="Y4731" s="1" t="str">
        <f>MID(L4731,14,1)</f>
        <v/>
      </c>
      <c r="Z4731" s="2" t="str">
        <f>IF(IFERROR(FIND("PUL",M4731,1),0)&gt;1,"pulido","no")</f>
        <v>no</v>
      </c>
      <c r="AA4731" s="2" t="str">
        <f>IF(IFERROR(FIND("BIOC",M4731,1),0)&gt;1,"BIOCITY","no")</f>
        <v>no</v>
      </c>
      <c r="AB4731" s="2">
        <f>IFERROR(SEARCH("INT",F4731,1),0)+IFERROR(SEARCH("DEV",F4731,1),0)+IFERROR(SEARCH("FC",F4731,1),0)+IFERROR(SEARCH("USD",F4731,1),0)</f>
        <v>0</v>
      </c>
    </row>
    <row r="4732" spans="20:28" x14ac:dyDescent="0.2">
      <c r="T4732" s="6">
        <f>+S4732*N4732</f>
        <v>0</v>
      </c>
      <c r="U4732" s="6">
        <f>+S4732*Q4732</f>
        <v>0</v>
      </c>
      <c r="V4732" s="1" t="str">
        <f>IF(AB4732=0,IFERROR(VLOOKUP(L4732,[1]listaMateriales!A:K,11,0),"-"),"Sin producto")</f>
        <v>Sin Producto</v>
      </c>
      <c r="W4732" s="6">
        <f>+IF(OR(K4732="27",K4732="28",K4732="29"),VLOOKUP(L4732,[1]listaMateriales!A:E,5,0),0)*N4732/1000</f>
        <v>0</v>
      </c>
      <c r="X4732" s="6">
        <f>+IF(W4732=0,0,T4732/W4732)</f>
        <v>0</v>
      </c>
      <c r="Y4732" s="1" t="str">
        <f>MID(L4732,14,1)</f>
        <v/>
      </c>
      <c r="Z4732" s="2" t="str">
        <f>IF(IFERROR(FIND("PUL",M4732,1),0)&gt;1,"pulido","no")</f>
        <v>no</v>
      </c>
      <c r="AA4732" s="2" t="str">
        <f>IF(IFERROR(FIND("BIOC",M4732,1),0)&gt;1,"BIOCITY","no")</f>
        <v>no</v>
      </c>
      <c r="AB4732" s="2">
        <f>IFERROR(SEARCH("INT",F4732,1),0)+IFERROR(SEARCH("DEV",F4732,1),0)+IFERROR(SEARCH("FC",F4732,1),0)+IFERROR(SEARCH("USD",F4732,1),0)</f>
        <v>0</v>
      </c>
    </row>
    <row r="4733" spans="20:28" x14ac:dyDescent="0.2">
      <c r="T4733" s="6">
        <f>+S4733*N4733</f>
        <v>0</v>
      </c>
      <c r="U4733" s="6">
        <f>+S4733*Q4733</f>
        <v>0</v>
      </c>
      <c r="V4733" s="1" t="str">
        <f>IF(AB4733=0,IFERROR(VLOOKUP(L4733,[1]listaMateriales!A:K,11,0),"-"),"Sin producto")</f>
        <v>Sin Producto</v>
      </c>
      <c r="W4733" s="6">
        <f>+IF(OR(K4733="27",K4733="28",K4733="29"),VLOOKUP(L4733,[1]listaMateriales!A:E,5,0),0)*N4733/1000</f>
        <v>0</v>
      </c>
      <c r="X4733" s="6">
        <f>+IF(W4733=0,0,T4733/W4733)</f>
        <v>0</v>
      </c>
      <c r="Y4733" s="1" t="str">
        <f>MID(L4733,14,1)</f>
        <v/>
      </c>
      <c r="Z4733" s="2" t="str">
        <f>IF(IFERROR(FIND("PUL",M4733,1),0)&gt;1,"pulido","no")</f>
        <v>no</v>
      </c>
      <c r="AA4733" s="2" t="str">
        <f>IF(IFERROR(FIND("BIOC",M4733,1),0)&gt;1,"BIOCITY","no")</f>
        <v>no</v>
      </c>
      <c r="AB4733" s="2">
        <f>IFERROR(SEARCH("INT",F4733,1),0)+IFERROR(SEARCH("DEV",F4733,1),0)+IFERROR(SEARCH("FC",F4733,1),0)+IFERROR(SEARCH("USD",F4733,1),0)</f>
        <v>0</v>
      </c>
    </row>
    <row r="4734" spans="20:28" x14ac:dyDescent="0.2">
      <c r="T4734" s="6">
        <f>+S4734*N4734</f>
        <v>0</v>
      </c>
      <c r="U4734" s="6">
        <f>+S4734*Q4734</f>
        <v>0</v>
      </c>
      <c r="V4734" s="1" t="str">
        <f>IF(AB4734=0,IFERROR(VLOOKUP(L4734,[1]listaMateriales!A:K,11,0),"-"),"Sin producto")</f>
        <v>Sin Producto</v>
      </c>
      <c r="W4734" s="6">
        <f>+IF(OR(K4734="27",K4734="28",K4734="29"),VLOOKUP(L4734,[1]listaMateriales!A:E,5,0),0)*N4734/1000</f>
        <v>0</v>
      </c>
      <c r="X4734" s="6">
        <f>+IF(W4734=0,0,T4734/W4734)</f>
        <v>0</v>
      </c>
      <c r="Y4734" s="1" t="str">
        <f>MID(L4734,14,1)</f>
        <v/>
      </c>
      <c r="Z4734" s="2" t="str">
        <f>IF(IFERROR(FIND("PUL",M4734,1),0)&gt;1,"pulido","no")</f>
        <v>no</v>
      </c>
      <c r="AA4734" s="2" t="str">
        <f>IF(IFERROR(FIND("BIOC",M4734,1),0)&gt;1,"BIOCITY","no")</f>
        <v>no</v>
      </c>
      <c r="AB4734" s="2">
        <f>IFERROR(SEARCH("INT",F4734,1),0)+IFERROR(SEARCH("DEV",F4734,1),0)+IFERROR(SEARCH("FC",F4734,1),0)+IFERROR(SEARCH("USD",F4734,1),0)</f>
        <v>0</v>
      </c>
    </row>
    <row r="4735" spans="20:28" x14ac:dyDescent="0.2">
      <c r="T4735" s="6">
        <f>+S4735*N4735</f>
        <v>0</v>
      </c>
      <c r="U4735" s="6">
        <f>+S4735*Q4735</f>
        <v>0</v>
      </c>
      <c r="V4735" s="1" t="str">
        <f>IF(AB4735=0,IFERROR(VLOOKUP(L4735,[1]listaMateriales!A:K,11,0),"-"),"Sin producto")</f>
        <v>Sin Producto</v>
      </c>
      <c r="W4735" s="6">
        <f>+IF(OR(K4735="27",K4735="28",K4735="29"),VLOOKUP(L4735,[1]listaMateriales!A:E,5,0),0)*N4735/1000</f>
        <v>0</v>
      </c>
      <c r="X4735" s="6">
        <f>+IF(W4735=0,0,T4735/W4735)</f>
        <v>0</v>
      </c>
      <c r="Y4735" s="1" t="str">
        <f>MID(L4735,14,1)</f>
        <v/>
      </c>
      <c r="Z4735" s="2" t="str">
        <f>IF(IFERROR(FIND("PUL",M4735,1),0)&gt;1,"pulido","no")</f>
        <v>no</v>
      </c>
      <c r="AA4735" s="2" t="str">
        <f>IF(IFERROR(FIND("BIOC",M4735,1),0)&gt;1,"BIOCITY","no")</f>
        <v>no</v>
      </c>
      <c r="AB4735" s="2">
        <f>IFERROR(SEARCH("INT",F4735,1),0)+IFERROR(SEARCH("DEV",F4735,1),0)+IFERROR(SEARCH("FC",F4735,1),0)+IFERROR(SEARCH("USD",F4735,1),0)</f>
        <v>0</v>
      </c>
    </row>
    <row r="4736" spans="20:28" x14ac:dyDescent="0.2">
      <c r="T4736" s="6">
        <f>+S4736*N4736</f>
        <v>0</v>
      </c>
      <c r="U4736" s="6">
        <f>+S4736*Q4736</f>
        <v>0</v>
      </c>
      <c r="V4736" s="1" t="str">
        <f>IF(AB4736=0,IFERROR(VLOOKUP(L4736,[1]listaMateriales!A:K,11,0),"-"),"Sin producto")</f>
        <v>Sin Producto</v>
      </c>
      <c r="W4736" s="6">
        <f>+IF(OR(K4736="27",K4736="28",K4736="29"),VLOOKUP(L4736,[1]listaMateriales!A:E,5,0),0)*N4736/1000</f>
        <v>0</v>
      </c>
      <c r="X4736" s="6">
        <f>+IF(W4736=0,0,T4736/W4736)</f>
        <v>0</v>
      </c>
      <c r="Y4736" s="1" t="str">
        <f>MID(L4736,14,1)</f>
        <v/>
      </c>
      <c r="Z4736" s="2" t="str">
        <f>IF(IFERROR(FIND("PUL",M4736,1),0)&gt;1,"pulido","no")</f>
        <v>no</v>
      </c>
      <c r="AA4736" s="2" t="str">
        <f>IF(IFERROR(FIND("BIOC",M4736,1),0)&gt;1,"BIOCITY","no")</f>
        <v>no</v>
      </c>
      <c r="AB4736" s="2">
        <f>IFERROR(SEARCH("INT",F4736,1),0)+IFERROR(SEARCH("DEV",F4736,1),0)+IFERROR(SEARCH("FC",F4736,1),0)+IFERROR(SEARCH("USD",F4736,1),0)</f>
        <v>0</v>
      </c>
    </row>
    <row r="4737" spans="20:28" x14ac:dyDescent="0.2">
      <c r="T4737" s="6">
        <f>+S4737*N4737</f>
        <v>0</v>
      </c>
      <c r="U4737" s="6">
        <f>+S4737*Q4737</f>
        <v>0</v>
      </c>
      <c r="V4737" s="1" t="str">
        <f>IF(AB4737=0,IFERROR(VLOOKUP(L4737,[1]listaMateriales!A:K,11,0),"-"),"Sin producto")</f>
        <v>Sin Producto</v>
      </c>
      <c r="W4737" s="6">
        <f>+IF(OR(K4737="27",K4737="28",K4737="29"),VLOOKUP(L4737,[1]listaMateriales!A:E,5,0),0)*N4737/1000</f>
        <v>0</v>
      </c>
      <c r="X4737" s="6">
        <f>+IF(W4737=0,0,T4737/W4737)</f>
        <v>0</v>
      </c>
      <c r="Y4737" s="1" t="str">
        <f>MID(L4737,14,1)</f>
        <v/>
      </c>
      <c r="Z4737" s="2" t="str">
        <f>IF(IFERROR(FIND("PUL",M4737,1),0)&gt;1,"pulido","no")</f>
        <v>no</v>
      </c>
      <c r="AA4737" s="2" t="str">
        <f>IF(IFERROR(FIND("BIOC",M4737,1),0)&gt;1,"BIOCITY","no")</f>
        <v>no</v>
      </c>
      <c r="AB4737" s="2">
        <f>IFERROR(SEARCH("INT",F4737,1),0)+IFERROR(SEARCH("DEV",F4737,1),0)+IFERROR(SEARCH("FC",F4737,1),0)+IFERROR(SEARCH("USD",F4737,1),0)</f>
        <v>0</v>
      </c>
    </row>
    <row r="4738" spans="20:28" x14ac:dyDescent="0.2">
      <c r="T4738" s="6">
        <f>+S4738*N4738</f>
        <v>0</v>
      </c>
      <c r="U4738" s="6">
        <f>+S4738*Q4738</f>
        <v>0</v>
      </c>
      <c r="V4738" s="1" t="str">
        <f>IF(AB4738=0,IFERROR(VLOOKUP(L4738,[1]listaMateriales!A:K,11,0),"-"),"Sin producto")</f>
        <v>Sin Producto</v>
      </c>
      <c r="W4738" s="6">
        <f>+IF(OR(K4738="27",K4738="28",K4738="29"),VLOOKUP(L4738,[1]listaMateriales!A:E,5,0),0)*N4738/1000</f>
        <v>0</v>
      </c>
      <c r="X4738" s="6">
        <f>+IF(W4738=0,0,T4738/W4738)</f>
        <v>0</v>
      </c>
      <c r="Y4738" s="1" t="str">
        <f>MID(L4738,14,1)</f>
        <v/>
      </c>
      <c r="Z4738" s="2" t="str">
        <f>IF(IFERROR(FIND("PUL",M4738,1),0)&gt;1,"pulido","no")</f>
        <v>no</v>
      </c>
      <c r="AA4738" s="2" t="str">
        <f>IF(IFERROR(FIND("BIOC",M4738,1),0)&gt;1,"BIOCITY","no")</f>
        <v>no</v>
      </c>
      <c r="AB4738" s="2">
        <f>IFERROR(SEARCH("INT",F4738,1),0)+IFERROR(SEARCH("DEV",F4738,1),0)+IFERROR(SEARCH("FC",F4738,1),0)+IFERROR(SEARCH("USD",F4738,1),0)</f>
        <v>0</v>
      </c>
    </row>
    <row r="4739" spans="20:28" x14ac:dyDescent="0.2">
      <c r="T4739" s="6">
        <f>+S4739*N4739</f>
        <v>0</v>
      </c>
      <c r="U4739" s="6">
        <f>+S4739*Q4739</f>
        <v>0</v>
      </c>
      <c r="V4739" s="1" t="str">
        <f>IF(AB4739=0,IFERROR(VLOOKUP(L4739,[1]listaMateriales!A:K,11,0),"-"),"Sin producto")</f>
        <v>Sin Producto</v>
      </c>
      <c r="W4739" s="6">
        <f>+IF(OR(K4739="27",K4739="28",K4739="29"),VLOOKUP(L4739,[1]listaMateriales!A:E,5,0),0)*N4739/1000</f>
        <v>0</v>
      </c>
      <c r="X4739" s="6">
        <f>+IF(W4739=0,0,T4739/W4739)</f>
        <v>0</v>
      </c>
      <c r="Y4739" s="1" t="str">
        <f>MID(L4739,14,1)</f>
        <v/>
      </c>
      <c r="Z4739" s="2" t="str">
        <f>IF(IFERROR(FIND("PUL",M4739,1),0)&gt;1,"pulido","no")</f>
        <v>no</v>
      </c>
      <c r="AA4739" s="2" t="str">
        <f>IF(IFERROR(FIND("BIOC",M4739,1),0)&gt;1,"BIOCITY","no")</f>
        <v>no</v>
      </c>
      <c r="AB4739" s="2">
        <f>IFERROR(SEARCH("INT",F4739,1),0)+IFERROR(SEARCH("DEV",F4739,1),0)+IFERROR(SEARCH("FC",F4739,1),0)+IFERROR(SEARCH("USD",F4739,1),0)</f>
        <v>0</v>
      </c>
    </row>
    <row r="4740" spans="20:28" x14ac:dyDescent="0.2">
      <c r="T4740" s="6">
        <f>+S4740*N4740</f>
        <v>0</v>
      </c>
      <c r="U4740" s="6">
        <f>+S4740*Q4740</f>
        <v>0</v>
      </c>
      <c r="V4740" s="1" t="str">
        <f>IF(AB4740=0,IFERROR(VLOOKUP(L4740,[1]listaMateriales!A:K,11,0),"-"),"Sin producto")</f>
        <v>Sin Producto</v>
      </c>
      <c r="W4740" s="6">
        <f>+IF(OR(K4740="27",K4740="28",K4740="29"),VLOOKUP(L4740,[1]listaMateriales!A:E,5,0),0)*N4740/1000</f>
        <v>0</v>
      </c>
      <c r="X4740" s="6">
        <f>+IF(W4740=0,0,T4740/W4740)</f>
        <v>0</v>
      </c>
      <c r="Y4740" s="1" t="str">
        <f>MID(L4740,14,1)</f>
        <v/>
      </c>
      <c r="Z4740" s="2" t="str">
        <f>IF(IFERROR(FIND("PUL",M4740,1),0)&gt;1,"pulido","no")</f>
        <v>no</v>
      </c>
      <c r="AA4740" s="2" t="str">
        <f>IF(IFERROR(FIND("BIOC",M4740,1),0)&gt;1,"BIOCITY","no")</f>
        <v>no</v>
      </c>
      <c r="AB4740" s="2">
        <f>IFERROR(SEARCH("INT",F4740,1),0)+IFERROR(SEARCH("DEV",F4740,1),0)+IFERROR(SEARCH("FC",F4740,1),0)+IFERROR(SEARCH("USD",F4740,1),0)</f>
        <v>0</v>
      </c>
    </row>
    <row r="4741" spans="20:28" x14ac:dyDescent="0.2">
      <c r="T4741" s="6">
        <f>+S4741*N4741</f>
        <v>0</v>
      </c>
      <c r="U4741" s="6">
        <f>+S4741*Q4741</f>
        <v>0</v>
      </c>
      <c r="V4741" s="1" t="str">
        <f>IF(AB4741=0,IFERROR(VLOOKUP(L4741,[1]listaMateriales!A:K,11,0),"-"),"Sin producto")</f>
        <v>Sin Producto</v>
      </c>
      <c r="W4741" s="6">
        <f>+IF(OR(K4741="27",K4741="28",K4741="29"),VLOOKUP(L4741,[1]listaMateriales!A:E,5,0),0)*N4741/1000</f>
        <v>0</v>
      </c>
      <c r="X4741" s="6">
        <f>+IF(W4741=0,0,T4741/W4741)</f>
        <v>0</v>
      </c>
      <c r="Y4741" s="1" t="str">
        <f>MID(L4741,14,1)</f>
        <v/>
      </c>
      <c r="Z4741" s="2" t="str">
        <f>IF(IFERROR(FIND("PUL",M4741,1),0)&gt;1,"pulido","no")</f>
        <v>no</v>
      </c>
      <c r="AA4741" s="2" t="str">
        <f>IF(IFERROR(FIND("BIOC",M4741,1),0)&gt;1,"BIOCITY","no")</f>
        <v>no</v>
      </c>
      <c r="AB4741" s="2">
        <f>IFERROR(SEARCH("INT",F4741,1),0)+IFERROR(SEARCH("DEV",F4741,1),0)+IFERROR(SEARCH("FC",F4741,1),0)+IFERROR(SEARCH("USD",F4741,1),0)</f>
        <v>0</v>
      </c>
    </row>
    <row r="4742" spans="20:28" x14ac:dyDescent="0.2">
      <c r="T4742" s="6">
        <f>+S4742*N4742</f>
        <v>0</v>
      </c>
      <c r="U4742" s="6">
        <f>+S4742*Q4742</f>
        <v>0</v>
      </c>
      <c r="V4742" s="1" t="str">
        <f>IF(AB4742=0,IFERROR(VLOOKUP(L4742,[1]listaMateriales!A:K,11,0),"-"),"Sin producto")</f>
        <v>Sin Producto</v>
      </c>
      <c r="W4742" s="6">
        <f>+IF(OR(K4742="27",K4742="28",K4742="29"),VLOOKUP(L4742,[1]listaMateriales!A:E,5,0),0)*N4742/1000</f>
        <v>0</v>
      </c>
      <c r="X4742" s="6">
        <f>+IF(W4742=0,0,T4742/W4742)</f>
        <v>0</v>
      </c>
      <c r="Y4742" s="1" t="str">
        <f>MID(L4742,14,1)</f>
        <v/>
      </c>
      <c r="Z4742" s="2" t="str">
        <f>IF(IFERROR(FIND("PUL",M4742,1),0)&gt;1,"pulido","no")</f>
        <v>no</v>
      </c>
      <c r="AA4742" s="2" t="str">
        <f>IF(IFERROR(FIND("BIOC",M4742,1),0)&gt;1,"BIOCITY","no")</f>
        <v>no</v>
      </c>
      <c r="AB4742" s="2">
        <f>IFERROR(SEARCH("INT",F4742,1),0)+IFERROR(SEARCH("DEV",F4742,1),0)+IFERROR(SEARCH("FC",F4742,1),0)+IFERROR(SEARCH("USD",F4742,1),0)</f>
        <v>0</v>
      </c>
    </row>
    <row r="4743" spans="20:28" x14ac:dyDescent="0.2">
      <c r="T4743" s="6">
        <f>+S4743*N4743</f>
        <v>0</v>
      </c>
      <c r="U4743" s="6">
        <f>+S4743*Q4743</f>
        <v>0</v>
      </c>
      <c r="V4743" s="1" t="str">
        <f>IF(AB4743=0,IFERROR(VLOOKUP(L4743,[1]listaMateriales!A:K,11,0),"-"),"Sin producto")</f>
        <v>Sin Producto</v>
      </c>
      <c r="W4743" s="6">
        <f>+IF(OR(K4743="27",K4743="28",K4743="29"),VLOOKUP(L4743,[1]listaMateriales!A:E,5,0),0)*N4743/1000</f>
        <v>0</v>
      </c>
      <c r="X4743" s="6">
        <f>+IF(W4743=0,0,T4743/W4743)</f>
        <v>0</v>
      </c>
      <c r="Y4743" s="1" t="str">
        <f>MID(L4743,14,1)</f>
        <v/>
      </c>
      <c r="Z4743" s="2" t="str">
        <f>IF(IFERROR(FIND("PUL",M4743,1),0)&gt;1,"pulido","no")</f>
        <v>no</v>
      </c>
      <c r="AA4743" s="2" t="str">
        <f>IF(IFERROR(FIND("BIOC",M4743,1),0)&gt;1,"BIOCITY","no")</f>
        <v>no</v>
      </c>
      <c r="AB4743" s="2">
        <f>IFERROR(SEARCH("INT",F4743,1),0)+IFERROR(SEARCH("DEV",F4743,1),0)+IFERROR(SEARCH("FC",F4743,1),0)+IFERROR(SEARCH("USD",F4743,1),0)</f>
        <v>0</v>
      </c>
    </row>
    <row r="4744" spans="20:28" x14ac:dyDescent="0.2">
      <c r="T4744" s="6">
        <f>+S4744*N4744</f>
        <v>0</v>
      </c>
      <c r="U4744" s="6">
        <f>+S4744*Q4744</f>
        <v>0</v>
      </c>
      <c r="V4744" s="1" t="str">
        <f>IF(AB4744=0,IFERROR(VLOOKUP(L4744,[1]listaMateriales!A:K,11,0),"-"),"Sin producto")</f>
        <v>Sin Producto</v>
      </c>
      <c r="W4744" s="6">
        <f>+IF(OR(K4744="27",K4744="28",K4744="29"),VLOOKUP(L4744,[1]listaMateriales!A:E,5,0),0)*N4744/1000</f>
        <v>0</v>
      </c>
      <c r="X4744" s="6">
        <f>+IF(W4744=0,0,T4744/W4744)</f>
        <v>0</v>
      </c>
      <c r="Y4744" s="1" t="str">
        <f>MID(L4744,14,1)</f>
        <v/>
      </c>
      <c r="Z4744" s="2" t="str">
        <f>IF(IFERROR(FIND("PUL",M4744,1),0)&gt;1,"pulido","no")</f>
        <v>no</v>
      </c>
      <c r="AA4744" s="2" t="str">
        <f>IF(IFERROR(FIND("BIOC",M4744,1),0)&gt;1,"BIOCITY","no")</f>
        <v>no</v>
      </c>
      <c r="AB4744" s="2">
        <f>IFERROR(SEARCH("INT",F4744,1),0)+IFERROR(SEARCH("DEV",F4744,1),0)+IFERROR(SEARCH("FC",F4744,1),0)+IFERROR(SEARCH("USD",F4744,1),0)</f>
        <v>0</v>
      </c>
    </row>
    <row r="4745" spans="20:28" x14ac:dyDescent="0.2">
      <c r="T4745" s="6">
        <f>+S4745*N4745</f>
        <v>0</v>
      </c>
      <c r="U4745" s="6">
        <f>+S4745*Q4745</f>
        <v>0</v>
      </c>
      <c r="V4745" s="1" t="str">
        <f>IF(AB4745=0,IFERROR(VLOOKUP(L4745,[1]listaMateriales!A:K,11,0),"-"),"Sin producto")</f>
        <v>Sin Producto</v>
      </c>
      <c r="W4745" s="6">
        <f>+IF(OR(K4745="27",K4745="28",K4745="29"),VLOOKUP(L4745,[1]listaMateriales!A:E,5,0),0)*N4745/1000</f>
        <v>0</v>
      </c>
      <c r="X4745" s="6">
        <f>+IF(W4745=0,0,T4745/W4745)</f>
        <v>0</v>
      </c>
      <c r="Y4745" s="1" t="str">
        <f>MID(L4745,14,1)</f>
        <v/>
      </c>
      <c r="Z4745" s="2" t="str">
        <f>IF(IFERROR(FIND("PUL",M4745,1),0)&gt;1,"pulido","no")</f>
        <v>no</v>
      </c>
      <c r="AA4745" s="2" t="str">
        <f>IF(IFERROR(FIND("BIOC",M4745,1),0)&gt;1,"BIOCITY","no")</f>
        <v>no</v>
      </c>
      <c r="AB4745" s="2">
        <f>IFERROR(SEARCH("INT",F4745,1),0)+IFERROR(SEARCH("DEV",F4745,1),0)+IFERROR(SEARCH("FC",F4745,1),0)+IFERROR(SEARCH("USD",F4745,1),0)</f>
        <v>0</v>
      </c>
    </row>
    <row r="4746" spans="20:28" x14ac:dyDescent="0.2">
      <c r="T4746" s="6">
        <f>+S4746*N4746</f>
        <v>0</v>
      </c>
      <c r="U4746" s="6">
        <f>+S4746*Q4746</f>
        <v>0</v>
      </c>
      <c r="V4746" s="1" t="str">
        <f>IF(AB4746=0,IFERROR(VLOOKUP(L4746,[1]listaMateriales!A:K,11,0),"-"),"Sin producto")</f>
        <v>Sin Producto</v>
      </c>
      <c r="W4746" s="6">
        <f>+IF(OR(K4746="27",K4746="28",K4746="29"),VLOOKUP(L4746,[1]listaMateriales!A:E,5,0),0)*N4746/1000</f>
        <v>0</v>
      </c>
      <c r="X4746" s="6">
        <f>+IF(W4746=0,0,T4746/W4746)</f>
        <v>0</v>
      </c>
      <c r="Y4746" s="1" t="str">
        <f>MID(L4746,14,1)</f>
        <v/>
      </c>
      <c r="Z4746" s="2" t="str">
        <f>IF(IFERROR(FIND("PUL",M4746,1),0)&gt;1,"pulido","no")</f>
        <v>no</v>
      </c>
      <c r="AA4746" s="2" t="str">
        <f>IF(IFERROR(FIND("BIOC",M4746,1),0)&gt;1,"BIOCITY","no")</f>
        <v>no</v>
      </c>
      <c r="AB4746" s="2">
        <f>IFERROR(SEARCH("INT",F4746,1),0)+IFERROR(SEARCH("DEV",F4746,1),0)+IFERROR(SEARCH("FC",F4746,1),0)+IFERROR(SEARCH("USD",F4746,1),0)</f>
        <v>0</v>
      </c>
    </row>
    <row r="4747" spans="20:28" x14ac:dyDescent="0.2">
      <c r="T4747" s="6">
        <f>+S4747*N4747</f>
        <v>0</v>
      </c>
      <c r="U4747" s="6">
        <f>+S4747*Q4747</f>
        <v>0</v>
      </c>
      <c r="V4747" s="1" t="str">
        <f>IF(AB4747=0,IFERROR(VLOOKUP(L4747,[1]listaMateriales!A:K,11,0),"-"),"Sin producto")</f>
        <v>Sin Producto</v>
      </c>
      <c r="W4747" s="6">
        <f>+IF(OR(K4747="27",K4747="28",K4747="29"),VLOOKUP(L4747,[1]listaMateriales!A:E,5,0),0)*N4747/1000</f>
        <v>0</v>
      </c>
      <c r="X4747" s="6">
        <f>+IF(W4747=0,0,T4747/W4747)</f>
        <v>0</v>
      </c>
      <c r="Y4747" s="1" t="str">
        <f>MID(L4747,14,1)</f>
        <v/>
      </c>
      <c r="Z4747" s="2" t="str">
        <f>IF(IFERROR(FIND("PUL",M4747,1),0)&gt;1,"pulido","no")</f>
        <v>no</v>
      </c>
      <c r="AA4747" s="2" t="str">
        <f>IF(IFERROR(FIND("BIOC",M4747,1),0)&gt;1,"BIOCITY","no")</f>
        <v>no</v>
      </c>
      <c r="AB4747" s="2">
        <f>IFERROR(SEARCH("INT",F4747,1),0)+IFERROR(SEARCH("DEV",F4747,1),0)+IFERROR(SEARCH("FC",F4747,1),0)+IFERROR(SEARCH("USD",F4747,1),0)</f>
        <v>0</v>
      </c>
    </row>
    <row r="4748" spans="20:28" x14ac:dyDescent="0.2">
      <c r="T4748" s="6">
        <f>+S4748*N4748</f>
        <v>0</v>
      </c>
      <c r="U4748" s="6">
        <f>+S4748*Q4748</f>
        <v>0</v>
      </c>
      <c r="V4748" s="1" t="str">
        <f>IF(AB4748=0,IFERROR(VLOOKUP(L4748,[1]listaMateriales!A:K,11,0),"-"),"Sin producto")</f>
        <v>Sin Producto</v>
      </c>
      <c r="W4748" s="6">
        <f>+IF(OR(K4748="27",K4748="28",K4748="29"),VLOOKUP(L4748,[1]listaMateriales!A:E,5,0),0)*N4748/1000</f>
        <v>0</v>
      </c>
      <c r="X4748" s="6">
        <f>+IF(W4748=0,0,T4748/W4748)</f>
        <v>0</v>
      </c>
      <c r="Y4748" s="1" t="str">
        <f>MID(L4748,14,1)</f>
        <v/>
      </c>
      <c r="Z4748" s="2" t="str">
        <f>IF(IFERROR(FIND("PUL",M4748,1),0)&gt;1,"pulido","no")</f>
        <v>no</v>
      </c>
      <c r="AA4748" s="2" t="str">
        <f>IF(IFERROR(FIND("BIOC",M4748,1),0)&gt;1,"BIOCITY","no")</f>
        <v>no</v>
      </c>
      <c r="AB4748" s="2">
        <f>IFERROR(SEARCH("INT",F4748,1),0)+IFERROR(SEARCH("DEV",F4748,1),0)+IFERROR(SEARCH("FC",F4748,1),0)+IFERROR(SEARCH("USD",F4748,1),0)</f>
        <v>0</v>
      </c>
    </row>
    <row r="4749" spans="20:28" x14ac:dyDescent="0.2">
      <c r="T4749" s="6">
        <f>+S4749*N4749</f>
        <v>0</v>
      </c>
      <c r="U4749" s="6">
        <f>+S4749*Q4749</f>
        <v>0</v>
      </c>
      <c r="V4749" s="1" t="str">
        <f>IF(AB4749=0,IFERROR(VLOOKUP(L4749,[1]listaMateriales!A:K,11,0),"-"),"Sin producto")</f>
        <v>Sin Producto</v>
      </c>
      <c r="W4749" s="6">
        <f>+IF(OR(K4749="27",K4749="28",K4749="29"),VLOOKUP(L4749,[1]listaMateriales!A:E,5,0),0)*N4749/1000</f>
        <v>0</v>
      </c>
      <c r="X4749" s="6">
        <f>+IF(W4749=0,0,T4749/W4749)</f>
        <v>0</v>
      </c>
      <c r="Y4749" s="1" t="str">
        <f>MID(L4749,14,1)</f>
        <v/>
      </c>
      <c r="Z4749" s="2" t="str">
        <f>IF(IFERROR(FIND("PUL",M4749,1),0)&gt;1,"pulido","no")</f>
        <v>no</v>
      </c>
      <c r="AA4749" s="2" t="str">
        <f>IF(IFERROR(FIND("BIOC",M4749,1),0)&gt;1,"BIOCITY","no")</f>
        <v>no</v>
      </c>
      <c r="AB4749" s="2">
        <f>IFERROR(SEARCH("INT",F4749,1),0)+IFERROR(SEARCH("DEV",F4749,1),0)+IFERROR(SEARCH("FC",F4749,1),0)+IFERROR(SEARCH("USD",F4749,1),0)</f>
        <v>0</v>
      </c>
    </row>
    <row r="4750" spans="20:28" x14ac:dyDescent="0.2">
      <c r="T4750" s="6">
        <f>+S4750*N4750</f>
        <v>0</v>
      </c>
      <c r="U4750" s="6">
        <f>+S4750*Q4750</f>
        <v>0</v>
      </c>
      <c r="V4750" s="1" t="str">
        <f>IF(AB4750=0,IFERROR(VLOOKUP(L4750,[1]listaMateriales!A:K,11,0),"-"),"Sin producto")</f>
        <v>Sin Producto</v>
      </c>
      <c r="W4750" s="6">
        <f>+IF(OR(K4750="27",K4750="28",K4750="29"),VLOOKUP(L4750,[1]listaMateriales!A:E,5,0),0)*N4750/1000</f>
        <v>0</v>
      </c>
      <c r="X4750" s="6">
        <f>+IF(W4750=0,0,T4750/W4750)</f>
        <v>0</v>
      </c>
      <c r="Y4750" s="1" t="str">
        <f>MID(L4750,14,1)</f>
        <v/>
      </c>
      <c r="Z4750" s="2" t="str">
        <f>IF(IFERROR(FIND("PUL",M4750,1),0)&gt;1,"pulido","no")</f>
        <v>no</v>
      </c>
      <c r="AA4750" s="2" t="str">
        <f>IF(IFERROR(FIND("BIOC",M4750,1),0)&gt;1,"BIOCITY","no")</f>
        <v>no</v>
      </c>
      <c r="AB4750" s="2">
        <f>IFERROR(SEARCH("INT",F4750,1),0)+IFERROR(SEARCH("DEV",F4750,1),0)+IFERROR(SEARCH("FC",F4750,1),0)+IFERROR(SEARCH("USD",F4750,1),0)</f>
        <v>0</v>
      </c>
    </row>
    <row r="4751" spans="20:28" x14ac:dyDescent="0.2">
      <c r="T4751" s="6">
        <f>+S4751*N4751</f>
        <v>0</v>
      </c>
      <c r="U4751" s="6">
        <f>+S4751*Q4751</f>
        <v>0</v>
      </c>
      <c r="V4751" s="1" t="str">
        <f>IF(AB4751=0,IFERROR(VLOOKUP(L4751,[1]listaMateriales!A:K,11,0),"-"),"Sin producto")</f>
        <v>Sin Producto</v>
      </c>
      <c r="W4751" s="6">
        <f>+IF(OR(K4751="27",K4751="28",K4751="29"),VLOOKUP(L4751,[1]listaMateriales!A:E,5,0),0)*N4751/1000</f>
        <v>0</v>
      </c>
      <c r="X4751" s="6">
        <f>+IF(W4751=0,0,T4751/W4751)</f>
        <v>0</v>
      </c>
      <c r="Y4751" s="1" t="str">
        <f>MID(L4751,14,1)</f>
        <v/>
      </c>
      <c r="Z4751" s="2" t="str">
        <f>IF(IFERROR(FIND("PUL",M4751,1),0)&gt;1,"pulido","no")</f>
        <v>no</v>
      </c>
      <c r="AA4751" s="2" t="str">
        <f>IF(IFERROR(FIND("BIOC",M4751,1),0)&gt;1,"BIOCITY","no")</f>
        <v>no</v>
      </c>
      <c r="AB4751" s="2">
        <f>IFERROR(SEARCH("INT",F4751,1),0)+IFERROR(SEARCH("DEV",F4751,1),0)+IFERROR(SEARCH("FC",F4751,1),0)+IFERROR(SEARCH("USD",F4751,1),0)</f>
        <v>0</v>
      </c>
    </row>
    <row r="4752" spans="20:28" x14ac:dyDescent="0.2">
      <c r="T4752" s="6">
        <f>+S4752*N4752</f>
        <v>0</v>
      </c>
      <c r="U4752" s="6">
        <f>+S4752*Q4752</f>
        <v>0</v>
      </c>
      <c r="V4752" s="1" t="str">
        <f>IF(AB4752=0,IFERROR(VLOOKUP(L4752,[1]listaMateriales!A:K,11,0),"-"),"Sin producto")</f>
        <v>Sin Producto</v>
      </c>
      <c r="W4752" s="6">
        <f>+IF(OR(K4752="27",K4752="28",K4752="29"),VLOOKUP(L4752,[1]listaMateriales!A:E,5,0),0)*N4752/1000</f>
        <v>0</v>
      </c>
      <c r="X4752" s="6">
        <f>+IF(W4752=0,0,T4752/W4752)</f>
        <v>0</v>
      </c>
      <c r="Y4752" s="1" t="str">
        <f>MID(L4752,14,1)</f>
        <v/>
      </c>
      <c r="Z4752" s="2" t="str">
        <f>IF(IFERROR(FIND("PUL",M4752,1),0)&gt;1,"pulido","no")</f>
        <v>no</v>
      </c>
      <c r="AA4752" s="2" t="str">
        <f>IF(IFERROR(FIND("BIOC",M4752,1),0)&gt;1,"BIOCITY","no")</f>
        <v>no</v>
      </c>
      <c r="AB4752" s="2">
        <f>IFERROR(SEARCH("INT",F4752,1),0)+IFERROR(SEARCH("DEV",F4752,1),0)+IFERROR(SEARCH("FC",F4752,1),0)+IFERROR(SEARCH("USD",F4752,1),0)</f>
        <v>0</v>
      </c>
    </row>
    <row r="4753" spans="20:28" x14ac:dyDescent="0.2">
      <c r="T4753" s="6">
        <f>+S4753*N4753</f>
        <v>0</v>
      </c>
      <c r="U4753" s="6">
        <f>+S4753*Q4753</f>
        <v>0</v>
      </c>
      <c r="V4753" s="1" t="str">
        <f>IF(AB4753=0,IFERROR(VLOOKUP(L4753,[1]listaMateriales!A:K,11,0),"-"),"Sin producto")</f>
        <v>Sin Producto</v>
      </c>
      <c r="W4753" s="6">
        <f>+IF(OR(K4753="27",K4753="28",K4753="29"),VLOOKUP(L4753,[1]listaMateriales!A:E,5,0),0)*N4753/1000</f>
        <v>0</v>
      </c>
      <c r="X4753" s="6">
        <f>+IF(W4753=0,0,T4753/W4753)</f>
        <v>0</v>
      </c>
      <c r="Y4753" s="1" t="str">
        <f>MID(L4753,14,1)</f>
        <v/>
      </c>
      <c r="Z4753" s="2" t="str">
        <f>IF(IFERROR(FIND("PUL",M4753,1),0)&gt;1,"pulido","no")</f>
        <v>no</v>
      </c>
      <c r="AA4753" s="2" t="str">
        <f>IF(IFERROR(FIND("BIOC",M4753,1),0)&gt;1,"BIOCITY","no")</f>
        <v>no</v>
      </c>
      <c r="AB4753" s="2">
        <f>IFERROR(SEARCH("INT",F4753,1),0)+IFERROR(SEARCH("DEV",F4753,1),0)+IFERROR(SEARCH("FC",F4753,1),0)+IFERROR(SEARCH("USD",F4753,1),0)</f>
        <v>0</v>
      </c>
    </row>
    <row r="4754" spans="20:28" x14ac:dyDescent="0.2">
      <c r="T4754" s="6">
        <f>+S4754*N4754</f>
        <v>0</v>
      </c>
      <c r="U4754" s="6">
        <f>+S4754*Q4754</f>
        <v>0</v>
      </c>
      <c r="V4754" s="1" t="str">
        <f>IF(AB4754=0,IFERROR(VLOOKUP(L4754,[1]listaMateriales!A:K,11,0),"-"),"Sin producto")</f>
        <v>Sin Producto</v>
      </c>
      <c r="W4754" s="6">
        <f>+IF(OR(K4754="27",K4754="28",K4754="29"),VLOOKUP(L4754,[1]listaMateriales!A:E,5,0),0)*N4754/1000</f>
        <v>0</v>
      </c>
      <c r="X4754" s="6">
        <f>+IF(W4754=0,0,T4754/W4754)</f>
        <v>0</v>
      </c>
      <c r="Y4754" s="1" t="str">
        <f>MID(L4754,14,1)</f>
        <v/>
      </c>
      <c r="Z4754" s="2" t="str">
        <f>IF(IFERROR(FIND("PUL",M4754,1),0)&gt;1,"pulido","no")</f>
        <v>no</v>
      </c>
      <c r="AA4754" s="2" t="str">
        <f>IF(IFERROR(FIND("BIOC",M4754,1),0)&gt;1,"BIOCITY","no")</f>
        <v>no</v>
      </c>
      <c r="AB4754" s="2">
        <f>IFERROR(SEARCH("INT",F4754,1),0)+IFERROR(SEARCH("DEV",F4754,1),0)+IFERROR(SEARCH("FC",F4754,1),0)+IFERROR(SEARCH("USD",F4754,1),0)</f>
        <v>0</v>
      </c>
    </row>
    <row r="4755" spans="20:28" x14ac:dyDescent="0.2">
      <c r="T4755" s="6">
        <f>+S4755*N4755</f>
        <v>0</v>
      </c>
      <c r="U4755" s="6">
        <f>+S4755*Q4755</f>
        <v>0</v>
      </c>
      <c r="V4755" s="1" t="str">
        <f>IF(AB4755=0,IFERROR(VLOOKUP(L4755,[1]listaMateriales!A:K,11,0),"-"),"Sin producto")</f>
        <v>Sin Producto</v>
      </c>
      <c r="W4755" s="6">
        <f>+IF(OR(K4755="27",K4755="28",K4755="29"),VLOOKUP(L4755,[1]listaMateriales!A:E,5,0),0)*N4755/1000</f>
        <v>0</v>
      </c>
      <c r="X4755" s="6">
        <f>+IF(W4755=0,0,T4755/W4755)</f>
        <v>0</v>
      </c>
      <c r="Y4755" s="1" t="str">
        <f>MID(L4755,14,1)</f>
        <v/>
      </c>
      <c r="Z4755" s="2" t="str">
        <f>IF(IFERROR(FIND("PUL",M4755,1),0)&gt;1,"pulido","no")</f>
        <v>no</v>
      </c>
      <c r="AA4755" s="2" t="str">
        <f>IF(IFERROR(FIND("BIOC",M4755,1),0)&gt;1,"BIOCITY","no")</f>
        <v>no</v>
      </c>
      <c r="AB4755" s="2">
        <f>IFERROR(SEARCH("INT",F4755,1),0)+IFERROR(SEARCH("DEV",F4755,1),0)+IFERROR(SEARCH("FC",F4755,1),0)+IFERROR(SEARCH("USD",F4755,1),0)</f>
        <v>0</v>
      </c>
    </row>
    <row r="4756" spans="20:28" x14ac:dyDescent="0.2">
      <c r="T4756" s="6">
        <f>+S4756*N4756</f>
        <v>0</v>
      </c>
      <c r="U4756" s="6">
        <f>+S4756*Q4756</f>
        <v>0</v>
      </c>
      <c r="V4756" s="1" t="str">
        <f>IF(AB4756=0,IFERROR(VLOOKUP(L4756,[1]listaMateriales!A:K,11,0),"-"),"Sin producto")</f>
        <v>Sin Producto</v>
      </c>
      <c r="W4756" s="6">
        <f>+IF(OR(K4756="27",K4756="28",K4756="29"),VLOOKUP(L4756,[1]listaMateriales!A:E,5,0),0)*N4756/1000</f>
        <v>0</v>
      </c>
      <c r="X4756" s="6">
        <f>+IF(W4756=0,0,T4756/W4756)</f>
        <v>0</v>
      </c>
      <c r="Y4756" s="1" t="str">
        <f>MID(L4756,14,1)</f>
        <v/>
      </c>
      <c r="Z4756" s="2" t="str">
        <f>IF(IFERROR(FIND("PUL",M4756,1),0)&gt;1,"pulido","no")</f>
        <v>no</v>
      </c>
      <c r="AA4756" s="2" t="str">
        <f>IF(IFERROR(FIND("BIOC",M4756,1),0)&gt;1,"BIOCITY","no")</f>
        <v>no</v>
      </c>
      <c r="AB4756" s="2">
        <f>IFERROR(SEARCH("INT",F4756,1),0)+IFERROR(SEARCH("DEV",F4756,1),0)+IFERROR(SEARCH("FC",F4756,1),0)+IFERROR(SEARCH("USD",F4756,1),0)</f>
        <v>0</v>
      </c>
    </row>
    <row r="4757" spans="20:28" x14ac:dyDescent="0.2">
      <c r="T4757" s="6">
        <f>+S4757*N4757</f>
        <v>0</v>
      </c>
      <c r="U4757" s="6">
        <f>+S4757*Q4757</f>
        <v>0</v>
      </c>
      <c r="V4757" s="1" t="str">
        <f>IF(AB4757=0,IFERROR(VLOOKUP(L4757,[1]listaMateriales!A:K,11,0),"-"),"Sin producto")</f>
        <v>Sin Producto</v>
      </c>
      <c r="W4757" s="6">
        <f>+IF(OR(K4757="27",K4757="28",K4757="29"),VLOOKUP(L4757,[1]listaMateriales!A:E,5,0),0)*N4757/1000</f>
        <v>0</v>
      </c>
      <c r="X4757" s="6">
        <f>+IF(W4757=0,0,T4757/W4757)</f>
        <v>0</v>
      </c>
      <c r="Y4757" s="1" t="str">
        <f>MID(L4757,14,1)</f>
        <v/>
      </c>
      <c r="Z4757" s="2" t="str">
        <f>IF(IFERROR(FIND("PUL",M4757,1),0)&gt;1,"pulido","no")</f>
        <v>no</v>
      </c>
      <c r="AA4757" s="2" t="str">
        <f>IF(IFERROR(FIND("BIOC",M4757,1),0)&gt;1,"BIOCITY","no")</f>
        <v>no</v>
      </c>
      <c r="AB4757" s="2">
        <f>IFERROR(SEARCH("INT",F4757,1),0)+IFERROR(SEARCH("DEV",F4757,1),0)+IFERROR(SEARCH("FC",F4757,1),0)+IFERROR(SEARCH("USD",F4757,1),0)</f>
        <v>0</v>
      </c>
    </row>
    <row r="4758" spans="20:28" x14ac:dyDescent="0.2">
      <c r="T4758" s="6">
        <f>+S4758*N4758</f>
        <v>0</v>
      </c>
      <c r="U4758" s="6">
        <f>+S4758*Q4758</f>
        <v>0</v>
      </c>
      <c r="V4758" s="1" t="str">
        <f>IF(AB4758=0,IFERROR(VLOOKUP(L4758,[1]listaMateriales!A:K,11,0),"-"),"Sin producto")</f>
        <v>Sin Producto</v>
      </c>
      <c r="W4758" s="6">
        <f>+IF(OR(K4758="27",K4758="28",K4758="29"),VLOOKUP(L4758,[1]listaMateriales!A:E,5,0),0)*N4758/1000</f>
        <v>0</v>
      </c>
      <c r="X4758" s="6">
        <f>+IF(W4758=0,0,T4758/W4758)</f>
        <v>0</v>
      </c>
      <c r="Y4758" s="1" t="str">
        <f>MID(L4758,14,1)</f>
        <v/>
      </c>
      <c r="Z4758" s="2" t="str">
        <f>IF(IFERROR(FIND("PUL",M4758,1),0)&gt;1,"pulido","no")</f>
        <v>no</v>
      </c>
      <c r="AA4758" s="2" t="str">
        <f>IF(IFERROR(FIND("BIOC",M4758,1),0)&gt;1,"BIOCITY","no")</f>
        <v>no</v>
      </c>
      <c r="AB4758" s="2">
        <f>IFERROR(SEARCH("INT",F4758,1),0)+IFERROR(SEARCH("DEV",F4758,1),0)+IFERROR(SEARCH("FC",F4758,1),0)+IFERROR(SEARCH("USD",F4758,1),0)</f>
        <v>0</v>
      </c>
    </row>
    <row r="4759" spans="20:28" x14ac:dyDescent="0.2">
      <c r="T4759" s="6">
        <f>+S4759*N4759</f>
        <v>0</v>
      </c>
      <c r="U4759" s="6">
        <f>+S4759*Q4759</f>
        <v>0</v>
      </c>
      <c r="V4759" s="1" t="str">
        <f>IF(AB4759=0,IFERROR(VLOOKUP(L4759,[1]listaMateriales!A:K,11,0),"-"),"Sin producto")</f>
        <v>Sin Producto</v>
      </c>
      <c r="W4759" s="6">
        <f>+IF(OR(K4759="27",K4759="28",K4759="29"),VLOOKUP(L4759,[1]listaMateriales!A:E,5,0),0)*N4759/1000</f>
        <v>0</v>
      </c>
      <c r="X4759" s="6">
        <f>+IF(W4759=0,0,T4759/W4759)</f>
        <v>0</v>
      </c>
      <c r="Y4759" s="1" t="str">
        <f>MID(L4759,14,1)</f>
        <v/>
      </c>
      <c r="Z4759" s="2" t="str">
        <f>IF(IFERROR(FIND("PUL",M4759,1),0)&gt;1,"pulido","no")</f>
        <v>no</v>
      </c>
      <c r="AA4759" s="2" t="str">
        <f>IF(IFERROR(FIND("BIOC",M4759,1),0)&gt;1,"BIOCITY","no")</f>
        <v>no</v>
      </c>
      <c r="AB4759" s="2">
        <f>IFERROR(SEARCH("INT",F4759,1),0)+IFERROR(SEARCH("DEV",F4759,1),0)+IFERROR(SEARCH("FC",F4759,1),0)+IFERROR(SEARCH("USD",F4759,1),0)</f>
        <v>0</v>
      </c>
    </row>
    <row r="4760" spans="20:28" x14ac:dyDescent="0.2">
      <c r="T4760" s="6">
        <f>+S4760*N4760</f>
        <v>0</v>
      </c>
      <c r="U4760" s="6">
        <f>+S4760*Q4760</f>
        <v>0</v>
      </c>
      <c r="V4760" s="1" t="str">
        <f>IF(AB4760=0,IFERROR(VLOOKUP(L4760,[1]listaMateriales!A:K,11,0),"-"),"Sin producto")</f>
        <v>Sin Producto</v>
      </c>
      <c r="W4760" s="6">
        <f>+IF(OR(K4760="27",K4760="28",K4760="29"),VLOOKUP(L4760,[1]listaMateriales!A:E,5,0),0)*N4760/1000</f>
        <v>0</v>
      </c>
      <c r="X4760" s="6">
        <f>+IF(W4760=0,0,T4760/W4760)</f>
        <v>0</v>
      </c>
      <c r="Y4760" s="1" t="str">
        <f>MID(L4760,14,1)</f>
        <v/>
      </c>
      <c r="Z4760" s="2" t="str">
        <f>IF(IFERROR(FIND("PUL",M4760,1),0)&gt;1,"pulido","no")</f>
        <v>no</v>
      </c>
      <c r="AA4760" s="2" t="str">
        <f>IF(IFERROR(FIND("BIOC",M4760,1),0)&gt;1,"BIOCITY","no")</f>
        <v>no</v>
      </c>
      <c r="AB4760" s="2">
        <f>IFERROR(SEARCH("INT",F4760,1),0)+IFERROR(SEARCH("DEV",F4760,1),0)+IFERROR(SEARCH("FC",F4760,1),0)+IFERROR(SEARCH("USD",F4760,1),0)</f>
        <v>0</v>
      </c>
    </row>
    <row r="4761" spans="20:28" x14ac:dyDescent="0.2">
      <c r="T4761" s="6">
        <f>+S4761*N4761</f>
        <v>0</v>
      </c>
      <c r="U4761" s="6">
        <f>+S4761*Q4761</f>
        <v>0</v>
      </c>
      <c r="V4761" s="1" t="str">
        <f>IF(AB4761=0,IFERROR(VLOOKUP(L4761,[1]listaMateriales!A:K,11,0),"-"),"Sin producto")</f>
        <v>Sin Producto</v>
      </c>
      <c r="W4761" s="6">
        <f>+IF(OR(K4761="27",K4761="28",K4761="29"),VLOOKUP(L4761,[1]listaMateriales!A:E,5,0),0)*N4761/1000</f>
        <v>0</v>
      </c>
      <c r="X4761" s="6">
        <f>+IF(W4761=0,0,T4761/W4761)</f>
        <v>0</v>
      </c>
      <c r="Y4761" s="1" t="str">
        <f>MID(L4761,14,1)</f>
        <v/>
      </c>
      <c r="Z4761" s="2" t="str">
        <f>IF(IFERROR(FIND("PUL",M4761,1),0)&gt;1,"pulido","no")</f>
        <v>no</v>
      </c>
      <c r="AA4761" s="2" t="str">
        <f>IF(IFERROR(FIND("BIOC",M4761,1),0)&gt;1,"BIOCITY","no")</f>
        <v>no</v>
      </c>
      <c r="AB4761" s="2">
        <f>IFERROR(SEARCH("INT",F4761,1),0)+IFERROR(SEARCH("DEV",F4761,1),0)+IFERROR(SEARCH("FC",F4761,1),0)+IFERROR(SEARCH("USD",F4761,1),0)</f>
        <v>0</v>
      </c>
    </row>
    <row r="4762" spans="20:28" x14ac:dyDescent="0.2">
      <c r="T4762" s="6">
        <f>+S4762*N4762</f>
        <v>0</v>
      </c>
      <c r="U4762" s="6">
        <f>+S4762*Q4762</f>
        <v>0</v>
      </c>
      <c r="V4762" s="1" t="str">
        <f>IF(AB4762=0,IFERROR(VLOOKUP(L4762,[1]listaMateriales!A:K,11,0),"-"),"Sin producto")</f>
        <v>Sin Producto</v>
      </c>
      <c r="W4762" s="6">
        <f>+IF(OR(K4762="27",K4762="28",K4762="29"),VLOOKUP(L4762,[1]listaMateriales!A:E,5,0),0)*N4762/1000</f>
        <v>0</v>
      </c>
      <c r="X4762" s="6">
        <f>+IF(W4762=0,0,T4762/W4762)</f>
        <v>0</v>
      </c>
      <c r="Y4762" s="1" t="str">
        <f>MID(L4762,14,1)</f>
        <v/>
      </c>
      <c r="Z4762" s="2" t="str">
        <f>IF(IFERROR(FIND("PUL",M4762,1),0)&gt;1,"pulido","no")</f>
        <v>no</v>
      </c>
      <c r="AA4762" s="2" t="str">
        <f>IF(IFERROR(FIND("BIOC",M4762,1),0)&gt;1,"BIOCITY","no")</f>
        <v>no</v>
      </c>
      <c r="AB4762" s="2">
        <f>IFERROR(SEARCH("INT",F4762,1),0)+IFERROR(SEARCH("DEV",F4762,1),0)+IFERROR(SEARCH("FC",F4762,1),0)+IFERROR(SEARCH("USD",F4762,1),0)</f>
        <v>0</v>
      </c>
    </row>
    <row r="4763" spans="20:28" x14ac:dyDescent="0.2">
      <c r="T4763" s="6">
        <f>+S4763*N4763</f>
        <v>0</v>
      </c>
      <c r="U4763" s="6">
        <f>+S4763*Q4763</f>
        <v>0</v>
      </c>
      <c r="V4763" s="1" t="str">
        <f>IF(AB4763=0,IFERROR(VLOOKUP(L4763,[1]listaMateriales!A:K,11,0),"-"),"Sin producto")</f>
        <v>Sin Producto</v>
      </c>
      <c r="W4763" s="6">
        <f>+IF(OR(K4763="27",K4763="28",K4763="29"),VLOOKUP(L4763,[1]listaMateriales!A:E,5,0),0)*N4763/1000</f>
        <v>0</v>
      </c>
      <c r="X4763" s="6">
        <f>+IF(W4763=0,0,T4763/W4763)</f>
        <v>0</v>
      </c>
      <c r="Y4763" s="1" t="str">
        <f>MID(L4763,14,1)</f>
        <v/>
      </c>
      <c r="Z4763" s="2" t="str">
        <f>IF(IFERROR(FIND("PUL",M4763,1),0)&gt;1,"pulido","no")</f>
        <v>no</v>
      </c>
      <c r="AA4763" s="2" t="str">
        <f>IF(IFERROR(FIND("BIOC",M4763,1),0)&gt;1,"BIOCITY","no")</f>
        <v>no</v>
      </c>
      <c r="AB4763" s="2">
        <f>IFERROR(SEARCH("INT",F4763,1),0)+IFERROR(SEARCH("DEV",F4763,1),0)+IFERROR(SEARCH("FC",F4763,1),0)+IFERROR(SEARCH("USD",F4763,1),0)</f>
        <v>0</v>
      </c>
    </row>
    <row r="4764" spans="20:28" x14ac:dyDescent="0.2">
      <c r="T4764" s="6">
        <f>+S4764*N4764</f>
        <v>0</v>
      </c>
      <c r="U4764" s="6">
        <f>+S4764*Q4764</f>
        <v>0</v>
      </c>
      <c r="V4764" s="1" t="str">
        <f>IF(AB4764=0,IFERROR(VLOOKUP(L4764,[1]listaMateriales!A:K,11,0),"-"),"Sin producto")</f>
        <v>Sin Producto</v>
      </c>
      <c r="W4764" s="6">
        <f>+IF(OR(K4764="27",K4764="28",K4764="29"),VLOOKUP(L4764,[1]listaMateriales!A:E,5,0),0)*N4764/1000</f>
        <v>0</v>
      </c>
      <c r="X4764" s="6">
        <f>+IF(W4764=0,0,T4764/W4764)</f>
        <v>0</v>
      </c>
      <c r="Y4764" s="1" t="str">
        <f>MID(L4764,14,1)</f>
        <v/>
      </c>
      <c r="Z4764" s="2" t="str">
        <f>IF(IFERROR(FIND("PUL",M4764,1),0)&gt;1,"pulido","no")</f>
        <v>no</v>
      </c>
      <c r="AA4764" s="2" t="str">
        <f>IF(IFERROR(FIND("BIOC",M4764,1),0)&gt;1,"BIOCITY","no")</f>
        <v>no</v>
      </c>
      <c r="AB4764" s="2">
        <f>IFERROR(SEARCH("INT",F4764,1),0)+IFERROR(SEARCH("DEV",F4764,1),0)+IFERROR(SEARCH("FC",F4764,1),0)+IFERROR(SEARCH("USD",F4764,1),0)</f>
        <v>0</v>
      </c>
    </row>
    <row r="4765" spans="20:28" x14ac:dyDescent="0.2">
      <c r="T4765" s="6">
        <f>+S4765*N4765</f>
        <v>0</v>
      </c>
      <c r="U4765" s="6">
        <f>+S4765*Q4765</f>
        <v>0</v>
      </c>
      <c r="V4765" s="1" t="str">
        <f>IF(AB4765=0,IFERROR(VLOOKUP(L4765,[1]listaMateriales!A:K,11,0),"-"),"Sin producto")</f>
        <v>Sin Producto</v>
      </c>
      <c r="W4765" s="6">
        <f>+IF(OR(K4765="27",K4765="28",K4765="29"),VLOOKUP(L4765,[1]listaMateriales!A:E,5,0),0)*N4765/1000</f>
        <v>0</v>
      </c>
      <c r="X4765" s="6">
        <f>+IF(W4765=0,0,T4765/W4765)</f>
        <v>0</v>
      </c>
      <c r="Y4765" s="1" t="str">
        <f>MID(L4765,14,1)</f>
        <v/>
      </c>
      <c r="Z4765" s="2" t="str">
        <f>IF(IFERROR(FIND("PUL",M4765,1),0)&gt;1,"pulido","no")</f>
        <v>no</v>
      </c>
      <c r="AA4765" s="2" t="str">
        <f>IF(IFERROR(FIND("BIOC",M4765,1),0)&gt;1,"BIOCITY","no")</f>
        <v>no</v>
      </c>
      <c r="AB4765" s="2">
        <f>IFERROR(SEARCH("INT",F4765,1),0)+IFERROR(SEARCH("DEV",F4765,1),0)+IFERROR(SEARCH("FC",F4765,1),0)+IFERROR(SEARCH("USD",F4765,1),0)</f>
        <v>0</v>
      </c>
    </row>
    <row r="4766" spans="20:28" x14ac:dyDescent="0.2">
      <c r="T4766" s="6">
        <f>+S4766*N4766</f>
        <v>0</v>
      </c>
      <c r="U4766" s="6">
        <f>+S4766*Q4766</f>
        <v>0</v>
      </c>
      <c r="V4766" s="1" t="str">
        <f>IF(AB4766=0,IFERROR(VLOOKUP(L4766,[1]listaMateriales!A:K,11,0),"-"),"Sin producto")</f>
        <v>Sin Producto</v>
      </c>
      <c r="W4766" s="6">
        <f>+IF(OR(K4766="27",K4766="28",K4766="29"),VLOOKUP(L4766,[1]listaMateriales!A:E,5,0),0)*N4766/1000</f>
        <v>0</v>
      </c>
      <c r="X4766" s="6">
        <f>+IF(W4766=0,0,T4766/W4766)</f>
        <v>0</v>
      </c>
      <c r="Y4766" s="1" t="str">
        <f>MID(L4766,14,1)</f>
        <v/>
      </c>
      <c r="Z4766" s="2" t="str">
        <f>IF(IFERROR(FIND("PUL",M4766,1),0)&gt;1,"pulido","no")</f>
        <v>no</v>
      </c>
      <c r="AA4766" s="2" t="str">
        <f>IF(IFERROR(FIND("BIOC",M4766,1),0)&gt;1,"BIOCITY","no")</f>
        <v>no</v>
      </c>
      <c r="AB4766" s="2">
        <f>IFERROR(SEARCH("INT",F4766,1),0)+IFERROR(SEARCH("DEV",F4766,1),0)+IFERROR(SEARCH("FC",F4766,1),0)+IFERROR(SEARCH("USD",F4766,1),0)</f>
        <v>0</v>
      </c>
    </row>
    <row r="4767" spans="20:28" x14ac:dyDescent="0.2">
      <c r="T4767" s="6">
        <f>+S4767*N4767</f>
        <v>0</v>
      </c>
      <c r="U4767" s="6">
        <f>+S4767*Q4767</f>
        <v>0</v>
      </c>
      <c r="V4767" s="1" t="str">
        <f>IF(AB4767=0,IFERROR(VLOOKUP(L4767,[1]listaMateriales!A:K,11,0),"-"),"Sin producto")</f>
        <v>Sin Producto</v>
      </c>
      <c r="W4767" s="6">
        <f>+IF(OR(K4767="27",K4767="28",K4767="29"),VLOOKUP(L4767,[1]listaMateriales!A:E,5,0),0)*N4767/1000</f>
        <v>0</v>
      </c>
      <c r="X4767" s="6">
        <f>+IF(W4767=0,0,T4767/W4767)</f>
        <v>0</v>
      </c>
      <c r="Y4767" s="1" t="str">
        <f>MID(L4767,14,1)</f>
        <v/>
      </c>
      <c r="Z4767" s="2" t="str">
        <f>IF(IFERROR(FIND("PUL",M4767,1),0)&gt;1,"pulido","no")</f>
        <v>no</v>
      </c>
      <c r="AA4767" s="2" t="str">
        <f>IF(IFERROR(FIND("BIOC",M4767,1),0)&gt;1,"BIOCITY","no")</f>
        <v>no</v>
      </c>
      <c r="AB4767" s="2">
        <f>IFERROR(SEARCH("INT",F4767,1),0)+IFERROR(SEARCH("DEV",F4767,1),0)+IFERROR(SEARCH("FC",F4767,1),0)+IFERROR(SEARCH("USD",F4767,1),0)</f>
        <v>0</v>
      </c>
    </row>
    <row r="4768" spans="20:28" x14ac:dyDescent="0.2">
      <c r="T4768" s="6">
        <f>+S4768*N4768</f>
        <v>0</v>
      </c>
      <c r="U4768" s="6">
        <f>+S4768*Q4768</f>
        <v>0</v>
      </c>
      <c r="V4768" s="1" t="str">
        <f>IF(AB4768=0,IFERROR(VLOOKUP(L4768,[1]listaMateriales!A:K,11,0),"-"),"Sin producto")</f>
        <v>Sin Producto</v>
      </c>
      <c r="W4768" s="6">
        <f>+IF(OR(K4768="27",K4768="28",K4768="29"),VLOOKUP(L4768,[1]listaMateriales!A:E,5,0),0)*N4768/1000</f>
        <v>0</v>
      </c>
      <c r="X4768" s="6">
        <f>+IF(W4768=0,0,T4768/W4768)</f>
        <v>0</v>
      </c>
      <c r="Y4768" s="1" t="str">
        <f>MID(L4768,14,1)</f>
        <v/>
      </c>
      <c r="Z4768" s="2" t="str">
        <f>IF(IFERROR(FIND("PUL",M4768,1),0)&gt;1,"pulido","no")</f>
        <v>no</v>
      </c>
      <c r="AA4768" s="2" t="str">
        <f>IF(IFERROR(FIND("BIOC",M4768,1),0)&gt;1,"BIOCITY","no")</f>
        <v>no</v>
      </c>
      <c r="AB4768" s="2">
        <f>IFERROR(SEARCH("INT",F4768,1),0)+IFERROR(SEARCH("DEV",F4768,1),0)+IFERROR(SEARCH("FC",F4768,1),0)+IFERROR(SEARCH("USD",F4768,1),0)</f>
        <v>0</v>
      </c>
    </row>
    <row r="4769" spans="20:28" x14ac:dyDescent="0.2">
      <c r="T4769" s="6">
        <f>+S4769*N4769</f>
        <v>0</v>
      </c>
      <c r="U4769" s="6">
        <f>+S4769*Q4769</f>
        <v>0</v>
      </c>
      <c r="V4769" s="1" t="str">
        <f>IF(AB4769=0,IFERROR(VLOOKUP(L4769,[1]listaMateriales!A:K,11,0),"-"),"Sin producto")</f>
        <v>Sin Producto</v>
      </c>
      <c r="W4769" s="6">
        <f>+IF(OR(K4769="27",K4769="28",K4769="29"),VLOOKUP(L4769,[1]listaMateriales!A:E,5,0),0)*N4769/1000</f>
        <v>0</v>
      </c>
      <c r="X4769" s="6">
        <f>+IF(W4769=0,0,T4769/W4769)</f>
        <v>0</v>
      </c>
      <c r="Y4769" s="1" t="str">
        <f>MID(L4769,14,1)</f>
        <v/>
      </c>
      <c r="Z4769" s="2" t="str">
        <f>IF(IFERROR(FIND("PUL",M4769,1),0)&gt;1,"pulido","no")</f>
        <v>no</v>
      </c>
      <c r="AA4769" s="2" t="str">
        <f>IF(IFERROR(FIND("BIOC",M4769,1),0)&gt;1,"BIOCITY","no")</f>
        <v>no</v>
      </c>
      <c r="AB4769" s="2">
        <f>IFERROR(SEARCH("INT",F4769,1),0)+IFERROR(SEARCH("DEV",F4769,1),0)+IFERROR(SEARCH("FC",F4769,1),0)+IFERROR(SEARCH("USD",F4769,1),0)</f>
        <v>0</v>
      </c>
    </row>
    <row r="4770" spans="20:28" x14ac:dyDescent="0.2">
      <c r="T4770" s="6">
        <f>+S4770*N4770</f>
        <v>0</v>
      </c>
      <c r="U4770" s="6">
        <f>+S4770*Q4770</f>
        <v>0</v>
      </c>
      <c r="V4770" s="1" t="str">
        <f>IF(AB4770=0,IFERROR(VLOOKUP(L4770,[1]listaMateriales!A:K,11,0),"-"),"Sin producto")</f>
        <v>Sin Producto</v>
      </c>
      <c r="W4770" s="6">
        <f>+IF(OR(K4770="27",K4770="28",K4770="29"),VLOOKUP(L4770,[1]listaMateriales!A:E,5,0),0)*N4770/1000</f>
        <v>0</v>
      </c>
      <c r="X4770" s="6">
        <f>+IF(W4770=0,0,T4770/W4770)</f>
        <v>0</v>
      </c>
      <c r="Y4770" s="1" t="str">
        <f>MID(L4770,14,1)</f>
        <v/>
      </c>
      <c r="Z4770" s="2" t="str">
        <f>IF(IFERROR(FIND("PUL",M4770,1),0)&gt;1,"pulido","no")</f>
        <v>no</v>
      </c>
      <c r="AA4770" s="2" t="str">
        <f>IF(IFERROR(FIND("BIOC",M4770,1),0)&gt;1,"BIOCITY","no")</f>
        <v>no</v>
      </c>
      <c r="AB4770" s="2">
        <f>IFERROR(SEARCH("INT",F4770,1),0)+IFERROR(SEARCH("DEV",F4770,1),0)+IFERROR(SEARCH("FC",F4770,1),0)+IFERROR(SEARCH("USD",F4770,1),0)</f>
        <v>0</v>
      </c>
    </row>
    <row r="4771" spans="20:28" x14ac:dyDescent="0.2">
      <c r="T4771" s="6">
        <f>+S4771*N4771</f>
        <v>0</v>
      </c>
      <c r="U4771" s="6">
        <f>+S4771*Q4771</f>
        <v>0</v>
      </c>
      <c r="V4771" s="1" t="str">
        <f>IF(AB4771=0,IFERROR(VLOOKUP(L4771,[1]listaMateriales!A:K,11,0),"-"),"Sin producto")</f>
        <v>Sin Producto</v>
      </c>
      <c r="W4771" s="6">
        <f>+IF(OR(K4771="27",K4771="28",K4771="29"),VLOOKUP(L4771,[1]listaMateriales!A:E,5,0),0)*N4771/1000</f>
        <v>0</v>
      </c>
      <c r="X4771" s="6">
        <f>+IF(W4771=0,0,T4771/W4771)</f>
        <v>0</v>
      </c>
      <c r="Y4771" s="1" t="str">
        <f>MID(L4771,14,1)</f>
        <v/>
      </c>
      <c r="Z4771" s="2" t="str">
        <f>IF(IFERROR(FIND("PUL",M4771,1),0)&gt;1,"pulido","no")</f>
        <v>no</v>
      </c>
      <c r="AA4771" s="2" t="str">
        <f>IF(IFERROR(FIND("BIOC",M4771,1),0)&gt;1,"BIOCITY","no")</f>
        <v>no</v>
      </c>
      <c r="AB4771" s="2">
        <f>IFERROR(SEARCH("INT",F4771,1),0)+IFERROR(SEARCH("DEV",F4771,1),0)+IFERROR(SEARCH("FC",F4771,1),0)+IFERROR(SEARCH("USD",F4771,1),0)</f>
        <v>0</v>
      </c>
    </row>
    <row r="4772" spans="20:28" x14ac:dyDescent="0.2">
      <c r="T4772" s="6">
        <f>+S4772*N4772</f>
        <v>0</v>
      </c>
      <c r="U4772" s="6">
        <f>+S4772*Q4772</f>
        <v>0</v>
      </c>
      <c r="V4772" s="1" t="str">
        <f>IF(AB4772=0,IFERROR(VLOOKUP(L4772,[1]listaMateriales!A:K,11,0),"-"),"Sin producto")</f>
        <v>Sin Producto</v>
      </c>
      <c r="W4772" s="6">
        <f>+IF(OR(K4772="27",K4772="28",K4772="29"),VLOOKUP(L4772,[1]listaMateriales!A:E,5,0),0)*N4772/1000</f>
        <v>0</v>
      </c>
      <c r="X4772" s="6">
        <f>+IF(W4772=0,0,T4772/W4772)</f>
        <v>0</v>
      </c>
      <c r="Y4772" s="1" t="str">
        <f>MID(L4772,14,1)</f>
        <v/>
      </c>
      <c r="Z4772" s="2" t="str">
        <f>IF(IFERROR(FIND("PUL",M4772,1),0)&gt;1,"pulido","no")</f>
        <v>no</v>
      </c>
      <c r="AA4772" s="2" t="str">
        <f>IF(IFERROR(FIND("BIOC",M4772,1),0)&gt;1,"BIOCITY","no")</f>
        <v>no</v>
      </c>
      <c r="AB4772" s="2">
        <f>IFERROR(SEARCH("INT",F4772,1),0)+IFERROR(SEARCH("DEV",F4772,1),0)+IFERROR(SEARCH("FC",F4772,1),0)+IFERROR(SEARCH("USD",F4772,1),0)</f>
        <v>0</v>
      </c>
    </row>
    <row r="4773" spans="20:28" x14ac:dyDescent="0.2">
      <c r="T4773" s="6">
        <f>+S4773*N4773</f>
        <v>0</v>
      </c>
      <c r="U4773" s="6">
        <f>+S4773*Q4773</f>
        <v>0</v>
      </c>
      <c r="V4773" s="1" t="str">
        <f>IF(AB4773=0,IFERROR(VLOOKUP(L4773,[1]listaMateriales!A:K,11,0),"-"),"Sin producto")</f>
        <v>Sin Producto</v>
      </c>
      <c r="W4773" s="6">
        <f>+IF(OR(K4773="27",K4773="28",K4773="29"),VLOOKUP(L4773,[1]listaMateriales!A:E,5,0),0)*N4773/1000</f>
        <v>0</v>
      </c>
      <c r="X4773" s="6">
        <f>+IF(W4773=0,0,T4773/W4773)</f>
        <v>0</v>
      </c>
      <c r="Y4773" s="1" t="str">
        <f>MID(L4773,14,1)</f>
        <v/>
      </c>
      <c r="Z4773" s="2" t="str">
        <f>IF(IFERROR(FIND("PUL",M4773,1),0)&gt;1,"pulido","no")</f>
        <v>no</v>
      </c>
      <c r="AA4773" s="2" t="str">
        <f>IF(IFERROR(FIND("BIOC",M4773,1),0)&gt;1,"BIOCITY","no")</f>
        <v>no</v>
      </c>
      <c r="AB4773" s="2">
        <f>IFERROR(SEARCH("INT",F4773,1),0)+IFERROR(SEARCH("DEV",F4773,1),0)+IFERROR(SEARCH("FC",F4773,1),0)+IFERROR(SEARCH("USD",F4773,1),0)</f>
        <v>0</v>
      </c>
    </row>
    <row r="4774" spans="20:28" x14ac:dyDescent="0.2">
      <c r="T4774" s="6">
        <f>+S4774*N4774</f>
        <v>0</v>
      </c>
      <c r="U4774" s="6">
        <f>+S4774*Q4774</f>
        <v>0</v>
      </c>
      <c r="V4774" s="1" t="str">
        <f>IF(AB4774=0,IFERROR(VLOOKUP(L4774,[1]listaMateriales!A:K,11,0),"-"),"Sin producto")</f>
        <v>Sin Producto</v>
      </c>
      <c r="W4774" s="6">
        <f>+IF(OR(K4774="27",K4774="28",K4774="29"),VLOOKUP(L4774,[1]listaMateriales!A:E,5,0),0)*N4774/1000</f>
        <v>0</v>
      </c>
      <c r="X4774" s="6">
        <f>+IF(W4774=0,0,T4774/W4774)</f>
        <v>0</v>
      </c>
      <c r="Y4774" s="1" t="str">
        <f>MID(L4774,14,1)</f>
        <v/>
      </c>
      <c r="Z4774" s="2" t="str">
        <f>IF(IFERROR(FIND("PUL",M4774,1),0)&gt;1,"pulido","no")</f>
        <v>no</v>
      </c>
      <c r="AA4774" s="2" t="str">
        <f>IF(IFERROR(FIND("BIOC",M4774,1),0)&gt;1,"BIOCITY","no")</f>
        <v>no</v>
      </c>
      <c r="AB4774" s="2">
        <f>IFERROR(SEARCH("INT",F4774,1),0)+IFERROR(SEARCH("DEV",F4774,1),0)+IFERROR(SEARCH("FC",F4774,1),0)+IFERROR(SEARCH("USD",F4774,1),0)</f>
        <v>0</v>
      </c>
    </row>
    <row r="4775" spans="20:28" x14ac:dyDescent="0.2">
      <c r="T4775" s="6">
        <f>+S4775*N4775</f>
        <v>0</v>
      </c>
      <c r="U4775" s="6">
        <f>+S4775*Q4775</f>
        <v>0</v>
      </c>
      <c r="V4775" s="1" t="str">
        <f>IF(AB4775=0,IFERROR(VLOOKUP(L4775,[1]listaMateriales!A:K,11,0),"-"),"Sin producto")</f>
        <v>Sin Producto</v>
      </c>
      <c r="W4775" s="6">
        <f>+IF(OR(K4775="27",K4775="28",K4775="29"),VLOOKUP(L4775,[1]listaMateriales!A:E,5,0),0)*N4775/1000</f>
        <v>0</v>
      </c>
      <c r="X4775" s="6">
        <f>+IF(W4775=0,0,T4775/W4775)</f>
        <v>0</v>
      </c>
      <c r="Y4775" s="1" t="str">
        <f>MID(L4775,14,1)</f>
        <v/>
      </c>
      <c r="Z4775" s="2" t="str">
        <f>IF(IFERROR(FIND("PUL",M4775,1),0)&gt;1,"pulido","no")</f>
        <v>no</v>
      </c>
      <c r="AA4775" s="2" t="str">
        <f>IF(IFERROR(FIND("BIOC",M4775,1),0)&gt;1,"BIOCITY","no")</f>
        <v>no</v>
      </c>
      <c r="AB4775" s="2">
        <f>IFERROR(SEARCH("INT",F4775,1),0)+IFERROR(SEARCH("DEV",F4775,1),0)+IFERROR(SEARCH("FC",F4775,1),0)+IFERROR(SEARCH("USD",F4775,1),0)</f>
        <v>0</v>
      </c>
    </row>
    <row r="4776" spans="20:28" x14ac:dyDescent="0.2">
      <c r="T4776" s="6">
        <f>+S4776*N4776</f>
        <v>0</v>
      </c>
      <c r="U4776" s="6">
        <f>+S4776*Q4776</f>
        <v>0</v>
      </c>
      <c r="V4776" s="1" t="str">
        <f>IF(AB4776=0,IFERROR(VLOOKUP(L4776,[1]listaMateriales!A:K,11,0),"-"),"Sin producto")</f>
        <v>Sin Producto</v>
      </c>
      <c r="W4776" s="6">
        <f>+IF(OR(K4776="27",K4776="28",K4776="29"),VLOOKUP(L4776,[1]listaMateriales!A:E,5,0),0)*N4776/1000</f>
        <v>0</v>
      </c>
      <c r="X4776" s="6">
        <f>+IF(W4776=0,0,T4776/W4776)</f>
        <v>0</v>
      </c>
      <c r="Y4776" s="1" t="str">
        <f>MID(L4776,14,1)</f>
        <v/>
      </c>
      <c r="Z4776" s="2" t="str">
        <f>IF(IFERROR(FIND("PUL",M4776,1),0)&gt;1,"pulido","no")</f>
        <v>no</v>
      </c>
      <c r="AA4776" s="2" t="str">
        <f>IF(IFERROR(FIND("BIOC",M4776,1),0)&gt;1,"BIOCITY","no")</f>
        <v>no</v>
      </c>
      <c r="AB4776" s="2">
        <f>IFERROR(SEARCH("INT",F4776,1),0)+IFERROR(SEARCH("DEV",F4776,1),0)+IFERROR(SEARCH("FC",F4776,1),0)+IFERROR(SEARCH("USD",F4776,1),0)</f>
        <v>0</v>
      </c>
    </row>
    <row r="4777" spans="20:28" x14ac:dyDescent="0.2">
      <c r="T4777" s="6">
        <f>+S4777*N4777</f>
        <v>0</v>
      </c>
      <c r="U4777" s="6">
        <f>+S4777*Q4777</f>
        <v>0</v>
      </c>
      <c r="V4777" s="1" t="str">
        <f>IF(AB4777=0,IFERROR(VLOOKUP(L4777,[1]listaMateriales!A:K,11,0),"-"),"Sin producto")</f>
        <v>Sin Producto</v>
      </c>
      <c r="W4777" s="6">
        <f>+IF(OR(K4777="27",K4777="28",K4777="29"),VLOOKUP(L4777,[1]listaMateriales!A:E,5,0),0)*N4777/1000</f>
        <v>0</v>
      </c>
      <c r="X4777" s="6">
        <f>+IF(W4777=0,0,T4777/W4777)</f>
        <v>0</v>
      </c>
      <c r="Y4777" s="1" t="str">
        <f>MID(L4777,14,1)</f>
        <v/>
      </c>
      <c r="Z4777" s="2" t="str">
        <f>IF(IFERROR(FIND("PUL",M4777,1),0)&gt;1,"pulido","no")</f>
        <v>no</v>
      </c>
      <c r="AA4777" s="2" t="str">
        <f>IF(IFERROR(FIND("BIOC",M4777,1),0)&gt;1,"BIOCITY","no")</f>
        <v>no</v>
      </c>
      <c r="AB4777" s="2">
        <f>IFERROR(SEARCH("INT",F4777,1),0)+IFERROR(SEARCH("DEV",F4777,1),0)+IFERROR(SEARCH("FC",F4777,1),0)+IFERROR(SEARCH("USD",F4777,1),0)</f>
        <v>0</v>
      </c>
    </row>
    <row r="4778" spans="20:28" x14ac:dyDescent="0.2">
      <c r="T4778" s="6">
        <f>+S4778*N4778</f>
        <v>0</v>
      </c>
      <c r="U4778" s="6">
        <f>+S4778*Q4778</f>
        <v>0</v>
      </c>
      <c r="V4778" s="1" t="str">
        <f>IF(AB4778=0,IFERROR(VLOOKUP(L4778,[1]listaMateriales!A:K,11,0),"-"),"Sin producto")</f>
        <v>Sin Producto</v>
      </c>
      <c r="W4778" s="6">
        <f>+IF(OR(K4778="27",K4778="28",K4778="29"),VLOOKUP(L4778,[1]listaMateriales!A:E,5,0),0)*N4778/1000</f>
        <v>0</v>
      </c>
      <c r="X4778" s="6">
        <f>+IF(W4778=0,0,T4778/W4778)</f>
        <v>0</v>
      </c>
      <c r="Y4778" s="1" t="str">
        <f>MID(L4778,14,1)</f>
        <v/>
      </c>
      <c r="Z4778" s="2" t="str">
        <f>IF(IFERROR(FIND("PUL",M4778,1),0)&gt;1,"pulido","no")</f>
        <v>no</v>
      </c>
      <c r="AA4778" s="2" t="str">
        <f>IF(IFERROR(FIND("BIOC",M4778,1),0)&gt;1,"BIOCITY","no")</f>
        <v>no</v>
      </c>
      <c r="AB4778" s="2">
        <f>IFERROR(SEARCH("INT",F4778,1),0)+IFERROR(SEARCH("DEV",F4778,1),0)+IFERROR(SEARCH("FC",F4778,1),0)+IFERROR(SEARCH("USD",F4778,1),0)</f>
        <v>0</v>
      </c>
    </row>
    <row r="4779" spans="20:28" x14ac:dyDescent="0.2">
      <c r="T4779" s="6">
        <f>+S4779*N4779</f>
        <v>0</v>
      </c>
      <c r="U4779" s="6">
        <f>+S4779*Q4779</f>
        <v>0</v>
      </c>
      <c r="V4779" s="1" t="str">
        <f>IF(AB4779=0,IFERROR(VLOOKUP(L4779,[1]listaMateriales!A:K,11,0),"-"),"Sin producto")</f>
        <v>Sin Producto</v>
      </c>
      <c r="W4779" s="6">
        <f>+IF(OR(K4779="27",K4779="28",K4779="29"),VLOOKUP(L4779,[1]listaMateriales!A:E,5,0),0)*N4779/1000</f>
        <v>0</v>
      </c>
      <c r="X4779" s="6">
        <f>+IF(W4779=0,0,T4779/W4779)</f>
        <v>0</v>
      </c>
      <c r="Y4779" s="1" t="str">
        <f>MID(L4779,14,1)</f>
        <v/>
      </c>
      <c r="Z4779" s="2" t="str">
        <f>IF(IFERROR(FIND("PUL",M4779,1),0)&gt;1,"pulido","no")</f>
        <v>no</v>
      </c>
      <c r="AA4779" s="2" t="str">
        <f>IF(IFERROR(FIND("BIOC",M4779,1),0)&gt;1,"BIOCITY","no")</f>
        <v>no</v>
      </c>
      <c r="AB4779" s="2">
        <f>IFERROR(SEARCH("INT",F4779,1),0)+IFERROR(SEARCH("DEV",F4779,1),0)+IFERROR(SEARCH("FC",F4779,1),0)+IFERROR(SEARCH("USD",F4779,1),0)</f>
        <v>0</v>
      </c>
    </row>
    <row r="4780" spans="20:28" x14ac:dyDescent="0.2">
      <c r="T4780" s="6">
        <f>+S4780*N4780</f>
        <v>0</v>
      </c>
      <c r="U4780" s="6">
        <f>+S4780*Q4780</f>
        <v>0</v>
      </c>
      <c r="V4780" s="1" t="str">
        <f>IF(AB4780=0,IFERROR(VLOOKUP(L4780,[1]listaMateriales!A:K,11,0),"-"),"Sin producto")</f>
        <v>Sin Producto</v>
      </c>
      <c r="W4780" s="6">
        <f>+IF(OR(K4780="27",K4780="28",K4780="29"),VLOOKUP(L4780,[1]listaMateriales!A:E,5,0),0)*N4780/1000</f>
        <v>0</v>
      </c>
      <c r="X4780" s="6">
        <f>+IF(W4780=0,0,T4780/W4780)</f>
        <v>0</v>
      </c>
      <c r="Y4780" s="1" t="str">
        <f>MID(L4780,14,1)</f>
        <v/>
      </c>
      <c r="Z4780" s="2" t="str">
        <f>IF(IFERROR(FIND("PUL",M4780,1),0)&gt;1,"pulido","no")</f>
        <v>no</v>
      </c>
      <c r="AA4780" s="2" t="str">
        <f>IF(IFERROR(FIND("BIOC",M4780,1),0)&gt;1,"BIOCITY","no")</f>
        <v>no</v>
      </c>
      <c r="AB4780" s="2">
        <f>IFERROR(SEARCH("INT",F4780,1),0)+IFERROR(SEARCH("DEV",F4780,1),0)+IFERROR(SEARCH("FC",F4780,1),0)+IFERROR(SEARCH("USD",F4780,1),0)</f>
        <v>0</v>
      </c>
    </row>
    <row r="4781" spans="20:28" x14ac:dyDescent="0.2">
      <c r="T4781" s="6">
        <f>+S4781*N4781</f>
        <v>0</v>
      </c>
      <c r="U4781" s="6">
        <f>+S4781*Q4781</f>
        <v>0</v>
      </c>
      <c r="V4781" s="1" t="str">
        <f>IF(AB4781=0,IFERROR(VLOOKUP(L4781,[1]listaMateriales!A:K,11,0),"-"),"Sin producto")</f>
        <v>Sin Producto</v>
      </c>
      <c r="W4781" s="6">
        <f>+IF(OR(K4781="27",K4781="28",K4781="29"),VLOOKUP(L4781,[1]listaMateriales!A:E,5,0),0)*N4781/1000</f>
        <v>0</v>
      </c>
      <c r="X4781" s="6">
        <f>+IF(W4781=0,0,T4781/W4781)</f>
        <v>0</v>
      </c>
      <c r="Y4781" s="1" t="str">
        <f>MID(L4781,14,1)</f>
        <v/>
      </c>
      <c r="Z4781" s="2" t="str">
        <f>IF(IFERROR(FIND("PUL",M4781,1),0)&gt;1,"pulido","no")</f>
        <v>no</v>
      </c>
      <c r="AA4781" s="2" t="str">
        <f>IF(IFERROR(FIND("BIOC",M4781,1),0)&gt;1,"BIOCITY","no")</f>
        <v>no</v>
      </c>
      <c r="AB4781" s="2">
        <f>IFERROR(SEARCH("INT",F4781,1),0)+IFERROR(SEARCH("DEV",F4781,1),0)+IFERROR(SEARCH("FC",F4781,1),0)+IFERROR(SEARCH("USD",F4781,1),0)</f>
        <v>0</v>
      </c>
    </row>
    <row r="4782" spans="20:28" x14ac:dyDescent="0.2">
      <c r="T4782" s="6">
        <f>+S4782*N4782</f>
        <v>0</v>
      </c>
      <c r="U4782" s="6">
        <f>+S4782*Q4782</f>
        <v>0</v>
      </c>
      <c r="V4782" s="1" t="str">
        <f>IF(AB4782=0,IFERROR(VLOOKUP(L4782,[1]listaMateriales!A:K,11,0),"-"),"Sin producto")</f>
        <v>Sin Producto</v>
      </c>
      <c r="W4782" s="6">
        <f>+IF(OR(K4782="27",K4782="28",K4782="29"),VLOOKUP(L4782,[1]listaMateriales!A:E,5,0),0)*N4782/1000</f>
        <v>0</v>
      </c>
      <c r="X4782" s="6">
        <f>+IF(W4782=0,0,T4782/W4782)</f>
        <v>0</v>
      </c>
      <c r="Y4782" s="1" t="str">
        <f>MID(L4782,14,1)</f>
        <v/>
      </c>
      <c r="Z4782" s="2" t="str">
        <f>IF(IFERROR(FIND("PUL",M4782,1),0)&gt;1,"pulido","no")</f>
        <v>no</v>
      </c>
      <c r="AA4782" s="2" t="str">
        <f>IF(IFERROR(FIND("BIOC",M4782,1),0)&gt;1,"BIOCITY","no")</f>
        <v>no</v>
      </c>
      <c r="AB4782" s="2">
        <f>IFERROR(SEARCH("INT",F4782,1),0)+IFERROR(SEARCH("DEV",F4782,1),0)+IFERROR(SEARCH("FC",F4782,1),0)+IFERROR(SEARCH("USD",F4782,1),0)</f>
        <v>0</v>
      </c>
    </row>
    <row r="4783" spans="20:28" x14ac:dyDescent="0.2">
      <c r="T4783" s="6">
        <f>+S4783*N4783</f>
        <v>0</v>
      </c>
      <c r="U4783" s="6">
        <f>+S4783*Q4783</f>
        <v>0</v>
      </c>
      <c r="V4783" s="1" t="str">
        <f>IF(AB4783=0,IFERROR(VLOOKUP(L4783,[1]listaMateriales!A:K,11,0),"-"),"Sin producto")</f>
        <v>Sin Producto</v>
      </c>
      <c r="W4783" s="6">
        <f>+IF(OR(K4783="27",K4783="28",K4783="29"),VLOOKUP(L4783,[1]listaMateriales!A:E,5,0),0)*N4783/1000</f>
        <v>0</v>
      </c>
      <c r="X4783" s="6">
        <f>+IF(W4783=0,0,T4783/W4783)</f>
        <v>0</v>
      </c>
      <c r="Y4783" s="1" t="str">
        <f>MID(L4783,14,1)</f>
        <v/>
      </c>
      <c r="Z4783" s="2" t="str">
        <f>IF(IFERROR(FIND("PUL",M4783,1),0)&gt;1,"pulido","no")</f>
        <v>no</v>
      </c>
      <c r="AA4783" s="2" t="str">
        <f>IF(IFERROR(FIND("BIOC",M4783,1),0)&gt;1,"BIOCITY","no")</f>
        <v>no</v>
      </c>
      <c r="AB4783" s="2">
        <f>IFERROR(SEARCH("INT",F4783,1),0)+IFERROR(SEARCH("DEV",F4783,1),0)+IFERROR(SEARCH("FC",F4783,1),0)+IFERROR(SEARCH("USD",F4783,1),0)</f>
        <v>0</v>
      </c>
    </row>
    <row r="4784" spans="20:28" x14ac:dyDescent="0.2">
      <c r="T4784" s="6">
        <f>+S4784*N4784</f>
        <v>0</v>
      </c>
      <c r="U4784" s="6">
        <f>+S4784*Q4784</f>
        <v>0</v>
      </c>
      <c r="V4784" s="1" t="str">
        <f>IF(AB4784=0,IFERROR(VLOOKUP(L4784,[1]listaMateriales!A:K,11,0),"-"),"Sin producto")</f>
        <v>Sin Producto</v>
      </c>
      <c r="W4784" s="6">
        <f>+IF(OR(K4784="27",K4784="28",K4784="29"),VLOOKUP(L4784,[1]listaMateriales!A:E,5,0),0)*N4784/1000</f>
        <v>0</v>
      </c>
      <c r="X4784" s="6">
        <f>+IF(W4784=0,0,T4784/W4784)</f>
        <v>0</v>
      </c>
      <c r="Y4784" s="1" t="str">
        <f>MID(L4784,14,1)</f>
        <v/>
      </c>
      <c r="Z4784" s="2" t="str">
        <f>IF(IFERROR(FIND("PUL",M4784,1),0)&gt;1,"pulido","no")</f>
        <v>no</v>
      </c>
      <c r="AA4784" s="2" t="str">
        <f>IF(IFERROR(FIND("BIOC",M4784,1),0)&gt;1,"BIOCITY","no")</f>
        <v>no</v>
      </c>
      <c r="AB4784" s="2">
        <f>IFERROR(SEARCH("INT",F4784,1),0)+IFERROR(SEARCH("DEV",F4784,1),0)+IFERROR(SEARCH("FC",F4784,1),0)+IFERROR(SEARCH("USD",F4784,1),0)</f>
        <v>0</v>
      </c>
    </row>
    <row r="4785" spans="20:28" x14ac:dyDescent="0.2">
      <c r="T4785" s="6">
        <f>+S4785*N4785</f>
        <v>0</v>
      </c>
      <c r="U4785" s="6">
        <f>+S4785*Q4785</f>
        <v>0</v>
      </c>
      <c r="V4785" s="1" t="str">
        <f>IF(AB4785=0,IFERROR(VLOOKUP(L4785,[1]listaMateriales!A:K,11,0),"-"),"Sin producto")</f>
        <v>Sin Producto</v>
      </c>
      <c r="W4785" s="6">
        <f>+IF(OR(K4785="27",K4785="28",K4785="29"),VLOOKUP(L4785,[1]listaMateriales!A:E,5,0),0)*N4785/1000</f>
        <v>0</v>
      </c>
      <c r="X4785" s="6">
        <f>+IF(W4785=0,0,T4785/W4785)</f>
        <v>0</v>
      </c>
      <c r="Y4785" s="1" t="str">
        <f>MID(L4785,14,1)</f>
        <v/>
      </c>
      <c r="Z4785" s="2" t="str">
        <f>IF(IFERROR(FIND("PUL",M4785,1),0)&gt;1,"pulido","no")</f>
        <v>no</v>
      </c>
      <c r="AA4785" s="2" t="str">
        <f>IF(IFERROR(FIND("BIOC",M4785,1),0)&gt;1,"BIOCITY","no")</f>
        <v>no</v>
      </c>
      <c r="AB4785" s="2">
        <f>IFERROR(SEARCH("INT",F4785,1),0)+IFERROR(SEARCH("DEV",F4785,1),0)+IFERROR(SEARCH("FC",F4785,1),0)+IFERROR(SEARCH("USD",F4785,1),0)</f>
        <v>0</v>
      </c>
    </row>
    <row r="4786" spans="20:28" x14ac:dyDescent="0.2">
      <c r="T4786" s="6">
        <f>+S4786*N4786</f>
        <v>0</v>
      </c>
      <c r="U4786" s="6">
        <f>+S4786*Q4786</f>
        <v>0</v>
      </c>
      <c r="V4786" s="1" t="str">
        <f>IF(AB4786=0,IFERROR(VLOOKUP(L4786,[1]listaMateriales!A:K,11,0),"-"),"Sin producto")</f>
        <v>Sin Producto</v>
      </c>
      <c r="W4786" s="6">
        <f>+IF(OR(K4786="27",K4786="28",K4786="29"),VLOOKUP(L4786,[1]listaMateriales!A:E,5,0),0)*N4786/1000</f>
        <v>0</v>
      </c>
      <c r="X4786" s="6">
        <f>+IF(W4786=0,0,T4786/W4786)</f>
        <v>0</v>
      </c>
      <c r="Y4786" s="1" t="str">
        <f>MID(L4786,14,1)</f>
        <v/>
      </c>
      <c r="Z4786" s="2" t="str">
        <f>IF(IFERROR(FIND("PUL",M4786,1),0)&gt;1,"pulido","no")</f>
        <v>no</v>
      </c>
      <c r="AA4786" s="2" t="str">
        <f>IF(IFERROR(FIND("BIOC",M4786,1),0)&gt;1,"BIOCITY","no")</f>
        <v>no</v>
      </c>
      <c r="AB4786" s="2">
        <f>IFERROR(SEARCH("INT",F4786,1),0)+IFERROR(SEARCH("DEV",F4786,1),0)+IFERROR(SEARCH("FC",F4786,1),0)+IFERROR(SEARCH("USD",F4786,1),0)</f>
        <v>0</v>
      </c>
    </row>
    <row r="4787" spans="20:28" x14ac:dyDescent="0.2">
      <c r="T4787" s="6">
        <f>+S4787*N4787</f>
        <v>0</v>
      </c>
      <c r="U4787" s="6">
        <f>+S4787*Q4787</f>
        <v>0</v>
      </c>
      <c r="V4787" s="1" t="str">
        <f>IF(AB4787=0,IFERROR(VLOOKUP(L4787,[1]listaMateriales!A:K,11,0),"-"),"Sin producto")</f>
        <v>Sin Producto</v>
      </c>
      <c r="W4787" s="6">
        <f>+IF(OR(K4787="27",K4787="28",K4787="29"),VLOOKUP(L4787,[1]listaMateriales!A:E,5,0),0)*N4787/1000</f>
        <v>0</v>
      </c>
      <c r="X4787" s="6">
        <f>+IF(W4787=0,0,T4787/W4787)</f>
        <v>0</v>
      </c>
      <c r="Y4787" s="1" t="str">
        <f>MID(L4787,14,1)</f>
        <v/>
      </c>
      <c r="Z4787" s="2" t="str">
        <f>IF(IFERROR(FIND("PUL",M4787,1),0)&gt;1,"pulido","no")</f>
        <v>no</v>
      </c>
      <c r="AA4787" s="2" t="str">
        <f>IF(IFERROR(FIND("BIOC",M4787,1),0)&gt;1,"BIOCITY","no")</f>
        <v>no</v>
      </c>
      <c r="AB4787" s="2">
        <f>IFERROR(SEARCH("INT",F4787,1),0)+IFERROR(SEARCH("DEV",F4787,1),0)+IFERROR(SEARCH("FC",F4787,1),0)+IFERROR(SEARCH("USD",F4787,1),0)</f>
        <v>0</v>
      </c>
    </row>
    <row r="4788" spans="20:28" x14ac:dyDescent="0.2">
      <c r="T4788" s="6">
        <f>+S4788*N4788</f>
        <v>0</v>
      </c>
      <c r="U4788" s="6">
        <f>+S4788*Q4788</f>
        <v>0</v>
      </c>
      <c r="V4788" s="1" t="str">
        <f>IF(AB4788=0,IFERROR(VLOOKUP(L4788,[1]listaMateriales!A:K,11,0),"-"),"Sin producto")</f>
        <v>Sin Producto</v>
      </c>
      <c r="W4788" s="6">
        <f>+IF(OR(K4788="27",K4788="28",K4788="29"),VLOOKUP(L4788,[1]listaMateriales!A:E,5,0),0)*N4788/1000</f>
        <v>0</v>
      </c>
      <c r="X4788" s="6">
        <f>+IF(W4788=0,0,T4788/W4788)</f>
        <v>0</v>
      </c>
      <c r="Y4788" s="1" t="str">
        <f>MID(L4788,14,1)</f>
        <v/>
      </c>
      <c r="Z4788" s="2" t="str">
        <f>IF(IFERROR(FIND("PUL",M4788,1),0)&gt;1,"pulido","no")</f>
        <v>no</v>
      </c>
      <c r="AA4788" s="2" t="str">
        <f>IF(IFERROR(FIND("BIOC",M4788,1),0)&gt;1,"BIOCITY","no")</f>
        <v>no</v>
      </c>
      <c r="AB4788" s="2">
        <f>IFERROR(SEARCH("INT",F4788,1),0)+IFERROR(SEARCH("DEV",F4788,1),0)+IFERROR(SEARCH("FC",F4788,1),0)+IFERROR(SEARCH("USD",F4788,1),0)</f>
        <v>0</v>
      </c>
    </row>
    <row r="4789" spans="20:28" x14ac:dyDescent="0.2">
      <c r="T4789" s="6">
        <f>+S4789*N4789</f>
        <v>0</v>
      </c>
      <c r="U4789" s="6">
        <f>+S4789*Q4789</f>
        <v>0</v>
      </c>
      <c r="V4789" s="1" t="str">
        <f>IF(AB4789=0,IFERROR(VLOOKUP(L4789,[1]listaMateriales!A:K,11,0),"-"),"Sin producto")</f>
        <v>Sin Producto</v>
      </c>
      <c r="W4789" s="6">
        <f>+IF(OR(K4789="27",K4789="28",K4789="29"),VLOOKUP(L4789,[1]listaMateriales!A:E,5,0),0)*N4789/1000</f>
        <v>0</v>
      </c>
      <c r="X4789" s="6">
        <f>+IF(W4789=0,0,T4789/W4789)</f>
        <v>0</v>
      </c>
      <c r="Y4789" s="1" t="str">
        <f>MID(L4789,14,1)</f>
        <v/>
      </c>
      <c r="Z4789" s="2" t="str">
        <f>IF(IFERROR(FIND("PUL",M4789,1),0)&gt;1,"pulido","no")</f>
        <v>no</v>
      </c>
      <c r="AA4789" s="2" t="str">
        <f>IF(IFERROR(FIND("BIOC",M4789,1),0)&gt;1,"BIOCITY","no")</f>
        <v>no</v>
      </c>
      <c r="AB4789" s="2">
        <f>IFERROR(SEARCH("INT",F4789,1),0)+IFERROR(SEARCH("DEV",F4789,1),0)+IFERROR(SEARCH("FC",F4789,1),0)+IFERROR(SEARCH("USD",F4789,1),0)</f>
        <v>0</v>
      </c>
    </row>
    <row r="4790" spans="20:28" x14ac:dyDescent="0.2">
      <c r="T4790" s="6">
        <f>+S4790*N4790</f>
        <v>0</v>
      </c>
      <c r="U4790" s="6">
        <f>+S4790*Q4790</f>
        <v>0</v>
      </c>
      <c r="V4790" s="1" t="str">
        <f>IF(AB4790=0,IFERROR(VLOOKUP(L4790,[1]listaMateriales!A:K,11,0),"-"),"Sin producto")</f>
        <v>Sin Producto</v>
      </c>
      <c r="W4790" s="6">
        <f>+IF(OR(K4790="27",K4790="28",K4790="29"),VLOOKUP(L4790,[1]listaMateriales!A:E,5,0),0)*N4790/1000</f>
        <v>0</v>
      </c>
      <c r="X4790" s="6">
        <f>+IF(W4790=0,0,T4790/W4790)</f>
        <v>0</v>
      </c>
      <c r="Y4790" s="1" t="str">
        <f>MID(L4790,14,1)</f>
        <v/>
      </c>
      <c r="Z4790" s="2" t="str">
        <f>IF(IFERROR(FIND("PUL",M4790,1),0)&gt;1,"pulido","no")</f>
        <v>no</v>
      </c>
      <c r="AA4790" s="2" t="str">
        <f>IF(IFERROR(FIND("BIOC",M4790,1),0)&gt;1,"BIOCITY","no")</f>
        <v>no</v>
      </c>
      <c r="AB4790" s="2">
        <f>IFERROR(SEARCH("INT",F4790,1),0)+IFERROR(SEARCH("DEV",F4790,1),0)+IFERROR(SEARCH("FC",F4790,1),0)+IFERROR(SEARCH("USD",F4790,1),0)</f>
        <v>0</v>
      </c>
    </row>
    <row r="4791" spans="20:28" x14ac:dyDescent="0.2">
      <c r="T4791" s="6">
        <f>+S4791*N4791</f>
        <v>0</v>
      </c>
      <c r="U4791" s="6">
        <f>+S4791*Q4791</f>
        <v>0</v>
      </c>
      <c r="V4791" s="1" t="str">
        <f>IF(AB4791=0,IFERROR(VLOOKUP(L4791,[1]listaMateriales!A:K,11,0),"-"),"Sin producto")</f>
        <v>Sin Producto</v>
      </c>
      <c r="W4791" s="6">
        <f>+IF(OR(K4791="27",K4791="28",K4791="29"),VLOOKUP(L4791,[1]listaMateriales!A:E,5,0),0)*N4791/1000</f>
        <v>0</v>
      </c>
      <c r="X4791" s="6">
        <f>+IF(W4791=0,0,T4791/W4791)</f>
        <v>0</v>
      </c>
      <c r="Y4791" s="1" t="str">
        <f>MID(L4791,14,1)</f>
        <v/>
      </c>
      <c r="Z4791" s="2" t="str">
        <f>IF(IFERROR(FIND("PUL",M4791,1),0)&gt;1,"pulido","no")</f>
        <v>no</v>
      </c>
      <c r="AA4791" s="2" t="str">
        <f>IF(IFERROR(FIND("BIOC",M4791,1),0)&gt;1,"BIOCITY","no")</f>
        <v>no</v>
      </c>
      <c r="AB4791" s="2">
        <f>IFERROR(SEARCH("INT",F4791,1),0)+IFERROR(SEARCH("DEV",F4791,1),0)+IFERROR(SEARCH("FC",F4791,1),0)+IFERROR(SEARCH("USD",F4791,1),0)</f>
        <v>0</v>
      </c>
    </row>
    <row r="4792" spans="20:28" x14ac:dyDescent="0.2">
      <c r="T4792" s="6">
        <f>+S4792*N4792</f>
        <v>0</v>
      </c>
      <c r="U4792" s="6">
        <f>+S4792*Q4792</f>
        <v>0</v>
      </c>
      <c r="V4792" s="1" t="str">
        <f>IF(AB4792=0,IFERROR(VLOOKUP(L4792,[1]listaMateriales!A:K,11,0),"-"),"Sin producto")</f>
        <v>Sin Producto</v>
      </c>
      <c r="W4792" s="6">
        <f>+IF(OR(K4792="27",K4792="28",K4792="29"),VLOOKUP(L4792,[1]listaMateriales!A:E,5,0),0)*N4792/1000</f>
        <v>0</v>
      </c>
      <c r="X4792" s="6">
        <f>+IF(W4792=0,0,T4792/W4792)</f>
        <v>0</v>
      </c>
      <c r="Y4792" s="1" t="str">
        <f>MID(L4792,14,1)</f>
        <v/>
      </c>
      <c r="Z4792" s="2" t="str">
        <f>IF(IFERROR(FIND("PUL",M4792,1),0)&gt;1,"pulido","no")</f>
        <v>no</v>
      </c>
      <c r="AA4792" s="2" t="str">
        <f>IF(IFERROR(FIND("BIOC",M4792,1),0)&gt;1,"BIOCITY","no")</f>
        <v>no</v>
      </c>
      <c r="AB4792" s="2">
        <f>IFERROR(SEARCH("INT",F4792,1),0)+IFERROR(SEARCH("DEV",F4792,1),0)+IFERROR(SEARCH("FC",F4792,1),0)+IFERROR(SEARCH("USD",F4792,1),0)</f>
        <v>0</v>
      </c>
    </row>
    <row r="4793" spans="20:28" x14ac:dyDescent="0.2">
      <c r="T4793" s="6">
        <f>+S4793*N4793</f>
        <v>0</v>
      </c>
      <c r="U4793" s="6">
        <f>+S4793*Q4793</f>
        <v>0</v>
      </c>
      <c r="V4793" s="1" t="str">
        <f>IF(AB4793=0,IFERROR(VLOOKUP(L4793,[1]listaMateriales!A:K,11,0),"-"),"Sin producto")</f>
        <v>Sin Producto</v>
      </c>
      <c r="W4793" s="6">
        <f>+IF(OR(K4793="27",K4793="28",K4793="29"),VLOOKUP(L4793,[1]listaMateriales!A:E,5,0),0)*N4793/1000</f>
        <v>0</v>
      </c>
      <c r="X4793" s="6">
        <f>+IF(W4793=0,0,T4793/W4793)</f>
        <v>0</v>
      </c>
      <c r="Y4793" s="1" t="str">
        <f>MID(L4793,14,1)</f>
        <v/>
      </c>
      <c r="Z4793" s="2" t="str">
        <f>IF(IFERROR(FIND("PUL",M4793,1),0)&gt;1,"pulido","no")</f>
        <v>no</v>
      </c>
      <c r="AA4793" s="2" t="str">
        <f>IF(IFERROR(FIND("BIOC",M4793,1),0)&gt;1,"BIOCITY","no")</f>
        <v>no</v>
      </c>
      <c r="AB4793" s="2">
        <f>IFERROR(SEARCH("INT",F4793,1),0)+IFERROR(SEARCH("DEV",F4793,1),0)+IFERROR(SEARCH("FC",F4793,1),0)+IFERROR(SEARCH("USD",F4793,1),0)</f>
        <v>0</v>
      </c>
    </row>
    <row r="4794" spans="20:28" x14ac:dyDescent="0.2">
      <c r="T4794" s="6">
        <f>+S4794*N4794</f>
        <v>0</v>
      </c>
      <c r="U4794" s="6">
        <f>+S4794*Q4794</f>
        <v>0</v>
      </c>
      <c r="V4794" s="1" t="str">
        <f>IF(AB4794=0,IFERROR(VLOOKUP(L4794,[1]listaMateriales!A:K,11,0),"-"),"Sin producto")</f>
        <v>Sin Producto</v>
      </c>
      <c r="W4794" s="6">
        <f>+IF(OR(K4794="27",K4794="28",K4794="29"),VLOOKUP(L4794,[1]listaMateriales!A:E,5,0),0)*N4794/1000</f>
        <v>0</v>
      </c>
      <c r="X4794" s="6">
        <f>+IF(W4794=0,0,T4794/W4794)</f>
        <v>0</v>
      </c>
      <c r="Y4794" s="1" t="str">
        <f>MID(L4794,14,1)</f>
        <v/>
      </c>
      <c r="Z4794" s="2" t="str">
        <f>IF(IFERROR(FIND("PUL",M4794,1),0)&gt;1,"pulido","no")</f>
        <v>no</v>
      </c>
      <c r="AA4794" s="2" t="str">
        <f>IF(IFERROR(FIND("BIOC",M4794,1),0)&gt;1,"BIOCITY","no")</f>
        <v>no</v>
      </c>
      <c r="AB4794" s="2">
        <f>IFERROR(SEARCH("INT",F4794,1),0)+IFERROR(SEARCH("DEV",F4794,1),0)+IFERROR(SEARCH("FC",F4794,1),0)+IFERROR(SEARCH("USD",F4794,1),0)</f>
        <v>0</v>
      </c>
    </row>
    <row r="4795" spans="20:28" x14ac:dyDescent="0.2">
      <c r="T4795" s="6">
        <f>+S4795*N4795</f>
        <v>0</v>
      </c>
      <c r="U4795" s="6">
        <f>+S4795*Q4795</f>
        <v>0</v>
      </c>
      <c r="V4795" s="1" t="str">
        <f>IF(AB4795=0,IFERROR(VLOOKUP(L4795,[1]listaMateriales!A:K,11,0),"-"),"Sin producto")</f>
        <v>Sin Producto</v>
      </c>
      <c r="W4795" s="6">
        <f>+IF(OR(K4795="27",K4795="28",K4795="29"),VLOOKUP(L4795,[1]listaMateriales!A:E,5,0),0)*N4795/1000</f>
        <v>0</v>
      </c>
      <c r="X4795" s="6">
        <f>+IF(W4795=0,0,T4795/W4795)</f>
        <v>0</v>
      </c>
      <c r="Y4795" s="1" t="str">
        <f>MID(L4795,14,1)</f>
        <v/>
      </c>
      <c r="Z4795" s="2" t="str">
        <f>IF(IFERROR(FIND("PUL",M4795,1),0)&gt;1,"pulido","no")</f>
        <v>no</v>
      </c>
      <c r="AA4795" s="2" t="str">
        <f>IF(IFERROR(FIND("BIOC",M4795,1),0)&gt;1,"BIOCITY","no")</f>
        <v>no</v>
      </c>
      <c r="AB4795" s="2">
        <f>IFERROR(SEARCH("INT",F4795,1),0)+IFERROR(SEARCH("DEV",F4795,1),0)+IFERROR(SEARCH("FC",F4795,1),0)+IFERROR(SEARCH("USD",F4795,1),0)</f>
        <v>0</v>
      </c>
    </row>
    <row r="4796" spans="20:28" x14ac:dyDescent="0.2">
      <c r="T4796" s="6">
        <f>+S4796*N4796</f>
        <v>0</v>
      </c>
      <c r="U4796" s="6">
        <f>+S4796*Q4796</f>
        <v>0</v>
      </c>
      <c r="V4796" s="1" t="str">
        <f>IF(AB4796=0,IFERROR(VLOOKUP(L4796,[1]listaMateriales!A:K,11,0),"-"),"Sin producto")</f>
        <v>Sin Producto</v>
      </c>
      <c r="W4796" s="6">
        <f>+IF(OR(K4796="27",K4796="28",K4796="29"),VLOOKUP(L4796,[1]listaMateriales!A:E,5,0),0)*N4796/1000</f>
        <v>0</v>
      </c>
      <c r="X4796" s="6">
        <f>+IF(W4796=0,0,T4796/W4796)</f>
        <v>0</v>
      </c>
      <c r="Y4796" s="1" t="str">
        <f>MID(L4796,14,1)</f>
        <v/>
      </c>
      <c r="Z4796" s="2" t="str">
        <f>IF(IFERROR(FIND("PUL",M4796,1),0)&gt;1,"pulido","no")</f>
        <v>no</v>
      </c>
      <c r="AA4796" s="2" t="str">
        <f>IF(IFERROR(FIND("BIOC",M4796,1),0)&gt;1,"BIOCITY","no")</f>
        <v>no</v>
      </c>
      <c r="AB4796" s="2">
        <f>IFERROR(SEARCH("INT",F4796,1),0)+IFERROR(SEARCH("DEV",F4796,1),0)+IFERROR(SEARCH("FC",F4796,1),0)+IFERROR(SEARCH("USD",F4796,1),0)</f>
        <v>0</v>
      </c>
    </row>
    <row r="4797" spans="20:28" x14ac:dyDescent="0.2">
      <c r="T4797" s="6">
        <f>+S4797*N4797</f>
        <v>0</v>
      </c>
      <c r="U4797" s="6">
        <f>+S4797*Q4797</f>
        <v>0</v>
      </c>
      <c r="V4797" s="1" t="str">
        <f>IF(AB4797=0,IFERROR(VLOOKUP(L4797,[1]listaMateriales!A:K,11,0),"-"),"Sin producto")</f>
        <v>Sin Producto</v>
      </c>
      <c r="W4797" s="6">
        <f>+IF(OR(K4797="27",K4797="28",K4797="29"),VLOOKUP(L4797,[1]listaMateriales!A:E,5,0),0)*N4797/1000</f>
        <v>0</v>
      </c>
      <c r="X4797" s="6">
        <f>+IF(W4797=0,0,T4797/W4797)</f>
        <v>0</v>
      </c>
      <c r="Y4797" s="1" t="str">
        <f>MID(L4797,14,1)</f>
        <v/>
      </c>
      <c r="Z4797" s="2" t="str">
        <f>IF(IFERROR(FIND("PUL",M4797,1),0)&gt;1,"pulido","no")</f>
        <v>no</v>
      </c>
      <c r="AA4797" s="2" t="str">
        <f>IF(IFERROR(FIND("BIOC",M4797,1),0)&gt;1,"BIOCITY","no")</f>
        <v>no</v>
      </c>
      <c r="AB4797" s="2">
        <f>IFERROR(SEARCH("INT",F4797,1),0)+IFERROR(SEARCH("DEV",F4797,1),0)+IFERROR(SEARCH("FC",F4797,1),0)+IFERROR(SEARCH("USD",F4797,1),0)</f>
        <v>0</v>
      </c>
    </row>
    <row r="4798" spans="20:28" x14ac:dyDescent="0.2">
      <c r="T4798" s="6">
        <f>+S4798*N4798</f>
        <v>0</v>
      </c>
      <c r="U4798" s="6">
        <f>+S4798*Q4798</f>
        <v>0</v>
      </c>
      <c r="V4798" s="1" t="str">
        <f>IF(AB4798=0,IFERROR(VLOOKUP(L4798,[1]listaMateriales!A:K,11,0),"-"),"Sin producto")</f>
        <v>Sin Producto</v>
      </c>
      <c r="W4798" s="6">
        <f>+IF(OR(K4798="27",K4798="28",K4798="29"),VLOOKUP(L4798,[1]listaMateriales!A:E,5,0),0)*N4798/1000</f>
        <v>0</v>
      </c>
      <c r="X4798" s="6">
        <f>+IF(W4798=0,0,T4798/W4798)</f>
        <v>0</v>
      </c>
      <c r="Y4798" s="1" t="str">
        <f>MID(L4798,14,1)</f>
        <v/>
      </c>
      <c r="Z4798" s="2" t="str">
        <f>IF(IFERROR(FIND("PUL",M4798,1),0)&gt;1,"pulido","no")</f>
        <v>no</v>
      </c>
      <c r="AA4798" s="2" t="str">
        <f>IF(IFERROR(FIND("BIOC",M4798,1),0)&gt;1,"BIOCITY","no")</f>
        <v>no</v>
      </c>
      <c r="AB4798" s="2">
        <f>IFERROR(SEARCH("INT",F4798,1),0)+IFERROR(SEARCH("DEV",F4798,1),0)+IFERROR(SEARCH("FC",F4798,1),0)+IFERROR(SEARCH("USD",F4798,1),0)</f>
        <v>0</v>
      </c>
    </row>
    <row r="4799" spans="20:28" x14ac:dyDescent="0.2">
      <c r="T4799" s="6">
        <f>+S4799*N4799</f>
        <v>0</v>
      </c>
      <c r="U4799" s="6">
        <f>+S4799*Q4799</f>
        <v>0</v>
      </c>
      <c r="V4799" s="1" t="str">
        <f>IF(AB4799=0,IFERROR(VLOOKUP(L4799,[1]listaMateriales!A:K,11,0),"-"),"Sin producto")</f>
        <v>Sin Producto</v>
      </c>
      <c r="W4799" s="6">
        <f>+IF(OR(K4799="27",K4799="28",K4799="29"),VLOOKUP(L4799,[1]listaMateriales!A:E,5,0),0)*N4799/1000</f>
        <v>0</v>
      </c>
      <c r="X4799" s="6">
        <f>+IF(W4799=0,0,T4799/W4799)</f>
        <v>0</v>
      </c>
      <c r="Y4799" s="1" t="str">
        <f>MID(L4799,14,1)</f>
        <v/>
      </c>
      <c r="Z4799" s="2" t="str">
        <f>IF(IFERROR(FIND("PUL",M4799,1),0)&gt;1,"pulido","no")</f>
        <v>no</v>
      </c>
      <c r="AA4799" s="2" t="str">
        <f>IF(IFERROR(FIND("BIOC",M4799,1),0)&gt;1,"BIOCITY","no")</f>
        <v>no</v>
      </c>
      <c r="AB4799" s="2">
        <f>IFERROR(SEARCH("INT",F4799,1),0)+IFERROR(SEARCH("DEV",F4799,1),0)+IFERROR(SEARCH("FC",F4799,1),0)+IFERROR(SEARCH("USD",F4799,1),0)</f>
        <v>0</v>
      </c>
    </row>
    <row r="4800" spans="20:28" x14ac:dyDescent="0.2">
      <c r="T4800" s="6">
        <f>+S4800*N4800</f>
        <v>0</v>
      </c>
      <c r="U4800" s="6">
        <f>+S4800*Q4800</f>
        <v>0</v>
      </c>
      <c r="V4800" s="1" t="str">
        <f>IF(AB4800=0,IFERROR(VLOOKUP(L4800,[1]listaMateriales!A:K,11,0),"-"),"Sin producto")</f>
        <v>Sin Producto</v>
      </c>
      <c r="W4800" s="6">
        <f>+IF(OR(K4800="27",K4800="28",K4800="29"),VLOOKUP(L4800,[1]listaMateriales!A:E,5,0),0)*N4800/1000</f>
        <v>0</v>
      </c>
      <c r="X4800" s="6">
        <f>+IF(W4800=0,0,T4800/W4800)</f>
        <v>0</v>
      </c>
      <c r="Y4800" s="1" t="str">
        <f>MID(L4800,14,1)</f>
        <v/>
      </c>
      <c r="Z4800" s="2" t="str">
        <f>IF(IFERROR(FIND("PUL",M4800,1),0)&gt;1,"pulido","no")</f>
        <v>no</v>
      </c>
      <c r="AA4800" s="2" t="str">
        <f>IF(IFERROR(FIND("BIOC",M4800,1),0)&gt;1,"BIOCITY","no")</f>
        <v>no</v>
      </c>
      <c r="AB4800" s="2">
        <f>IFERROR(SEARCH("INT",F4800,1),0)+IFERROR(SEARCH("DEV",F4800,1),0)+IFERROR(SEARCH("FC",F4800,1),0)+IFERROR(SEARCH("USD",F4800,1),0)</f>
        <v>0</v>
      </c>
    </row>
    <row r="4801" spans="20:28" x14ac:dyDescent="0.2">
      <c r="T4801" s="6">
        <f>+S4801*N4801</f>
        <v>0</v>
      </c>
      <c r="U4801" s="6">
        <f>+S4801*Q4801</f>
        <v>0</v>
      </c>
      <c r="V4801" s="1" t="str">
        <f>IF(AB4801=0,IFERROR(VLOOKUP(L4801,[1]listaMateriales!A:K,11,0),"-"),"Sin producto")</f>
        <v>Sin Producto</v>
      </c>
      <c r="W4801" s="6">
        <f>+IF(OR(K4801="27",K4801="28",K4801="29"),VLOOKUP(L4801,[1]listaMateriales!A:E,5,0),0)*N4801/1000</f>
        <v>0</v>
      </c>
      <c r="X4801" s="6">
        <f>+IF(W4801=0,0,T4801/W4801)</f>
        <v>0</v>
      </c>
      <c r="Y4801" s="1" t="str">
        <f>MID(L4801,14,1)</f>
        <v/>
      </c>
      <c r="Z4801" s="2" t="str">
        <f>IF(IFERROR(FIND("PUL",M4801,1),0)&gt;1,"pulido","no")</f>
        <v>no</v>
      </c>
      <c r="AA4801" s="2" t="str">
        <f>IF(IFERROR(FIND("BIOC",M4801,1),0)&gt;1,"BIOCITY","no")</f>
        <v>no</v>
      </c>
      <c r="AB4801" s="2">
        <f>IFERROR(SEARCH("INT",F4801,1),0)+IFERROR(SEARCH("DEV",F4801,1),0)+IFERROR(SEARCH("FC",F4801,1),0)+IFERROR(SEARCH("USD",F4801,1),0)</f>
        <v>0</v>
      </c>
    </row>
    <row r="4802" spans="20:28" x14ac:dyDescent="0.2">
      <c r="T4802" s="6">
        <f>+S4802*N4802</f>
        <v>0</v>
      </c>
      <c r="U4802" s="6">
        <f>+S4802*Q4802</f>
        <v>0</v>
      </c>
      <c r="V4802" s="1" t="str">
        <f>IF(AB4802=0,IFERROR(VLOOKUP(L4802,[1]listaMateriales!A:K,11,0),"-"),"Sin producto")</f>
        <v>Sin Producto</v>
      </c>
      <c r="W4802" s="6">
        <f>+IF(OR(K4802="27",K4802="28",K4802="29"),VLOOKUP(L4802,[1]listaMateriales!A:E,5,0),0)*N4802/1000</f>
        <v>0</v>
      </c>
      <c r="X4802" s="6">
        <f>+IF(W4802=0,0,T4802/W4802)</f>
        <v>0</v>
      </c>
      <c r="Y4802" s="1" t="str">
        <f>MID(L4802,14,1)</f>
        <v/>
      </c>
      <c r="Z4802" s="2" t="str">
        <f>IF(IFERROR(FIND("PUL",M4802,1),0)&gt;1,"pulido","no")</f>
        <v>no</v>
      </c>
      <c r="AA4802" s="2" t="str">
        <f>IF(IFERROR(FIND("BIOC",M4802,1),0)&gt;1,"BIOCITY","no")</f>
        <v>no</v>
      </c>
      <c r="AB4802" s="2">
        <f>IFERROR(SEARCH("INT",F4802,1),0)+IFERROR(SEARCH("DEV",F4802,1),0)+IFERROR(SEARCH("FC",F4802,1),0)+IFERROR(SEARCH("USD",F4802,1),0)</f>
        <v>0</v>
      </c>
    </row>
    <row r="4803" spans="20:28" x14ac:dyDescent="0.2">
      <c r="T4803" s="6">
        <f>+S4803*N4803</f>
        <v>0</v>
      </c>
      <c r="U4803" s="6">
        <f>+S4803*Q4803</f>
        <v>0</v>
      </c>
      <c r="V4803" s="1" t="str">
        <f>IF(AB4803=0,IFERROR(VLOOKUP(L4803,[1]listaMateriales!A:K,11,0),"-"),"Sin producto")</f>
        <v>Sin Producto</v>
      </c>
      <c r="W4803" s="6">
        <f>+IF(OR(K4803="27",K4803="28",K4803="29"),VLOOKUP(L4803,[1]listaMateriales!A:E,5,0),0)*N4803/1000</f>
        <v>0</v>
      </c>
      <c r="X4803" s="6">
        <f>+IF(W4803=0,0,T4803/W4803)</f>
        <v>0</v>
      </c>
      <c r="Y4803" s="1" t="str">
        <f>MID(L4803,14,1)</f>
        <v/>
      </c>
      <c r="Z4803" s="2" t="str">
        <f>IF(IFERROR(FIND("PUL",M4803,1),0)&gt;1,"pulido","no")</f>
        <v>no</v>
      </c>
      <c r="AA4803" s="2" t="str">
        <f>IF(IFERROR(FIND("BIOC",M4803,1),0)&gt;1,"BIOCITY","no")</f>
        <v>no</v>
      </c>
      <c r="AB4803" s="2">
        <f>IFERROR(SEARCH("INT",F4803,1),0)+IFERROR(SEARCH("DEV",F4803,1),0)+IFERROR(SEARCH("FC",F4803,1),0)+IFERROR(SEARCH("USD",F4803,1),0)</f>
        <v>0</v>
      </c>
    </row>
    <row r="4804" spans="20:28" x14ac:dyDescent="0.2">
      <c r="T4804" s="6">
        <f>+S4804*N4804</f>
        <v>0</v>
      </c>
      <c r="U4804" s="6">
        <f>+S4804*Q4804</f>
        <v>0</v>
      </c>
      <c r="V4804" s="1" t="str">
        <f>IF(AB4804=0,IFERROR(VLOOKUP(L4804,[1]listaMateriales!A:K,11,0),"-"),"Sin producto")</f>
        <v>Sin Producto</v>
      </c>
      <c r="W4804" s="6">
        <f>+IF(OR(K4804="27",K4804="28",K4804="29"),VLOOKUP(L4804,[1]listaMateriales!A:E,5,0),0)*N4804/1000</f>
        <v>0</v>
      </c>
      <c r="X4804" s="6">
        <f>+IF(W4804=0,0,T4804/W4804)</f>
        <v>0</v>
      </c>
      <c r="Y4804" s="1" t="str">
        <f>MID(L4804,14,1)</f>
        <v/>
      </c>
      <c r="Z4804" s="2" t="str">
        <f>IF(IFERROR(FIND("PUL",M4804,1),0)&gt;1,"pulido","no")</f>
        <v>no</v>
      </c>
      <c r="AA4804" s="2" t="str">
        <f>IF(IFERROR(FIND("BIOC",M4804,1),0)&gt;1,"BIOCITY","no")</f>
        <v>no</v>
      </c>
      <c r="AB4804" s="2">
        <f>IFERROR(SEARCH("INT",F4804,1),0)+IFERROR(SEARCH("DEV",F4804,1),0)+IFERROR(SEARCH("FC",F4804,1),0)+IFERROR(SEARCH("USD",F4804,1),0)</f>
        <v>0</v>
      </c>
    </row>
    <row r="4805" spans="20:28" x14ac:dyDescent="0.2">
      <c r="T4805" s="6">
        <f>+S4805*N4805</f>
        <v>0</v>
      </c>
      <c r="U4805" s="6">
        <f>+S4805*Q4805</f>
        <v>0</v>
      </c>
      <c r="V4805" s="1" t="str">
        <f>IF(AB4805=0,IFERROR(VLOOKUP(L4805,[1]listaMateriales!A:K,11,0),"-"),"Sin producto")</f>
        <v>Sin Producto</v>
      </c>
      <c r="W4805" s="6">
        <f>+IF(OR(K4805="27",K4805="28",K4805="29"),VLOOKUP(L4805,[1]listaMateriales!A:E,5,0),0)*N4805/1000</f>
        <v>0</v>
      </c>
      <c r="X4805" s="6">
        <f>+IF(W4805=0,0,T4805/W4805)</f>
        <v>0</v>
      </c>
      <c r="Y4805" s="1" t="str">
        <f>MID(L4805,14,1)</f>
        <v/>
      </c>
      <c r="Z4805" s="2" t="str">
        <f>IF(IFERROR(FIND("PUL",M4805,1),0)&gt;1,"pulido","no")</f>
        <v>no</v>
      </c>
      <c r="AA4805" s="2" t="str">
        <f>IF(IFERROR(FIND("BIOC",M4805,1),0)&gt;1,"BIOCITY","no")</f>
        <v>no</v>
      </c>
      <c r="AB4805" s="2">
        <f>IFERROR(SEARCH("INT",F4805,1),0)+IFERROR(SEARCH("DEV",F4805,1),0)+IFERROR(SEARCH("FC",F4805,1),0)+IFERROR(SEARCH("USD",F4805,1),0)</f>
        <v>0</v>
      </c>
    </row>
    <row r="4806" spans="20:28" x14ac:dyDescent="0.2">
      <c r="T4806" s="6">
        <f>+S4806*N4806</f>
        <v>0</v>
      </c>
      <c r="U4806" s="6">
        <f>+S4806*Q4806</f>
        <v>0</v>
      </c>
      <c r="V4806" s="1" t="str">
        <f>IF(AB4806=0,IFERROR(VLOOKUP(L4806,[1]listaMateriales!A:K,11,0),"-"),"Sin producto")</f>
        <v>Sin Producto</v>
      </c>
      <c r="W4806" s="6">
        <f>+IF(OR(K4806="27",K4806="28",K4806="29"),VLOOKUP(L4806,[1]listaMateriales!A:E,5,0),0)*N4806/1000</f>
        <v>0</v>
      </c>
      <c r="X4806" s="6">
        <f>+IF(W4806=0,0,T4806/W4806)</f>
        <v>0</v>
      </c>
      <c r="Y4806" s="1" t="str">
        <f>MID(L4806,14,1)</f>
        <v/>
      </c>
      <c r="Z4806" s="2" t="str">
        <f>IF(IFERROR(FIND("PUL",M4806,1),0)&gt;1,"pulido","no")</f>
        <v>no</v>
      </c>
      <c r="AA4806" s="2" t="str">
        <f>IF(IFERROR(FIND("BIOC",M4806,1),0)&gt;1,"BIOCITY","no")</f>
        <v>no</v>
      </c>
      <c r="AB4806" s="2">
        <f>IFERROR(SEARCH("INT",F4806,1),0)+IFERROR(SEARCH("DEV",F4806,1),0)+IFERROR(SEARCH("FC",F4806,1),0)+IFERROR(SEARCH("USD",F4806,1),0)</f>
        <v>0</v>
      </c>
    </row>
    <row r="4807" spans="20:28" x14ac:dyDescent="0.2">
      <c r="T4807" s="6">
        <f>+S4807*N4807</f>
        <v>0</v>
      </c>
      <c r="U4807" s="6">
        <f>+S4807*Q4807</f>
        <v>0</v>
      </c>
      <c r="V4807" s="1" t="str">
        <f>IF(AB4807=0,IFERROR(VLOOKUP(L4807,[1]listaMateriales!A:K,11,0),"-"),"Sin producto")</f>
        <v>Sin Producto</v>
      </c>
      <c r="W4807" s="6">
        <f>+IF(OR(K4807="27",K4807="28",K4807="29"),VLOOKUP(L4807,[1]listaMateriales!A:E,5,0),0)*N4807/1000</f>
        <v>0</v>
      </c>
      <c r="X4807" s="6">
        <f>+IF(W4807=0,0,T4807/W4807)</f>
        <v>0</v>
      </c>
      <c r="Y4807" s="1" t="str">
        <f>MID(L4807,14,1)</f>
        <v/>
      </c>
      <c r="Z4807" s="2" t="str">
        <f>IF(IFERROR(FIND("PUL",M4807,1),0)&gt;1,"pulido","no")</f>
        <v>no</v>
      </c>
      <c r="AA4807" s="2" t="str">
        <f>IF(IFERROR(FIND("BIOC",M4807,1),0)&gt;1,"BIOCITY","no")</f>
        <v>no</v>
      </c>
      <c r="AB4807" s="2">
        <f>IFERROR(SEARCH("INT",F4807,1),0)+IFERROR(SEARCH("DEV",F4807,1),0)+IFERROR(SEARCH("FC",F4807,1),0)+IFERROR(SEARCH("USD",F4807,1),0)</f>
        <v>0</v>
      </c>
    </row>
    <row r="4808" spans="20:28" x14ac:dyDescent="0.2">
      <c r="T4808" s="6">
        <f>+S4808*N4808</f>
        <v>0</v>
      </c>
      <c r="U4808" s="6">
        <f>+S4808*Q4808</f>
        <v>0</v>
      </c>
      <c r="V4808" s="1" t="str">
        <f>IF(AB4808=0,IFERROR(VLOOKUP(L4808,[1]listaMateriales!A:K,11,0),"-"),"Sin producto")</f>
        <v>Sin Producto</v>
      </c>
      <c r="W4808" s="6">
        <f>+IF(OR(K4808="27",K4808="28",K4808="29"),VLOOKUP(L4808,[1]listaMateriales!A:E,5,0),0)*N4808/1000</f>
        <v>0</v>
      </c>
      <c r="X4808" s="6">
        <f>+IF(W4808=0,0,T4808/W4808)</f>
        <v>0</v>
      </c>
      <c r="Y4808" s="1" t="str">
        <f>MID(L4808,14,1)</f>
        <v/>
      </c>
      <c r="Z4808" s="2" t="str">
        <f>IF(IFERROR(FIND("PUL",M4808,1),0)&gt;1,"pulido","no")</f>
        <v>no</v>
      </c>
      <c r="AA4808" s="2" t="str">
        <f>IF(IFERROR(FIND("BIOC",M4808,1),0)&gt;1,"BIOCITY","no")</f>
        <v>no</v>
      </c>
      <c r="AB4808" s="2">
        <f>IFERROR(SEARCH("INT",F4808,1),0)+IFERROR(SEARCH("DEV",F4808,1),0)+IFERROR(SEARCH("FC",F4808,1),0)+IFERROR(SEARCH("USD",F4808,1),0)</f>
        <v>0</v>
      </c>
    </row>
    <row r="4809" spans="20:28" x14ac:dyDescent="0.2">
      <c r="T4809" s="6">
        <f>+S4809*N4809</f>
        <v>0</v>
      </c>
      <c r="U4809" s="6">
        <f>+S4809*Q4809</f>
        <v>0</v>
      </c>
      <c r="V4809" s="1" t="str">
        <f>IF(AB4809=0,IFERROR(VLOOKUP(L4809,[1]listaMateriales!A:K,11,0),"-"),"Sin producto")</f>
        <v>Sin Producto</v>
      </c>
      <c r="W4809" s="6">
        <f>+IF(OR(K4809="27",K4809="28",K4809="29"),VLOOKUP(L4809,[1]listaMateriales!A:E,5,0),0)*N4809/1000</f>
        <v>0</v>
      </c>
      <c r="X4809" s="6">
        <f>+IF(W4809=0,0,T4809/W4809)</f>
        <v>0</v>
      </c>
      <c r="Y4809" s="1" t="str">
        <f>MID(L4809,14,1)</f>
        <v/>
      </c>
      <c r="Z4809" s="2" t="str">
        <f>IF(IFERROR(FIND("PUL",M4809,1),0)&gt;1,"pulido","no")</f>
        <v>no</v>
      </c>
      <c r="AA4809" s="2" t="str">
        <f>IF(IFERROR(FIND("BIOC",M4809,1),0)&gt;1,"BIOCITY","no")</f>
        <v>no</v>
      </c>
      <c r="AB4809" s="2">
        <f>IFERROR(SEARCH("INT",F4809,1),0)+IFERROR(SEARCH("DEV",F4809,1),0)+IFERROR(SEARCH("FC",F4809,1),0)+IFERROR(SEARCH("USD",F4809,1),0)</f>
        <v>0</v>
      </c>
    </row>
    <row r="4810" spans="20:28" x14ac:dyDescent="0.2">
      <c r="T4810" s="6">
        <f>+S4810*N4810</f>
        <v>0</v>
      </c>
      <c r="U4810" s="6">
        <f>+S4810*Q4810</f>
        <v>0</v>
      </c>
      <c r="V4810" s="1" t="str">
        <f>IF(AB4810=0,IFERROR(VLOOKUP(L4810,[1]listaMateriales!A:K,11,0),"-"),"Sin producto")</f>
        <v>Sin Producto</v>
      </c>
      <c r="W4810" s="6">
        <f>+IF(OR(K4810="27",K4810="28",K4810="29"),VLOOKUP(L4810,[1]listaMateriales!A:E,5,0),0)*N4810/1000</f>
        <v>0</v>
      </c>
      <c r="X4810" s="6">
        <f>+IF(W4810=0,0,T4810/W4810)</f>
        <v>0</v>
      </c>
      <c r="Y4810" s="1" t="str">
        <f>MID(L4810,14,1)</f>
        <v/>
      </c>
      <c r="Z4810" s="2" t="str">
        <f>IF(IFERROR(FIND("PUL",M4810,1),0)&gt;1,"pulido","no")</f>
        <v>no</v>
      </c>
      <c r="AA4810" s="2" t="str">
        <f>IF(IFERROR(FIND("BIOC",M4810,1),0)&gt;1,"BIOCITY","no")</f>
        <v>no</v>
      </c>
      <c r="AB4810" s="2">
        <f>IFERROR(SEARCH("INT",F4810,1),0)+IFERROR(SEARCH("DEV",F4810,1),0)+IFERROR(SEARCH("FC",F4810,1),0)+IFERROR(SEARCH("USD",F4810,1),0)</f>
        <v>0</v>
      </c>
    </row>
    <row r="4811" spans="20:28" x14ac:dyDescent="0.2">
      <c r="T4811" s="6">
        <f>+S4811*N4811</f>
        <v>0</v>
      </c>
      <c r="U4811" s="6">
        <f>+S4811*Q4811</f>
        <v>0</v>
      </c>
      <c r="V4811" s="1" t="str">
        <f>IF(AB4811=0,IFERROR(VLOOKUP(L4811,[1]listaMateriales!A:K,11,0),"-"),"Sin producto")</f>
        <v>Sin Producto</v>
      </c>
      <c r="W4811" s="6">
        <f>+IF(OR(K4811="27",K4811="28",K4811="29"),VLOOKUP(L4811,[1]listaMateriales!A:E,5,0),0)*N4811/1000</f>
        <v>0</v>
      </c>
      <c r="X4811" s="6">
        <f>+IF(W4811=0,0,T4811/W4811)</f>
        <v>0</v>
      </c>
      <c r="Y4811" s="1" t="str">
        <f>MID(L4811,14,1)</f>
        <v/>
      </c>
      <c r="Z4811" s="2" t="str">
        <f>IF(IFERROR(FIND("PUL",M4811,1),0)&gt;1,"pulido","no")</f>
        <v>no</v>
      </c>
      <c r="AA4811" s="2" t="str">
        <f>IF(IFERROR(FIND("BIOC",M4811,1),0)&gt;1,"BIOCITY","no")</f>
        <v>no</v>
      </c>
      <c r="AB4811" s="2">
        <f>IFERROR(SEARCH("INT",F4811,1),0)+IFERROR(SEARCH("DEV",F4811,1),0)+IFERROR(SEARCH("FC",F4811,1),0)+IFERROR(SEARCH("USD",F4811,1),0)</f>
        <v>0</v>
      </c>
    </row>
    <row r="4812" spans="20:28" x14ac:dyDescent="0.2">
      <c r="T4812" s="6">
        <f>+S4812*N4812</f>
        <v>0</v>
      </c>
      <c r="U4812" s="6">
        <f>+S4812*Q4812</f>
        <v>0</v>
      </c>
      <c r="V4812" s="1" t="str">
        <f>IF(AB4812=0,IFERROR(VLOOKUP(L4812,[1]listaMateriales!A:K,11,0),"-"),"Sin producto")</f>
        <v>Sin Producto</v>
      </c>
      <c r="W4812" s="6">
        <f>+IF(OR(K4812="27",K4812="28",K4812="29"),VLOOKUP(L4812,[1]listaMateriales!A:E,5,0),0)*N4812/1000</f>
        <v>0</v>
      </c>
      <c r="X4812" s="6">
        <f>+IF(W4812=0,0,T4812/W4812)</f>
        <v>0</v>
      </c>
      <c r="Y4812" s="1" t="str">
        <f>MID(L4812,14,1)</f>
        <v/>
      </c>
      <c r="Z4812" s="2" t="str">
        <f>IF(IFERROR(FIND("PUL",M4812,1),0)&gt;1,"pulido","no")</f>
        <v>no</v>
      </c>
      <c r="AA4812" s="2" t="str">
        <f>IF(IFERROR(FIND("BIOC",M4812,1),0)&gt;1,"BIOCITY","no")</f>
        <v>no</v>
      </c>
      <c r="AB4812" s="2">
        <f>IFERROR(SEARCH("INT",F4812,1),0)+IFERROR(SEARCH("DEV",F4812,1),0)+IFERROR(SEARCH("FC",F4812,1),0)+IFERROR(SEARCH("USD",F4812,1),0)</f>
        <v>0</v>
      </c>
    </row>
    <row r="4813" spans="20:28" x14ac:dyDescent="0.2">
      <c r="T4813" s="6">
        <f>+S4813*N4813</f>
        <v>0</v>
      </c>
      <c r="U4813" s="6">
        <f>+S4813*Q4813</f>
        <v>0</v>
      </c>
      <c r="V4813" s="1" t="str">
        <f>IF(AB4813=0,IFERROR(VLOOKUP(L4813,[1]listaMateriales!A:K,11,0),"-"),"Sin producto")</f>
        <v>Sin Producto</v>
      </c>
      <c r="W4813" s="6">
        <f>+IF(OR(K4813="27",K4813="28",K4813="29"),VLOOKUP(L4813,[1]listaMateriales!A:E,5,0),0)*N4813/1000</f>
        <v>0</v>
      </c>
      <c r="X4813" s="6">
        <f>+IF(W4813=0,0,T4813/W4813)</f>
        <v>0</v>
      </c>
      <c r="Y4813" s="1" t="str">
        <f>MID(L4813,14,1)</f>
        <v/>
      </c>
      <c r="Z4813" s="2" t="str">
        <f>IF(IFERROR(FIND("PUL",M4813,1),0)&gt;1,"pulido","no")</f>
        <v>no</v>
      </c>
      <c r="AA4813" s="2" t="str">
        <f>IF(IFERROR(FIND("BIOC",M4813,1),0)&gt;1,"BIOCITY","no")</f>
        <v>no</v>
      </c>
      <c r="AB4813" s="2">
        <f>IFERROR(SEARCH("INT",F4813,1),0)+IFERROR(SEARCH("DEV",F4813,1),0)+IFERROR(SEARCH("FC",F4813,1),0)+IFERROR(SEARCH("USD",F4813,1),0)</f>
        <v>0</v>
      </c>
    </row>
    <row r="4814" spans="20:28" x14ac:dyDescent="0.2">
      <c r="T4814" s="6">
        <f>+S4814*N4814</f>
        <v>0</v>
      </c>
      <c r="U4814" s="6">
        <f>+S4814*Q4814</f>
        <v>0</v>
      </c>
      <c r="V4814" s="1" t="str">
        <f>IF(AB4814=0,IFERROR(VLOOKUP(L4814,[1]listaMateriales!A:K,11,0),"-"),"Sin producto")</f>
        <v>Sin Producto</v>
      </c>
      <c r="W4814" s="6">
        <f>+IF(OR(K4814="27",K4814="28",K4814="29"),VLOOKUP(L4814,[1]listaMateriales!A:E,5,0),0)*N4814/1000</f>
        <v>0</v>
      </c>
      <c r="X4814" s="6">
        <f>+IF(W4814=0,0,T4814/W4814)</f>
        <v>0</v>
      </c>
      <c r="Y4814" s="1" t="str">
        <f>MID(L4814,14,1)</f>
        <v/>
      </c>
      <c r="Z4814" s="2" t="str">
        <f>IF(IFERROR(FIND("PUL",M4814,1),0)&gt;1,"pulido","no")</f>
        <v>no</v>
      </c>
      <c r="AA4814" s="2" t="str">
        <f>IF(IFERROR(FIND("BIOC",M4814,1),0)&gt;1,"BIOCITY","no")</f>
        <v>no</v>
      </c>
      <c r="AB4814" s="2">
        <f>IFERROR(SEARCH("INT",F4814,1),0)+IFERROR(SEARCH("DEV",F4814,1),0)+IFERROR(SEARCH("FC",F4814,1),0)+IFERROR(SEARCH("USD",F4814,1),0)</f>
        <v>0</v>
      </c>
    </row>
    <row r="4815" spans="20:28" x14ac:dyDescent="0.2">
      <c r="T4815" s="6">
        <f>+S4815*N4815</f>
        <v>0</v>
      </c>
      <c r="U4815" s="6">
        <f>+S4815*Q4815</f>
        <v>0</v>
      </c>
      <c r="V4815" s="1" t="str">
        <f>IF(AB4815=0,IFERROR(VLOOKUP(L4815,[1]listaMateriales!A:K,11,0),"-"),"Sin producto")</f>
        <v>Sin Producto</v>
      </c>
      <c r="W4815" s="6">
        <f>+IF(OR(K4815="27",K4815="28",K4815="29"),VLOOKUP(L4815,[1]listaMateriales!A:E,5,0),0)*N4815/1000</f>
        <v>0</v>
      </c>
      <c r="X4815" s="6">
        <f>+IF(W4815=0,0,T4815/W4815)</f>
        <v>0</v>
      </c>
      <c r="Y4815" s="1" t="str">
        <f>MID(L4815,14,1)</f>
        <v/>
      </c>
      <c r="Z4815" s="2" t="str">
        <f>IF(IFERROR(FIND("PUL",M4815,1),0)&gt;1,"pulido","no")</f>
        <v>no</v>
      </c>
      <c r="AA4815" s="2" t="str">
        <f>IF(IFERROR(FIND("BIOC",M4815,1),0)&gt;1,"BIOCITY","no")</f>
        <v>no</v>
      </c>
      <c r="AB4815" s="2">
        <f>IFERROR(SEARCH("INT",F4815,1),0)+IFERROR(SEARCH("DEV",F4815,1),0)+IFERROR(SEARCH("FC",F4815,1),0)+IFERROR(SEARCH("USD",F4815,1),0)</f>
        <v>0</v>
      </c>
    </row>
    <row r="4816" spans="20:28" x14ac:dyDescent="0.2">
      <c r="T4816" s="6">
        <f>+S4816*N4816</f>
        <v>0</v>
      </c>
      <c r="U4816" s="6">
        <f>+S4816*Q4816</f>
        <v>0</v>
      </c>
      <c r="V4816" s="1" t="str">
        <f>IF(AB4816=0,IFERROR(VLOOKUP(L4816,[1]listaMateriales!A:K,11,0),"-"),"Sin producto")</f>
        <v>Sin Producto</v>
      </c>
      <c r="W4816" s="6">
        <f>+IF(OR(K4816="27",K4816="28",K4816="29"),VLOOKUP(L4816,[1]listaMateriales!A:E,5,0),0)*N4816/1000</f>
        <v>0</v>
      </c>
      <c r="X4816" s="6">
        <f>+IF(W4816=0,0,T4816/W4816)</f>
        <v>0</v>
      </c>
      <c r="Y4816" s="1" t="str">
        <f>MID(L4816,14,1)</f>
        <v/>
      </c>
      <c r="Z4816" s="2" t="str">
        <f>IF(IFERROR(FIND("PUL",M4816,1),0)&gt;1,"pulido","no")</f>
        <v>no</v>
      </c>
      <c r="AA4816" s="2" t="str">
        <f>IF(IFERROR(FIND("BIOC",M4816,1),0)&gt;1,"BIOCITY","no")</f>
        <v>no</v>
      </c>
      <c r="AB4816" s="2">
        <f>IFERROR(SEARCH("INT",F4816,1),0)+IFERROR(SEARCH("DEV",F4816,1),0)+IFERROR(SEARCH("FC",F4816,1),0)+IFERROR(SEARCH("USD",F4816,1),0)</f>
        <v>0</v>
      </c>
    </row>
    <row r="4817" spans="20:28" x14ac:dyDescent="0.2">
      <c r="T4817" s="6">
        <f>+S4817*N4817</f>
        <v>0</v>
      </c>
      <c r="U4817" s="6">
        <f>+S4817*Q4817</f>
        <v>0</v>
      </c>
      <c r="V4817" s="1" t="str">
        <f>IF(AB4817=0,IFERROR(VLOOKUP(L4817,[1]listaMateriales!A:K,11,0),"-"),"Sin producto")</f>
        <v>Sin Producto</v>
      </c>
      <c r="W4817" s="6">
        <f>+IF(OR(K4817="27",K4817="28",K4817="29"),VLOOKUP(L4817,[1]listaMateriales!A:E,5,0),0)*N4817/1000</f>
        <v>0</v>
      </c>
      <c r="X4817" s="6">
        <f>+IF(W4817=0,0,T4817/W4817)</f>
        <v>0</v>
      </c>
      <c r="Y4817" s="1" t="str">
        <f>MID(L4817,14,1)</f>
        <v/>
      </c>
      <c r="Z4817" s="2" t="str">
        <f>IF(IFERROR(FIND("PUL",M4817,1),0)&gt;1,"pulido","no")</f>
        <v>no</v>
      </c>
      <c r="AA4817" s="2" t="str">
        <f>IF(IFERROR(FIND("BIOC",M4817,1),0)&gt;1,"BIOCITY","no")</f>
        <v>no</v>
      </c>
      <c r="AB4817" s="2">
        <f>IFERROR(SEARCH("INT",F4817,1),0)+IFERROR(SEARCH("DEV",F4817,1),0)+IFERROR(SEARCH("FC",F4817,1),0)+IFERROR(SEARCH("USD",F4817,1),0)</f>
        <v>0</v>
      </c>
    </row>
    <row r="4818" spans="20:28" x14ac:dyDescent="0.2">
      <c r="T4818" s="6">
        <f>+S4818*N4818</f>
        <v>0</v>
      </c>
      <c r="U4818" s="6">
        <f>+S4818*Q4818</f>
        <v>0</v>
      </c>
      <c r="V4818" s="1" t="str">
        <f>IF(AB4818=0,IFERROR(VLOOKUP(L4818,[1]listaMateriales!A:K,11,0),"-"),"Sin producto")</f>
        <v>Sin Producto</v>
      </c>
      <c r="W4818" s="6">
        <f>+IF(OR(K4818="27",K4818="28",K4818="29"),VLOOKUP(L4818,[1]listaMateriales!A:E,5,0),0)*N4818/1000</f>
        <v>0</v>
      </c>
      <c r="X4818" s="6">
        <f>+IF(W4818=0,0,T4818/W4818)</f>
        <v>0</v>
      </c>
      <c r="Y4818" s="1" t="str">
        <f>MID(L4818,14,1)</f>
        <v/>
      </c>
      <c r="Z4818" s="2" t="str">
        <f>IF(IFERROR(FIND("PUL",M4818,1),0)&gt;1,"pulido","no")</f>
        <v>no</v>
      </c>
      <c r="AA4818" s="2" t="str">
        <f>IF(IFERROR(FIND("BIOC",M4818,1),0)&gt;1,"BIOCITY","no")</f>
        <v>no</v>
      </c>
      <c r="AB4818" s="2">
        <f>IFERROR(SEARCH("INT",F4818,1),0)+IFERROR(SEARCH("DEV",F4818,1),0)+IFERROR(SEARCH("FC",F4818,1),0)+IFERROR(SEARCH("USD",F4818,1),0)</f>
        <v>0</v>
      </c>
    </row>
    <row r="4819" spans="20:28" x14ac:dyDescent="0.2">
      <c r="T4819" s="6">
        <f>+S4819*N4819</f>
        <v>0</v>
      </c>
      <c r="U4819" s="6">
        <f>+S4819*Q4819</f>
        <v>0</v>
      </c>
      <c r="V4819" s="1" t="str">
        <f>IF(AB4819=0,IFERROR(VLOOKUP(L4819,[1]listaMateriales!A:K,11,0),"-"),"Sin producto")</f>
        <v>Sin Producto</v>
      </c>
      <c r="W4819" s="6">
        <f>+IF(OR(K4819="27",K4819="28",K4819="29"),VLOOKUP(L4819,[1]listaMateriales!A:E,5,0),0)*N4819/1000</f>
        <v>0</v>
      </c>
      <c r="X4819" s="6">
        <f>+IF(W4819=0,0,T4819/W4819)</f>
        <v>0</v>
      </c>
      <c r="Y4819" s="1" t="str">
        <f>MID(L4819,14,1)</f>
        <v/>
      </c>
      <c r="Z4819" s="2" t="str">
        <f>IF(IFERROR(FIND("PUL",M4819,1),0)&gt;1,"pulido","no")</f>
        <v>no</v>
      </c>
      <c r="AA4819" s="2" t="str">
        <f>IF(IFERROR(FIND("BIOC",M4819,1),0)&gt;1,"BIOCITY","no")</f>
        <v>no</v>
      </c>
      <c r="AB4819" s="2">
        <f>IFERROR(SEARCH("INT",F4819,1),0)+IFERROR(SEARCH("DEV",F4819,1),0)+IFERROR(SEARCH("FC",F4819,1),0)+IFERROR(SEARCH("USD",F4819,1),0)</f>
        <v>0</v>
      </c>
    </row>
    <row r="4820" spans="20:28" x14ac:dyDescent="0.2">
      <c r="T4820" s="6">
        <f>+S4820*N4820</f>
        <v>0</v>
      </c>
      <c r="U4820" s="6">
        <f>+S4820*Q4820</f>
        <v>0</v>
      </c>
      <c r="V4820" s="1" t="str">
        <f>IF(AB4820=0,IFERROR(VLOOKUP(L4820,[1]listaMateriales!A:K,11,0),"-"),"Sin producto")</f>
        <v>Sin Producto</v>
      </c>
      <c r="W4820" s="6">
        <f>+IF(OR(K4820="27",K4820="28",K4820="29"),VLOOKUP(L4820,[1]listaMateriales!A:E,5,0),0)*N4820/1000</f>
        <v>0</v>
      </c>
      <c r="X4820" s="6">
        <f>+IF(W4820=0,0,T4820/W4820)</f>
        <v>0</v>
      </c>
      <c r="Y4820" s="1" t="str">
        <f>MID(L4820,14,1)</f>
        <v/>
      </c>
      <c r="Z4820" s="2" t="str">
        <f>IF(IFERROR(FIND("PUL",M4820,1),0)&gt;1,"pulido","no")</f>
        <v>no</v>
      </c>
      <c r="AA4820" s="2" t="str">
        <f>IF(IFERROR(FIND("BIOC",M4820,1),0)&gt;1,"BIOCITY","no")</f>
        <v>no</v>
      </c>
      <c r="AB4820" s="2">
        <f>IFERROR(SEARCH("INT",F4820,1),0)+IFERROR(SEARCH("DEV",F4820,1),0)+IFERROR(SEARCH("FC",F4820,1),0)+IFERROR(SEARCH("USD",F4820,1),0)</f>
        <v>0</v>
      </c>
    </row>
    <row r="4821" spans="20:28" x14ac:dyDescent="0.2">
      <c r="T4821" s="6">
        <f>+S4821*N4821</f>
        <v>0</v>
      </c>
      <c r="U4821" s="6">
        <f>+S4821*Q4821</f>
        <v>0</v>
      </c>
      <c r="V4821" s="1" t="str">
        <f>IF(AB4821=0,IFERROR(VLOOKUP(L4821,[1]listaMateriales!A:K,11,0),"-"),"Sin producto")</f>
        <v>Sin Producto</v>
      </c>
      <c r="W4821" s="6">
        <f>+IF(OR(K4821="27",K4821="28",K4821="29"),VLOOKUP(L4821,[1]listaMateriales!A:E,5,0),0)*N4821/1000</f>
        <v>0</v>
      </c>
      <c r="X4821" s="6">
        <f>+IF(W4821=0,0,T4821/W4821)</f>
        <v>0</v>
      </c>
      <c r="Y4821" s="1" t="str">
        <f>MID(L4821,14,1)</f>
        <v/>
      </c>
      <c r="Z4821" s="2" t="str">
        <f>IF(IFERROR(FIND("PUL",M4821,1),0)&gt;1,"pulido","no")</f>
        <v>no</v>
      </c>
      <c r="AA4821" s="2" t="str">
        <f>IF(IFERROR(FIND("BIOC",M4821,1),0)&gt;1,"BIOCITY","no")</f>
        <v>no</v>
      </c>
      <c r="AB4821" s="2">
        <f>IFERROR(SEARCH("INT",F4821,1),0)+IFERROR(SEARCH("DEV",F4821,1),0)+IFERROR(SEARCH("FC",F4821,1),0)+IFERROR(SEARCH("USD",F4821,1),0)</f>
        <v>0</v>
      </c>
    </row>
    <row r="4822" spans="20:28" x14ac:dyDescent="0.2">
      <c r="T4822" s="6">
        <f>+S4822*N4822</f>
        <v>0</v>
      </c>
      <c r="U4822" s="6">
        <f>+S4822*Q4822</f>
        <v>0</v>
      </c>
      <c r="V4822" s="1" t="str">
        <f>IF(AB4822=0,IFERROR(VLOOKUP(L4822,[1]listaMateriales!A:K,11,0),"-"),"Sin producto")</f>
        <v>Sin Producto</v>
      </c>
      <c r="W4822" s="6">
        <f>+IF(OR(K4822="27",K4822="28",K4822="29"),VLOOKUP(L4822,[1]listaMateriales!A:E,5,0),0)*N4822/1000</f>
        <v>0</v>
      </c>
      <c r="X4822" s="6">
        <f>+IF(W4822=0,0,T4822/W4822)</f>
        <v>0</v>
      </c>
      <c r="Y4822" s="1" t="str">
        <f>MID(L4822,14,1)</f>
        <v/>
      </c>
      <c r="Z4822" s="2" t="str">
        <f>IF(IFERROR(FIND("PUL",M4822,1),0)&gt;1,"pulido","no")</f>
        <v>no</v>
      </c>
      <c r="AA4822" s="2" t="str">
        <f>IF(IFERROR(FIND("BIOC",M4822,1),0)&gt;1,"BIOCITY","no")</f>
        <v>no</v>
      </c>
      <c r="AB4822" s="2">
        <f>IFERROR(SEARCH("INT",F4822,1),0)+IFERROR(SEARCH("DEV",F4822,1),0)+IFERROR(SEARCH("FC",F4822,1),0)+IFERROR(SEARCH("USD",F4822,1),0)</f>
        <v>0</v>
      </c>
    </row>
    <row r="4823" spans="20:28" x14ac:dyDescent="0.2">
      <c r="T4823" s="6">
        <f>+S4823*N4823</f>
        <v>0</v>
      </c>
      <c r="U4823" s="6">
        <f>+S4823*Q4823</f>
        <v>0</v>
      </c>
      <c r="V4823" s="1" t="str">
        <f>IF(AB4823=0,IFERROR(VLOOKUP(L4823,[1]listaMateriales!A:K,11,0),"-"),"Sin producto")</f>
        <v>Sin Producto</v>
      </c>
      <c r="W4823" s="6">
        <f>+IF(OR(K4823="27",K4823="28",K4823="29"),VLOOKUP(L4823,[1]listaMateriales!A:E,5,0),0)*N4823/1000</f>
        <v>0</v>
      </c>
      <c r="X4823" s="6">
        <f>+IF(W4823=0,0,T4823/W4823)</f>
        <v>0</v>
      </c>
      <c r="Y4823" s="1" t="str">
        <f>MID(L4823,14,1)</f>
        <v/>
      </c>
      <c r="Z4823" s="2" t="str">
        <f>IF(IFERROR(FIND("PUL",M4823,1),0)&gt;1,"pulido","no")</f>
        <v>no</v>
      </c>
      <c r="AA4823" s="2" t="str">
        <f>IF(IFERROR(FIND("BIOC",M4823,1),0)&gt;1,"BIOCITY","no")</f>
        <v>no</v>
      </c>
      <c r="AB4823" s="2">
        <f>IFERROR(SEARCH("INT",F4823,1),0)+IFERROR(SEARCH("DEV",F4823,1),0)+IFERROR(SEARCH("FC",F4823,1),0)+IFERROR(SEARCH("USD",F4823,1),0)</f>
        <v>0</v>
      </c>
    </row>
    <row r="4824" spans="20:28" x14ac:dyDescent="0.2">
      <c r="T4824" s="6">
        <f>+S4824*N4824</f>
        <v>0</v>
      </c>
      <c r="U4824" s="6">
        <f>+S4824*Q4824</f>
        <v>0</v>
      </c>
      <c r="V4824" s="1" t="str">
        <f>IF(AB4824=0,IFERROR(VLOOKUP(L4824,[1]listaMateriales!A:K,11,0),"-"),"Sin producto")</f>
        <v>Sin Producto</v>
      </c>
      <c r="W4824" s="6">
        <f>+IF(OR(K4824="27",K4824="28",K4824="29"),VLOOKUP(L4824,[1]listaMateriales!A:E,5,0),0)*N4824/1000</f>
        <v>0</v>
      </c>
      <c r="X4824" s="6">
        <f>+IF(W4824=0,0,T4824/W4824)</f>
        <v>0</v>
      </c>
      <c r="Y4824" s="1" t="str">
        <f>MID(L4824,14,1)</f>
        <v/>
      </c>
      <c r="Z4824" s="2" t="str">
        <f>IF(IFERROR(FIND("PUL",M4824,1),0)&gt;1,"pulido","no")</f>
        <v>no</v>
      </c>
      <c r="AA4824" s="2" t="str">
        <f>IF(IFERROR(FIND("BIOC",M4824,1),0)&gt;1,"BIOCITY","no")</f>
        <v>no</v>
      </c>
      <c r="AB4824" s="2">
        <f>IFERROR(SEARCH("INT",F4824,1),0)+IFERROR(SEARCH("DEV",F4824,1),0)+IFERROR(SEARCH("FC",F4824,1),0)+IFERROR(SEARCH("USD",F4824,1),0)</f>
        <v>0</v>
      </c>
    </row>
    <row r="4825" spans="20:28" x14ac:dyDescent="0.2">
      <c r="T4825" s="6">
        <f>+S4825*N4825</f>
        <v>0</v>
      </c>
      <c r="U4825" s="6">
        <f>+S4825*Q4825</f>
        <v>0</v>
      </c>
      <c r="V4825" s="1" t="str">
        <f>IF(AB4825=0,IFERROR(VLOOKUP(L4825,[1]listaMateriales!A:K,11,0),"-"),"Sin producto")</f>
        <v>Sin Producto</v>
      </c>
      <c r="W4825" s="6">
        <f>+IF(OR(K4825="27",K4825="28",K4825="29"),VLOOKUP(L4825,[1]listaMateriales!A:E,5,0),0)*N4825/1000</f>
        <v>0</v>
      </c>
      <c r="X4825" s="6">
        <f>+IF(W4825=0,0,T4825/W4825)</f>
        <v>0</v>
      </c>
      <c r="Y4825" s="1" t="str">
        <f>MID(L4825,14,1)</f>
        <v/>
      </c>
      <c r="Z4825" s="2" t="str">
        <f>IF(IFERROR(FIND("PUL",M4825,1),0)&gt;1,"pulido","no")</f>
        <v>no</v>
      </c>
      <c r="AA4825" s="2" t="str">
        <f>IF(IFERROR(FIND("BIOC",M4825,1),0)&gt;1,"BIOCITY","no")</f>
        <v>no</v>
      </c>
      <c r="AB4825" s="2">
        <f>IFERROR(SEARCH("INT",F4825,1),0)+IFERROR(SEARCH("DEV",F4825,1),0)+IFERROR(SEARCH("FC",F4825,1),0)+IFERROR(SEARCH("USD",F4825,1),0)</f>
        <v>0</v>
      </c>
    </row>
    <row r="4826" spans="20:28" x14ac:dyDescent="0.2">
      <c r="T4826" s="6">
        <f>+S4826*N4826</f>
        <v>0</v>
      </c>
      <c r="U4826" s="6">
        <f>+S4826*Q4826</f>
        <v>0</v>
      </c>
      <c r="V4826" s="1" t="str">
        <f>IF(AB4826=0,IFERROR(VLOOKUP(L4826,[1]listaMateriales!A:K,11,0),"-"),"Sin producto")</f>
        <v>Sin Producto</v>
      </c>
      <c r="W4826" s="6">
        <f>+IF(OR(K4826="27",K4826="28",K4826="29"),VLOOKUP(L4826,[1]listaMateriales!A:E,5,0),0)*N4826/1000</f>
        <v>0</v>
      </c>
      <c r="X4826" s="6">
        <f>+IF(W4826=0,0,T4826/W4826)</f>
        <v>0</v>
      </c>
      <c r="Y4826" s="1" t="str">
        <f>MID(L4826,14,1)</f>
        <v/>
      </c>
      <c r="Z4826" s="2" t="str">
        <f>IF(IFERROR(FIND("PUL",M4826,1),0)&gt;1,"pulido","no")</f>
        <v>no</v>
      </c>
      <c r="AA4826" s="2" t="str">
        <f>IF(IFERROR(FIND("BIOC",M4826,1),0)&gt;1,"BIOCITY","no")</f>
        <v>no</v>
      </c>
      <c r="AB4826" s="2">
        <f>IFERROR(SEARCH("INT",F4826,1),0)+IFERROR(SEARCH("DEV",F4826,1),0)+IFERROR(SEARCH("FC",F4826,1),0)+IFERROR(SEARCH("USD",F4826,1),0)</f>
        <v>0</v>
      </c>
    </row>
    <row r="4827" spans="20:28" x14ac:dyDescent="0.2">
      <c r="T4827" s="6">
        <f>+S4827*N4827</f>
        <v>0</v>
      </c>
      <c r="U4827" s="6">
        <f>+S4827*Q4827</f>
        <v>0</v>
      </c>
      <c r="V4827" s="1" t="str">
        <f>IF(AB4827=0,IFERROR(VLOOKUP(L4827,[1]listaMateriales!A:K,11,0),"-"),"Sin producto")</f>
        <v>Sin Producto</v>
      </c>
      <c r="W4827" s="6">
        <f>+IF(OR(K4827="27",K4827="28",K4827="29"),VLOOKUP(L4827,[1]listaMateriales!A:E,5,0),0)*N4827/1000</f>
        <v>0</v>
      </c>
      <c r="X4827" s="6">
        <f>+IF(W4827=0,0,T4827/W4827)</f>
        <v>0</v>
      </c>
      <c r="Y4827" s="1" t="str">
        <f>MID(L4827,14,1)</f>
        <v/>
      </c>
      <c r="Z4827" s="2" t="str">
        <f>IF(IFERROR(FIND("PUL",M4827,1),0)&gt;1,"pulido","no")</f>
        <v>no</v>
      </c>
      <c r="AA4827" s="2" t="str">
        <f>IF(IFERROR(FIND("BIOC",M4827,1),0)&gt;1,"BIOCITY","no")</f>
        <v>no</v>
      </c>
      <c r="AB4827" s="2">
        <f>IFERROR(SEARCH("INT",F4827,1),0)+IFERROR(SEARCH("DEV",F4827,1),0)+IFERROR(SEARCH("FC",F4827,1),0)+IFERROR(SEARCH("USD",F4827,1),0)</f>
        <v>0</v>
      </c>
    </row>
    <row r="4828" spans="20:28" x14ac:dyDescent="0.2">
      <c r="T4828" s="6">
        <f>+S4828*N4828</f>
        <v>0</v>
      </c>
      <c r="U4828" s="6">
        <f>+S4828*Q4828</f>
        <v>0</v>
      </c>
      <c r="V4828" s="1" t="str">
        <f>IF(AB4828=0,IFERROR(VLOOKUP(L4828,[1]listaMateriales!A:K,11,0),"-"),"Sin producto")</f>
        <v>Sin Producto</v>
      </c>
      <c r="W4828" s="6">
        <f>+IF(OR(K4828="27",K4828="28",K4828="29"),VLOOKUP(L4828,[1]listaMateriales!A:E,5,0),0)*N4828/1000</f>
        <v>0</v>
      </c>
      <c r="X4828" s="6">
        <f>+IF(W4828=0,0,T4828/W4828)</f>
        <v>0</v>
      </c>
      <c r="Y4828" s="1" t="str">
        <f>MID(L4828,14,1)</f>
        <v/>
      </c>
      <c r="Z4828" s="2" t="str">
        <f>IF(IFERROR(FIND("PUL",M4828,1),0)&gt;1,"pulido","no")</f>
        <v>no</v>
      </c>
      <c r="AA4828" s="2" t="str">
        <f>IF(IFERROR(FIND("BIOC",M4828,1),0)&gt;1,"BIOCITY","no")</f>
        <v>no</v>
      </c>
      <c r="AB4828" s="2">
        <f>IFERROR(SEARCH("INT",F4828,1),0)+IFERROR(SEARCH("DEV",F4828,1),0)+IFERROR(SEARCH("FC",F4828,1),0)+IFERROR(SEARCH("USD",F4828,1),0)</f>
        <v>0</v>
      </c>
    </row>
    <row r="4829" spans="20:28" x14ac:dyDescent="0.2">
      <c r="T4829" s="6">
        <f>+S4829*N4829</f>
        <v>0</v>
      </c>
      <c r="U4829" s="6">
        <f>+S4829*Q4829</f>
        <v>0</v>
      </c>
      <c r="V4829" s="1" t="str">
        <f>IF(AB4829=0,IFERROR(VLOOKUP(L4829,[1]listaMateriales!A:K,11,0),"-"),"Sin producto")</f>
        <v>Sin Producto</v>
      </c>
      <c r="W4829" s="6">
        <f>+IF(OR(K4829="27",K4829="28",K4829="29"),VLOOKUP(L4829,[1]listaMateriales!A:E,5,0),0)*N4829/1000</f>
        <v>0</v>
      </c>
      <c r="X4829" s="6">
        <f>+IF(W4829=0,0,T4829/W4829)</f>
        <v>0</v>
      </c>
      <c r="Y4829" s="1" t="str">
        <f>MID(L4829,14,1)</f>
        <v/>
      </c>
      <c r="Z4829" s="2" t="str">
        <f>IF(IFERROR(FIND("PUL",M4829,1),0)&gt;1,"pulido","no")</f>
        <v>no</v>
      </c>
      <c r="AA4829" s="2" t="str">
        <f>IF(IFERROR(FIND("BIOC",M4829,1),0)&gt;1,"BIOCITY","no")</f>
        <v>no</v>
      </c>
      <c r="AB4829" s="2">
        <f>IFERROR(SEARCH("INT",F4829,1),0)+IFERROR(SEARCH("DEV",F4829,1),0)+IFERROR(SEARCH("FC",F4829,1),0)+IFERROR(SEARCH("USD",F4829,1),0)</f>
        <v>0</v>
      </c>
    </row>
    <row r="4830" spans="20:28" x14ac:dyDescent="0.2">
      <c r="T4830" s="6">
        <f>+S4830*N4830</f>
        <v>0</v>
      </c>
      <c r="U4830" s="6">
        <f>+S4830*Q4830</f>
        <v>0</v>
      </c>
      <c r="V4830" s="1" t="str">
        <f>IF(AB4830=0,IFERROR(VLOOKUP(L4830,[1]listaMateriales!A:K,11,0),"-"),"Sin producto")</f>
        <v>Sin Producto</v>
      </c>
      <c r="W4830" s="6">
        <f>+IF(OR(K4830="27",K4830="28",K4830="29"),VLOOKUP(L4830,[1]listaMateriales!A:E,5,0),0)*N4830/1000</f>
        <v>0</v>
      </c>
      <c r="X4830" s="6">
        <f>+IF(W4830=0,0,T4830/W4830)</f>
        <v>0</v>
      </c>
      <c r="Y4830" s="1" t="str">
        <f>MID(L4830,14,1)</f>
        <v/>
      </c>
      <c r="Z4830" s="2" t="str">
        <f>IF(IFERROR(FIND("PUL",M4830,1),0)&gt;1,"pulido","no")</f>
        <v>no</v>
      </c>
      <c r="AA4830" s="2" t="str">
        <f>IF(IFERROR(FIND("BIOC",M4830,1),0)&gt;1,"BIOCITY","no")</f>
        <v>no</v>
      </c>
      <c r="AB4830" s="2">
        <f>IFERROR(SEARCH("INT",F4830,1),0)+IFERROR(SEARCH("DEV",F4830,1),0)+IFERROR(SEARCH("FC",F4830,1),0)+IFERROR(SEARCH("USD",F4830,1),0)</f>
        <v>0</v>
      </c>
    </row>
    <row r="4831" spans="20:28" x14ac:dyDescent="0.2">
      <c r="T4831" s="6">
        <f>+S4831*N4831</f>
        <v>0</v>
      </c>
      <c r="U4831" s="6">
        <f>+S4831*Q4831</f>
        <v>0</v>
      </c>
      <c r="V4831" s="1" t="str">
        <f>IF(AB4831=0,IFERROR(VLOOKUP(L4831,[1]listaMateriales!A:K,11,0),"-"),"Sin producto")</f>
        <v>Sin Producto</v>
      </c>
      <c r="W4831" s="6">
        <f>+IF(OR(K4831="27",K4831="28",K4831="29"),VLOOKUP(L4831,[1]listaMateriales!A:E,5,0),0)*N4831/1000</f>
        <v>0</v>
      </c>
      <c r="X4831" s="6">
        <f>+IF(W4831=0,0,T4831/W4831)</f>
        <v>0</v>
      </c>
      <c r="Y4831" s="1" t="str">
        <f>MID(L4831,14,1)</f>
        <v/>
      </c>
      <c r="Z4831" s="2" t="str">
        <f>IF(IFERROR(FIND("PUL",M4831,1),0)&gt;1,"pulido","no")</f>
        <v>no</v>
      </c>
      <c r="AA4831" s="2" t="str">
        <f>IF(IFERROR(FIND("BIOC",M4831,1),0)&gt;1,"BIOCITY","no")</f>
        <v>no</v>
      </c>
      <c r="AB4831" s="2">
        <f>IFERROR(SEARCH("INT",F4831,1),0)+IFERROR(SEARCH("DEV",F4831,1),0)+IFERROR(SEARCH("FC",F4831,1),0)+IFERROR(SEARCH("USD",F4831,1),0)</f>
        <v>0</v>
      </c>
    </row>
    <row r="4832" spans="20:28" x14ac:dyDescent="0.2">
      <c r="T4832" s="6">
        <f>+S4832*N4832</f>
        <v>0</v>
      </c>
      <c r="U4832" s="6">
        <f>+S4832*Q4832</f>
        <v>0</v>
      </c>
      <c r="V4832" s="1" t="str">
        <f>IF(AB4832=0,IFERROR(VLOOKUP(L4832,[1]listaMateriales!A:K,11,0),"-"),"Sin producto")</f>
        <v>Sin Producto</v>
      </c>
      <c r="W4832" s="6">
        <f>+IF(OR(K4832="27",K4832="28",K4832="29"),VLOOKUP(L4832,[1]listaMateriales!A:E,5,0),0)*N4832/1000</f>
        <v>0</v>
      </c>
      <c r="X4832" s="6">
        <f>+IF(W4832=0,0,T4832/W4832)</f>
        <v>0</v>
      </c>
      <c r="Y4832" s="1" t="str">
        <f>MID(L4832,14,1)</f>
        <v/>
      </c>
      <c r="Z4832" s="2" t="str">
        <f>IF(IFERROR(FIND("PUL",M4832,1),0)&gt;1,"pulido","no")</f>
        <v>no</v>
      </c>
      <c r="AA4832" s="2" t="str">
        <f>IF(IFERROR(FIND("BIOC",M4832,1),0)&gt;1,"BIOCITY","no")</f>
        <v>no</v>
      </c>
      <c r="AB4832" s="2">
        <f>IFERROR(SEARCH("INT",F4832,1),0)+IFERROR(SEARCH("DEV",F4832,1),0)+IFERROR(SEARCH("FC",F4832,1),0)+IFERROR(SEARCH("USD",F4832,1),0)</f>
        <v>0</v>
      </c>
    </row>
    <row r="4833" spans="20:28" x14ac:dyDescent="0.2">
      <c r="T4833" s="6">
        <f>+S4833*N4833</f>
        <v>0</v>
      </c>
      <c r="U4833" s="6">
        <f>+S4833*Q4833</f>
        <v>0</v>
      </c>
      <c r="V4833" s="1" t="str">
        <f>IF(AB4833=0,IFERROR(VLOOKUP(L4833,[1]listaMateriales!A:K,11,0),"-"),"Sin producto")</f>
        <v>Sin Producto</v>
      </c>
      <c r="W4833" s="6">
        <f>+IF(OR(K4833="27",K4833="28",K4833="29"),VLOOKUP(L4833,[1]listaMateriales!A:E,5,0),0)*N4833/1000</f>
        <v>0</v>
      </c>
      <c r="X4833" s="6">
        <f>+IF(W4833=0,0,T4833/W4833)</f>
        <v>0</v>
      </c>
      <c r="Y4833" s="1" t="str">
        <f>MID(L4833,14,1)</f>
        <v/>
      </c>
      <c r="Z4833" s="2" t="str">
        <f>IF(IFERROR(FIND("PUL",M4833,1),0)&gt;1,"pulido","no")</f>
        <v>no</v>
      </c>
      <c r="AA4833" s="2" t="str">
        <f>IF(IFERROR(FIND("BIOC",M4833,1),0)&gt;1,"BIOCITY","no")</f>
        <v>no</v>
      </c>
      <c r="AB4833" s="2">
        <f>IFERROR(SEARCH("INT",F4833,1),0)+IFERROR(SEARCH("DEV",F4833,1),0)+IFERROR(SEARCH("FC",F4833,1),0)+IFERROR(SEARCH("USD",F4833,1),0)</f>
        <v>0</v>
      </c>
    </row>
    <row r="4834" spans="20:28" x14ac:dyDescent="0.2">
      <c r="T4834" s="6">
        <f>+S4834*N4834</f>
        <v>0</v>
      </c>
      <c r="U4834" s="6">
        <f>+S4834*Q4834</f>
        <v>0</v>
      </c>
      <c r="V4834" s="1" t="str">
        <f>IF(AB4834=0,IFERROR(VLOOKUP(L4834,[1]listaMateriales!A:K,11,0),"-"),"Sin producto")</f>
        <v>Sin Producto</v>
      </c>
      <c r="W4834" s="6">
        <f>+IF(OR(K4834="27",K4834="28",K4834="29"),VLOOKUP(L4834,[1]listaMateriales!A:E,5,0),0)*N4834/1000</f>
        <v>0</v>
      </c>
      <c r="X4834" s="6">
        <f>+IF(W4834=0,0,T4834/W4834)</f>
        <v>0</v>
      </c>
      <c r="Y4834" s="1" t="str">
        <f>MID(L4834,14,1)</f>
        <v/>
      </c>
      <c r="Z4834" s="2" t="str">
        <f>IF(IFERROR(FIND("PUL",M4834,1),0)&gt;1,"pulido","no")</f>
        <v>no</v>
      </c>
      <c r="AA4834" s="2" t="str">
        <f>IF(IFERROR(FIND("BIOC",M4834,1),0)&gt;1,"BIOCITY","no")</f>
        <v>no</v>
      </c>
      <c r="AB4834" s="2">
        <f>IFERROR(SEARCH("INT",F4834,1),0)+IFERROR(SEARCH("DEV",F4834,1),0)+IFERROR(SEARCH("FC",F4834,1),0)+IFERROR(SEARCH("USD",F4834,1),0)</f>
        <v>0</v>
      </c>
    </row>
    <row r="4835" spans="20:28" x14ac:dyDescent="0.2">
      <c r="T4835" s="6">
        <f>+S4835*N4835</f>
        <v>0</v>
      </c>
      <c r="U4835" s="6">
        <f>+S4835*Q4835</f>
        <v>0</v>
      </c>
      <c r="V4835" s="1" t="str">
        <f>IF(AB4835=0,IFERROR(VLOOKUP(L4835,[1]listaMateriales!A:K,11,0),"-"),"Sin producto")</f>
        <v>Sin Producto</v>
      </c>
      <c r="W4835" s="6">
        <f>+IF(OR(K4835="27",K4835="28",K4835="29"),VLOOKUP(L4835,[1]listaMateriales!A:E,5,0),0)*N4835/1000</f>
        <v>0</v>
      </c>
      <c r="X4835" s="6">
        <f>+IF(W4835=0,0,T4835/W4835)</f>
        <v>0</v>
      </c>
      <c r="Y4835" s="1" t="str">
        <f>MID(L4835,14,1)</f>
        <v/>
      </c>
      <c r="Z4835" s="2" t="str">
        <f>IF(IFERROR(FIND("PUL",M4835,1),0)&gt;1,"pulido","no")</f>
        <v>no</v>
      </c>
      <c r="AA4835" s="2" t="str">
        <f>IF(IFERROR(FIND("BIOC",M4835,1),0)&gt;1,"BIOCITY","no")</f>
        <v>no</v>
      </c>
      <c r="AB4835" s="2">
        <f>IFERROR(SEARCH("INT",F4835,1),0)+IFERROR(SEARCH("DEV",F4835,1),0)+IFERROR(SEARCH("FC",F4835,1),0)+IFERROR(SEARCH("USD",F4835,1),0)</f>
        <v>0</v>
      </c>
    </row>
    <row r="4836" spans="20:28" x14ac:dyDescent="0.2">
      <c r="T4836" s="6">
        <f>+S4836*N4836</f>
        <v>0</v>
      </c>
      <c r="U4836" s="6">
        <f>+S4836*Q4836</f>
        <v>0</v>
      </c>
      <c r="V4836" s="1" t="str">
        <f>IF(AB4836=0,IFERROR(VLOOKUP(L4836,[1]listaMateriales!A:K,11,0),"-"),"Sin producto")</f>
        <v>Sin Producto</v>
      </c>
      <c r="W4836" s="6">
        <f>+IF(OR(K4836="27",K4836="28",K4836="29"),VLOOKUP(L4836,[1]listaMateriales!A:E,5,0),0)*N4836/1000</f>
        <v>0</v>
      </c>
      <c r="X4836" s="6">
        <f>+IF(W4836=0,0,T4836/W4836)</f>
        <v>0</v>
      </c>
      <c r="Y4836" s="1" t="str">
        <f>MID(L4836,14,1)</f>
        <v/>
      </c>
      <c r="Z4836" s="2" t="str">
        <f>IF(IFERROR(FIND("PUL",M4836,1),0)&gt;1,"pulido","no")</f>
        <v>no</v>
      </c>
      <c r="AA4836" s="2" t="str">
        <f>IF(IFERROR(FIND("BIOC",M4836,1),0)&gt;1,"BIOCITY","no")</f>
        <v>no</v>
      </c>
      <c r="AB4836" s="2">
        <f>IFERROR(SEARCH("INT",F4836,1),0)+IFERROR(SEARCH("DEV",F4836,1),0)+IFERROR(SEARCH("FC",F4836,1),0)+IFERROR(SEARCH("USD",F4836,1),0)</f>
        <v>0</v>
      </c>
    </row>
    <row r="4837" spans="20:28" x14ac:dyDescent="0.2">
      <c r="T4837" s="6">
        <f>+S4837*N4837</f>
        <v>0</v>
      </c>
      <c r="U4837" s="6">
        <f>+S4837*Q4837</f>
        <v>0</v>
      </c>
      <c r="V4837" s="1" t="str">
        <f>IF(AB4837=0,IFERROR(VLOOKUP(L4837,[1]listaMateriales!A:K,11,0),"-"),"Sin producto")</f>
        <v>Sin Producto</v>
      </c>
      <c r="W4837" s="6">
        <f>+IF(OR(K4837="27",K4837="28",K4837="29"),VLOOKUP(L4837,[1]listaMateriales!A:E,5,0),0)*N4837/1000</f>
        <v>0</v>
      </c>
      <c r="X4837" s="6">
        <f>+IF(W4837=0,0,T4837/W4837)</f>
        <v>0</v>
      </c>
      <c r="Y4837" s="1" t="str">
        <f>MID(L4837,14,1)</f>
        <v/>
      </c>
      <c r="Z4837" s="2" t="str">
        <f>IF(IFERROR(FIND("PUL",M4837,1),0)&gt;1,"pulido","no")</f>
        <v>no</v>
      </c>
      <c r="AA4837" s="2" t="str">
        <f>IF(IFERROR(FIND("BIOC",M4837,1),0)&gt;1,"BIOCITY","no")</f>
        <v>no</v>
      </c>
      <c r="AB4837" s="2">
        <f>IFERROR(SEARCH("INT",F4837,1),0)+IFERROR(SEARCH("DEV",F4837,1),0)+IFERROR(SEARCH("FC",F4837,1),0)+IFERROR(SEARCH("USD",F4837,1),0)</f>
        <v>0</v>
      </c>
    </row>
    <row r="4838" spans="20:28" x14ac:dyDescent="0.2">
      <c r="T4838" s="6">
        <f>+S4838*N4838</f>
        <v>0</v>
      </c>
      <c r="U4838" s="6">
        <f>+S4838*Q4838</f>
        <v>0</v>
      </c>
      <c r="V4838" s="1" t="str">
        <f>IF(AB4838=0,IFERROR(VLOOKUP(L4838,[1]listaMateriales!A:K,11,0),"-"),"Sin producto")</f>
        <v>Sin Producto</v>
      </c>
      <c r="W4838" s="6">
        <f>+IF(OR(K4838="27",K4838="28",K4838="29"),VLOOKUP(L4838,[1]listaMateriales!A:E,5,0),0)*N4838/1000</f>
        <v>0</v>
      </c>
      <c r="X4838" s="6">
        <f>+IF(W4838=0,0,T4838/W4838)</f>
        <v>0</v>
      </c>
      <c r="Y4838" s="1" t="str">
        <f>MID(L4838,14,1)</f>
        <v/>
      </c>
      <c r="Z4838" s="2" t="str">
        <f>IF(IFERROR(FIND("PUL",M4838,1),0)&gt;1,"pulido","no")</f>
        <v>no</v>
      </c>
      <c r="AA4838" s="2" t="str">
        <f>IF(IFERROR(FIND("BIOC",M4838,1),0)&gt;1,"BIOCITY","no")</f>
        <v>no</v>
      </c>
      <c r="AB4838" s="2">
        <f>IFERROR(SEARCH("INT",F4838,1),0)+IFERROR(SEARCH("DEV",F4838,1),0)+IFERROR(SEARCH("FC",F4838,1),0)+IFERROR(SEARCH("USD",F4838,1),0)</f>
        <v>0</v>
      </c>
    </row>
    <row r="4839" spans="20:28" x14ac:dyDescent="0.2">
      <c r="T4839" s="6">
        <f>+S4839*N4839</f>
        <v>0</v>
      </c>
      <c r="U4839" s="6">
        <f>+S4839*Q4839</f>
        <v>0</v>
      </c>
      <c r="V4839" s="1" t="str">
        <f>IF(AB4839=0,IFERROR(VLOOKUP(L4839,[1]listaMateriales!A:K,11,0),"-"),"Sin producto")</f>
        <v>Sin Producto</v>
      </c>
      <c r="W4839" s="6">
        <f>+IF(OR(K4839="27",K4839="28",K4839="29"),VLOOKUP(L4839,[1]listaMateriales!A:E,5,0),0)*N4839/1000</f>
        <v>0</v>
      </c>
      <c r="X4839" s="6">
        <f>+IF(W4839=0,0,T4839/W4839)</f>
        <v>0</v>
      </c>
      <c r="Y4839" s="1" t="str">
        <f>MID(L4839,14,1)</f>
        <v/>
      </c>
      <c r="Z4839" s="2" t="str">
        <f>IF(IFERROR(FIND("PUL",M4839,1),0)&gt;1,"pulido","no")</f>
        <v>no</v>
      </c>
      <c r="AA4839" s="2" t="str">
        <f>IF(IFERROR(FIND("BIOC",M4839,1),0)&gt;1,"BIOCITY","no")</f>
        <v>no</v>
      </c>
      <c r="AB4839" s="2">
        <f>IFERROR(SEARCH("INT",F4839,1),0)+IFERROR(SEARCH("DEV",F4839,1),0)+IFERROR(SEARCH("FC",F4839,1),0)+IFERROR(SEARCH("USD",F4839,1),0)</f>
        <v>0</v>
      </c>
    </row>
    <row r="4840" spans="20:28" x14ac:dyDescent="0.2">
      <c r="T4840" s="6">
        <f>+S4840*N4840</f>
        <v>0</v>
      </c>
      <c r="U4840" s="6">
        <f>+S4840*Q4840</f>
        <v>0</v>
      </c>
      <c r="V4840" s="1" t="str">
        <f>IF(AB4840=0,IFERROR(VLOOKUP(L4840,[1]listaMateriales!A:K,11,0),"-"),"Sin producto")</f>
        <v>Sin Producto</v>
      </c>
      <c r="W4840" s="6">
        <f>+IF(OR(K4840="27",K4840="28",K4840="29"),VLOOKUP(L4840,[1]listaMateriales!A:E,5,0),0)*N4840/1000</f>
        <v>0</v>
      </c>
      <c r="X4840" s="6">
        <f>+IF(W4840=0,0,T4840/W4840)</f>
        <v>0</v>
      </c>
      <c r="Y4840" s="1" t="str">
        <f>MID(L4840,14,1)</f>
        <v/>
      </c>
      <c r="Z4840" s="2" t="str">
        <f>IF(IFERROR(FIND("PUL",M4840,1),0)&gt;1,"pulido","no")</f>
        <v>no</v>
      </c>
      <c r="AA4840" s="2" t="str">
        <f>IF(IFERROR(FIND("BIOC",M4840,1),0)&gt;1,"BIOCITY","no")</f>
        <v>no</v>
      </c>
      <c r="AB4840" s="2">
        <f>IFERROR(SEARCH("INT",F4840,1),0)+IFERROR(SEARCH("DEV",F4840,1),0)+IFERROR(SEARCH("FC",F4840,1),0)+IFERROR(SEARCH("USD",F4840,1),0)</f>
        <v>0</v>
      </c>
    </row>
    <row r="4841" spans="20:28" x14ac:dyDescent="0.2">
      <c r="T4841" s="6">
        <f>+S4841*N4841</f>
        <v>0</v>
      </c>
      <c r="U4841" s="6">
        <f>+S4841*Q4841</f>
        <v>0</v>
      </c>
      <c r="V4841" s="1" t="str">
        <f>IF(AB4841=0,IFERROR(VLOOKUP(L4841,[1]listaMateriales!A:K,11,0),"-"),"Sin producto")</f>
        <v>Sin Producto</v>
      </c>
      <c r="W4841" s="6">
        <f>+IF(OR(K4841="27",K4841="28",K4841="29"),VLOOKUP(L4841,[1]listaMateriales!A:E,5,0),0)*N4841/1000</f>
        <v>0</v>
      </c>
      <c r="X4841" s="6">
        <f>+IF(W4841=0,0,T4841/W4841)</f>
        <v>0</v>
      </c>
      <c r="Y4841" s="1" t="str">
        <f>MID(L4841,14,1)</f>
        <v/>
      </c>
      <c r="Z4841" s="2" t="str">
        <f>IF(IFERROR(FIND("PUL",M4841,1),0)&gt;1,"pulido","no")</f>
        <v>no</v>
      </c>
      <c r="AA4841" s="2" t="str">
        <f>IF(IFERROR(FIND("BIOC",M4841,1),0)&gt;1,"BIOCITY","no")</f>
        <v>no</v>
      </c>
      <c r="AB4841" s="2">
        <f>IFERROR(SEARCH("INT",F4841,1),0)+IFERROR(SEARCH("DEV",F4841,1),0)+IFERROR(SEARCH("FC",F4841,1),0)+IFERROR(SEARCH("USD",F4841,1),0)</f>
        <v>0</v>
      </c>
    </row>
    <row r="4842" spans="20:28" x14ac:dyDescent="0.2">
      <c r="T4842" s="6">
        <f>+S4842*N4842</f>
        <v>0</v>
      </c>
      <c r="U4842" s="6">
        <f>+S4842*Q4842</f>
        <v>0</v>
      </c>
      <c r="V4842" s="1" t="str">
        <f>IF(AB4842=0,IFERROR(VLOOKUP(L4842,[1]listaMateriales!A:K,11,0),"-"),"Sin producto")</f>
        <v>Sin Producto</v>
      </c>
      <c r="W4842" s="6">
        <f>+IF(OR(K4842="27",K4842="28",K4842="29"),VLOOKUP(L4842,[1]listaMateriales!A:E,5,0),0)*N4842/1000</f>
        <v>0</v>
      </c>
      <c r="X4842" s="6">
        <f>+IF(W4842=0,0,T4842/W4842)</f>
        <v>0</v>
      </c>
      <c r="Y4842" s="1" t="str">
        <f>MID(L4842,14,1)</f>
        <v/>
      </c>
      <c r="Z4842" s="2" t="str">
        <f>IF(IFERROR(FIND("PUL",M4842,1),0)&gt;1,"pulido","no")</f>
        <v>no</v>
      </c>
      <c r="AA4842" s="2" t="str">
        <f>IF(IFERROR(FIND("BIOC",M4842,1),0)&gt;1,"BIOCITY","no")</f>
        <v>no</v>
      </c>
      <c r="AB4842" s="2">
        <f>IFERROR(SEARCH("INT",F4842,1),0)+IFERROR(SEARCH("DEV",F4842,1),0)+IFERROR(SEARCH("FC",F4842,1),0)+IFERROR(SEARCH("USD",F4842,1),0)</f>
        <v>0</v>
      </c>
    </row>
    <row r="4843" spans="20:28" x14ac:dyDescent="0.2">
      <c r="T4843" s="6">
        <f>+S4843*N4843</f>
        <v>0</v>
      </c>
      <c r="U4843" s="6">
        <f>+S4843*Q4843</f>
        <v>0</v>
      </c>
      <c r="V4843" s="1" t="str">
        <f>IF(AB4843=0,IFERROR(VLOOKUP(L4843,[1]listaMateriales!A:K,11,0),"-"),"Sin producto")</f>
        <v>Sin Producto</v>
      </c>
      <c r="W4843" s="6">
        <f>+IF(OR(K4843="27",K4843="28",K4843="29"),VLOOKUP(L4843,[1]listaMateriales!A:E,5,0),0)*N4843/1000</f>
        <v>0</v>
      </c>
      <c r="X4843" s="6">
        <f>+IF(W4843=0,0,T4843/W4843)</f>
        <v>0</v>
      </c>
      <c r="Y4843" s="1" t="str">
        <f>MID(L4843,14,1)</f>
        <v/>
      </c>
      <c r="Z4843" s="2" t="str">
        <f>IF(IFERROR(FIND("PUL",M4843,1),0)&gt;1,"pulido","no")</f>
        <v>no</v>
      </c>
      <c r="AA4843" s="2" t="str">
        <f>IF(IFERROR(FIND("BIOC",M4843,1),0)&gt;1,"BIOCITY","no")</f>
        <v>no</v>
      </c>
      <c r="AB4843" s="2">
        <f>IFERROR(SEARCH("INT",F4843,1),0)+IFERROR(SEARCH("DEV",F4843,1),0)+IFERROR(SEARCH("FC",F4843,1),0)+IFERROR(SEARCH("USD",F4843,1),0)</f>
        <v>0</v>
      </c>
    </row>
    <row r="4844" spans="20:28" x14ac:dyDescent="0.2">
      <c r="T4844" s="6">
        <f>+S4844*N4844</f>
        <v>0</v>
      </c>
      <c r="U4844" s="6">
        <f>+S4844*Q4844</f>
        <v>0</v>
      </c>
      <c r="V4844" s="1" t="str">
        <f>IF(AB4844=0,IFERROR(VLOOKUP(L4844,[1]listaMateriales!A:K,11,0),"-"),"Sin producto")</f>
        <v>Sin Producto</v>
      </c>
      <c r="W4844" s="6">
        <f>+IF(OR(K4844="27",K4844="28",K4844="29"),VLOOKUP(L4844,[1]listaMateriales!A:E,5,0),0)*N4844/1000</f>
        <v>0</v>
      </c>
      <c r="X4844" s="6">
        <f>+IF(W4844=0,0,T4844/W4844)</f>
        <v>0</v>
      </c>
      <c r="Y4844" s="1" t="str">
        <f>MID(L4844,14,1)</f>
        <v/>
      </c>
      <c r="Z4844" s="2" t="str">
        <f>IF(IFERROR(FIND("PUL",M4844,1),0)&gt;1,"pulido","no")</f>
        <v>no</v>
      </c>
      <c r="AA4844" s="2" t="str">
        <f>IF(IFERROR(FIND("BIOC",M4844,1),0)&gt;1,"BIOCITY","no")</f>
        <v>no</v>
      </c>
      <c r="AB4844" s="2">
        <f>IFERROR(SEARCH("INT",F4844,1),0)+IFERROR(SEARCH("DEV",F4844,1),0)+IFERROR(SEARCH("FC",F4844,1),0)+IFERROR(SEARCH("USD",F4844,1),0)</f>
        <v>0</v>
      </c>
    </row>
    <row r="4845" spans="20:28" x14ac:dyDescent="0.2">
      <c r="T4845" s="6">
        <f>+S4845*N4845</f>
        <v>0</v>
      </c>
      <c r="U4845" s="6">
        <f>+S4845*Q4845</f>
        <v>0</v>
      </c>
      <c r="V4845" s="1" t="str">
        <f>IF(AB4845=0,IFERROR(VLOOKUP(L4845,[1]listaMateriales!A:K,11,0),"-"),"Sin producto")</f>
        <v>Sin Producto</v>
      </c>
      <c r="W4845" s="6">
        <f>+IF(OR(K4845="27",K4845="28",K4845="29"),VLOOKUP(L4845,[1]listaMateriales!A:E,5,0),0)*N4845/1000</f>
        <v>0</v>
      </c>
      <c r="X4845" s="6">
        <f>+IF(W4845=0,0,T4845/W4845)</f>
        <v>0</v>
      </c>
      <c r="Y4845" s="1" t="str">
        <f>MID(L4845,14,1)</f>
        <v/>
      </c>
      <c r="Z4845" s="2" t="str">
        <f>IF(IFERROR(FIND("PUL",M4845,1),0)&gt;1,"pulido","no")</f>
        <v>no</v>
      </c>
      <c r="AA4845" s="2" t="str">
        <f>IF(IFERROR(FIND("BIOC",M4845,1),0)&gt;1,"BIOCITY","no")</f>
        <v>no</v>
      </c>
      <c r="AB4845" s="2">
        <f>IFERROR(SEARCH("INT",F4845,1),0)+IFERROR(SEARCH("DEV",F4845,1),0)+IFERROR(SEARCH("FC",F4845,1),0)+IFERROR(SEARCH("USD",F4845,1),0)</f>
        <v>0</v>
      </c>
    </row>
    <row r="4846" spans="20:28" x14ac:dyDescent="0.2">
      <c r="T4846" s="6">
        <f>+S4846*N4846</f>
        <v>0</v>
      </c>
      <c r="U4846" s="6">
        <f>+S4846*Q4846</f>
        <v>0</v>
      </c>
      <c r="V4846" s="1" t="str">
        <f>IF(AB4846=0,IFERROR(VLOOKUP(L4846,[1]listaMateriales!A:K,11,0),"-"),"Sin producto")</f>
        <v>Sin Producto</v>
      </c>
      <c r="W4846" s="6">
        <f>+IF(OR(K4846="27",K4846="28",K4846="29"),VLOOKUP(L4846,[1]listaMateriales!A:E,5,0),0)*N4846/1000</f>
        <v>0</v>
      </c>
      <c r="X4846" s="6">
        <f>+IF(W4846=0,0,T4846/W4846)</f>
        <v>0</v>
      </c>
      <c r="Y4846" s="1" t="str">
        <f>MID(L4846,14,1)</f>
        <v/>
      </c>
      <c r="Z4846" s="2" t="str">
        <f>IF(IFERROR(FIND("PUL",M4846,1),0)&gt;1,"pulido","no")</f>
        <v>no</v>
      </c>
      <c r="AA4846" s="2" t="str">
        <f>IF(IFERROR(FIND("BIOC",M4846,1),0)&gt;1,"BIOCITY","no")</f>
        <v>no</v>
      </c>
      <c r="AB4846" s="2">
        <f>IFERROR(SEARCH("INT",F4846,1),0)+IFERROR(SEARCH("DEV",F4846,1),0)+IFERROR(SEARCH("FC",F4846,1),0)+IFERROR(SEARCH("USD",F4846,1),0)</f>
        <v>0</v>
      </c>
    </row>
    <row r="4847" spans="20:28" x14ac:dyDescent="0.2">
      <c r="T4847" s="6">
        <f>+S4847*N4847</f>
        <v>0</v>
      </c>
      <c r="U4847" s="6">
        <f>+S4847*Q4847</f>
        <v>0</v>
      </c>
      <c r="V4847" s="1" t="str">
        <f>IF(AB4847=0,IFERROR(VLOOKUP(L4847,[1]listaMateriales!A:K,11,0),"-"),"Sin producto")</f>
        <v>Sin Producto</v>
      </c>
      <c r="W4847" s="6">
        <f>+IF(OR(K4847="27",K4847="28",K4847="29"),VLOOKUP(L4847,[1]listaMateriales!A:E,5,0),0)*N4847/1000</f>
        <v>0</v>
      </c>
      <c r="X4847" s="6">
        <f>+IF(W4847=0,0,T4847/W4847)</f>
        <v>0</v>
      </c>
      <c r="Y4847" s="1" t="str">
        <f>MID(L4847,14,1)</f>
        <v/>
      </c>
      <c r="Z4847" s="2" t="str">
        <f>IF(IFERROR(FIND("PUL",M4847,1),0)&gt;1,"pulido","no")</f>
        <v>no</v>
      </c>
      <c r="AA4847" s="2" t="str">
        <f>IF(IFERROR(FIND("BIOC",M4847,1),0)&gt;1,"BIOCITY","no")</f>
        <v>no</v>
      </c>
      <c r="AB4847" s="2">
        <f>IFERROR(SEARCH("INT",F4847,1),0)+IFERROR(SEARCH("DEV",F4847,1),0)+IFERROR(SEARCH("FC",F4847,1),0)+IFERROR(SEARCH("USD",F4847,1),0)</f>
        <v>0</v>
      </c>
    </row>
    <row r="4848" spans="20:28" x14ac:dyDescent="0.2">
      <c r="T4848" s="6">
        <f>+S4848*N4848</f>
        <v>0</v>
      </c>
      <c r="U4848" s="6">
        <f>+S4848*Q4848</f>
        <v>0</v>
      </c>
      <c r="V4848" s="1" t="str">
        <f>IF(AB4848=0,IFERROR(VLOOKUP(L4848,[1]listaMateriales!A:K,11,0),"-"),"Sin producto")</f>
        <v>Sin Producto</v>
      </c>
      <c r="W4848" s="6">
        <f>+IF(OR(K4848="27",K4848="28",K4848="29"),VLOOKUP(L4848,[1]listaMateriales!A:E,5,0),0)*N4848/1000</f>
        <v>0</v>
      </c>
      <c r="X4848" s="6">
        <f>+IF(W4848=0,0,T4848/W4848)</f>
        <v>0</v>
      </c>
      <c r="Y4848" s="1" t="str">
        <f>MID(L4848,14,1)</f>
        <v/>
      </c>
      <c r="Z4848" s="2" t="str">
        <f>IF(IFERROR(FIND("PUL",M4848,1),0)&gt;1,"pulido","no")</f>
        <v>no</v>
      </c>
      <c r="AA4848" s="2" t="str">
        <f>IF(IFERROR(FIND("BIOC",M4848,1),0)&gt;1,"BIOCITY","no")</f>
        <v>no</v>
      </c>
      <c r="AB4848" s="2">
        <f>IFERROR(SEARCH("INT",F4848,1),0)+IFERROR(SEARCH("DEV",F4848,1),0)+IFERROR(SEARCH("FC",F4848,1),0)+IFERROR(SEARCH("USD",F4848,1),0)</f>
        <v>0</v>
      </c>
    </row>
    <row r="4849" spans="20:28" x14ac:dyDescent="0.2">
      <c r="T4849" s="6">
        <f>+S4849*N4849</f>
        <v>0</v>
      </c>
      <c r="U4849" s="6">
        <f>+S4849*Q4849</f>
        <v>0</v>
      </c>
      <c r="V4849" s="1" t="str">
        <f>IF(AB4849=0,IFERROR(VLOOKUP(L4849,[1]listaMateriales!A:K,11,0),"-"),"Sin producto")</f>
        <v>Sin Producto</v>
      </c>
      <c r="W4849" s="6">
        <f>+IF(OR(K4849="27",K4849="28",K4849="29"),VLOOKUP(L4849,[1]listaMateriales!A:E,5,0),0)*N4849/1000</f>
        <v>0</v>
      </c>
      <c r="X4849" s="6">
        <f>+IF(W4849=0,0,T4849/W4849)</f>
        <v>0</v>
      </c>
      <c r="Y4849" s="1" t="str">
        <f>MID(L4849,14,1)</f>
        <v/>
      </c>
      <c r="Z4849" s="2" t="str">
        <f>IF(IFERROR(FIND("PUL",M4849,1),0)&gt;1,"pulido","no")</f>
        <v>no</v>
      </c>
      <c r="AA4849" s="2" t="str">
        <f>IF(IFERROR(FIND("BIOC",M4849,1),0)&gt;1,"BIOCITY","no")</f>
        <v>no</v>
      </c>
      <c r="AB4849" s="2">
        <f>IFERROR(SEARCH("INT",F4849,1),0)+IFERROR(SEARCH("DEV",F4849,1),0)+IFERROR(SEARCH("FC",F4849,1),0)+IFERROR(SEARCH("USD",F4849,1),0)</f>
        <v>0</v>
      </c>
    </row>
    <row r="4850" spans="20:28" x14ac:dyDescent="0.2">
      <c r="T4850" s="6">
        <f>+S4850*N4850</f>
        <v>0</v>
      </c>
      <c r="U4850" s="6">
        <f>+S4850*Q4850</f>
        <v>0</v>
      </c>
      <c r="V4850" s="1" t="str">
        <f>IF(AB4850=0,IFERROR(VLOOKUP(L4850,[1]listaMateriales!A:K,11,0),"-"),"Sin producto")</f>
        <v>Sin Producto</v>
      </c>
      <c r="W4850" s="6">
        <f>+IF(OR(K4850="27",K4850="28",K4850="29"),VLOOKUP(L4850,[1]listaMateriales!A:E,5,0),0)*N4850/1000</f>
        <v>0</v>
      </c>
      <c r="X4850" s="6">
        <f>+IF(W4850=0,0,T4850/W4850)</f>
        <v>0</v>
      </c>
      <c r="Y4850" s="1" t="str">
        <f>MID(L4850,14,1)</f>
        <v/>
      </c>
      <c r="Z4850" s="2" t="str">
        <f>IF(IFERROR(FIND("PUL",M4850,1),0)&gt;1,"pulido","no")</f>
        <v>no</v>
      </c>
      <c r="AA4850" s="2" t="str">
        <f>IF(IFERROR(FIND("BIOC",M4850,1),0)&gt;1,"BIOCITY","no")</f>
        <v>no</v>
      </c>
      <c r="AB4850" s="2">
        <f>IFERROR(SEARCH("INT",F4850,1),0)+IFERROR(SEARCH("DEV",F4850,1),0)+IFERROR(SEARCH("FC",F4850,1),0)+IFERROR(SEARCH("USD",F4850,1),0)</f>
        <v>0</v>
      </c>
    </row>
    <row r="4851" spans="20:28" x14ac:dyDescent="0.2">
      <c r="T4851" s="6">
        <f>+S4851*N4851</f>
        <v>0</v>
      </c>
      <c r="U4851" s="6">
        <f>+S4851*Q4851</f>
        <v>0</v>
      </c>
      <c r="V4851" s="1" t="str">
        <f>IF(AB4851=0,IFERROR(VLOOKUP(L4851,[1]listaMateriales!A:K,11,0),"-"),"Sin producto")</f>
        <v>Sin Producto</v>
      </c>
      <c r="W4851" s="6">
        <f>+IF(OR(K4851="27",K4851="28",K4851="29"),VLOOKUP(L4851,[1]listaMateriales!A:E,5,0),0)*N4851/1000</f>
        <v>0</v>
      </c>
      <c r="X4851" s="6">
        <f>+IF(W4851=0,0,T4851/W4851)</f>
        <v>0</v>
      </c>
      <c r="Y4851" s="1" t="str">
        <f>MID(L4851,14,1)</f>
        <v/>
      </c>
      <c r="Z4851" s="2" t="str">
        <f>IF(IFERROR(FIND("PUL",M4851,1),0)&gt;1,"pulido","no")</f>
        <v>no</v>
      </c>
      <c r="AA4851" s="2" t="str">
        <f>IF(IFERROR(FIND("BIOC",M4851,1),0)&gt;1,"BIOCITY","no")</f>
        <v>no</v>
      </c>
      <c r="AB4851" s="2">
        <f>IFERROR(SEARCH("INT",F4851,1),0)+IFERROR(SEARCH("DEV",F4851,1),0)+IFERROR(SEARCH("FC",F4851,1),0)+IFERROR(SEARCH("USD",F4851,1),0)</f>
        <v>0</v>
      </c>
    </row>
    <row r="4852" spans="20:28" x14ac:dyDescent="0.2">
      <c r="T4852" s="6">
        <f>+S4852*N4852</f>
        <v>0</v>
      </c>
      <c r="U4852" s="6">
        <f>+S4852*Q4852</f>
        <v>0</v>
      </c>
      <c r="V4852" s="1" t="str">
        <f>IF(AB4852=0,IFERROR(VLOOKUP(L4852,[1]listaMateriales!A:K,11,0),"-"),"Sin producto")</f>
        <v>Sin Producto</v>
      </c>
      <c r="W4852" s="6">
        <f>+IF(OR(K4852="27",K4852="28",K4852="29"),VLOOKUP(L4852,[1]listaMateriales!A:E,5,0),0)*N4852/1000</f>
        <v>0</v>
      </c>
      <c r="X4852" s="6">
        <f>+IF(W4852=0,0,T4852/W4852)</f>
        <v>0</v>
      </c>
      <c r="Y4852" s="1" t="str">
        <f>MID(L4852,14,1)</f>
        <v/>
      </c>
      <c r="Z4852" s="2" t="str">
        <f>IF(IFERROR(FIND("PUL",M4852,1),0)&gt;1,"pulido","no")</f>
        <v>no</v>
      </c>
      <c r="AA4852" s="2" t="str">
        <f>IF(IFERROR(FIND("BIOC",M4852,1),0)&gt;1,"BIOCITY","no")</f>
        <v>no</v>
      </c>
      <c r="AB4852" s="2">
        <f>IFERROR(SEARCH("INT",F4852,1),0)+IFERROR(SEARCH("DEV",F4852,1),0)+IFERROR(SEARCH("FC",F4852,1),0)+IFERROR(SEARCH("USD",F4852,1),0)</f>
        <v>0</v>
      </c>
    </row>
    <row r="4853" spans="20:28" x14ac:dyDescent="0.2">
      <c r="T4853" s="6">
        <f>+S4853*N4853</f>
        <v>0</v>
      </c>
      <c r="U4853" s="6">
        <f>+S4853*Q4853</f>
        <v>0</v>
      </c>
      <c r="V4853" s="1" t="str">
        <f>IF(AB4853=0,IFERROR(VLOOKUP(L4853,[1]listaMateriales!A:K,11,0),"-"),"Sin producto")</f>
        <v>Sin Producto</v>
      </c>
      <c r="W4853" s="6">
        <f>+IF(OR(K4853="27",K4853="28",K4853="29"),VLOOKUP(L4853,[1]listaMateriales!A:E,5,0),0)*N4853/1000</f>
        <v>0</v>
      </c>
      <c r="X4853" s="6">
        <f>+IF(W4853=0,0,T4853/W4853)</f>
        <v>0</v>
      </c>
      <c r="Y4853" s="1" t="str">
        <f>MID(L4853,14,1)</f>
        <v/>
      </c>
      <c r="Z4853" s="2" t="str">
        <f>IF(IFERROR(FIND("PUL",M4853,1),0)&gt;1,"pulido","no")</f>
        <v>no</v>
      </c>
      <c r="AA4853" s="2" t="str">
        <f>IF(IFERROR(FIND("BIOC",M4853,1),0)&gt;1,"BIOCITY","no")</f>
        <v>no</v>
      </c>
      <c r="AB4853" s="2">
        <f>IFERROR(SEARCH("INT",F4853,1),0)+IFERROR(SEARCH("DEV",F4853,1),0)+IFERROR(SEARCH("FC",F4853,1),0)+IFERROR(SEARCH("USD",F4853,1),0)</f>
        <v>0</v>
      </c>
    </row>
    <row r="4854" spans="20:28" x14ac:dyDescent="0.2">
      <c r="T4854" s="6">
        <f>+S4854*N4854</f>
        <v>0</v>
      </c>
      <c r="U4854" s="6">
        <f>+S4854*Q4854</f>
        <v>0</v>
      </c>
      <c r="V4854" s="1" t="str">
        <f>IF(AB4854=0,IFERROR(VLOOKUP(L4854,[1]listaMateriales!A:K,11,0),"-"),"Sin producto")</f>
        <v>Sin Producto</v>
      </c>
      <c r="W4854" s="6">
        <f>+IF(OR(K4854="27",K4854="28",K4854="29"),VLOOKUP(L4854,[1]listaMateriales!A:E,5,0),0)*N4854/1000</f>
        <v>0</v>
      </c>
      <c r="X4854" s="6">
        <f>+IF(W4854=0,0,T4854/W4854)</f>
        <v>0</v>
      </c>
      <c r="Y4854" s="1" t="str">
        <f>MID(L4854,14,1)</f>
        <v/>
      </c>
      <c r="Z4854" s="2" t="str">
        <f>IF(IFERROR(FIND("PUL",M4854,1),0)&gt;1,"pulido","no")</f>
        <v>no</v>
      </c>
      <c r="AA4854" s="2" t="str">
        <f>IF(IFERROR(FIND("BIOC",M4854,1),0)&gt;1,"BIOCITY","no")</f>
        <v>no</v>
      </c>
      <c r="AB4854" s="2">
        <f>IFERROR(SEARCH("INT",F4854,1),0)+IFERROR(SEARCH("DEV",F4854,1),0)+IFERROR(SEARCH("FC",F4854,1),0)+IFERROR(SEARCH("USD",F4854,1),0)</f>
        <v>0</v>
      </c>
    </row>
    <row r="4855" spans="20:28" x14ac:dyDescent="0.2">
      <c r="T4855" s="6">
        <f>+S4855*N4855</f>
        <v>0</v>
      </c>
      <c r="U4855" s="6">
        <f>+S4855*Q4855</f>
        <v>0</v>
      </c>
      <c r="V4855" s="1" t="str">
        <f>IF(AB4855=0,IFERROR(VLOOKUP(L4855,[1]listaMateriales!A:K,11,0),"-"),"Sin producto")</f>
        <v>Sin Producto</v>
      </c>
      <c r="W4855" s="6">
        <f>+IF(OR(K4855="27",K4855="28",K4855="29"),VLOOKUP(L4855,[1]listaMateriales!A:E,5,0),0)*N4855/1000</f>
        <v>0</v>
      </c>
      <c r="X4855" s="6">
        <f>+IF(W4855=0,0,T4855/W4855)</f>
        <v>0</v>
      </c>
      <c r="Y4855" s="1" t="str">
        <f>MID(L4855,14,1)</f>
        <v/>
      </c>
      <c r="Z4855" s="2" t="str">
        <f>IF(IFERROR(FIND("PUL",M4855,1),0)&gt;1,"pulido","no")</f>
        <v>no</v>
      </c>
      <c r="AA4855" s="2" t="str">
        <f>IF(IFERROR(FIND("BIOC",M4855,1),0)&gt;1,"BIOCITY","no")</f>
        <v>no</v>
      </c>
      <c r="AB4855" s="2">
        <f>IFERROR(SEARCH("INT",F4855,1),0)+IFERROR(SEARCH("DEV",F4855,1),0)+IFERROR(SEARCH("FC",F4855,1),0)+IFERROR(SEARCH("USD",F4855,1),0)</f>
        <v>0</v>
      </c>
    </row>
    <row r="4856" spans="20:28" x14ac:dyDescent="0.2">
      <c r="T4856" s="6">
        <f>+S4856*N4856</f>
        <v>0</v>
      </c>
      <c r="U4856" s="6">
        <f>+S4856*Q4856</f>
        <v>0</v>
      </c>
      <c r="V4856" s="1" t="str">
        <f>IF(AB4856=0,IFERROR(VLOOKUP(L4856,[1]listaMateriales!A:K,11,0),"-"),"Sin producto")</f>
        <v>Sin Producto</v>
      </c>
      <c r="W4856" s="6">
        <f>+IF(OR(K4856="27",K4856="28",K4856="29"),VLOOKUP(L4856,[1]listaMateriales!A:E,5,0),0)*N4856/1000</f>
        <v>0</v>
      </c>
      <c r="X4856" s="6">
        <f>+IF(W4856=0,0,T4856/W4856)</f>
        <v>0</v>
      </c>
      <c r="Y4856" s="1" t="str">
        <f>MID(L4856,14,1)</f>
        <v/>
      </c>
      <c r="Z4856" s="2" t="str">
        <f>IF(IFERROR(FIND("PUL",M4856,1),0)&gt;1,"pulido","no")</f>
        <v>no</v>
      </c>
      <c r="AA4856" s="2" t="str">
        <f>IF(IFERROR(FIND("BIOC",M4856,1),0)&gt;1,"BIOCITY","no")</f>
        <v>no</v>
      </c>
      <c r="AB4856" s="2">
        <f>IFERROR(SEARCH("INT",F4856,1),0)+IFERROR(SEARCH("DEV",F4856,1),0)+IFERROR(SEARCH("FC",F4856,1),0)+IFERROR(SEARCH("USD",F4856,1),0)</f>
        <v>0</v>
      </c>
    </row>
    <row r="4857" spans="20:28" x14ac:dyDescent="0.2">
      <c r="T4857" s="6">
        <f>+S4857*N4857</f>
        <v>0</v>
      </c>
      <c r="U4857" s="6">
        <f>+S4857*Q4857</f>
        <v>0</v>
      </c>
      <c r="V4857" s="1" t="str">
        <f>IF(AB4857=0,IFERROR(VLOOKUP(L4857,[1]listaMateriales!A:K,11,0),"-"),"Sin producto")</f>
        <v>Sin Producto</v>
      </c>
      <c r="W4857" s="6">
        <f>+IF(OR(K4857="27",K4857="28",K4857="29"),VLOOKUP(L4857,[1]listaMateriales!A:E,5,0),0)*N4857/1000</f>
        <v>0</v>
      </c>
      <c r="X4857" s="6">
        <f>+IF(W4857=0,0,T4857/W4857)</f>
        <v>0</v>
      </c>
      <c r="Y4857" s="1" t="str">
        <f>MID(L4857,14,1)</f>
        <v/>
      </c>
      <c r="Z4857" s="2" t="str">
        <f>IF(IFERROR(FIND("PUL",M4857,1),0)&gt;1,"pulido","no")</f>
        <v>no</v>
      </c>
      <c r="AA4857" s="2" t="str">
        <f>IF(IFERROR(FIND("BIOC",M4857,1),0)&gt;1,"BIOCITY","no")</f>
        <v>no</v>
      </c>
      <c r="AB4857" s="2">
        <f>IFERROR(SEARCH("INT",F4857,1),0)+IFERROR(SEARCH("DEV",F4857,1),0)+IFERROR(SEARCH("FC",F4857,1),0)+IFERROR(SEARCH("USD",F4857,1),0)</f>
        <v>0</v>
      </c>
    </row>
    <row r="4858" spans="20:28" x14ac:dyDescent="0.2">
      <c r="T4858" s="6">
        <f>+S4858*N4858</f>
        <v>0</v>
      </c>
      <c r="U4858" s="6">
        <f>+S4858*Q4858</f>
        <v>0</v>
      </c>
      <c r="V4858" s="1" t="str">
        <f>IF(AB4858=0,IFERROR(VLOOKUP(L4858,[1]listaMateriales!A:K,11,0),"-"),"Sin producto")</f>
        <v>Sin Producto</v>
      </c>
      <c r="W4858" s="6">
        <f>+IF(OR(K4858="27",K4858="28",K4858="29"),VLOOKUP(L4858,[1]listaMateriales!A:E,5,0),0)*N4858/1000</f>
        <v>0</v>
      </c>
      <c r="X4858" s="6">
        <f>+IF(W4858=0,0,T4858/W4858)</f>
        <v>0</v>
      </c>
      <c r="Y4858" s="1" t="str">
        <f>MID(L4858,14,1)</f>
        <v/>
      </c>
      <c r="Z4858" s="2" t="str">
        <f>IF(IFERROR(FIND("PUL",M4858,1),0)&gt;1,"pulido","no")</f>
        <v>no</v>
      </c>
      <c r="AA4858" s="2" t="str">
        <f>IF(IFERROR(FIND("BIOC",M4858,1),0)&gt;1,"BIOCITY","no")</f>
        <v>no</v>
      </c>
      <c r="AB4858" s="2">
        <f>IFERROR(SEARCH("INT",F4858,1),0)+IFERROR(SEARCH("DEV",F4858,1),0)+IFERROR(SEARCH("FC",F4858,1),0)+IFERROR(SEARCH("USD",F4858,1),0)</f>
        <v>0</v>
      </c>
    </row>
    <row r="4859" spans="20:28" x14ac:dyDescent="0.2">
      <c r="T4859" s="6">
        <f>+S4859*N4859</f>
        <v>0</v>
      </c>
      <c r="U4859" s="6">
        <f>+S4859*Q4859</f>
        <v>0</v>
      </c>
      <c r="V4859" s="1" t="str">
        <f>IF(AB4859=0,IFERROR(VLOOKUP(L4859,[1]listaMateriales!A:K,11,0),"-"),"Sin producto")</f>
        <v>Sin Producto</v>
      </c>
      <c r="W4859" s="6">
        <f>+IF(OR(K4859="27",K4859="28",K4859="29"),VLOOKUP(L4859,[1]listaMateriales!A:E,5,0),0)*N4859/1000</f>
        <v>0</v>
      </c>
      <c r="X4859" s="6">
        <f>+IF(W4859=0,0,T4859/W4859)</f>
        <v>0</v>
      </c>
      <c r="Y4859" s="1" t="str">
        <f>MID(L4859,14,1)</f>
        <v/>
      </c>
      <c r="Z4859" s="2" t="str">
        <f>IF(IFERROR(FIND("PUL",M4859,1),0)&gt;1,"pulido","no")</f>
        <v>no</v>
      </c>
      <c r="AA4859" s="2" t="str">
        <f>IF(IFERROR(FIND("BIOC",M4859,1),0)&gt;1,"BIOCITY","no")</f>
        <v>no</v>
      </c>
      <c r="AB4859" s="2">
        <f>IFERROR(SEARCH("INT",F4859,1),0)+IFERROR(SEARCH("DEV",F4859,1),0)+IFERROR(SEARCH("FC",F4859,1),0)+IFERROR(SEARCH("USD",F4859,1),0)</f>
        <v>0</v>
      </c>
    </row>
    <row r="4860" spans="20:28" x14ac:dyDescent="0.2">
      <c r="T4860" s="6">
        <f>+S4860*N4860</f>
        <v>0</v>
      </c>
      <c r="U4860" s="6">
        <f>+S4860*Q4860</f>
        <v>0</v>
      </c>
      <c r="V4860" s="1" t="str">
        <f>IF(AB4860=0,IFERROR(VLOOKUP(L4860,[1]listaMateriales!A:K,11,0),"-"),"Sin producto")</f>
        <v>Sin Producto</v>
      </c>
      <c r="W4860" s="6">
        <f>+IF(OR(K4860="27",K4860="28",K4860="29"),VLOOKUP(L4860,[1]listaMateriales!A:E,5,0),0)*N4860/1000</f>
        <v>0</v>
      </c>
      <c r="X4860" s="6">
        <f>+IF(W4860=0,0,T4860/W4860)</f>
        <v>0</v>
      </c>
      <c r="Y4860" s="1" t="str">
        <f>MID(L4860,14,1)</f>
        <v/>
      </c>
      <c r="Z4860" s="2" t="str">
        <f>IF(IFERROR(FIND("PUL",M4860,1),0)&gt;1,"pulido","no")</f>
        <v>no</v>
      </c>
      <c r="AA4860" s="2" t="str">
        <f>IF(IFERROR(FIND("BIOC",M4860,1),0)&gt;1,"BIOCITY","no")</f>
        <v>no</v>
      </c>
      <c r="AB4860" s="2">
        <f>IFERROR(SEARCH("INT",F4860,1),0)+IFERROR(SEARCH("DEV",F4860,1),0)+IFERROR(SEARCH("FC",F4860,1),0)+IFERROR(SEARCH("USD",F4860,1),0)</f>
        <v>0</v>
      </c>
    </row>
    <row r="4861" spans="20:28" x14ac:dyDescent="0.2">
      <c r="T4861" s="6">
        <f>+S4861*N4861</f>
        <v>0</v>
      </c>
      <c r="U4861" s="6">
        <f>+S4861*Q4861</f>
        <v>0</v>
      </c>
      <c r="V4861" s="1" t="str">
        <f>IF(AB4861=0,IFERROR(VLOOKUP(L4861,[1]listaMateriales!A:K,11,0),"-"),"Sin producto")</f>
        <v>Sin Producto</v>
      </c>
      <c r="W4861" s="6">
        <f>+IF(OR(K4861="27",K4861="28",K4861="29"),VLOOKUP(L4861,[1]listaMateriales!A:E,5,0),0)*N4861/1000</f>
        <v>0</v>
      </c>
      <c r="X4861" s="6">
        <f>+IF(W4861=0,0,T4861/W4861)</f>
        <v>0</v>
      </c>
      <c r="Y4861" s="1" t="str">
        <f>MID(L4861,14,1)</f>
        <v/>
      </c>
      <c r="Z4861" s="2" t="str">
        <f>IF(IFERROR(FIND("PUL",M4861,1),0)&gt;1,"pulido","no")</f>
        <v>no</v>
      </c>
      <c r="AA4861" s="2" t="str">
        <f>IF(IFERROR(FIND("BIOC",M4861,1),0)&gt;1,"BIOCITY","no")</f>
        <v>no</v>
      </c>
      <c r="AB4861" s="2">
        <f>IFERROR(SEARCH("INT",F4861,1),0)+IFERROR(SEARCH("DEV",F4861,1),0)+IFERROR(SEARCH("FC",F4861,1),0)+IFERROR(SEARCH("USD",F4861,1),0)</f>
        <v>0</v>
      </c>
    </row>
    <row r="4862" spans="20:28" x14ac:dyDescent="0.2">
      <c r="T4862" s="6">
        <f>+S4862*N4862</f>
        <v>0</v>
      </c>
      <c r="U4862" s="6">
        <f>+S4862*Q4862</f>
        <v>0</v>
      </c>
      <c r="V4862" s="1" t="str">
        <f>IF(AB4862=0,IFERROR(VLOOKUP(L4862,[1]listaMateriales!A:K,11,0),"-"),"Sin producto")</f>
        <v>Sin Producto</v>
      </c>
      <c r="W4862" s="6">
        <f>+IF(OR(K4862="27",K4862="28",K4862="29"),VLOOKUP(L4862,[1]listaMateriales!A:E,5,0),0)*N4862/1000</f>
        <v>0</v>
      </c>
      <c r="X4862" s="6">
        <f>+IF(W4862=0,0,T4862/W4862)</f>
        <v>0</v>
      </c>
      <c r="Y4862" s="1" t="str">
        <f>MID(L4862,14,1)</f>
        <v/>
      </c>
      <c r="Z4862" s="2" t="str">
        <f>IF(IFERROR(FIND("PUL",M4862,1),0)&gt;1,"pulido","no")</f>
        <v>no</v>
      </c>
      <c r="AA4862" s="2" t="str">
        <f>IF(IFERROR(FIND("BIOC",M4862,1),0)&gt;1,"BIOCITY","no")</f>
        <v>no</v>
      </c>
      <c r="AB4862" s="2">
        <f>IFERROR(SEARCH("INT",F4862,1),0)+IFERROR(SEARCH("DEV",F4862,1),0)+IFERROR(SEARCH("FC",F4862,1),0)+IFERROR(SEARCH("USD",F4862,1),0)</f>
        <v>0</v>
      </c>
    </row>
    <row r="4863" spans="20:28" x14ac:dyDescent="0.2">
      <c r="T4863" s="6">
        <f>+S4863*N4863</f>
        <v>0</v>
      </c>
      <c r="U4863" s="6">
        <f>+S4863*Q4863</f>
        <v>0</v>
      </c>
      <c r="V4863" s="1" t="str">
        <f>IF(AB4863=0,IFERROR(VLOOKUP(L4863,[1]listaMateriales!A:K,11,0),"-"),"Sin producto")</f>
        <v>Sin Producto</v>
      </c>
      <c r="W4863" s="6">
        <f>+IF(OR(K4863="27",K4863="28",K4863="29"),VLOOKUP(L4863,[1]listaMateriales!A:E,5,0),0)*N4863/1000</f>
        <v>0</v>
      </c>
      <c r="X4863" s="6">
        <f>+IF(W4863=0,0,T4863/W4863)</f>
        <v>0</v>
      </c>
      <c r="Y4863" s="1" t="str">
        <f>MID(L4863,14,1)</f>
        <v/>
      </c>
      <c r="Z4863" s="2" t="str">
        <f>IF(IFERROR(FIND("PUL",M4863,1),0)&gt;1,"pulido","no")</f>
        <v>no</v>
      </c>
      <c r="AA4863" s="2" t="str">
        <f>IF(IFERROR(FIND("BIOC",M4863,1),0)&gt;1,"BIOCITY","no")</f>
        <v>no</v>
      </c>
      <c r="AB4863" s="2">
        <f>IFERROR(SEARCH("INT",F4863,1),0)+IFERROR(SEARCH("DEV",F4863,1),0)+IFERROR(SEARCH("FC",F4863,1),0)+IFERROR(SEARCH("USD",F4863,1),0)</f>
        <v>0</v>
      </c>
    </row>
    <row r="4864" spans="20:28" x14ac:dyDescent="0.2">
      <c r="T4864" s="6">
        <f>+S4864*N4864</f>
        <v>0</v>
      </c>
      <c r="U4864" s="6">
        <f>+S4864*Q4864</f>
        <v>0</v>
      </c>
      <c r="V4864" s="1" t="str">
        <f>IF(AB4864=0,IFERROR(VLOOKUP(L4864,[1]listaMateriales!A:K,11,0),"-"),"Sin producto")</f>
        <v>Sin Producto</v>
      </c>
      <c r="W4864" s="6">
        <f>+IF(OR(K4864="27",K4864="28",K4864="29"),VLOOKUP(L4864,[1]listaMateriales!A:E,5,0),0)*N4864/1000</f>
        <v>0</v>
      </c>
      <c r="X4864" s="6">
        <f>+IF(W4864=0,0,T4864/W4864)</f>
        <v>0</v>
      </c>
      <c r="Y4864" s="1" t="str">
        <f>MID(L4864,14,1)</f>
        <v/>
      </c>
      <c r="Z4864" s="2" t="str">
        <f>IF(IFERROR(FIND("PUL",M4864,1),0)&gt;1,"pulido","no")</f>
        <v>no</v>
      </c>
      <c r="AA4864" s="2" t="str">
        <f>IF(IFERROR(FIND("BIOC",M4864,1),0)&gt;1,"BIOCITY","no")</f>
        <v>no</v>
      </c>
      <c r="AB4864" s="2">
        <f>IFERROR(SEARCH("INT",F4864,1),0)+IFERROR(SEARCH("DEV",F4864,1),0)+IFERROR(SEARCH("FC",F4864,1),0)+IFERROR(SEARCH("USD",F4864,1),0)</f>
        <v>0</v>
      </c>
    </row>
    <row r="4865" spans="20:28" x14ac:dyDescent="0.2">
      <c r="T4865" s="6">
        <f>+S4865*N4865</f>
        <v>0</v>
      </c>
      <c r="U4865" s="6">
        <f>+S4865*Q4865</f>
        <v>0</v>
      </c>
      <c r="V4865" s="1" t="str">
        <f>IF(AB4865=0,IFERROR(VLOOKUP(L4865,[1]listaMateriales!A:K,11,0),"-"),"Sin producto")</f>
        <v>Sin Producto</v>
      </c>
      <c r="W4865" s="6">
        <f>+IF(OR(K4865="27",K4865="28",K4865="29"),VLOOKUP(L4865,[1]listaMateriales!A:E,5,0),0)*N4865/1000</f>
        <v>0</v>
      </c>
      <c r="X4865" s="6">
        <f>+IF(W4865=0,0,T4865/W4865)</f>
        <v>0</v>
      </c>
      <c r="Y4865" s="1" t="str">
        <f>MID(L4865,14,1)</f>
        <v/>
      </c>
      <c r="Z4865" s="2" t="str">
        <f>IF(IFERROR(FIND("PUL",M4865,1),0)&gt;1,"pulido","no")</f>
        <v>no</v>
      </c>
      <c r="AA4865" s="2" t="str">
        <f>IF(IFERROR(FIND("BIOC",M4865,1),0)&gt;1,"BIOCITY","no")</f>
        <v>no</v>
      </c>
      <c r="AB4865" s="2">
        <f>IFERROR(SEARCH("INT",F4865,1),0)+IFERROR(SEARCH("DEV",F4865,1),0)+IFERROR(SEARCH("FC",F4865,1),0)+IFERROR(SEARCH("USD",F4865,1),0)</f>
        <v>0</v>
      </c>
    </row>
    <row r="4866" spans="20:28" x14ac:dyDescent="0.2">
      <c r="T4866" s="6">
        <f>+S4866*N4866</f>
        <v>0</v>
      </c>
      <c r="U4866" s="6">
        <f>+S4866*Q4866</f>
        <v>0</v>
      </c>
      <c r="V4866" s="1" t="str">
        <f>IF(AB4866=0,IFERROR(VLOOKUP(L4866,[1]listaMateriales!A:K,11,0),"-"),"Sin producto")</f>
        <v>Sin Producto</v>
      </c>
      <c r="W4866" s="6">
        <f>+IF(OR(K4866="27",K4866="28",K4866="29"),VLOOKUP(L4866,[1]listaMateriales!A:E,5,0),0)*N4866/1000</f>
        <v>0</v>
      </c>
      <c r="X4866" s="6">
        <f>+IF(W4866=0,0,T4866/W4866)</f>
        <v>0</v>
      </c>
      <c r="Y4866" s="1" t="str">
        <f>MID(L4866,14,1)</f>
        <v/>
      </c>
      <c r="Z4866" s="2" t="str">
        <f>IF(IFERROR(FIND("PUL",M4866,1),0)&gt;1,"pulido","no")</f>
        <v>no</v>
      </c>
      <c r="AA4866" s="2" t="str">
        <f>IF(IFERROR(FIND("BIOC",M4866,1),0)&gt;1,"BIOCITY","no")</f>
        <v>no</v>
      </c>
      <c r="AB4866" s="2">
        <f>IFERROR(SEARCH("INT",F4866,1),0)+IFERROR(SEARCH("DEV",F4866,1),0)+IFERROR(SEARCH("FC",F4866,1),0)+IFERROR(SEARCH("USD",F4866,1),0)</f>
        <v>0</v>
      </c>
    </row>
    <row r="4867" spans="20:28" x14ac:dyDescent="0.2">
      <c r="T4867" s="6">
        <f>+S4867*N4867</f>
        <v>0</v>
      </c>
      <c r="U4867" s="6">
        <f>+S4867*Q4867</f>
        <v>0</v>
      </c>
      <c r="V4867" s="1" t="str">
        <f>IF(AB4867=0,IFERROR(VLOOKUP(L4867,[1]listaMateriales!A:K,11,0),"-"),"Sin producto")</f>
        <v>Sin Producto</v>
      </c>
      <c r="W4867" s="6">
        <f>+IF(OR(K4867="27",K4867="28",K4867="29"),VLOOKUP(L4867,[1]listaMateriales!A:E,5,0),0)*N4867/1000</f>
        <v>0</v>
      </c>
      <c r="X4867" s="6">
        <f>+IF(W4867=0,0,T4867/W4867)</f>
        <v>0</v>
      </c>
      <c r="Y4867" s="1" t="str">
        <f>MID(L4867,14,1)</f>
        <v/>
      </c>
      <c r="Z4867" s="2" t="str">
        <f>IF(IFERROR(FIND("PUL",M4867,1),0)&gt;1,"pulido","no")</f>
        <v>no</v>
      </c>
      <c r="AA4867" s="2" t="str">
        <f>IF(IFERROR(FIND("BIOC",M4867,1),0)&gt;1,"BIOCITY","no")</f>
        <v>no</v>
      </c>
      <c r="AB4867" s="2">
        <f>IFERROR(SEARCH("INT",F4867,1),0)+IFERROR(SEARCH("DEV",F4867,1),0)+IFERROR(SEARCH("FC",F4867,1),0)+IFERROR(SEARCH("USD",F4867,1),0)</f>
        <v>0</v>
      </c>
    </row>
    <row r="4868" spans="20:28" x14ac:dyDescent="0.2">
      <c r="T4868" s="6">
        <f>+S4868*N4868</f>
        <v>0</v>
      </c>
      <c r="U4868" s="6">
        <f>+S4868*Q4868</f>
        <v>0</v>
      </c>
      <c r="V4868" s="1" t="str">
        <f>IF(AB4868=0,IFERROR(VLOOKUP(L4868,[1]listaMateriales!A:K,11,0),"-"),"Sin producto")</f>
        <v>Sin Producto</v>
      </c>
      <c r="W4868" s="6">
        <f>+IF(OR(K4868="27",K4868="28",K4868="29"),VLOOKUP(L4868,[1]listaMateriales!A:E,5,0),0)*N4868/1000</f>
        <v>0</v>
      </c>
      <c r="X4868" s="6">
        <f>+IF(W4868=0,0,T4868/W4868)</f>
        <v>0</v>
      </c>
      <c r="Y4868" s="1" t="str">
        <f>MID(L4868,14,1)</f>
        <v/>
      </c>
      <c r="Z4868" s="2" t="str">
        <f>IF(IFERROR(FIND("PUL",M4868,1),0)&gt;1,"pulido","no")</f>
        <v>no</v>
      </c>
      <c r="AA4868" s="2" t="str">
        <f>IF(IFERROR(FIND("BIOC",M4868,1),0)&gt;1,"BIOCITY","no")</f>
        <v>no</v>
      </c>
      <c r="AB4868" s="2">
        <f>IFERROR(SEARCH("INT",F4868,1),0)+IFERROR(SEARCH("DEV",F4868,1),0)+IFERROR(SEARCH("FC",F4868,1),0)+IFERROR(SEARCH("USD",F4868,1),0)</f>
        <v>0</v>
      </c>
    </row>
    <row r="4869" spans="20:28" x14ac:dyDescent="0.2">
      <c r="T4869" s="6">
        <f>+S4869*N4869</f>
        <v>0</v>
      </c>
      <c r="U4869" s="6">
        <f>+S4869*Q4869</f>
        <v>0</v>
      </c>
      <c r="V4869" s="1" t="str">
        <f>IF(AB4869=0,IFERROR(VLOOKUP(L4869,[1]listaMateriales!A:K,11,0),"-"),"Sin producto")</f>
        <v>Sin Producto</v>
      </c>
      <c r="W4869" s="6">
        <f>+IF(OR(K4869="27",K4869="28",K4869="29"),VLOOKUP(L4869,[1]listaMateriales!A:E,5,0),0)*N4869/1000</f>
        <v>0</v>
      </c>
      <c r="X4869" s="6">
        <f>+IF(W4869=0,0,T4869/W4869)</f>
        <v>0</v>
      </c>
      <c r="Y4869" s="1" t="str">
        <f>MID(L4869,14,1)</f>
        <v/>
      </c>
      <c r="Z4869" s="2" t="str">
        <f>IF(IFERROR(FIND("PUL",M4869,1),0)&gt;1,"pulido","no")</f>
        <v>no</v>
      </c>
      <c r="AA4869" s="2" t="str">
        <f>IF(IFERROR(FIND("BIOC",M4869,1),0)&gt;1,"BIOCITY","no")</f>
        <v>no</v>
      </c>
      <c r="AB4869" s="2">
        <f>IFERROR(SEARCH("INT",F4869,1),0)+IFERROR(SEARCH("DEV",F4869,1),0)+IFERROR(SEARCH("FC",F4869,1),0)+IFERROR(SEARCH("USD",F4869,1),0)</f>
        <v>0</v>
      </c>
    </row>
    <row r="4870" spans="20:28" x14ac:dyDescent="0.2">
      <c r="T4870" s="6">
        <f>+S4870*N4870</f>
        <v>0</v>
      </c>
      <c r="U4870" s="6">
        <f>+S4870*Q4870</f>
        <v>0</v>
      </c>
      <c r="V4870" s="1" t="str">
        <f>IF(AB4870=0,IFERROR(VLOOKUP(L4870,[1]listaMateriales!A:K,11,0),"-"),"Sin producto")</f>
        <v>Sin Producto</v>
      </c>
      <c r="W4870" s="6">
        <f>+IF(OR(K4870="27",K4870="28",K4870="29"),VLOOKUP(L4870,[1]listaMateriales!A:E,5,0),0)*N4870/1000</f>
        <v>0</v>
      </c>
      <c r="X4870" s="6">
        <f>+IF(W4870=0,0,T4870/W4870)</f>
        <v>0</v>
      </c>
      <c r="Y4870" s="1" t="str">
        <f>MID(L4870,14,1)</f>
        <v/>
      </c>
      <c r="Z4870" s="2" t="str">
        <f>IF(IFERROR(FIND("PUL",M4870,1),0)&gt;1,"pulido","no")</f>
        <v>no</v>
      </c>
      <c r="AA4870" s="2" t="str">
        <f>IF(IFERROR(FIND("BIOC",M4870,1),0)&gt;1,"BIOCITY","no")</f>
        <v>no</v>
      </c>
      <c r="AB4870" s="2">
        <f>IFERROR(SEARCH("INT",F4870,1),0)+IFERROR(SEARCH("DEV",F4870,1),0)+IFERROR(SEARCH("FC",F4870,1),0)+IFERROR(SEARCH("USD",F4870,1),0)</f>
        <v>0</v>
      </c>
    </row>
    <row r="4871" spans="20:28" x14ac:dyDescent="0.2">
      <c r="T4871" s="6">
        <f>+S4871*N4871</f>
        <v>0</v>
      </c>
      <c r="U4871" s="6">
        <f>+S4871*Q4871</f>
        <v>0</v>
      </c>
      <c r="V4871" s="1" t="str">
        <f>IF(AB4871=0,IFERROR(VLOOKUP(L4871,[1]listaMateriales!A:K,11,0),"-"),"Sin producto")</f>
        <v>Sin Producto</v>
      </c>
      <c r="W4871" s="6">
        <f>+IF(OR(K4871="27",K4871="28",K4871="29"),VLOOKUP(L4871,[1]listaMateriales!A:E,5,0),0)*N4871/1000</f>
        <v>0</v>
      </c>
      <c r="X4871" s="6">
        <f>+IF(W4871=0,0,T4871/W4871)</f>
        <v>0</v>
      </c>
      <c r="Y4871" s="1" t="str">
        <f>MID(L4871,14,1)</f>
        <v/>
      </c>
      <c r="Z4871" s="2" t="str">
        <f>IF(IFERROR(FIND("PUL",M4871,1),0)&gt;1,"pulido","no")</f>
        <v>no</v>
      </c>
      <c r="AA4871" s="2" t="str">
        <f>IF(IFERROR(FIND("BIOC",M4871,1),0)&gt;1,"BIOCITY","no")</f>
        <v>no</v>
      </c>
      <c r="AB4871" s="2">
        <f>IFERROR(SEARCH("INT",F4871,1),0)+IFERROR(SEARCH("DEV",F4871,1),0)+IFERROR(SEARCH("FC",F4871,1),0)+IFERROR(SEARCH("USD",F4871,1),0)</f>
        <v>0</v>
      </c>
    </row>
    <row r="4872" spans="20:28" x14ac:dyDescent="0.2">
      <c r="T4872" s="6">
        <f>+S4872*N4872</f>
        <v>0</v>
      </c>
      <c r="U4872" s="6">
        <f>+S4872*Q4872</f>
        <v>0</v>
      </c>
      <c r="V4872" s="1" t="str">
        <f>IF(AB4872=0,IFERROR(VLOOKUP(L4872,[1]listaMateriales!A:K,11,0),"-"),"Sin producto")</f>
        <v>Sin Producto</v>
      </c>
      <c r="W4872" s="6">
        <f>+IF(OR(K4872="27",K4872="28",K4872="29"),VLOOKUP(L4872,[1]listaMateriales!A:E,5,0),0)*N4872/1000</f>
        <v>0</v>
      </c>
      <c r="X4872" s="6">
        <f>+IF(W4872=0,0,T4872/W4872)</f>
        <v>0</v>
      </c>
      <c r="Y4872" s="1" t="str">
        <f>MID(L4872,14,1)</f>
        <v/>
      </c>
      <c r="Z4872" s="2" t="str">
        <f>IF(IFERROR(FIND("PUL",M4872,1),0)&gt;1,"pulido","no")</f>
        <v>no</v>
      </c>
      <c r="AA4872" s="2" t="str">
        <f>IF(IFERROR(FIND("BIOC",M4872,1),0)&gt;1,"BIOCITY","no")</f>
        <v>no</v>
      </c>
      <c r="AB4872" s="2">
        <f>IFERROR(SEARCH("INT",F4872,1),0)+IFERROR(SEARCH("DEV",F4872,1),0)+IFERROR(SEARCH("FC",F4872,1),0)+IFERROR(SEARCH("USD",F4872,1),0)</f>
        <v>0</v>
      </c>
    </row>
    <row r="4873" spans="20:28" x14ac:dyDescent="0.2">
      <c r="T4873" s="6">
        <f>+S4873*N4873</f>
        <v>0</v>
      </c>
      <c r="U4873" s="6">
        <f>+S4873*Q4873</f>
        <v>0</v>
      </c>
      <c r="V4873" s="1" t="str">
        <f>IF(AB4873=0,IFERROR(VLOOKUP(L4873,[1]listaMateriales!A:K,11,0),"-"),"Sin producto")</f>
        <v>Sin Producto</v>
      </c>
      <c r="W4873" s="6">
        <f>+IF(OR(K4873="27",K4873="28",K4873="29"),VLOOKUP(L4873,[1]listaMateriales!A:E,5,0),0)*N4873/1000</f>
        <v>0</v>
      </c>
      <c r="X4873" s="6">
        <f>+IF(W4873=0,0,T4873/W4873)</f>
        <v>0</v>
      </c>
      <c r="Y4873" s="1" t="str">
        <f>MID(L4873,14,1)</f>
        <v/>
      </c>
      <c r="Z4873" s="2" t="str">
        <f>IF(IFERROR(FIND("PUL",M4873,1),0)&gt;1,"pulido","no")</f>
        <v>no</v>
      </c>
      <c r="AA4873" s="2" t="str">
        <f>IF(IFERROR(FIND("BIOC",M4873,1),0)&gt;1,"BIOCITY","no")</f>
        <v>no</v>
      </c>
      <c r="AB4873" s="2">
        <f>IFERROR(SEARCH("INT",F4873,1),0)+IFERROR(SEARCH("DEV",F4873,1),0)+IFERROR(SEARCH("FC",F4873,1),0)+IFERROR(SEARCH("USD",F4873,1),0)</f>
        <v>0</v>
      </c>
    </row>
    <row r="4874" spans="20:28" x14ac:dyDescent="0.2">
      <c r="T4874" s="6">
        <f>+S4874*N4874</f>
        <v>0</v>
      </c>
      <c r="U4874" s="6">
        <f>+S4874*Q4874</f>
        <v>0</v>
      </c>
      <c r="V4874" s="1" t="str">
        <f>IF(AB4874=0,IFERROR(VLOOKUP(L4874,[1]listaMateriales!A:K,11,0),"-"),"Sin producto")</f>
        <v>Sin Producto</v>
      </c>
      <c r="W4874" s="6">
        <f>+IF(OR(K4874="27",K4874="28",K4874="29"),VLOOKUP(L4874,[1]listaMateriales!A:E,5,0),0)*N4874/1000</f>
        <v>0</v>
      </c>
      <c r="X4874" s="6">
        <f>+IF(W4874=0,0,T4874/W4874)</f>
        <v>0</v>
      </c>
      <c r="Y4874" s="1" t="str">
        <f>MID(L4874,14,1)</f>
        <v/>
      </c>
      <c r="Z4874" s="2" t="str">
        <f>IF(IFERROR(FIND("PUL",M4874,1),0)&gt;1,"pulido","no")</f>
        <v>no</v>
      </c>
      <c r="AA4874" s="2" t="str">
        <f>IF(IFERROR(FIND("BIOC",M4874,1),0)&gt;1,"BIOCITY","no")</f>
        <v>no</v>
      </c>
      <c r="AB4874" s="2">
        <f>IFERROR(SEARCH("INT",F4874,1),0)+IFERROR(SEARCH("DEV",F4874,1),0)+IFERROR(SEARCH("FC",F4874,1),0)+IFERROR(SEARCH("USD",F4874,1),0)</f>
        <v>0</v>
      </c>
    </row>
    <row r="4875" spans="20:28" x14ac:dyDescent="0.2">
      <c r="T4875" s="6">
        <f>+S4875*N4875</f>
        <v>0</v>
      </c>
      <c r="U4875" s="6">
        <f>+S4875*Q4875</f>
        <v>0</v>
      </c>
      <c r="V4875" s="1" t="str">
        <f>IF(AB4875=0,IFERROR(VLOOKUP(L4875,[1]listaMateriales!A:K,11,0),"-"),"Sin producto")</f>
        <v>Sin Producto</v>
      </c>
      <c r="W4875" s="6">
        <f>+IF(OR(K4875="27",K4875="28",K4875="29"),VLOOKUP(L4875,[1]listaMateriales!A:E,5,0),0)*N4875/1000</f>
        <v>0</v>
      </c>
      <c r="X4875" s="6">
        <f>+IF(W4875=0,0,T4875/W4875)</f>
        <v>0</v>
      </c>
      <c r="Y4875" s="1" t="str">
        <f>MID(L4875,14,1)</f>
        <v/>
      </c>
      <c r="Z4875" s="2" t="str">
        <f>IF(IFERROR(FIND("PUL",M4875,1),0)&gt;1,"pulido","no")</f>
        <v>no</v>
      </c>
      <c r="AA4875" s="2" t="str">
        <f>IF(IFERROR(FIND("BIOC",M4875,1),0)&gt;1,"BIOCITY","no")</f>
        <v>no</v>
      </c>
      <c r="AB4875" s="2">
        <f>IFERROR(SEARCH("INT",F4875,1),0)+IFERROR(SEARCH("DEV",F4875,1),0)+IFERROR(SEARCH("FC",F4875,1),0)+IFERROR(SEARCH("USD",F4875,1),0)</f>
        <v>0</v>
      </c>
    </row>
    <row r="4876" spans="20:28" x14ac:dyDescent="0.2">
      <c r="T4876" s="6">
        <f>+S4876*N4876</f>
        <v>0</v>
      </c>
      <c r="U4876" s="6">
        <f>+S4876*Q4876</f>
        <v>0</v>
      </c>
      <c r="V4876" s="1" t="str">
        <f>IF(AB4876=0,IFERROR(VLOOKUP(L4876,[1]listaMateriales!A:K,11,0),"-"),"Sin producto")</f>
        <v>Sin Producto</v>
      </c>
      <c r="W4876" s="6">
        <f>+IF(OR(K4876="27",K4876="28",K4876="29"),VLOOKUP(L4876,[1]listaMateriales!A:E,5,0),0)*N4876/1000</f>
        <v>0</v>
      </c>
      <c r="X4876" s="6">
        <f>+IF(W4876=0,0,T4876/W4876)</f>
        <v>0</v>
      </c>
      <c r="Y4876" s="1" t="str">
        <f>MID(L4876,14,1)</f>
        <v/>
      </c>
      <c r="Z4876" s="2" t="str">
        <f>IF(IFERROR(FIND("PUL",M4876,1),0)&gt;1,"pulido","no")</f>
        <v>no</v>
      </c>
      <c r="AA4876" s="2" t="str">
        <f>IF(IFERROR(FIND("BIOC",M4876,1),0)&gt;1,"BIOCITY","no")</f>
        <v>no</v>
      </c>
      <c r="AB4876" s="2">
        <f>IFERROR(SEARCH("INT",F4876,1),0)+IFERROR(SEARCH("DEV",F4876,1),0)+IFERROR(SEARCH("FC",F4876,1),0)+IFERROR(SEARCH("USD",F4876,1),0)</f>
        <v>0</v>
      </c>
    </row>
    <row r="4877" spans="20:28" x14ac:dyDescent="0.2">
      <c r="T4877" s="6">
        <f>+S4877*N4877</f>
        <v>0</v>
      </c>
      <c r="U4877" s="6">
        <f>+S4877*Q4877</f>
        <v>0</v>
      </c>
      <c r="V4877" s="1" t="str">
        <f>IF(AB4877=0,IFERROR(VLOOKUP(L4877,[1]listaMateriales!A:K,11,0),"-"),"Sin producto")</f>
        <v>Sin Producto</v>
      </c>
      <c r="W4877" s="6">
        <f>+IF(OR(K4877="27",K4877="28",K4877="29"),VLOOKUP(L4877,[1]listaMateriales!A:E,5,0),0)*N4877/1000</f>
        <v>0</v>
      </c>
      <c r="X4877" s="6">
        <f>+IF(W4877=0,0,T4877/W4877)</f>
        <v>0</v>
      </c>
      <c r="Y4877" s="1" t="str">
        <f>MID(L4877,14,1)</f>
        <v/>
      </c>
      <c r="Z4877" s="2" t="str">
        <f>IF(IFERROR(FIND("PUL",M4877,1),0)&gt;1,"pulido","no")</f>
        <v>no</v>
      </c>
      <c r="AA4877" s="2" t="str">
        <f>IF(IFERROR(FIND("BIOC",M4877,1),0)&gt;1,"BIOCITY","no")</f>
        <v>no</v>
      </c>
      <c r="AB4877" s="2">
        <f>IFERROR(SEARCH("INT",F4877,1),0)+IFERROR(SEARCH("DEV",F4877,1),0)+IFERROR(SEARCH("FC",F4877,1),0)+IFERROR(SEARCH("USD",F4877,1),0)</f>
        <v>0</v>
      </c>
    </row>
    <row r="4878" spans="20:28" x14ac:dyDescent="0.2">
      <c r="T4878" s="6">
        <f>+S4878*N4878</f>
        <v>0</v>
      </c>
      <c r="U4878" s="6">
        <f>+S4878*Q4878</f>
        <v>0</v>
      </c>
      <c r="V4878" s="1" t="str">
        <f>IF(AB4878=0,IFERROR(VLOOKUP(L4878,[1]listaMateriales!A:K,11,0),"-"),"Sin producto")</f>
        <v>Sin Producto</v>
      </c>
      <c r="W4878" s="6">
        <f>+IF(OR(K4878="27",K4878="28",K4878="29"),VLOOKUP(L4878,[1]listaMateriales!A:E,5,0),0)*N4878/1000</f>
        <v>0</v>
      </c>
      <c r="X4878" s="6">
        <f>+IF(W4878=0,0,T4878/W4878)</f>
        <v>0</v>
      </c>
      <c r="Y4878" s="1" t="str">
        <f>MID(L4878,14,1)</f>
        <v/>
      </c>
      <c r="Z4878" s="2" t="str">
        <f>IF(IFERROR(FIND("PUL",M4878,1),0)&gt;1,"pulido","no")</f>
        <v>no</v>
      </c>
      <c r="AA4878" s="2" t="str">
        <f>IF(IFERROR(FIND("BIOC",M4878,1),0)&gt;1,"BIOCITY","no")</f>
        <v>no</v>
      </c>
      <c r="AB4878" s="2">
        <f>IFERROR(SEARCH("INT",F4878,1),0)+IFERROR(SEARCH("DEV",F4878,1),0)+IFERROR(SEARCH("FC",F4878,1),0)+IFERROR(SEARCH("USD",F4878,1),0)</f>
        <v>0</v>
      </c>
    </row>
    <row r="4879" spans="20:28" x14ac:dyDescent="0.2">
      <c r="T4879" s="6">
        <f>+S4879*N4879</f>
        <v>0</v>
      </c>
      <c r="U4879" s="6">
        <f>+S4879*Q4879</f>
        <v>0</v>
      </c>
      <c r="V4879" s="1" t="str">
        <f>IF(AB4879=0,IFERROR(VLOOKUP(L4879,[1]listaMateriales!A:K,11,0),"-"),"Sin producto")</f>
        <v>Sin Producto</v>
      </c>
      <c r="W4879" s="6">
        <f>+IF(OR(K4879="27",K4879="28",K4879="29"),VLOOKUP(L4879,[1]listaMateriales!A:E,5,0),0)*N4879/1000</f>
        <v>0</v>
      </c>
      <c r="X4879" s="6">
        <f>+IF(W4879=0,0,T4879/W4879)</f>
        <v>0</v>
      </c>
      <c r="Y4879" s="1" t="str">
        <f>MID(L4879,14,1)</f>
        <v/>
      </c>
      <c r="Z4879" s="2" t="str">
        <f>IF(IFERROR(FIND("PUL",M4879,1),0)&gt;1,"pulido","no")</f>
        <v>no</v>
      </c>
      <c r="AA4879" s="2" t="str">
        <f>IF(IFERROR(FIND("BIOC",M4879,1),0)&gt;1,"BIOCITY","no")</f>
        <v>no</v>
      </c>
      <c r="AB4879" s="2">
        <f>IFERROR(SEARCH("INT",F4879,1),0)+IFERROR(SEARCH("DEV",F4879,1),0)+IFERROR(SEARCH("FC",F4879,1),0)+IFERROR(SEARCH("USD",F4879,1),0)</f>
        <v>0</v>
      </c>
    </row>
    <row r="4880" spans="20:28" x14ac:dyDescent="0.2">
      <c r="T4880" s="6">
        <f>+S4880*N4880</f>
        <v>0</v>
      </c>
      <c r="U4880" s="6">
        <f>+S4880*Q4880</f>
        <v>0</v>
      </c>
      <c r="V4880" s="1" t="str">
        <f>IF(AB4880=0,IFERROR(VLOOKUP(L4880,[1]listaMateriales!A:K,11,0),"-"),"Sin producto")</f>
        <v>Sin Producto</v>
      </c>
      <c r="W4880" s="6">
        <f>+IF(OR(K4880="27",K4880="28",K4880="29"),VLOOKUP(L4880,[1]listaMateriales!A:E,5,0),0)*N4880/1000</f>
        <v>0</v>
      </c>
      <c r="X4880" s="6">
        <f>+IF(W4880=0,0,T4880/W4880)</f>
        <v>0</v>
      </c>
      <c r="Y4880" s="1" t="str">
        <f>MID(L4880,14,1)</f>
        <v/>
      </c>
      <c r="Z4880" s="2" t="str">
        <f>IF(IFERROR(FIND("PUL",M4880,1),0)&gt;1,"pulido","no")</f>
        <v>no</v>
      </c>
      <c r="AA4880" s="2" t="str">
        <f>IF(IFERROR(FIND("BIOC",M4880,1),0)&gt;1,"BIOCITY","no")</f>
        <v>no</v>
      </c>
      <c r="AB4880" s="2">
        <f>IFERROR(SEARCH("INT",F4880,1),0)+IFERROR(SEARCH("DEV",F4880,1),0)+IFERROR(SEARCH("FC",F4880,1),0)+IFERROR(SEARCH("USD",F4880,1),0)</f>
        <v>0</v>
      </c>
    </row>
    <row r="4881" spans="20:28" x14ac:dyDescent="0.2">
      <c r="T4881" s="6">
        <f>+S4881*N4881</f>
        <v>0</v>
      </c>
      <c r="U4881" s="6">
        <f>+S4881*Q4881</f>
        <v>0</v>
      </c>
      <c r="V4881" s="1" t="str">
        <f>IF(AB4881=0,IFERROR(VLOOKUP(L4881,[1]listaMateriales!A:K,11,0),"-"),"Sin producto")</f>
        <v>Sin Producto</v>
      </c>
      <c r="W4881" s="6">
        <f>+IF(OR(K4881="27",K4881="28",K4881="29"),VLOOKUP(L4881,[1]listaMateriales!A:E,5,0),0)*N4881/1000</f>
        <v>0</v>
      </c>
      <c r="X4881" s="6">
        <f>+IF(W4881=0,0,T4881/W4881)</f>
        <v>0</v>
      </c>
      <c r="Y4881" s="1" t="str">
        <f>MID(L4881,14,1)</f>
        <v/>
      </c>
      <c r="Z4881" s="2" t="str">
        <f>IF(IFERROR(FIND("PUL",M4881,1),0)&gt;1,"pulido","no")</f>
        <v>no</v>
      </c>
      <c r="AA4881" s="2" t="str">
        <f>IF(IFERROR(FIND("BIOC",M4881,1),0)&gt;1,"BIOCITY","no")</f>
        <v>no</v>
      </c>
      <c r="AB4881" s="2">
        <f>IFERROR(SEARCH("INT",F4881,1),0)+IFERROR(SEARCH("DEV",F4881,1),0)+IFERROR(SEARCH("FC",F4881,1),0)+IFERROR(SEARCH("USD",F4881,1),0)</f>
        <v>0</v>
      </c>
    </row>
    <row r="4882" spans="20:28" x14ac:dyDescent="0.2">
      <c r="T4882" s="6">
        <f>+S4882*N4882</f>
        <v>0</v>
      </c>
      <c r="U4882" s="6">
        <f>+S4882*Q4882</f>
        <v>0</v>
      </c>
      <c r="V4882" s="1" t="str">
        <f>IF(AB4882=0,IFERROR(VLOOKUP(L4882,[1]listaMateriales!A:K,11,0),"-"),"Sin producto")</f>
        <v>Sin Producto</v>
      </c>
      <c r="W4882" s="6">
        <f>+IF(OR(K4882="27",K4882="28",K4882="29"),VLOOKUP(L4882,[1]listaMateriales!A:E,5,0),0)*N4882/1000</f>
        <v>0</v>
      </c>
      <c r="X4882" s="6">
        <f>+IF(W4882=0,0,T4882/W4882)</f>
        <v>0</v>
      </c>
      <c r="Y4882" s="1" t="str">
        <f>MID(L4882,14,1)</f>
        <v/>
      </c>
      <c r="Z4882" s="2" t="str">
        <f>IF(IFERROR(FIND("PUL",M4882,1),0)&gt;1,"pulido","no")</f>
        <v>no</v>
      </c>
      <c r="AA4882" s="2" t="str">
        <f>IF(IFERROR(FIND("BIOC",M4882,1),0)&gt;1,"BIOCITY","no")</f>
        <v>no</v>
      </c>
      <c r="AB4882" s="2">
        <f>IFERROR(SEARCH("INT",F4882,1),0)+IFERROR(SEARCH("DEV",F4882,1),0)+IFERROR(SEARCH("FC",F4882,1),0)+IFERROR(SEARCH("USD",F4882,1),0)</f>
        <v>0</v>
      </c>
    </row>
    <row r="4883" spans="20:28" x14ac:dyDescent="0.2">
      <c r="T4883" s="6">
        <f>+S4883*N4883</f>
        <v>0</v>
      </c>
      <c r="U4883" s="6">
        <f>+S4883*Q4883</f>
        <v>0</v>
      </c>
      <c r="V4883" s="1" t="str">
        <f>IF(AB4883=0,IFERROR(VLOOKUP(L4883,[1]listaMateriales!A:K,11,0),"-"),"Sin producto")</f>
        <v>Sin Producto</v>
      </c>
      <c r="W4883" s="6">
        <f>+IF(OR(K4883="27",K4883="28",K4883="29"),VLOOKUP(L4883,[1]listaMateriales!A:E,5,0),0)*N4883/1000</f>
        <v>0</v>
      </c>
      <c r="X4883" s="6">
        <f>+IF(W4883=0,0,T4883/W4883)</f>
        <v>0</v>
      </c>
      <c r="Y4883" s="1" t="str">
        <f>MID(L4883,14,1)</f>
        <v/>
      </c>
      <c r="Z4883" s="2" t="str">
        <f>IF(IFERROR(FIND("PUL",M4883,1),0)&gt;1,"pulido","no")</f>
        <v>no</v>
      </c>
      <c r="AA4883" s="2" t="str">
        <f>IF(IFERROR(FIND("BIOC",M4883,1),0)&gt;1,"BIOCITY","no")</f>
        <v>no</v>
      </c>
      <c r="AB4883" s="2">
        <f>IFERROR(SEARCH("INT",F4883,1),0)+IFERROR(SEARCH("DEV",F4883,1),0)+IFERROR(SEARCH("FC",F4883,1),0)+IFERROR(SEARCH("USD",F4883,1),0)</f>
        <v>0</v>
      </c>
    </row>
    <row r="4884" spans="20:28" x14ac:dyDescent="0.2">
      <c r="T4884" s="6">
        <f>+S4884*N4884</f>
        <v>0</v>
      </c>
      <c r="U4884" s="6">
        <f>+S4884*Q4884</f>
        <v>0</v>
      </c>
      <c r="V4884" s="1" t="str">
        <f>IF(AB4884=0,IFERROR(VLOOKUP(L4884,[1]listaMateriales!A:K,11,0),"-"),"Sin producto")</f>
        <v>Sin Producto</v>
      </c>
      <c r="W4884" s="6">
        <f>+IF(OR(K4884="27",K4884="28",K4884="29"),VLOOKUP(L4884,[1]listaMateriales!A:E,5,0),0)*N4884/1000</f>
        <v>0</v>
      </c>
      <c r="X4884" s="6">
        <f>+IF(W4884=0,0,T4884/W4884)</f>
        <v>0</v>
      </c>
      <c r="Y4884" s="1" t="str">
        <f>MID(L4884,14,1)</f>
        <v/>
      </c>
      <c r="Z4884" s="2" t="str">
        <f>IF(IFERROR(FIND("PUL",M4884,1),0)&gt;1,"pulido","no")</f>
        <v>no</v>
      </c>
      <c r="AA4884" s="2" t="str">
        <f>IF(IFERROR(FIND("BIOC",M4884,1),0)&gt;1,"BIOCITY","no")</f>
        <v>no</v>
      </c>
      <c r="AB4884" s="2">
        <f>IFERROR(SEARCH("INT",F4884,1),0)+IFERROR(SEARCH("DEV",F4884,1),0)+IFERROR(SEARCH("FC",F4884,1),0)+IFERROR(SEARCH("USD",F4884,1),0)</f>
        <v>0</v>
      </c>
    </row>
    <row r="4885" spans="20:28" x14ac:dyDescent="0.2">
      <c r="T4885" s="6">
        <f>+S4885*N4885</f>
        <v>0</v>
      </c>
      <c r="U4885" s="6">
        <f>+S4885*Q4885</f>
        <v>0</v>
      </c>
      <c r="V4885" s="1" t="str">
        <f>IF(AB4885=0,IFERROR(VLOOKUP(L4885,[1]listaMateriales!A:K,11,0),"-"),"Sin producto")</f>
        <v>Sin Producto</v>
      </c>
      <c r="W4885" s="6">
        <f>+IF(OR(K4885="27",K4885="28",K4885="29"),VLOOKUP(L4885,[1]listaMateriales!A:E,5,0),0)*N4885/1000</f>
        <v>0</v>
      </c>
      <c r="X4885" s="6">
        <f>+IF(W4885=0,0,T4885/W4885)</f>
        <v>0</v>
      </c>
      <c r="Y4885" s="1" t="str">
        <f>MID(L4885,14,1)</f>
        <v/>
      </c>
      <c r="Z4885" s="2" t="str">
        <f>IF(IFERROR(FIND("PUL",M4885,1),0)&gt;1,"pulido","no")</f>
        <v>no</v>
      </c>
      <c r="AA4885" s="2" t="str">
        <f>IF(IFERROR(FIND("BIOC",M4885,1),0)&gt;1,"BIOCITY","no")</f>
        <v>no</v>
      </c>
      <c r="AB4885" s="2">
        <f>IFERROR(SEARCH("INT",F4885,1),0)+IFERROR(SEARCH("DEV",F4885,1),0)+IFERROR(SEARCH("FC",F4885,1),0)+IFERROR(SEARCH("USD",F4885,1),0)</f>
        <v>0</v>
      </c>
    </row>
    <row r="4886" spans="20:28" x14ac:dyDescent="0.2">
      <c r="T4886" s="6">
        <f>+S4886*N4886</f>
        <v>0</v>
      </c>
      <c r="U4886" s="6">
        <f>+S4886*Q4886</f>
        <v>0</v>
      </c>
      <c r="V4886" s="1" t="str">
        <f>IF(AB4886=0,IFERROR(VLOOKUP(L4886,[1]listaMateriales!A:K,11,0),"-"),"Sin producto")</f>
        <v>Sin Producto</v>
      </c>
      <c r="W4886" s="6">
        <f>+IF(OR(K4886="27",K4886="28",K4886="29"),VLOOKUP(L4886,[1]listaMateriales!A:E,5,0),0)*N4886/1000</f>
        <v>0</v>
      </c>
      <c r="X4886" s="6">
        <f>+IF(W4886=0,0,T4886/W4886)</f>
        <v>0</v>
      </c>
      <c r="Y4886" s="1" t="str">
        <f>MID(L4886,14,1)</f>
        <v/>
      </c>
      <c r="Z4886" s="2" t="str">
        <f>IF(IFERROR(FIND("PUL",M4886,1),0)&gt;1,"pulido","no")</f>
        <v>no</v>
      </c>
      <c r="AA4886" s="2" t="str">
        <f>IF(IFERROR(FIND("BIOC",M4886,1),0)&gt;1,"BIOCITY","no")</f>
        <v>no</v>
      </c>
      <c r="AB4886" s="2">
        <f>IFERROR(SEARCH("INT",F4886,1),0)+IFERROR(SEARCH("DEV",F4886,1),0)+IFERROR(SEARCH("FC",F4886,1),0)+IFERROR(SEARCH("USD",F4886,1),0)</f>
        <v>0</v>
      </c>
    </row>
    <row r="4887" spans="20:28" x14ac:dyDescent="0.2">
      <c r="T4887" s="6">
        <f>+S4887*N4887</f>
        <v>0</v>
      </c>
      <c r="U4887" s="6">
        <f>+S4887*Q4887</f>
        <v>0</v>
      </c>
      <c r="V4887" s="1" t="str">
        <f>IF(AB4887=0,IFERROR(VLOOKUP(L4887,[1]listaMateriales!A:K,11,0),"-"),"Sin producto")</f>
        <v>Sin Producto</v>
      </c>
      <c r="W4887" s="6">
        <f>+IF(OR(K4887="27",K4887="28",K4887="29"),VLOOKUP(L4887,[1]listaMateriales!A:E,5,0),0)*N4887/1000</f>
        <v>0</v>
      </c>
      <c r="X4887" s="6">
        <f>+IF(W4887=0,0,T4887/W4887)</f>
        <v>0</v>
      </c>
      <c r="Y4887" s="1" t="str">
        <f>MID(L4887,14,1)</f>
        <v/>
      </c>
      <c r="Z4887" s="2" t="str">
        <f>IF(IFERROR(FIND("PUL",M4887,1),0)&gt;1,"pulido","no")</f>
        <v>no</v>
      </c>
      <c r="AA4887" s="2" t="str">
        <f>IF(IFERROR(FIND("BIOC",M4887,1),0)&gt;1,"BIOCITY","no")</f>
        <v>no</v>
      </c>
      <c r="AB4887" s="2">
        <f>IFERROR(SEARCH("INT",F4887,1),0)+IFERROR(SEARCH("DEV",F4887,1),0)+IFERROR(SEARCH("FC",F4887,1),0)+IFERROR(SEARCH("USD",F4887,1),0)</f>
        <v>0</v>
      </c>
    </row>
    <row r="4888" spans="20:28" x14ac:dyDescent="0.2">
      <c r="T4888" s="6">
        <f>+S4888*N4888</f>
        <v>0</v>
      </c>
      <c r="U4888" s="6">
        <f>+S4888*Q4888</f>
        <v>0</v>
      </c>
      <c r="V4888" s="1" t="str">
        <f>IF(AB4888=0,IFERROR(VLOOKUP(L4888,[1]listaMateriales!A:K,11,0),"-"),"Sin producto")</f>
        <v>Sin Producto</v>
      </c>
      <c r="W4888" s="6">
        <f>+IF(OR(K4888="27",K4888="28",K4888="29"),VLOOKUP(L4888,[1]listaMateriales!A:E,5,0),0)*N4888/1000</f>
        <v>0</v>
      </c>
      <c r="X4888" s="6">
        <f>+IF(W4888=0,0,T4888/W4888)</f>
        <v>0</v>
      </c>
      <c r="Y4888" s="1" t="str">
        <f>MID(L4888,14,1)</f>
        <v/>
      </c>
      <c r="Z4888" s="2" t="str">
        <f>IF(IFERROR(FIND("PUL",M4888,1),0)&gt;1,"pulido","no")</f>
        <v>no</v>
      </c>
      <c r="AA4888" s="2" t="str">
        <f>IF(IFERROR(FIND("BIOC",M4888,1),0)&gt;1,"BIOCITY","no")</f>
        <v>no</v>
      </c>
      <c r="AB4888" s="2">
        <f>IFERROR(SEARCH("INT",F4888,1),0)+IFERROR(SEARCH("DEV",F4888,1),0)+IFERROR(SEARCH("FC",F4888,1),0)+IFERROR(SEARCH("USD",F4888,1),0)</f>
        <v>0</v>
      </c>
    </row>
    <row r="4889" spans="20:28" x14ac:dyDescent="0.2">
      <c r="T4889" s="6">
        <f>+S4889*N4889</f>
        <v>0</v>
      </c>
      <c r="U4889" s="6">
        <f>+S4889*Q4889</f>
        <v>0</v>
      </c>
      <c r="V4889" s="1" t="str">
        <f>IF(AB4889=0,IFERROR(VLOOKUP(L4889,[1]listaMateriales!A:K,11,0),"-"),"Sin producto")</f>
        <v>Sin Producto</v>
      </c>
      <c r="W4889" s="6">
        <f>+IF(OR(K4889="27",K4889="28",K4889="29"),VLOOKUP(L4889,[1]listaMateriales!A:E,5,0),0)*N4889/1000</f>
        <v>0</v>
      </c>
      <c r="X4889" s="6">
        <f>+IF(W4889=0,0,T4889/W4889)</f>
        <v>0</v>
      </c>
      <c r="Y4889" s="1" t="str">
        <f>MID(L4889,14,1)</f>
        <v/>
      </c>
      <c r="Z4889" s="2" t="str">
        <f>IF(IFERROR(FIND("PUL",M4889,1),0)&gt;1,"pulido","no")</f>
        <v>no</v>
      </c>
      <c r="AA4889" s="2" t="str">
        <f>IF(IFERROR(FIND("BIOC",M4889,1),0)&gt;1,"BIOCITY","no")</f>
        <v>no</v>
      </c>
      <c r="AB4889" s="2">
        <f>IFERROR(SEARCH("INT",F4889,1),0)+IFERROR(SEARCH("DEV",F4889,1),0)+IFERROR(SEARCH("FC",F4889,1),0)+IFERROR(SEARCH("USD",F4889,1),0)</f>
        <v>0</v>
      </c>
    </row>
    <row r="4890" spans="20:28" x14ac:dyDescent="0.2">
      <c r="T4890" s="6">
        <f>+S4890*N4890</f>
        <v>0</v>
      </c>
      <c r="U4890" s="6">
        <f>+S4890*Q4890</f>
        <v>0</v>
      </c>
      <c r="V4890" s="1" t="str">
        <f>IF(AB4890=0,IFERROR(VLOOKUP(L4890,[1]listaMateriales!A:K,11,0),"-"),"Sin producto")</f>
        <v>Sin Producto</v>
      </c>
      <c r="W4890" s="6">
        <f>+IF(OR(K4890="27",K4890="28",K4890="29"),VLOOKUP(L4890,[1]listaMateriales!A:E,5,0),0)*N4890/1000</f>
        <v>0</v>
      </c>
      <c r="X4890" s="6">
        <f>+IF(W4890=0,0,T4890/W4890)</f>
        <v>0</v>
      </c>
      <c r="Y4890" s="1" t="str">
        <f>MID(L4890,14,1)</f>
        <v/>
      </c>
      <c r="Z4890" s="2" t="str">
        <f>IF(IFERROR(FIND("PUL",M4890,1),0)&gt;1,"pulido","no")</f>
        <v>no</v>
      </c>
      <c r="AA4890" s="2" t="str">
        <f>IF(IFERROR(FIND("BIOC",M4890,1),0)&gt;1,"BIOCITY","no")</f>
        <v>no</v>
      </c>
      <c r="AB4890" s="2">
        <f>IFERROR(SEARCH("INT",F4890,1),0)+IFERROR(SEARCH("DEV",F4890,1),0)+IFERROR(SEARCH("FC",F4890,1),0)+IFERROR(SEARCH("USD",F4890,1),0)</f>
        <v>0</v>
      </c>
    </row>
    <row r="4891" spans="20:28" x14ac:dyDescent="0.2">
      <c r="T4891" s="6">
        <f>+S4891*N4891</f>
        <v>0</v>
      </c>
      <c r="U4891" s="6">
        <f>+S4891*Q4891</f>
        <v>0</v>
      </c>
      <c r="V4891" s="1" t="str">
        <f>IF(AB4891=0,IFERROR(VLOOKUP(L4891,[1]listaMateriales!A:K,11,0),"-"),"Sin producto")</f>
        <v>Sin Producto</v>
      </c>
      <c r="W4891" s="6">
        <f>+IF(OR(K4891="27",K4891="28",K4891="29"),VLOOKUP(L4891,[1]listaMateriales!A:E,5,0),0)*N4891/1000</f>
        <v>0</v>
      </c>
      <c r="X4891" s="6">
        <f>+IF(W4891=0,0,T4891/W4891)</f>
        <v>0</v>
      </c>
      <c r="Y4891" s="1" t="str">
        <f>MID(L4891,14,1)</f>
        <v/>
      </c>
      <c r="Z4891" s="2" t="str">
        <f>IF(IFERROR(FIND("PUL",M4891,1),0)&gt;1,"pulido","no")</f>
        <v>no</v>
      </c>
      <c r="AA4891" s="2" t="str">
        <f>IF(IFERROR(FIND("BIOC",M4891,1),0)&gt;1,"BIOCITY","no")</f>
        <v>no</v>
      </c>
      <c r="AB4891" s="2">
        <f>IFERROR(SEARCH("INT",F4891,1),0)+IFERROR(SEARCH("DEV",F4891,1),0)+IFERROR(SEARCH("FC",F4891,1),0)+IFERROR(SEARCH("USD",F4891,1),0)</f>
        <v>0</v>
      </c>
    </row>
    <row r="4892" spans="20:28" x14ac:dyDescent="0.2">
      <c r="T4892" s="6">
        <f>+S4892*N4892</f>
        <v>0</v>
      </c>
      <c r="U4892" s="6">
        <f>+S4892*Q4892</f>
        <v>0</v>
      </c>
      <c r="V4892" s="1" t="str">
        <f>IF(AB4892=0,IFERROR(VLOOKUP(L4892,[1]listaMateriales!A:K,11,0),"-"),"Sin producto")</f>
        <v>Sin Producto</v>
      </c>
      <c r="W4892" s="6">
        <f>+IF(OR(K4892="27",K4892="28",K4892="29"),VLOOKUP(L4892,[1]listaMateriales!A:E,5,0),0)*N4892/1000</f>
        <v>0</v>
      </c>
      <c r="X4892" s="6">
        <f>+IF(W4892=0,0,T4892/W4892)</f>
        <v>0</v>
      </c>
      <c r="Y4892" s="1" t="str">
        <f>MID(L4892,14,1)</f>
        <v/>
      </c>
      <c r="Z4892" s="2" t="str">
        <f>IF(IFERROR(FIND("PUL",M4892,1),0)&gt;1,"pulido","no")</f>
        <v>no</v>
      </c>
      <c r="AA4892" s="2" t="str">
        <f>IF(IFERROR(FIND("BIOC",M4892,1),0)&gt;1,"BIOCITY","no")</f>
        <v>no</v>
      </c>
      <c r="AB4892" s="2">
        <f>IFERROR(SEARCH("INT",F4892,1),0)+IFERROR(SEARCH("DEV",F4892,1),0)+IFERROR(SEARCH("FC",F4892,1),0)+IFERROR(SEARCH("USD",F4892,1),0)</f>
        <v>0</v>
      </c>
    </row>
    <row r="4893" spans="20:28" x14ac:dyDescent="0.2">
      <c r="T4893" s="6">
        <f>+S4893*N4893</f>
        <v>0</v>
      </c>
      <c r="U4893" s="6">
        <f>+S4893*Q4893</f>
        <v>0</v>
      </c>
      <c r="V4893" s="1" t="str">
        <f>IF(AB4893=0,IFERROR(VLOOKUP(L4893,[1]listaMateriales!A:K,11,0),"-"),"Sin producto")</f>
        <v>Sin Producto</v>
      </c>
      <c r="W4893" s="6">
        <f>+IF(OR(K4893="27",K4893="28",K4893="29"),VLOOKUP(L4893,[1]listaMateriales!A:E,5,0),0)*N4893/1000</f>
        <v>0</v>
      </c>
      <c r="X4893" s="6">
        <f>+IF(W4893=0,0,T4893/W4893)</f>
        <v>0</v>
      </c>
      <c r="Y4893" s="1" t="str">
        <f>MID(L4893,14,1)</f>
        <v/>
      </c>
      <c r="Z4893" s="2" t="str">
        <f>IF(IFERROR(FIND("PUL",M4893,1),0)&gt;1,"pulido","no")</f>
        <v>no</v>
      </c>
      <c r="AA4893" s="2" t="str">
        <f>IF(IFERROR(FIND("BIOC",M4893,1),0)&gt;1,"BIOCITY","no")</f>
        <v>no</v>
      </c>
      <c r="AB4893" s="2">
        <f>IFERROR(SEARCH("INT",F4893,1),0)+IFERROR(SEARCH("DEV",F4893,1),0)+IFERROR(SEARCH("FC",F4893,1),0)+IFERROR(SEARCH("USD",F4893,1),0)</f>
        <v>0</v>
      </c>
    </row>
    <row r="4894" spans="20:28" x14ac:dyDescent="0.2">
      <c r="T4894" s="6">
        <f>+S4894*N4894</f>
        <v>0</v>
      </c>
      <c r="U4894" s="6">
        <f>+S4894*Q4894</f>
        <v>0</v>
      </c>
      <c r="V4894" s="1" t="str">
        <f>IF(AB4894=0,IFERROR(VLOOKUP(L4894,[1]listaMateriales!A:K,11,0),"-"),"Sin producto")</f>
        <v>Sin Producto</v>
      </c>
      <c r="W4894" s="6">
        <f>+IF(OR(K4894="27",K4894="28",K4894="29"),VLOOKUP(L4894,[1]listaMateriales!A:E,5,0),0)*N4894/1000</f>
        <v>0</v>
      </c>
      <c r="X4894" s="6">
        <f>+IF(W4894=0,0,T4894/W4894)</f>
        <v>0</v>
      </c>
      <c r="Y4894" s="1" t="str">
        <f>MID(L4894,14,1)</f>
        <v/>
      </c>
      <c r="Z4894" s="2" t="str">
        <f>IF(IFERROR(FIND("PUL",M4894,1),0)&gt;1,"pulido","no")</f>
        <v>no</v>
      </c>
      <c r="AA4894" s="2" t="str">
        <f>IF(IFERROR(FIND("BIOC",M4894,1),0)&gt;1,"BIOCITY","no")</f>
        <v>no</v>
      </c>
      <c r="AB4894" s="2">
        <f>IFERROR(SEARCH("INT",F4894,1),0)+IFERROR(SEARCH("DEV",F4894,1),0)+IFERROR(SEARCH("FC",F4894,1),0)+IFERROR(SEARCH("USD",F4894,1),0)</f>
        <v>0</v>
      </c>
    </row>
    <row r="4895" spans="20:28" x14ac:dyDescent="0.2">
      <c r="T4895" s="6">
        <f>+S4895*N4895</f>
        <v>0</v>
      </c>
      <c r="U4895" s="6">
        <f>+S4895*Q4895</f>
        <v>0</v>
      </c>
      <c r="V4895" s="1" t="str">
        <f>IF(AB4895=0,IFERROR(VLOOKUP(L4895,[1]listaMateriales!A:K,11,0),"-"),"Sin producto")</f>
        <v>Sin Producto</v>
      </c>
      <c r="W4895" s="6">
        <f>+IF(OR(K4895="27",K4895="28",K4895="29"),VLOOKUP(L4895,[1]listaMateriales!A:E,5,0),0)*N4895/1000</f>
        <v>0</v>
      </c>
      <c r="X4895" s="6">
        <f>+IF(W4895=0,0,T4895/W4895)</f>
        <v>0</v>
      </c>
      <c r="Y4895" s="1" t="str">
        <f>MID(L4895,14,1)</f>
        <v/>
      </c>
      <c r="Z4895" s="2" t="str">
        <f>IF(IFERROR(FIND("PUL",M4895,1),0)&gt;1,"pulido","no")</f>
        <v>no</v>
      </c>
      <c r="AA4895" s="2" t="str">
        <f>IF(IFERROR(FIND("BIOC",M4895,1),0)&gt;1,"BIOCITY","no")</f>
        <v>no</v>
      </c>
      <c r="AB4895" s="2">
        <f>IFERROR(SEARCH("INT",F4895,1),0)+IFERROR(SEARCH("DEV",F4895,1),0)+IFERROR(SEARCH("FC",F4895,1),0)+IFERROR(SEARCH("USD",F4895,1),0)</f>
        <v>0</v>
      </c>
    </row>
    <row r="4896" spans="20:28" x14ac:dyDescent="0.2">
      <c r="T4896" s="6">
        <f>+S4896*N4896</f>
        <v>0</v>
      </c>
      <c r="U4896" s="6">
        <f>+S4896*Q4896</f>
        <v>0</v>
      </c>
      <c r="V4896" s="1" t="str">
        <f>IF(AB4896=0,IFERROR(VLOOKUP(L4896,[1]listaMateriales!A:K,11,0),"-"),"Sin producto")</f>
        <v>Sin Producto</v>
      </c>
      <c r="W4896" s="6">
        <f>+IF(OR(K4896="27",K4896="28",K4896="29"),VLOOKUP(L4896,[1]listaMateriales!A:E,5,0),0)*N4896/1000</f>
        <v>0</v>
      </c>
      <c r="X4896" s="6">
        <f>+IF(W4896=0,0,T4896/W4896)</f>
        <v>0</v>
      </c>
      <c r="Y4896" s="1" t="str">
        <f>MID(L4896,14,1)</f>
        <v/>
      </c>
      <c r="Z4896" s="2" t="str">
        <f>IF(IFERROR(FIND("PUL",M4896,1),0)&gt;1,"pulido","no")</f>
        <v>no</v>
      </c>
      <c r="AA4896" s="2" t="str">
        <f>IF(IFERROR(FIND("BIOC",M4896,1),0)&gt;1,"BIOCITY","no")</f>
        <v>no</v>
      </c>
      <c r="AB4896" s="2">
        <f>IFERROR(SEARCH("INT",F4896,1),0)+IFERROR(SEARCH("DEV",F4896,1),0)+IFERROR(SEARCH("FC",F4896,1),0)+IFERROR(SEARCH("USD",F4896,1),0)</f>
        <v>0</v>
      </c>
    </row>
    <row r="4897" spans="20:28" x14ac:dyDescent="0.2">
      <c r="T4897" s="6">
        <f>+S4897*N4897</f>
        <v>0</v>
      </c>
      <c r="U4897" s="6">
        <f>+S4897*Q4897</f>
        <v>0</v>
      </c>
      <c r="V4897" s="1" t="str">
        <f>IF(AB4897=0,IFERROR(VLOOKUP(L4897,[1]listaMateriales!A:K,11,0),"-"),"Sin producto")</f>
        <v>Sin Producto</v>
      </c>
      <c r="W4897" s="6">
        <f>+IF(OR(K4897="27",K4897="28",K4897="29"),VLOOKUP(L4897,[1]listaMateriales!A:E,5,0),0)*N4897/1000</f>
        <v>0</v>
      </c>
      <c r="X4897" s="6">
        <f>+IF(W4897=0,0,T4897/W4897)</f>
        <v>0</v>
      </c>
      <c r="Y4897" s="1" t="str">
        <f>MID(L4897,14,1)</f>
        <v/>
      </c>
      <c r="Z4897" s="2" t="str">
        <f>IF(IFERROR(FIND("PUL",M4897,1),0)&gt;1,"pulido","no")</f>
        <v>no</v>
      </c>
      <c r="AA4897" s="2" t="str">
        <f>IF(IFERROR(FIND("BIOC",M4897,1),0)&gt;1,"BIOCITY","no")</f>
        <v>no</v>
      </c>
      <c r="AB4897" s="2">
        <f>IFERROR(SEARCH("INT",F4897,1),0)+IFERROR(SEARCH("DEV",F4897,1),0)+IFERROR(SEARCH("FC",F4897,1),0)+IFERROR(SEARCH("USD",F4897,1),0)</f>
        <v>0</v>
      </c>
    </row>
    <row r="4898" spans="20:28" x14ac:dyDescent="0.2">
      <c r="T4898" s="6">
        <f>+S4898*N4898</f>
        <v>0</v>
      </c>
      <c r="U4898" s="6">
        <f>+S4898*Q4898</f>
        <v>0</v>
      </c>
      <c r="V4898" s="1" t="str">
        <f>IF(AB4898=0,IFERROR(VLOOKUP(L4898,[1]listaMateriales!A:K,11,0),"-"),"Sin producto")</f>
        <v>Sin Producto</v>
      </c>
      <c r="W4898" s="6">
        <f>+IF(OR(K4898="27",K4898="28",K4898="29"),VLOOKUP(L4898,[1]listaMateriales!A:E,5,0),0)*N4898/1000</f>
        <v>0</v>
      </c>
      <c r="X4898" s="6">
        <f>+IF(W4898=0,0,T4898/W4898)</f>
        <v>0</v>
      </c>
      <c r="Y4898" s="1" t="str">
        <f>MID(L4898,14,1)</f>
        <v/>
      </c>
      <c r="Z4898" s="2" t="str">
        <f>IF(IFERROR(FIND("PUL",M4898,1),0)&gt;1,"pulido","no")</f>
        <v>no</v>
      </c>
      <c r="AA4898" s="2" t="str">
        <f>IF(IFERROR(FIND("BIOC",M4898,1),0)&gt;1,"BIOCITY","no")</f>
        <v>no</v>
      </c>
      <c r="AB4898" s="2">
        <f>IFERROR(SEARCH("INT",F4898,1),0)+IFERROR(SEARCH("DEV",F4898,1),0)+IFERROR(SEARCH("FC",F4898,1),0)+IFERROR(SEARCH("USD",F4898,1),0)</f>
        <v>0</v>
      </c>
    </row>
    <row r="4899" spans="20:28" x14ac:dyDescent="0.2">
      <c r="T4899" s="6">
        <f>+S4899*N4899</f>
        <v>0</v>
      </c>
      <c r="U4899" s="6">
        <f>+S4899*Q4899</f>
        <v>0</v>
      </c>
      <c r="V4899" s="1" t="str">
        <f>IF(AB4899=0,IFERROR(VLOOKUP(L4899,[1]listaMateriales!A:K,11,0),"-"),"Sin producto")</f>
        <v>Sin Producto</v>
      </c>
      <c r="W4899" s="6">
        <f>+IF(OR(K4899="27",K4899="28",K4899="29"),VLOOKUP(L4899,[1]listaMateriales!A:E,5,0),0)*N4899/1000</f>
        <v>0</v>
      </c>
      <c r="X4899" s="6">
        <f>+IF(W4899=0,0,T4899/W4899)</f>
        <v>0</v>
      </c>
      <c r="Y4899" s="1" t="str">
        <f>MID(L4899,14,1)</f>
        <v/>
      </c>
      <c r="Z4899" s="2" t="str">
        <f>IF(IFERROR(FIND("PUL",M4899,1),0)&gt;1,"pulido","no")</f>
        <v>no</v>
      </c>
      <c r="AA4899" s="2" t="str">
        <f>IF(IFERROR(FIND("BIOC",M4899,1),0)&gt;1,"BIOCITY","no")</f>
        <v>no</v>
      </c>
      <c r="AB4899" s="2">
        <f>IFERROR(SEARCH("INT",F4899,1),0)+IFERROR(SEARCH("DEV",F4899,1),0)+IFERROR(SEARCH("FC",F4899,1),0)+IFERROR(SEARCH("USD",F4899,1),0)</f>
        <v>0</v>
      </c>
    </row>
    <row r="4900" spans="20:28" x14ac:dyDescent="0.2">
      <c r="T4900" s="6">
        <f>+S4900*N4900</f>
        <v>0</v>
      </c>
      <c r="U4900" s="6">
        <f>+S4900*Q4900</f>
        <v>0</v>
      </c>
      <c r="V4900" s="1" t="str">
        <f>IF(AB4900=0,IFERROR(VLOOKUP(L4900,[1]listaMateriales!A:K,11,0),"-"),"Sin producto")</f>
        <v>Sin Producto</v>
      </c>
      <c r="W4900" s="6">
        <f>+IF(OR(K4900="27",K4900="28",K4900="29"),VLOOKUP(L4900,[1]listaMateriales!A:E,5,0),0)*N4900/1000</f>
        <v>0</v>
      </c>
      <c r="X4900" s="6">
        <f>+IF(W4900=0,0,T4900/W4900)</f>
        <v>0</v>
      </c>
      <c r="Y4900" s="1" t="str">
        <f>MID(L4900,14,1)</f>
        <v/>
      </c>
      <c r="Z4900" s="2" t="str">
        <f>IF(IFERROR(FIND("PUL",M4900,1),0)&gt;1,"pulido","no")</f>
        <v>no</v>
      </c>
      <c r="AA4900" s="2" t="str">
        <f>IF(IFERROR(FIND("BIOC",M4900,1),0)&gt;1,"BIOCITY","no")</f>
        <v>no</v>
      </c>
      <c r="AB4900" s="2">
        <f>IFERROR(SEARCH("INT",F4900,1),0)+IFERROR(SEARCH("DEV",F4900,1),0)+IFERROR(SEARCH("FC",F4900,1),0)+IFERROR(SEARCH("USD",F4900,1),0)</f>
        <v>0</v>
      </c>
    </row>
    <row r="4901" spans="20:28" x14ac:dyDescent="0.2">
      <c r="T4901" s="6">
        <f>+S4901*N4901</f>
        <v>0</v>
      </c>
      <c r="U4901" s="6">
        <f>+S4901*Q4901</f>
        <v>0</v>
      </c>
      <c r="V4901" s="1" t="str">
        <f>IF(AB4901=0,IFERROR(VLOOKUP(L4901,[1]listaMateriales!A:K,11,0),"-"),"Sin producto")</f>
        <v>Sin Producto</v>
      </c>
      <c r="W4901" s="6">
        <f>+IF(OR(K4901="27",K4901="28",K4901="29"),VLOOKUP(L4901,[1]listaMateriales!A:E,5,0),0)*N4901/1000</f>
        <v>0</v>
      </c>
      <c r="X4901" s="6">
        <f>+IF(W4901=0,0,T4901/W4901)</f>
        <v>0</v>
      </c>
      <c r="Y4901" s="1" t="str">
        <f>MID(L4901,14,1)</f>
        <v/>
      </c>
      <c r="Z4901" s="2" t="str">
        <f>IF(IFERROR(FIND("PUL",M4901,1),0)&gt;1,"pulido","no")</f>
        <v>no</v>
      </c>
      <c r="AA4901" s="2" t="str">
        <f>IF(IFERROR(FIND("BIOC",M4901,1),0)&gt;1,"BIOCITY","no")</f>
        <v>no</v>
      </c>
      <c r="AB4901" s="2">
        <f>IFERROR(SEARCH("INT",F4901,1),0)+IFERROR(SEARCH("DEV",F4901,1),0)+IFERROR(SEARCH("FC",F4901,1),0)+IFERROR(SEARCH("USD",F4901,1),0)</f>
        <v>0</v>
      </c>
    </row>
    <row r="4902" spans="20:28" x14ac:dyDescent="0.2">
      <c r="T4902" s="6">
        <f>+S4902*N4902</f>
        <v>0</v>
      </c>
      <c r="U4902" s="6">
        <f>+S4902*Q4902</f>
        <v>0</v>
      </c>
      <c r="V4902" s="1" t="str">
        <f>IF(AB4902=0,IFERROR(VLOOKUP(L4902,[1]listaMateriales!A:K,11,0),"-"),"Sin producto")</f>
        <v>Sin Producto</v>
      </c>
      <c r="W4902" s="6">
        <f>+IF(OR(K4902="27",K4902="28",K4902="29"),VLOOKUP(L4902,[1]listaMateriales!A:E,5,0),0)*N4902/1000</f>
        <v>0</v>
      </c>
      <c r="X4902" s="6">
        <f>+IF(W4902=0,0,T4902/W4902)</f>
        <v>0</v>
      </c>
      <c r="Y4902" s="1" t="str">
        <f>MID(L4902,14,1)</f>
        <v/>
      </c>
      <c r="Z4902" s="2" t="str">
        <f>IF(IFERROR(FIND("PUL",M4902,1),0)&gt;1,"pulido","no")</f>
        <v>no</v>
      </c>
      <c r="AA4902" s="2" t="str">
        <f>IF(IFERROR(FIND("BIOC",M4902,1),0)&gt;1,"BIOCITY","no")</f>
        <v>no</v>
      </c>
      <c r="AB4902" s="2">
        <f>IFERROR(SEARCH("INT",F4902,1),0)+IFERROR(SEARCH("DEV",F4902,1),0)+IFERROR(SEARCH("FC",F4902,1),0)+IFERROR(SEARCH("USD",F4902,1),0)</f>
        <v>0</v>
      </c>
    </row>
    <row r="4903" spans="20:28" x14ac:dyDescent="0.2">
      <c r="T4903" s="6">
        <f>+S4903*N4903</f>
        <v>0</v>
      </c>
      <c r="U4903" s="6">
        <f>+S4903*Q4903</f>
        <v>0</v>
      </c>
      <c r="V4903" s="1" t="str">
        <f>IF(AB4903=0,IFERROR(VLOOKUP(L4903,[1]listaMateriales!A:K,11,0),"-"),"Sin producto")</f>
        <v>Sin Producto</v>
      </c>
      <c r="W4903" s="6">
        <f>+IF(OR(K4903="27",K4903="28",K4903="29"),VLOOKUP(L4903,[1]listaMateriales!A:E,5,0),0)*N4903/1000</f>
        <v>0</v>
      </c>
      <c r="X4903" s="6">
        <f>+IF(W4903=0,0,T4903/W4903)</f>
        <v>0</v>
      </c>
      <c r="Y4903" s="1" t="str">
        <f>MID(L4903,14,1)</f>
        <v/>
      </c>
      <c r="Z4903" s="2" t="str">
        <f>IF(IFERROR(FIND("PUL",M4903,1),0)&gt;1,"pulido","no")</f>
        <v>no</v>
      </c>
      <c r="AA4903" s="2" t="str">
        <f>IF(IFERROR(FIND("BIOC",M4903,1),0)&gt;1,"BIOCITY","no")</f>
        <v>no</v>
      </c>
      <c r="AB4903" s="2">
        <f>IFERROR(SEARCH("INT",F4903,1),0)+IFERROR(SEARCH("DEV",F4903,1),0)+IFERROR(SEARCH("FC",F4903,1),0)+IFERROR(SEARCH("USD",F4903,1),0)</f>
        <v>0</v>
      </c>
    </row>
    <row r="4904" spans="20:28" x14ac:dyDescent="0.2">
      <c r="T4904" s="6">
        <f>+S4904*N4904</f>
        <v>0</v>
      </c>
      <c r="U4904" s="6">
        <f>+S4904*Q4904</f>
        <v>0</v>
      </c>
      <c r="V4904" s="1" t="str">
        <f>IF(AB4904=0,IFERROR(VLOOKUP(L4904,[1]listaMateriales!A:K,11,0),"-"),"Sin producto")</f>
        <v>Sin Producto</v>
      </c>
      <c r="W4904" s="6">
        <f>+IF(OR(K4904="27",K4904="28",K4904="29"),VLOOKUP(L4904,[1]listaMateriales!A:E,5,0),0)*N4904/1000</f>
        <v>0</v>
      </c>
      <c r="X4904" s="6">
        <f>+IF(W4904=0,0,T4904/W4904)</f>
        <v>0</v>
      </c>
      <c r="Y4904" s="1" t="str">
        <f>MID(L4904,14,1)</f>
        <v/>
      </c>
      <c r="Z4904" s="2" t="str">
        <f>IF(IFERROR(FIND("PUL",M4904,1),0)&gt;1,"pulido","no")</f>
        <v>no</v>
      </c>
      <c r="AA4904" s="2" t="str">
        <f>IF(IFERROR(FIND("BIOC",M4904,1),0)&gt;1,"BIOCITY","no")</f>
        <v>no</v>
      </c>
      <c r="AB4904" s="2">
        <f>IFERROR(SEARCH("INT",F4904,1),0)+IFERROR(SEARCH("DEV",F4904,1),0)+IFERROR(SEARCH("FC",F4904,1),0)+IFERROR(SEARCH("USD",F4904,1),0)</f>
        <v>0</v>
      </c>
    </row>
    <row r="4905" spans="20:28" x14ac:dyDescent="0.2">
      <c r="T4905" s="6">
        <f>+S4905*N4905</f>
        <v>0</v>
      </c>
      <c r="U4905" s="6">
        <f>+S4905*Q4905</f>
        <v>0</v>
      </c>
      <c r="V4905" s="1" t="str">
        <f>IF(AB4905=0,IFERROR(VLOOKUP(L4905,[1]listaMateriales!A:K,11,0),"-"),"Sin producto")</f>
        <v>Sin Producto</v>
      </c>
      <c r="W4905" s="6">
        <f>+IF(OR(K4905="27",K4905="28",K4905="29"),VLOOKUP(L4905,[1]listaMateriales!A:E,5,0),0)*N4905/1000</f>
        <v>0</v>
      </c>
      <c r="X4905" s="6">
        <f>+IF(W4905=0,0,T4905/W4905)</f>
        <v>0</v>
      </c>
      <c r="Y4905" s="1" t="str">
        <f>MID(L4905,14,1)</f>
        <v/>
      </c>
      <c r="Z4905" s="2" t="str">
        <f>IF(IFERROR(FIND("PUL",M4905,1),0)&gt;1,"pulido","no")</f>
        <v>no</v>
      </c>
      <c r="AA4905" s="2" t="str">
        <f>IF(IFERROR(FIND("BIOC",M4905,1),0)&gt;1,"BIOCITY","no")</f>
        <v>no</v>
      </c>
      <c r="AB4905" s="2">
        <f>IFERROR(SEARCH("INT",F4905,1),0)+IFERROR(SEARCH("DEV",F4905,1),0)+IFERROR(SEARCH("FC",F4905,1),0)+IFERROR(SEARCH("USD",F4905,1),0)</f>
        <v>0</v>
      </c>
    </row>
    <row r="4906" spans="20:28" x14ac:dyDescent="0.2">
      <c r="T4906" s="6">
        <f>+S4906*N4906</f>
        <v>0</v>
      </c>
      <c r="U4906" s="6">
        <f>+S4906*Q4906</f>
        <v>0</v>
      </c>
      <c r="V4906" s="1" t="str">
        <f>IF(AB4906=0,IFERROR(VLOOKUP(L4906,[1]listaMateriales!A:K,11,0),"-"),"Sin producto")</f>
        <v>Sin Producto</v>
      </c>
      <c r="W4906" s="6">
        <f>+IF(OR(K4906="27",K4906="28",K4906="29"),VLOOKUP(L4906,[1]listaMateriales!A:E,5,0),0)*N4906/1000</f>
        <v>0</v>
      </c>
      <c r="X4906" s="6">
        <f>+IF(W4906=0,0,T4906/W4906)</f>
        <v>0</v>
      </c>
      <c r="Y4906" s="1" t="str">
        <f>MID(L4906,14,1)</f>
        <v/>
      </c>
      <c r="Z4906" s="2" t="str">
        <f>IF(IFERROR(FIND("PUL",M4906,1),0)&gt;1,"pulido","no")</f>
        <v>no</v>
      </c>
      <c r="AA4906" s="2" t="str">
        <f>IF(IFERROR(FIND("BIOC",M4906,1),0)&gt;1,"BIOCITY","no")</f>
        <v>no</v>
      </c>
      <c r="AB4906" s="2">
        <f>IFERROR(SEARCH("INT",F4906,1),0)+IFERROR(SEARCH("DEV",F4906,1),0)+IFERROR(SEARCH("FC",F4906,1),0)+IFERROR(SEARCH("USD",F4906,1),0)</f>
        <v>0</v>
      </c>
    </row>
    <row r="4907" spans="20:28" x14ac:dyDescent="0.2">
      <c r="T4907" s="6">
        <f>+S4907*N4907</f>
        <v>0</v>
      </c>
      <c r="U4907" s="6">
        <f>+S4907*Q4907</f>
        <v>0</v>
      </c>
      <c r="V4907" s="1" t="str">
        <f>IF(AB4907=0,IFERROR(VLOOKUP(L4907,[1]listaMateriales!A:K,11,0),"-"),"Sin producto")</f>
        <v>Sin Producto</v>
      </c>
      <c r="W4907" s="6">
        <f>+IF(OR(K4907="27",K4907="28",K4907="29"),VLOOKUP(L4907,[1]listaMateriales!A:E,5,0),0)*N4907/1000</f>
        <v>0</v>
      </c>
      <c r="X4907" s="6">
        <f>+IF(W4907=0,0,T4907/W4907)</f>
        <v>0</v>
      </c>
      <c r="Y4907" s="1" t="str">
        <f>MID(L4907,14,1)</f>
        <v/>
      </c>
      <c r="Z4907" s="2" t="str">
        <f>IF(IFERROR(FIND("PUL",M4907,1),0)&gt;1,"pulido","no")</f>
        <v>no</v>
      </c>
      <c r="AA4907" s="2" t="str">
        <f>IF(IFERROR(FIND("BIOC",M4907,1),0)&gt;1,"BIOCITY","no")</f>
        <v>no</v>
      </c>
      <c r="AB4907" s="2">
        <f>IFERROR(SEARCH("INT",F4907,1),0)+IFERROR(SEARCH("DEV",F4907,1),0)+IFERROR(SEARCH("FC",F4907,1),0)+IFERROR(SEARCH("USD",F4907,1),0)</f>
        <v>0</v>
      </c>
    </row>
    <row r="4908" spans="20:28" x14ac:dyDescent="0.2">
      <c r="T4908" s="6">
        <f>+S4908*N4908</f>
        <v>0</v>
      </c>
      <c r="U4908" s="6">
        <f>+S4908*Q4908</f>
        <v>0</v>
      </c>
      <c r="V4908" s="1" t="str">
        <f>IF(AB4908=0,IFERROR(VLOOKUP(L4908,[1]listaMateriales!A:K,11,0),"-"),"Sin producto")</f>
        <v>Sin Producto</v>
      </c>
      <c r="W4908" s="6">
        <f>+IF(OR(K4908="27",K4908="28",K4908="29"),VLOOKUP(L4908,[1]listaMateriales!A:E,5,0),0)*N4908/1000</f>
        <v>0</v>
      </c>
      <c r="X4908" s="6">
        <f>+IF(W4908=0,0,T4908/W4908)</f>
        <v>0</v>
      </c>
      <c r="Y4908" s="1" t="str">
        <f>MID(L4908,14,1)</f>
        <v/>
      </c>
      <c r="Z4908" s="2" t="str">
        <f>IF(IFERROR(FIND("PUL",M4908,1),0)&gt;1,"pulido","no")</f>
        <v>no</v>
      </c>
      <c r="AA4908" s="2" t="str">
        <f>IF(IFERROR(FIND("BIOC",M4908,1),0)&gt;1,"BIOCITY","no")</f>
        <v>no</v>
      </c>
      <c r="AB4908" s="2">
        <f>IFERROR(SEARCH("INT",F4908,1),0)+IFERROR(SEARCH("DEV",F4908,1),0)+IFERROR(SEARCH("FC",F4908,1),0)+IFERROR(SEARCH("USD",F4908,1),0)</f>
        <v>0</v>
      </c>
    </row>
    <row r="4909" spans="20:28" x14ac:dyDescent="0.2">
      <c r="T4909" s="6">
        <f>+S4909*N4909</f>
        <v>0</v>
      </c>
      <c r="U4909" s="6">
        <f>+S4909*Q4909</f>
        <v>0</v>
      </c>
      <c r="V4909" s="1" t="str">
        <f>IF(AB4909=0,IFERROR(VLOOKUP(L4909,[1]listaMateriales!A:K,11,0),"-"),"Sin producto")</f>
        <v>Sin Producto</v>
      </c>
      <c r="W4909" s="6">
        <f>+IF(OR(K4909="27",K4909="28",K4909="29"),VLOOKUP(L4909,[1]listaMateriales!A:E,5,0),0)*N4909/1000</f>
        <v>0</v>
      </c>
      <c r="X4909" s="6">
        <f>+IF(W4909=0,0,T4909/W4909)</f>
        <v>0</v>
      </c>
      <c r="Y4909" s="1" t="str">
        <f>MID(L4909,14,1)</f>
        <v/>
      </c>
      <c r="Z4909" s="2" t="str">
        <f>IF(IFERROR(FIND("PUL",M4909,1),0)&gt;1,"pulido","no")</f>
        <v>no</v>
      </c>
      <c r="AA4909" s="2" t="str">
        <f>IF(IFERROR(FIND("BIOC",M4909,1),0)&gt;1,"BIOCITY","no")</f>
        <v>no</v>
      </c>
      <c r="AB4909" s="2">
        <f>IFERROR(SEARCH("INT",F4909,1),0)+IFERROR(SEARCH("DEV",F4909,1),0)+IFERROR(SEARCH("FC",F4909,1),0)+IFERROR(SEARCH("USD",F4909,1),0)</f>
        <v>0</v>
      </c>
    </row>
    <row r="4910" spans="20:28" x14ac:dyDescent="0.2">
      <c r="T4910" s="6">
        <f>+S4910*N4910</f>
        <v>0</v>
      </c>
      <c r="U4910" s="6">
        <f>+S4910*Q4910</f>
        <v>0</v>
      </c>
      <c r="V4910" s="1" t="str">
        <f>IF(AB4910=0,IFERROR(VLOOKUP(L4910,[1]listaMateriales!A:K,11,0),"-"),"Sin producto")</f>
        <v>Sin Producto</v>
      </c>
      <c r="W4910" s="6">
        <f>+IF(OR(K4910="27",K4910="28",K4910="29"),VLOOKUP(L4910,[1]listaMateriales!A:E,5,0),0)*N4910/1000</f>
        <v>0</v>
      </c>
      <c r="X4910" s="6">
        <f>+IF(W4910=0,0,T4910/W4910)</f>
        <v>0</v>
      </c>
      <c r="Y4910" s="1" t="str">
        <f>MID(L4910,14,1)</f>
        <v/>
      </c>
      <c r="Z4910" s="2" t="str">
        <f>IF(IFERROR(FIND("PUL",M4910,1),0)&gt;1,"pulido","no")</f>
        <v>no</v>
      </c>
      <c r="AA4910" s="2" t="str">
        <f>IF(IFERROR(FIND("BIOC",M4910,1),0)&gt;1,"BIOCITY","no")</f>
        <v>no</v>
      </c>
      <c r="AB4910" s="2">
        <f>IFERROR(SEARCH("INT",F4910,1),0)+IFERROR(SEARCH("DEV",F4910,1),0)+IFERROR(SEARCH("FC",F4910,1),0)+IFERROR(SEARCH("USD",F4910,1),0)</f>
        <v>0</v>
      </c>
    </row>
    <row r="4911" spans="20:28" x14ac:dyDescent="0.2">
      <c r="T4911" s="6">
        <f>+S4911*N4911</f>
        <v>0</v>
      </c>
      <c r="U4911" s="6">
        <f>+S4911*Q4911</f>
        <v>0</v>
      </c>
      <c r="V4911" s="1" t="str">
        <f>IF(AB4911=0,IFERROR(VLOOKUP(L4911,[1]listaMateriales!A:K,11,0),"-"),"Sin producto")</f>
        <v>Sin Producto</v>
      </c>
      <c r="W4911" s="6">
        <f>+IF(OR(K4911="27",K4911="28",K4911="29"),VLOOKUP(L4911,[1]listaMateriales!A:E,5,0),0)*N4911/1000</f>
        <v>0</v>
      </c>
      <c r="X4911" s="6">
        <f>+IF(W4911=0,0,T4911/W4911)</f>
        <v>0</v>
      </c>
      <c r="Y4911" s="1" t="str">
        <f>MID(L4911,14,1)</f>
        <v/>
      </c>
      <c r="Z4911" s="2" t="str">
        <f>IF(IFERROR(FIND("PUL",M4911,1),0)&gt;1,"pulido","no")</f>
        <v>no</v>
      </c>
      <c r="AA4911" s="2" t="str">
        <f>IF(IFERROR(FIND("BIOC",M4911,1),0)&gt;1,"BIOCITY","no")</f>
        <v>no</v>
      </c>
      <c r="AB4911" s="2">
        <f>IFERROR(SEARCH("INT",F4911,1),0)+IFERROR(SEARCH("DEV",F4911,1),0)+IFERROR(SEARCH("FC",F4911,1),0)+IFERROR(SEARCH("USD",F4911,1),0)</f>
        <v>0</v>
      </c>
    </row>
    <row r="4917" spans="8:8" x14ac:dyDescent="0.2">
      <c r="H4917" s="5"/>
    </row>
    <row r="4918" spans="8:8" x14ac:dyDescent="0.2">
      <c r="H4918" s="5"/>
    </row>
    <row r="4919" spans="8:8" x14ac:dyDescent="0.2">
      <c r="H4919" s="5"/>
    </row>
    <row r="4920" spans="8:8" x14ac:dyDescent="0.2">
      <c r="H4920" s="5"/>
    </row>
    <row r="6334" spans="20:21" x14ac:dyDescent="0.2">
      <c r="T6334" s="3">
        <f>SUBTOTAL(9,T2:T6333)</f>
        <v>3247414862.1358075</v>
      </c>
      <c r="U6334" s="3">
        <f>SUBTOTAL(9,U2:U6333)</f>
        <v>1605428243.8704073</v>
      </c>
    </row>
    <row r="6337" spans="21:21" x14ac:dyDescent="0.2">
      <c r="U6337" s="3" t="e">
        <f>+U6334/N6334</f>
        <v>#DIV/0!</v>
      </c>
    </row>
  </sheetData>
  <autoFilter ref="A1:AB4911" xr:uid="{00000000-0001-0000-0A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EA746-12CE-4593-B627-3A6CD309E92A}">
  <dimension ref="A1:S1902"/>
  <sheetViews>
    <sheetView workbookViewId="0">
      <selection activeCell="L31" sqref="L31"/>
    </sheetView>
  </sheetViews>
  <sheetFormatPr baseColWidth="10" defaultColWidth="9.140625" defaultRowHeight="12.75" x14ac:dyDescent="0.2"/>
  <cols>
    <col min="1" max="1" width="17" style="1" bestFit="1" customWidth="1"/>
    <col min="2" max="2" width="6" style="1" bestFit="1" customWidth="1"/>
    <col min="3" max="3" width="13" style="1" bestFit="1" customWidth="1"/>
    <col min="4" max="4" width="8" style="1" bestFit="1" customWidth="1"/>
    <col min="5" max="5" width="37" style="1" bestFit="1" customWidth="1"/>
    <col min="6" max="6" width="24" style="1" bestFit="1" customWidth="1"/>
    <col min="7" max="7" width="4" style="1" bestFit="1" customWidth="1"/>
    <col min="8" max="8" width="25" style="1" bestFit="1" customWidth="1"/>
    <col min="9" max="10" width="6" style="1" bestFit="1" customWidth="1"/>
    <col min="11" max="11" width="12" style="1" bestFit="1" customWidth="1"/>
    <col min="12" max="12" width="18" style="1" bestFit="1" customWidth="1"/>
    <col min="13" max="13" width="42" style="1" bestFit="1" customWidth="1"/>
    <col min="14" max="14" width="17" style="1" bestFit="1" customWidth="1"/>
    <col min="15" max="15" width="5" style="1" bestFit="1" customWidth="1"/>
    <col min="16" max="16" width="20" style="1" bestFit="1" customWidth="1"/>
    <col min="17" max="17" width="12" style="1" bestFit="1" customWidth="1"/>
    <col min="18" max="18" width="31" style="1" bestFit="1" customWidth="1"/>
    <col min="19" max="19" width="16" style="1" bestFit="1" customWidth="1"/>
    <col min="20" max="16384" width="9.140625" style="1"/>
  </cols>
  <sheetData>
    <row r="1" spans="1:19" ht="25.5" x14ac:dyDescent="0.2">
      <c r="A1" s="16" t="s">
        <v>2340</v>
      </c>
      <c r="B1" s="16" t="s">
        <v>2339</v>
      </c>
      <c r="C1" s="16" t="s">
        <v>2338</v>
      </c>
      <c r="D1" s="16" t="s">
        <v>2337</v>
      </c>
      <c r="E1" s="16" t="s">
        <v>2336</v>
      </c>
      <c r="F1" s="16" t="s">
        <v>2335</v>
      </c>
      <c r="G1" s="16" t="s">
        <v>2334</v>
      </c>
      <c r="H1" s="16" t="s">
        <v>2333</v>
      </c>
      <c r="I1" s="16" t="s">
        <v>2332</v>
      </c>
      <c r="J1" s="16" t="s">
        <v>2331</v>
      </c>
      <c r="K1" s="16" t="s">
        <v>2330</v>
      </c>
      <c r="L1" s="16" t="s">
        <v>2329</v>
      </c>
      <c r="M1" s="16" t="s">
        <v>2328</v>
      </c>
      <c r="N1" s="16" t="s">
        <v>2327</v>
      </c>
      <c r="O1" s="16" t="s">
        <v>2326</v>
      </c>
      <c r="P1" s="16" t="s">
        <v>2325</v>
      </c>
      <c r="Q1" s="17" t="s">
        <v>2324</v>
      </c>
      <c r="R1" s="16" t="s">
        <v>2323</v>
      </c>
      <c r="S1" s="16" t="s">
        <v>2322</v>
      </c>
    </row>
    <row r="2" spans="1:19" x14ac:dyDescent="0.2">
      <c r="A2" s="1" t="s">
        <v>2306</v>
      </c>
      <c r="B2" s="1" t="s">
        <v>15</v>
      </c>
      <c r="C2" s="10">
        <v>45352</v>
      </c>
      <c r="D2" s="1" t="s">
        <v>1153</v>
      </c>
      <c r="E2" s="1" t="s">
        <v>1152</v>
      </c>
      <c r="F2" s="1" t="s">
        <v>2305</v>
      </c>
      <c r="G2" s="1" t="s">
        <v>39</v>
      </c>
      <c r="H2" s="1" t="s">
        <v>38</v>
      </c>
      <c r="I2" s="1" t="s">
        <v>50</v>
      </c>
      <c r="J2" s="1" t="s">
        <v>17</v>
      </c>
      <c r="K2" s="1" t="s">
        <v>49</v>
      </c>
      <c r="L2" s="1" t="s">
        <v>55</v>
      </c>
      <c r="M2" s="1" t="s">
        <v>54</v>
      </c>
      <c r="N2" s="9">
        <v>1188</v>
      </c>
      <c r="O2" s="1" t="s">
        <v>4</v>
      </c>
      <c r="P2" s="8">
        <v>1188</v>
      </c>
      <c r="Q2" s="8">
        <v>0</v>
      </c>
      <c r="R2" s="1" t="s">
        <v>46</v>
      </c>
      <c r="S2" s="7">
        <v>267.54000000000002</v>
      </c>
    </row>
    <row r="3" spans="1:19" x14ac:dyDescent="0.2">
      <c r="A3" s="1" t="s">
        <v>2306</v>
      </c>
      <c r="B3" s="1" t="s">
        <v>15</v>
      </c>
      <c r="C3" s="10">
        <v>45352</v>
      </c>
      <c r="D3" s="1" t="s">
        <v>1153</v>
      </c>
      <c r="E3" s="1" t="s">
        <v>1152</v>
      </c>
      <c r="F3" s="1" t="s">
        <v>2305</v>
      </c>
      <c r="G3" s="1" t="s">
        <v>39</v>
      </c>
      <c r="H3" s="1" t="s">
        <v>38</v>
      </c>
      <c r="I3" s="1" t="s">
        <v>50</v>
      </c>
      <c r="J3" s="1" t="s">
        <v>17</v>
      </c>
      <c r="K3" s="1" t="s">
        <v>49</v>
      </c>
      <c r="L3" s="1" t="s">
        <v>48</v>
      </c>
      <c r="M3" s="1" t="s">
        <v>47</v>
      </c>
      <c r="N3" s="9">
        <v>1440</v>
      </c>
      <c r="O3" s="1" t="s">
        <v>4</v>
      </c>
      <c r="P3" s="8">
        <v>1440</v>
      </c>
      <c r="Q3" s="8">
        <v>0</v>
      </c>
      <c r="R3" s="1" t="s">
        <v>46</v>
      </c>
      <c r="S3" s="7">
        <v>341.13</v>
      </c>
    </row>
    <row r="4" spans="1:19" x14ac:dyDescent="0.2">
      <c r="A4" s="1" t="s">
        <v>2306</v>
      </c>
      <c r="B4" s="1" t="s">
        <v>15</v>
      </c>
      <c r="C4" s="10">
        <v>45352</v>
      </c>
      <c r="D4" s="1" t="s">
        <v>1153</v>
      </c>
      <c r="E4" s="1" t="s">
        <v>1152</v>
      </c>
      <c r="F4" s="1" t="s">
        <v>2305</v>
      </c>
      <c r="G4" s="1" t="s">
        <v>39</v>
      </c>
      <c r="H4" s="1" t="s">
        <v>38</v>
      </c>
      <c r="I4" s="1" t="s">
        <v>50</v>
      </c>
      <c r="J4" s="1" t="s">
        <v>17</v>
      </c>
      <c r="K4" s="1" t="s">
        <v>49</v>
      </c>
      <c r="L4" s="1" t="s">
        <v>57</v>
      </c>
      <c r="M4" s="1" t="s">
        <v>56</v>
      </c>
      <c r="N4" s="9">
        <v>2700</v>
      </c>
      <c r="O4" s="1" t="s">
        <v>4</v>
      </c>
      <c r="P4" s="8">
        <v>2700</v>
      </c>
      <c r="Q4" s="8">
        <v>0</v>
      </c>
      <c r="R4" s="1" t="s">
        <v>46</v>
      </c>
      <c r="S4" s="7">
        <v>462.02</v>
      </c>
    </row>
    <row r="5" spans="1:19" x14ac:dyDescent="0.2">
      <c r="A5" s="1" t="s">
        <v>2304</v>
      </c>
      <c r="B5" s="1" t="s">
        <v>42</v>
      </c>
      <c r="C5" s="10">
        <v>45352</v>
      </c>
      <c r="D5" s="1" t="s">
        <v>1203</v>
      </c>
      <c r="E5" s="1" t="s">
        <v>1202</v>
      </c>
      <c r="F5" s="1" t="s">
        <v>2213</v>
      </c>
      <c r="G5" s="1" t="s">
        <v>39</v>
      </c>
      <c r="H5" s="1" t="s">
        <v>38</v>
      </c>
      <c r="I5" s="1" t="s">
        <v>50</v>
      </c>
      <c r="J5" s="1" t="s">
        <v>37</v>
      </c>
      <c r="K5" s="1" t="s">
        <v>36</v>
      </c>
      <c r="L5" s="1" t="s">
        <v>35</v>
      </c>
      <c r="M5" s="1" t="s">
        <v>34</v>
      </c>
      <c r="N5" s="9">
        <v>4320</v>
      </c>
      <c r="O5" s="1" t="s">
        <v>4</v>
      </c>
      <c r="P5" s="8">
        <v>4320</v>
      </c>
      <c r="Q5" s="8">
        <v>0</v>
      </c>
      <c r="R5" s="1" t="s">
        <v>33</v>
      </c>
      <c r="S5" s="7">
        <v>160.54</v>
      </c>
    </row>
    <row r="6" spans="1:19" x14ac:dyDescent="0.2">
      <c r="A6" s="1" t="s">
        <v>2304</v>
      </c>
      <c r="B6" s="1" t="s">
        <v>42</v>
      </c>
      <c r="C6" s="10">
        <v>45352</v>
      </c>
      <c r="D6" s="1" t="s">
        <v>1203</v>
      </c>
      <c r="E6" s="1" t="s">
        <v>1202</v>
      </c>
      <c r="F6" s="1" t="s">
        <v>2213</v>
      </c>
      <c r="G6" s="1" t="s">
        <v>39</v>
      </c>
      <c r="H6" s="1" t="s">
        <v>38</v>
      </c>
      <c r="I6" s="1" t="s">
        <v>50</v>
      </c>
      <c r="J6" s="1" t="s">
        <v>37</v>
      </c>
      <c r="K6" s="1" t="s">
        <v>36</v>
      </c>
      <c r="L6" s="1" t="s">
        <v>86</v>
      </c>
      <c r="M6" s="1" t="s">
        <v>85</v>
      </c>
      <c r="N6" s="9">
        <v>1980</v>
      </c>
      <c r="O6" s="1" t="s">
        <v>4</v>
      </c>
      <c r="P6" s="8">
        <v>1980</v>
      </c>
      <c r="Q6" s="8">
        <v>0</v>
      </c>
      <c r="R6" s="1" t="s">
        <v>33</v>
      </c>
      <c r="S6" s="7">
        <v>134.33000000000001</v>
      </c>
    </row>
    <row r="7" spans="1:19" x14ac:dyDescent="0.2">
      <c r="A7" s="1" t="s">
        <v>2303</v>
      </c>
      <c r="B7" s="1" t="s">
        <v>15</v>
      </c>
      <c r="C7" s="10">
        <v>45352</v>
      </c>
      <c r="D7" s="1" t="s">
        <v>197</v>
      </c>
      <c r="E7" s="1" t="s">
        <v>196</v>
      </c>
      <c r="F7" s="1" t="s">
        <v>2302</v>
      </c>
      <c r="G7" s="1" t="s">
        <v>39</v>
      </c>
      <c r="H7" s="1" t="s">
        <v>38</v>
      </c>
      <c r="I7" s="1" t="s">
        <v>50</v>
      </c>
      <c r="J7" s="1" t="s">
        <v>9</v>
      </c>
      <c r="K7" s="1" t="s">
        <v>30</v>
      </c>
      <c r="L7" s="1" t="s">
        <v>621</v>
      </c>
      <c r="M7" s="1" t="s">
        <v>620</v>
      </c>
      <c r="N7" s="8">
        <v>193.92</v>
      </c>
      <c r="O7" s="1" t="s">
        <v>2</v>
      </c>
      <c r="P7" s="8">
        <v>0</v>
      </c>
      <c r="Q7" s="8">
        <v>193.92</v>
      </c>
      <c r="R7" s="1" t="s">
        <v>195</v>
      </c>
      <c r="S7" s="7">
        <v>2885.82</v>
      </c>
    </row>
    <row r="8" spans="1:19" x14ac:dyDescent="0.2">
      <c r="A8" s="1" t="s">
        <v>2303</v>
      </c>
      <c r="B8" s="1" t="s">
        <v>15</v>
      </c>
      <c r="C8" s="10">
        <v>45352</v>
      </c>
      <c r="D8" s="1" t="s">
        <v>197</v>
      </c>
      <c r="E8" s="1" t="s">
        <v>196</v>
      </c>
      <c r="F8" s="1" t="s">
        <v>2302</v>
      </c>
      <c r="G8" s="1" t="s">
        <v>39</v>
      </c>
      <c r="H8" s="1" t="s">
        <v>38</v>
      </c>
      <c r="I8" s="1" t="s">
        <v>50</v>
      </c>
      <c r="J8" s="1" t="s">
        <v>9</v>
      </c>
      <c r="K8" s="1" t="s">
        <v>30</v>
      </c>
      <c r="L8" s="1" t="s">
        <v>812</v>
      </c>
      <c r="M8" s="1" t="s">
        <v>811</v>
      </c>
      <c r="N8" s="8">
        <v>290.88</v>
      </c>
      <c r="O8" s="1" t="s">
        <v>2</v>
      </c>
      <c r="P8" s="8">
        <v>0</v>
      </c>
      <c r="Q8" s="8">
        <v>290.88</v>
      </c>
      <c r="R8" s="1" t="s">
        <v>195</v>
      </c>
      <c r="S8" s="7">
        <v>2885.82</v>
      </c>
    </row>
    <row r="9" spans="1:19" x14ac:dyDescent="0.2">
      <c r="A9" s="1" t="s">
        <v>2303</v>
      </c>
      <c r="B9" s="1" t="s">
        <v>15</v>
      </c>
      <c r="C9" s="10">
        <v>45352</v>
      </c>
      <c r="D9" s="1" t="s">
        <v>197</v>
      </c>
      <c r="E9" s="1" t="s">
        <v>196</v>
      </c>
      <c r="F9" s="1" t="s">
        <v>2302</v>
      </c>
      <c r="G9" s="1" t="s">
        <v>39</v>
      </c>
      <c r="H9" s="1" t="s">
        <v>38</v>
      </c>
      <c r="I9" s="1" t="s">
        <v>50</v>
      </c>
      <c r="J9" s="1" t="s">
        <v>9</v>
      </c>
      <c r="K9" s="1" t="s">
        <v>30</v>
      </c>
      <c r="L9" s="1" t="s">
        <v>804</v>
      </c>
      <c r="M9" s="1" t="s">
        <v>803</v>
      </c>
      <c r="N9" s="8">
        <v>290.88</v>
      </c>
      <c r="O9" s="1" t="s">
        <v>2</v>
      </c>
      <c r="P9" s="8">
        <v>0</v>
      </c>
      <c r="Q9" s="8">
        <v>290.88</v>
      </c>
      <c r="R9" s="1" t="s">
        <v>195</v>
      </c>
      <c r="S9" s="7">
        <v>2885.82</v>
      </c>
    </row>
    <row r="10" spans="1:19" x14ac:dyDescent="0.2">
      <c r="A10" s="1" t="s">
        <v>2301</v>
      </c>
      <c r="B10" s="1" t="s">
        <v>42</v>
      </c>
      <c r="C10" s="10">
        <v>45352</v>
      </c>
      <c r="D10" s="1" t="s">
        <v>135</v>
      </c>
      <c r="E10" s="1" t="s">
        <v>134</v>
      </c>
      <c r="F10" s="1" t="s">
        <v>2300</v>
      </c>
      <c r="G10" s="1" t="s">
        <v>39</v>
      </c>
      <c r="H10" s="1" t="s">
        <v>38</v>
      </c>
      <c r="I10" s="1" t="s">
        <v>50</v>
      </c>
      <c r="J10" s="1" t="s">
        <v>17</v>
      </c>
      <c r="K10" s="1" t="s">
        <v>49</v>
      </c>
      <c r="L10" s="1" t="s">
        <v>48</v>
      </c>
      <c r="M10" s="1" t="s">
        <v>47</v>
      </c>
      <c r="N10" s="9">
        <v>1440</v>
      </c>
      <c r="O10" s="1" t="s">
        <v>4</v>
      </c>
      <c r="P10" s="8">
        <v>1440</v>
      </c>
      <c r="Q10" s="8">
        <v>0</v>
      </c>
      <c r="R10" s="1" t="s">
        <v>33</v>
      </c>
      <c r="S10" s="7">
        <v>234.58</v>
      </c>
    </row>
    <row r="11" spans="1:19" x14ac:dyDescent="0.2">
      <c r="A11" s="1" t="s">
        <v>2301</v>
      </c>
      <c r="B11" s="1" t="s">
        <v>42</v>
      </c>
      <c r="C11" s="10">
        <v>45352</v>
      </c>
      <c r="D11" s="1" t="s">
        <v>135</v>
      </c>
      <c r="E11" s="1" t="s">
        <v>134</v>
      </c>
      <c r="F11" s="1" t="s">
        <v>2300</v>
      </c>
      <c r="G11" s="1" t="s">
        <v>39</v>
      </c>
      <c r="H11" s="1" t="s">
        <v>38</v>
      </c>
      <c r="I11" s="1" t="s">
        <v>50</v>
      </c>
      <c r="J11" s="1" t="s">
        <v>17</v>
      </c>
      <c r="K11" s="1" t="s">
        <v>49</v>
      </c>
      <c r="L11" s="1" t="s">
        <v>57</v>
      </c>
      <c r="M11" s="1" t="s">
        <v>56</v>
      </c>
      <c r="N11" s="9">
        <v>3420</v>
      </c>
      <c r="O11" s="1" t="s">
        <v>4</v>
      </c>
      <c r="P11" s="8">
        <v>3420</v>
      </c>
      <c r="Q11" s="8">
        <v>0</v>
      </c>
      <c r="R11" s="1" t="s">
        <v>33</v>
      </c>
      <c r="S11" s="7">
        <v>317.73</v>
      </c>
    </row>
    <row r="12" spans="1:19" x14ac:dyDescent="0.2">
      <c r="A12" s="1" t="s">
        <v>2299</v>
      </c>
      <c r="B12" s="1" t="s">
        <v>42</v>
      </c>
      <c r="C12" s="10">
        <v>45352</v>
      </c>
      <c r="D12" s="1" t="s">
        <v>190</v>
      </c>
      <c r="E12" s="1" t="s">
        <v>189</v>
      </c>
      <c r="F12" s="1" t="s">
        <v>2269</v>
      </c>
      <c r="G12" s="1" t="s">
        <v>39</v>
      </c>
      <c r="H12" s="1" t="s">
        <v>38</v>
      </c>
      <c r="I12" s="1" t="s">
        <v>0</v>
      </c>
      <c r="J12" s="1" t="s">
        <v>37</v>
      </c>
      <c r="K12" s="1" t="s">
        <v>36</v>
      </c>
      <c r="L12" s="1" t="s">
        <v>35</v>
      </c>
      <c r="M12" s="1" t="s">
        <v>34</v>
      </c>
      <c r="N12" s="9">
        <v>1152</v>
      </c>
      <c r="O12" s="1" t="s">
        <v>4</v>
      </c>
      <c r="P12" s="8">
        <v>1152</v>
      </c>
      <c r="Q12" s="8">
        <v>0</v>
      </c>
      <c r="R12" s="1" t="s">
        <v>125</v>
      </c>
      <c r="S12" s="7">
        <v>238.8</v>
      </c>
    </row>
    <row r="13" spans="1:19" x14ac:dyDescent="0.2">
      <c r="A13" s="1" t="s">
        <v>2299</v>
      </c>
      <c r="B13" s="1" t="s">
        <v>42</v>
      </c>
      <c r="C13" s="10">
        <v>45352</v>
      </c>
      <c r="D13" s="1" t="s">
        <v>190</v>
      </c>
      <c r="E13" s="1" t="s">
        <v>189</v>
      </c>
      <c r="F13" s="1" t="s">
        <v>2269</v>
      </c>
      <c r="G13" s="1" t="s">
        <v>39</v>
      </c>
      <c r="H13" s="1" t="s">
        <v>38</v>
      </c>
      <c r="I13" s="1" t="s">
        <v>0</v>
      </c>
      <c r="J13" s="1" t="s">
        <v>37</v>
      </c>
      <c r="K13" s="1" t="s">
        <v>36</v>
      </c>
      <c r="L13" s="1" t="s">
        <v>207</v>
      </c>
      <c r="M13" s="1" t="s">
        <v>206</v>
      </c>
      <c r="N13" s="9">
        <v>3240</v>
      </c>
      <c r="O13" s="1" t="s">
        <v>4</v>
      </c>
      <c r="P13" s="8">
        <v>3240</v>
      </c>
      <c r="Q13" s="8">
        <v>0</v>
      </c>
      <c r="R13" s="1" t="s">
        <v>125</v>
      </c>
      <c r="S13" s="7">
        <v>364.37</v>
      </c>
    </row>
    <row r="14" spans="1:19" x14ac:dyDescent="0.2">
      <c r="A14" s="1" t="s">
        <v>2298</v>
      </c>
      <c r="B14" s="1" t="s">
        <v>42</v>
      </c>
      <c r="C14" s="10">
        <v>45352</v>
      </c>
      <c r="D14" s="1" t="s">
        <v>744</v>
      </c>
      <c r="E14" s="1" t="s">
        <v>743</v>
      </c>
      <c r="F14" s="1" t="s">
        <v>2277</v>
      </c>
      <c r="G14" s="1" t="s">
        <v>39</v>
      </c>
      <c r="H14" s="1" t="s">
        <v>38</v>
      </c>
      <c r="I14" s="1" t="s">
        <v>0</v>
      </c>
      <c r="J14" s="1" t="s">
        <v>17</v>
      </c>
      <c r="K14" s="1" t="s">
        <v>49</v>
      </c>
      <c r="L14" s="1" t="s">
        <v>55</v>
      </c>
      <c r="M14" s="1" t="s">
        <v>54</v>
      </c>
      <c r="N14" s="9">
        <v>919</v>
      </c>
      <c r="O14" s="1" t="s">
        <v>4</v>
      </c>
      <c r="P14" s="8">
        <v>919</v>
      </c>
      <c r="Q14" s="8">
        <v>0</v>
      </c>
      <c r="R14" s="1" t="s">
        <v>93</v>
      </c>
      <c r="S14" s="7">
        <v>213.29</v>
      </c>
    </row>
    <row r="15" spans="1:19" x14ac:dyDescent="0.2">
      <c r="A15" s="1" t="s">
        <v>2297</v>
      </c>
      <c r="B15" s="1" t="s">
        <v>15</v>
      </c>
      <c r="C15" s="10">
        <v>45352</v>
      </c>
      <c r="D15" s="1" t="s">
        <v>2296</v>
      </c>
      <c r="E15" s="1" t="s">
        <v>2295</v>
      </c>
      <c r="F15" s="1" t="s">
        <v>2269</v>
      </c>
      <c r="G15" s="1" t="s">
        <v>39</v>
      </c>
      <c r="H15" s="1" t="s">
        <v>38</v>
      </c>
      <c r="I15" s="1" t="s">
        <v>50</v>
      </c>
      <c r="J15" s="1" t="s">
        <v>37</v>
      </c>
      <c r="K15" s="1" t="s">
        <v>36</v>
      </c>
      <c r="L15" s="1" t="s">
        <v>86</v>
      </c>
      <c r="M15" s="1" t="s">
        <v>85</v>
      </c>
      <c r="N15" s="9">
        <v>6336</v>
      </c>
      <c r="O15" s="1" t="s">
        <v>4</v>
      </c>
      <c r="P15" s="8">
        <v>6336</v>
      </c>
      <c r="Q15" s="8">
        <v>0</v>
      </c>
      <c r="R15" s="1" t="s">
        <v>33</v>
      </c>
      <c r="S15" s="7">
        <v>293.63</v>
      </c>
    </row>
    <row r="16" spans="1:19" x14ac:dyDescent="0.2">
      <c r="A16" s="1" t="s">
        <v>2297</v>
      </c>
      <c r="B16" s="1" t="s">
        <v>15</v>
      </c>
      <c r="C16" s="10">
        <v>45352</v>
      </c>
      <c r="D16" s="1" t="s">
        <v>2296</v>
      </c>
      <c r="E16" s="1" t="s">
        <v>2295</v>
      </c>
      <c r="F16" s="1" t="s">
        <v>2269</v>
      </c>
      <c r="G16" s="1" t="s">
        <v>39</v>
      </c>
      <c r="H16" s="1" t="s">
        <v>38</v>
      </c>
      <c r="I16" s="1" t="s">
        <v>50</v>
      </c>
      <c r="J16" s="1" t="s">
        <v>37</v>
      </c>
      <c r="K16" s="1" t="s">
        <v>36</v>
      </c>
      <c r="L16" s="1" t="s">
        <v>35</v>
      </c>
      <c r="M16" s="1" t="s">
        <v>34</v>
      </c>
      <c r="N16" s="9">
        <v>1728</v>
      </c>
      <c r="O16" s="1" t="s">
        <v>4</v>
      </c>
      <c r="P16" s="8">
        <v>1728</v>
      </c>
      <c r="Q16" s="8">
        <v>0</v>
      </c>
      <c r="R16" s="1" t="s">
        <v>33</v>
      </c>
      <c r="S16" s="7">
        <v>350.95</v>
      </c>
    </row>
    <row r="17" spans="1:19" x14ac:dyDescent="0.2">
      <c r="A17" s="1" t="s">
        <v>2294</v>
      </c>
      <c r="B17" s="1" t="s">
        <v>42</v>
      </c>
      <c r="C17" s="10">
        <v>45352</v>
      </c>
      <c r="D17" s="1" t="s">
        <v>744</v>
      </c>
      <c r="E17" s="1" t="s">
        <v>743</v>
      </c>
      <c r="F17" s="1" t="s">
        <v>2277</v>
      </c>
      <c r="G17" s="1" t="s">
        <v>39</v>
      </c>
      <c r="H17" s="1" t="s">
        <v>38</v>
      </c>
      <c r="I17" s="1" t="s">
        <v>0</v>
      </c>
      <c r="J17" s="1" t="s">
        <v>17</v>
      </c>
      <c r="K17" s="1" t="s">
        <v>49</v>
      </c>
      <c r="L17" s="1" t="s">
        <v>55</v>
      </c>
      <c r="M17" s="1" t="s">
        <v>54</v>
      </c>
      <c r="N17" s="9">
        <v>1061</v>
      </c>
      <c r="O17" s="1" t="s">
        <v>4</v>
      </c>
      <c r="P17" s="8">
        <v>1061</v>
      </c>
      <c r="Q17" s="8">
        <v>0</v>
      </c>
      <c r="R17" s="1" t="s">
        <v>93</v>
      </c>
      <c r="S17" s="7">
        <v>213.29</v>
      </c>
    </row>
    <row r="18" spans="1:19" x14ac:dyDescent="0.2">
      <c r="A18" s="1" t="s">
        <v>2294</v>
      </c>
      <c r="B18" s="1" t="s">
        <v>42</v>
      </c>
      <c r="C18" s="10">
        <v>45352</v>
      </c>
      <c r="D18" s="1" t="s">
        <v>744</v>
      </c>
      <c r="E18" s="1" t="s">
        <v>743</v>
      </c>
      <c r="F18" s="1" t="s">
        <v>2277</v>
      </c>
      <c r="G18" s="1" t="s">
        <v>39</v>
      </c>
      <c r="H18" s="1" t="s">
        <v>38</v>
      </c>
      <c r="I18" s="1" t="s">
        <v>0</v>
      </c>
      <c r="J18" s="1" t="s">
        <v>17</v>
      </c>
      <c r="K18" s="1" t="s">
        <v>49</v>
      </c>
      <c r="L18" s="1" t="s">
        <v>57</v>
      </c>
      <c r="M18" s="1" t="s">
        <v>56</v>
      </c>
      <c r="N18" s="9">
        <v>3420</v>
      </c>
      <c r="O18" s="1" t="s">
        <v>4</v>
      </c>
      <c r="P18" s="8">
        <v>3420</v>
      </c>
      <c r="Q18" s="8">
        <v>0</v>
      </c>
      <c r="R18" s="1" t="s">
        <v>93</v>
      </c>
      <c r="S18" s="7">
        <v>368.34</v>
      </c>
    </row>
    <row r="19" spans="1:19" x14ac:dyDescent="0.2">
      <c r="A19" s="1" t="s">
        <v>2293</v>
      </c>
      <c r="B19" s="1" t="s">
        <v>15</v>
      </c>
      <c r="C19" s="10">
        <v>45352</v>
      </c>
      <c r="D19" s="1" t="s">
        <v>2074</v>
      </c>
      <c r="E19" s="1" t="s">
        <v>2073</v>
      </c>
      <c r="F19" s="1" t="s">
        <v>2292</v>
      </c>
      <c r="G19" s="1" t="s">
        <v>12</v>
      </c>
      <c r="H19" s="1" t="s">
        <v>11</v>
      </c>
      <c r="I19" s="1" t="s">
        <v>10</v>
      </c>
      <c r="J19" s="1" t="s">
        <v>17</v>
      </c>
      <c r="K19" s="1" t="s">
        <v>16</v>
      </c>
      <c r="L19" s="1" t="s">
        <v>160</v>
      </c>
      <c r="M19" s="1" t="s">
        <v>159</v>
      </c>
      <c r="N19" s="8">
        <v>50.4</v>
      </c>
      <c r="O19" s="1" t="s">
        <v>2</v>
      </c>
      <c r="P19" s="8">
        <v>0</v>
      </c>
      <c r="Q19" s="8">
        <v>50.4</v>
      </c>
      <c r="R19" s="1" t="s">
        <v>144</v>
      </c>
      <c r="S19" s="7">
        <v>15673.69</v>
      </c>
    </row>
    <row r="20" spans="1:19" x14ac:dyDescent="0.2">
      <c r="A20" s="1" t="s">
        <v>2291</v>
      </c>
      <c r="B20" s="1" t="s">
        <v>15</v>
      </c>
      <c r="C20" s="10">
        <v>45352</v>
      </c>
      <c r="D20" s="1" t="s">
        <v>2290</v>
      </c>
      <c r="E20" s="1" t="s">
        <v>2289</v>
      </c>
      <c r="F20" s="1" t="s">
        <v>2277</v>
      </c>
      <c r="G20" s="1" t="s">
        <v>39</v>
      </c>
      <c r="H20" s="1" t="s">
        <v>38</v>
      </c>
      <c r="I20" s="1" t="s">
        <v>50</v>
      </c>
      <c r="J20" s="1" t="s">
        <v>17</v>
      </c>
      <c r="K20" s="1" t="s">
        <v>49</v>
      </c>
      <c r="L20" s="1" t="s">
        <v>57</v>
      </c>
      <c r="M20" s="1" t="s">
        <v>56</v>
      </c>
      <c r="N20" s="9">
        <v>2880</v>
      </c>
      <c r="O20" s="1" t="s">
        <v>4</v>
      </c>
      <c r="P20" s="8">
        <v>2880</v>
      </c>
      <c r="Q20" s="8">
        <v>0</v>
      </c>
      <c r="R20" s="1" t="s">
        <v>46</v>
      </c>
      <c r="S20" s="7">
        <v>506.88</v>
      </c>
    </row>
    <row r="21" spans="1:19" x14ac:dyDescent="0.2">
      <c r="A21" s="1" t="s">
        <v>2291</v>
      </c>
      <c r="B21" s="1" t="s">
        <v>15</v>
      </c>
      <c r="C21" s="10">
        <v>45352</v>
      </c>
      <c r="D21" s="1" t="s">
        <v>2290</v>
      </c>
      <c r="E21" s="1" t="s">
        <v>2289</v>
      </c>
      <c r="F21" s="1" t="s">
        <v>2277</v>
      </c>
      <c r="G21" s="1" t="s">
        <v>39</v>
      </c>
      <c r="H21" s="1" t="s">
        <v>38</v>
      </c>
      <c r="I21" s="1" t="s">
        <v>50</v>
      </c>
      <c r="J21" s="1" t="s">
        <v>17</v>
      </c>
      <c r="K21" s="1" t="s">
        <v>49</v>
      </c>
      <c r="L21" s="1" t="s">
        <v>48</v>
      </c>
      <c r="M21" s="1" t="s">
        <v>47</v>
      </c>
      <c r="N21" s="9">
        <v>1152</v>
      </c>
      <c r="O21" s="1" t="s">
        <v>4</v>
      </c>
      <c r="P21" s="8">
        <v>1152</v>
      </c>
      <c r="Q21" s="8">
        <v>0</v>
      </c>
      <c r="R21" s="1" t="s">
        <v>46</v>
      </c>
      <c r="S21" s="7">
        <v>374.25</v>
      </c>
    </row>
    <row r="22" spans="1:19" x14ac:dyDescent="0.2">
      <c r="A22" s="1" t="s">
        <v>2291</v>
      </c>
      <c r="B22" s="1" t="s">
        <v>15</v>
      </c>
      <c r="C22" s="10">
        <v>45352</v>
      </c>
      <c r="D22" s="1" t="s">
        <v>2290</v>
      </c>
      <c r="E22" s="1" t="s">
        <v>2289</v>
      </c>
      <c r="F22" s="1" t="s">
        <v>2277</v>
      </c>
      <c r="G22" s="1" t="s">
        <v>39</v>
      </c>
      <c r="H22" s="1" t="s">
        <v>38</v>
      </c>
      <c r="I22" s="1" t="s">
        <v>50</v>
      </c>
      <c r="J22" s="1" t="s">
        <v>17</v>
      </c>
      <c r="K22" s="1" t="s">
        <v>49</v>
      </c>
      <c r="L22" s="1" t="s">
        <v>55</v>
      </c>
      <c r="M22" s="1" t="s">
        <v>54</v>
      </c>
      <c r="N22" s="9">
        <v>792</v>
      </c>
      <c r="O22" s="1" t="s">
        <v>4</v>
      </c>
      <c r="P22" s="8">
        <v>792</v>
      </c>
      <c r="Q22" s="8">
        <v>0</v>
      </c>
      <c r="R22" s="1" t="s">
        <v>46</v>
      </c>
      <c r="S22" s="7">
        <v>293.51</v>
      </c>
    </row>
    <row r="23" spans="1:19" x14ac:dyDescent="0.2">
      <c r="A23" s="1" t="s">
        <v>2288</v>
      </c>
      <c r="B23" s="1" t="s">
        <v>15</v>
      </c>
      <c r="C23" s="10">
        <v>45352</v>
      </c>
      <c r="D23" s="1" t="s">
        <v>53</v>
      </c>
      <c r="E23" s="1" t="s">
        <v>52</v>
      </c>
      <c r="F23" s="1" t="s">
        <v>2277</v>
      </c>
      <c r="G23" s="1" t="s">
        <v>39</v>
      </c>
      <c r="H23" s="1" t="s">
        <v>38</v>
      </c>
      <c r="I23" s="1" t="s">
        <v>50</v>
      </c>
      <c r="J23" s="1" t="s">
        <v>17</v>
      </c>
      <c r="K23" s="1" t="s">
        <v>49</v>
      </c>
      <c r="L23" s="1" t="s">
        <v>57</v>
      </c>
      <c r="M23" s="1" t="s">
        <v>56</v>
      </c>
      <c r="N23" s="9">
        <v>3960</v>
      </c>
      <c r="O23" s="1" t="s">
        <v>4</v>
      </c>
      <c r="P23" s="8">
        <v>3960</v>
      </c>
      <c r="Q23" s="8">
        <v>0</v>
      </c>
      <c r="R23" s="1" t="s">
        <v>46</v>
      </c>
      <c r="S23" s="7">
        <v>462.02</v>
      </c>
    </row>
    <row r="24" spans="1:19" x14ac:dyDescent="0.2">
      <c r="A24" s="1" t="s">
        <v>2287</v>
      </c>
      <c r="B24" s="1" t="s">
        <v>15</v>
      </c>
      <c r="C24" s="10">
        <v>45352</v>
      </c>
      <c r="D24" s="1" t="s">
        <v>588</v>
      </c>
      <c r="E24" s="1" t="s">
        <v>587</v>
      </c>
      <c r="F24" s="1" t="s">
        <v>2286</v>
      </c>
      <c r="G24" s="1" t="s">
        <v>39</v>
      </c>
      <c r="H24" s="1" t="s">
        <v>38</v>
      </c>
      <c r="I24" s="1" t="s">
        <v>50</v>
      </c>
      <c r="J24" s="1" t="s">
        <v>17</v>
      </c>
      <c r="K24" s="1" t="s">
        <v>16</v>
      </c>
      <c r="L24" s="1" t="s">
        <v>19</v>
      </c>
      <c r="M24" s="1" t="s">
        <v>18</v>
      </c>
      <c r="N24" s="8">
        <v>205.2</v>
      </c>
      <c r="O24" s="1" t="s">
        <v>2</v>
      </c>
      <c r="P24" s="8">
        <v>0</v>
      </c>
      <c r="Q24" s="8">
        <v>205.2</v>
      </c>
      <c r="R24" s="1" t="s">
        <v>93</v>
      </c>
      <c r="S24" s="7">
        <v>1096.3499999999999</v>
      </c>
    </row>
    <row r="25" spans="1:19" x14ac:dyDescent="0.2">
      <c r="A25" s="1" t="s">
        <v>2287</v>
      </c>
      <c r="B25" s="1" t="s">
        <v>15</v>
      </c>
      <c r="C25" s="10">
        <v>45352</v>
      </c>
      <c r="D25" s="1" t="s">
        <v>588</v>
      </c>
      <c r="E25" s="1" t="s">
        <v>587</v>
      </c>
      <c r="F25" s="1" t="s">
        <v>2286</v>
      </c>
      <c r="G25" s="1" t="s">
        <v>39</v>
      </c>
      <c r="H25" s="1" t="s">
        <v>38</v>
      </c>
      <c r="I25" s="1" t="s">
        <v>50</v>
      </c>
      <c r="J25" s="1" t="s">
        <v>17</v>
      </c>
      <c r="K25" s="1" t="s">
        <v>16</v>
      </c>
      <c r="L25" s="1" t="s">
        <v>19</v>
      </c>
      <c r="M25" s="1" t="s">
        <v>18</v>
      </c>
      <c r="N25" s="8">
        <v>13.68</v>
      </c>
      <c r="O25" s="1" t="s">
        <v>2</v>
      </c>
      <c r="P25" s="8">
        <v>0</v>
      </c>
      <c r="Q25" s="8">
        <v>13.68</v>
      </c>
      <c r="R25" s="1" t="s">
        <v>93</v>
      </c>
      <c r="S25" s="7">
        <v>19168.599999999999</v>
      </c>
    </row>
    <row r="26" spans="1:19" x14ac:dyDescent="0.2">
      <c r="A26" s="1" t="s">
        <v>2287</v>
      </c>
      <c r="B26" s="1" t="s">
        <v>15</v>
      </c>
      <c r="C26" s="10">
        <v>45352</v>
      </c>
      <c r="D26" s="1" t="s">
        <v>588</v>
      </c>
      <c r="E26" s="1" t="s">
        <v>587</v>
      </c>
      <c r="F26" s="1" t="s">
        <v>2286</v>
      </c>
      <c r="G26" s="1" t="s">
        <v>39</v>
      </c>
      <c r="H26" s="1" t="s">
        <v>38</v>
      </c>
      <c r="I26" s="1" t="s">
        <v>50</v>
      </c>
      <c r="J26" s="1" t="s">
        <v>17</v>
      </c>
      <c r="K26" s="1" t="s">
        <v>16</v>
      </c>
      <c r="L26" s="1" t="s">
        <v>19</v>
      </c>
      <c r="M26" s="1" t="s">
        <v>18</v>
      </c>
      <c r="N26" s="8">
        <v>68.400000000000006</v>
      </c>
      <c r="O26" s="1" t="s">
        <v>2</v>
      </c>
      <c r="P26" s="8">
        <v>0</v>
      </c>
      <c r="Q26" s="8">
        <v>68.400000000000006</v>
      </c>
      <c r="R26" s="1" t="s">
        <v>93</v>
      </c>
      <c r="S26" s="7">
        <v>19168.599999999999</v>
      </c>
    </row>
    <row r="27" spans="1:19" x14ac:dyDescent="0.2">
      <c r="A27" s="1" t="s">
        <v>2285</v>
      </c>
      <c r="B27" s="1" t="s">
        <v>15</v>
      </c>
      <c r="C27" s="10">
        <v>45352</v>
      </c>
      <c r="D27" s="1" t="s">
        <v>2242</v>
      </c>
      <c r="E27" s="1" t="s">
        <v>2241</v>
      </c>
      <c r="F27" s="1" t="s">
        <v>2076</v>
      </c>
      <c r="G27" s="1" t="s">
        <v>39</v>
      </c>
      <c r="H27" s="1" t="s">
        <v>38</v>
      </c>
      <c r="I27" s="1" t="s">
        <v>50</v>
      </c>
      <c r="J27" s="1" t="s">
        <v>17</v>
      </c>
      <c r="K27" s="1" t="s">
        <v>49</v>
      </c>
      <c r="L27" s="1" t="s">
        <v>133</v>
      </c>
      <c r="M27" s="1" t="s">
        <v>132</v>
      </c>
      <c r="N27" s="9">
        <v>3456</v>
      </c>
      <c r="O27" s="1" t="s">
        <v>4</v>
      </c>
      <c r="P27" s="8">
        <v>3456</v>
      </c>
      <c r="Q27" s="8">
        <v>0</v>
      </c>
      <c r="R27" s="1" t="s">
        <v>46</v>
      </c>
      <c r="S27" s="7">
        <v>301.89999999999998</v>
      </c>
    </row>
    <row r="28" spans="1:19" x14ac:dyDescent="0.2">
      <c r="A28" s="1" t="s">
        <v>2285</v>
      </c>
      <c r="B28" s="1" t="s">
        <v>15</v>
      </c>
      <c r="C28" s="10">
        <v>45352</v>
      </c>
      <c r="D28" s="1" t="s">
        <v>2242</v>
      </c>
      <c r="E28" s="1" t="s">
        <v>2241</v>
      </c>
      <c r="F28" s="1" t="s">
        <v>2076</v>
      </c>
      <c r="G28" s="1" t="s">
        <v>39</v>
      </c>
      <c r="H28" s="1" t="s">
        <v>38</v>
      </c>
      <c r="I28" s="1" t="s">
        <v>50</v>
      </c>
      <c r="J28" s="1" t="s">
        <v>17</v>
      </c>
      <c r="K28" s="1" t="s">
        <v>49</v>
      </c>
      <c r="L28" s="1" t="s">
        <v>57</v>
      </c>
      <c r="M28" s="1" t="s">
        <v>56</v>
      </c>
      <c r="N28" s="9">
        <v>2160</v>
      </c>
      <c r="O28" s="1" t="s">
        <v>4</v>
      </c>
      <c r="P28" s="8">
        <v>2160</v>
      </c>
      <c r="Q28" s="8">
        <v>0</v>
      </c>
      <c r="R28" s="1" t="s">
        <v>46</v>
      </c>
      <c r="S28" s="7">
        <v>462.02</v>
      </c>
    </row>
    <row r="29" spans="1:19" x14ac:dyDescent="0.2">
      <c r="A29" s="1" t="s">
        <v>2284</v>
      </c>
      <c r="B29" s="1" t="s">
        <v>15</v>
      </c>
      <c r="C29" s="10">
        <v>45352</v>
      </c>
      <c r="D29" s="1" t="s">
        <v>92</v>
      </c>
      <c r="E29" s="1" t="s">
        <v>91</v>
      </c>
      <c r="F29" s="1" t="s">
        <v>2277</v>
      </c>
      <c r="G29" s="1" t="s">
        <v>39</v>
      </c>
      <c r="H29" s="1" t="s">
        <v>38</v>
      </c>
      <c r="I29" s="1" t="s">
        <v>50</v>
      </c>
      <c r="J29" s="1" t="s">
        <v>17</v>
      </c>
      <c r="K29" s="1" t="s">
        <v>49</v>
      </c>
      <c r="L29" s="1" t="s">
        <v>57</v>
      </c>
      <c r="M29" s="1" t="s">
        <v>56</v>
      </c>
      <c r="N29" s="9">
        <v>2340</v>
      </c>
      <c r="O29" s="1" t="s">
        <v>4</v>
      </c>
      <c r="P29" s="8">
        <v>2340</v>
      </c>
      <c r="Q29" s="8">
        <v>0</v>
      </c>
      <c r="R29" s="1" t="s">
        <v>46</v>
      </c>
      <c r="S29" s="7">
        <v>327.45</v>
      </c>
    </row>
    <row r="30" spans="1:19" x14ac:dyDescent="0.2">
      <c r="A30" s="1" t="s">
        <v>2284</v>
      </c>
      <c r="B30" s="1" t="s">
        <v>15</v>
      </c>
      <c r="C30" s="10">
        <v>45352</v>
      </c>
      <c r="D30" s="1" t="s">
        <v>92</v>
      </c>
      <c r="E30" s="1" t="s">
        <v>91</v>
      </c>
      <c r="F30" s="1" t="s">
        <v>2277</v>
      </c>
      <c r="G30" s="1" t="s">
        <v>39</v>
      </c>
      <c r="H30" s="1" t="s">
        <v>38</v>
      </c>
      <c r="I30" s="1" t="s">
        <v>50</v>
      </c>
      <c r="J30" s="1" t="s">
        <v>17</v>
      </c>
      <c r="K30" s="1" t="s">
        <v>49</v>
      </c>
      <c r="L30" s="1" t="s">
        <v>48</v>
      </c>
      <c r="M30" s="1" t="s">
        <v>47</v>
      </c>
      <c r="N30" s="9">
        <v>2016</v>
      </c>
      <c r="O30" s="1" t="s">
        <v>4</v>
      </c>
      <c r="P30" s="8">
        <v>2016</v>
      </c>
      <c r="Q30" s="8">
        <v>0</v>
      </c>
      <c r="R30" s="1" t="s">
        <v>46</v>
      </c>
      <c r="S30" s="7">
        <v>241.77</v>
      </c>
    </row>
    <row r="31" spans="1:19" x14ac:dyDescent="0.2">
      <c r="A31" s="1" t="s">
        <v>2284</v>
      </c>
      <c r="B31" s="1" t="s">
        <v>15</v>
      </c>
      <c r="C31" s="10">
        <v>45352</v>
      </c>
      <c r="D31" s="1" t="s">
        <v>92</v>
      </c>
      <c r="E31" s="1" t="s">
        <v>91</v>
      </c>
      <c r="F31" s="1" t="s">
        <v>2277</v>
      </c>
      <c r="G31" s="1" t="s">
        <v>39</v>
      </c>
      <c r="H31" s="1" t="s">
        <v>38</v>
      </c>
      <c r="I31" s="1" t="s">
        <v>50</v>
      </c>
      <c r="J31" s="1" t="s">
        <v>17</v>
      </c>
      <c r="K31" s="1" t="s">
        <v>49</v>
      </c>
      <c r="L31" s="1" t="s">
        <v>55</v>
      </c>
      <c r="M31" s="1" t="s">
        <v>54</v>
      </c>
      <c r="N31" s="9">
        <v>1584</v>
      </c>
      <c r="O31" s="1" t="s">
        <v>4</v>
      </c>
      <c r="P31" s="8">
        <v>1584</v>
      </c>
      <c r="Q31" s="8">
        <v>0</v>
      </c>
      <c r="R31" s="1" t="s">
        <v>46</v>
      </c>
      <c r="S31" s="7">
        <v>189.61</v>
      </c>
    </row>
    <row r="32" spans="1:19" x14ac:dyDescent="0.2">
      <c r="A32" s="1" t="s">
        <v>2281</v>
      </c>
      <c r="B32" s="1" t="s">
        <v>15</v>
      </c>
      <c r="C32" s="10">
        <v>45352</v>
      </c>
      <c r="D32" s="1" t="s">
        <v>92</v>
      </c>
      <c r="E32" s="1" t="s">
        <v>91</v>
      </c>
      <c r="F32" s="1" t="s">
        <v>2277</v>
      </c>
      <c r="G32" s="1" t="s">
        <v>39</v>
      </c>
      <c r="H32" s="1" t="s">
        <v>38</v>
      </c>
      <c r="I32" s="1" t="s">
        <v>50</v>
      </c>
      <c r="J32" s="1" t="s">
        <v>17</v>
      </c>
      <c r="K32" s="1" t="s">
        <v>49</v>
      </c>
      <c r="L32" s="1" t="s">
        <v>2283</v>
      </c>
      <c r="M32" s="1" t="s">
        <v>2282</v>
      </c>
      <c r="N32" s="9">
        <v>1980</v>
      </c>
      <c r="O32" s="1" t="s">
        <v>4</v>
      </c>
      <c r="P32" s="8">
        <v>1980</v>
      </c>
      <c r="Q32" s="8">
        <v>0</v>
      </c>
      <c r="R32" s="1" t="s">
        <v>46</v>
      </c>
      <c r="S32" s="7">
        <v>552.03</v>
      </c>
    </row>
    <row r="33" spans="1:19" x14ac:dyDescent="0.2">
      <c r="A33" s="1" t="s">
        <v>2281</v>
      </c>
      <c r="B33" s="1" t="s">
        <v>15</v>
      </c>
      <c r="C33" s="10">
        <v>45352</v>
      </c>
      <c r="D33" s="1" t="s">
        <v>92</v>
      </c>
      <c r="E33" s="1" t="s">
        <v>91</v>
      </c>
      <c r="F33" s="1" t="s">
        <v>2277</v>
      </c>
      <c r="G33" s="1" t="s">
        <v>39</v>
      </c>
      <c r="H33" s="1" t="s">
        <v>38</v>
      </c>
      <c r="I33" s="1" t="s">
        <v>50</v>
      </c>
      <c r="J33" s="1" t="s">
        <v>17</v>
      </c>
      <c r="K33" s="1" t="s">
        <v>49</v>
      </c>
      <c r="L33" s="1" t="s">
        <v>48</v>
      </c>
      <c r="M33" s="1" t="s">
        <v>47</v>
      </c>
      <c r="N33" s="9">
        <v>2160</v>
      </c>
      <c r="O33" s="1" t="s">
        <v>4</v>
      </c>
      <c r="P33" s="8">
        <v>2160</v>
      </c>
      <c r="Q33" s="8">
        <v>0</v>
      </c>
      <c r="R33" s="1" t="s">
        <v>46</v>
      </c>
      <c r="S33" s="7">
        <v>241.77</v>
      </c>
    </row>
    <row r="34" spans="1:19" x14ac:dyDescent="0.2">
      <c r="A34" s="1" t="s">
        <v>2281</v>
      </c>
      <c r="B34" s="1" t="s">
        <v>15</v>
      </c>
      <c r="C34" s="10">
        <v>45352</v>
      </c>
      <c r="D34" s="1" t="s">
        <v>92</v>
      </c>
      <c r="E34" s="1" t="s">
        <v>91</v>
      </c>
      <c r="F34" s="1" t="s">
        <v>2277</v>
      </c>
      <c r="G34" s="1" t="s">
        <v>39</v>
      </c>
      <c r="H34" s="1" t="s">
        <v>38</v>
      </c>
      <c r="I34" s="1" t="s">
        <v>50</v>
      </c>
      <c r="J34" s="1" t="s">
        <v>17</v>
      </c>
      <c r="K34" s="1" t="s">
        <v>49</v>
      </c>
      <c r="L34" s="1" t="s">
        <v>57</v>
      </c>
      <c r="M34" s="1" t="s">
        <v>56</v>
      </c>
      <c r="N34" s="9">
        <v>1350</v>
      </c>
      <c r="O34" s="1" t="s">
        <v>4</v>
      </c>
      <c r="P34" s="8">
        <v>1350</v>
      </c>
      <c r="Q34" s="8">
        <v>0</v>
      </c>
      <c r="R34" s="1" t="s">
        <v>46</v>
      </c>
      <c r="S34" s="7">
        <v>327.45</v>
      </c>
    </row>
    <row r="35" spans="1:19" x14ac:dyDescent="0.2">
      <c r="A35" s="1" t="s">
        <v>2280</v>
      </c>
      <c r="B35" s="1" t="s">
        <v>15</v>
      </c>
      <c r="C35" s="10">
        <v>45352</v>
      </c>
      <c r="D35" s="1" t="s">
        <v>92</v>
      </c>
      <c r="E35" s="1" t="s">
        <v>91</v>
      </c>
      <c r="F35" s="1" t="s">
        <v>2217</v>
      </c>
      <c r="G35" s="1" t="s">
        <v>39</v>
      </c>
      <c r="H35" s="1" t="s">
        <v>38</v>
      </c>
      <c r="I35" s="1" t="s">
        <v>50</v>
      </c>
      <c r="J35" s="1" t="s">
        <v>17</v>
      </c>
      <c r="K35" s="1" t="s">
        <v>49</v>
      </c>
      <c r="L35" s="1" t="s">
        <v>55</v>
      </c>
      <c r="M35" s="1" t="s">
        <v>54</v>
      </c>
      <c r="N35" s="9">
        <v>990</v>
      </c>
      <c r="O35" s="1" t="s">
        <v>4</v>
      </c>
      <c r="P35" s="8">
        <v>990</v>
      </c>
      <c r="Q35" s="8">
        <v>0</v>
      </c>
      <c r="R35" s="1" t="s">
        <v>46</v>
      </c>
      <c r="S35" s="7">
        <v>189.61</v>
      </c>
    </row>
    <row r="36" spans="1:19" x14ac:dyDescent="0.2">
      <c r="A36" s="1" t="s">
        <v>2280</v>
      </c>
      <c r="B36" s="1" t="s">
        <v>15</v>
      </c>
      <c r="C36" s="10">
        <v>45352</v>
      </c>
      <c r="D36" s="1" t="s">
        <v>92</v>
      </c>
      <c r="E36" s="1" t="s">
        <v>91</v>
      </c>
      <c r="F36" s="1" t="s">
        <v>2217</v>
      </c>
      <c r="G36" s="1" t="s">
        <v>39</v>
      </c>
      <c r="H36" s="1" t="s">
        <v>38</v>
      </c>
      <c r="I36" s="1" t="s">
        <v>50</v>
      </c>
      <c r="J36" s="1" t="s">
        <v>17</v>
      </c>
      <c r="K36" s="1" t="s">
        <v>49</v>
      </c>
      <c r="L36" s="1" t="s">
        <v>57</v>
      </c>
      <c r="M36" s="1" t="s">
        <v>56</v>
      </c>
      <c r="N36" s="9">
        <v>4320</v>
      </c>
      <c r="O36" s="1" t="s">
        <v>4</v>
      </c>
      <c r="P36" s="8">
        <v>4320</v>
      </c>
      <c r="Q36" s="8">
        <v>0</v>
      </c>
      <c r="R36" s="1" t="s">
        <v>46</v>
      </c>
      <c r="S36" s="7">
        <v>327.45</v>
      </c>
    </row>
    <row r="37" spans="1:19" x14ac:dyDescent="0.2">
      <c r="A37" s="1" t="s">
        <v>2280</v>
      </c>
      <c r="B37" s="1" t="s">
        <v>15</v>
      </c>
      <c r="C37" s="10">
        <v>45352</v>
      </c>
      <c r="D37" s="1" t="s">
        <v>92</v>
      </c>
      <c r="E37" s="1" t="s">
        <v>91</v>
      </c>
      <c r="F37" s="1" t="s">
        <v>2217</v>
      </c>
      <c r="G37" s="1" t="s">
        <v>39</v>
      </c>
      <c r="H37" s="1" t="s">
        <v>38</v>
      </c>
      <c r="I37" s="1" t="s">
        <v>50</v>
      </c>
      <c r="J37" s="1" t="s">
        <v>17</v>
      </c>
      <c r="K37" s="1" t="s">
        <v>49</v>
      </c>
      <c r="L37" s="1" t="s">
        <v>454</v>
      </c>
      <c r="M37" s="1" t="s">
        <v>453</v>
      </c>
      <c r="N37" s="9">
        <v>450</v>
      </c>
      <c r="O37" s="1" t="s">
        <v>4</v>
      </c>
      <c r="P37" s="8">
        <v>450</v>
      </c>
      <c r="Q37" s="8">
        <v>0</v>
      </c>
      <c r="R37" s="1" t="s">
        <v>46</v>
      </c>
      <c r="S37" s="7">
        <v>641.02</v>
      </c>
    </row>
    <row r="38" spans="1:19" x14ac:dyDescent="0.2">
      <c r="A38" s="1" t="s">
        <v>2279</v>
      </c>
      <c r="B38" s="1" t="s">
        <v>15</v>
      </c>
      <c r="C38" s="10">
        <v>45352</v>
      </c>
      <c r="D38" s="1" t="s">
        <v>92</v>
      </c>
      <c r="E38" s="1" t="s">
        <v>91</v>
      </c>
      <c r="F38" s="1" t="s">
        <v>2217</v>
      </c>
      <c r="G38" s="1" t="s">
        <v>39</v>
      </c>
      <c r="H38" s="1" t="s">
        <v>38</v>
      </c>
      <c r="I38" s="1" t="s">
        <v>50</v>
      </c>
      <c r="J38" s="1" t="s">
        <v>17</v>
      </c>
      <c r="K38" s="1" t="s">
        <v>49</v>
      </c>
      <c r="L38" s="1" t="s">
        <v>133</v>
      </c>
      <c r="M38" s="1" t="s">
        <v>132</v>
      </c>
      <c r="N38" s="9">
        <v>2880</v>
      </c>
      <c r="O38" s="1" t="s">
        <v>4</v>
      </c>
      <c r="P38" s="8">
        <v>2880</v>
      </c>
      <c r="Q38" s="8">
        <v>0</v>
      </c>
      <c r="R38" s="1" t="s">
        <v>46</v>
      </c>
      <c r="S38" s="7">
        <v>213.97</v>
      </c>
    </row>
    <row r="39" spans="1:19" x14ac:dyDescent="0.2">
      <c r="A39" s="1" t="s">
        <v>2279</v>
      </c>
      <c r="B39" s="1" t="s">
        <v>15</v>
      </c>
      <c r="C39" s="10">
        <v>45352</v>
      </c>
      <c r="D39" s="1" t="s">
        <v>92</v>
      </c>
      <c r="E39" s="1" t="s">
        <v>91</v>
      </c>
      <c r="F39" s="1" t="s">
        <v>2217</v>
      </c>
      <c r="G39" s="1" t="s">
        <v>39</v>
      </c>
      <c r="H39" s="1" t="s">
        <v>38</v>
      </c>
      <c r="I39" s="1" t="s">
        <v>50</v>
      </c>
      <c r="J39" s="1" t="s">
        <v>17</v>
      </c>
      <c r="K39" s="1" t="s">
        <v>49</v>
      </c>
      <c r="L39" s="1" t="s">
        <v>57</v>
      </c>
      <c r="M39" s="1" t="s">
        <v>56</v>
      </c>
      <c r="N39" s="9">
        <v>4680</v>
      </c>
      <c r="O39" s="1" t="s">
        <v>4</v>
      </c>
      <c r="P39" s="8">
        <v>4680</v>
      </c>
      <c r="Q39" s="8">
        <v>0</v>
      </c>
      <c r="R39" s="1" t="s">
        <v>46</v>
      </c>
      <c r="S39" s="7">
        <v>327.45</v>
      </c>
    </row>
    <row r="40" spans="1:19" x14ac:dyDescent="0.2">
      <c r="A40" s="1" t="s">
        <v>2278</v>
      </c>
      <c r="B40" s="1" t="s">
        <v>15</v>
      </c>
      <c r="C40" s="10">
        <v>45352</v>
      </c>
      <c r="D40" s="1" t="s">
        <v>92</v>
      </c>
      <c r="E40" s="1" t="s">
        <v>91</v>
      </c>
      <c r="F40" s="1" t="s">
        <v>2277</v>
      </c>
      <c r="G40" s="1" t="s">
        <v>39</v>
      </c>
      <c r="H40" s="1" t="s">
        <v>38</v>
      </c>
      <c r="I40" s="1" t="s">
        <v>50</v>
      </c>
      <c r="J40" s="1" t="s">
        <v>17</v>
      </c>
      <c r="K40" s="1" t="s">
        <v>49</v>
      </c>
      <c r="L40" s="1" t="s">
        <v>57</v>
      </c>
      <c r="M40" s="1" t="s">
        <v>56</v>
      </c>
      <c r="N40" s="9">
        <v>1980</v>
      </c>
      <c r="O40" s="1" t="s">
        <v>4</v>
      </c>
      <c r="P40" s="8">
        <v>1980</v>
      </c>
      <c r="Q40" s="8">
        <v>0</v>
      </c>
      <c r="R40" s="1" t="s">
        <v>46</v>
      </c>
      <c r="S40" s="7">
        <v>327.45</v>
      </c>
    </row>
    <row r="41" spans="1:19" x14ac:dyDescent="0.2">
      <c r="A41" s="1" t="s">
        <v>2278</v>
      </c>
      <c r="B41" s="1" t="s">
        <v>15</v>
      </c>
      <c r="C41" s="10">
        <v>45352</v>
      </c>
      <c r="D41" s="1" t="s">
        <v>92</v>
      </c>
      <c r="E41" s="1" t="s">
        <v>91</v>
      </c>
      <c r="F41" s="1" t="s">
        <v>2277</v>
      </c>
      <c r="G41" s="1" t="s">
        <v>39</v>
      </c>
      <c r="H41" s="1" t="s">
        <v>38</v>
      </c>
      <c r="I41" s="1" t="s">
        <v>50</v>
      </c>
      <c r="J41" s="1" t="s">
        <v>17</v>
      </c>
      <c r="K41" s="1" t="s">
        <v>49</v>
      </c>
      <c r="L41" s="1" t="s">
        <v>133</v>
      </c>
      <c r="M41" s="1" t="s">
        <v>132</v>
      </c>
      <c r="N41" s="9">
        <v>7200</v>
      </c>
      <c r="O41" s="1" t="s">
        <v>4</v>
      </c>
      <c r="P41" s="8">
        <v>7200</v>
      </c>
      <c r="Q41" s="8">
        <v>0</v>
      </c>
      <c r="R41" s="1" t="s">
        <v>46</v>
      </c>
      <c r="S41" s="7">
        <v>213.97</v>
      </c>
    </row>
    <row r="42" spans="1:19" x14ac:dyDescent="0.2">
      <c r="A42" s="1" t="s">
        <v>2276</v>
      </c>
      <c r="B42" s="1" t="s">
        <v>42</v>
      </c>
      <c r="C42" s="10">
        <v>45352</v>
      </c>
      <c r="D42" s="1" t="s">
        <v>284</v>
      </c>
      <c r="E42" s="1" t="s">
        <v>283</v>
      </c>
      <c r="F42" s="1" t="s">
        <v>2217</v>
      </c>
      <c r="G42" s="1" t="s">
        <v>39</v>
      </c>
      <c r="H42" s="1" t="s">
        <v>38</v>
      </c>
      <c r="I42" s="1" t="s">
        <v>0</v>
      </c>
      <c r="J42" s="1" t="s">
        <v>17</v>
      </c>
      <c r="K42" s="1" t="s">
        <v>49</v>
      </c>
      <c r="L42" s="1" t="s">
        <v>133</v>
      </c>
      <c r="M42" s="1" t="s">
        <v>132</v>
      </c>
      <c r="N42" s="9">
        <v>7200</v>
      </c>
      <c r="O42" s="1" t="s">
        <v>4</v>
      </c>
      <c r="P42" s="8">
        <v>7200</v>
      </c>
      <c r="Q42" s="8">
        <v>0</v>
      </c>
      <c r="R42" s="1" t="s">
        <v>93</v>
      </c>
      <c r="S42" s="7">
        <v>249.13</v>
      </c>
    </row>
    <row r="43" spans="1:19" x14ac:dyDescent="0.2">
      <c r="A43" s="1" t="s">
        <v>2275</v>
      </c>
      <c r="B43" s="1" t="s">
        <v>42</v>
      </c>
      <c r="C43" s="10">
        <v>45352</v>
      </c>
      <c r="D43" s="1" t="s">
        <v>533</v>
      </c>
      <c r="E43" s="1" t="s">
        <v>532</v>
      </c>
      <c r="F43" s="1" t="s">
        <v>2217</v>
      </c>
      <c r="G43" s="1" t="s">
        <v>39</v>
      </c>
      <c r="H43" s="1" t="s">
        <v>38</v>
      </c>
      <c r="I43" s="1" t="s">
        <v>0</v>
      </c>
      <c r="J43" s="1" t="s">
        <v>17</v>
      </c>
      <c r="K43" s="1" t="s">
        <v>49</v>
      </c>
      <c r="L43" s="1" t="s">
        <v>133</v>
      </c>
      <c r="M43" s="1" t="s">
        <v>132</v>
      </c>
      <c r="N43" s="9">
        <v>8064</v>
      </c>
      <c r="O43" s="1" t="s">
        <v>4</v>
      </c>
      <c r="P43" s="8">
        <v>8064</v>
      </c>
      <c r="Q43" s="8">
        <v>0</v>
      </c>
      <c r="R43" s="1" t="s">
        <v>93</v>
      </c>
      <c r="S43" s="7">
        <v>227.64</v>
      </c>
    </row>
    <row r="44" spans="1:19" x14ac:dyDescent="0.2">
      <c r="A44" s="1" t="s">
        <v>2274</v>
      </c>
      <c r="B44" s="1" t="s">
        <v>42</v>
      </c>
      <c r="C44" s="10">
        <v>45352</v>
      </c>
      <c r="D44" s="1" t="s">
        <v>756</v>
      </c>
      <c r="E44" s="1" t="s">
        <v>755</v>
      </c>
      <c r="F44" s="1" t="s">
        <v>2217</v>
      </c>
      <c r="G44" s="1" t="s">
        <v>39</v>
      </c>
      <c r="H44" s="1" t="s">
        <v>38</v>
      </c>
      <c r="I44" s="1" t="s">
        <v>0</v>
      </c>
      <c r="J44" s="1" t="s">
        <v>17</v>
      </c>
      <c r="K44" s="1" t="s">
        <v>49</v>
      </c>
      <c r="L44" s="1" t="s">
        <v>57</v>
      </c>
      <c r="M44" s="1" t="s">
        <v>56</v>
      </c>
      <c r="N44" s="9">
        <v>4320</v>
      </c>
      <c r="O44" s="1" t="s">
        <v>4</v>
      </c>
      <c r="P44" s="8">
        <v>4320</v>
      </c>
      <c r="Q44" s="8">
        <v>0</v>
      </c>
      <c r="R44" s="1" t="s">
        <v>93</v>
      </c>
      <c r="S44" s="7">
        <v>348.38</v>
      </c>
    </row>
    <row r="45" spans="1:19" x14ac:dyDescent="0.2">
      <c r="A45" s="1" t="s">
        <v>2273</v>
      </c>
      <c r="B45" s="1" t="s">
        <v>42</v>
      </c>
      <c r="C45" s="10">
        <v>45352</v>
      </c>
      <c r="D45" s="1" t="s">
        <v>656</v>
      </c>
      <c r="E45" s="1" t="s">
        <v>655</v>
      </c>
      <c r="F45" s="1" t="s">
        <v>2217</v>
      </c>
      <c r="G45" s="1" t="s">
        <v>39</v>
      </c>
      <c r="H45" s="1" t="s">
        <v>38</v>
      </c>
      <c r="I45" s="1" t="s">
        <v>50</v>
      </c>
      <c r="J45" s="1" t="s">
        <v>17</v>
      </c>
      <c r="K45" s="1" t="s">
        <v>49</v>
      </c>
      <c r="L45" s="1" t="s">
        <v>57</v>
      </c>
      <c r="M45" s="1" t="s">
        <v>56</v>
      </c>
      <c r="N45" s="9">
        <v>4140</v>
      </c>
      <c r="O45" s="1" t="s">
        <v>4</v>
      </c>
      <c r="P45" s="8">
        <v>4140</v>
      </c>
      <c r="Q45" s="8">
        <v>0</v>
      </c>
      <c r="R45" s="1" t="s">
        <v>46</v>
      </c>
      <c r="S45" s="7">
        <v>457.54</v>
      </c>
    </row>
    <row r="46" spans="1:19" x14ac:dyDescent="0.2">
      <c r="A46" s="1" t="s">
        <v>2272</v>
      </c>
      <c r="B46" s="1" t="s">
        <v>42</v>
      </c>
      <c r="C46" s="10">
        <v>45352</v>
      </c>
      <c r="D46" s="1" t="s">
        <v>777</v>
      </c>
      <c r="E46" s="1" t="s">
        <v>776</v>
      </c>
      <c r="F46" s="1" t="s">
        <v>2271</v>
      </c>
      <c r="G46" s="1" t="s">
        <v>39</v>
      </c>
      <c r="H46" s="1" t="s">
        <v>38</v>
      </c>
      <c r="I46" s="1" t="s">
        <v>50</v>
      </c>
      <c r="J46" s="1" t="s">
        <v>37</v>
      </c>
      <c r="K46" s="1" t="s">
        <v>36</v>
      </c>
      <c r="L46" s="1" t="s">
        <v>35</v>
      </c>
      <c r="M46" s="1" t="s">
        <v>34</v>
      </c>
      <c r="N46" s="9">
        <v>5760</v>
      </c>
      <c r="O46" s="1" t="s">
        <v>4</v>
      </c>
      <c r="P46" s="8">
        <v>5760</v>
      </c>
      <c r="Q46" s="8">
        <v>0</v>
      </c>
      <c r="R46" s="1" t="s">
        <v>33</v>
      </c>
      <c r="S46" s="7">
        <v>292.99</v>
      </c>
    </row>
    <row r="47" spans="1:19" x14ac:dyDescent="0.2">
      <c r="A47" s="1" t="s">
        <v>2270</v>
      </c>
      <c r="B47" s="1" t="s">
        <v>42</v>
      </c>
      <c r="C47" s="10">
        <v>45352</v>
      </c>
      <c r="D47" s="1" t="s">
        <v>192</v>
      </c>
      <c r="E47" s="1" t="s">
        <v>191</v>
      </c>
      <c r="F47" s="1" t="s">
        <v>2269</v>
      </c>
      <c r="G47" s="1" t="s">
        <v>39</v>
      </c>
      <c r="H47" s="1" t="s">
        <v>38</v>
      </c>
      <c r="I47" s="1" t="s">
        <v>50</v>
      </c>
      <c r="J47" s="1" t="s">
        <v>37</v>
      </c>
      <c r="K47" s="1" t="s">
        <v>36</v>
      </c>
      <c r="L47" s="1" t="s">
        <v>86</v>
      </c>
      <c r="M47" s="1" t="s">
        <v>85</v>
      </c>
      <c r="N47" s="9">
        <v>7920</v>
      </c>
      <c r="O47" s="1" t="s">
        <v>4</v>
      </c>
      <c r="P47" s="8">
        <v>7920</v>
      </c>
      <c r="Q47" s="8">
        <v>0</v>
      </c>
      <c r="R47" s="1" t="s">
        <v>144</v>
      </c>
      <c r="S47" s="7">
        <v>208.79</v>
      </c>
    </row>
    <row r="48" spans="1:19" x14ac:dyDescent="0.2">
      <c r="A48" s="1" t="s">
        <v>2268</v>
      </c>
      <c r="B48" s="1" t="s">
        <v>15</v>
      </c>
      <c r="C48" s="10">
        <v>45352</v>
      </c>
      <c r="D48" s="1" t="s">
        <v>2267</v>
      </c>
      <c r="E48" s="1" t="s">
        <v>2266</v>
      </c>
      <c r="F48" s="1" t="s">
        <v>2265</v>
      </c>
      <c r="G48" s="1" t="s">
        <v>12</v>
      </c>
      <c r="H48" s="1" t="s">
        <v>11</v>
      </c>
      <c r="I48" s="1" t="s">
        <v>50</v>
      </c>
      <c r="J48" s="1" t="s">
        <v>9</v>
      </c>
      <c r="K48" s="1" t="s">
        <v>30</v>
      </c>
      <c r="L48" s="1" t="s">
        <v>1098</v>
      </c>
      <c r="M48" s="1" t="s">
        <v>1097</v>
      </c>
      <c r="N48" s="8">
        <v>299.52</v>
      </c>
      <c r="O48" s="1" t="s">
        <v>2</v>
      </c>
      <c r="P48" s="8">
        <v>0</v>
      </c>
      <c r="Q48" s="8">
        <v>299.52</v>
      </c>
      <c r="R48" s="1" t="s">
        <v>43</v>
      </c>
      <c r="S48" s="7">
        <v>4377.24</v>
      </c>
    </row>
    <row r="49" spans="1:19" x14ac:dyDescent="0.2">
      <c r="A49" s="1" t="s">
        <v>2268</v>
      </c>
      <c r="B49" s="1" t="s">
        <v>15</v>
      </c>
      <c r="C49" s="10">
        <v>45352</v>
      </c>
      <c r="D49" s="1" t="s">
        <v>2267</v>
      </c>
      <c r="E49" s="1" t="s">
        <v>2266</v>
      </c>
      <c r="F49" s="1" t="s">
        <v>2265</v>
      </c>
      <c r="G49" s="1" t="s">
        <v>12</v>
      </c>
      <c r="H49" s="1" t="s">
        <v>11</v>
      </c>
      <c r="I49" s="1" t="s">
        <v>50</v>
      </c>
      <c r="J49" s="1" t="s">
        <v>9</v>
      </c>
      <c r="K49" s="1" t="s">
        <v>30</v>
      </c>
      <c r="L49" s="1" t="s">
        <v>814</v>
      </c>
      <c r="M49" s="1" t="s">
        <v>813</v>
      </c>
      <c r="N49" s="8">
        <v>299.52</v>
      </c>
      <c r="O49" s="1" t="s">
        <v>2</v>
      </c>
      <c r="P49" s="8">
        <v>0</v>
      </c>
      <c r="Q49" s="8">
        <v>299.52</v>
      </c>
      <c r="R49" s="1" t="s">
        <v>43</v>
      </c>
      <c r="S49" s="7">
        <v>4377.24</v>
      </c>
    </row>
    <row r="50" spans="1:19" x14ac:dyDescent="0.2">
      <c r="A50" s="1" t="s">
        <v>2268</v>
      </c>
      <c r="B50" s="1" t="s">
        <v>15</v>
      </c>
      <c r="C50" s="10">
        <v>45352</v>
      </c>
      <c r="D50" s="1" t="s">
        <v>2267</v>
      </c>
      <c r="E50" s="1" t="s">
        <v>2266</v>
      </c>
      <c r="F50" s="1" t="s">
        <v>2265</v>
      </c>
      <c r="G50" s="1" t="s">
        <v>12</v>
      </c>
      <c r="H50" s="1" t="s">
        <v>11</v>
      </c>
      <c r="I50" s="1" t="s">
        <v>50</v>
      </c>
      <c r="J50" s="1" t="s">
        <v>9</v>
      </c>
      <c r="K50" s="1" t="s">
        <v>30</v>
      </c>
      <c r="L50" s="1" t="s">
        <v>727</v>
      </c>
      <c r="M50" s="1" t="s">
        <v>726</v>
      </c>
      <c r="N50" s="8">
        <v>499.2</v>
      </c>
      <c r="O50" s="1" t="s">
        <v>2</v>
      </c>
      <c r="P50" s="8">
        <v>0</v>
      </c>
      <c r="Q50" s="8">
        <v>499.2</v>
      </c>
      <c r="R50" s="1" t="s">
        <v>43</v>
      </c>
      <c r="S50" s="7">
        <v>4377.24</v>
      </c>
    </row>
    <row r="51" spans="1:19" x14ac:dyDescent="0.2">
      <c r="A51" s="1" t="s">
        <v>2258</v>
      </c>
      <c r="B51" s="1" t="s">
        <v>42</v>
      </c>
      <c r="C51" s="10">
        <v>45352</v>
      </c>
      <c r="D51" s="1" t="s">
        <v>2253</v>
      </c>
      <c r="E51" s="1" t="s">
        <v>2252</v>
      </c>
      <c r="F51" s="1" t="s">
        <v>2240</v>
      </c>
      <c r="G51" s="1" t="s">
        <v>12</v>
      </c>
      <c r="H51" s="1" t="s">
        <v>11</v>
      </c>
      <c r="I51" s="1" t="s">
        <v>0</v>
      </c>
      <c r="J51" s="1" t="s">
        <v>9</v>
      </c>
      <c r="K51" s="1" t="s">
        <v>30</v>
      </c>
      <c r="L51" s="1" t="s">
        <v>1385</v>
      </c>
      <c r="M51" s="1" t="s">
        <v>1384</v>
      </c>
      <c r="N51" s="8">
        <v>193.92</v>
      </c>
      <c r="O51" s="1" t="s">
        <v>2</v>
      </c>
      <c r="P51" s="8">
        <v>193.92</v>
      </c>
      <c r="Q51" s="8">
        <v>0</v>
      </c>
      <c r="R51" s="1" t="s">
        <v>43</v>
      </c>
      <c r="S51" s="7">
        <v>2417.2399999999998</v>
      </c>
    </row>
    <row r="52" spans="1:19" x14ac:dyDescent="0.2">
      <c r="A52" s="1" t="s">
        <v>2258</v>
      </c>
      <c r="B52" s="1" t="s">
        <v>42</v>
      </c>
      <c r="C52" s="10">
        <v>45352</v>
      </c>
      <c r="D52" s="1" t="s">
        <v>2253</v>
      </c>
      <c r="E52" s="1" t="s">
        <v>2252</v>
      </c>
      <c r="F52" s="1" t="s">
        <v>2240</v>
      </c>
      <c r="G52" s="1" t="s">
        <v>12</v>
      </c>
      <c r="H52" s="1" t="s">
        <v>11</v>
      </c>
      <c r="I52" s="1" t="s">
        <v>0</v>
      </c>
      <c r="J52" s="1" t="s">
        <v>9</v>
      </c>
      <c r="K52" s="1" t="s">
        <v>30</v>
      </c>
      <c r="L52" s="1" t="s">
        <v>2260</v>
      </c>
      <c r="M52" s="1" t="s">
        <v>2259</v>
      </c>
      <c r="N52" s="8">
        <v>290.88</v>
      </c>
      <c r="O52" s="1" t="s">
        <v>2</v>
      </c>
      <c r="P52" s="8">
        <v>290.88</v>
      </c>
      <c r="Q52" s="8">
        <v>0</v>
      </c>
      <c r="R52" s="1" t="s">
        <v>43</v>
      </c>
      <c r="S52" s="7">
        <v>2417.2399999999998</v>
      </c>
    </row>
    <row r="53" spans="1:19" x14ac:dyDescent="0.2">
      <c r="A53" s="1" t="s">
        <v>2258</v>
      </c>
      <c r="B53" s="1" t="s">
        <v>42</v>
      </c>
      <c r="C53" s="10">
        <v>45352</v>
      </c>
      <c r="D53" s="1" t="s">
        <v>2253</v>
      </c>
      <c r="E53" s="1" t="s">
        <v>2252</v>
      </c>
      <c r="F53" s="1" t="s">
        <v>2240</v>
      </c>
      <c r="G53" s="1" t="s">
        <v>12</v>
      </c>
      <c r="H53" s="1" t="s">
        <v>11</v>
      </c>
      <c r="I53" s="1" t="s">
        <v>0</v>
      </c>
      <c r="J53" s="1" t="s">
        <v>9</v>
      </c>
      <c r="K53" s="1" t="s">
        <v>30</v>
      </c>
      <c r="L53" s="1" t="s">
        <v>2262</v>
      </c>
      <c r="M53" s="1" t="s">
        <v>2261</v>
      </c>
      <c r="N53" s="8">
        <v>290.88</v>
      </c>
      <c r="O53" s="1" t="s">
        <v>2</v>
      </c>
      <c r="P53" s="8">
        <v>290.88</v>
      </c>
      <c r="Q53" s="8">
        <v>0</v>
      </c>
      <c r="R53" s="1" t="s">
        <v>43</v>
      </c>
      <c r="S53" s="7">
        <v>2417.2399999999998</v>
      </c>
    </row>
    <row r="54" spans="1:19" x14ac:dyDescent="0.2">
      <c r="A54" s="1" t="s">
        <v>2258</v>
      </c>
      <c r="B54" s="1" t="s">
        <v>42</v>
      </c>
      <c r="C54" s="10">
        <v>45352</v>
      </c>
      <c r="D54" s="1" t="s">
        <v>2253</v>
      </c>
      <c r="E54" s="1" t="s">
        <v>2252</v>
      </c>
      <c r="F54" s="1" t="s">
        <v>2240</v>
      </c>
      <c r="G54" s="1" t="s">
        <v>12</v>
      </c>
      <c r="H54" s="1" t="s">
        <v>11</v>
      </c>
      <c r="I54" s="1" t="s">
        <v>0</v>
      </c>
      <c r="J54" s="1" t="s">
        <v>9</v>
      </c>
      <c r="K54" s="1" t="s">
        <v>8</v>
      </c>
      <c r="L54" s="1" t="s">
        <v>2264</v>
      </c>
      <c r="M54" s="1" t="s">
        <v>2263</v>
      </c>
      <c r="N54" s="8">
        <v>196.8</v>
      </c>
      <c r="O54" s="1" t="s">
        <v>2</v>
      </c>
      <c r="P54" s="8">
        <v>196.8</v>
      </c>
      <c r="Q54" s="8">
        <v>0</v>
      </c>
      <c r="R54" s="1" t="s">
        <v>43</v>
      </c>
      <c r="S54" s="7">
        <v>2776.66</v>
      </c>
    </row>
    <row r="55" spans="1:19" x14ac:dyDescent="0.2">
      <c r="A55" s="1" t="s">
        <v>2257</v>
      </c>
      <c r="B55" s="1" t="s">
        <v>15</v>
      </c>
      <c r="C55" s="10">
        <v>45352</v>
      </c>
      <c r="D55" s="1" t="s">
        <v>857</v>
      </c>
      <c r="E55" s="1" t="s">
        <v>856</v>
      </c>
      <c r="F55" s="1" t="s">
        <v>1961</v>
      </c>
      <c r="G55" s="1" t="s">
        <v>12</v>
      </c>
      <c r="H55" s="1" t="s">
        <v>11</v>
      </c>
      <c r="I55" s="1" t="s">
        <v>50</v>
      </c>
      <c r="J55" s="1" t="s">
        <v>17</v>
      </c>
      <c r="K55" s="1" t="s">
        <v>16</v>
      </c>
      <c r="L55" s="1" t="s">
        <v>1126</v>
      </c>
      <c r="M55" s="1" t="s">
        <v>1125</v>
      </c>
      <c r="N55" s="8">
        <v>15.2</v>
      </c>
      <c r="O55" s="1" t="s">
        <v>2</v>
      </c>
      <c r="P55" s="8">
        <v>15.2</v>
      </c>
      <c r="Q55" s="8">
        <v>0</v>
      </c>
      <c r="R55" s="1" t="s">
        <v>33</v>
      </c>
      <c r="S55" s="7">
        <v>0.2</v>
      </c>
    </row>
    <row r="56" spans="1:19" x14ac:dyDescent="0.2">
      <c r="A56" s="1" t="s">
        <v>2257</v>
      </c>
      <c r="B56" s="1" t="s">
        <v>15</v>
      </c>
      <c r="C56" s="10">
        <v>45352</v>
      </c>
      <c r="D56" s="1" t="s">
        <v>857</v>
      </c>
      <c r="E56" s="1" t="s">
        <v>856</v>
      </c>
      <c r="F56" s="1" t="s">
        <v>1961</v>
      </c>
      <c r="G56" s="1" t="s">
        <v>12</v>
      </c>
      <c r="H56" s="1" t="s">
        <v>11</v>
      </c>
      <c r="I56" s="1" t="s">
        <v>50</v>
      </c>
      <c r="J56" s="1" t="s">
        <v>17</v>
      </c>
      <c r="K56" s="1" t="s">
        <v>16</v>
      </c>
      <c r="L56" s="1" t="s">
        <v>173</v>
      </c>
      <c r="M56" s="1" t="s">
        <v>172</v>
      </c>
      <c r="N56" s="8">
        <v>7.8</v>
      </c>
      <c r="O56" s="1" t="s">
        <v>2</v>
      </c>
      <c r="P56" s="8">
        <v>7.8</v>
      </c>
      <c r="Q56" s="8">
        <v>0</v>
      </c>
      <c r="R56" s="1" t="s">
        <v>33</v>
      </c>
      <c r="S56" s="7">
        <v>0.19</v>
      </c>
    </row>
    <row r="57" spans="1:19" x14ac:dyDescent="0.2">
      <c r="A57" s="1" t="s">
        <v>2257</v>
      </c>
      <c r="B57" s="1" t="s">
        <v>15</v>
      </c>
      <c r="C57" s="10">
        <v>45352</v>
      </c>
      <c r="D57" s="1" t="s">
        <v>857</v>
      </c>
      <c r="E57" s="1" t="s">
        <v>856</v>
      </c>
      <c r="F57" s="1" t="s">
        <v>1961</v>
      </c>
      <c r="G57" s="1" t="s">
        <v>12</v>
      </c>
      <c r="H57" s="1" t="s">
        <v>11</v>
      </c>
      <c r="I57" s="1" t="s">
        <v>50</v>
      </c>
      <c r="J57" s="1" t="s">
        <v>17</v>
      </c>
      <c r="K57" s="1" t="s">
        <v>16</v>
      </c>
      <c r="L57" s="1" t="s">
        <v>179</v>
      </c>
      <c r="M57" s="1" t="s">
        <v>178</v>
      </c>
      <c r="N57" s="8">
        <v>12.48</v>
      </c>
      <c r="O57" s="1" t="s">
        <v>2</v>
      </c>
      <c r="P57" s="8">
        <v>12.48</v>
      </c>
      <c r="Q57" s="8">
        <v>0</v>
      </c>
      <c r="R57" s="1" t="s">
        <v>33</v>
      </c>
      <c r="S57" s="7">
        <v>0.19</v>
      </c>
    </row>
    <row r="58" spans="1:19" x14ac:dyDescent="0.2">
      <c r="A58" s="1" t="s">
        <v>2257</v>
      </c>
      <c r="B58" s="1" t="s">
        <v>15</v>
      </c>
      <c r="C58" s="10">
        <v>45352</v>
      </c>
      <c r="D58" s="1" t="s">
        <v>857</v>
      </c>
      <c r="E58" s="1" t="s">
        <v>856</v>
      </c>
      <c r="F58" s="1" t="s">
        <v>1961</v>
      </c>
      <c r="G58" s="1" t="s">
        <v>12</v>
      </c>
      <c r="H58" s="1" t="s">
        <v>11</v>
      </c>
      <c r="I58" s="1" t="s">
        <v>50</v>
      </c>
      <c r="J58" s="1" t="s">
        <v>17</v>
      </c>
      <c r="K58" s="1" t="s">
        <v>16</v>
      </c>
      <c r="L58" s="1" t="s">
        <v>169</v>
      </c>
      <c r="M58" s="1" t="s">
        <v>168</v>
      </c>
      <c r="N58" s="8">
        <v>12.48</v>
      </c>
      <c r="O58" s="1" t="s">
        <v>2</v>
      </c>
      <c r="P58" s="8">
        <v>12.48</v>
      </c>
      <c r="Q58" s="8">
        <v>0</v>
      </c>
      <c r="R58" s="1" t="s">
        <v>33</v>
      </c>
      <c r="S58" s="7">
        <v>0.19</v>
      </c>
    </row>
    <row r="59" spans="1:19" x14ac:dyDescent="0.2">
      <c r="A59" s="1" t="s">
        <v>2257</v>
      </c>
      <c r="B59" s="1" t="s">
        <v>15</v>
      </c>
      <c r="C59" s="10">
        <v>45352</v>
      </c>
      <c r="D59" s="1" t="s">
        <v>857</v>
      </c>
      <c r="E59" s="1" t="s">
        <v>856</v>
      </c>
      <c r="F59" s="1" t="s">
        <v>1961</v>
      </c>
      <c r="G59" s="1" t="s">
        <v>12</v>
      </c>
      <c r="H59" s="1" t="s">
        <v>11</v>
      </c>
      <c r="I59" s="1" t="s">
        <v>50</v>
      </c>
      <c r="J59" s="1" t="s">
        <v>17</v>
      </c>
      <c r="K59" s="1" t="s">
        <v>16</v>
      </c>
      <c r="L59" s="1" t="s">
        <v>181</v>
      </c>
      <c r="M59" s="1" t="s">
        <v>180</v>
      </c>
      <c r="N59" s="8">
        <v>4.68</v>
      </c>
      <c r="O59" s="1" t="s">
        <v>2</v>
      </c>
      <c r="P59" s="8">
        <v>4.68</v>
      </c>
      <c r="Q59" s="8">
        <v>0</v>
      </c>
      <c r="R59" s="1" t="s">
        <v>33</v>
      </c>
      <c r="S59" s="7">
        <v>0.19</v>
      </c>
    </row>
    <row r="60" spans="1:19" x14ac:dyDescent="0.2">
      <c r="A60" s="1" t="s">
        <v>2257</v>
      </c>
      <c r="B60" s="1" t="s">
        <v>15</v>
      </c>
      <c r="C60" s="10">
        <v>45352</v>
      </c>
      <c r="D60" s="1" t="s">
        <v>857</v>
      </c>
      <c r="E60" s="1" t="s">
        <v>856</v>
      </c>
      <c r="F60" s="1" t="s">
        <v>1961</v>
      </c>
      <c r="G60" s="1" t="s">
        <v>12</v>
      </c>
      <c r="H60" s="1" t="s">
        <v>11</v>
      </c>
      <c r="I60" s="1" t="s">
        <v>50</v>
      </c>
      <c r="J60" s="1" t="s">
        <v>17</v>
      </c>
      <c r="K60" s="1" t="s">
        <v>16</v>
      </c>
      <c r="L60" s="1" t="s">
        <v>129</v>
      </c>
      <c r="M60" s="1" t="s">
        <v>128</v>
      </c>
      <c r="N60" s="8">
        <v>9.4499999999999993</v>
      </c>
      <c r="O60" s="1" t="s">
        <v>2</v>
      </c>
      <c r="P60" s="8">
        <v>9.4499999999999993</v>
      </c>
      <c r="Q60" s="8">
        <v>0</v>
      </c>
      <c r="R60" s="1" t="s">
        <v>33</v>
      </c>
      <c r="S60" s="7">
        <v>0.19</v>
      </c>
    </row>
    <row r="61" spans="1:19" x14ac:dyDescent="0.2">
      <c r="A61" s="1" t="s">
        <v>2257</v>
      </c>
      <c r="B61" s="1" t="s">
        <v>15</v>
      </c>
      <c r="C61" s="10">
        <v>45352</v>
      </c>
      <c r="D61" s="1" t="s">
        <v>857</v>
      </c>
      <c r="E61" s="1" t="s">
        <v>856</v>
      </c>
      <c r="F61" s="1" t="s">
        <v>1961</v>
      </c>
      <c r="G61" s="1" t="s">
        <v>12</v>
      </c>
      <c r="H61" s="1" t="s">
        <v>11</v>
      </c>
      <c r="I61" s="1" t="s">
        <v>50</v>
      </c>
      <c r="J61" s="1" t="s">
        <v>17</v>
      </c>
      <c r="K61" s="1" t="s">
        <v>16</v>
      </c>
      <c r="L61" s="1" t="s">
        <v>187</v>
      </c>
      <c r="M61" s="1" t="s">
        <v>186</v>
      </c>
      <c r="N61" s="8">
        <v>14.85</v>
      </c>
      <c r="O61" s="1" t="s">
        <v>2</v>
      </c>
      <c r="P61" s="8">
        <v>14.85</v>
      </c>
      <c r="Q61" s="8">
        <v>0</v>
      </c>
      <c r="R61" s="1" t="s">
        <v>33</v>
      </c>
      <c r="S61" s="7">
        <v>0.25</v>
      </c>
    </row>
    <row r="62" spans="1:19" x14ac:dyDescent="0.2">
      <c r="A62" s="1" t="s">
        <v>2256</v>
      </c>
      <c r="B62" s="1" t="s">
        <v>15</v>
      </c>
      <c r="C62" s="10">
        <v>45352</v>
      </c>
      <c r="D62" s="1" t="s">
        <v>857</v>
      </c>
      <c r="E62" s="1" t="s">
        <v>856</v>
      </c>
      <c r="F62" s="1" t="s">
        <v>2255</v>
      </c>
      <c r="G62" s="1" t="s">
        <v>12</v>
      </c>
      <c r="H62" s="1" t="s">
        <v>11</v>
      </c>
      <c r="I62" s="1" t="s">
        <v>50</v>
      </c>
      <c r="J62" s="1" t="s">
        <v>9</v>
      </c>
      <c r="K62" s="1" t="s">
        <v>30</v>
      </c>
      <c r="L62" s="1" t="s">
        <v>711</v>
      </c>
      <c r="M62" s="1" t="s">
        <v>710</v>
      </c>
      <c r="N62" s="8">
        <v>4.16</v>
      </c>
      <c r="O62" s="1" t="s">
        <v>2</v>
      </c>
      <c r="P62" s="8">
        <v>0</v>
      </c>
      <c r="Q62" s="8">
        <v>4.16</v>
      </c>
      <c r="R62" s="1" t="s">
        <v>33</v>
      </c>
      <c r="S62" s="7">
        <v>0.55000000000000004</v>
      </c>
    </row>
    <row r="63" spans="1:19" x14ac:dyDescent="0.2">
      <c r="A63" s="1" t="s">
        <v>2254</v>
      </c>
      <c r="B63" s="1" t="s">
        <v>42</v>
      </c>
      <c r="C63" s="10">
        <v>45352</v>
      </c>
      <c r="D63" s="1" t="s">
        <v>2253</v>
      </c>
      <c r="E63" s="1" t="s">
        <v>2252</v>
      </c>
      <c r="F63" s="1" t="s">
        <v>2240</v>
      </c>
      <c r="G63" s="1" t="s">
        <v>12</v>
      </c>
      <c r="H63" s="1" t="s">
        <v>11</v>
      </c>
      <c r="I63" s="1" t="s">
        <v>0</v>
      </c>
      <c r="J63" s="1" t="s">
        <v>9</v>
      </c>
      <c r="K63" s="1" t="s">
        <v>30</v>
      </c>
      <c r="L63" s="1" t="s">
        <v>847</v>
      </c>
      <c r="M63" s="1" t="s">
        <v>846</v>
      </c>
      <c r="N63" s="8">
        <v>387.84</v>
      </c>
      <c r="O63" s="1" t="s">
        <v>2</v>
      </c>
      <c r="P63" s="8">
        <v>0</v>
      </c>
      <c r="Q63" s="8">
        <v>387.84</v>
      </c>
      <c r="R63" s="1" t="s">
        <v>43</v>
      </c>
      <c r="S63" s="7">
        <v>2774.97</v>
      </c>
    </row>
    <row r="64" spans="1:19" x14ac:dyDescent="0.2">
      <c r="A64" s="1" t="s">
        <v>2254</v>
      </c>
      <c r="B64" s="1" t="s">
        <v>42</v>
      </c>
      <c r="C64" s="10">
        <v>45352</v>
      </c>
      <c r="D64" s="1" t="s">
        <v>2253</v>
      </c>
      <c r="E64" s="1" t="s">
        <v>2252</v>
      </c>
      <c r="F64" s="1" t="s">
        <v>2240</v>
      </c>
      <c r="G64" s="1" t="s">
        <v>12</v>
      </c>
      <c r="H64" s="1" t="s">
        <v>11</v>
      </c>
      <c r="I64" s="1" t="s">
        <v>0</v>
      </c>
      <c r="J64" s="1" t="s">
        <v>9</v>
      </c>
      <c r="K64" s="1" t="s">
        <v>30</v>
      </c>
      <c r="L64" s="1" t="s">
        <v>996</v>
      </c>
      <c r="M64" s="1" t="s">
        <v>995</v>
      </c>
      <c r="N64" s="8">
        <v>193.92</v>
      </c>
      <c r="O64" s="1" t="s">
        <v>2</v>
      </c>
      <c r="P64" s="8">
        <v>0</v>
      </c>
      <c r="Q64" s="8">
        <v>193.92</v>
      </c>
      <c r="R64" s="1" t="s">
        <v>43</v>
      </c>
      <c r="S64" s="7">
        <v>2774.97</v>
      </c>
    </row>
    <row r="65" spans="1:19" x14ac:dyDescent="0.2">
      <c r="A65" s="1" t="s">
        <v>2254</v>
      </c>
      <c r="B65" s="1" t="s">
        <v>42</v>
      </c>
      <c r="C65" s="10">
        <v>45352</v>
      </c>
      <c r="D65" s="1" t="s">
        <v>2253</v>
      </c>
      <c r="E65" s="1" t="s">
        <v>2252</v>
      </c>
      <c r="F65" s="1" t="s">
        <v>2240</v>
      </c>
      <c r="G65" s="1" t="s">
        <v>12</v>
      </c>
      <c r="H65" s="1" t="s">
        <v>11</v>
      </c>
      <c r="I65" s="1" t="s">
        <v>0</v>
      </c>
      <c r="J65" s="1" t="s">
        <v>9</v>
      </c>
      <c r="K65" s="1" t="s">
        <v>30</v>
      </c>
      <c r="L65" s="1" t="s">
        <v>623</v>
      </c>
      <c r="M65" s="1" t="s">
        <v>622</v>
      </c>
      <c r="N65" s="8">
        <v>290.88</v>
      </c>
      <c r="O65" s="1" t="s">
        <v>2</v>
      </c>
      <c r="P65" s="8">
        <v>290.88</v>
      </c>
      <c r="Q65" s="8">
        <v>0</v>
      </c>
      <c r="R65" s="1" t="s">
        <v>43</v>
      </c>
      <c r="S65" s="7">
        <v>2774.97</v>
      </c>
    </row>
    <row r="66" spans="1:19" x14ac:dyDescent="0.2">
      <c r="A66" s="1" t="s">
        <v>2254</v>
      </c>
      <c r="B66" s="1" t="s">
        <v>42</v>
      </c>
      <c r="C66" s="10">
        <v>45352</v>
      </c>
      <c r="D66" s="1" t="s">
        <v>2253</v>
      </c>
      <c r="E66" s="1" t="s">
        <v>2252</v>
      </c>
      <c r="F66" s="1" t="s">
        <v>2240</v>
      </c>
      <c r="G66" s="1" t="s">
        <v>12</v>
      </c>
      <c r="H66" s="1" t="s">
        <v>11</v>
      </c>
      <c r="I66" s="1" t="s">
        <v>0</v>
      </c>
      <c r="J66" s="1" t="s">
        <v>9</v>
      </c>
      <c r="K66" s="1" t="s">
        <v>30</v>
      </c>
      <c r="L66" s="1" t="s">
        <v>203</v>
      </c>
      <c r="M66" s="1" t="s">
        <v>202</v>
      </c>
      <c r="N66" s="8">
        <v>193.92</v>
      </c>
      <c r="O66" s="1" t="s">
        <v>2</v>
      </c>
      <c r="P66" s="8">
        <v>193.92</v>
      </c>
      <c r="Q66" s="8">
        <v>0</v>
      </c>
      <c r="R66" s="1" t="s">
        <v>43</v>
      </c>
      <c r="S66" s="7">
        <v>2774.97</v>
      </c>
    </row>
    <row r="67" spans="1:19" x14ac:dyDescent="0.2">
      <c r="A67" s="1" t="s">
        <v>2254</v>
      </c>
      <c r="B67" s="1" t="s">
        <v>42</v>
      </c>
      <c r="C67" s="10">
        <v>45352</v>
      </c>
      <c r="D67" s="1" t="s">
        <v>2253</v>
      </c>
      <c r="E67" s="1" t="s">
        <v>2252</v>
      </c>
      <c r="F67" s="1" t="s">
        <v>2240</v>
      </c>
      <c r="G67" s="1" t="s">
        <v>12</v>
      </c>
      <c r="H67" s="1" t="s">
        <v>11</v>
      </c>
      <c r="I67" s="1" t="s">
        <v>0</v>
      </c>
      <c r="J67" s="1" t="s">
        <v>9</v>
      </c>
      <c r="K67" s="1" t="s">
        <v>30</v>
      </c>
      <c r="L67" s="1" t="s">
        <v>201</v>
      </c>
      <c r="M67" s="1" t="s">
        <v>200</v>
      </c>
      <c r="N67" s="8">
        <v>193.92</v>
      </c>
      <c r="O67" s="1" t="s">
        <v>2</v>
      </c>
      <c r="P67" s="8">
        <v>193.92</v>
      </c>
      <c r="Q67" s="8">
        <v>0</v>
      </c>
      <c r="R67" s="1" t="s">
        <v>43</v>
      </c>
      <c r="S67" s="7">
        <v>2774.97</v>
      </c>
    </row>
    <row r="68" spans="1:19" x14ac:dyDescent="0.2">
      <c r="A68" s="1" t="s">
        <v>2254</v>
      </c>
      <c r="B68" s="1" t="s">
        <v>42</v>
      </c>
      <c r="C68" s="10">
        <v>45352</v>
      </c>
      <c r="D68" s="1" t="s">
        <v>2253</v>
      </c>
      <c r="E68" s="1" t="s">
        <v>2252</v>
      </c>
      <c r="F68" s="1" t="s">
        <v>2240</v>
      </c>
      <c r="G68" s="1" t="s">
        <v>12</v>
      </c>
      <c r="H68" s="1" t="s">
        <v>11</v>
      </c>
      <c r="I68" s="1" t="s">
        <v>0</v>
      </c>
      <c r="J68" s="1" t="s">
        <v>9</v>
      </c>
      <c r="K68" s="1" t="s">
        <v>30</v>
      </c>
      <c r="L68" s="1" t="s">
        <v>65</v>
      </c>
      <c r="M68" s="1" t="s">
        <v>64</v>
      </c>
      <c r="N68" s="8">
        <v>193.92</v>
      </c>
      <c r="O68" s="1" t="s">
        <v>2</v>
      </c>
      <c r="P68" s="8">
        <v>193.92</v>
      </c>
      <c r="Q68" s="8">
        <v>0</v>
      </c>
      <c r="R68" s="1" t="s">
        <v>43</v>
      </c>
      <c r="S68" s="7">
        <v>2774.97</v>
      </c>
    </row>
    <row r="69" spans="1:19" x14ac:dyDescent="0.2">
      <c r="A69" s="1" t="s">
        <v>2251</v>
      </c>
      <c r="B69" s="1" t="s">
        <v>42</v>
      </c>
      <c r="C69" s="10">
        <v>45352</v>
      </c>
      <c r="D69" s="1" t="s">
        <v>192</v>
      </c>
      <c r="E69" s="1" t="s">
        <v>191</v>
      </c>
      <c r="F69" s="1" t="s">
        <v>2213</v>
      </c>
      <c r="G69" s="1" t="s">
        <v>39</v>
      </c>
      <c r="H69" s="1" t="s">
        <v>38</v>
      </c>
      <c r="I69" s="1" t="s">
        <v>50</v>
      </c>
      <c r="J69" s="1" t="s">
        <v>37</v>
      </c>
      <c r="K69" s="1" t="s">
        <v>36</v>
      </c>
      <c r="L69" s="1" t="s">
        <v>75</v>
      </c>
      <c r="M69" s="1" t="s">
        <v>74</v>
      </c>
      <c r="N69" s="9">
        <v>2700</v>
      </c>
      <c r="O69" s="1" t="s">
        <v>4</v>
      </c>
      <c r="P69" s="8">
        <v>2700</v>
      </c>
      <c r="Q69" s="8">
        <v>0</v>
      </c>
      <c r="R69" s="1" t="s">
        <v>144</v>
      </c>
      <c r="S69" s="7">
        <v>440.29</v>
      </c>
    </row>
    <row r="70" spans="1:19" x14ac:dyDescent="0.2">
      <c r="A70" s="1" t="s">
        <v>2251</v>
      </c>
      <c r="B70" s="1" t="s">
        <v>42</v>
      </c>
      <c r="C70" s="10">
        <v>45352</v>
      </c>
      <c r="D70" s="1" t="s">
        <v>192</v>
      </c>
      <c r="E70" s="1" t="s">
        <v>191</v>
      </c>
      <c r="F70" s="1" t="s">
        <v>2213</v>
      </c>
      <c r="G70" s="1" t="s">
        <v>39</v>
      </c>
      <c r="H70" s="1" t="s">
        <v>38</v>
      </c>
      <c r="I70" s="1" t="s">
        <v>50</v>
      </c>
      <c r="J70" s="1" t="s">
        <v>37</v>
      </c>
      <c r="K70" s="1" t="s">
        <v>36</v>
      </c>
      <c r="L70" s="1" t="s">
        <v>77</v>
      </c>
      <c r="M70" s="1" t="s">
        <v>76</v>
      </c>
      <c r="N70" s="9">
        <v>1512</v>
      </c>
      <c r="O70" s="1" t="s">
        <v>4</v>
      </c>
      <c r="P70" s="8">
        <v>1512</v>
      </c>
      <c r="Q70" s="8">
        <v>0</v>
      </c>
      <c r="R70" s="1" t="s">
        <v>144</v>
      </c>
      <c r="S70" s="7">
        <v>360.11</v>
      </c>
    </row>
    <row r="71" spans="1:19" x14ac:dyDescent="0.2">
      <c r="A71" s="1" t="s">
        <v>2251</v>
      </c>
      <c r="B71" s="1" t="s">
        <v>42</v>
      </c>
      <c r="C71" s="10">
        <v>45352</v>
      </c>
      <c r="D71" s="1" t="s">
        <v>192</v>
      </c>
      <c r="E71" s="1" t="s">
        <v>191</v>
      </c>
      <c r="F71" s="1" t="s">
        <v>2213</v>
      </c>
      <c r="G71" s="1" t="s">
        <v>39</v>
      </c>
      <c r="H71" s="1" t="s">
        <v>38</v>
      </c>
      <c r="I71" s="1" t="s">
        <v>50</v>
      </c>
      <c r="J71" s="1" t="s">
        <v>37</v>
      </c>
      <c r="K71" s="1" t="s">
        <v>36</v>
      </c>
      <c r="L71" s="1" t="s">
        <v>86</v>
      </c>
      <c r="M71" s="1" t="s">
        <v>85</v>
      </c>
      <c r="N71" s="9">
        <v>396</v>
      </c>
      <c r="O71" s="1" t="s">
        <v>4</v>
      </c>
      <c r="P71" s="8">
        <v>396</v>
      </c>
      <c r="Q71" s="8">
        <v>0</v>
      </c>
      <c r="R71" s="1" t="s">
        <v>144</v>
      </c>
      <c r="S71" s="7">
        <v>190.83</v>
      </c>
    </row>
    <row r="72" spans="1:19" x14ac:dyDescent="0.2">
      <c r="A72" s="1" t="s">
        <v>2250</v>
      </c>
      <c r="B72" s="1" t="s">
        <v>42</v>
      </c>
      <c r="C72" s="10">
        <v>45352</v>
      </c>
      <c r="D72" s="1" t="s">
        <v>192</v>
      </c>
      <c r="E72" s="1" t="s">
        <v>191</v>
      </c>
      <c r="F72" s="1" t="s">
        <v>2213</v>
      </c>
      <c r="G72" s="1" t="s">
        <v>39</v>
      </c>
      <c r="H72" s="1" t="s">
        <v>38</v>
      </c>
      <c r="I72" s="1" t="s">
        <v>50</v>
      </c>
      <c r="J72" s="1" t="s">
        <v>37</v>
      </c>
      <c r="K72" s="1" t="s">
        <v>36</v>
      </c>
      <c r="L72" s="1" t="s">
        <v>207</v>
      </c>
      <c r="M72" s="1" t="s">
        <v>206</v>
      </c>
      <c r="N72" s="9">
        <v>3960</v>
      </c>
      <c r="O72" s="1" t="s">
        <v>4</v>
      </c>
      <c r="P72" s="8">
        <v>3960</v>
      </c>
      <c r="Q72" s="8">
        <v>0</v>
      </c>
      <c r="R72" s="1" t="s">
        <v>144</v>
      </c>
      <c r="S72" s="7">
        <v>347.99</v>
      </c>
    </row>
    <row r="73" spans="1:19" x14ac:dyDescent="0.2">
      <c r="A73" s="1" t="s">
        <v>2249</v>
      </c>
      <c r="B73" s="1" t="s">
        <v>15</v>
      </c>
      <c r="C73" s="10">
        <v>45352</v>
      </c>
      <c r="D73" s="1" t="s">
        <v>197</v>
      </c>
      <c r="E73" s="1" t="s">
        <v>196</v>
      </c>
      <c r="F73" s="1" t="s">
        <v>2248</v>
      </c>
      <c r="G73" s="1" t="s">
        <v>12</v>
      </c>
      <c r="H73" s="1" t="s">
        <v>11</v>
      </c>
      <c r="I73" s="1" t="s">
        <v>50</v>
      </c>
      <c r="J73" s="1" t="s">
        <v>17</v>
      </c>
      <c r="K73" s="1" t="s">
        <v>16</v>
      </c>
      <c r="L73" s="1" t="s">
        <v>897</v>
      </c>
      <c r="M73" s="1" t="s">
        <v>896</v>
      </c>
      <c r="N73" s="8">
        <v>156.6</v>
      </c>
      <c r="O73" s="1" t="s">
        <v>2</v>
      </c>
      <c r="P73" s="8">
        <v>0</v>
      </c>
      <c r="Q73" s="8">
        <v>156.6</v>
      </c>
      <c r="R73" s="1" t="s">
        <v>195</v>
      </c>
      <c r="S73" s="7">
        <v>10588.46</v>
      </c>
    </row>
    <row r="74" spans="1:19" x14ac:dyDescent="0.2">
      <c r="A74" s="1" t="s">
        <v>2247</v>
      </c>
      <c r="B74" s="1" t="s">
        <v>15</v>
      </c>
      <c r="C74" s="10">
        <v>45352</v>
      </c>
      <c r="D74" s="1" t="s">
        <v>372</v>
      </c>
      <c r="E74" s="1" t="s">
        <v>371</v>
      </c>
      <c r="F74" s="1" t="s">
        <v>2246</v>
      </c>
      <c r="G74" s="1" t="s">
        <v>12</v>
      </c>
      <c r="H74" s="1" t="s">
        <v>11</v>
      </c>
      <c r="I74" s="1" t="s">
        <v>50</v>
      </c>
      <c r="J74" s="1" t="s">
        <v>17</v>
      </c>
      <c r="K74" s="1" t="s">
        <v>16</v>
      </c>
      <c r="L74" s="1" t="s">
        <v>1674</v>
      </c>
      <c r="M74" s="1" t="s">
        <v>1673</v>
      </c>
      <c r="N74" s="9">
        <v>1215</v>
      </c>
      <c r="O74" s="1" t="s">
        <v>2</v>
      </c>
      <c r="P74" s="8">
        <v>1215</v>
      </c>
      <c r="Q74" s="8">
        <v>0</v>
      </c>
      <c r="R74" s="1" t="s">
        <v>33</v>
      </c>
      <c r="S74" s="7">
        <v>14328.93</v>
      </c>
    </row>
    <row r="75" spans="1:19" x14ac:dyDescent="0.2">
      <c r="A75" s="1" t="s">
        <v>2245</v>
      </c>
      <c r="B75" s="1" t="s">
        <v>15</v>
      </c>
      <c r="C75" s="10">
        <v>45352</v>
      </c>
      <c r="D75" s="1" t="s">
        <v>372</v>
      </c>
      <c r="E75" s="1" t="s">
        <v>371</v>
      </c>
      <c r="F75" s="1" t="s">
        <v>2244</v>
      </c>
      <c r="G75" s="1" t="s">
        <v>12</v>
      </c>
      <c r="H75" s="1" t="s">
        <v>11</v>
      </c>
      <c r="I75" s="1" t="s">
        <v>50</v>
      </c>
      <c r="J75" s="1" t="s">
        <v>9</v>
      </c>
      <c r="K75" s="1" t="s">
        <v>30</v>
      </c>
      <c r="L75" s="1" t="s">
        <v>302</v>
      </c>
      <c r="M75" s="1" t="s">
        <v>301</v>
      </c>
      <c r="N75" s="8">
        <v>775.68</v>
      </c>
      <c r="O75" s="1" t="s">
        <v>2</v>
      </c>
      <c r="P75" s="8">
        <v>775.68</v>
      </c>
      <c r="Q75" s="8">
        <v>0</v>
      </c>
      <c r="R75" s="1" t="s">
        <v>33</v>
      </c>
      <c r="S75" s="7">
        <v>1318.6</v>
      </c>
    </row>
    <row r="76" spans="1:19" x14ac:dyDescent="0.2">
      <c r="A76" s="1" t="s">
        <v>2243</v>
      </c>
      <c r="B76" s="1" t="s">
        <v>15</v>
      </c>
      <c r="C76" s="10">
        <v>45352</v>
      </c>
      <c r="D76" s="1" t="s">
        <v>2242</v>
      </c>
      <c r="E76" s="1" t="s">
        <v>2241</v>
      </c>
      <c r="F76" s="1" t="s">
        <v>2240</v>
      </c>
      <c r="G76" s="1" t="s">
        <v>12</v>
      </c>
      <c r="H76" s="1" t="s">
        <v>11</v>
      </c>
      <c r="I76" s="1" t="s">
        <v>50</v>
      </c>
      <c r="J76" s="1" t="s">
        <v>9</v>
      </c>
      <c r="K76" s="1" t="s">
        <v>30</v>
      </c>
      <c r="L76" s="1" t="s">
        <v>711</v>
      </c>
      <c r="M76" s="1" t="s">
        <v>710</v>
      </c>
      <c r="N76" s="8">
        <v>99.84</v>
      </c>
      <c r="O76" s="1" t="s">
        <v>2</v>
      </c>
      <c r="P76" s="8">
        <v>0</v>
      </c>
      <c r="Q76" s="8">
        <v>99.84</v>
      </c>
      <c r="R76" s="1" t="s">
        <v>46</v>
      </c>
      <c r="S76" s="7">
        <v>4377.24</v>
      </c>
    </row>
    <row r="77" spans="1:19" x14ac:dyDescent="0.2">
      <c r="A77" s="1" t="s">
        <v>2243</v>
      </c>
      <c r="B77" s="1" t="s">
        <v>15</v>
      </c>
      <c r="C77" s="10">
        <v>45352</v>
      </c>
      <c r="D77" s="1" t="s">
        <v>2242</v>
      </c>
      <c r="E77" s="1" t="s">
        <v>2241</v>
      </c>
      <c r="F77" s="1" t="s">
        <v>2240</v>
      </c>
      <c r="G77" s="1" t="s">
        <v>12</v>
      </c>
      <c r="H77" s="1" t="s">
        <v>11</v>
      </c>
      <c r="I77" s="1" t="s">
        <v>50</v>
      </c>
      <c r="J77" s="1" t="s">
        <v>9</v>
      </c>
      <c r="K77" s="1" t="s">
        <v>30</v>
      </c>
      <c r="L77" s="1" t="s">
        <v>810</v>
      </c>
      <c r="M77" s="1" t="s">
        <v>809</v>
      </c>
      <c r="N77" s="8">
        <v>290.88</v>
      </c>
      <c r="O77" s="1" t="s">
        <v>2</v>
      </c>
      <c r="P77" s="8">
        <v>0</v>
      </c>
      <c r="Q77" s="8">
        <v>290.88</v>
      </c>
      <c r="R77" s="1" t="s">
        <v>46</v>
      </c>
      <c r="S77" s="7">
        <v>3191.11</v>
      </c>
    </row>
    <row r="78" spans="1:19" x14ac:dyDescent="0.2">
      <c r="A78" s="1" t="s">
        <v>2243</v>
      </c>
      <c r="B78" s="1" t="s">
        <v>15</v>
      </c>
      <c r="C78" s="10">
        <v>45352</v>
      </c>
      <c r="D78" s="1" t="s">
        <v>2242</v>
      </c>
      <c r="E78" s="1" t="s">
        <v>2241</v>
      </c>
      <c r="F78" s="1" t="s">
        <v>2240</v>
      </c>
      <c r="G78" s="1" t="s">
        <v>12</v>
      </c>
      <c r="H78" s="1" t="s">
        <v>11</v>
      </c>
      <c r="I78" s="1" t="s">
        <v>50</v>
      </c>
      <c r="J78" s="1" t="s">
        <v>9</v>
      </c>
      <c r="K78" s="1" t="s">
        <v>30</v>
      </c>
      <c r="L78" s="1" t="s">
        <v>804</v>
      </c>
      <c r="M78" s="1" t="s">
        <v>803</v>
      </c>
      <c r="N78" s="8">
        <v>96.96</v>
      </c>
      <c r="O78" s="1" t="s">
        <v>2</v>
      </c>
      <c r="P78" s="8">
        <v>96.96</v>
      </c>
      <c r="Q78" s="8">
        <v>0</v>
      </c>
      <c r="R78" s="1" t="s">
        <v>46</v>
      </c>
      <c r="S78" s="7">
        <v>3191.11</v>
      </c>
    </row>
    <row r="79" spans="1:19" x14ac:dyDescent="0.2">
      <c r="A79" s="1" t="s">
        <v>2243</v>
      </c>
      <c r="B79" s="1" t="s">
        <v>15</v>
      </c>
      <c r="C79" s="10">
        <v>45352</v>
      </c>
      <c r="D79" s="1" t="s">
        <v>2242</v>
      </c>
      <c r="E79" s="1" t="s">
        <v>2241</v>
      </c>
      <c r="F79" s="1" t="s">
        <v>2240</v>
      </c>
      <c r="G79" s="1" t="s">
        <v>12</v>
      </c>
      <c r="H79" s="1" t="s">
        <v>11</v>
      </c>
      <c r="I79" s="1" t="s">
        <v>50</v>
      </c>
      <c r="J79" s="1" t="s">
        <v>9</v>
      </c>
      <c r="K79" s="1" t="s">
        <v>30</v>
      </c>
      <c r="L79" s="1" t="s">
        <v>705</v>
      </c>
      <c r="M79" s="1" t="s">
        <v>704</v>
      </c>
      <c r="N79" s="8">
        <v>199.68</v>
      </c>
      <c r="O79" s="1" t="s">
        <v>2</v>
      </c>
      <c r="P79" s="8">
        <v>99.84</v>
      </c>
      <c r="Q79" s="8">
        <v>99.84</v>
      </c>
      <c r="R79" s="1" t="s">
        <v>46</v>
      </c>
      <c r="S79" s="7">
        <v>4377.24</v>
      </c>
    </row>
    <row r="80" spans="1:19" x14ac:dyDescent="0.2">
      <c r="A80" s="1" t="s">
        <v>2243</v>
      </c>
      <c r="B80" s="1" t="s">
        <v>15</v>
      </c>
      <c r="C80" s="10">
        <v>45352</v>
      </c>
      <c r="D80" s="1" t="s">
        <v>2242</v>
      </c>
      <c r="E80" s="1" t="s">
        <v>2241</v>
      </c>
      <c r="F80" s="1" t="s">
        <v>2240</v>
      </c>
      <c r="G80" s="1" t="s">
        <v>12</v>
      </c>
      <c r="H80" s="1" t="s">
        <v>11</v>
      </c>
      <c r="I80" s="1" t="s">
        <v>50</v>
      </c>
      <c r="J80" s="1" t="s">
        <v>9</v>
      </c>
      <c r="K80" s="1" t="s">
        <v>30</v>
      </c>
      <c r="L80" s="1" t="s">
        <v>723</v>
      </c>
      <c r="M80" s="1" t="s">
        <v>722</v>
      </c>
      <c r="N80" s="8">
        <v>299.52</v>
      </c>
      <c r="O80" s="1" t="s">
        <v>2</v>
      </c>
      <c r="P80" s="8">
        <v>0</v>
      </c>
      <c r="Q80" s="8">
        <v>299.52</v>
      </c>
      <c r="R80" s="1" t="s">
        <v>46</v>
      </c>
      <c r="S80" s="7">
        <v>4377.24</v>
      </c>
    </row>
    <row r="81" spans="1:19" x14ac:dyDescent="0.2">
      <c r="A81" s="1" t="s">
        <v>2243</v>
      </c>
      <c r="B81" s="1" t="s">
        <v>15</v>
      </c>
      <c r="C81" s="10">
        <v>45352</v>
      </c>
      <c r="D81" s="1" t="s">
        <v>2242</v>
      </c>
      <c r="E81" s="1" t="s">
        <v>2241</v>
      </c>
      <c r="F81" s="1" t="s">
        <v>2240</v>
      </c>
      <c r="G81" s="1" t="s">
        <v>12</v>
      </c>
      <c r="H81" s="1" t="s">
        <v>11</v>
      </c>
      <c r="I81" s="1" t="s">
        <v>50</v>
      </c>
      <c r="J81" s="1" t="s">
        <v>9</v>
      </c>
      <c r="K81" s="1" t="s">
        <v>30</v>
      </c>
      <c r="L81" s="1" t="s">
        <v>727</v>
      </c>
      <c r="M81" s="1" t="s">
        <v>726</v>
      </c>
      <c r="N81" s="8">
        <v>199.68</v>
      </c>
      <c r="O81" s="1" t="s">
        <v>2</v>
      </c>
      <c r="P81" s="8">
        <v>0</v>
      </c>
      <c r="Q81" s="8">
        <v>199.68</v>
      </c>
      <c r="R81" s="1" t="s">
        <v>46</v>
      </c>
      <c r="S81" s="7">
        <v>4377.24</v>
      </c>
    </row>
    <row r="82" spans="1:19" x14ac:dyDescent="0.2">
      <c r="A82" s="1" t="s">
        <v>2239</v>
      </c>
      <c r="B82" s="1" t="s">
        <v>42</v>
      </c>
      <c r="C82" s="10">
        <v>45352</v>
      </c>
      <c r="D82" s="1" t="s">
        <v>41</v>
      </c>
      <c r="E82" s="1" t="s">
        <v>40</v>
      </c>
      <c r="F82" s="1" t="s">
        <v>2238</v>
      </c>
      <c r="G82" s="1" t="s">
        <v>39</v>
      </c>
      <c r="H82" s="1" t="s">
        <v>38</v>
      </c>
      <c r="I82" s="1" t="s">
        <v>50</v>
      </c>
      <c r="J82" s="1" t="s">
        <v>37</v>
      </c>
      <c r="K82" s="1" t="s">
        <v>36</v>
      </c>
      <c r="L82" s="1" t="s">
        <v>75</v>
      </c>
      <c r="M82" s="1" t="s">
        <v>74</v>
      </c>
      <c r="N82" s="9">
        <v>5040</v>
      </c>
      <c r="O82" s="1" t="s">
        <v>4</v>
      </c>
      <c r="P82" s="8">
        <v>5040</v>
      </c>
      <c r="Q82" s="8">
        <v>0</v>
      </c>
      <c r="R82" s="1" t="s">
        <v>33</v>
      </c>
      <c r="S82" s="7">
        <v>224.01</v>
      </c>
    </row>
    <row r="83" spans="1:19" x14ac:dyDescent="0.2">
      <c r="A83" s="1" t="s">
        <v>2237</v>
      </c>
      <c r="B83" s="1" t="s">
        <v>42</v>
      </c>
      <c r="C83" s="10">
        <v>45352</v>
      </c>
      <c r="D83" s="1" t="s">
        <v>41</v>
      </c>
      <c r="E83" s="1" t="s">
        <v>40</v>
      </c>
      <c r="F83" s="1" t="s">
        <v>2236</v>
      </c>
      <c r="G83" s="1" t="s">
        <v>39</v>
      </c>
      <c r="H83" s="1" t="s">
        <v>38</v>
      </c>
      <c r="I83" s="1" t="s">
        <v>50</v>
      </c>
      <c r="J83" s="1" t="s">
        <v>37</v>
      </c>
      <c r="K83" s="1" t="s">
        <v>36</v>
      </c>
      <c r="L83" s="1" t="s">
        <v>86</v>
      </c>
      <c r="M83" s="1" t="s">
        <v>85</v>
      </c>
      <c r="N83" s="9">
        <v>11088</v>
      </c>
      <c r="O83" s="1" t="s">
        <v>4</v>
      </c>
      <c r="P83" s="8">
        <v>11088</v>
      </c>
      <c r="Q83" s="8">
        <v>0</v>
      </c>
      <c r="R83" s="1" t="s">
        <v>33</v>
      </c>
      <c r="S83" s="7">
        <v>97.09</v>
      </c>
    </row>
    <row r="84" spans="1:19" x14ac:dyDescent="0.2">
      <c r="A84" s="1" t="s">
        <v>2235</v>
      </c>
      <c r="B84" s="1" t="s">
        <v>42</v>
      </c>
      <c r="C84" s="10">
        <v>45352</v>
      </c>
      <c r="D84" s="1" t="s">
        <v>41</v>
      </c>
      <c r="E84" s="1" t="s">
        <v>40</v>
      </c>
      <c r="F84" s="1" t="s">
        <v>2234</v>
      </c>
      <c r="G84" s="1" t="s">
        <v>39</v>
      </c>
      <c r="H84" s="1" t="s">
        <v>38</v>
      </c>
      <c r="I84" s="1" t="s">
        <v>50</v>
      </c>
      <c r="J84" s="1" t="s">
        <v>37</v>
      </c>
      <c r="K84" s="1" t="s">
        <v>36</v>
      </c>
      <c r="L84" s="1" t="s">
        <v>207</v>
      </c>
      <c r="M84" s="1" t="s">
        <v>206</v>
      </c>
      <c r="N84" s="9">
        <v>3960</v>
      </c>
      <c r="O84" s="1" t="s">
        <v>4</v>
      </c>
      <c r="P84" s="8">
        <v>3960</v>
      </c>
      <c r="Q84" s="8">
        <v>0</v>
      </c>
      <c r="R84" s="1" t="s">
        <v>33</v>
      </c>
      <c r="S84" s="7">
        <v>177.05</v>
      </c>
    </row>
    <row r="85" spans="1:19" x14ac:dyDescent="0.2">
      <c r="A85" s="1" t="s">
        <v>2233</v>
      </c>
      <c r="B85" s="1" t="s">
        <v>42</v>
      </c>
      <c r="C85" s="10">
        <v>45352</v>
      </c>
      <c r="D85" s="1" t="s">
        <v>41</v>
      </c>
      <c r="E85" s="1" t="s">
        <v>40</v>
      </c>
      <c r="F85" s="1" t="s">
        <v>2232</v>
      </c>
      <c r="G85" s="1" t="s">
        <v>39</v>
      </c>
      <c r="H85" s="1" t="s">
        <v>38</v>
      </c>
      <c r="I85" s="1" t="s">
        <v>50</v>
      </c>
      <c r="J85" s="1" t="s">
        <v>37</v>
      </c>
      <c r="K85" s="1" t="s">
        <v>36</v>
      </c>
      <c r="L85" s="1" t="s">
        <v>86</v>
      </c>
      <c r="M85" s="1" t="s">
        <v>85</v>
      </c>
      <c r="N85" s="9">
        <v>4356</v>
      </c>
      <c r="O85" s="1" t="s">
        <v>4</v>
      </c>
      <c r="P85" s="8">
        <v>4356</v>
      </c>
      <c r="Q85" s="8">
        <v>0</v>
      </c>
      <c r="R85" s="1" t="s">
        <v>33</v>
      </c>
      <c r="S85" s="7">
        <v>97.09</v>
      </c>
    </row>
    <row r="86" spans="1:19" x14ac:dyDescent="0.2">
      <c r="A86" s="1" t="s">
        <v>2233</v>
      </c>
      <c r="B86" s="1" t="s">
        <v>42</v>
      </c>
      <c r="C86" s="10">
        <v>45352</v>
      </c>
      <c r="D86" s="1" t="s">
        <v>41</v>
      </c>
      <c r="E86" s="1" t="s">
        <v>40</v>
      </c>
      <c r="F86" s="1" t="s">
        <v>2232</v>
      </c>
      <c r="G86" s="1" t="s">
        <v>39</v>
      </c>
      <c r="H86" s="1" t="s">
        <v>38</v>
      </c>
      <c r="I86" s="1" t="s">
        <v>50</v>
      </c>
      <c r="J86" s="1" t="s">
        <v>37</v>
      </c>
      <c r="K86" s="1" t="s">
        <v>36</v>
      </c>
      <c r="L86" s="1" t="s">
        <v>35</v>
      </c>
      <c r="M86" s="1" t="s">
        <v>34</v>
      </c>
      <c r="N86" s="9">
        <v>3456</v>
      </c>
      <c r="O86" s="1" t="s">
        <v>4</v>
      </c>
      <c r="P86" s="8">
        <v>3456</v>
      </c>
      <c r="Q86" s="8">
        <v>0</v>
      </c>
      <c r="R86" s="1" t="s">
        <v>33</v>
      </c>
      <c r="S86" s="7">
        <v>116.04</v>
      </c>
    </row>
    <row r="87" spans="1:19" x14ac:dyDescent="0.2">
      <c r="A87" s="1" t="s">
        <v>2231</v>
      </c>
      <c r="B87" s="1" t="s">
        <v>42</v>
      </c>
      <c r="C87" s="10">
        <v>45355</v>
      </c>
      <c r="D87" s="1" t="s">
        <v>194</v>
      </c>
      <c r="E87" s="1" t="s">
        <v>193</v>
      </c>
      <c r="F87" s="1" t="s">
        <v>2213</v>
      </c>
      <c r="G87" s="1" t="s">
        <v>39</v>
      </c>
      <c r="H87" s="1" t="s">
        <v>38</v>
      </c>
      <c r="I87" s="1" t="s">
        <v>0</v>
      </c>
      <c r="J87" s="1" t="s">
        <v>37</v>
      </c>
      <c r="K87" s="1" t="s">
        <v>36</v>
      </c>
      <c r="L87" s="1" t="s">
        <v>35</v>
      </c>
      <c r="M87" s="1" t="s">
        <v>34</v>
      </c>
      <c r="N87" s="9">
        <v>29</v>
      </c>
      <c r="O87" s="1" t="s">
        <v>4</v>
      </c>
      <c r="P87" s="8">
        <v>29</v>
      </c>
      <c r="Q87" s="8">
        <v>0</v>
      </c>
      <c r="R87" s="1" t="s">
        <v>125</v>
      </c>
      <c r="S87" s="7">
        <v>249.53</v>
      </c>
    </row>
    <row r="88" spans="1:19" x14ac:dyDescent="0.2">
      <c r="A88" s="1" t="s">
        <v>2231</v>
      </c>
      <c r="B88" s="1" t="s">
        <v>42</v>
      </c>
      <c r="C88" s="10">
        <v>45355</v>
      </c>
      <c r="D88" s="1" t="s">
        <v>194</v>
      </c>
      <c r="E88" s="1" t="s">
        <v>193</v>
      </c>
      <c r="F88" s="1" t="s">
        <v>2213</v>
      </c>
      <c r="G88" s="1" t="s">
        <v>39</v>
      </c>
      <c r="H88" s="1" t="s">
        <v>38</v>
      </c>
      <c r="I88" s="1" t="s">
        <v>0</v>
      </c>
      <c r="J88" s="1" t="s">
        <v>37</v>
      </c>
      <c r="K88" s="1" t="s">
        <v>36</v>
      </c>
      <c r="L88" s="1" t="s">
        <v>35</v>
      </c>
      <c r="M88" s="1" t="s">
        <v>34</v>
      </c>
      <c r="N88" s="9">
        <v>3024</v>
      </c>
      <c r="O88" s="1" t="s">
        <v>4</v>
      </c>
      <c r="P88" s="8">
        <v>3024</v>
      </c>
      <c r="Q88" s="8">
        <v>0</v>
      </c>
      <c r="R88" s="1" t="s">
        <v>125</v>
      </c>
      <c r="S88" s="7">
        <v>249.53</v>
      </c>
    </row>
    <row r="89" spans="1:19" x14ac:dyDescent="0.2">
      <c r="A89" s="1" t="s">
        <v>2230</v>
      </c>
      <c r="B89" s="1" t="s">
        <v>42</v>
      </c>
      <c r="C89" s="10">
        <v>45355</v>
      </c>
      <c r="D89" s="1" t="s">
        <v>194</v>
      </c>
      <c r="E89" s="1" t="s">
        <v>193</v>
      </c>
      <c r="F89" s="1" t="s">
        <v>2213</v>
      </c>
      <c r="G89" s="1" t="s">
        <v>39</v>
      </c>
      <c r="H89" s="1" t="s">
        <v>38</v>
      </c>
      <c r="I89" s="1" t="s">
        <v>0</v>
      </c>
      <c r="J89" s="1" t="s">
        <v>37</v>
      </c>
      <c r="K89" s="1" t="s">
        <v>36</v>
      </c>
      <c r="L89" s="1" t="s">
        <v>35</v>
      </c>
      <c r="M89" s="1" t="s">
        <v>34</v>
      </c>
      <c r="N89" s="9">
        <v>115</v>
      </c>
      <c r="O89" s="1" t="s">
        <v>4</v>
      </c>
      <c r="P89" s="8">
        <v>115</v>
      </c>
      <c r="Q89" s="8">
        <v>0</v>
      </c>
      <c r="R89" s="1" t="s">
        <v>125</v>
      </c>
      <c r="S89" s="7">
        <v>249.53</v>
      </c>
    </row>
    <row r="90" spans="1:19" x14ac:dyDescent="0.2">
      <c r="A90" s="1" t="s">
        <v>2230</v>
      </c>
      <c r="B90" s="1" t="s">
        <v>42</v>
      </c>
      <c r="C90" s="10">
        <v>45355</v>
      </c>
      <c r="D90" s="1" t="s">
        <v>194</v>
      </c>
      <c r="E90" s="1" t="s">
        <v>193</v>
      </c>
      <c r="F90" s="1" t="s">
        <v>2213</v>
      </c>
      <c r="G90" s="1" t="s">
        <v>39</v>
      </c>
      <c r="H90" s="1" t="s">
        <v>38</v>
      </c>
      <c r="I90" s="1" t="s">
        <v>0</v>
      </c>
      <c r="J90" s="1" t="s">
        <v>37</v>
      </c>
      <c r="K90" s="1" t="s">
        <v>36</v>
      </c>
      <c r="L90" s="1" t="s">
        <v>35</v>
      </c>
      <c r="M90" s="1" t="s">
        <v>34</v>
      </c>
      <c r="N90" s="9">
        <v>3744</v>
      </c>
      <c r="O90" s="1" t="s">
        <v>4</v>
      </c>
      <c r="P90" s="8">
        <v>3744</v>
      </c>
      <c r="Q90" s="8">
        <v>0</v>
      </c>
      <c r="R90" s="1" t="s">
        <v>125</v>
      </c>
      <c r="S90" s="7">
        <v>249.53</v>
      </c>
    </row>
    <row r="91" spans="1:19" x14ac:dyDescent="0.2">
      <c r="A91" s="1" t="s">
        <v>2229</v>
      </c>
      <c r="B91" s="1" t="s">
        <v>42</v>
      </c>
      <c r="C91" s="10">
        <v>45355</v>
      </c>
      <c r="D91" s="1" t="s">
        <v>41</v>
      </c>
      <c r="E91" s="1" t="s">
        <v>40</v>
      </c>
      <c r="F91" s="1" t="s">
        <v>2228</v>
      </c>
      <c r="G91" s="1" t="s">
        <v>39</v>
      </c>
      <c r="H91" s="1" t="s">
        <v>38</v>
      </c>
      <c r="I91" s="1" t="s">
        <v>50</v>
      </c>
      <c r="J91" s="1" t="s">
        <v>37</v>
      </c>
      <c r="K91" s="1" t="s">
        <v>36</v>
      </c>
      <c r="L91" s="1" t="s">
        <v>75</v>
      </c>
      <c r="M91" s="1" t="s">
        <v>74</v>
      </c>
      <c r="N91" s="9">
        <v>900</v>
      </c>
      <c r="O91" s="1" t="s">
        <v>4</v>
      </c>
      <c r="P91" s="8">
        <v>900</v>
      </c>
      <c r="Q91" s="8">
        <v>0</v>
      </c>
      <c r="R91" s="1" t="s">
        <v>33</v>
      </c>
      <c r="S91" s="7">
        <v>224.01</v>
      </c>
    </row>
    <row r="92" spans="1:19" x14ac:dyDescent="0.2">
      <c r="A92" s="1" t="s">
        <v>2229</v>
      </c>
      <c r="B92" s="1" t="s">
        <v>42</v>
      </c>
      <c r="C92" s="10">
        <v>45355</v>
      </c>
      <c r="D92" s="1" t="s">
        <v>41</v>
      </c>
      <c r="E92" s="1" t="s">
        <v>40</v>
      </c>
      <c r="F92" s="1" t="s">
        <v>2228</v>
      </c>
      <c r="G92" s="1" t="s">
        <v>39</v>
      </c>
      <c r="H92" s="1" t="s">
        <v>38</v>
      </c>
      <c r="I92" s="1" t="s">
        <v>50</v>
      </c>
      <c r="J92" s="1" t="s">
        <v>37</v>
      </c>
      <c r="K92" s="1" t="s">
        <v>36</v>
      </c>
      <c r="L92" s="1" t="s">
        <v>35</v>
      </c>
      <c r="M92" s="1" t="s">
        <v>34</v>
      </c>
      <c r="N92" s="9">
        <v>5184</v>
      </c>
      <c r="O92" s="1" t="s">
        <v>4</v>
      </c>
      <c r="P92" s="8">
        <v>5184</v>
      </c>
      <c r="Q92" s="8">
        <v>0</v>
      </c>
      <c r="R92" s="1" t="s">
        <v>33</v>
      </c>
      <c r="S92" s="7">
        <v>116.04</v>
      </c>
    </row>
    <row r="93" spans="1:19" x14ac:dyDescent="0.2">
      <c r="A93" s="1" t="s">
        <v>2227</v>
      </c>
      <c r="B93" s="1" t="s">
        <v>42</v>
      </c>
      <c r="C93" s="10">
        <v>45355</v>
      </c>
      <c r="D93" s="1" t="s">
        <v>1190</v>
      </c>
      <c r="E93" s="1" t="s">
        <v>1189</v>
      </c>
      <c r="F93" s="1" t="s">
        <v>2213</v>
      </c>
      <c r="G93" s="1" t="s">
        <v>39</v>
      </c>
      <c r="H93" s="1" t="s">
        <v>38</v>
      </c>
      <c r="I93" s="1" t="s">
        <v>50</v>
      </c>
      <c r="J93" s="1" t="s">
        <v>37</v>
      </c>
      <c r="K93" s="1" t="s">
        <v>36</v>
      </c>
      <c r="L93" s="1" t="s">
        <v>86</v>
      </c>
      <c r="M93" s="1" t="s">
        <v>85</v>
      </c>
      <c r="N93" s="9">
        <v>122</v>
      </c>
      <c r="O93" s="1" t="s">
        <v>4</v>
      </c>
      <c r="P93" s="8">
        <v>122</v>
      </c>
      <c r="Q93" s="8">
        <v>0</v>
      </c>
      <c r="R93" s="1" t="s">
        <v>33</v>
      </c>
      <c r="S93" s="7">
        <v>122.81</v>
      </c>
    </row>
    <row r="94" spans="1:19" x14ac:dyDescent="0.2">
      <c r="A94" s="1" t="s">
        <v>2227</v>
      </c>
      <c r="B94" s="1" t="s">
        <v>42</v>
      </c>
      <c r="C94" s="10">
        <v>45355</v>
      </c>
      <c r="D94" s="1" t="s">
        <v>1190</v>
      </c>
      <c r="E94" s="1" t="s">
        <v>1189</v>
      </c>
      <c r="F94" s="1" t="s">
        <v>2213</v>
      </c>
      <c r="G94" s="1" t="s">
        <v>39</v>
      </c>
      <c r="H94" s="1" t="s">
        <v>38</v>
      </c>
      <c r="I94" s="1" t="s">
        <v>50</v>
      </c>
      <c r="J94" s="1" t="s">
        <v>37</v>
      </c>
      <c r="K94" s="1" t="s">
        <v>36</v>
      </c>
      <c r="L94" s="1" t="s">
        <v>86</v>
      </c>
      <c r="M94" s="1" t="s">
        <v>85</v>
      </c>
      <c r="N94" s="9">
        <v>6534</v>
      </c>
      <c r="O94" s="1" t="s">
        <v>4</v>
      </c>
      <c r="P94" s="8">
        <v>6534</v>
      </c>
      <c r="Q94" s="8">
        <v>0</v>
      </c>
      <c r="R94" s="1" t="s">
        <v>33</v>
      </c>
      <c r="S94" s="7">
        <v>122.81</v>
      </c>
    </row>
    <row r="95" spans="1:19" x14ac:dyDescent="0.2">
      <c r="A95" s="1" t="s">
        <v>2226</v>
      </c>
      <c r="B95" s="1" t="s">
        <v>42</v>
      </c>
      <c r="C95" s="10">
        <v>45355</v>
      </c>
      <c r="D95" s="1" t="s">
        <v>1190</v>
      </c>
      <c r="E95" s="1" t="s">
        <v>1189</v>
      </c>
      <c r="F95" s="1" t="s">
        <v>2213</v>
      </c>
      <c r="G95" s="1" t="s">
        <v>39</v>
      </c>
      <c r="H95" s="1" t="s">
        <v>38</v>
      </c>
      <c r="I95" s="1" t="s">
        <v>50</v>
      </c>
      <c r="J95" s="1" t="s">
        <v>37</v>
      </c>
      <c r="K95" s="1" t="s">
        <v>36</v>
      </c>
      <c r="L95" s="1" t="s">
        <v>86</v>
      </c>
      <c r="M95" s="1" t="s">
        <v>85</v>
      </c>
      <c r="N95" s="9">
        <v>76</v>
      </c>
      <c r="O95" s="1" t="s">
        <v>4</v>
      </c>
      <c r="P95" s="8">
        <v>76</v>
      </c>
      <c r="Q95" s="8">
        <v>0</v>
      </c>
      <c r="R95" s="1" t="s">
        <v>33</v>
      </c>
      <c r="S95" s="7">
        <v>133.87</v>
      </c>
    </row>
    <row r="96" spans="1:19" x14ac:dyDescent="0.2">
      <c r="A96" s="1" t="s">
        <v>2226</v>
      </c>
      <c r="B96" s="1" t="s">
        <v>42</v>
      </c>
      <c r="C96" s="10">
        <v>45355</v>
      </c>
      <c r="D96" s="1" t="s">
        <v>1190</v>
      </c>
      <c r="E96" s="1" t="s">
        <v>1189</v>
      </c>
      <c r="F96" s="1" t="s">
        <v>2213</v>
      </c>
      <c r="G96" s="1" t="s">
        <v>39</v>
      </c>
      <c r="H96" s="1" t="s">
        <v>38</v>
      </c>
      <c r="I96" s="1" t="s">
        <v>50</v>
      </c>
      <c r="J96" s="1" t="s">
        <v>37</v>
      </c>
      <c r="K96" s="1" t="s">
        <v>36</v>
      </c>
      <c r="L96" s="1" t="s">
        <v>86</v>
      </c>
      <c r="M96" s="1" t="s">
        <v>85</v>
      </c>
      <c r="N96" s="9">
        <v>1188</v>
      </c>
      <c r="O96" s="1" t="s">
        <v>4</v>
      </c>
      <c r="P96" s="8">
        <v>1188</v>
      </c>
      <c r="Q96" s="8">
        <v>0</v>
      </c>
      <c r="R96" s="1" t="s">
        <v>33</v>
      </c>
      <c r="S96" s="7">
        <v>133.87</v>
      </c>
    </row>
    <row r="97" spans="1:19" x14ac:dyDescent="0.2">
      <c r="A97" s="1" t="s">
        <v>2225</v>
      </c>
      <c r="B97" s="1" t="s">
        <v>15</v>
      </c>
      <c r="C97" s="10">
        <v>45355</v>
      </c>
      <c r="D97" s="1" t="s">
        <v>1175</v>
      </c>
      <c r="E97" s="1" t="s">
        <v>1174</v>
      </c>
      <c r="F97" s="1" t="s">
        <v>2224</v>
      </c>
      <c r="G97" s="1" t="s">
        <v>12</v>
      </c>
      <c r="H97" s="1" t="s">
        <v>11</v>
      </c>
      <c r="I97" s="1" t="s">
        <v>50</v>
      </c>
      <c r="J97" s="1" t="s">
        <v>9</v>
      </c>
      <c r="K97" s="1" t="s">
        <v>30</v>
      </c>
      <c r="L97" s="1" t="s">
        <v>711</v>
      </c>
      <c r="M97" s="1" t="s">
        <v>710</v>
      </c>
      <c r="N97" s="8">
        <v>599.04</v>
      </c>
      <c r="O97" s="1" t="s">
        <v>2</v>
      </c>
      <c r="P97" s="8">
        <v>0</v>
      </c>
      <c r="Q97" s="8">
        <v>599.04</v>
      </c>
      <c r="R97" s="1" t="s">
        <v>80</v>
      </c>
      <c r="S97" s="7">
        <v>3990.12</v>
      </c>
    </row>
    <row r="98" spans="1:19" x14ac:dyDescent="0.2">
      <c r="A98" s="1" t="s">
        <v>2223</v>
      </c>
      <c r="B98" s="1" t="s">
        <v>15</v>
      </c>
      <c r="C98" s="10">
        <v>45355</v>
      </c>
      <c r="D98" s="1" t="s">
        <v>197</v>
      </c>
      <c r="E98" s="1" t="s">
        <v>196</v>
      </c>
      <c r="F98" s="1" t="s">
        <v>2222</v>
      </c>
      <c r="G98" s="1" t="s">
        <v>39</v>
      </c>
      <c r="H98" s="1" t="s">
        <v>38</v>
      </c>
      <c r="I98" s="1" t="s">
        <v>50</v>
      </c>
      <c r="J98" s="1" t="s">
        <v>9</v>
      </c>
      <c r="K98" s="1" t="s">
        <v>30</v>
      </c>
      <c r="L98" s="1" t="s">
        <v>122</v>
      </c>
      <c r="M98" s="1" t="s">
        <v>121</v>
      </c>
      <c r="N98" s="8">
        <v>484.8</v>
      </c>
      <c r="O98" s="1" t="s">
        <v>2</v>
      </c>
      <c r="P98" s="8">
        <v>484.8</v>
      </c>
      <c r="Q98" s="8">
        <v>0</v>
      </c>
      <c r="R98" s="1" t="s">
        <v>195</v>
      </c>
      <c r="S98" s="7">
        <v>2885.82</v>
      </c>
    </row>
    <row r="99" spans="1:19" x14ac:dyDescent="0.2">
      <c r="A99" s="1" t="s">
        <v>2223</v>
      </c>
      <c r="B99" s="1" t="s">
        <v>15</v>
      </c>
      <c r="C99" s="10">
        <v>45355</v>
      </c>
      <c r="D99" s="1" t="s">
        <v>197</v>
      </c>
      <c r="E99" s="1" t="s">
        <v>196</v>
      </c>
      <c r="F99" s="1" t="s">
        <v>2222</v>
      </c>
      <c r="G99" s="1" t="s">
        <v>39</v>
      </c>
      <c r="H99" s="1" t="s">
        <v>38</v>
      </c>
      <c r="I99" s="1" t="s">
        <v>50</v>
      </c>
      <c r="J99" s="1" t="s">
        <v>9</v>
      </c>
      <c r="K99" s="1" t="s">
        <v>30</v>
      </c>
      <c r="L99" s="1" t="s">
        <v>69</v>
      </c>
      <c r="M99" s="1" t="s">
        <v>68</v>
      </c>
      <c r="N99" s="8">
        <v>581.76</v>
      </c>
      <c r="O99" s="1" t="s">
        <v>2</v>
      </c>
      <c r="P99" s="8">
        <v>581.76</v>
      </c>
      <c r="Q99" s="8">
        <v>0</v>
      </c>
      <c r="R99" s="1" t="s">
        <v>195</v>
      </c>
      <c r="S99" s="7">
        <v>3148.17</v>
      </c>
    </row>
    <row r="100" spans="1:19" x14ac:dyDescent="0.2">
      <c r="A100" s="1" t="s">
        <v>2223</v>
      </c>
      <c r="B100" s="1" t="s">
        <v>15</v>
      </c>
      <c r="C100" s="10">
        <v>45355</v>
      </c>
      <c r="D100" s="1" t="s">
        <v>197</v>
      </c>
      <c r="E100" s="1" t="s">
        <v>196</v>
      </c>
      <c r="F100" s="1" t="s">
        <v>2222</v>
      </c>
      <c r="G100" s="1" t="s">
        <v>39</v>
      </c>
      <c r="H100" s="1" t="s">
        <v>38</v>
      </c>
      <c r="I100" s="1" t="s">
        <v>50</v>
      </c>
      <c r="J100" s="1" t="s">
        <v>9</v>
      </c>
      <c r="K100" s="1" t="s">
        <v>30</v>
      </c>
      <c r="L100" s="1" t="s">
        <v>625</v>
      </c>
      <c r="M100" s="1" t="s">
        <v>624</v>
      </c>
      <c r="N100" s="8">
        <v>290.88</v>
      </c>
      <c r="O100" s="1" t="s">
        <v>2</v>
      </c>
      <c r="P100" s="8">
        <v>290.88</v>
      </c>
      <c r="Q100" s="8">
        <v>0</v>
      </c>
      <c r="R100" s="1" t="s">
        <v>195</v>
      </c>
      <c r="S100" s="7">
        <v>2885.82</v>
      </c>
    </row>
    <row r="101" spans="1:19" x14ac:dyDescent="0.2">
      <c r="A101" s="1" t="s">
        <v>2223</v>
      </c>
      <c r="B101" s="1" t="s">
        <v>15</v>
      </c>
      <c r="C101" s="10">
        <v>45355</v>
      </c>
      <c r="D101" s="1" t="s">
        <v>197</v>
      </c>
      <c r="E101" s="1" t="s">
        <v>196</v>
      </c>
      <c r="F101" s="1" t="s">
        <v>2222</v>
      </c>
      <c r="G101" s="1" t="s">
        <v>39</v>
      </c>
      <c r="H101" s="1" t="s">
        <v>38</v>
      </c>
      <c r="I101" s="1" t="s">
        <v>50</v>
      </c>
      <c r="J101" s="1" t="s">
        <v>9</v>
      </c>
      <c r="K101" s="1" t="s">
        <v>30</v>
      </c>
      <c r="L101" s="1" t="s">
        <v>114</v>
      </c>
      <c r="M101" s="1" t="s">
        <v>113</v>
      </c>
      <c r="N101" s="8">
        <v>387.84</v>
      </c>
      <c r="O101" s="1" t="s">
        <v>2</v>
      </c>
      <c r="P101" s="8">
        <v>387.84</v>
      </c>
      <c r="Q101" s="8">
        <v>0</v>
      </c>
      <c r="R101" s="1" t="s">
        <v>195</v>
      </c>
      <c r="S101" s="7">
        <v>2885.82</v>
      </c>
    </row>
    <row r="102" spans="1:19" x14ac:dyDescent="0.2">
      <c r="A102" s="1" t="s">
        <v>2223</v>
      </c>
      <c r="B102" s="1" t="s">
        <v>15</v>
      </c>
      <c r="C102" s="10">
        <v>45355</v>
      </c>
      <c r="D102" s="1" t="s">
        <v>197</v>
      </c>
      <c r="E102" s="1" t="s">
        <v>196</v>
      </c>
      <c r="F102" s="1" t="s">
        <v>2222</v>
      </c>
      <c r="G102" s="1" t="s">
        <v>39</v>
      </c>
      <c r="H102" s="1" t="s">
        <v>38</v>
      </c>
      <c r="I102" s="1" t="s">
        <v>50</v>
      </c>
      <c r="J102" s="1" t="s">
        <v>9</v>
      </c>
      <c r="K102" s="1" t="s">
        <v>30</v>
      </c>
      <c r="L102" s="1" t="s">
        <v>201</v>
      </c>
      <c r="M102" s="1" t="s">
        <v>200</v>
      </c>
      <c r="N102" s="8">
        <v>387.84</v>
      </c>
      <c r="O102" s="1" t="s">
        <v>2</v>
      </c>
      <c r="P102" s="8">
        <v>387.84</v>
      </c>
      <c r="Q102" s="8">
        <v>0</v>
      </c>
      <c r="R102" s="1" t="s">
        <v>195</v>
      </c>
      <c r="S102" s="7">
        <v>2885.82</v>
      </c>
    </row>
    <row r="103" spans="1:19" x14ac:dyDescent="0.2">
      <c r="A103" s="1" t="s">
        <v>2221</v>
      </c>
      <c r="B103" s="1" t="s">
        <v>15</v>
      </c>
      <c r="C103" s="10">
        <v>45355</v>
      </c>
      <c r="D103" s="1" t="s">
        <v>1761</v>
      </c>
      <c r="E103" s="1" t="s">
        <v>1760</v>
      </c>
      <c r="F103" s="1" t="s">
        <v>2220</v>
      </c>
      <c r="G103" s="1" t="s">
        <v>12</v>
      </c>
      <c r="H103" s="1" t="s">
        <v>11</v>
      </c>
      <c r="I103" s="1" t="s">
        <v>50</v>
      </c>
      <c r="J103" s="1" t="s">
        <v>17</v>
      </c>
      <c r="K103" s="1" t="s">
        <v>16</v>
      </c>
      <c r="L103" s="1" t="s">
        <v>1674</v>
      </c>
      <c r="M103" s="1" t="s">
        <v>1673</v>
      </c>
      <c r="N103" s="8">
        <v>48.6</v>
      </c>
      <c r="O103" s="1" t="s">
        <v>2</v>
      </c>
      <c r="P103" s="8">
        <v>0</v>
      </c>
      <c r="Q103" s="8">
        <v>48.6</v>
      </c>
      <c r="R103" s="1" t="s">
        <v>144</v>
      </c>
      <c r="S103" s="7">
        <v>23693.279999999999</v>
      </c>
    </row>
    <row r="104" spans="1:19" x14ac:dyDescent="0.2">
      <c r="A104" s="1" t="s">
        <v>2221</v>
      </c>
      <c r="B104" s="1" t="s">
        <v>15</v>
      </c>
      <c r="C104" s="10">
        <v>45355</v>
      </c>
      <c r="D104" s="1" t="s">
        <v>1761</v>
      </c>
      <c r="E104" s="1" t="s">
        <v>1760</v>
      </c>
      <c r="F104" s="1" t="s">
        <v>2220</v>
      </c>
      <c r="G104" s="1" t="s">
        <v>12</v>
      </c>
      <c r="H104" s="1" t="s">
        <v>11</v>
      </c>
      <c r="I104" s="1" t="s">
        <v>50</v>
      </c>
      <c r="J104" s="1" t="s">
        <v>17</v>
      </c>
      <c r="K104" s="1" t="s">
        <v>16</v>
      </c>
      <c r="L104" s="1" t="s">
        <v>175</v>
      </c>
      <c r="M104" s="1" t="s">
        <v>174</v>
      </c>
      <c r="N104" s="8">
        <v>56.16</v>
      </c>
      <c r="O104" s="1" t="s">
        <v>2</v>
      </c>
      <c r="P104" s="8">
        <v>56.16</v>
      </c>
      <c r="Q104" s="8">
        <v>0</v>
      </c>
      <c r="R104" s="1" t="s">
        <v>144</v>
      </c>
      <c r="S104" s="7">
        <v>18355.349999999999</v>
      </c>
    </row>
    <row r="105" spans="1:19" x14ac:dyDescent="0.2">
      <c r="A105" s="1" t="s">
        <v>2221</v>
      </c>
      <c r="B105" s="1" t="s">
        <v>15</v>
      </c>
      <c r="C105" s="10">
        <v>45355</v>
      </c>
      <c r="D105" s="1" t="s">
        <v>1761</v>
      </c>
      <c r="E105" s="1" t="s">
        <v>1760</v>
      </c>
      <c r="F105" s="1" t="s">
        <v>2220</v>
      </c>
      <c r="G105" s="1" t="s">
        <v>12</v>
      </c>
      <c r="H105" s="1" t="s">
        <v>11</v>
      </c>
      <c r="I105" s="1" t="s">
        <v>50</v>
      </c>
      <c r="J105" s="1" t="s">
        <v>17</v>
      </c>
      <c r="K105" s="1" t="s">
        <v>16</v>
      </c>
      <c r="L105" s="1" t="s">
        <v>661</v>
      </c>
      <c r="M105" s="1" t="s">
        <v>660</v>
      </c>
      <c r="N105" s="8">
        <v>48.6</v>
      </c>
      <c r="O105" s="1" t="s">
        <v>2</v>
      </c>
      <c r="P105" s="8">
        <v>48.6</v>
      </c>
      <c r="Q105" s="8">
        <v>0</v>
      </c>
      <c r="R105" s="1" t="s">
        <v>144</v>
      </c>
      <c r="S105" s="7">
        <v>18355.36</v>
      </c>
    </row>
    <row r="106" spans="1:19" x14ac:dyDescent="0.2">
      <c r="A106" s="1" t="s">
        <v>2221</v>
      </c>
      <c r="B106" s="1" t="s">
        <v>15</v>
      </c>
      <c r="C106" s="10">
        <v>45355</v>
      </c>
      <c r="D106" s="1" t="s">
        <v>1761</v>
      </c>
      <c r="E106" s="1" t="s">
        <v>1760</v>
      </c>
      <c r="F106" s="1" t="s">
        <v>2220</v>
      </c>
      <c r="G106" s="1" t="s">
        <v>12</v>
      </c>
      <c r="H106" s="1" t="s">
        <v>11</v>
      </c>
      <c r="I106" s="1" t="s">
        <v>50</v>
      </c>
      <c r="J106" s="1" t="s">
        <v>17</v>
      </c>
      <c r="K106" s="1" t="s">
        <v>16</v>
      </c>
      <c r="L106" s="1" t="s">
        <v>1538</v>
      </c>
      <c r="M106" s="1" t="s">
        <v>1537</v>
      </c>
      <c r="N106" s="9">
        <v>243</v>
      </c>
      <c r="O106" s="1" t="s">
        <v>2</v>
      </c>
      <c r="P106" s="8">
        <v>0</v>
      </c>
      <c r="Q106" s="8">
        <v>243</v>
      </c>
      <c r="R106" s="1" t="s">
        <v>144</v>
      </c>
      <c r="S106" s="7">
        <v>18355.36</v>
      </c>
    </row>
    <row r="107" spans="1:19" x14ac:dyDescent="0.2">
      <c r="A107" s="1" t="s">
        <v>2219</v>
      </c>
      <c r="B107" s="1" t="s">
        <v>42</v>
      </c>
      <c r="C107" s="10">
        <v>45355</v>
      </c>
      <c r="D107" s="1" t="s">
        <v>255</v>
      </c>
      <c r="E107" s="1" t="s">
        <v>254</v>
      </c>
      <c r="F107" s="1" t="s">
        <v>2217</v>
      </c>
      <c r="G107" s="1" t="s">
        <v>39</v>
      </c>
      <c r="H107" s="1" t="s">
        <v>38</v>
      </c>
      <c r="I107" s="1" t="s">
        <v>0</v>
      </c>
      <c r="J107" s="1" t="s">
        <v>17</v>
      </c>
      <c r="K107" s="1" t="s">
        <v>49</v>
      </c>
      <c r="L107" s="1" t="s">
        <v>48</v>
      </c>
      <c r="M107" s="1" t="s">
        <v>47</v>
      </c>
      <c r="N107" s="9">
        <v>7776</v>
      </c>
      <c r="O107" s="1" t="s">
        <v>4</v>
      </c>
      <c r="P107" s="8">
        <v>7776</v>
      </c>
      <c r="Q107" s="8">
        <v>0</v>
      </c>
      <c r="R107" s="1" t="s">
        <v>93</v>
      </c>
      <c r="S107" s="7">
        <v>111.22</v>
      </c>
    </row>
    <row r="108" spans="1:19" x14ac:dyDescent="0.2">
      <c r="A108" s="1" t="s">
        <v>2218</v>
      </c>
      <c r="B108" s="1" t="s">
        <v>42</v>
      </c>
      <c r="C108" s="10">
        <v>45355</v>
      </c>
      <c r="D108" s="1" t="s">
        <v>258</v>
      </c>
      <c r="E108" s="1" t="s">
        <v>257</v>
      </c>
      <c r="F108" s="1" t="s">
        <v>2217</v>
      </c>
      <c r="G108" s="1" t="s">
        <v>39</v>
      </c>
      <c r="H108" s="1" t="s">
        <v>38</v>
      </c>
      <c r="I108" s="1" t="s">
        <v>0</v>
      </c>
      <c r="J108" s="1" t="s">
        <v>17</v>
      </c>
      <c r="K108" s="1" t="s">
        <v>49</v>
      </c>
      <c r="L108" s="1" t="s">
        <v>57</v>
      </c>
      <c r="M108" s="1" t="s">
        <v>56</v>
      </c>
      <c r="N108" s="9">
        <v>3960</v>
      </c>
      <c r="O108" s="1" t="s">
        <v>4</v>
      </c>
      <c r="P108" s="8">
        <v>3960</v>
      </c>
      <c r="Q108" s="8">
        <v>0</v>
      </c>
      <c r="R108" s="1" t="s">
        <v>93</v>
      </c>
      <c r="S108" s="7">
        <v>381.28</v>
      </c>
    </row>
    <row r="109" spans="1:19" x14ac:dyDescent="0.2">
      <c r="A109" s="1" t="s">
        <v>2216</v>
      </c>
      <c r="B109" s="1" t="s">
        <v>42</v>
      </c>
      <c r="C109" s="10">
        <v>45355</v>
      </c>
      <c r="D109" s="1" t="s">
        <v>950</v>
      </c>
      <c r="E109" s="1" t="s">
        <v>949</v>
      </c>
      <c r="F109" s="1" t="s">
        <v>2213</v>
      </c>
      <c r="G109" s="1" t="s">
        <v>39</v>
      </c>
      <c r="H109" s="1" t="s">
        <v>38</v>
      </c>
      <c r="I109" s="1" t="s">
        <v>0</v>
      </c>
      <c r="J109" s="1" t="s">
        <v>37</v>
      </c>
      <c r="K109" s="1" t="s">
        <v>36</v>
      </c>
      <c r="L109" s="1" t="s">
        <v>207</v>
      </c>
      <c r="M109" s="1" t="s">
        <v>206</v>
      </c>
      <c r="N109" s="9">
        <v>41</v>
      </c>
      <c r="O109" s="1" t="s">
        <v>4</v>
      </c>
      <c r="P109" s="8">
        <v>41</v>
      </c>
      <c r="Q109" s="8">
        <v>0</v>
      </c>
      <c r="R109" s="1" t="s">
        <v>125</v>
      </c>
      <c r="S109" s="7">
        <v>380.74</v>
      </c>
    </row>
    <row r="110" spans="1:19" x14ac:dyDescent="0.2">
      <c r="A110" s="1" t="s">
        <v>2215</v>
      </c>
      <c r="B110" s="1" t="s">
        <v>42</v>
      </c>
      <c r="C110" s="10">
        <v>45355</v>
      </c>
      <c r="D110" s="1" t="s">
        <v>950</v>
      </c>
      <c r="E110" s="1" t="s">
        <v>949</v>
      </c>
      <c r="F110" s="1" t="s">
        <v>2213</v>
      </c>
      <c r="G110" s="1" t="s">
        <v>39</v>
      </c>
      <c r="H110" s="1" t="s">
        <v>38</v>
      </c>
      <c r="I110" s="1" t="s">
        <v>0</v>
      </c>
      <c r="J110" s="1" t="s">
        <v>37</v>
      </c>
      <c r="K110" s="1" t="s">
        <v>36</v>
      </c>
      <c r="L110" s="1" t="s">
        <v>207</v>
      </c>
      <c r="M110" s="1" t="s">
        <v>206</v>
      </c>
      <c r="N110" s="9">
        <v>49</v>
      </c>
      <c r="O110" s="1" t="s">
        <v>4</v>
      </c>
      <c r="P110" s="8">
        <v>49</v>
      </c>
      <c r="Q110" s="8">
        <v>0</v>
      </c>
      <c r="R110" s="1" t="s">
        <v>125</v>
      </c>
      <c r="S110" s="7">
        <v>380.74</v>
      </c>
    </row>
    <row r="111" spans="1:19" x14ac:dyDescent="0.2">
      <c r="A111" s="1" t="s">
        <v>2215</v>
      </c>
      <c r="B111" s="1" t="s">
        <v>42</v>
      </c>
      <c r="C111" s="10">
        <v>45355</v>
      </c>
      <c r="D111" s="1" t="s">
        <v>950</v>
      </c>
      <c r="E111" s="1" t="s">
        <v>949</v>
      </c>
      <c r="F111" s="1" t="s">
        <v>2213</v>
      </c>
      <c r="G111" s="1" t="s">
        <v>39</v>
      </c>
      <c r="H111" s="1" t="s">
        <v>38</v>
      </c>
      <c r="I111" s="1" t="s">
        <v>0</v>
      </c>
      <c r="J111" s="1" t="s">
        <v>37</v>
      </c>
      <c r="K111" s="1" t="s">
        <v>36</v>
      </c>
      <c r="L111" s="1" t="s">
        <v>207</v>
      </c>
      <c r="M111" s="1" t="s">
        <v>206</v>
      </c>
      <c r="N111" s="9">
        <v>3870</v>
      </c>
      <c r="O111" s="1" t="s">
        <v>4</v>
      </c>
      <c r="P111" s="8">
        <v>3870</v>
      </c>
      <c r="Q111" s="8">
        <v>0</v>
      </c>
      <c r="R111" s="1" t="s">
        <v>125</v>
      </c>
      <c r="S111" s="7">
        <v>380.74</v>
      </c>
    </row>
    <row r="112" spans="1:19" x14ac:dyDescent="0.2">
      <c r="A112" s="1" t="s">
        <v>2214</v>
      </c>
      <c r="B112" s="1" t="s">
        <v>42</v>
      </c>
      <c r="C112" s="10">
        <v>45355</v>
      </c>
      <c r="D112" s="1" t="s">
        <v>192</v>
      </c>
      <c r="E112" s="1" t="s">
        <v>191</v>
      </c>
      <c r="F112" s="1" t="s">
        <v>2213</v>
      </c>
      <c r="G112" s="1" t="s">
        <v>39</v>
      </c>
      <c r="H112" s="1" t="s">
        <v>38</v>
      </c>
      <c r="I112" s="1" t="s">
        <v>50</v>
      </c>
      <c r="J112" s="1" t="s">
        <v>37</v>
      </c>
      <c r="K112" s="1" t="s">
        <v>36</v>
      </c>
      <c r="L112" s="1" t="s">
        <v>207</v>
      </c>
      <c r="M112" s="1" t="s">
        <v>206</v>
      </c>
      <c r="N112" s="9">
        <v>3960</v>
      </c>
      <c r="O112" s="1" t="s">
        <v>4</v>
      </c>
      <c r="P112" s="8">
        <v>3960</v>
      </c>
      <c r="Q112" s="8">
        <v>0</v>
      </c>
      <c r="R112" s="1" t="s">
        <v>144</v>
      </c>
      <c r="S112" s="7">
        <v>380.74</v>
      </c>
    </row>
    <row r="113" spans="1:19" x14ac:dyDescent="0.2">
      <c r="A113" s="1" t="s">
        <v>2212</v>
      </c>
      <c r="B113" s="1" t="s">
        <v>42</v>
      </c>
      <c r="C113" s="10">
        <v>45355</v>
      </c>
      <c r="D113" s="1" t="s">
        <v>1190</v>
      </c>
      <c r="E113" s="1" t="s">
        <v>1189</v>
      </c>
      <c r="F113" s="1" t="s">
        <v>2089</v>
      </c>
      <c r="G113" s="1" t="s">
        <v>39</v>
      </c>
      <c r="H113" s="1" t="s">
        <v>38</v>
      </c>
      <c r="I113" s="1" t="s">
        <v>50</v>
      </c>
      <c r="J113" s="1" t="s">
        <v>37</v>
      </c>
      <c r="K113" s="1" t="s">
        <v>36</v>
      </c>
      <c r="L113" s="1" t="s">
        <v>35</v>
      </c>
      <c r="M113" s="1" t="s">
        <v>34</v>
      </c>
      <c r="N113" s="9">
        <v>5760</v>
      </c>
      <c r="O113" s="1" t="s">
        <v>4</v>
      </c>
      <c r="P113" s="8">
        <v>5760</v>
      </c>
      <c r="Q113" s="8">
        <v>0</v>
      </c>
      <c r="R113" s="1" t="s">
        <v>33</v>
      </c>
      <c r="S113" s="7">
        <v>159.99</v>
      </c>
    </row>
    <row r="114" spans="1:19" x14ac:dyDescent="0.2">
      <c r="A114" s="1" t="s">
        <v>2211</v>
      </c>
      <c r="B114" s="1" t="s">
        <v>42</v>
      </c>
      <c r="C114" s="10">
        <v>45355</v>
      </c>
      <c r="D114" s="1" t="s">
        <v>1190</v>
      </c>
      <c r="E114" s="1" t="s">
        <v>1189</v>
      </c>
      <c r="F114" s="1" t="s">
        <v>2011</v>
      </c>
      <c r="G114" s="1" t="s">
        <v>39</v>
      </c>
      <c r="H114" s="1" t="s">
        <v>38</v>
      </c>
      <c r="I114" s="1" t="s">
        <v>50</v>
      </c>
      <c r="J114" s="1" t="s">
        <v>37</v>
      </c>
      <c r="K114" s="1" t="s">
        <v>36</v>
      </c>
      <c r="L114" s="1" t="s">
        <v>86</v>
      </c>
      <c r="M114" s="1" t="s">
        <v>85</v>
      </c>
      <c r="N114" s="9">
        <v>7920</v>
      </c>
      <c r="O114" s="1" t="s">
        <v>4</v>
      </c>
      <c r="P114" s="8">
        <v>7920</v>
      </c>
      <c r="Q114" s="8">
        <v>0</v>
      </c>
      <c r="R114" s="1" t="s">
        <v>33</v>
      </c>
      <c r="S114" s="7">
        <v>133.87</v>
      </c>
    </row>
    <row r="115" spans="1:19" x14ac:dyDescent="0.2">
      <c r="A115" s="1" t="s">
        <v>2210</v>
      </c>
      <c r="B115" s="1" t="s">
        <v>42</v>
      </c>
      <c r="C115" s="10">
        <v>45355</v>
      </c>
      <c r="D115" s="1" t="s">
        <v>1190</v>
      </c>
      <c r="E115" s="1" t="s">
        <v>1189</v>
      </c>
      <c r="F115" s="1" t="s">
        <v>1865</v>
      </c>
      <c r="G115" s="1" t="s">
        <v>39</v>
      </c>
      <c r="H115" s="1" t="s">
        <v>38</v>
      </c>
      <c r="I115" s="1" t="s">
        <v>50</v>
      </c>
      <c r="J115" s="1" t="s">
        <v>37</v>
      </c>
      <c r="K115" s="1" t="s">
        <v>36</v>
      </c>
      <c r="L115" s="1" t="s">
        <v>77</v>
      </c>
      <c r="M115" s="1" t="s">
        <v>76</v>
      </c>
      <c r="N115" s="9">
        <v>5040</v>
      </c>
      <c r="O115" s="1" t="s">
        <v>4</v>
      </c>
      <c r="P115" s="8">
        <v>5040</v>
      </c>
      <c r="Q115" s="8">
        <v>0</v>
      </c>
      <c r="R115" s="1" t="s">
        <v>33</v>
      </c>
      <c r="S115" s="7">
        <v>252.61</v>
      </c>
    </row>
    <row r="116" spans="1:19" x14ac:dyDescent="0.2">
      <c r="A116" s="1" t="s">
        <v>2209</v>
      </c>
      <c r="B116" s="1" t="s">
        <v>42</v>
      </c>
      <c r="C116" s="10">
        <v>45355</v>
      </c>
      <c r="D116" s="1" t="s">
        <v>1190</v>
      </c>
      <c r="E116" s="1" t="s">
        <v>1189</v>
      </c>
      <c r="F116" s="1" t="s">
        <v>1815</v>
      </c>
      <c r="G116" s="1" t="s">
        <v>39</v>
      </c>
      <c r="H116" s="1" t="s">
        <v>38</v>
      </c>
      <c r="I116" s="1" t="s">
        <v>50</v>
      </c>
      <c r="J116" s="1" t="s">
        <v>37</v>
      </c>
      <c r="K116" s="1" t="s">
        <v>36</v>
      </c>
      <c r="L116" s="1" t="s">
        <v>86</v>
      </c>
      <c r="M116" s="1" t="s">
        <v>85</v>
      </c>
      <c r="N116" s="9">
        <v>3960</v>
      </c>
      <c r="O116" s="1" t="s">
        <v>4</v>
      </c>
      <c r="P116" s="8">
        <v>3960</v>
      </c>
      <c r="Q116" s="8">
        <v>0</v>
      </c>
      <c r="R116" s="1" t="s">
        <v>33</v>
      </c>
      <c r="S116" s="7">
        <v>133.87</v>
      </c>
    </row>
    <row r="117" spans="1:19" x14ac:dyDescent="0.2">
      <c r="A117" s="1" t="s">
        <v>2209</v>
      </c>
      <c r="B117" s="1" t="s">
        <v>42</v>
      </c>
      <c r="C117" s="10">
        <v>45355</v>
      </c>
      <c r="D117" s="1" t="s">
        <v>1190</v>
      </c>
      <c r="E117" s="1" t="s">
        <v>1189</v>
      </c>
      <c r="F117" s="1" t="s">
        <v>1815</v>
      </c>
      <c r="G117" s="1" t="s">
        <v>39</v>
      </c>
      <c r="H117" s="1" t="s">
        <v>38</v>
      </c>
      <c r="I117" s="1" t="s">
        <v>50</v>
      </c>
      <c r="J117" s="1" t="s">
        <v>37</v>
      </c>
      <c r="K117" s="1" t="s">
        <v>36</v>
      </c>
      <c r="L117" s="1" t="s">
        <v>35</v>
      </c>
      <c r="M117" s="1" t="s">
        <v>34</v>
      </c>
      <c r="N117" s="9">
        <v>2880</v>
      </c>
      <c r="O117" s="1" t="s">
        <v>4</v>
      </c>
      <c r="P117" s="8">
        <v>2880</v>
      </c>
      <c r="Q117" s="8">
        <v>0</v>
      </c>
      <c r="R117" s="1" t="s">
        <v>33</v>
      </c>
      <c r="S117" s="7">
        <v>159.99</v>
      </c>
    </row>
    <row r="118" spans="1:19" x14ac:dyDescent="0.2">
      <c r="A118" s="1" t="s">
        <v>2208</v>
      </c>
      <c r="B118" s="1" t="s">
        <v>42</v>
      </c>
      <c r="C118" s="10">
        <v>45355</v>
      </c>
      <c r="D118" s="1" t="s">
        <v>135</v>
      </c>
      <c r="E118" s="1" t="s">
        <v>134</v>
      </c>
      <c r="F118" s="1" t="s">
        <v>2207</v>
      </c>
      <c r="G118" s="1" t="s">
        <v>39</v>
      </c>
      <c r="H118" s="1" t="s">
        <v>38</v>
      </c>
      <c r="I118" s="1" t="s">
        <v>50</v>
      </c>
      <c r="J118" s="1" t="s">
        <v>17</v>
      </c>
      <c r="K118" s="1" t="s">
        <v>49</v>
      </c>
      <c r="L118" s="1" t="s">
        <v>133</v>
      </c>
      <c r="M118" s="1" t="s">
        <v>132</v>
      </c>
      <c r="N118" s="9">
        <v>6336</v>
      </c>
      <c r="O118" s="1" t="s">
        <v>4</v>
      </c>
      <c r="P118" s="8">
        <v>6336</v>
      </c>
      <c r="Q118" s="8">
        <v>0</v>
      </c>
      <c r="R118" s="1" t="s">
        <v>33</v>
      </c>
      <c r="S118" s="7">
        <v>207.61</v>
      </c>
    </row>
    <row r="119" spans="1:19" x14ac:dyDescent="0.2">
      <c r="A119" s="1" t="s">
        <v>2206</v>
      </c>
      <c r="B119" s="1" t="s">
        <v>42</v>
      </c>
      <c r="C119" s="10">
        <v>45355</v>
      </c>
      <c r="D119" s="1" t="s">
        <v>777</v>
      </c>
      <c r="E119" s="1" t="s">
        <v>776</v>
      </c>
      <c r="F119" s="1" t="s">
        <v>2089</v>
      </c>
      <c r="G119" s="1" t="s">
        <v>39</v>
      </c>
      <c r="H119" s="1" t="s">
        <v>38</v>
      </c>
      <c r="I119" s="1" t="s">
        <v>50</v>
      </c>
      <c r="J119" s="1" t="s">
        <v>37</v>
      </c>
      <c r="K119" s="1" t="s">
        <v>36</v>
      </c>
      <c r="L119" s="1" t="s">
        <v>86</v>
      </c>
      <c r="M119" s="1" t="s">
        <v>85</v>
      </c>
      <c r="N119" s="9">
        <v>7920</v>
      </c>
      <c r="O119" s="1" t="s">
        <v>4</v>
      </c>
      <c r="P119" s="8">
        <v>7920</v>
      </c>
      <c r="Q119" s="8">
        <v>0</v>
      </c>
      <c r="R119" s="1" t="s">
        <v>33</v>
      </c>
      <c r="S119" s="7">
        <v>245.14</v>
      </c>
    </row>
    <row r="120" spans="1:19" x14ac:dyDescent="0.2">
      <c r="A120" s="1" t="s">
        <v>2205</v>
      </c>
      <c r="B120" s="1" t="s">
        <v>42</v>
      </c>
      <c r="C120" s="10">
        <v>45355</v>
      </c>
      <c r="D120" s="1" t="s">
        <v>596</v>
      </c>
      <c r="E120" s="1" t="s">
        <v>595</v>
      </c>
      <c r="F120" s="1" t="s">
        <v>2089</v>
      </c>
      <c r="G120" s="1" t="s">
        <v>39</v>
      </c>
      <c r="H120" s="1" t="s">
        <v>38</v>
      </c>
      <c r="I120" s="1" t="s">
        <v>50</v>
      </c>
      <c r="J120" s="1" t="s">
        <v>37</v>
      </c>
      <c r="K120" s="1" t="s">
        <v>36</v>
      </c>
      <c r="L120" s="1" t="s">
        <v>86</v>
      </c>
      <c r="M120" s="1" t="s">
        <v>85</v>
      </c>
      <c r="N120" s="9">
        <v>3960</v>
      </c>
      <c r="O120" s="1" t="s">
        <v>4</v>
      </c>
      <c r="P120" s="8">
        <v>3960</v>
      </c>
      <c r="Q120" s="8">
        <v>0</v>
      </c>
      <c r="R120" s="1" t="s">
        <v>33</v>
      </c>
      <c r="S120" s="7">
        <v>261.3</v>
      </c>
    </row>
    <row r="121" spans="1:19" x14ac:dyDescent="0.2">
      <c r="A121" s="1" t="s">
        <v>2205</v>
      </c>
      <c r="B121" s="1" t="s">
        <v>42</v>
      </c>
      <c r="C121" s="10">
        <v>45355</v>
      </c>
      <c r="D121" s="1" t="s">
        <v>596</v>
      </c>
      <c r="E121" s="1" t="s">
        <v>595</v>
      </c>
      <c r="F121" s="1" t="s">
        <v>2089</v>
      </c>
      <c r="G121" s="1" t="s">
        <v>39</v>
      </c>
      <c r="H121" s="1" t="s">
        <v>38</v>
      </c>
      <c r="I121" s="1" t="s">
        <v>50</v>
      </c>
      <c r="J121" s="1" t="s">
        <v>37</v>
      </c>
      <c r="K121" s="1" t="s">
        <v>36</v>
      </c>
      <c r="L121" s="1" t="s">
        <v>35</v>
      </c>
      <c r="M121" s="1" t="s">
        <v>34</v>
      </c>
      <c r="N121" s="9">
        <v>2880</v>
      </c>
      <c r="O121" s="1" t="s">
        <v>4</v>
      </c>
      <c r="P121" s="8">
        <v>2880</v>
      </c>
      <c r="Q121" s="8">
        <v>0</v>
      </c>
      <c r="R121" s="1" t="s">
        <v>33</v>
      </c>
      <c r="S121" s="7">
        <v>312.31</v>
      </c>
    </row>
    <row r="122" spans="1:19" x14ac:dyDescent="0.2">
      <c r="A122" s="1" t="s">
        <v>2204</v>
      </c>
      <c r="B122" s="1" t="s">
        <v>15</v>
      </c>
      <c r="C122" s="10">
        <v>45355</v>
      </c>
      <c r="D122" s="1" t="s">
        <v>1150</v>
      </c>
      <c r="E122" s="1" t="s">
        <v>1149</v>
      </c>
      <c r="F122" s="1" t="s">
        <v>2157</v>
      </c>
      <c r="G122" s="1" t="s">
        <v>12</v>
      </c>
      <c r="H122" s="1" t="s">
        <v>11</v>
      </c>
      <c r="I122" s="1" t="s">
        <v>50</v>
      </c>
      <c r="J122" s="1" t="s">
        <v>9</v>
      </c>
      <c r="K122" s="1" t="s">
        <v>30</v>
      </c>
      <c r="L122" s="1" t="s">
        <v>847</v>
      </c>
      <c r="M122" s="1" t="s">
        <v>846</v>
      </c>
      <c r="N122" s="8">
        <v>581.76</v>
      </c>
      <c r="O122" s="1" t="s">
        <v>2</v>
      </c>
      <c r="P122" s="8">
        <v>581.76</v>
      </c>
      <c r="Q122" s="8">
        <v>0</v>
      </c>
      <c r="R122" s="1" t="s">
        <v>43</v>
      </c>
      <c r="S122" s="7">
        <v>3056.8</v>
      </c>
    </row>
    <row r="123" spans="1:19" x14ac:dyDescent="0.2">
      <c r="A123" s="1" t="s">
        <v>2204</v>
      </c>
      <c r="B123" s="1" t="s">
        <v>15</v>
      </c>
      <c r="C123" s="10">
        <v>45355</v>
      </c>
      <c r="D123" s="1" t="s">
        <v>1150</v>
      </c>
      <c r="E123" s="1" t="s">
        <v>1149</v>
      </c>
      <c r="F123" s="1" t="s">
        <v>2157</v>
      </c>
      <c r="G123" s="1" t="s">
        <v>12</v>
      </c>
      <c r="H123" s="1" t="s">
        <v>11</v>
      </c>
      <c r="I123" s="1" t="s">
        <v>50</v>
      </c>
      <c r="J123" s="1" t="s">
        <v>9</v>
      </c>
      <c r="K123" s="1" t="s">
        <v>30</v>
      </c>
      <c r="L123" s="1" t="s">
        <v>804</v>
      </c>
      <c r="M123" s="1" t="s">
        <v>803</v>
      </c>
      <c r="N123" s="8">
        <v>581.76</v>
      </c>
      <c r="O123" s="1" t="s">
        <v>2</v>
      </c>
      <c r="P123" s="8">
        <v>581.76</v>
      </c>
      <c r="Q123" s="8">
        <v>0</v>
      </c>
      <c r="R123" s="1" t="s">
        <v>43</v>
      </c>
      <c r="S123" s="7">
        <v>3056.8</v>
      </c>
    </row>
    <row r="124" spans="1:19" x14ac:dyDescent="0.2">
      <c r="A124" s="1" t="s">
        <v>2204</v>
      </c>
      <c r="B124" s="1" t="s">
        <v>15</v>
      </c>
      <c r="C124" s="10">
        <v>45355</v>
      </c>
      <c r="D124" s="1" t="s">
        <v>1150</v>
      </c>
      <c r="E124" s="1" t="s">
        <v>1149</v>
      </c>
      <c r="F124" s="1" t="s">
        <v>2157</v>
      </c>
      <c r="G124" s="1" t="s">
        <v>12</v>
      </c>
      <c r="H124" s="1" t="s">
        <v>11</v>
      </c>
      <c r="I124" s="1" t="s">
        <v>50</v>
      </c>
      <c r="J124" s="1" t="s">
        <v>9</v>
      </c>
      <c r="K124" s="1" t="s">
        <v>30</v>
      </c>
      <c r="L124" s="1" t="s">
        <v>29</v>
      </c>
      <c r="M124" s="1" t="s">
        <v>28</v>
      </c>
      <c r="N124" s="8">
        <v>775.68</v>
      </c>
      <c r="O124" s="1" t="s">
        <v>2</v>
      </c>
      <c r="P124" s="8">
        <v>775.68</v>
      </c>
      <c r="Q124" s="8">
        <v>0</v>
      </c>
      <c r="R124" s="1" t="s">
        <v>43</v>
      </c>
      <c r="S124" s="7">
        <v>3056.8</v>
      </c>
    </row>
    <row r="125" spans="1:19" x14ac:dyDescent="0.2">
      <c r="A125" s="1" t="s">
        <v>2204</v>
      </c>
      <c r="B125" s="1" t="s">
        <v>15</v>
      </c>
      <c r="C125" s="10">
        <v>45355</v>
      </c>
      <c r="D125" s="1" t="s">
        <v>1150</v>
      </c>
      <c r="E125" s="1" t="s">
        <v>1149</v>
      </c>
      <c r="F125" s="1" t="s">
        <v>2157</v>
      </c>
      <c r="G125" s="1" t="s">
        <v>12</v>
      </c>
      <c r="H125" s="1" t="s">
        <v>11</v>
      </c>
      <c r="I125" s="1" t="s">
        <v>50</v>
      </c>
      <c r="J125" s="1" t="s">
        <v>9</v>
      </c>
      <c r="K125" s="1" t="s">
        <v>30</v>
      </c>
      <c r="L125" s="1" t="s">
        <v>302</v>
      </c>
      <c r="M125" s="1" t="s">
        <v>301</v>
      </c>
      <c r="N125" s="8">
        <v>775.68</v>
      </c>
      <c r="O125" s="1" t="s">
        <v>2</v>
      </c>
      <c r="P125" s="8">
        <v>775.68</v>
      </c>
      <c r="Q125" s="8">
        <v>0</v>
      </c>
      <c r="R125" s="1" t="s">
        <v>43</v>
      </c>
      <c r="S125" s="7">
        <v>3056.8</v>
      </c>
    </row>
    <row r="126" spans="1:19" x14ac:dyDescent="0.2">
      <c r="A126" s="1" t="s">
        <v>2204</v>
      </c>
      <c r="B126" s="1" t="s">
        <v>15</v>
      </c>
      <c r="C126" s="10">
        <v>45355</v>
      </c>
      <c r="D126" s="1" t="s">
        <v>1150</v>
      </c>
      <c r="E126" s="1" t="s">
        <v>1149</v>
      </c>
      <c r="F126" s="1" t="s">
        <v>2157</v>
      </c>
      <c r="G126" s="1" t="s">
        <v>12</v>
      </c>
      <c r="H126" s="1" t="s">
        <v>11</v>
      </c>
      <c r="I126" s="1" t="s">
        <v>50</v>
      </c>
      <c r="J126" s="1" t="s">
        <v>9</v>
      </c>
      <c r="K126" s="1" t="s">
        <v>30</v>
      </c>
      <c r="L126" s="1" t="s">
        <v>154</v>
      </c>
      <c r="M126" s="1" t="s">
        <v>153</v>
      </c>
      <c r="N126" s="8">
        <v>387.84</v>
      </c>
      <c r="O126" s="1" t="s">
        <v>2</v>
      </c>
      <c r="P126" s="8">
        <v>0</v>
      </c>
      <c r="Q126" s="8">
        <v>387.84</v>
      </c>
      <c r="R126" s="1" t="s">
        <v>43</v>
      </c>
      <c r="S126" s="7">
        <v>3056.8</v>
      </c>
    </row>
    <row r="127" spans="1:19" x14ac:dyDescent="0.2">
      <c r="A127" s="1" t="s">
        <v>2204</v>
      </c>
      <c r="B127" s="1" t="s">
        <v>15</v>
      </c>
      <c r="C127" s="10">
        <v>45355</v>
      </c>
      <c r="D127" s="1" t="s">
        <v>1150</v>
      </c>
      <c r="E127" s="1" t="s">
        <v>1149</v>
      </c>
      <c r="F127" s="1" t="s">
        <v>2157</v>
      </c>
      <c r="G127" s="1" t="s">
        <v>12</v>
      </c>
      <c r="H127" s="1" t="s">
        <v>11</v>
      </c>
      <c r="I127" s="1" t="s">
        <v>50</v>
      </c>
      <c r="J127" s="1" t="s">
        <v>9</v>
      </c>
      <c r="K127" s="1" t="s">
        <v>30</v>
      </c>
      <c r="L127" s="1" t="s">
        <v>156</v>
      </c>
      <c r="M127" s="1" t="s">
        <v>155</v>
      </c>
      <c r="N127" s="8">
        <v>387.84</v>
      </c>
      <c r="O127" s="1" t="s">
        <v>2</v>
      </c>
      <c r="P127" s="8">
        <v>387.84</v>
      </c>
      <c r="Q127" s="8">
        <v>0</v>
      </c>
      <c r="R127" s="1" t="s">
        <v>43</v>
      </c>
      <c r="S127" s="7">
        <v>3056.8</v>
      </c>
    </row>
    <row r="128" spans="1:19" x14ac:dyDescent="0.2">
      <c r="A128" s="1" t="s">
        <v>2204</v>
      </c>
      <c r="B128" s="1" t="s">
        <v>15</v>
      </c>
      <c r="C128" s="10">
        <v>45355</v>
      </c>
      <c r="D128" s="1" t="s">
        <v>1150</v>
      </c>
      <c r="E128" s="1" t="s">
        <v>1149</v>
      </c>
      <c r="F128" s="1" t="s">
        <v>2157</v>
      </c>
      <c r="G128" s="1" t="s">
        <v>12</v>
      </c>
      <c r="H128" s="1" t="s">
        <v>11</v>
      </c>
      <c r="I128" s="1" t="s">
        <v>50</v>
      </c>
      <c r="J128" s="1" t="s">
        <v>9</v>
      </c>
      <c r="K128" s="1" t="s">
        <v>30</v>
      </c>
      <c r="L128" s="1" t="s">
        <v>118</v>
      </c>
      <c r="M128" s="1" t="s">
        <v>117</v>
      </c>
      <c r="N128" s="8">
        <v>581.76</v>
      </c>
      <c r="O128" s="1" t="s">
        <v>2</v>
      </c>
      <c r="P128" s="8">
        <v>581.76</v>
      </c>
      <c r="Q128" s="8">
        <v>0</v>
      </c>
      <c r="R128" s="1" t="s">
        <v>43</v>
      </c>
      <c r="S128" s="7">
        <v>3056.8</v>
      </c>
    </row>
    <row r="129" spans="1:19" x14ac:dyDescent="0.2">
      <c r="A129" s="1" t="s">
        <v>2204</v>
      </c>
      <c r="B129" s="1" t="s">
        <v>15</v>
      </c>
      <c r="C129" s="10">
        <v>45355</v>
      </c>
      <c r="D129" s="1" t="s">
        <v>1150</v>
      </c>
      <c r="E129" s="1" t="s">
        <v>1149</v>
      </c>
      <c r="F129" s="1" t="s">
        <v>2157</v>
      </c>
      <c r="G129" s="1" t="s">
        <v>12</v>
      </c>
      <c r="H129" s="1" t="s">
        <v>11</v>
      </c>
      <c r="I129" s="1" t="s">
        <v>50</v>
      </c>
      <c r="J129" s="1" t="s">
        <v>9</v>
      </c>
      <c r="K129" s="1" t="s">
        <v>30</v>
      </c>
      <c r="L129" s="1" t="s">
        <v>814</v>
      </c>
      <c r="M129" s="1" t="s">
        <v>813</v>
      </c>
      <c r="N129" s="8">
        <v>599.04</v>
      </c>
      <c r="O129" s="1" t="s">
        <v>2</v>
      </c>
      <c r="P129" s="8">
        <v>0</v>
      </c>
      <c r="Q129" s="8">
        <v>599.04</v>
      </c>
      <c r="R129" s="1" t="s">
        <v>43</v>
      </c>
      <c r="S129" s="7">
        <v>3990.12</v>
      </c>
    </row>
    <row r="130" spans="1:19" x14ac:dyDescent="0.2">
      <c r="A130" s="1" t="s">
        <v>2204</v>
      </c>
      <c r="B130" s="1" t="s">
        <v>15</v>
      </c>
      <c r="C130" s="10">
        <v>45355</v>
      </c>
      <c r="D130" s="1" t="s">
        <v>1150</v>
      </c>
      <c r="E130" s="1" t="s">
        <v>1149</v>
      </c>
      <c r="F130" s="1" t="s">
        <v>2157</v>
      </c>
      <c r="G130" s="1" t="s">
        <v>12</v>
      </c>
      <c r="H130" s="1" t="s">
        <v>11</v>
      </c>
      <c r="I130" s="1" t="s">
        <v>50</v>
      </c>
      <c r="J130" s="1" t="s">
        <v>9</v>
      </c>
      <c r="K130" s="1" t="s">
        <v>8</v>
      </c>
      <c r="L130" s="1" t="s">
        <v>1857</v>
      </c>
      <c r="M130" s="1" t="s">
        <v>1856</v>
      </c>
      <c r="N130" s="8">
        <v>590.4</v>
      </c>
      <c r="O130" s="1" t="s">
        <v>2</v>
      </c>
      <c r="P130" s="8">
        <v>0</v>
      </c>
      <c r="Q130" s="8">
        <v>590.4</v>
      </c>
      <c r="R130" s="1" t="s">
        <v>43</v>
      </c>
      <c r="S130" s="7">
        <v>4229.4799999999996</v>
      </c>
    </row>
    <row r="131" spans="1:19" x14ac:dyDescent="0.2">
      <c r="A131" s="1" t="s">
        <v>2203</v>
      </c>
      <c r="B131" s="1" t="s">
        <v>42</v>
      </c>
      <c r="C131" s="10">
        <v>45355</v>
      </c>
      <c r="D131" s="1" t="s">
        <v>41</v>
      </c>
      <c r="E131" s="1" t="s">
        <v>40</v>
      </c>
      <c r="F131" s="1" t="s">
        <v>2202</v>
      </c>
      <c r="G131" s="1" t="s">
        <v>39</v>
      </c>
      <c r="H131" s="1" t="s">
        <v>38</v>
      </c>
      <c r="I131" s="1" t="s">
        <v>50</v>
      </c>
      <c r="J131" s="1" t="s">
        <v>37</v>
      </c>
      <c r="K131" s="1" t="s">
        <v>36</v>
      </c>
      <c r="L131" s="1" t="s">
        <v>35</v>
      </c>
      <c r="M131" s="1" t="s">
        <v>34</v>
      </c>
      <c r="N131" s="9">
        <v>6336</v>
      </c>
      <c r="O131" s="1" t="s">
        <v>4</v>
      </c>
      <c r="P131" s="8">
        <v>6336</v>
      </c>
      <c r="Q131" s="8">
        <v>0</v>
      </c>
      <c r="R131" s="1" t="s">
        <v>33</v>
      </c>
      <c r="S131" s="7">
        <v>116.04</v>
      </c>
    </row>
    <row r="132" spans="1:19" x14ac:dyDescent="0.2">
      <c r="A132" s="1" t="s">
        <v>2201</v>
      </c>
      <c r="B132" s="1" t="s">
        <v>15</v>
      </c>
      <c r="C132" s="10">
        <v>45355</v>
      </c>
      <c r="D132" s="1" t="s">
        <v>372</v>
      </c>
      <c r="E132" s="1" t="s">
        <v>371</v>
      </c>
      <c r="F132" s="1" t="s">
        <v>2200</v>
      </c>
      <c r="G132" s="1" t="s">
        <v>12</v>
      </c>
      <c r="H132" s="1" t="s">
        <v>11</v>
      </c>
      <c r="I132" s="1" t="s">
        <v>50</v>
      </c>
      <c r="J132" s="1" t="s">
        <v>17</v>
      </c>
      <c r="K132" s="1" t="s">
        <v>16</v>
      </c>
      <c r="L132" s="1" t="s">
        <v>346</v>
      </c>
      <c r="M132" s="1" t="s">
        <v>345</v>
      </c>
      <c r="N132" s="8">
        <v>302.39999999999998</v>
      </c>
      <c r="O132" s="1" t="s">
        <v>2</v>
      </c>
      <c r="P132" s="8">
        <v>302.39999999999998</v>
      </c>
      <c r="Q132" s="8">
        <v>0</v>
      </c>
      <c r="R132" s="1" t="s">
        <v>33</v>
      </c>
      <c r="S132" s="7">
        <v>7836.95</v>
      </c>
    </row>
    <row r="133" spans="1:19" x14ac:dyDescent="0.2">
      <c r="A133" s="1" t="s">
        <v>2199</v>
      </c>
      <c r="B133" s="1" t="s">
        <v>15</v>
      </c>
      <c r="C133" s="10">
        <v>45355</v>
      </c>
      <c r="D133" s="1" t="s">
        <v>1329</v>
      </c>
      <c r="E133" s="1" t="s">
        <v>1328</v>
      </c>
      <c r="F133" s="1" t="s">
        <v>2076</v>
      </c>
      <c r="G133" s="1" t="s">
        <v>39</v>
      </c>
      <c r="H133" s="1" t="s">
        <v>38</v>
      </c>
      <c r="I133" s="1" t="s">
        <v>50</v>
      </c>
      <c r="J133" s="1" t="s">
        <v>17</v>
      </c>
      <c r="K133" s="1" t="s">
        <v>49</v>
      </c>
      <c r="L133" s="1" t="s">
        <v>48</v>
      </c>
      <c r="M133" s="1" t="s">
        <v>47</v>
      </c>
      <c r="N133" s="9">
        <v>4320</v>
      </c>
      <c r="O133" s="1" t="s">
        <v>4</v>
      </c>
      <c r="P133" s="8">
        <v>4320</v>
      </c>
      <c r="Q133" s="8">
        <v>0</v>
      </c>
      <c r="R133" s="1" t="s">
        <v>46</v>
      </c>
      <c r="S133" s="7">
        <v>361</v>
      </c>
    </row>
    <row r="134" spans="1:19" x14ac:dyDescent="0.2">
      <c r="A134" s="1" t="s">
        <v>2199</v>
      </c>
      <c r="B134" s="1" t="s">
        <v>15</v>
      </c>
      <c r="C134" s="10">
        <v>45355</v>
      </c>
      <c r="D134" s="1" t="s">
        <v>1329</v>
      </c>
      <c r="E134" s="1" t="s">
        <v>1328</v>
      </c>
      <c r="F134" s="1" t="s">
        <v>2076</v>
      </c>
      <c r="G134" s="1" t="s">
        <v>39</v>
      </c>
      <c r="H134" s="1" t="s">
        <v>38</v>
      </c>
      <c r="I134" s="1" t="s">
        <v>50</v>
      </c>
      <c r="J134" s="1" t="s">
        <v>17</v>
      </c>
      <c r="K134" s="1" t="s">
        <v>49</v>
      </c>
      <c r="L134" s="1" t="s">
        <v>55</v>
      </c>
      <c r="M134" s="1" t="s">
        <v>54</v>
      </c>
      <c r="N134" s="9">
        <v>1980</v>
      </c>
      <c r="O134" s="1" t="s">
        <v>4</v>
      </c>
      <c r="P134" s="8">
        <v>1980</v>
      </c>
      <c r="Q134" s="8">
        <v>0</v>
      </c>
      <c r="R134" s="1" t="s">
        <v>46</v>
      </c>
      <c r="S134" s="7">
        <v>283.12</v>
      </c>
    </row>
    <row r="135" spans="1:19" x14ac:dyDescent="0.2">
      <c r="A135" s="1" t="s">
        <v>2196</v>
      </c>
      <c r="B135" s="1" t="s">
        <v>15</v>
      </c>
      <c r="C135" s="10">
        <v>45355</v>
      </c>
      <c r="D135" s="1" t="s">
        <v>1150</v>
      </c>
      <c r="E135" s="1" t="s">
        <v>1149</v>
      </c>
      <c r="F135" s="1" t="s">
        <v>2157</v>
      </c>
      <c r="G135" s="1" t="s">
        <v>12</v>
      </c>
      <c r="H135" s="1" t="s">
        <v>11</v>
      </c>
      <c r="I135" s="1" t="s">
        <v>50</v>
      </c>
      <c r="J135" s="1" t="s">
        <v>17</v>
      </c>
      <c r="K135" s="1" t="s">
        <v>16</v>
      </c>
      <c r="L135" s="1" t="s">
        <v>2198</v>
      </c>
      <c r="M135" s="1" t="s">
        <v>2197</v>
      </c>
      <c r="N135" s="8">
        <v>403.2</v>
      </c>
      <c r="O135" s="1" t="s">
        <v>2</v>
      </c>
      <c r="P135" s="8">
        <v>0</v>
      </c>
      <c r="Q135" s="8">
        <v>403.2</v>
      </c>
      <c r="R135" s="1" t="s">
        <v>43</v>
      </c>
      <c r="S135" s="7">
        <v>14915.38</v>
      </c>
    </row>
    <row r="136" spans="1:19" x14ac:dyDescent="0.2">
      <c r="A136" s="1" t="s">
        <v>2196</v>
      </c>
      <c r="B136" s="1" t="s">
        <v>15</v>
      </c>
      <c r="C136" s="10">
        <v>45355</v>
      </c>
      <c r="D136" s="1" t="s">
        <v>1150</v>
      </c>
      <c r="E136" s="1" t="s">
        <v>1149</v>
      </c>
      <c r="F136" s="1" t="s">
        <v>2157</v>
      </c>
      <c r="G136" s="1" t="s">
        <v>12</v>
      </c>
      <c r="H136" s="1" t="s">
        <v>11</v>
      </c>
      <c r="I136" s="1" t="s">
        <v>50</v>
      </c>
      <c r="J136" s="1" t="s">
        <v>17</v>
      </c>
      <c r="K136" s="1" t="s">
        <v>16</v>
      </c>
      <c r="L136" s="1" t="s">
        <v>1674</v>
      </c>
      <c r="M136" s="1" t="s">
        <v>1673</v>
      </c>
      <c r="N136" s="8">
        <v>388.8</v>
      </c>
      <c r="O136" s="1" t="s">
        <v>2</v>
      </c>
      <c r="P136" s="8">
        <v>0</v>
      </c>
      <c r="Q136" s="8">
        <v>388.8</v>
      </c>
      <c r="R136" s="1" t="s">
        <v>43</v>
      </c>
      <c r="S136" s="7">
        <v>22302.04</v>
      </c>
    </row>
    <row r="137" spans="1:19" x14ac:dyDescent="0.2">
      <c r="A137" s="1" t="s">
        <v>2196</v>
      </c>
      <c r="B137" s="1" t="s">
        <v>15</v>
      </c>
      <c r="C137" s="10">
        <v>45355</v>
      </c>
      <c r="D137" s="1" t="s">
        <v>1150</v>
      </c>
      <c r="E137" s="1" t="s">
        <v>1149</v>
      </c>
      <c r="F137" s="1" t="s">
        <v>2157</v>
      </c>
      <c r="G137" s="1" t="s">
        <v>12</v>
      </c>
      <c r="H137" s="1" t="s">
        <v>11</v>
      </c>
      <c r="I137" s="1" t="s">
        <v>50</v>
      </c>
      <c r="J137" s="1" t="s">
        <v>17</v>
      </c>
      <c r="K137" s="1" t="s">
        <v>16</v>
      </c>
      <c r="L137" s="1" t="s">
        <v>1538</v>
      </c>
      <c r="M137" s="1" t="s">
        <v>1537</v>
      </c>
      <c r="N137" s="8">
        <v>388.8</v>
      </c>
      <c r="O137" s="1" t="s">
        <v>2</v>
      </c>
      <c r="P137" s="8">
        <v>0</v>
      </c>
      <c r="Q137" s="8">
        <v>388.8</v>
      </c>
      <c r="R137" s="1" t="s">
        <v>43</v>
      </c>
      <c r="S137" s="7">
        <v>16570.419999999998</v>
      </c>
    </row>
    <row r="138" spans="1:19" x14ac:dyDescent="0.2">
      <c r="A138" s="1" t="s">
        <v>2196</v>
      </c>
      <c r="B138" s="1" t="s">
        <v>15</v>
      </c>
      <c r="C138" s="10">
        <v>45355</v>
      </c>
      <c r="D138" s="1" t="s">
        <v>1150</v>
      </c>
      <c r="E138" s="1" t="s">
        <v>1149</v>
      </c>
      <c r="F138" s="1" t="s">
        <v>2157</v>
      </c>
      <c r="G138" s="1" t="s">
        <v>12</v>
      </c>
      <c r="H138" s="1" t="s">
        <v>11</v>
      </c>
      <c r="I138" s="1" t="s">
        <v>50</v>
      </c>
      <c r="J138" s="1" t="s">
        <v>17</v>
      </c>
      <c r="K138" s="1" t="s">
        <v>16</v>
      </c>
      <c r="L138" s="1" t="s">
        <v>141</v>
      </c>
      <c r="M138" s="1" t="s">
        <v>140</v>
      </c>
      <c r="N138" s="8">
        <v>194.4</v>
      </c>
      <c r="O138" s="1" t="s">
        <v>2</v>
      </c>
      <c r="P138" s="8">
        <v>0</v>
      </c>
      <c r="Q138" s="8">
        <v>194.4</v>
      </c>
      <c r="R138" s="1" t="s">
        <v>43</v>
      </c>
      <c r="S138" s="7">
        <v>22302.09</v>
      </c>
    </row>
    <row r="139" spans="1:19" x14ac:dyDescent="0.2">
      <c r="A139" s="1" t="s">
        <v>2196</v>
      </c>
      <c r="B139" s="1" t="s">
        <v>15</v>
      </c>
      <c r="C139" s="10">
        <v>45355</v>
      </c>
      <c r="D139" s="1" t="s">
        <v>1150</v>
      </c>
      <c r="E139" s="1" t="s">
        <v>1149</v>
      </c>
      <c r="F139" s="1" t="s">
        <v>2157</v>
      </c>
      <c r="G139" s="1" t="s">
        <v>12</v>
      </c>
      <c r="H139" s="1" t="s">
        <v>11</v>
      </c>
      <c r="I139" s="1" t="s">
        <v>50</v>
      </c>
      <c r="J139" s="1" t="s">
        <v>17</v>
      </c>
      <c r="K139" s="1" t="s">
        <v>16</v>
      </c>
      <c r="L139" s="1" t="s">
        <v>1126</v>
      </c>
      <c r="M139" s="1" t="s">
        <v>1125</v>
      </c>
      <c r="N139" s="8">
        <v>410.4</v>
      </c>
      <c r="O139" s="1" t="s">
        <v>2</v>
      </c>
      <c r="P139" s="8">
        <v>410.4</v>
      </c>
      <c r="Q139" s="8">
        <v>0</v>
      </c>
      <c r="R139" s="1" t="s">
        <v>43</v>
      </c>
      <c r="S139" s="7">
        <v>18301.02</v>
      </c>
    </row>
    <row r="140" spans="1:19" x14ac:dyDescent="0.2">
      <c r="A140" s="1" t="s">
        <v>2196</v>
      </c>
      <c r="B140" s="1" t="s">
        <v>15</v>
      </c>
      <c r="C140" s="10">
        <v>45355</v>
      </c>
      <c r="D140" s="1" t="s">
        <v>1150</v>
      </c>
      <c r="E140" s="1" t="s">
        <v>1149</v>
      </c>
      <c r="F140" s="1" t="s">
        <v>2157</v>
      </c>
      <c r="G140" s="1" t="s">
        <v>12</v>
      </c>
      <c r="H140" s="1" t="s">
        <v>11</v>
      </c>
      <c r="I140" s="1" t="s">
        <v>50</v>
      </c>
      <c r="J140" s="1" t="s">
        <v>17</v>
      </c>
      <c r="K140" s="1" t="s">
        <v>16</v>
      </c>
      <c r="L140" s="1" t="s">
        <v>27</v>
      </c>
      <c r="M140" s="1" t="s">
        <v>26</v>
      </c>
      <c r="N140" s="8">
        <v>417.6</v>
      </c>
      <c r="O140" s="1" t="s">
        <v>2</v>
      </c>
      <c r="P140" s="8">
        <v>0</v>
      </c>
      <c r="Q140" s="8">
        <v>417.6</v>
      </c>
      <c r="R140" s="1" t="s">
        <v>43</v>
      </c>
      <c r="S140" s="7">
        <v>10783.96</v>
      </c>
    </row>
    <row r="141" spans="1:19" x14ac:dyDescent="0.2">
      <c r="A141" s="1" t="s">
        <v>2196</v>
      </c>
      <c r="B141" s="1" t="s">
        <v>15</v>
      </c>
      <c r="C141" s="10">
        <v>45355</v>
      </c>
      <c r="D141" s="1" t="s">
        <v>1150</v>
      </c>
      <c r="E141" s="1" t="s">
        <v>1149</v>
      </c>
      <c r="F141" s="1" t="s">
        <v>2157</v>
      </c>
      <c r="G141" s="1" t="s">
        <v>12</v>
      </c>
      <c r="H141" s="1" t="s">
        <v>11</v>
      </c>
      <c r="I141" s="1" t="s">
        <v>50</v>
      </c>
      <c r="J141" s="1" t="s">
        <v>17</v>
      </c>
      <c r="K141" s="1" t="s">
        <v>16</v>
      </c>
      <c r="L141" s="1" t="s">
        <v>1406</v>
      </c>
      <c r="M141" s="1" t="s">
        <v>1405</v>
      </c>
      <c r="N141" s="9">
        <v>216</v>
      </c>
      <c r="O141" s="1" t="s">
        <v>2</v>
      </c>
      <c r="P141" s="8">
        <v>0</v>
      </c>
      <c r="Q141" s="8">
        <v>216</v>
      </c>
      <c r="R141" s="1" t="s">
        <v>43</v>
      </c>
      <c r="S141" s="7">
        <v>8807.4500000000007</v>
      </c>
    </row>
    <row r="142" spans="1:19" x14ac:dyDescent="0.2">
      <c r="A142" s="1" t="s">
        <v>2195</v>
      </c>
      <c r="B142" s="1" t="s">
        <v>15</v>
      </c>
      <c r="C142" s="10">
        <v>45355</v>
      </c>
      <c r="D142" s="1" t="s">
        <v>53</v>
      </c>
      <c r="E142" s="1" t="s">
        <v>52</v>
      </c>
      <c r="F142" s="1" t="s">
        <v>2076</v>
      </c>
      <c r="G142" s="1" t="s">
        <v>39</v>
      </c>
      <c r="H142" s="1" t="s">
        <v>38</v>
      </c>
      <c r="I142" s="1" t="s">
        <v>50</v>
      </c>
      <c r="J142" s="1" t="s">
        <v>17</v>
      </c>
      <c r="K142" s="1" t="s">
        <v>49</v>
      </c>
      <c r="L142" s="1" t="s">
        <v>90</v>
      </c>
      <c r="M142" s="1" t="s">
        <v>89</v>
      </c>
      <c r="N142" s="9">
        <v>1890</v>
      </c>
      <c r="O142" s="1" t="s">
        <v>4</v>
      </c>
      <c r="P142" s="8">
        <v>1890</v>
      </c>
      <c r="Q142" s="8">
        <v>0</v>
      </c>
      <c r="R142" s="1" t="s">
        <v>46</v>
      </c>
      <c r="S142" s="7">
        <v>622.87</v>
      </c>
    </row>
    <row r="143" spans="1:19" x14ac:dyDescent="0.2">
      <c r="A143" s="1" t="s">
        <v>2195</v>
      </c>
      <c r="B143" s="1" t="s">
        <v>15</v>
      </c>
      <c r="C143" s="10">
        <v>45355</v>
      </c>
      <c r="D143" s="1" t="s">
        <v>53</v>
      </c>
      <c r="E143" s="1" t="s">
        <v>52</v>
      </c>
      <c r="F143" s="1" t="s">
        <v>2076</v>
      </c>
      <c r="G143" s="1" t="s">
        <v>39</v>
      </c>
      <c r="H143" s="1" t="s">
        <v>38</v>
      </c>
      <c r="I143" s="1" t="s">
        <v>50</v>
      </c>
      <c r="J143" s="1" t="s">
        <v>17</v>
      </c>
      <c r="K143" s="1" t="s">
        <v>49</v>
      </c>
      <c r="L143" s="1" t="s">
        <v>57</v>
      </c>
      <c r="M143" s="1" t="s">
        <v>56</v>
      </c>
      <c r="N143" s="9">
        <v>2250</v>
      </c>
      <c r="O143" s="1" t="s">
        <v>4</v>
      </c>
      <c r="P143" s="8">
        <v>2250</v>
      </c>
      <c r="Q143" s="8">
        <v>0</v>
      </c>
      <c r="R143" s="1" t="s">
        <v>46</v>
      </c>
      <c r="S143" s="7">
        <v>462.02</v>
      </c>
    </row>
    <row r="144" spans="1:19" x14ac:dyDescent="0.2">
      <c r="A144" s="1" t="s">
        <v>2194</v>
      </c>
      <c r="B144" s="1" t="s">
        <v>15</v>
      </c>
      <c r="C144" s="10">
        <v>45355</v>
      </c>
      <c r="D144" s="1" t="s">
        <v>2193</v>
      </c>
      <c r="E144" s="1" t="s">
        <v>2192</v>
      </c>
      <c r="F144" s="1" t="s">
        <v>2076</v>
      </c>
      <c r="G144" s="1" t="s">
        <v>39</v>
      </c>
      <c r="H144" s="1" t="s">
        <v>38</v>
      </c>
      <c r="I144" s="1" t="s">
        <v>50</v>
      </c>
      <c r="J144" s="1" t="s">
        <v>17</v>
      </c>
      <c r="K144" s="1" t="s">
        <v>49</v>
      </c>
      <c r="L144" s="1" t="s">
        <v>57</v>
      </c>
      <c r="M144" s="1" t="s">
        <v>56</v>
      </c>
      <c r="N144" s="9">
        <v>2160</v>
      </c>
      <c r="O144" s="1" t="s">
        <v>4</v>
      </c>
      <c r="P144" s="8">
        <v>2160</v>
      </c>
      <c r="Q144" s="8">
        <v>0</v>
      </c>
      <c r="R144" s="1" t="s">
        <v>46</v>
      </c>
      <c r="S144" s="7">
        <v>462.02</v>
      </c>
    </row>
    <row r="145" spans="1:19" x14ac:dyDescent="0.2">
      <c r="A145" s="1" t="s">
        <v>2194</v>
      </c>
      <c r="B145" s="1" t="s">
        <v>15</v>
      </c>
      <c r="C145" s="10">
        <v>45355</v>
      </c>
      <c r="D145" s="1" t="s">
        <v>2193</v>
      </c>
      <c r="E145" s="1" t="s">
        <v>2192</v>
      </c>
      <c r="F145" s="1" t="s">
        <v>2076</v>
      </c>
      <c r="G145" s="1" t="s">
        <v>39</v>
      </c>
      <c r="H145" s="1" t="s">
        <v>38</v>
      </c>
      <c r="I145" s="1" t="s">
        <v>50</v>
      </c>
      <c r="J145" s="1" t="s">
        <v>17</v>
      </c>
      <c r="K145" s="1" t="s">
        <v>49</v>
      </c>
      <c r="L145" s="1" t="s">
        <v>48</v>
      </c>
      <c r="M145" s="1" t="s">
        <v>47</v>
      </c>
      <c r="N145" s="9">
        <v>2880</v>
      </c>
      <c r="O145" s="1" t="s">
        <v>4</v>
      </c>
      <c r="P145" s="8">
        <v>2880</v>
      </c>
      <c r="Q145" s="8">
        <v>0</v>
      </c>
      <c r="R145" s="1" t="s">
        <v>46</v>
      </c>
      <c r="S145" s="7">
        <v>341.13</v>
      </c>
    </row>
    <row r="146" spans="1:19" x14ac:dyDescent="0.2">
      <c r="A146" s="1" t="s">
        <v>2191</v>
      </c>
      <c r="B146" s="1" t="s">
        <v>15</v>
      </c>
      <c r="C146" s="10">
        <v>45355</v>
      </c>
      <c r="D146" s="1" t="s">
        <v>443</v>
      </c>
      <c r="E146" s="1" t="s">
        <v>442</v>
      </c>
      <c r="F146" s="1" t="s">
        <v>2076</v>
      </c>
      <c r="G146" s="1" t="s">
        <v>39</v>
      </c>
      <c r="H146" s="1" t="s">
        <v>38</v>
      </c>
      <c r="I146" s="1" t="s">
        <v>50</v>
      </c>
      <c r="J146" s="1" t="s">
        <v>17</v>
      </c>
      <c r="K146" s="1" t="s">
        <v>49</v>
      </c>
      <c r="L146" s="1" t="s">
        <v>55</v>
      </c>
      <c r="M146" s="1" t="s">
        <v>54</v>
      </c>
      <c r="N146" s="9">
        <v>1980</v>
      </c>
      <c r="O146" s="1" t="s">
        <v>4</v>
      </c>
      <c r="P146" s="8">
        <v>1980</v>
      </c>
      <c r="Q146" s="8">
        <v>0</v>
      </c>
      <c r="R146" s="1" t="s">
        <v>46</v>
      </c>
      <c r="S146" s="7">
        <v>267.54000000000002</v>
      </c>
    </row>
    <row r="147" spans="1:19" x14ac:dyDescent="0.2">
      <c r="A147" s="1" t="s">
        <v>2191</v>
      </c>
      <c r="B147" s="1" t="s">
        <v>15</v>
      </c>
      <c r="C147" s="10">
        <v>45355</v>
      </c>
      <c r="D147" s="1" t="s">
        <v>443</v>
      </c>
      <c r="E147" s="1" t="s">
        <v>442</v>
      </c>
      <c r="F147" s="1" t="s">
        <v>2076</v>
      </c>
      <c r="G147" s="1" t="s">
        <v>39</v>
      </c>
      <c r="H147" s="1" t="s">
        <v>38</v>
      </c>
      <c r="I147" s="1" t="s">
        <v>50</v>
      </c>
      <c r="J147" s="1" t="s">
        <v>17</v>
      </c>
      <c r="K147" s="1" t="s">
        <v>49</v>
      </c>
      <c r="L147" s="1" t="s">
        <v>133</v>
      </c>
      <c r="M147" s="1" t="s">
        <v>132</v>
      </c>
      <c r="N147" s="9">
        <v>5472</v>
      </c>
      <c r="O147" s="1" t="s">
        <v>4</v>
      </c>
      <c r="P147" s="8">
        <v>5472</v>
      </c>
      <c r="Q147" s="8">
        <v>0</v>
      </c>
      <c r="R147" s="1" t="s">
        <v>46</v>
      </c>
      <c r="S147" s="7">
        <v>301.89999999999998</v>
      </c>
    </row>
    <row r="148" spans="1:19" x14ac:dyDescent="0.2">
      <c r="A148" s="1" t="s">
        <v>2190</v>
      </c>
      <c r="B148" s="1" t="s">
        <v>15</v>
      </c>
      <c r="C148" s="10">
        <v>45355</v>
      </c>
      <c r="D148" s="1" t="s">
        <v>255</v>
      </c>
      <c r="E148" s="1" t="s">
        <v>254</v>
      </c>
      <c r="F148" s="1" t="s">
        <v>2189</v>
      </c>
      <c r="G148" s="1" t="s">
        <v>12</v>
      </c>
      <c r="H148" s="1" t="s">
        <v>11</v>
      </c>
      <c r="I148" s="1" t="s">
        <v>50</v>
      </c>
      <c r="J148" s="1" t="s">
        <v>9</v>
      </c>
      <c r="K148" s="1" t="s">
        <v>30</v>
      </c>
      <c r="L148" s="1" t="s">
        <v>804</v>
      </c>
      <c r="M148" s="1" t="s">
        <v>803</v>
      </c>
      <c r="N148" s="8">
        <v>290.88</v>
      </c>
      <c r="O148" s="1" t="s">
        <v>2</v>
      </c>
      <c r="P148" s="8">
        <v>290.88</v>
      </c>
      <c r="Q148" s="8">
        <v>0</v>
      </c>
      <c r="R148" s="1" t="s">
        <v>93</v>
      </c>
      <c r="S148" s="7">
        <v>3056.85</v>
      </c>
    </row>
    <row r="149" spans="1:19" x14ac:dyDescent="0.2">
      <c r="A149" s="1" t="s">
        <v>2190</v>
      </c>
      <c r="B149" s="1" t="s">
        <v>15</v>
      </c>
      <c r="C149" s="10">
        <v>45355</v>
      </c>
      <c r="D149" s="1" t="s">
        <v>255</v>
      </c>
      <c r="E149" s="1" t="s">
        <v>254</v>
      </c>
      <c r="F149" s="1" t="s">
        <v>2189</v>
      </c>
      <c r="G149" s="1" t="s">
        <v>12</v>
      </c>
      <c r="H149" s="1" t="s">
        <v>11</v>
      </c>
      <c r="I149" s="1" t="s">
        <v>50</v>
      </c>
      <c r="J149" s="1" t="s">
        <v>9</v>
      </c>
      <c r="K149" s="1" t="s">
        <v>30</v>
      </c>
      <c r="L149" s="1" t="s">
        <v>1098</v>
      </c>
      <c r="M149" s="1" t="s">
        <v>1097</v>
      </c>
      <c r="N149" s="8">
        <v>299.52</v>
      </c>
      <c r="O149" s="1" t="s">
        <v>2</v>
      </c>
      <c r="P149" s="8">
        <v>0</v>
      </c>
      <c r="Q149" s="8">
        <v>299.52</v>
      </c>
      <c r="R149" s="1" t="s">
        <v>93</v>
      </c>
      <c r="S149" s="7">
        <v>4183.68</v>
      </c>
    </row>
    <row r="150" spans="1:19" x14ac:dyDescent="0.2">
      <c r="A150" s="1" t="s">
        <v>2188</v>
      </c>
      <c r="B150" s="1" t="s">
        <v>42</v>
      </c>
      <c r="C150" s="10">
        <v>45355</v>
      </c>
      <c r="D150" s="1" t="s">
        <v>205</v>
      </c>
      <c r="E150" s="1" t="s">
        <v>204</v>
      </c>
      <c r="F150" s="1" t="s">
        <v>2186</v>
      </c>
      <c r="G150" s="1" t="s">
        <v>39</v>
      </c>
      <c r="H150" s="1" t="s">
        <v>38</v>
      </c>
      <c r="I150" s="1" t="s">
        <v>50</v>
      </c>
      <c r="J150" s="1" t="s">
        <v>37</v>
      </c>
      <c r="K150" s="1" t="s">
        <v>36</v>
      </c>
      <c r="L150" s="1" t="s">
        <v>86</v>
      </c>
      <c r="M150" s="1" t="s">
        <v>85</v>
      </c>
      <c r="N150" s="9">
        <v>1980</v>
      </c>
      <c r="O150" s="1" t="s">
        <v>4</v>
      </c>
      <c r="P150" s="8">
        <v>1980</v>
      </c>
      <c r="Q150" s="8">
        <v>0</v>
      </c>
      <c r="R150" s="1" t="s">
        <v>144</v>
      </c>
      <c r="S150" s="7">
        <v>132.47</v>
      </c>
    </row>
    <row r="151" spans="1:19" x14ac:dyDescent="0.2">
      <c r="A151" s="1" t="s">
        <v>2187</v>
      </c>
      <c r="B151" s="1" t="s">
        <v>42</v>
      </c>
      <c r="C151" s="10">
        <v>45355</v>
      </c>
      <c r="D151" s="1" t="s">
        <v>205</v>
      </c>
      <c r="E151" s="1" t="s">
        <v>204</v>
      </c>
      <c r="F151" s="1" t="s">
        <v>2186</v>
      </c>
      <c r="G151" s="1" t="s">
        <v>39</v>
      </c>
      <c r="H151" s="1" t="s">
        <v>38</v>
      </c>
      <c r="I151" s="1" t="s">
        <v>50</v>
      </c>
      <c r="J151" s="1" t="s">
        <v>37</v>
      </c>
      <c r="K151" s="1" t="s">
        <v>36</v>
      </c>
      <c r="L151" s="1" t="s">
        <v>207</v>
      </c>
      <c r="M151" s="1" t="s">
        <v>206</v>
      </c>
      <c r="N151" s="9">
        <v>360</v>
      </c>
      <c r="O151" s="1" t="s">
        <v>4</v>
      </c>
      <c r="P151" s="8">
        <v>360</v>
      </c>
      <c r="Q151" s="8">
        <v>0</v>
      </c>
      <c r="R151" s="1" t="s">
        <v>144</v>
      </c>
      <c r="S151" s="7">
        <v>241.57</v>
      </c>
    </row>
    <row r="152" spans="1:19" x14ac:dyDescent="0.2">
      <c r="A152" s="1" t="s">
        <v>2187</v>
      </c>
      <c r="B152" s="1" t="s">
        <v>42</v>
      </c>
      <c r="C152" s="10">
        <v>45355</v>
      </c>
      <c r="D152" s="1" t="s">
        <v>205</v>
      </c>
      <c r="E152" s="1" t="s">
        <v>204</v>
      </c>
      <c r="F152" s="1" t="s">
        <v>2186</v>
      </c>
      <c r="G152" s="1" t="s">
        <v>39</v>
      </c>
      <c r="H152" s="1" t="s">
        <v>38</v>
      </c>
      <c r="I152" s="1" t="s">
        <v>50</v>
      </c>
      <c r="J152" s="1" t="s">
        <v>37</v>
      </c>
      <c r="K152" s="1" t="s">
        <v>36</v>
      </c>
      <c r="L152" s="1" t="s">
        <v>35</v>
      </c>
      <c r="M152" s="1" t="s">
        <v>34</v>
      </c>
      <c r="N152" s="9">
        <v>2880</v>
      </c>
      <c r="O152" s="1" t="s">
        <v>4</v>
      </c>
      <c r="P152" s="8">
        <v>2880</v>
      </c>
      <c r="Q152" s="8">
        <v>0</v>
      </c>
      <c r="R152" s="1" t="s">
        <v>144</v>
      </c>
      <c r="S152" s="7">
        <v>158.32</v>
      </c>
    </row>
    <row r="153" spans="1:19" x14ac:dyDescent="0.2">
      <c r="A153" s="1" t="s">
        <v>2187</v>
      </c>
      <c r="B153" s="1" t="s">
        <v>42</v>
      </c>
      <c r="C153" s="10">
        <v>45355</v>
      </c>
      <c r="D153" s="1" t="s">
        <v>205</v>
      </c>
      <c r="E153" s="1" t="s">
        <v>204</v>
      </c>
      <c r="F153" s="1" t="s">
        <v>2186</v>
      </c>
      <c r="G153" s="1" t="s">
        <v>39</v>
      </c>
      <c r="H153" s="1" t="s">
        <v>38</v>
      </c>
      <c r="I153" s="1" t="s">
        <v>50</v>
      </c>
      <c r="J153" s="1" t="s">
        <v>37</v>
      </c>
      <c r="K153" s="1" t="s">
        <v>36</v>
      </c>
      <c r="L153" s="1" t="s">
        <v>77</v>
      </c>
      <c r="M153" s="1" t="s">
        <v>76</v>
      </c>
      <c r="N153" s="9">
        <v>1260</v>
      </c>
      <c r="O153" s="1" t="s">
        <v>4</v>
      </c>
      <c r="P153" s="8">
        <v>1260</v>
      </c>
      <c r="Q153" s="8">
        <v>0</v>
      </c>
      <c r="R153" s="1" t="s">
        <v>144</v>
      </c>
      <c r="S153" s="7">
        <v>249.98</v>
      </c>
    </row>
    <row r="154" spans="1:19" x14ac:dyDescent="0.2">
      <c r="A154" s="1" t="s">
        <v>2187</v>
      </c>
      <c r="B154" s="1" t="s">
        <v>42</v>
      </c>
      <c r="C154" s="10">
        <v>45355</v>
      </c>
      <c r="D154" s="1" t="s">
        <v>205</v>
      </c>
      <c r="E154" s="1" t="s">
        <v>204</v>
      </c>
      <c r="F154" s="1" t="s">
        <v>2186</v>
      </c>
      <c r="G154" s="1" t="s">
        <v>39</v>
      </c>
      <c r="H154" s="1" t="s">
        <v>38</v>
      </c>
      <c r="I154" s="1" t="s">
        <v>50</v>
      </c>
      <c r="J154" s="1" t="s">
        <v>37</v>
      </c>
      <c r="K154" s="1" t="s">
        <v>36</v>
      </c>
      <c r="L154" s="1" t="s">
        <v>75</v>
      </c>
      <c r="M154" s="1" t="s">
        <v>74</v>
      </c>
      <c r="N154" s="9">
        <v>900</v>
      </c>
      <c r="O154" s="1" t="s">
        <v>4</v>
      </c>
      <c r="P154" s="8">
        <v>900</v>
      </c>
      <c r="Q154" s="8">
        <v>0</v>
      </c>
      <c r="R154" s="1" t="s">
        <v>144</v>
      </c>
      <c r="S154" s="7">
        <v>305.64</v>
      </c>
    </row>
    <row r="155" spans="1:19" x14ac:dyDescent="0.2">
      <c r="A155" s="1" t="s">
        <v>2185</v>
      </c>
      <c r="B155" s="1" t="s">
        <v>15</v>
      </c>
      <c r="C155" s="10">
        <v>45355</v>
      </c>
      <c r="D155" s="1" t="s">
        <v>164</v>
      </c>
      <c r="E155" s="1" t="s">
        <v>163</v>
      </c>
      <c r="F155" s="1" t="s">
        <v>2183</v>
      </c>
      <c r="G155" s="1" t="s">
        <v>12</v>
      </c>
      <c r="H155" s="1" t="s">
        <v>11</v>
      </c>
      <c r="I155" s="1" t="s">
        <v>50</v>
      </c>
      <c r="J155" s="1" t="s">
        <v>9</v>
      </c>
      <c r="K155" s="1" t="s">
        <v>30</v>
      </c>
      <c r="L155" s="1" t="s">
        <v>810</v>
      </c>
      <c r="M155" s="1" t="s">
        <v>809</v>
      </c>
      <c r="N155" s="8">
        <v>290.88</v>
      </c>
      <c r="O155" s="1" t="s">
        <v>2</v>
      </c>
      <c r="P155" s="8">
        <v>0</v>
      </c>
      <c r="Q155" s="8">
        <v>290.88</v>
      </c>
      <c r="R155" s="1" t="s">
        <v>43</v>
      </c>
      <c r="S155" s="7">
        <v>3056.85</v>
      </c>
    </row>
    <row r="156" spans="1:19" x14ac:dyDescent="0.2">
      <c r="A156" s="1" t="s">
        <v>2184</v>
      </c>
      <c r="B156" s="1" t="s">
        <v>15</v>
      </c>
      <c r="C156" s="10">
        <v>45355</v>
      </c>
      <c r="D156" s="1" t="s">
        <v>164</v>
      </c>
      <c r="E156" s="1" t="s">
        <v>163</v>
      </c>
      <c r="F156" s="1" t="s">
        <v>2183</v>
      </c>
      <c r="G156" s="1" t="s">
        <v>12</v>
      </c>
      <c r="H156" s="1" t="s">
        <v>11</v>
      </c>
      <c r="I156" s="1" t="s">
        <v>50</v>
      </c>
      <c r="J156" s="1" t="s">
        <v>17</v>
      </c>
      <c r="K156" s="1" t="s">
        <v>16</v>
      </c>
      <c r="L156" s="1" t="s">
        <v>1396</v>
      </c>
      <c r="M156" s="1" t="s">
        <v>1395</v>
      </c>
      <c r="N156" s="9">
        <v>522</v>
      </c>
      <c r="O156" s="1" t="s">
        <v>2</v>
      </c>
      <c r="P156" s="8">
        <v>0</v>
      </c>
      <c r="Q156" s="8">
        <v>522</v>
      </c>
      <c r="R156" s="1" t="s">
        <v>43</v>
      </c>
      <c r="S156" s="7">
        <v>11677.7</v>
      </c>
    </row>
    <row r="157" spans="1:19" x14ac:dyDescent="0.2">
      <c r="A157" s="1" t="s">
        <v>2182</v>
      </c>
      <c r="B157" s="1" t="s">
        <v>15</v>
      </c>
      <c r="C157" s="10">
        <v>45355</v>
      </c>
      <c r="D157" s="1" t="s">
        <v>1508</v>
      </c>
      <c r="E157" s="1" t="s">
        <v>1507</v>
      </c>
      <c r="F157" s="1" t="s">
        <v>2157</v>
      </c>
      <c r="G157" s="1" t="s">
        <v>12</v>
      </c>
      <c r="H157" s="1" t="s">
        <v>11</v>
      </c>
      <c r="I157" s="1" t="s">
        <v>50</v>
      </c>
      <c r="J157" s="1" t="s">
        <v>9</v>
      </c>
      <c r="K157" s="1" t="s">
        <v>30</v>
      </c>
      <c r="L157" s="1" t="s">
        <v>804</v>
      </c>
      <c r="M157" s="1" t="s">
        <v>803</v>
      </c>
      <c r="N157" s="8">
        <v>387.84</v>
      </c>
      <c r="O157" s="1" t="s">
        <v>2</v>
      </c>
      <c r="P157" s="8">
        <v>387.84</v>
      </c>
      <c r="Q157" s="8">
        <v>0</v>
      </c>
      <c r="R157" s="1" t="s">
        <v>46</v>
      </c>
      <c r="S157" s="7">
        <v>3455.22</v>
      </c>
    </row>
    <row r="158" spans="1:19" x14ac:dyDescent="0.2">
      <c r="A158" s="1" t="s">
        <v>2176</v>
      </c>
      <c r="B158" s="1" t="s">
        <v>15</v>
      </c>
      <c r="C158" s="10">
        <v>45355</v>
      </c>
      <c r="D158" s="1" t="s">
        <v>2175</v>
      </c>
      <c r="E158" s="1" t="s">
        <v>2174</v>
      </c>
      <c r="F158" s="1" t="s">
        <v>2157</v>
      </c>
      <c r="G158" s="1" t="s">
        <v>12</v>
      </c>
      <c r="H158" s="1" t="s">
        <v>11</v>
      </c>
      <c r="I158" s="1" t="s">
        <v>50</v>
      </c>
      <c r="J158" s="1" t="s">
        <v>9</v>
      </c>
      <c r="K158" s="1" t="s">
        <v>30</v>
      </c>
      <c r="L158" s="1" t="s">
        <v>625</v>
      </c>
      <c r="M158" s="1" t="s">
        <v>624</v>
      </c>
      <c r="N158" s="8">
        <v>387.84</v>
      </c>
      <c r="O158" s="1" t="s">
        <v>2</v>
      </c>
      <c r="P158" s="8">
        <v>387.84</v>
      </c>
      <c r="Q158" s="8">
        <v>0</v>
      </c>
      <c r="R158" s="1" t="s">
        <v>43</v>
      </c>
      <c r="S158" s="7">
        <v>3056.85</v>
      </c>
    </row>
    <row r="159" spans="1:19" x14ac:dyDescent="0.2">
      <c r="A159" s="1" t="s">
        <v>2176</v>
      </c>
      <c r="B159" s="1" t="s">
        <v>15</v>
      </c>
      <c r="C159" s="10">
        <v>45355</v>
      </c>
      <c r="D159" s="1" t="s">
        <v>2175</v>
      </c>
      <c r="E159" s="1" t="s">
        <v>2174</v>
      </c>
      <c r="F159" s="1" t="s">
        <v>2157</v>
      </c>
      <c r="G159" s="1" t="s">
        <v>12</v>
      </c>
      <c r="H159" s="1" t="s">
        <v>11</v>
      </c>
      <c r="I159" s="1" t="s">
        <v>50</v>
      </c>
      <c r="J159" s="1" t="s">
        <v>9</v>
      </c>
      <c r="K159" s="1" t="s">
        <v>30</v>
      </c>
      <c r="L159" s="1" t="s">
        <v>114</v>
      </c>
      <c r="M159" s="1" t="s">
        <v>113</v>
      </c>
      <c r="N159" s="8">
        <v>387.84</v>
      </c>
      <c r="O159" s="1" t="s">
        <v>2</v>
      </c>
      <c r="P159" s="8">
        <v>387.84</v>
      </c>
      <c r="Q159" s="8">
        <v>0</v>
      </c>
      <c r="R159" s="1" t="s">
        <v>43</v>
      </c>
      <c r="S159" s="7">
        <v>3056.85</v>
      </c>
    </row>
    <row r="160" spans="1:19" x14ac:dyDescent="0.2">
      <c r="A160" s="1" t="s">
        <v>2173</v>
      </c>
      <c r="B160" s="1" t="s">
        <v>15</v>
      </c>
      <c r="C160" s="10">
        <v>45355</v>
      </c>
      <c r="D160" s="1" t="s">
        <v>1661</v>
      </c>
      <c r="E160" s="1" t="s">
        <v>1660</v>
      </c>
      <c r="F160" s="1" t="s">
        <v>2172</v>
      </c>
      <c r="G160" s="1" t="s">
        <v>12</v>
      </c>
      <c r="H160" s="1" t="s">
        <v>11</v>
      </c>
      <c r="I160" s="1" t="s">
        <v>50</v>
      </c>
      <c r="J160" s="1" t="s">
        <v>17</v>
      </c>
      <c r="K160" s="1" t="s">
        <v>16</v>
      </c>
      <c r="L160" s="1" t="s">
        <v>335</v>
      </c>
      <c r="M160" s="1" t="s">
        <v>334</v>
      </c>
      <c r="N160" s="8">
        <v>136.80000000000001</v>
      </c>
      <c r="O160" s="1" t="s">
        <v>2</v>
      </c>
      <c r="P160" s="8">
        <v>136.80000000000001</v>
      </c>
      <c r="Q160" s="8">
        <v>0</v>
      </c>
      <c r="R160" s="1" t="s">
        <v>33</v>
      </c>
      <c r="S160" s="7">
        <v>12976.95</v>
      </c>
    </row>
    <row r="161" spans="1:19" x14ac:dyDescent="0.2">
      <c r="A161" s="1" t="s">
        <v>2171</v>
      </c>
      <c r="B161" s="1" t="s">
        <v>15</v>
      </c>
      <c r="C161" s="10">
        <v>45355</v>
      </c>
      <c r="D161" s="1" t="s">
        <v>2170</v>
      </c>
      <c r="E161" s="1" t="s">
        <v>2169</v>
      </c>
      <c r="F161" s="1" t="s">
        <v>2157</v>
      </c>
      <c r="G161" s="1" t="s">
        <v>12</v>
      </c>
      <c r="H161" s="1" t="s">
        <v>11</v>
      </c>
      <c r="I161" s="1" t="s">
        <v>50</v>
      </c>
      <c r="J161" s="1" t="s">
        <v>9</v>
      </c>
      <c r="K161" s="1" t="s">
        <v>30</v>
      </c>
      <c r="L161" s="1" t="s">
        <v>1276</v>
      </c>
      <c r="M161" s="1" t="s">
        <v>1275</v>
      </c>
      <c r="N161" s="8">
        <v>99.84</v>
      </c>
      <c r="O161" s="1" t="s">
        <v>2</v>
      </c>
      <c r="P161" s="8">
        <v>0</v>
      </c>
      <c r="Q161" s="8">
        <v>99.84</v>
      </c>
      <c r="R161" s="1" t="s">
        <v>43</v>
      </c>
      <c r="S161" s="7">
        <v>4631.09</v>
      </c>
    </row>
    <row r="162" spans="1:19" x14ac:dyDescent="0.2">
      <c r="A162" s="1" t="s">
        <v>2168</v>
      </c>
      <c r="B162" s="1" t="s">
        <v>42</v>
      </c>
      <c r="C162" s="10">
        <v>45355</v>
      </c>
      <c r="D162" s="1" t="s">
        <v>473</v>
      </c>
      <c r="E162" s="1" t="s">
        <v>472</v>
      </c>
      <c r="F162" s="1" t="s">
        <v>2076</v>
      </c>
      <c r="G162" s="1" t="s">
        <v>39</v>
      </c>
      <c r="H162" s="1" t="s">
        <v>38</v>
      </c>
      <c r="I162" s="1" t="s">
        <v>0</v>
      </c>
      <c r="J162" s="1" t="s">
        <v>17</v>
      </c>
      <c r="K162" s="1" t="s">
        <v>49</v>
      </c>
      <c r="L162" s="1" t="s">
        <v>55</v>
      </c>
      <c r="M162" s="1" t="s">
        <v>54</v>
      </c>
      <c r="N162" s="9">
        <v>6732</v>
      </c>
      <c r="O162" s="1" t="s">
        <v>4</v>
      </c>
      <c r="P162" s="8">
        <v>6732</v>
      </c>
      <c r="Q162" s="8">
        <v>0</v>
      </c>
      <c r="R162" s="1" t="s">
        <v>46</v>
      </c>
      <c r="S162" s="7">
        <v>217.93</v>
      </c>
    </row>
    <row r="163" spans="1:19" x14ac:dyDescent="0.2">
      <c r="A163" s="1" t="s">
        <v>2168</v>
      </c>
      <c r="B163" s="1" t="s">
        <v>42</v>
      </c>
      <c r="C163" s="10">
        <v>45355</v>
      </c>
      <c r="D163" s="1" t="s">
        <v>473</v>
      </c>
      <c r="E163" s="1" t="s">
        <v>472</v>
      </c>
      <c r="F163" s="1" t="s">
        <v>2076</v>
      </c>
      <c r="G163" s="1" t="s">
        <v>39</v>
      </c>
      <c r="H163" s="1" t="s">
        <v>38</v>
      </c>
      <c r="I163" s="1" t="s">
        <v>0</v>
      </c>
      <c r="J163" s="1" t="s">
        <v>17</v>
      </c>
      <c r="K163" s="1" t="s">
        <v>49</v>
      </c>
      <c r="L163" s="1" t="s">
        <v>133</v>
      </c>
      <c r="M163" s="1" t="s">
        <v>132</v>
      </c>
      <c r="N163" s="9">
        <v>1440</v>
      </c>
      <c r="O163" s="1" t="s">
        <v>4</v>
      </c>
      <c r="P163" s="8">
        <v>1440</v>
      </c>
      <c r="Q163" s="8">
        <v>0</v>
      </c>
      <c r="R163" s="1" t="s">
        <v>46</v>
      </c>
      <c r="S163" s="7">
        <v>245.91</v>
      </c>
    </row>
    <row r="164" spans="1:19" x14ac:dyDescent="0.2">
      <c r="A164" s="1" t="s">
        <v>2164</v>
      </c>
      <c r="B164" s="1" t="s">
        <v>42</v>
      </c>
      <c r="C164" s="10">
        <v>45355</v>
      </c>
      <c r="D164" s="1" t="s">
        <v>1621</v>
      </c>
      <c r="E164" s="1" t="s">
        <v>1620</v>
      </c>
      <c r="F164" s="1" t="s">
        <v>2076</v>
      </c>
      <c r="G164" s="1" t="s">
        <v>39</v>
      </c>
      <c r="H164" s="1" t="s">
        <v>38</v>
      </c>
      <c r="I164" s="1" t="s">
        <v>0</v>
      </c>
      <c r="J164" s="1" t="s">
        <v>17</v>
      </c>
      <c r="K164" s="1" t="s">
        <v>49</v>
      </c>
      <c r="L164" s="1" t="s">
        <v>48</v>
      </c>
      <c r="M164" s="1" t="s">
        <v>47</v>
      </c>
      <c r="N164" s="9">
        <v>5760</v>
      </c>
      <c r="O164" s="1" t="s">
        <v>4</v>
      </c>
      <c r="P164" s="8">
        <v>5760</v>
      </c>
      <c r="Q164" s="8">
        <v>0</v>
      </c>
      <c r="R164" s="1" t="s">
        <v>93</v>
      </c>
      <c r="S164" s="7">
        <v>257.20999999999998</v>
      </c>
    </row>
    <row r="165" spans="1:19" x14ac:dyDescent="0.2">
      <c r="A165" s="1" t="s">
        <v>2163</v>
      </c>
      <c r="B165" s="1" t="s">
        <v>42</v>
      </c>
      <c r="C165" s="10">
        <v>45355</v>
      </c>
      <c r="D165" s="1" t="s">
        <v>101</v>
      </c>
      <c r="E165" s="1" t="s">
        <v>100</v>
      </c>
      <c r="F165" s="1" t="s">
        <v>2076</v>
      </c>
      <c r="G165" s="1" t="s">
        <v>39</v>
      </c>
      <c r="H165" s="1" t="s">
        <v>38</v>
      </c>
      <c r="I165" s="1" t="s">
        <v>0</v>
      </c>
      <c r="J165" s="1" t="s">
        <v>17</v>
      </c>
      <c r="K165" s="1" t="s">
        <v>49</v>
      </c>
      <c r="L165" s="1" t="s">
        <v>57</v>
      </c>
      <c r="M165" s="1" t="s">
        <v>56</v>
      </c>
      <c r="N165" s="9">
        <v>3960</v>
      </c>
      <c r="O165" s="1" t="s">
        <v>4</v>
      </c>
      <c r="P165" s="8">
        <v>3960</v>
      </c>
      <c r="Q165" s="8">
        <v>0</v>
      </c>
      <c r="R165" s="1" t="s">
        <v>93</v>
      </c>
      <c r="S165" s="7">
        <v>432.87</v>
      </c>
    </row>
    <row r="166" spans="1:19" x14ac:dyDescent="0.2">
      <c r="A166" s="1" t="s">
        <v>2162</v>
      </c>
      <c r="B166" s="1" t="s">
        <v>42</v>
      </c>
      <c r="C166" s="10">
        <v>45355</v>
      </c>
      <c r="D166" s="1" t="s">
        <v>95</v>
      </c>
      <c r="E166" s="1" t="s">
        <v>94</v>
      </c>
      <c r="F166" s="1" t="s">
        <v>2076</v>
      </c>
      <c r="G166" s="1" t="s">
        <v>39</v>
      </c>
      <c r="H166" s="1" t="s">
        <v>38</v>
      </c>
      <c r="I166" s="1" t="s">
        <v>0</v>
      </c>
      <c r="J166" s="1" t="s">
        <v>17</v>
      </c>
      <c r="K166" s="1" t="s">
        <v>49</v>
      </c>
      <c r="L166" s="1" t="s">
        <v>454</v>
      </c>
      <c r="M166" s="1" t="s">
        <v>453</v>
      </c>
      <c r="N166" s="9">
        <v>900</v>
      </c>
      <c r="O166" s="1" t="s">
        <v>4</v>
      </c>
      <c r="P166" s="8">
        <v>900</v>
      </c>
      <c r="Q166" s="8">
        <v>0</v>
      </c>
      <c r="R166" s="1" t="s">
        <v>93</v>
      </c>
      <c r="S166" s="7">
        <v>447.24</v>
      </c>
    </row>
    <row r="167" spans="1:19" x14ac:dyDescent="0.2">
      <c r="A167" s="1" t="s">
        <v>2162</v>
      </c>
      <c r="B167" s="1" t="s">
        <v>42</v>
      </c>
      <c r="C167" s="10">
        <v>45355</v>
      </c>
      <c r="D167" s="1" t="s">
        <v>95</v>
      </c>
      <c r="E167" s="1" t="s">
        <v>94</v>
      </c>
      <c r="F167" s="1" t="s">
        <v>2076</v>
      </c>
      <c r="G167" s="1" t="s">
        <v>39</v>
      </c>
      <c r="H167" s="1" t="s">
        <v>38</v>
      </c>
      <c r="I167" s="1" t="s">
        <v>0</v>
      </c>
      <c r="J167" s="1" t="s">
        <v>17</v>
      </c>
      <c r="K167" s="1" t="s">
        <v>49</v>
      </c>
      <c r="L167" s="1" t="s">
        <v>57</v>
      </c>
      <c r="M167" s="1" t="s">
        <v>56</v>
      </c>
      <c r="N167" s="9">
        <v>1800</v>
      </c>
      <c r="O167" s="1" t="s">
        <v>4</v>
      </c>
      <c r="P167" s="8">
        <v>1800</v>
      </c>
      <c r="Q167" s="8">
        <v>0</v>
      </c>
      <c r="R167" s="1" t="s">
        <v>93</v>
      </c>
      <c r="S167" s="7">
        <v>228.46</v>
      </c>
    </row>
    <row r="168" spans="1:19" x14ac:dyDescent="0.2">
      <c r="A168" s="1" t="s">
        <v>2162</v>
      </c>
      <c r="B168" s="1" t="s">
        <v>42</v>
      </c>
      <c r="C168" s="10">
        <v>45355</v>
      </c>
      <c r="D168" s="1" t="s">
        <v>95</v>
      </c>
      <c r="E168" s="1" t="s">
        <v>94</v>
      </c>
      <c r="F168" s="1" t="s">
        <v>2076</v>
      </c>
      <c r="G168" s="1" t="s">
        <v>39</v>
      </c>
      <c r="H168" s="1" t="s">
        <v>38</v>
      </c>
      <c r="I168" s="1" t="s">
        <v>0</v>
      </c>
      <c r="J168" s="1" t="s">
        <v>17</v>
      </c>
      <c r="K168" s="1" t="s">
        <v>49</v>
      </c>
      <c r="L168" s="1" t="s">
        <v>48</v>
      </c>
      <c r="M168" s="1" t="s">
        <v>47</v>
      </c>
      <c r="N168" s="9">
        <v>2880</v>
      </c>
      <c r="O168" s="1" t="s">
        <v>4</v>
      </c>
      <c r="P168" s="8">
        <v>2880</v>
      </c>
      <c r="Q168" s="8">
        <v>0</v>
      </c>
      <c r="R168" s="1" t="s">
        <v>93</v>
      </c>
      <c r="S168" s="7">
        <v>168.67</v>
      </c>
    </row>
    <row r="169" spans="1:19" x14ac:dyDescent="0.2">
      <c r="A169" s="1" t="s">
        <v>2161</v>
      </c>
      <c r="B169" s="1" t="s">
        <v>15</v>
      </c>
      <c r="C169" s="10">
        <v>45355</v>
      </c>
      <c r="D169" s="1" t="s">
        <v>92</v>
      </c>
      <c r="E169" s="1" t="s">
        <v>91</v>
      </c>
      <c r="F169" s="1" t="s">
        <v>2076</v>
      </c>
      <c r="G169" s="1" t="s">
        <v>39</v>
      </c>
      <c r="H169" s="1" t="s">
        <v>38</v>
      </c>
      <c r="I169" s="1" t="s">
        <v>50</v>
      </c>
      <c r="J169" s="1" t="s">
        <v>17</v>
      </c>
      <c r="K169" s="1" t="s">
        <v>49</v>
      </c>
      <c r="L169" s="1" t="s">
        <v>57</v>
      </c>
      <c r="M169" s="1" t="s">
        <v>56</v>
      </c>
      <c r="N169" s="9">
        <v>3240</v>
      </c>
      <c r="O169" s="1" t="s">
        <v>4</v>
      </c>
      <c r="P169" s="8">
        <v>3240</v>
      </c>
      <c r="Q169" s="8">
        <v>0</v>
      </c>
      <c r="R169" s="1" t="s">
        <v>46</v>
      </c>
      <c r="S169" s="7">
        <v>327.45</v>
      </c>
    </row>
    <row r="170" spans="1:19" x14ac:dyDescent="0.2">
      <c r="A170" s="1" t="s">
        <v>2161</v>
      </c>
      <c r="B170" s="1" t="s">
        <v>15</v>
      </c>
      <c r="C170" s="10">
        <v>45355</v>
      </c>
      <c r="D170" s="1" t="s">
        <v>92</v>
      </c>
      <c r="E170" s="1" t="s">
        <v>91</v>
      </c>
      <c r="F170" s="1" t="s">
        <v>2076</v>
      </c>
      <c r="G170" s="1" t="s">
        <v>39</v>
      </c>
      <c r="H170" s="1" t="s">
        <v>38</v>
      </c>
      <c r="I170" s="1" t="s">
        <v>50</v>
      </c>
      <c r="J170" s="1" t="s">
        <v>17</v>
      </c>
      <c r="K170" s="1" t="s">
        <v>49</v>
      </c>
      <c r="L170" s="1" t="s">
        <v>48</v>
      </c>
      <c r="M170" s="1" t="s">
        <v>47</v>
      </c>
      <c r="N170" s="9">
        <v>5184</v>
      </c>
      <c r="O170" s="1" t="s">
        <v>4</v>
      </c>
      <c r="P170" s="8">
        <v>5184</v>
      </c>
      <c r="Q170" s="8">
        <v>0</v>
      </c>
      <c r="R170" s="1" t="s">
        <v>46</v>
      </c>
      <c r="S170" s="7">
        <v>241.77</v>
      </c>
    </row>
    <row r="171" spans="1:19" x14ac:dyDescent="0.2">
      <c r="A171" s="1" t="s">
        <v>2160</v>
      </c>
      <c r="B171" s="1" t="s">
        <v>15</v>
      </c>
      <c r="C171" s="10">
        <v>45355</v>
      </c>
      <c r="D171" s="1" t="s">
        <v>92</v>
      </c>
      <c r="E171" s="1" t="s">
        <v>91</v>
      </c>
      <c r="F171" s="1" t="s">
        <v>2076</v>
      </c>
      <c r="G171" s="1" t="s">
        <v>39</v>
      </c>
      <c r="H171" s="1" t="s">
        <v>38</v>
      </c>
      <c r="I171" s="1" t="s">
        <v>50</v>
      </c>
      <c r="J171" s="1" t="s">
        <v>17</v>
      </c>
      <c r="K171" s="1" t="s">
        <v>49</v>
      </c>
      <c r="L171" s="1" t="s">
        <v>48</v>
      </c>
      <c r="M171" s="1" t="s">
        <v>47</v>
      </c>
      <c r="N171" s="9">
        <v>4320</v>
      </c>
      <c r="O171" s="1" t="s">
        <v>4</v>
      </c>
      <c r="P171" s="8">
        <v>4320</v>
      </c>
      <c r="Q171" s="8">
        <v>0</v>
      </c>
      <c r="R171" s="1" t="s">
        <v>46</v>
      </c>
      <c r="S171" s="7">
        <v>241.77</v>
      </c>
    </row>
    <row r="172" spans="1:19" x14ac:dyDescent="0.2">
      <c r="A172" s="1" t="s">
        <v>2160</v>
      </c>
      <c r="B172" s="1" t="s">
        <v>15</v>
      </c>
      <c r="C172" s="10">
        <v>45355</v>
      </c>
      <c r="D172" s="1" t="s">
        <v>92</v>
      </c>
      <c r="E172" s="1" t="s">
        <v>91</v>
      </c>
      <c r="F172" s="1" t="s">
        <v>2076</v>
      </c>
      <c r="G172" s="1" t="s">
        <v>39</v>
      </c>
      <c r="H172" s="1" t="s">
        <v>38</v>
      </c>
      <c r="I172" s="1" t="s">
        <v>50</v>
      </c>
      <c r="J172" s="1" t="s">
        <v>17</v>
      </c>
      <c r="K172" s="1" t="s">
        <v>49</v>
      </c>
      <c r="L172" s="1" t="s">
        <v>57</v>
      </c>
      <c r="M172" s="1" t="s">
        <v>56</v>
      </c>
      <c r="N172" s="9">
        <v>2700</v>
      </c>
      <c r="O172" s="1" t="s">
        <v>4</v>
      </c>
      <c r="P172" s="8">
        <v>2700</v>
      </c>
      <c r="Q172" s="8">
        <v>0</v>
      </c>
      <c r="R172" s="1" t="s">
        <v>46</v>
      </c>
      <c r="S172" s="7">
        <v>327.45</v>
      </c>
    </row>
    <row r="173" spans="1:19" x14ac:dyDescent="0.2">
      <c r="A173" s="1" t="s">
        <v>2159</v>
      </c>
      <c r="B173" s="1" t="s">
        <v>15</v>
      </c>
      <c r="C173" s="10">
        <v>45355</v>
      </c>
      <c r="D173" s="1" t="s">
        <v>1471</v>
      </c>
      <c r="E173" s="1" t="s">
        <v>1470</v>
      </c>
      <c r="F173" s="1" t="s">
        <v>2157</v>
      </c>
      <c r="G173" s="1" t="s">
        <v>39</v>
      </c>
      <c r="H173" s="1" t="s">
        <v>38</v>
      </c>
      <c r="I173" s="1" t="s">
        <v>50</v>
      </c>
      <c r="J173" s="1" t="s">
        <v>17</v>
      </c>
      <c r="K173" s="1" t="s">
        <v>39</v>
      </c>
      <c r="L173" s="1" t="s">
        <v>1772</v>
      </c>
      <c r="M173" s="1" t="s">
        <v>1771</v>
      </c>
      <c r="N173" s="8">
        <v>131.19999999999999</v>
      </c>
      <c r="O173" s="1" t="s">
        <v>2</v>
      </c>
      <c r="P173" s="8">
        <v>131.19999999999999</v>
      </c>
      <c r="Q173" s="8">
        <v>0</v>
      </c>
      <c r="R173" s="1" t="s">
        <v>46</v>
      </c>
      <c r="S173" s="7">
        <v>4653.24</v>
      </c>
    </row>
    <row r="174" spans="1:19" x14ac:dyDescent="0.2">
      <c r="A174" s="1" t="s">
        <v>2158</v>
      </c>
      <c r="B174" s="1" t="s">
        <v>15</v>
      </c>
      <c r="C174" s="10">
        <v>45355</v>
      </c>
      <c r="D174" s="1" t="s">
        <v>1471</v>
      </c>
      <c r="E174" s="1" t="s">
        <v>1470</v>
      </c>
      <c r="F174" s="1" t="s">
        <v>2157</v>
      </c>
      <c r="G174" s="1" t="s">
        <v>12</v>
      </c>
      <c r="H174" s="1" t="s">
        <v>11</v>
      </c>
      <c r="I174" s="1" t="s">
        <v>50</v>
      </c>
      <c r="J174" s="1" t="s">
        <v>9</v>
      </c>
      <c r="K174" s="1" t="s">
        <v>8</v>
      </c>
      <c r="L174" s="1" t="s">
        <v>983</v>
      </c>
      <c r="M174" s="1" t="s">
        <v>982</v>
      </c>
      <c r="N174" s="8">
        <v>98.4</v>
      </c>
      <c r="O174" s="1" t="s">
        <v>2</v>
      </c>
      <c r="P174" s="8">
        <v>98.4</v>
      </c>
      <c r="Q174" s="8">
        <v>0</v>
      </c>
      <c r="R174" s="1" t="s">
        <v>46</v>
      </c>
      <c r="S174" s="7">
        <v>4722.21</v>
      </c>
    </row>
    <row r="175" spans="1:19" x14ac:dyDescent="0.2">
      <c r="A175" s="1" t="s">
        <v>2158</v>
      </c>
      <c r="B175" s="1" t="s">
        <v>15</v>
      </c>
      <c r="C175" s="10">
        <v>45355</v>
      </c>
      <c r="D175" s="1" t="s">
        <v>1471</v>
      </c>
      <c r="E175" s="1" t="s">
        <v>1470</v>
      </c>
      <c r="F175" s="1" t="s">
        <v>2157</v>
      </c>
      <c r="G175" s="1" t="s">
        <v>12</v>
      </c>
      <c r="H175" s="1" t="s">
        <v>11</v>
      </c>
      <c r="I175" s="1" t="s">
        <v>50</v>
      </c>
      <c r="J175" s="1" t="s">
        <v>9</v>
      </c>
      <c r="K175" s="1" t="s">
        <v>30</v>
      </c>
      <c r="L175" s="1" t="s">
        <v>203</v>
      </c>
      <c r="M175" s="1" t="s">
        <v>202</v>
      </c>
      <c r="N175" s="8">
        <v>193.92</v>
      </c>
      <c r="O175" s="1" t="s">
        <v>2</v>
      </c>
      <c r="P175" s="8">
        <v>193.92</v>
      </c>
      <c r="Q175" s="8">
        <v>0</v>
      </c>
      <c r="R175" s="1" t="s">
        <v>46</v>
      </c>
      <c r="S175" s="7">
        <v>3455.22</v>
      </c>
    </row>
    <row r="176" spans="1:19" x14ac:dyDescent="0.2">
      <c r="A176" s="1" t="s">
        <v>2158</v>
      </c>
      <c r="B176" s="1" t="s">
        <v>15</v>
      </c>
      <c r="C176" s="10">
        <v>45355</v>
      </c>
      <c r="D176" s="1" t="s">
        <v>1471</v>
      </c>
      <c r="E176" s="1" t="s">
        <v>1470</v>
      </c>
      <c r="F176" s="1" t="s">
        <v>2157</v>
      </c>
      <c r="G176" s="1" t="s">
        <v>12</v>
      </c>
      <c r="H176" s="1" t="s">
        <v>11</v>
      </c>
      <c r="I176" s="1" t="s">
        <v>50</v>
      </c>
      <c r="J176" s="1" t="s">
        <v>9</v>
      </c>
      <c r="K176" s="1" t="s">
        <v>30</v>
      </c>
      <c r="L176" s="1" t="s">
        <v>69</v>
      </c>
      <c r="M176" s="1" t="s">
        <v>68</v>
      </c>
      <c r="N176" s="8">
        <v>193.92</v>
      </c>
      <c r="O176" s="1" t="s">
        <v>2</v>
      </c>
      <c r="P176" s="8">
        <v>193.92</v>
      </c>
      <c r="Q176" s="8">
        <v>0</v>
      </c>
      <c r="R176" s="1" t="s">
        <v>46</v>
      </c>
      <c r="S176" s="7">
        <v>3771.18</v>
      </c>
    </row>
    <row r="177" spans="1:19" x14ac:dyDescent="0.2">
      <c r="A177" s="1" t="s">
        <v>2156</v>
      </c>
      <c r="B177" s="1" t="s">
        <v>42</v>
      </c>
      <c r="C177" s="10">
        <v>45355</v>
      </c>
      <c r="D177" s="1" t="s">
        <v>2154</v>
      </c>
      <c r="E177" s="1" t="s">
        <v>2153</v>
      </c>
      <c r="F177" s="1" t="s">
        <v>2089</v>
      </c>
      <c r="G177" s="1" t="s">
        <v>39</v>
      </c>
      <c r="H177" s="1" t="s">
        <v>38</v>
      </c>
      <c r="I177" s="1" t="s">
        <v>0</v>
      </c>
      <c r="J177" s="1" t="s">
        <v>37</v>
      </c>
      <c r="K177" s="1" t="s">
        <v>36</v>
      </c>
      <c r="L177" s="1" t="s">
        <v>207</v>
      </c>
      <c r="M177" s="1" t="s">
        <v>206</v>
      </c>
      <c r="N177" s="9">
        <v>1710</v>
      </c>
      <c r="O177" s="1" t="s">
        <v>4</v>
      </c>
      <c r="P177" s="8">
        <v>1710</v>
      </c>
      <c r="Q177" s="8">
        <v>0</v>
      </c>
      <c r="R177" s="1" t="s">
        <v>125</v>
      </c>
      <c r="S177" s="7">
        <v>339.8</v>
      </c>
    </row>
    <row r="178" spans="1:19" x14ac:dyDescent="0.2">
      <c r="A178" s="1" t="s">
        <v>2156</v>
      </c>
      <c r="B178" s="1" t="s">
        <v>42</v>
      </c>
      <c r="C178" s="10">
        <v>45355</v>
      </c>
      <c r="D178" s="1" t="s">
        <v>2154</v>
      </c>
      <c r="E178" s="1" t="s">
        <v>2153</v>
      </c>
      <c r="F178" s="1" t="s">
        <v>2089</v>
      </c>
      <c r="G178" s="1" t="s">
        <v>39</v>
      </c>
      <c r="H178" s="1" t="s">
        <v>38</v>
      </c>
      <c r="I178" s="1" t="s">
        <v>0</v>
      </c>
      <c r="J178" s="1" t="s">
        <v>37</v>
      </c>
      <c r="K178" s="1" t="s">
        <v>36</v>
      </c>
      <c r="L178" s="1" t="s">
        <v>207</v>
      </c>
      <c r="M178" s="1" t="s">
        <v>206</v>
      </c>
      <c r="N178" s="9">
        <v>29</v>
      </c>
      <c r="O178" s="1" t="s">
        <v>4</v>
      </c>
      <c r="P178" s="8">
        <v>29</v>
      </c>
      <c r="Q178" s="8">
        <v>0</v>
      </c>
      <c r="R178" s="1" t="s">
        <v>125</v>
      </c>
      <c r="S178" s="7">
        <v>339.8</v>
      </c>
    </row>
    <row r="179" spans="1:19" x14ac:dyDescent="0.2">
      <c r="A179" s="1" t="s">
        <v>2155</v>
      </c>
      <c r="B179" s="1" t="s">
        <v>42</v>
      </c>
      <c r="C179" s="10">
        <v>45355</v>
      </c>
      <c r="D179" s="1" t="s">
        <v>2154</v>
      </c>
      <c r="E179" s="1" t="s">
        <v>2153</v>
      </c>
      <c r="F179" s="1" t="s">
        <v>2089</v>
      </c>
      <c r="G179" s="1" t="s">
        <v>39</v>
      </c>
      <c r="H179" s="1" t="s">
        <v>38</v>
      </c>
      <c r="I179" s="1" t="s">
        <v>0</v>
      </c>
      <c r="J179" s="1" t="s">
        <v>37</v>
      </c>
      <c r="K179" s="1" t="s">
        <v>36</v>
      </c>
      <c r="L179" s="1" t="s">
        <v>207</v>
      </c>
      <c r="M179" s="1" t="s">
        <v>206</v>
      </c>
      <c r="N179" s="9">
        <v>2160</v>
      </c>
      <c r="O179" s="1" t="s">
        <v>4</v>
      </c>
      <c r="P179" s="8">
        <v>2160</v>
      </c>
      <c r="Q179" s="8">
        <v>0</v>
      </c>
      <c r="R179" s="1" t="s">
        <v>125</v>
      </c>
      <c r="S179" s="7">
        <v>339.8</v>
      </c>
    </row>
    <row r="180" spans="1:19" x14ac:dyDescent="0.2">
      <c r="A180" s="1" t="s">
        <v>2155</v>
      </c>
      <c r="B180" s="1" t="s">
        <v>42</v>
      </c>
      <c r="C180" s="10">
        <v>45355</v>
      </c>
      <c r="D180" s="1" t="s">
        <v>2154</v>
      </c>
      <c r="E180" s="1" t="s">
        <v>2153</v>
      </c>
      <c r="F180" s="1" t="s">
        <v>2089</v>
      </c>
      <c r="G180" s="1" t="s">
        <v>39</v>
      </c>
      <c r="H180" s="1" t="s">
        <v>38</v>
      </c>
      <c r="I180" s="1" t="s">
        <v>0</v>
      </c>
      <c r="J180" s="1" t="s">
        <v>37</v>
      </c>
      <c r="K180" s="1" t="s">
        <v>36</v>
      </c>
      <c r="L180" s="1" t="s">
        <v>207</v>
      </c>
      <c r="M180" s="1" t="s">
        <v>206</v>
      </c>
      <c r="N180" s="9">
        <v>61</v>
      </c>
      <c r="O180" s="1" t="s">
        <v>4</v>
      </c>
      <c r="P180" s="8">
        <v>61</v>
      </c>
      <c r="Q180" s="8">
        <v>0</v>
      </c>
      <c r="R180" s="1" t="s">
        <v>125</v>
      </c>
      <c r="S180" s="7">
        <v>339.8</v>
      </c>
    </row>
    <row r="181" spans="1:19" x14ac:dyDescent="0.2">
      <c r="A181" s="1" t="s">
        <v>2152</v>
      </c>
      <c r="B181" s="1" t="s">
        <v>42</v>
      </c>
      <c r="C181" s="10">
        <v>45355</v>
      </c>
      <c r="D181" s="1" t="s">
        <v>192</v>
      </c>
      <c r="E181" s="1" t="s">
        <v>191</v>
      </c>
      <c r="F181" s="1" t="s">
        <v>2089</v>
      </c>
      <c r="G181" s="1" t="s">
        <v>39</v>
      </c>
      <c r="H181" s="1" t="s">
        <v>38</v>
      </c>
      <c r="I181" s="1" t="s">
        <v>50</v>
      </c>
      <c r="J181" s="1" t="s">
        <v>37</v>
      </c>
      <c r="K181" s="1" t="s">
        <v>36</v>
      </c>
      <c r="L181" s="1" t="s">
        <v>86</v>
      </c>
      <c r="M181" s="1" t="s">
        <v>85</v>
      </c>
      <c r="N181" s="9">
        <v>7920</v>
      </c>
      <c r="O181" s="1" t="s">
        <v>4</v>
      </c>
      <c r="P181" s="8">
        <v>7920</v>
      </c>
      <c r="Q181" s="8">
        <v>0</v>
      </c>
      <c r="R181" s="1" t="s">
        <v>144</v>
      </c>
      <c r="S181" s="7">
        <v>208.79</v>
      </c>
    </row>
    <row r="182" spans="1:19" x14ac:dyDescent="0.2">
      <c r="A182" s="1" t="s">
        <v>2152</v>
      </c>
      <c r="B182" s="1" t="s">
        <v>42</v>
      </c>
      <c r="C182" s="10">
        <v>45355</v>
      </c>
      <c r="D182" s="1" t="s">
        <v>192</v>
      </c>
      <c r="E182" s="1" t="s">
        <v>191</v>
      </c>
      <c r="F182" s="1" t="s">
        <v>2089</v>
      </c>
      <c r="G182" s="1" t="s">
        <v>39</v>
      </c>
      <c r="H182" s="1" t="s">
        <v>38</v>
      </c>
      <c r="I182" s="1" t="s">
        <v>50</v>
      </c>
      <c r="J182" s="1" t="s">
        <v>37</v>
      </c>
      <c r="K182" s="1" t="s">
        <v>36</v>
      </c>
      <c r="L182" s="1" t="s">
        <v>88</v>
      </c>
      <c r="M182" s="1" t="s">
        <v>87</v>
      </c>
      <c r="N182" s="9">
        <v>6336</v>
      </c>
      <c r="O182" s="1" t="s">
        <v>4</v>
      </c>
      <c r="P182" s="8">
        <v>6336</v>
      </c>
      <c r="Q182" s="8">
        <v>0</v>
      </c>
      <c r="R182" s="1" t="s">
        <v>144</v>
      </c>
      <c r="S182" s="7">
        <v>245.88</v>
      </c>
    </row>
    <row r="183" spans="1:19" x14ac:dyDescent="0.2">
      <c r="A183" s="1" t="s">
        <v>2151</v>
      </c>
      <c r="B183" s="1" t="s">
        <v>15</v>
      </c>
      <c r="C183" s="10">
        <v>45355</v>
      </c>
      <c r="D183" s="1" t="s">
        <v>2150</v>
      </c>
      <c r="E183" s="1" t="s">
        <v>2149</v>
      </c>
      <c r="F183" s="1" t="s">
        <v>2140</v>
      </c>
      <c r="G183" s="1" t="s">
        <v>12</v>
      </c>
      <c r="H183" s="1" t="s">
        <v>11</v>
      </c>
      <c r="I183" s="1" t="s">
        <v>50</v>
      </c>
      <c r="J183" s="1" t="s">
        <v>17</v>
      </c>
      <c r="K183" s="1" t="s">
        <v>16</v>
      </c>
      <c r="L183" s="1" t="s">
        <v>1373</v>
      </c>
      <c r="M183" s="1" t="s">
        <v>1372</v>
      </c>
      <c r="N183" s="8">
        <v>655.20000000000005</v>
      </c>
      <c r="O183" s="1" t="s">
        <v>2</v>
      </c>
      <c r="P183" s="8">
        <v>655.20000000000005</v>
      </c>
      <c r="Q183" s="8">
        <v>0</v>
      </c>
      <c r="R183" s="1" t="s">
        <v>144</v>
      </c>
      <c r="S183" s="7">
        <v>9606.65</v>
      </c>
    </row>
    <row r="184" spans="1:19" x14ac:dyDescent="0.2">
      <c r="A184" s="1" t="s">
        <v>2146</v>
      </c>
      <c r="B184" s="1" t="s">
        <v>15</v>
      </c>
      <c r="C184" s="10">
        <v>45355</v>
      </c>
      <c r="D184" s="1" t="s">
        <v>192</v>
      </c>
      <c r="E184" s="1" t="s">
        <v>191</v>
      </c>
      <c r="F184" s="1" t="s">
        <v>2145</v>
      </c>
      <c r="G184" s="1" t="s">
        <v>12</v>
      </c>
      <c r="H184" s="1" t="s">
        <v>11</v>
      </c>
      <c r="I184" s="1" t="s">
        <v>50</v>
      </c>
      <c r="J184" s="1" t="s">
        <v>17</v>
      </c>
      <c r="K184" s="1" t="s">
        <v>16</v>
      </c>
      <c r="L184" s="1" t="s">
        <v>558</v>
      </c>
      <c r="M184" s="1" t="s">
        <v>557</v>
      </c>
      <c r="N184" s="8">
        <v>50.4</v>
      </c>
      <c r="O184" s="1" t="s">
        <v>2</v>
      </c>
      <c r="P184" s="8">
        <v>50.4</v>
      </c>
      <c r="Q184" s="8">
        <v>0</v>
      </c>
      <c r="R184" s="1" t="s">
        <v>144</v>
      </c>
      <c r="S184" s="7">
        <v>9606.66</v>
      </c>
    </row>
    <row r="185" spans="1:19" x14ac:dyDescent="0.2">
      <c r="A185" s="1" t="s">
        <v>2146</v>
      </c>
      <c r="B185" s="1" t="s">
        <v>15</v>
      </c>
      <c r="C185" s="10">
        <v>45355</v>
      </c>
      <c r="D185" s="1" t="s">
        <v>192</v>
      </c>
      <c r="E185" s="1" t="s">
        <v>191</v>
      </c>
      <c r="F185" s="1" t="s">
        <v>2145</v>
      </c>
      <c r="G185" s="1" t="s">
        <v>12</v>
      </c>
      <c r="H185" s="1" t="s">
        <v>11</v>
      </c>
      <c r="I185" s="1" t="s">
        <v>50</v>
      </c>
      <c r="J185" s="1" t="s">
        <v>17</v>
      </c>
      <c r="K185" s="1" t="s">
        <v>16</v>
      </c>
      <c r="L185" s="1" t="s">
        <v>2148</v>
      </c>
      <c r="M185" s="1" t="s">
        <v>2147</v>
      </c>
      <c r="N185" s="8">
        <v>104.4</v>
      </c>
      <c r="O185" s="1" t="s">
        <v>2</v>
      </c>
      <c r="P185" s="8">
        <v>104.4</v>
      </c>
      <c r="Q185" s="8">
        <v>0</v>
      </c>
      <c r="R185" s="1" t="s">
        <v>144</v>
      </c>
      <c r="S185" s="7">
        <v>8060.9</v>
      </c>
    </row>
    <row r="186" spans="1:19" x14ac:dyDescent="0.2">
      <c r="A186" s="1" t="s">
        <v>2146</v>
      </c>
      <c r="B186" s="1" t="s">
        <v>15</v>
      </c>
      <c r="C186" s="10">
        <v>45355</v>
      </c>
      <c r="D186" s="1" t="s">
        <v>192</v>
      </c>
      <c r="E186" s="1" t="s">
        <v>191</v>
      </c>
      <c r="F186" s="1" t="s">
        <v>2145</v>
      </c>
      <c r="G186" s="1" t="s">
        <v>12</v>
      </c>
      <c r="H186" s="1" t="s">
        <v>11</v>
      </c>
      <c r="I186" s="1" t="s">
        <v>50</v>
      </c>
      <c r="J186" s="1" t="s">
        <v>17</v>
      </c>
      <c r="K186" s="1" t="s">
        <v>16</v>
      </c>
      <c r="L186" s="1" t="s">
        <v>895</v>
      </c>
      <c r="M186" s="1" t="s">
        <v>894</v>
      </c>
      <c r="N186" s="8">
        <v>48.6</v>
      </c>
      <c r="O186" s="1" t="s">
        <v>2</v>
      </c>
      <c r="P186" s="8">
        <v>48.6</v>
      </c>
      <c r="Q186" s="8">
        <v>0</v>
      </c>
      <c r="R186" s="1" t="s">
        <v>144</v>
      </c>
      <c r="S186" s="7">
        <v>11215.62</v>
      </c>
    </row>
    <row r="187" spans="1:19" x14ac:dyDescent="0.2">
      <c r="A187" s="1" t="s">
        <v>2146</v>
      </c>
      <c r="B187" s="1" t="s">
        <v>15</v>
      </c>
      <c r="C187" s="10">
        <v>45355</v>
      </c>
      <c r="D187" s="1" t="s">
        <v>192</v>
      </c>
      <c r="E187" s="1" t="s">
        <v>191</v>
      </c>
      <c r="F187" s="1" t="s">
        <v>2145</v>
      </c>
      <c r="G187" s="1" t="s">
        <v>12</v>
      </c>
      <c r="H187" s="1" t="s">
        <v>11</v>
      </c>
      <c r="I187" s="1" t="s">
        <v>50</v>
      </c>
      <c r="J187" s="1" t="s">
        <v>17</v>
      </c>
      <c r="K187" s="1" t="s">
        <v>16</v>
      </c>
      <c r="L187" s="1" t="s">
        <v>677</v>
      </c>
      <c r="M187" s="1" t="s">
        <v>676</v>
      </c>
      <c r="N187" s="8">
        <v>208.8</v>
      </c>
      <c r="O187" s="1" t="s">
        <v>2</v>
      </c>
      <c r="P187" s="8">
        <v>208.8</v>
      </c>
      <c r="Q187" s="8">
        <v>0</v>
      </c>
      <c r="R187" s="1" t="s">
        <v>144</v>
      </c>
      <c r="S187" s="7">
        <v>7209.02</v>
      </c>
    </row>
    <row r="188" spans="1:19" x14ac:dyDescent="0.2">
      <c r="A188" s="1" t="s">
        <v>2146</v>
      </c>
      <c r="B188" s="1" t="s">
        <v>15</v>
      </c>
      <c r="C188" s="10">
        <v>45355</v>
      </c>
      <c r="D188" s="1" t="s">
        <v>192</v>
      </c>
      <c r="E188" s="1" t="s">
        <v>191</v>
      </c>
      <c r="F188" s="1" t="s">
        <v>2145</v>
      </c>
      <c r="G188" s="1" t="s">
        <v>12</v>
      </c>
      <c r="H188" s="1" t="s">
        <v>11</v>
      </c>
      <c r="I188" s="1" t="s">
        <v>50</v>
      </c>
      <c r="J188" s="1" t="s">
        <v>17</v>
      </c>
      <c r="K188" s="1" t="s">
        <v>16</v>
      </c>
      <c r="L188" s="1" t="s">
        <v>27</v>
      </c>
      <c r="M188" s="1" t="s">
        <v>26</v>
      </c>
      <c r="N188" s="8">
        <v>313.2</v>
      </c>
      <c r="O188" s="1" t="s">
        <v>2</v>
      </c>
      <c r="P188" s="8">
        <v>313.2</v>
      </c>
      <c r="Q188" s="8">
        <v>0</v>
      </c>
      <c r="R188" s="1" t="s">
        <v>144</v>
      </c>
      <c r="S188" s="7">
        <v>7209.02</v>
      </c>
    </row>
    <row r="189" spans="1:19" x14ac:dyDescent="0.2">
      <c r="A189" s="1" t="s">
        <v>2146</v>
      </c>
      <c r="B189" s="1" t="s">
        <v>15</v>
      </c>
      <c r="C189" s="10">
        <v>45355</v>
      </c>
      <c r="D189" s="1" t="s">
        <v>192</v>
      </c>
      <c r="E189" s="1" t="s">
        <v>191</v>
      </c>
      <c r="F189" s="1" t="s">
        <v>2145</v>
      </c>
      <c r="G189" s="1" t="s">
        <v>12</v>
      </c>
      <c r="H189" s="1" t="s">
        <v>11</v>
      </c>
      <c r="I189" s="1" t="s">
        <v>50</v>
      </c>
      <c r="J189" s="1" t="s">
        <v>17</v>
      </c>
      <c r="K189" s="1" t="s">
        <v>16</v>
      </c>
      <c r="L189" s="1" t="s">
        <v>891</v>
      </c>
      <c r="M189" s="1" t="s">
        <v>890</v>
      </c>
      <c r="N189" s="8">
        <v>104.4</v>
      </c>
      <c r="O189" s="1" t="s">
        <v>2</v>
      </c>
      <c r="P189" s="8">
        <v>104.4</v>
      </c>
      <c r="Q189" s="8">
        <v>0</v>
      </c>
      <c r="R189" s="1" t="s">
        <v>144</v>
      </c>
      <c r="S189" s="7">
        <v>7209.02</v>
      </c>
    </row>
    <row r="190" spans="1:19" x14ac:dyDescent="0.2">
      <c r="A190" s="1" t="s">
        <v>2146</v>
      </c>
      <c r="B190" s="1" t="s">
        <v>15</v>
      </c>
      <c r="C190" s="10">
        <v>45355</v>
      </c>
      <c r="D190" s="1" t="s">
        <v>192</v>
      </c>
      <c r="E190" s="1" t="s">
        <v>191</v>
      </c>
      <c r="F190" s="1" t="s">
        <v>2145</v>
      </c>
      <c r="G190" s="1" t="s">
        <v>12</v>
      </c>
      <c r="H190" s="1" t="s">
        <v>11</v>
      </c>
      <c r="I190" s="1" t="s">
        <v>50</v>
      </c>
      <c r="J190" s="1" t="s">
        <v>17</v>
      </c>
      <c r="K190" s="1" t="s">
        <v>16</v>
      </c>
      <c r="L190" s="1" t="s">
        <v>893</v>
      </c>
      <c r="M190" s="1" t="s">
        <v>892</v>
      </c>
      <c r="N190" s="8">
        <v>208.8</v>
      </c>
      <c r="O190" s="1" t="s">
        <v>2</v>
      </c>
      <c r="P190" s="8">
        <v>208.8</v>
      </c>
      <c r="Q190" s="8">
        <v>0</v>
      </c>
      <c r="R190" s="1" t="s">
        <v>144</v>
      </c>
      <c r="S190" s="7">
        <v>7209.02</v>
      </c>
    </row>
    <row r="191" spans="1:19" x14ac:dyDescent="0.2">
      <c r="A191" s="1" t="s">
        <v>2146</v>
      </c>
      <c r="B191" s="1" t="s">
        <v>15</v>
      </c>
      <c r="C191" s="10">
        <v>45355</v>
      </c>
      <c r="D191" s="1" t="s">
        <v>192</v>
      </c>
      <c r="E191" s="1" t="s">
        <v>191</v>
      </c>
      <c r="F191" s="1" t="s">
        <v>2145</v>
      </c>
      <c r="G191" s="1" t="s">
        <v>12</v>
      </c>
      <c r="H191" s="1" t="s">
        <v>11</v>
      </c>
      <c r="I191" s="1" t="s">
        <v>50</v>
      </c>
      <c r="J191" s="1" t="s">
        <v>17</v>
      </c>
      <c r="K191" s="1" t="s">
        <v>16</v>
      </c>
      <c r="L191" s="1" t="s">
        <v>1396</v>
      </c>
      <c r="M191" s="1" t="s">
        <v>1395</v>
      </c>
      <c r="N191" s="8">
        <v>208.8</v>
      </c>
      <c r="O191" s="1" t="s">
        <v>2</v>
      </c>
      <c r="P191" s="8">
        <v>208.8</v>
      </c>
      <c r="Q191" s="8">
        <v>0</v>
      </c>
      <c r="R191" s="1" t="s">
        <v>144</v>
      </c>
      <c r="S191" s="7">
        <v>7209.02</v>
      </c>
    </row>
    <row r="192" spans="1:19" x14ac:dyDescent="0.2">
      <c r="A192" s="1" t="s">
        <v>2146</v>
      </c>
      <c r="B192" s="1" t="s">
        <v>15</v>
      </c>
      <c r="C192" s="10">
        <v>45355</v>
      </c>
      <c r="D192" s="1" t="s">
        <v>192</v>
      </c>
      <c r="E192" s="1" t="s">
        <v>191</v>
      </c>
      <c r="F192" s="1" t="s">
        <v>2145</v>
      </c>
      <c r="G192" s="1" t="s">
        <v>12</v>
      </c>
      <c r="H192" s="1" t="s">
        <v>11</v>
      </c>
      <c r="I192" s="1" t="s">
        <v>50</v>
      </c>
      <c r="J192" s="1" t="s">
        <v>17</v>
      </c>
      <c r="K192" s="1" t="s">
        <v>16</v>
      </c>
      <c r="L192" s="1" t="s">
        <v>889</v>
      </c>
      <c r="M192" s="1" t="s">
        <v>888</v>
      </c>
      <c r="N192" s="8">
        <v>104.4</v>
      </c>
      <c r="O192" s="1" t="s">
        <v>2</v>
      </c>
      <c r="P192" s="8">
        <v>104.4</v>
      </c>
      <c r="Q192" s="8">
        <v>0</v>
      </c>
      <c r="R192" s="1" t="s">
        <v>144</v>
      </c>
      <c r="S192" s="7">
        <v>7209.02</v>
      </c>
    </row>
    <row r="193" spans="1:19" x14ac:dyDescent="0.2">
      <c r="A193" s="1" t="s">
        <v>2146</v>
      </c>
      <c r="B193" s="1" t="s">
        <v>15</v>
      </c>
      <c r="C193" s="10">
        <v>45355</v>
      </c>
      <c r="D193" s="1" t="s">
        <v>192</v>
      </c>
      <c r="E193" s="1" t="s">
        <v>191</v>
      </c>
      <c r="F193" s="1" t="s">
        <v>2145</v>
      </c>
      <c r="G193" s="1" t="s">
        <v>12</v>
      </c>
      <c r="H193" s="1" t="s">
        <v>11</v>
      </c>
      <c r="I193" s="1" t="s">
        <v>50</v>
      </c>
      <c r="J193" s="1" t="s">
        <v>17</v>
      </c>
      <c r="K193" s="1" t="s">
        <v>16</v>
      </c>
      <c r="L193" s="1" t="s">
        <v>600</v>
      </c>
      <c r="M193" s="1" t="s">
        <v>599</v>
      </c>
      <c r="N193" s="9">
        <v>216</v>
      </c>
      <c r="O193" s="1" t="s">
        <v>2</v>
      </c>
      <c r="P193" s="8">
        <v>216</v>
      </c>
      <c r="Q193" s="8">
        <v>0</v>
      </c>
      <c r="R193" s="1" t="s">
        <v>144</v>
      </c>
      <c r="S193" s="7">
        <v>5964.32</v>
      </c>
    </row>
    <row r="194" spans="1:19" x14ac:dyDescent="0.2">
      <c r="A194" s="1" t="s">
        <v>2146</v>
      </c>
      <c r="B194" s="1" t="s">
        <v>15</v>
      </c>
      <c r="C194" s="10">
        <v>45355</v>
      </c>
      <c r="D194" s="1" t="s">
        <v>192</v>
      </c>
      <c r="E194" s="1" t="s">
        <v>191</v>
      </c>
      <c r="F194" s="1" t="s">
        <v>2145</v>
      </c>
      <c r="G194" s="1" t="s">
        <v>12</v>
      </c>
      <c r="H194" s="1" t="s">
        <v>11</v>
      </c>
      <c r="I194" s="1" t="s">
        <v>50</v>
      </c>
      <c r="J194" s="1" t="s">
        <v>17</v>
      </c>
      <c r="K194" s="1" t="s">
        <v>16</v>
      </c>
      <c r="L194" s="1" t="s">
        <v>1406</v>
      </c>
      <c r="M194" s="1" t="s">
        <v>1405</v>
      </c>
      <c r="N194" s="9">
        <v>54</v>
      </c>
      <c r="O194" s="1" t="s">
        <v>2</v>
      </c>
      <c r="P194" s="8">
        <v>54</v>
      </c>
      <c r="Q194" s="8">
        <v>0</v>
      </c>
      <c r="R194" s="1" t="s">
        <v>144</v>
      </c>
      <c r="S194" s="7">
        <v>6622.86</v>
      </c>
    </row>
    <row r="195" spans="1:19" x14ac:dyDescent="0.2">
      <c r="A195" s="1" t="s">
        <v>2146</v>
      </c>
      <c r="B195" s="1" t="s">
        <v>15</v>
      </c>
      <c r="C195" s="10">
        <v>45355</v>
      </c>
      <c r="D195" s="1" t="s">
        <v>192</v>
      </c>
      <c r="E195" s="1" t="s">
        <v>191</v>
      </c>
      <c r="F195" s="1" t="s">
        <v>2145</v>
      </c>
      <c r="G195" s="1" t="s">
        <v>12</v>
      </c>
      <c r="H195" s="1" t="s">
        <v>11</v>
      </c>
      <c r="I195" s="1" t="s">
        <v>50</v>
      </c>
      <c r="J195" s="1" t="s">
        <v>17</v>
      </c>
      <c r="K195" s="1" t="s">
        <v>16</v>
      </c>
      <c r="L195" s="1" t="s">
        <v>1958</v>
      </c>
      <c r="M195" s="1" t="s">
        <v>1957</v>
      </c>
      <c r="N195" s="9">
        <v>108</v>
      </c>
      <c r="O195" s="1" t="s">
        <v>2</v>
      </c>
      <c r="P195" s="8">
        <v>108</v>
      </c>
      <c r="Q195" s="8">
        <v>0</v>
      </c>
      <c r="R195" s="1" t="s">
        <v>144</v>
      </c>
      <c r="S195" s="7">
        <v>6622.86</v>
      </c>
    </row>
    <row r="196" spans="1:19" x14ac:dyDescent="0.2">
      <c r="A196" s="1" t="s">
        <v>2146</v>
      </c>
      <c r="B196" s="1" t="s">
        <v>15</v>
      </c>
      <c r="C196" s="10">
        <v>45355</v>
      </c>
      <c r="D196" s="1" t="s">
        <v>192</v>
      </c>
      <c r="E196" s="1" t="s">
        <v>191</v>
      </c>
      <c r="F196" s="1" t="s">
        <v>2145</v>
      </c>
      <c r="G196" s="1" t="s">
        <v>12</v>
      </c>
      <c r="H196" s="1" t="s">
        <v>11</v>
      </c>
      <c r="I196" s="1" t="s">
        <v>50</v>
      </c>
      <c r="J196" s="1" t="s">
        <v>17</v>
      </c>
      <c r="K196" s="1" t="s">
        <v>16</v>
      </c>
      <c r="L196" s="1" t="s">
        <v>209</v>
      </c>
      <c r="M196" s="1" t="s">
        <v>208</v>
      </c>
      <c r="N196" s="9">
        <v>216</v>
      </c>
      <c r="O196" s="1" t="s">
        <v>2</v>
      </c>
      <c r="P196" s="8">
        <v>216</v>
      </c>
      <c r="Q196" s="8">
        <v>0</v>
      </c>
      <c r="R196" s="1" t="s">
        <v>144</v>
      </c>
      <c r="S196" s="7">
        <v>5964.32</v>
      </c>
    </row>
    <row r="197" spans="1:19" x14ac:dyDescent="0.2">
      <c r="A197" s="1" t="s">
        <v>2144</v>
      </c>
      <c r="B197" s="1" t="s">
        <v>15</v>
      </c>
      <c r="C197" s="10">
        <v>45355</v>
      </c>
      <c r="D197" s="1" t="s">
        <v>110</v>
      </c>
      <c r="E197" s="1" t="s">
        <v>109</v>
      </c>
      <c r="F197" s="1" t="s">
        <v>2143</v>
      </c>
      <c r="G197" s="1" t="s">
        <v>12</v>
      </c>
      <c r="H197" s="1" t="s">
        <v>11</v>
      </c>
      <c r="I197" s="1" t="s">
        <v>50</v>
      </c>
      <c r="J197" s="1" t="s">
        <v>17</v>
      </c>
      <c r="K197" s="1" t="s">
        <v>16</v>
      </c>
      <c r="L197" s="1" t="s">
        <v>183</v>
      </c>
      <c r="M197" s="1" t="s">
        <v>182</v>
      </c>
      <c r="N197" s="8">
        <v>112.32</v>
      </c>
      <c r="O197" s="1" t="s">
        <v>2</v>
      </c>
      <c r="P197" s="8">
        <v>112.32</v>
      </c>
      <c r="Q197" s="8">
        <v>0</v>
      </c>
      <c r="R197" s="1" t="s">
        <v>33</v>
      </c>
      <c r="S197" s="7">
        <v>16570.41</v>
      </c>
    </row>
    <row r="198" spans="1:19" x14ac:dyDescent="0.2">
      <c r="A198" s="1" t="s">
        <v>2142</v>
      </c>
      <c r="B198" s="1" t="s">
        <v>15</v>
      </c>
      <c r="C198" s="10">
        <v>45355</v>
      </c>
      <c r="D198" s="1" t="s">
        <v>139</v>
      </c>
      <c r="E198" s="1" t="s">
        <v>138</v>
      </c>
      <c r="F198" s="1" t="s">
        <v>2120</v>
      </c>
      <c r="G198" s="1" t="s">
        <v>12</v>
      </c>
      <c r="H198" s="1" t="s">
        <v>11</v>
      </c>
      <c r="I198" s="1" t="s">
        <v>50</v>
      </c>
      <c r="J198" s="1" t="s">
        <v>17</v>
      </c>
      <c r="K198" s="1" t="s">
        <v>16</v>
      </c>
      <c r="L198" s="1" t="s">
        <v>742</v>
      </c>
      <c r="M198" s="1" t="s">
        <v>741</v>
      </c>
      <c r="N198" s="8">
        <v>626.4</v>
      </c>
      <c r="O198" s="1" t="s">
        <v>2</v>
      </c>
      <c r="P198" s="8">
        <v>626.4</v>
      </c>
      <c r="Q198" s="8">
        <v>0</v>
      </c>
      <c r="R198" s="1" t="s">
        <v>43</v>
      </c>
      <c r="S198" s="7">
        <v>6672.79</v>
      </c>
    </row>
    <row r="199" spans="1:19" x14ac:dyDescent="0.2">
      <c r="A199" s="1" t="s">
        <v>2141</v>
      </c>
      <c r="B199" s="1" t="s">
        <v>15</v>
      </c>
      <c r="C199" s="10">
        <v>45355</v>
      </c>
      <c r="D199" s="1" t="s">
        <v>2074</v>
      </c>
      <c r="E199" s="1" t="s">
        <v>2073</v>
      </c>
      <c r="F199" s="1" t="s">
        <v>2140</v>
      </c>
      <c r="G199" s="1" t="s">
        <v>12</v>
      </c>
      <c r="H199" s="1" t="s">
        <v>11</v>
      </c>
      <c r="I199" s="1" t="s">
        <v>10</v>
      </c>
      <c r="J199" s="1" t="s">
        <v>17</v>
      </c>
      <c r="K199" s="1" t="s">
        <v>16</v>
      </c>
      <c r="L199" s="1" t="s">
        <v>2139</v>
      </c>
      <c r="M199" s="1" t="s">
        <v>2138</v>
      </c>
      <c r="N199" s="8">
        <v>48.6</v>
      </c>
      <c r="O199" s="1" t="s">
        <v>2</v>
      </c>
      <c r="P199" s="8">
        <v>0</v>
      </c>
      <c r="Q199" s="8">
        <v>48.6</v>
      </c>
      <c r="R199" s="1" t="s">
        <v>144</v>
      </c>
      <c r="S199" s="7">
        <v>14418.35</v>
      </c>
    </row>
    <row r="200" spans="1:19" x14ac:dyDescent="0.2">
      <c r="A200" s="1" t="s">
        <v>2137</v>
      </c>
      <c r="B200" s="1" t="s">
        <v>42</v>
      </c>
      <c r="C200" s="10">
        <v>45355</v>
      </c>
      <c r="D200" s="1" t="s">
        <v>2136</v>
      </c>
      <c r="E200" s="1" t="s">
        <v>2135</v>
      </c>
      <c r="F200" s="1" t="s">
        <v>2134</v>
      </c>
      <c r="G200" s="1" t="s">
        <v>12</v>
      </c>
      <c r="H200" s="1" t="s">
        <v>11</v>
      </c>
      <c r="I200" s="1" t="s">
        <v>0</v>
      </c>
      <c r="J200" s="1" t="s">
        <v>17</v>
      </c>
      <c r="K200" s="1" t="s">
        <v>16</v>
      </c>
      <c r="L200" s="1" t="s">
        <v>2133</v>
      </c>
      <c r="M200" s="1" t="s">
        <v>2132</v>
      </c>
      <c r="N200" s="8">
        <v>505.44</v>
      </c>
      <c r="O200" s="1" t="s">
        <v>2</v>
      </c>
      <c r="P200" s="8">
        <v>0</v>
      </c>
      <c r="Q200" s="8">
        <v>505.44</v>
      </c>
      <c r="R200" s="1" t="s">
        <v>93</v>
      </c>
      <c r="S200" s="7">
        <v>14995.01</v>
      </c>
    </row>
    <row r="201" spans="1:19" x14ac:dyDescent="0.2">
      <c r="A201" s="1" t="s">
        <v>2131</v>
      </c>
      <c r="B201" s="1" t="s">
        <v>42</v>
      </c>
      <c r="C201" s="10">
        <v>45355</v>
      </c>
      <c r="D201" s="1" t="s">
        <v>41</v>
      </c>
      <c r="E201" s="1" t="s">
        <v>40</v>
      </c>
      <c r="F201" s="1" t="s">
        <v>2130</v>
      </c>
      <c r="G201" s="1" t="s">
        <v>39</v>
      </c>
      <c r="H201" s="1" t="s">
        <v>38</v>
      </c>
      <c r="I201" s="1" t="s">
        <v>50</v>
      </c>
      <c r="J201" s="1" t="s">
        <v>37</v>
      </c>
      <c r="K201" s="1" t="s">
        <v>36</v>
      </c>
      <c r="L201" s="1" t="s">
        <v>35</v>
      </c>
      <c r="M201" s="1" t="s">
        <v>34</v>
      </c>
      <c r="N201" s="9">
        <v>6336</v>
      </c>
      <c r="O201" s="1" t="s">
        <v>4</v>
      </c>
      <c r="P201" s="8">
        <v>6336</v>
      </c>
      <c r="Q201" s="8">
        <v>0</v>
      </c>
      <c r="R201" s="1" t="s">
        <v>33</v>
      </c>
      <c r="S201" s="7">
        <v>116.04</v>
      </c>
    </row>
    <row r="202" spans="1:19" x14ac:dyDescent="0.2">
      <c r="A202" s="1" t="s">
        <v>2129</v>
      </c>
      <c r="B202" s="1" t="s">
        <v>42</v>
      </c>
      <c r="C202" s="10">
        <v>45355</v>
      </c>
      <c r="D202" s="1" t="s">
        <v>41</v>
      </c>
      <c r="E202" s="1" t="s">
        <v>40</v>
      </c>
      <c r="F202" s="1" t="s">
        <v>2128</v>
      </c>
      <c r="G202" s="1" t="s">
        <v>39</v>
      </c>
      <c r="H202" s="1" t="s">
        <v>38</v>
      </c>
      <c r="I202" s="1" t="s">
        <v>50</v>
      </c>
      <c r="J202" s="1" t="s">
        <v>37</v>
      </c>
      <c r="K202" s="1" t="s">
        <v>36</v>
      </c>
      <c r="L202" s="1" t="s">
        <v>35</v>
      </c>
      <c r="M202" s="1" t="s">
        <v>34</v>
      </c>
      <c r="N202" s="9">
        <v>6336</v>
      </c>
      <c r="O202" s="1" t="s">
        <v>4</v>
      </c>
      <c r="P202" s="8">
        <v>6336</v>
      </c>
      <c r="Q202" s="8">
        <v>0</v>
      </c>
      <c r="R202" s="1" t="s">
        <v>33</v>
      </c>
      <c r="S202" s="7">
        <v>116.04</v>
      </c>
    </row>
    <row r="203" spans="1:19" x14ac:dyDescent="0.2">
      <c r="A203" s="1" t="s">
        <v>2127</v>
      </c>
      <c r="B203" s="1" t="s">
        <v>42</v>
      </c>
      <c r="C203" s="10">
        <v>45355</v>
      </c>
      <c r="D203" s="1" t="s">
        <v>41</v>
      </c>
      <c r="E203" s="1" t="s">
        <v>40</v>
      </c>
      <c r="F203" s="1" t="s">
        <v>2126</v>
      </c>
      <c r="G203" s="1" t="s">
        <v>39</v>
      </c>
      <c r="H203" s="1" t="s">
        <v>38</v>
      </c>
      <c r="I203" s="1" t="s">
        <v>50</v>
      </c>
      <c r="J203" s="1" t="s">
        <v>37</v>
      </c>
      <c r="K203" s="1" t="s">
        <v>36</v>
      </c>
      <c r="L203" s="1" t="s">
        <v>88</v>
      </c>
      <c r="M203" s="1" t="s">
        <v>87</v>
      </c>
      <c r="N203" s="9">
        <v>2880</v>
      </c>
      <c r="O203" s="1" t="s">
        <v>4</v>
      </c>
      <c r="P203" s="8">
        <v>2880</v>
      </c>
      <c r="Q203" s="8">
        <v>0</v>
      </c>
      <c r="R203" s="1" t="s">
        <v>33</v>
      </c>
      <c r="S203" s="7">
        <v>114.34</v>
      </c>
    </row>
    <row r="204" spans="1:19" x14ac:dyDescent="0.2">
      <c r="A204" s="1" t="s">
        <v>2127</v>
      </c>
      <c r="B204" s="1" t="s">
        <v>42</v>
      </c>
      <c r="C204" s="10">
        <v>45355</v>
      </c>
      <c r="D204" s="1" t="s">
        <v>41</v>
      </c>
      <c r="E204" s="1" t="s">
        <v>40</v>
      </c>
      <c r="F204" s="1" t="s">
        <v>2126</v>
      </c>
      <c r="G204" s="1" t="s">
        <v>39</v>
      </c>
      <c r="H204" s="1" t="s">
        <v>38</v>
      </c>
      <c r="I204" s="1" t="s">
        <v>50</v>
      </c>
      <c r="J204" s="1" t="s">
        <v>37</v>
      </c>
      <c r="K204" s="1" t="s">
        <v>36</v>
      </c>
      <c r="L204" s="1" t="s">
        <v>35</v>
      </c>
      <c r="M204" s="1" t="s">
        <v>34</v>
      </c>
      <c r="N204" s="9">
        <v>3456</v>
      </c>
      <c r="O204" s="1" t="s">
        <v>4</v>
      </c>
      <c r="P204" s="8">
        <v>3456</v>
      </c>
      <c r="Q204" s="8">
        <v>0</v>
      </c>
      <c r="R204" s="1" t="s">
        <v>33</v>
      </c>
      <c r="S204" s="7">
        <v>116.04</v>
      </c>
    </row>
    <row r="205" spans="1:19" x14ac:dyDescent="0.2">
      <c r="A205" s="1" t="s">
        <v>2125</v>
      </c>
      <c r="B205" s="1" t="s">
        <v>42</v>
      </c>
      <c r="C205" s="10">
        <v>45355</v>
      </c>
      <c r="D205" s="1" t="s">
        <v>41</v>
      </c>
      <c r="E205" s="1" t="s">
        <v>40</v>
      </c>
      <c r="F205" s="1" t="s">
        <v>2124</v>
      </c>
      <c r="G205" s="1" t="s">
        <v>39</v>
      </c>
      <c r="H205" s="1" t="s">
        <v>38</v>
      </c>
      <c r="I205" s="1" t="s">
        <v>50</v>
      </c>
      <c r="J205" s="1" t="s">
        <v>37</v>
      </c>
      <c r="K205" s="1" t="s">
        <v>36</v>
      </c>
      <c r="L205" s="1" t="s">
        <v>35</v>
      </c>
      <c r="M205" s="1" t="s">
        <v>34</v>
      </c>
      <c r="N205" s="9">
        <v>6336</v>
      </c>
      <c r="O205" s="1" t="s">
        <v>4</v>
      </c>
      <c r="P205" s="8">
        <v>6336</v>
      </c>
      <c r="Q205" s="8">
        <v>0</v>
      </c>
      <c r="R205" s="1" t="s">
        <v>33</v>
      </c>
      <c r="S205" s="7">
        <v>116.04</v>
      </c>
    </row>
    <row r="206" spans="1:19" x14ac:dyDescent="0.2">
      <c r="A206" s="1" t="s">
        <v>2123</v>
      </c>
      <c r="B206" s="1" t="s">
        <v>42</v>
      </c>
      <c r="C206" s="10">
        <v>45355</v>
      </c>
      <c r="D206" s="1" t="s">
        <v>41</v>
      </c>
      <c r="E206" s="1" t="s">
        <v>40</v>
      </c>
      <c r="F206" s="1" t="s">
        <v>2122</v>
      </c>
      <c r="G206" s="1" t="s">
        <v>39</v>
      </c>
      <c r="H206" s="1" t="s">
        <v>38</v>
      </c>
      <c r="I206" s="1" t="s">
        <v>50</v>
      </c>
      <c r="J206" s="1" t="s">
        <v>37</v>
      </c>
      <c r="K206" s="1" t="s">
        <v>36</v>
      </c>
      <c r="L206" s="1" t="s">
        <v>35</v>
      </c>
      <c r="M206" s="1" t="s">
        <v>34</v>
      </c>
      <c r="N206" s="9">
        <v>7776</v>
      </c>
      <c r="O206" s="1" t="s">
        <v>4</v>
      </c>
      <c r="P206" s="8">
        <v>7776</v>
      </c>
      <c r="Q206" s="8">
        <v>0</v>
      </c>
      <c r="R206" s="1" t="s">
        <v>33</v>
      </c>
      <c r="S206" s="7">
        <v>116.04</v>
      </c>
    </row>
    <row r="207" spans="1:19" x14ac:dyDescent="0.2">
      <c r="A207" s="1" t="s">
        <v>2121</v>
      </c>
      <c r="B207" s="1" t="s">
        <v>15</v>
      </c>
      <c r="C207" s="10">
        <v>45355</v>
      </c>
      <c r="D207" s="1" t="s">
        <v>708</v>
      </c>
      <c r="E207" s="1" t="s">
        <v>707</v>
      </c>
      <c r="F207" s="1" t="s">
        <v>2120</v>
      </c>
      <c r="G207" s="1" t="s">
        <v>12</v>
      </c>
      <c r="H207" s="1" t="s">
        <v>11</v>
      </c>
      <c r="I207" s="1" t="s">
        <v>50</v>
      </c>
      <c r="J207" s="1" t="s">
        <v>17</v>
      </c>
      <c r="K207" s="1" t="s">
        <v>16</v>
      </c>
      <c r="L207" s="1" t="s">
        <v>346</v>
      </c>
      <c r="M207" s="1" t="s">
        <v>345</v>
      </c>
      <c r="N207" s="8">
        <v>302.39999999999998</v>
      </c>
      <c r="O207" s="1" t="s">
        <v>2</v>
      </c>
      <c r="P207" s="8">
        <v>302.39999999999998</v>
      </c>
      <c r="Q207" s="8">
        <v>0</v>
      </c>
      <c r="R207" s="1" t="s">
        <v>43</v>
      </c>
      <c r="S207" s="7">
        <v>9606.69</v>
      </c>
    </row>
    <row r="208" spans="1:19" x14ac:dyDescent="0.2">
      <c r="A208" s="1" t="s">
        <v>2121</v>
      </c>
      <c r="B208" s="1" t="s">
        <v>15</v>
      </c>
      <c r="C208" s="10">
        <v>45355</v>
      </c>
      <c r="D208" s="1" t="s">
        <v>708</v>
      </c>
      <c r="E208" s="1" t="s">
        <v>707</v>
      </c>
      <c r="F208" s="1" t="s">
        <v>2120</v>
      </c>
      <c r="G208" s="1" t="s">
        <v>12</v>
      </c>
      <c r="H208" s="1" t="s">
        <v>11</v>
      </c>
      <c r="I208" s="1" t="s">
        <v>50</v>
      </c>
      <c r="J208" s="1" t="s">
        <v>17</v>
      </c>
      <c r="K208" s="1" t="s">
        <v>16</v>
      </c>
      <c r="L208" s="1" t="s">
        <v>1458</v>
      </c>
      <c r="M208" s="1" t="s">
        <v>1457</v>
      </c>
      <c r="N208" s="8">
        <v>302.39999999999998</v>
      </c>
      <c r="O208" s="1" t="s">
        <v>2</v>
      </c>
      <c r="P208" s="8">
        <v>302.39999999999998</v>
      </c>
      <c r="Q208" s="8">
        <v>0</v>
      </c>
      <c r="R208" s="1" t="s">
        <v>43</v>
      </c>
      <c r="S208" s="7">
        <v>9606.69</v>
      </c>
    </row>
    <row r="209" spans="1:19" x14ac:dyDescent="0.2">
      <c r="A209" s="1" t="s">
        <v>2119</v>
      </c>
      <c r="B209" s="1" t="s">
        <v>42</v>
      </c>
      <c r="C209" s="10">
        <v>45355</v>
      </c>
      <c r="D209" s="1" t="s">
        <v>41</v>
      </c>
      <c r="E209" s="1" t="s">
        <v>40</v>
      </c>
      <c r="F209" s="1" t="s">
        <v>2118</v>
      </c>
      <c r="G209" s="1" t="s">
        <v>39</v>
      </c>
      <c r="H209" s="1" t="s">
        <v>38</v>
      </c>
      <c r="I209" s="1" t="s">
        <v>50</v>
      </c>
      <c r="J209" s="1" t="s">
        <v>37</v>
      </c>
      <c r="K209" s="1" t="s">
        <v>36</v>
      </c>
      <c r="L209" s="1" t="s">
        <v>35</v>
      </c>
      <c r="M209" s="1" t="s">
        <v>34</v>
      </c>
      <c r="N209" s="9">
        <v>6336</v>
      </c>
      <c r="O209" s="1" t="s">
        <v>4</v>
      </c>
      <c r="P209" s="8">
        <v>6336</v>
      </c>
      <c r="Q209" s="8">
        <v>0</v>
      </c>
      <c r="R209" s="1" t="s">
        <v>33</v>
      </c>
      <c r="S209" s="7">
        <v>116.04</v>
      </c>
    </row>
    <row r="210" spans="1:19" x14ac:dyDescent="0.2">
      <c r="A210" s="1" t="s">
        <v>2117</v>
      </c>
      <c r="B210" s="1" t="s">
        <v>42</v>
      </c>
      <c r="C210" s="10">
        <v>45355</v>
      </c>
      <c r="D210" s="1" t="s">
        <v>135</v>
      </c>
      <c r="E210" s="1" t="s">
        <v>134</v>
      </c>
      <c r="F210" s="1" t="s">
        <v>2116</v>
      </c>
      <c r="G210" s="1" t="s">
        <v>39</v>
      </c>
      <c r="H210" s="1" t="s">
        <v>38</v>
      </c>
      <c r="I210" s="1" t="s">
        <v>50</v>
      </c>
      <c r="J210" s="1" t="s">
        <v>17</v>
      </c>
      <c r="K210" s="1" t="s">
        <v>49</v>
      </c>
      <c r="L210" s="1" t="s">
        <v>48</v>
      </c>
      <c r="M210" s="1" t="s">
        <v>47</v>
      </c>
      <c r="N210" s="9">
        <v>4896</v>
      </c>
      <c r="O210" s="1" t="s">
        <v>4</v>
      </c>
      <c r="P210" s="8">
        <v>4896</v>
      </c>
      <c r="Q210" s="8">
        <v>0</v>
      </c>
      <c r="R210" s="1" t="s">
        <v>33</v>
      </c>
      <c r="S210" s="7">
        <v>234.58</v>
      </c>
    </row>
    <row r="211" spans="1:19" x14ac:dyDescent="0.2">
      <c r="A211" s="1" t="s">
        <v>2117</v>
      </c>
      <c r="B211" s="1" t="s">
        <v>42</v>
      </c>
      <c r="C211" s="10">
        <v>45355</v>
      </c>
      <c r="D211" s="1" t="s">
        <v>135</v>
      </c>
      <c r="E211" s="1" t="s">
        <v>134</v>
      </c>
      <c r="F211" s="1" t="s">
        <v>2116</v>
      </c>
      <c r="G211" s="1" t="s">
        <v>39</v>
      </c>
      <c r="H211" s="1" t="s">
        <v>38</v>
      </c>
      <c r="I211" s="1" t="s">
        <v>50</v>
      </c>
      <c r="J211" s="1" t="s">
        <v>17</v>
      </c>
      <c r="K211" s="1" t="s">
        <v>49</v>
      </c>
      <c r="L211" s="1" t="s">
        <v>57</v>
      </c>
      <c r="M211" s="1" t="s">
        <v>56</v>
      </c>
      <c r="N211" s="9">
        <v>900</v>
      </c>
      <c r="O211" s="1" t="s">
        <v>4</v>
      </c>
      <c r="P211" s="8">
        <v>900</v>
      </c>
      <c r="Q211" s="8">
        <v>0</v>
      </c>
      <c r="R211" s="1" t="s">
        <v>33</v>
      </c>
      <c r="S211" s="7">
        <v>317.73</v>
      </c>
    </row>
    <row r="212" spans="1:19" x14ac:dyDescent="0.2">
      <c r="A212" s="1" t="s">
        <v>2115</v>
      </c>
      <c r="B212" s="1" t="s">
        <v>15</v>
      </c>
      <c r="C212" s="10">
        <v>45355</v>
      </c>
      <c r="D212" s="1" t="s">
        <v>1339</v>
      </c>
      <c r="E212" s="1" t="s">
        <v>1338</v>
      </c>
      <c r="F212" s="1" t="s">
        <v>2114</v>
      </c>
      <c r="G212" s="1" t="s">
        <v>12</v>
      </c>
      <c r="H212" s="1" t="s">
        <v>11</v>
      </c>
      <c r="I212" s="1" t="s">
        <v>10</v>
      </c>
      <c r="J212" s="1" t="s">
        <v>17</v>
      </c>
      <c r="K212" s="1" t="s">
        <v>16</v>
      </c>
      <c r="L212" s="1" t="s">
        <v>1463</v>
      </c>
      <c r="M212" s="1" t="s">
        <v>1462</v>
      </c>
      <c r="N212" s="9">
        <v>252</v>
      </c>
      <c r="O212" s="1" t="s">
        <v>2</v>
      </c>
      <c r="P212" s="8">
        <v>0</v>
      </c>
      <c r="Q212" s="8">
        <v>252</v>
      </c>
      <c r="R212" s="1" t="s">
        <v>80</v>
      </c>
      <c r="S212" s="7">
        <v>15370.42</v>
      </c>
    </row>
    <row r="213" spans="1:19" x14ac:dyDescent="0.2">
      <c r="A213" s="1" t="s">
        <v>2113</v>
      </c>
      <c r="B213" s="1" t="s">
        <v>42</v>
      </c>
      <c r="C213" s="10">
        <v>45356</v>
      </c>
      <c r="D213" s="1" t="s">
        <v>135</v>
      </c>
      <c r="E213" s="1" t="s">
        <v>134</v>
      </c>
      <c r="F213" s="1" t="s">
        <v>2112</v>
      </c>
      <c r="G213" s="1" t="s">
        <v>39</v>
      </c>
      <c r="H213" s="1" t="s">
        <v>38</v>
      </c>
      <c r="I213" s="1" t="s">
        <v>50</v>
      </c>
      <c r="J213" s="1" t="s">
        <v>17</v>
      </c>
      <c r="K213" s="1" t="s">
        <v>49</v>
      </c>
      <c r="L213" s="1" t="s">
        <v>133</v>
      </c>
      <c r="M213" s="1" t="s">
        <v>132</v>
      </c>
      <c r="N213" s="9">
        <v>864</v>
      </c>
      <c r="O213" s="1" t="s">
        <v>4</v>
      </c>
      <c r="P213" s="8">
        <v>864</v>
      </c>
      <c r="Q213" s="8">
        <v>0</v>
      </c>
      <c r="R213" s="1" t="s">
        <v>33</v>
      </c>
      <c r="S213" s="7">
        <v>207.61</v>
      </c>
    </row>
    <row r="214" spans="1:19" x14ac:dyDescent="0.2">
      <c r="A214" s="1" t="s">
        <v>2113</v>
      </c>
      <c r="B214" s="1" t="s">
        <v>42</v>
      </c>
      <c r="C214" s="10">
        <v>45356</v>
      </c>
      <c r="D214" s="1" t="s">
        <v>135</v>
      </c>
      <c r="E214" s="1" t="s">
        <v>134</v>
      </c>
      <c r="F214" s="1" t="s">
        <v>2112</v>
      </c>
      <c r="G214" s="1" t="s">
        <v>39</v>
      </c>
      <c r="H214" s="1" t="s">
        <v>38</v>
      </c>
      <c r="I214" s="1" t="s">
        <v>50</v>
      </c>
      <c r="J214" s="1" t="s">
        <v>17</v>
      </c>
      <c r="K214" s="1" t="s">
        <v>49</v>
      </c>
      <c r="L214" s="1" t="s">
        <v>48</v>
      </c>
      <c r="M214" s="1" t="s">
        <v>47</v>
      </c>
      <c r="N214" s="9">
        <v>864</v>
      </c>
      <c r="O214" s="1" t="s">
        <v>4</v>
      </c>
      <c r="P214" s="8">
        <v>864</v>
      </c>
      <c r="Q214" s="8">
        <v>0</v>
      </c>
      <c r="R214" s="1" t="s">
        <v>33</v>
      </c>
      <c r="S214" s="7">
        <v>234.58</v>
      </c>
    </row>
    <row r="215" spans="1:19" x14ac:dyDescent="0.2">
      <c r="A215" s="1" t="s">
        <v>2113</v>
      </c>
      <c r="B215" s="1" t="s">
        <v>42</v>
      </c>
      <c r="C215" s="10">
        <v>45356</v>
      </c>
      <c r="D215" s="1" t="s">
        <v>135</v>
      </c>
      <c r="E215" s="1" t="s">
        <v>134</v>
      </c>
      <c r="F215" s="1" t="s">
        <v>2112</v>
      </c>
      <c r="G215" s="1" t="s">
        <v>39</v>
      </c>
      <c r="H215" s="1" t="s">
        <v>38</v>
      </c>
      <c r="I215" s="1" t="s">
        <v>50</v>
      </c>
      <c r="J215" s="1" t="s">
        <v>17</v>
      </c>
      <c r="K215" s="1" t="s">
        <v>49</v>
      </c>
      <c r="L215" s="1" t="s">
        <v>57</v>
      </c>
      <c r="M215" s="1" t="s">
        <v>56</v>
      </c>
      <c r="N215" s="9">
        <v>3240</v>
      </c>
      <c r="O215" s="1" t="s">
        <v>4</v>
      </c>
      <c r="P215" s="8">
        <v>3240</v>
      </c>
      <c r="Q215" s="8">
        <v>0</v>
      </c>
      <c r="R215" s="1" t="s">
        <v>33</v>
      </c>
      <c r="S215" s="7">
        <v>317.73</v>
      </c>
    </row>
    <row r="216" spans="1:19" x14ac:dyDescent="0.2">
      <c r="A216" s="1" t="s">
        <v>2111</v>
      </c>
      <c r="B216" s="1" t="s">
        <v>42</v>
      </c>
      <c r="C216" s="10">
        <v>45356</v>
      </c>
      <c r="D216" s="1" t="s">
        <v>190</v>
      </c>
      <c r="E216" s="1" t="s">
        <v>189</v>
      </c>
      <c r="F216" s="1" t="s">
        <v>2011</v>
      </c>
      <c r="G216" s="1" t="s">
        <v>39</v>
      </c>
      <c r="H216" s="1" t="s">
        <v>38</v>
      </c>
      <c r="I216" s="1" t="s">
        <v>0</v>
      </c>
      <c r="J216" s="1" t="s">
        <v>37</v>
      </c>
      <c r="K216" s="1" t="s">
        <v>36</v>
      </c>
      <c r="L216" s="1" t="s">
        <v>86</v>
      </c>
      <c r="M216" s="1" t="s">
        <v>85</v>
      </c>
      <c r="N216" s="9">
        <v>3960</v>
      </c>
      <c r="O216" s="1" t="s">
        <v>4</v>
      </c>
      <c r="P216" s="8">
        <v>3960</v>
      </c>
      <c r="Q216" s="8">
        <v>0</v>
      </c>
      <c r="R216" s="1" t="s">
        <v>125</v>
      </c>
      <c r="S216" s="7">
        <v>199.81</v>
      </c>
    </row>
    <row r="217" spans="1:19" x14ac:dyDescent="0.2">
      <c r="A217" s="1" t="s">
        <v>2111</v>
      </c>
      <c r="B217" s="1" t="s">
        <v>42</v>
      </c>
      <c r="C217" s="10">
        <v>45356</v>
      </c>
      <c r="D217" s="1" t="s">
        <v>190</v>
      </c>
      <c r="E217" s="1" t="s">
        <v>189</v>
      </c>
      <c r="F217" s="1" t="s">
        <v>2011</v>
      </c>
      <c r="G217" s="1" t="s">
        <v>39</v>
      </c>
      <c r="H217" s="1" t="s">
        <v>38</v>
      </c>
      <c r="I217" s="1" t="s">
        <v>0</v>
      </c>
      <c r="J217" s="1" t="s">
        <v>37</v>
      </c>
      <c r="K217" s="1" t="s">
        <v>36</v>
      </c>
      <c r="L217" s="1" t="s">
        <v>88</v>
      </c>
      <c r="M217" s="1" t="s">
        <v>87</v>
      </c>
      <c r="N217" s="9">
        <v>2880</v>
      </c>
      <c r="O217" s="1" t="s">
        <v>4</v>
      </c>
      <c r="P217" s="8">
        <v>2880</v>
      </c>
      <c r="Q217" s="8">
        <v>0</v>
      </c>
      <c r="R217" s="1" t="s">
        <v>125</v>
      </c>
      <c r="S217" s="7">
        <v>235.3</v>
      </c>
    </row>
    <row r="218" spans="1:19" x14ac:dyDescent="0.2">
      <c r="A218" s="1" t="s">
        <v>2110</v>
      </c>
      <c r="B218" s="1" t="s">
        <v>42</v>
      </c>
      <c r="C218" s="10">
        <v>45356</v>
      </c>
      <c r="D218" s="1" t="s">
        <v>2109</v>
      </c>
      <c r="E218" s="1" t="s">
        <v>2108</v>
      </c>
      <c r="F218" s="1" t="s">
        <v>2089</v>
      </c>
      <c r="G218" s="1" t="s">
        <v>39</v>
      </c>
      <c r="H218" s="1" t="s">
        <v>38</v>
      </c>
      <c r="I218" s="1" t="s">
        <v>0</v>
      </c>
      <c r="J218" s="1" t="s">
        <v>37</v>
      </c>
      <c r="K218" s="1" t="s">
        <v>36</v>
      </c>
      <c r="L218" s="1" t="s">
        <v>207</v>
      </c>
      <c r="M218" s="1" t="s">
        <v>206</v>
      </c>
      <c r="N218" s="9">
        <v>2</v>
      </c>
      <c r="O218" s="1" t="s">
        <v>4</v>
      </c>
      <c r="P218" s="8">
        <v>2</v>
      </c>
      <c r="Q218" s="8">
        <v>0</v>
      </c>
      <c r="R218" s="1" t="s">
        <v>125</v>
      </c>
      <c r="S218" s="7">
        <v>136.03</v>
      </c>
    </row>
    <row r="219" spans="1:19" x14ac:dyDescent="0.2">
      <c r="A219" s="1" t="s">
        <v>2110</v>
      </c>
      <c r="B219" s="1" t="s">
        <v>42</v>
      </c>
      <c r="C219" s="10">
        <v>45356</v>
      </c>
      <c r="D219" s="1" t="s">
        <v>2109</v>
      </c>
      <c r="E219" s="1" t="s">
        <v>2108</v>
      </c>
      <c r="F219" s="1" t="s">
        <v>2089</v>
      </c>
      <c r="G219" s="1" t="s">
        <v>39</v>
      </c>
      <c r="H219" s="1" t="s">
        <v>38</v>
      </c>
      <c r="I219" s="1" t="s">
        <v>0</v>
      </c>
      <c r="J219" s="1" t="s">
        <v>37</v>
      </c>
      <c r="K219" s="1" t="s">
        <v>36</v>
      </c>
      <c r="L219" s="1" t="s">
        <v>88</v>
      </c>
      <c r="M219" s="1" t="s">
        <v>87</v>
      </c>
      <c r="N219" s="9">
        <v>3168</v>
      </c>
      <c r="O219" s="1" t="s">
        <v>4</v>
      </c>
      <c r="P219" s="8">
        <v>3168</v>
      </c>
      <c r="Q219" s="8">
        <v>0</v>
      </c>
      <c r="R219" s="1" t="s">
        <v>125</v>
      </c>
      <c r="S219" s="7">
        <v>87.84</v>
      </c>
    </row>
    <row r="220" spans="1:19" x14ac:dyDescent="0.2">
      <c r="A220" s="1" t="s">
        <v>2110</v>
      </c>
      <c r="B220" s="1" t="s">
        <v>42</v>
      </c>
      <c r="C220" s="10">
        <v>45356</v>
      </c>
      <c r="D220" s="1" t="s">
        <v>2109</v>
      </c>
      <c r="E220" s="1" t="s">
        <v>2108</v>
      </c>
      <c r="F220" s="1" t="s">
        <v>2089</v>
      </c>
      <c r="G220" s="1" t="s">
        <v>39</v>
      </c>
      <c r="H220" s="1" t="s">
        <v>38</v>
      </c>
      <c r="I220" s="1" t="s">
        <v>0</v>
      </c>
      <c r="J220" s="1" t="s">
        <v>37</v>
      </c>
      <c r="K220" s="1" t="s">
        <v>36</v>
      </c>
      <c r="L220" s="1" t="s">
        <v>207</v>
      </c>
      <c r="M220" s="1" t="s">
        <v>206</v>
      </c>
      <c r="N220" s="9">
        <v>270</v>
      </c>
      <c r="O220" s="1" t="s">
        <v>4</v>
      </c>
      <c r="P220" s="8">
        <v>270</v>
      </c>
      <c r="Q220" s="8">
        <v>0</v>
      </c>
      <c r="R220" s="1" t="s">
        <v>125</v>
      </c>
      <c r="S220" s="7">
        <v>136.03</v>
      </c>
    </row>
    <row r="221" spans="1:19" x14ac:dyDescent="0.2">
      <c r="A221" s="1" t="s">
        <v>2107</v>
      </c>
      <c r="B221" s="1" t="s">
        <v>15</v>
      </c>
      <c r="C221" s="10">
        <v>45356</v>
      </c>
      <c r="D221" s="1" t="s">
        <v>2106</v>
      </c>
      <c r="E221" s="1" t="s">
        <v>2105</v>
      </c>
      <c r="F221" s="1" t="s">
        <v>2104</v>
      </c>
      <c r="G221" s="1" t="s">
        <v>12</v>
      </c>
      <c r="H221" s="1" t="s">
        <v>11</v>
      </c>
      <c r="I221" s="1" t="s">
        <v>50</v>
      </c>
      <c r="J221" s="1" t="s">
        <v>9</v>
      </c>
      <c r="K221" s="1" t="s">
        <v>30</v>
      </c>
      <c r="L221" s="1" t="s">
        <v>223</v>
      </c>
      <c r="M221" s="1" t="s">
        <v>222</v>
      </c>
      <c r="N221" s="8">
        <v>775.68</v>
      </c>
      <c r="O221" s="1" t="s">
        <v>2</v>
      </c>
      <c r="P221" s="8">
        <v>0</v>
      </c>
      <c r="Q221" s="8">
        <v>775.68</v>
      </c>
      <c r="R221" s="1" t="s">
        <v>144</v>
      </c>
      <c r="S221" s="7">
        <v>3191.11</v>
      </c>
    </row>
    <row r="222" spans="1:19" x14ac:dyDescent="0.2">
      <c r="A222" s="1" t="s">
        <v>2103</v>
      </c>
      <c r="B222" s="1" t="s">
        <v>42</v>
      </c>
      <c r="C222" s="10">
        <v>45356</v>
      </c>
      <c r="D222" s="1" t="s">
        <v>2102</v>
      </c>
      <c r="E222" s="1" t="s">
        <v>2101</v>
      </c>
      <c r="F222" s="1" t="s">
        <v>2089</v>
      </c>
      <c r="G222" s="1" t="s">
        <v>39</v>
      </c>
      <c r="H222" s="1" t="s">
        <v>38</v>
      </c>
      <c r="I222" s="1" t="s">
        <v>0</v>
      </c>
      <c r="J222" s="1" t="s">
        <v>37</v>
      </c>
      <c r="K222" s="1" t="s">
        <v>36</v>
      </c>
      <c r="L222" s="1" t="s">
        <v>207</v>
      </c>
      <c r="M222" s="1" t="s">
        <v>206</v>
      </c>
      <c r="N222" s="9">
        <v>88</v>
      </c>
      <c r="O222" s="1" t="s">
        <v>4</v>
      </c>
      <c r="P222" s="8">
        <v>88</v>
      </c>
      <c r="Q222" s="8">
        <v>0</v>
      </c>
      <c r="R222" s="1" t="s">
        <v>125</v>
      </c>
      <c r="S222" s="7">
        <v>136.03</v>
      </c>
    </row>
    <row r="223" spans="1:19" x14ac:dyDescent="0.2">
      <c r="A223" s="1" t="s">
        <v>2103</v>
      </c>
      <c r="B223" s="1" t="s">
        <v>42</v>
      </c>
      <c r="C223" s="10">
        <v>45356</v>
      </c>
      <c r="D223" s="1" t="s">
        <v>2102</v>
      </c>
      <c r="E223" s="1" t="s">
        <v>2101</v>
      </c>
      <c r="F223" s="1" t="s">
        <v>2089</v>
      </c>
      <c r="G223" s="1" t="s">
        <v>39</v>
      </c>
      <c r="H223" s="1" t="s">
        <v>38</v>
      </c>
      <c r="I223" s="1" t="s">
        <v>0</v>
      </c>
      <c r="J223" s="1" t="s">
        <v>37</v>
      </c>
      <c r="K223" s="1" t="s">
        <v>36</v>
      </c>
      <c r="L223" s="1" t="s">
        <v>207</v>
      </c>
      <c r="M223" s="1" t="s">
        <v>206</v>
      </c>
      <c r="N223" s="9">
        <v>1620</v>
      </c>
      <c r="O223" s="1" t="s">
        <v>4</v>
      </c>
      <c r="P223" s="8">
        <v>1620</v>
      </c>
      <c r="Q223" s="8">
        <v>0</v>
      </c>
      <c r="R223" s="1" t="s">
        <v>125</v>
      </c>
      <c r="S223" s="7">
        <v>136.03</v>
      </c>
    </row>
    <row r="224" spans="1:19" x14ac:dyDescent="0.2">
      <c r="A224" s="1" t="s">
        <v>2100</v>
      </c>
      <c r="B224" s="1" t="s">
        <v>15</v>
      </c>
      <c r="C224" s="10">
        <v>45356</v>
      </c>
      <c r="D224" s="1" t="s">
        <v>197</v>
      </c>
      <c r="E224" s="1" t="s">
        <v>196</v>
      </c>
      <c r="F224" s="1" t="s">
        <v>2099</v>
      </c>
      <c r="G224" s="1" t="s">
        <v>12</v>
      </c>
      <c r="H224" s="1" t="s">
        <v>11</v>
      </c>
      <c r="I224" s="1" t="s">
        <v>50</v>
      </c>
      <c r="J224" s="1" t="s">
        <v>17</v>
      </c>
      <c r="K224" s="1" t="s">
        <v>16</v>
      </c>
      <c r="L224" s="1" t="s">
        <v>1789</v>
      </c>
      <c r="M224" s="1" t="s">
        <v>1788</v>
      </c>
      <c r="N224" s="8">
        <v>97.2</v>
      </c>
      <c r="O224" s="1" t="s">
        <v>2</v>
      </c>
      <c r="P224" s="8">
        <v>97.2</v>
      </c>
      <c r="Q224" s="8">
        <v>0</v>
      </c>
      <c r="R224" s="1" t="s">
        <v>195</v>
      </c>
      <c r="S224" s="7">
        <v>13722.73</v>
      </c>
    </row>
    <row r="225" spans="1:19" x14ac:dyDescent="0.2">
      <c r="A225" s="1" t="s">
        <v>2098</v>
      </c>
      <c r="B225" s="1" t="s">
        <v>15</v>
      </c>
      <c r="C225" s="10">
        <v>45356</v>
      </c>
      <c r="D225" s="1" t="s">
        <v>197</v>
      </c>
      <c r="E225" s="1" t="s">
        <v>196</v>
      </c>
      <c r="F225" s="1" t="s">
        <v>2097</v>
      </c>
      <c r="G225" s="1" t="s">
        <v>39</v>
      </c>
      <c r="H225" s="1" t="s">
        <v>38</v>
      </c>
      <c r="I225" s="1" t="s">
        <v>50</v>
      </c>
      <c r="J225" s="1" t="s">
        <v>9</v>
      </c>
      <c r="K225" s="1" t="s">
        <v>30</v>
      </c>
      <c r="L225" s="1" t="s">
        <v>625</v>
      </c>
      <c r="M225" s="1" t="s">
        <v>624</v>
      </c>
      <c r="N225" s="8">
        <v>484.8</v>
      </c>
      <c r="O225" s="1" t="s">
        <v>2</v>
      </c>
      <c r="P225" s="8">
        <v>0</v>
      </c>
      <c r="Q225" s="8">
        <v>484.8</v>
      </c>
      <c r="R225" s="1" t="s">
        <v>195</v>
      </c>
      <c r="S225" s="7">
        <v>2670.32</v>
      </c>
    </row>
    <row r="226" spans="1:19" x14ac:dyDescent="0.2">
      <c r="A226" s="1" t="s">
        <v>2098</v>
      </c>
      <c r="B226" s="1" t="s">
        <v>15</v>
      </c>
      <c r="C226" s="10">
        <v>45356</v>
      </c>
      <c r="D226" s="1" t="s">
        <v>197</v>
      </c>
      <c r="E226" s="1" t="s">
        <v>196</v>
      </c>
      <c r="F226" s="1" t="s">
        <v>2097</v>
      </c>
      <c r="G226" s="1" t="s">
        <v>39</v>
      </c>
      <c r="H226" s="1" t="s">
        <v>38</v>
      </c>
      <c r="I226" s="1" t="s">
        <v>50</v>
      </c>
      <c r="J226" s="1" t="s">
        <v>9</v>
      </c>
      <c r="K226" s="1" t="s">
        <v>30</v>
      </c>
      <c r="L226" s="1" t="s">
        <v>201</v>
      </c>
      <c r="M226" s="1" t="s">
        <v>200</v>
      </c>
      <c r="N226" s="8">
        <v>678.72</v>
      </c>
      <c r="O226" s="1" t="s">
        <v>2</v>
      </c>
      <c r="P226" s="8">
        <v>0</v>
      </c>
      <c r="Q226" s="8">
        <v>678.72</v>
      </c>
      <c r="R226" s="1" t="s">
        <v>195</v>
      </c>
      <c r="S226" s="7">
        <v>2885.82</v>
      </c>
    </row>
    <row r="227" spans="1:19" x14ac:dyDescent="0.2">
      <c r="A227" s="1" t="s">
        <v>2096</v>
      </c>
      <c r="B227" s="1" t="s">
        <v>42</v>
      </c>
      <c r="C227" s="10">
        <v>45356</v>
      </c>
      <c r="D227" s="1" t="s">
        <v>460</v>
      </c>
      <c r="E227" s="1" t="s">
        <v>459</v>
      </c>
      <c r="F227" s="1" t="s">
        <v>2011</v>
      </c>
      <c r="G227" s="1" t="s">
        <v>39</v>
      </c>
      <c r="H227" s="1" t="s">
        <v>38</v>
      </c>
      <c r="I227" s="1" t="s">
        <v>50</v>
      </c>
      <c r="J227" s="1" t="s">
        <v>37</v>
      </c>
      <c r="K227" s="1" t="s">
        <v>36</v>
      </c>
      <c r="L227" s="1" t="s">
        <v>207</v>
      </c>
      <c r="M227" s="1" t="s">
        <v>206</v>
      </c>
      <c r="N227" s="9">
        <v>3960</v>
      </c>
      <c r="O227" s="1" t="s">
        <v>4</v>
      </c>
      <c r="P227" s="8">
        <v>3960</v>
      </c>
      <c r="Q227" s="8">
        <v>0</v>
      </c>
      <c r="R227" s="1" t="s">
        <v>125</v>
      </c>
      <c r="S227" s="7">
        <v>339.8</v>
      </c>
    </row>
    <row r="228" spans="1:19" x14ac:dyDescent="0.2">
      <c r="A228" s="1" t="s">
        <v>2095</v>
      </c>
      <c r="B228" s="1" t="s">
        <v>42</v>
      </c>
      <c r="C228" s="10">
        <v>45356</v>
      </c>
      <c r="D228" s="1" t="s">
        <v>540</v>
      </c>
      <c r="E228" s="1" t="s">
        <v>539</v>
      </c>
      <c r="F228" s="1" t="s">
        <v>2089</v>
      </c>
      <c r="G228" s="1" t="s">
        <v>39</v>
      </c>
      <c r="H228" s="1" t="s">
        <v>38</v>
      </c>
      <c r="I228" s="1" t="s">
        <v>0</v>
      </c>
      <c r="J228" s="1" t="s">
        <v>37</v>
      </c>
      <c r="K228" s="1" t="s">
        <v>36</v>
      </c>
      <c r="L228" s="1" t="s">
        <v>207</v>
      </c>
      <c r="M228" s="1" t="s">
        <v>206</v>
      </c>
      <c r="N228" s="9">
        <v>1440</v>
      </c>
      <c r="O228" s="1" t="s">
        <v>4</v>
      </c>
      <c r="P228" s="8">
        <v>1440</v>
      </c>
      <c r="Q228" s="8">
        <v>0</v>
      </c>
      <c r="R228" s="1" t="s">
        <v>125</v>
      </c>
      <c r="S228" s="7">
        <v>339.8</v>
      </c>
    </row>
    <row r="229" spans="1:19" x14ac:dyDescent="0.2">
      <c r="A229" s="1" t="s">
        <v>2095</v>
      </c>
      <c r="B229" s="1" t="s">
        <v>42</v>
      </c>
      <c r="C229" s="10">
        <v>45356</v>
      </c>
      <c r="D229" s="1" t="s">
        <v>540</v>
      </c>
      <c r="E229" s="1" t="s">
        <v>539</v>
      </c>
      <c r="F229" s="1" t="s">
        <v>2089</v>
      </c>
      <c r="G229" s="1" t="s">
        <v>39</v>
      </c>
      <c r="H229" s="1" t="s">
        <v>38</v>
      </c>
      <c r="I229" s="1" t="s">
        <v>0</v>
      </c>
      <c r="J229" s="1" t="s">
        <v>37</v>
      </c>
      <c r="K229" s="1" t="s">
        <v>36</v>
      </c>
      <c r="L229" s="1" t="s">
        <v>207</v>
      </c>
      <c r="M229" s="1" t="s">
        <v>206</v>
      </c>
      <c r="N229" s="9">
        <v>15</v>
      </c>
      <c r="O229" s="1" t="s">
        <v>4</v>
      </c>
      <c r="P229" s="8">
        <v>15</v>
      </c>
      <c r="Q229" s="8">
        <v>0</v>
      </c>
      <c r="R229" s="1" t="s">
        <v>125</v>
      </c>
      <c r="S229" s="7">
        <v>339.8</v>
      </c>
    </row>
    <row r="230" spans="1:19" x14ac:dyDescent="0.2">
      <c r="A230" s="1" t="s">
        <v>2094</v>
      </c>
      <c r="B230" s="1" t="s">
        <v>15</v>
      </c>
      <c r="C230" s="10">
        <v>45356</v>
      </c>
      <c r="D230" s="1" t="s">
        <v>84</v>
      </c>
      <c r="E230" s="1" t="s">
        <v>83</v>
      </c>
      <c r="F230" s="1" t="s">
        <v>2093</v>
      </c>
      <c r="G230" s="1" t="s">
        <v>12</v>
      </c>
      <c r="H230" s="1" t="s">
        <v>11</v>
      </c>
      <c r="I230" s="1" t="s">
        <v>50</v>
      </c>
      <c r="J230" s="1" t="s">
        <v>17</v>
      </c>
      <c r="K230" s="1" t="s">
        <v>16</v>
      </c>
      <c r="L230" s="1" t="s">
        <v>2092</v>
      </c>
      <c r="M230" s="1" t="s">
        <v>2091</v>
      </c>
      <c r="N230" s="9">
        <v>324</v>
      </c>
      <c r="O230" s="1" t="s">
        <v>2</v>
      </c>
      <c r="P230" s="8">
        <v>108</v>
      </c>
      <c r="Q230" s="8">
        <v>216</v>
      </c>
      <c r="R230" s="1" t="s">
        <v>80</v>
      </c>
      <c r="S230" s="7">
        <v>9244.3700000000008</v>
      </c>
    </row>
    <row r="231" spans="1:19" x14ac:dyDescent="0.2">
      <c r="A231" s="1" t="s">
        <v>2090</v>
      </c>
      <c r="B231" s="1" t="s">
        <v>42</v>
      </c>
      <c r="C231" s="10">
        <v>45356</v>
      </c>
      <c r="D231" s="1" t="s">
        <v>540</v>
      </c>
      <c r="E231" s="1" t="s">
        <v>539</v>
      </c>
      <c r="F231" s="1" t="s">
        <v>2089</v>
      </c>
      <c r="G231" s="1" t="s">
        <v>39</v>
      </c>
      <c r="H231" s="1" t="s">
        <v>38</v>
      </c>
      <c r="I231" s="1" t="s">
        <v>0</v>
      </c>
      <c r="J231" s="1" t="s">
        <v>37</v>
      </c>
      <c r="K231" s="1" t="s">
        <v>36</v>
      </c>
      <c r="L231" s="1" t="s">
        <v>207</v>
      </c>
      <c r="M231" s="1" t="s">
        <v>206</v>
      </c>
      <c r="N231" s="9">
        <v>75</v>
      </c>
      <c r="O231" s="1" t="s">
        <v>4</v>
      </c>
      <c r="P231" s="8">
        <v>75</v>
      </c>
      <c r="Q231" s="8">
        <v>0</v>
      </c>
      <c r="R231" s="1" t="s">
        <v>125</v>
      </c>
      <c r="S231" s="7">
        <v>339.8</v>
      </c>
    </row>
    <row r="232" spans="1:19" x14ac:dyDescent="0.2">
      <c r="A232" s="1" t="s">
        <v>2090</v>
      </c>
      <c r="B232" s="1" t="s">
        <v>42</v>
      </c>
      <c r="C232" s="10">
        <v>45356</v>
      </c>
      <c r="D232" s="1" t="s">
        <v>540</v>
      </c>
      <c r="E232" s="1" t="s">
        <v>539</v>
      </c>
      <c r="F232" s="1" t="s">
        <v>2089</v>
      </c>
      <c r="G232" s="1" t="s">
        <v>39</v>
      </c>
      <c r="H232" s="1" t="s">
        <v>38</v>
      </c>
      <c r="I232" s="1" t="s">
        <v>0</v>
      </c>
      <c r="J232" s="1" t="s">
        <v>37</v>
      </c>
      <c r="K232" s="1" t="s">
        <v>36</v>
      </c>
      <c r="L232" s="1" t="s">
        <v>207</v>
      </c>
      <c r="M232" s="1" t="s">
        <v>206</v>
      </c>
      <c r="N232" s="9">
        <v>1170</v>
      </c>
      <c r="O232" s="1" t="s">
        <v>4</v>
      </c>
      <c r="P232" s="8">
        <v>1170</v>
      </c>
      <c r="Q232" s="8">
        <v>0</v>
      </c>
      <c r="R232" s="1" t="s">
        <v>125</v>
      </c>
      <c r="S232" s="7">
        <v>339.8</v>
      </c>
    </row>
    <row r="233" spans="1:19" x14ac:dyDescent="0.2">
      <c r="A233" s="1" t="s">
        <v>2090</v>
      </c>
      <c r="B233" s="1" t="s">
        <v>42</v>
      </c>
      <c r="C233" s="10">
        <v>45356</v>
      </c>
      <c r="D233" s="1" t="s">
        <v>540</v>
      </c>
      <c r="E233" s="1" t="s">
        <v>539</v>
      </c>
      <c r="F233" s="1" t="s">
        <v>2089</v>
      </c>
      <c r="G233" s="1" t="s">
        <v>39</v>
      </c>
      <c r="H233" s="1" t="s">
        <v>38</v>
      </c>
      <c r="I233" s="1" t="s">
        <v>0</v>
      </c>
      <c r="J233" s="1" t="s">
        <v>37</v>
      </c>
      <c r="K233" s="1" t="s">
        <v>36</v>
      </c>
      <c r="L233" s="1" t="s">
        <v>86</v>
      </c>
      <c r="M233" s="1" t="s">
        <v>85</v>
      </c>
      <c r="N233" s="9">
        <v>2772</v>
      </c>
      <c r="O233" s="1" t="s">
        <v>4</v>
      </c>
      <c r="P233" s="8">
        <v>2772</v>
      </c>
      <c r="Q233" s="8">
        <v>0</v>
      </c>
      <c r="R233" s="1" t="s">
        <v>125</v>
      </c>
      <c r="S233" s="7">
        <v>186.34</v>
      </c>
    </row>
    <row r="234" spans="1:19" x14ac:dyDescent="0.2">
      <c r="A234" s="1" t="s">
        <v>2088</v>
      </c>
      <c r="B234" s="1" t="s">
        <v>15</v>
      </c>
      <c r="C234" s="10">
        <v>45356</v>
      </c>
      <c r="D234" s="1" t="s">
        <v>2087</v>
      </c>
      <c r="E234" s="1" t="s">
        <v>2086</v>
      </c>
      <c r="F234" s="1" t="s">
        <v>2021</v>
      </c>
      <c r="G234" s="1" t="s">
        <v>39</v>
      </c>
      <c r="H234" s="1" t="s">
        <v>38</v>
      </c>
      <c r="I234" s="1" t="s">
        <v>50</v>
      </c>
      <c r="J234" s="1" t="s">
        <v>17</v>
      </c>
      <c r="K234" s="1" t="s">
        <v>49</v>
      </c>
      <c r="L234" s="1" t="s">
        <v>48</v>
      </c>
      <c r="M234" s="1" t="s">
        <v>47</v>
      </c>
      <c r="N234" s="9">
        <v>4896</v>
      </c>
      <c r="O234" s="1" t="s">
        <v>4</v>
      </c>
      <c r="P234" s="8">
        <v>4896</v>
      </c>
      <c r="Q234" s="8">
        <v>0</v>
      </c>
      <c r="R234" s="1" t="s">
        <v>46</v>
      </c>
      <c r="S234" s="7">
        <v>361</v>
      </c>
    </row>
    <row r="235" spans="1:19" x14ac:dyDescent="0.2">
      <c r="A235" s="1" t="s">
        <v>2088</v>
      </c>
      <c r="B235" s="1" t="s">
        <v>15</v>
      </c>
      <c r="C235" s="10">
        <v>45356</v>
      </c>
      <c r="D235" s="1" t="s">
        <v>2087</v>
      </c>
      <c r="E235" s="1" t="s">
        <v>2086</v>
      </c>
      <c r="F235" s="1" t="s">
        <v>2021</v>
      </c>
      <c r="G235" s="1" t="s">
        <v>39</v>
      </c>
      <c r="H235" s="1" t="s">
        <v>38</v>
      </c>
      <c r="I235" s="1" t="s">
        <v>50</v>
      </c>
      <c r="J235" s="1" t="s">
        <v>17</v>
      </c>
      <c r="K235" s="1" t="s">
        <v>49</v>
      </c>
      <c r="L235" s="1" t="s">
        <v>57</v>
      </c>
      <c r="M235" s="1" t="s">
        <v>56</v>
      </c>
      <c r="N235" s="9">
        <v>900</v>
      </c>
      <c r="O235" s="1" t="s">
        <v>4</v>
      </c>
      <c r="P235" s="8">
        <v>900</v>
      </c>
      <c r="Q235" s="8">
        <v>0</v>
      </c>
      <c r="R235" s="1" t="s">
        <v>46</v>
      </c>
      <c r="S235" s="7">
        <v>488.94</v>
      </c>
    </row>
    <row r="236" spans="1:19" x14ac:dyDescent="0.2">
      <c r="A236" s="1" t="s">
        <v>2085</v>
      </c>
      <c r="B236" s="1" t="s">
        <v>15</v>
      </c>
      <c r="C236" s="10">
        <v>45356</v>
      </c>
      <c r="D236" s="1" t="s">
        <v>911</v>
      </c>
      <c r="E236" s="1" t="s">
        <v>910</v>
      </c>
      <c r="F236" s="1" t="s">
        <v>1987</v>
      </c>
      <c r="G236" s="1" t="s">
        <v>12</v>
      </c>
      <c r="H236" s="1" t="s">
        <v>11</v>
      </c>
      <c r="I236" s="1" t="s">
        <v>50</v>
      </c>
      <c r="J236" s="1" t="s">
        <v>17</v>
      </c>
      <c r="K236" s="1" t="s">
        <v>16</v>
      </c>
      <c r="L236" s="1" t="s">
        <v>369</v>
      </c>
      <c r="M236" s="1" t="s">
        <v>368</v>
      </c>
      <c r="N236" s="8">
        <v>68.400000000000006</v>
      </c>
      <c r="O236" s="1" t="s">
        <v>2</v>
      </c>
      <c r="P236" s="8">
        <v>68.400000000000006</v>
      </c>
      <c r="Q236" s="8">
        <v>0</v>
      </c>
      <c r="R236" s="1" t="s">
        <v>144</v>
      </c>
      <c r="S236" s="7">
        <v>14203.6</v>
      </c>
    </row>
    <row r="237" spans="1:19" x14ac:dyDescent="0.2">
      <c r="A237" s="1" t="s">
        <v>2085</v>
      </c>
      <c r="B237" s="1" t="s">
        <v>15</v>
      </c>
      <c r="C237" s="10">
        <v>45356</v>
      </c>
      <c r="D237" s="1" t="s">
        <v>911</v>
      </c>
      <c r="E237" s="1" t="s">
        <v>910</v>
      </c>
      <c r="F237" s="1" t="s">
        <v>1987</v>
      </c>
      <c r="G237" s="1" t="s">
        <v>12</v>
      </c>
      <c r="H237" s="1" t="s">
        <v>11</v>
      </c>
      <c r="I237" s="1" t="s">
        <v>50</v>
      </c>
      <c r="J237" s="1" t="s">
        <v>17</v>
      </c>
      <c r="K237" s="1" t="s">
        <v>16</v>
      </c>
      <c r="L237" s="1" t="s">
        <v>909</v>
      </c>
      <c r="M237" s="1" t="s">
        <v>293</v>
      </c>
      <c r="N237" s="8">
        <v>156.6</v>
      </c>
      <c r="O237" s="1" t="s">
        <v>2</v>
      </c>
      <c r="P237" s="8">
        <v>156.6</v>
      </c>
      <c r="Q237" s="8">
        <v>0</v>
      </c>
      <c r="R237" s="1" t="s">
        <v>144</v>
      </c>
      <c r="S237" s="7">
        <v>7868.35</v>
      </c>
    </row>
    <row r="238" spans="1:19" x14ac:dyDescent="0.2">
      <c r="A238" s="1" t="s">
        <v>2085</v>
      </c>
      <c r="B238" s="1" t="s">
        <v>15</v>
      </c>
      <c r="C238" s="10">
        <v>45356</v>
      </c>
      <c r="D238" s="1" t="s">
        <v>911</v>
      </c>
      <c r="E238" s="1" t="s">
        <v>910</v>
      </c>
      <c r="F238" s="1" t="s">
        <v>1987</v>
      </c>
      <c r="G238" s="1" t="s">
        <v>12</v>
      </c>
      <c r="H238" s="1" t="s">
        <v>11</v>
      </c>
      <c r="I238" s="1" t="s">
        <v>50</v>
      </c>
      <c r="J238" s="1" t="s">
        <v>17</v>
      </c>
      <c r="K238" s="1" t="s">
        <v>16</v>
      </c>
      <c r="L238" s="1" t="s">
        <v>375</v>
      </c>
      <c r="M238" s="1" t="s">
        <v>374</v>
      </c>
      <c r="N238" s="8">
        <v>68.400000000000006</v>
      </c>
      <c r="O238" s="1" t="s">
        <v>2</v>
      </c>
      <c r="P238" s="8">
        <v>68.400000000000006</v>
      </c>
      <c r="Q238" s="8">
        <v>0</v>
      </c>
      <c r="R238" s="1" t="s">
        <v>144</v>
      </c>
      <c r="S238" s="7">
        <v>14203.6</v>
      </c>
    </row>
    <row r="239" spans="1:19" x14ac:dyDescent="0.2">
      <c r="A239" s="1" t="s">
        <v>2084</v>
      </c>
      <c r="B239" s="1" t="s">
        <v>42</v>
      </c>
      <c r="C239" s="10">
        <v>45356</v>
      </c>
      <c r="D239" s="1" t="s">
        <v>139</v>
      </c>
      <c r="E239" s="1" t="s">
        <v>138</v>
      </c>
      <c r="F239" s="1" t="s">
        <v>2083</v>
      </c>
      <c r="G239" s="1" t="s">
        <v>12</v>
      </c>
      <c r="H239" s="1" t="s">
        <v>11</v>
      </c>
      <c r="I239" s="1" t="s">
        <v>0</v>
      </c>
      <c r="J239" s="1" t="s">
        <v>17</v>
      </c>
      <c r="K239" s="1" t="s">
        <v>16</v>
      </c>
      <c r="L239" s="1" t="s">
        <v>905</v>
      </c>
      <c r="M239" s="1" t="s">
        <v>904</v>
      </c>
      <c r="N239" s="9">
        <v>486</v>
      </c>
      <c r="O239" s="1" t="s">
        <v>2</v>
      </c>
      <c r="P239" s="8">
        <v>0</v>
      </c>
      <c r="Q239" s="8">
        <v>486</v>
      </c>
      <c r="R239" s="1" t="s">
        <v>43</v>
      </c>
      <c r="S239" s="7">
        <v>14995.02</v>
      </c>
    </row>
    <row r="240" spans="1:19" x14ac:dyDescent="0.2">
      <c r="A240" s="1" t="s">
        <v>2084</v>
      </c>
      <c r="B240" s="1" t="s">
        <v>42</v>
      </c>
      <c r="C240" s="10">
        <v>45356</v>
      </c>
      <c r="D240" s="1" t="s">
        <v>139</v>
      </c>
      <c r="E240" s="1" t="s">
        <v>138</v>
      </c>
      <c r="F240" s="1" t="s">
        <v>2083</v>
      </c>
      <c r="G240" s="1" t="s">
        <v>12</v>
      </c>
      <c r="H240" s="1" t="s">
        <v>11</v>
      </c>
      <c r="I240" s="1" t="s">
        <v>0</v>
      </c>
      <c r="J240" s="1" t="s">
        <v>17</v>
      </c>
      <c r="K240" s="1" t="s">
        <v>16</v>
      </c>
      <c r="L240" s="1" t="s">
        <v>897</v>
      </c>
      <c r="M240" s="1" t="s">
        <v>896</v>
      </c>
      <c r="N240" s="9">
        <v>522</v>
      </c>
      <c r="O240" s="1" t="s">
        <v>2</v>
      </c>
      <c r="P240" s="8">
        <v>0</v>
      </c>
      <c r="Q240" s="8">
        <v>522</v>
      </c>
      <c r="R240" s="1" t="s">
        <v>43</v>
      </c>
      <c r="S240" s="7">
        <v>9734.6</v>
      </c>
    </row>
    <row r="241" spans="1:19" x14ac:dyDescent="0.2">
      <c r="A241" s="1" t="s">
        <v>2082</v>
      </c>
      <c r="B241" s="1" t="s">
        <v>42</v>
      </c>
      <c r="C241" s="10">
        <v>45356</v>
      </c>
      <c r="D241" s="1" t="s">
        <v>1562</v>
      </c>
      <c r="E241" s="1" t="s">
        <v>1561</v>
      </c>
      <c r="F241" s="1" t="s">
        <v>2011</v>
      </c>
      <c r="G241" s="1" t="s">
        <v>39</v>
      </c>
      <c r="H241" s="1" t="s">
        <v>38</v>
      </c>
      <c r="I241" s="1" t="s">
        <v>50</v>
      </c>
      <c r="J241" s="1" t="s">
        <v>37</v>
      </c>
      <c r="K241" s="1" t="s">
        <v>36</v>
      </c>
      <c r="L241" s="1" t="s">
        <v>207</v>
      </c>
      <c r="M241" s="1" t="s">
        <v>206</v>
      </c>
      <c r="N241" s="9">
        <v>3600</v>
      </c>
      <c r="O241" s="1" t="s">
        <v>4</v>
      </c>
      <c r="P241" s="8">
        <v>3600</v>
      </c>
      <c r="Q241" s="8">
        <v>0</v>
      </c>
      <c r="R241" s="1" t="s">
        <v>5</v>
      </c>
      <c r="S241" s="7">
        <v>405.31</v>
      </c>
    </row>
    <row r="242" spans="1:19" x14ac:dyDescent="0.2">
      <c r="A242" s="1" t="s">
        <v>2081</v>
      </c>
      <c r="B242" s="1" t="s">
        <v>42</v>
      </c>
      <c r="C242" s="10">
        <v>45356</v>
      </c>
      <c r="D242" s="1" t="s">
        <v>139</v>
      </c>
      <c r="E242" s="1" t="s">
        <v>138</v>
      </c>
      <c r="F242" s="1" t="s">
        <v>2080</v>
      </c>
      <c r="G242" s="1" t="s">
        <v>12</v>
      </c>
      <c r="H242" s="1" t="s">
        <v>11</v>
      </c>
      <c r="I242" s="1" t="s">
        <v>0</v>
      </c>
      <c r="J242" s="1" t="s">
        <v>17</v>
      </c>
      <c r="K242" s="1" t="s">
        <v>16</v>
      </c>
      <c r="L242" s="1" t="s">
        <v>175</v>
      </c>
      <c r="M242" s="1" t="s">
        <v>174</v>
      </c>
      <c r="N242" s="8">
        <v>561.6</v>
      </c>
      <c r="O242" s="1" t="s">
        <v>2</v>
      </c>
      <c r="P242" s="8">
        <v>0</v>
      </c>
      <c r="Q242" s="8">
        <v>561.6</v>
      </c>
      <c r="R242" s="1" t="s">
        <v>43</v>
      </c>
      <c r="S242" s="7">
        <v>14183.68</v>
      </c>
    </row>
    <row r="243" spans="1:19" x14ac:dyDescent="0.2">
      <c r="A243" s="1" t="s">
        <v>2081</v>
      </c>
      <c r="B243" s="1" t="s">
        <v>42</v>
      </c>
      <c r="C243" s="10">
        <v>45356</v>
      </c>
      <c r="D243" s="1" t="s">
        <v>139</v>
      </c>
      <c r="E243" s="1" t="s">
        <v>138</v>
      </c>
      <c r="F243" s="1" t="s">
        <v>2080</v>
      </c>
      <c r="G243" s="1" t="s">
        <v>12</v>
      </c>
      <c r="H243" s="1" t="s">
        <v>11</v>
      </c>
      <c r="I243" s="1" t="s">
        <v>0</v>
      </c>
      <c r="J243" s="1" t="s">
        <v>17</v>
      </c>
      <c r="K243" s="1" t="s">
        <v>16</v>
      </c>
      <c r="L243" s="1" t="s">
        <v>179</v>
      </c>
      <c r="M243" s="1" t="s">
        <v>178</v>
      </c>
      <c r="N243" s="8">
        <v>561.6</v>
      </c>
      <c r="O243" s="1" t="s">
        <v>2</v>
      </c>
      <c r="P243" s="8">
        <v>561.6</v>
      </c>
      <c r="Q243" s="8">
        <v>0</v>
      </c>
      <c r="R243" s="1" t="s">
        <v>43</v>
      </c>
      <c r="S243" s="7">
        <v>14183.67</v>
      </c>
    </row>
    <row r="244" spans="1:19" x14ac:dyDescent="0.2">
      <c r="A244" s="1" t="s">
        <v>2079</v>
      </c>
      <c r="B244" s="1" t="s">
        <v>42</v>
      </c>
      <c r="C244" s="10">
        <v>45356</v>
      </c>
      <c r="D244" s="1" t="s">
        <v>139</v>
      </c>
      <c r="E244" s="1" t="s">
        <v>138</v>
      </c>
      <c r="F244" s="1" t="s">
        <v>2078</v>
      </c>
      <c r="G244" s="1" t="s">
        <v>12</v>
      </c>
      <c r="H244" s="1" t="s">
        <v>11</v>
      </c>
      <c r="I244" s="1" t="s">
        <v>0</v>
      </c>
      <c r="J244" s="1" t="s">
        <v>17</v>
      </c>
      <c r="K244" s="1" t="s">
        <v>16</v>
      </c>
      <c r="L244" s="1" t="s">
        <v>312</v>
      </c>
      <c r="M244" s="1" t="s">
        <v>311</v>
      </c>
      <c r="N244" s="9">
        <v>1026</v>
      </c>
      <c r="O244" s="1" t="s">
        <v>2</v>
      </c>
      <c r="P244" s="8">
        <v>0</v>
      </c>
      <c r="Q244" s="8">
        <v>1026</v>
      </c>
      <c r="R244" s="1" t="s">
        <v>43</v>
      </c>
      <c r="S244" s="7">
        <v>16568.29</v>
      </c>
    </row>
    <row r="245" spans="1:19" x14ac:dyDescent="0.2">
      <c r="A245" s="1" t="s">
        <v>2077</v>
      </c>
      <c r="B245" s="1" t="s">
        <v>42</v>
      </c>
      <c r="C245" s="10">
        <v>45356</v>
      </c>
      <c r="D245" s="1" t="s">
        <v>95</v>
      </c>
      <c r="E245" s="1" t="s">
        <v>94</v>
      </c>
      <c r="F245" s="1" t="s">
        <v>2076</v>
      </c>
      <c r="G245" s="1" t="s">
        <v>39</v>
      </c>
      <c r="H245" s="1" t="s">
        <v>38</v>
      </c>
      <c r="I245" s="1" t="s">
        <v>0</v>
      </c>
      <c r="J245" s="1" t="s">
        <v>17</v>
      </c>
      <c r="K245" s="1" t="s">
        <v>49</v>
      </c>
      <c r="L245" s="1" t="s">
        <v>57</v>
      </c>
      <c r="M245" s="1" t="s">
        <v>56</v>
      </c>
      <c r="N245" s="9">
        <v>4500</v>
      </c>
      <c r="O245" s="1" t="s">
        <v>4</v>
      </c>
      <c r="P245" s="8">
        <v>4500</v>
      </c>
      <c r="Q245" s="8">
        <v>0</v>
      </c>
      <c r="R245" s="1" t="s">
        <v>93</v>
      </c>
      <c r="S245" s="7">
        <v>228.46</v>
      </c>
    </row>
    <row r="246" spans="1:19" x14ac:dyDescent="0.2">
      <c r="A246" s="1" t="s">
        <v>2075</v>
      </c>
      <c r="B246" s="1" t="s">
        <v>15</v>
      </c>
      <c r="C246" s="10">
        <v>45356</v>
      </c>
      <c r="D246" s="1" t="s">
        <v>2074</v>
      </c>
      <c r="E246" s="1" t="s">
        <v>2073</v>
      </c>
      <c r="F246" s="1" t="s">
        <v>1987</v>
      </c>
      <c r="G246" s="1" t="s">
        <v>12</v>
      </c>
      <c r="H246" s="1" t="s">
        <v>11</v>
      </c>
      <c r="I246" s="1" t="s">
        <v>10</v>
      </c>
      <c r="J246" s="1" t="s">
        <v>17</v>
      </c>
      <c r="K246" s="1" t="s">
        <v>16</v>
      </c>
      <c r="L246" s="1" t="s">
        <v>173</v>
      </c>
      <c r="M246" s="1" t="s">
        <v>172</v>
      </c>
      <c r="N246" s="8">
        <v>168.48</v>
      </c>
      <c r="O246" s="1" t="s">
        <v>2</v>
      </c>
      <c r="P246" s="8">
        <v>0</v>
      </c>
      <c r="Q246" s="8">
        <v>168.48</v>
      </c>
      <c r="R246" s="1" t="s">
        <v>144</v>
      </c>
      <c r="S246" s="7">
        <v>18355.34</v>
      </c>
    </row>
    <row r="247" spans="1:19" x14ac:dyDescent="0.2">
      <c r="A247" s="1" t="s">
        <v>2072</v>
      </c>
      <c r="B247" s="1" t="s">
        <v>15</v>
      </c>
      <c r="C247" s="10">
        <v>45356</v>
      </c>
      <c r="D247" s="1" t="s">
        <v>2071</v>
      </c>
      <c r="E247" s="1" t="s">
        <v>2070</v>
      </c>
      <c r="F247" s="1" t="s">
        <v>2011</v>
      </c>
      <c r="G247" s="1" t="s">
        <v>39</v>
      </c>
      <c r="H247" s="1" t="s">
        <v>38</v>
      </c>
      <c r="I247" s="1" t="s">
        <v>50</v>
      </c>
      <c r="J247" s="1" t="s">
        <v>37</v>
      </c>
      <c r="K247" s="1" t="s">
        <v>36</v>
      </c>
      <c r="L247" s="1" t="s">
        <v>35</v>
      </c>
      <c r="M247" s="1" t="s">
        <v>34</v>
      </c>
      <c r="N247" s="9">
        <v>1152</v>
      </c>
      <c r="O247" s="1" t="s">
        <v>4</v>
      </c>
      <c r="P247" s="8">
        <v>1152</v>
      </c>
      <c r="Q247" s="8">
        <v>0</v>
      </c>
      <c r="R247" s="1" t="s">
        <v>5</v>
      </c>
      <c r="S247" s="7">
        <v>357.39</v>
      </c>
    </row>
    <row r="248" spans="1:19" x14ac:dyDescent="0.2">
      <c r="A248" s="1" t="s">
        <v>2069</v>
      </c>
      <c r="B248" s="1" t="s">
        <v>42</v>
      </c>
      <c r="C248" s="10">
        <v>45356</v>
      </c>
      <c r="D248" s="1" t="s">
        <v>135</v>
      </c>
      <c r="E248" s="1" t="s">
        <v>134</v>
      </c>
      <c r="F248" s="1" t="s">
        <v>2067</v>
      </c>
      <c r="G248" s="1" t="s">
        <v>39</v>
      </c>
      <c r="H248" s="1" t="s">
        <v>38</v>
      </c>
      <c r="I248" s="1" t="s">
        <v>50</v>
      </c>
      <c r="J248" s="1" t="s">
        <v>17</v>
      </c>
      <c r="K248" s="1" t="s">
        <v>49</v>
      </c>
      <c r="L248" s="1" t="s">
        <v>57</v>
      </c>
      <c r="M248" s="1" t="s">
        <v>56</v>
      </c>
      <c r="N248" s="9">
        <v>360</v>
      </c>
      <c r="O248" s="1" t="s">
        <v>4</v>
      </c>
      <c r="P248" s="8">
        <v>360</v>
      </c>
      <c r="Q248" s="8">
        <v>0</v>
      </c>
      <c r="R248" s="1" t="s">
        <v>33</v>
      </c>
      <c r="S248" s="7">
        <v>317.73</v>
      </c>
    </row>
    <row r="249" spans="1:19" x14ac:dyDescent="0.2">
      <c r="A249" s="1" t="s">
        <v>2069</v>
      </c>
      <c r="B249" s="1" t="s">
        <v>42</v>
      </c>
      <c r="C249" s="10">
        <v>45356</v>
      </c>
      <c r="D249" s="1" t="s">
        <v>135</v>
      </c>
      <c r="E249" s="1" t="s">
        <v>134</v>
      </c>
      <c r="F249" s="1" t="s">
        <v>2067</v>
      </c>
      <c r="G249" s="1" t="s">
        <v>39</v>
      </c>
      <c r="H249" s="1" t="s">
        <v>38</v>
      </c>
      <c r="I249" s="1" t="s">
        <v>50</v>
      </c>
      <c r="J249" s="1" t="s">
        <v>17</v>
      </c>
      <c r="K249" s="1" t="s">
        <v>49</v>
      </c>
      <c r="L249" s="1" t="s">
        <v>57</v>
      </c>
      <c r="M249" s="1" t="s">
        <v>56</v>
      </c>
      <c r="N249" s="9">
        <v>66</v>
      </c>
      <c r="O249" s="1" t="s">
        <v>4</v>
      </c>
      <c r="P249" s="8">
        <v>66</v>
      </c>
      <c r="Q249" s="8">
        <v>0</v>
      </c>
      <c r="R249" s="1" t="s">
        <v>33</v>
      </c>
      <c r="S249" s="7">
        <v>317.73</v>
      </c>
    </row>
    <row r="250" spans="1:19" x14ac:dyDescent="0.2">
      <c r="A250" s="1" t="s">
        <v>2068</v>
      </c>
      <c r="B250" s="1" t="s">
        <v>42</v>
      </c>
      <c r="C250" s="10">
        <v>45356</v>
      </c>
      <c r="D250" s="1" t="s">
        <v>135</v>
      </c>
      <c r="E250" s="1" t="s">
        <v>134</v>
      </c>
      <c r="F250" s="1" t="s">
        <v>2067</v>
      </c>
      <c r="G250" s="1" t="s">
        <v>39</v>
      </c>
      <c r="H250" s="1" t="s">
        <v>38</v>
      </c>
      <c r="I250" s="1" t="s">
        <v>50</v>
      </c>
      <c r="J250" s="1" t="s">
        <v>17</v>
      </c>
      <c r="K250" s="1" t="s">
        <v>49</v>
      </c>
      <c r="L250" s="1" t="s">
        <v>57</v>
      </c>
      <c r="M250" s="1" t="s">
        <v>56</v>
      </c>
      <c r="N250" s="9">
        <v>24</v>
      </c>
      <c r="O250" s="1" t="s">
        <v>4</v>
      </c>
      <c r="P250" s="8">
        <v>24</v>
      </c>
      <c r="Q250" s="8">
        <v>0</v>
      </c>
      <c r="R250" s="1" t="s">
        <v>33</v>
      </c>
      <c r="S250" s="7">
        <v>317.73</v>
      </c>
    </row>
    <row r="251" spans="1:19" x14ac:dyDescent="0.2">
      <c r="A251" s="1" t="s">
        <v>2068</v>
      </c>
      <c r="B251" s="1" t="s">
        <v>42</v>
      </c>
      <c r="C251" s="10">
        <v>45356</v>
      </c>
      <c r="D251" s="1" t="s">
        <v>135</v>
      </c>
      <c r="E251" s="1" t="s">
        <v>134</v>
      </c>
      <c r="F251" s="1" t="s">
        <v>2067</v>
      </c>
      <c r="G251" s="1" t="s">
        <v>39</v>
      </c>
      <c r="H251" s="1" t="s">
        <v>38</v>
      </c>
      <c r="I251" s="1" t="s">
        <v>50</v>
      </c>
      <c r="J251" s="1" t="s">
        <v>17</v>
      </c>
      <c r="K251" s="1" t="s">
        <v>49</v>
      </c>
      <c r="L251" s="1" t="s">
        <v>57</v>
      </c>
      <c r="M251" s="1" t="s">
        <v>56</v>
      </c>
      <c r="N251" s="9">
        <v>720</v>
      </c>
      <c r="O251" s="1" t="s">
        <v>4</v>
      </c>
      <c r="P251" s="8">
        <v>720</v>
      </c>
      <c r="Q251" s="8">
        <v>0</v>
      </c>
      <c r="R251" s="1" t="s">
        <v>33</v>
      </c>
      <c r="S251" s="7">
        <v>317.73</v>
      </c>
    </row>
    <row r="252" spans="1:19" x14ac:dyDescent="0.2">
      <c r="A252" s="1" t="s">
        <v>2068</v>
      </c>
      <c r="B252" s="1" t="s">
        <v>42</v>
      </c>
      <c r="C252" s="10">
        <v>45356</v>
      </c>
      <c r="D252" s="1" t="s">
        <v>135</v>
      </c>
      <c r="E252" s="1" t="s">
        <v>134</v>
      </c>
      <c r="F252" s="1" t="s">
        <v>2067</v>
      </c>
      <c r="G252" s="1" t="s">
        <v>39</v>
      </c>
      <c r="H252" s="1" t="s">
        <v>38</v>
      </c>
      <c r="I252" s="1" t="s">
        <v>50</v>
      </c>
      <c r="J252" s="1" t="s">
        <v>17</v>
      </c>
      <c r="K252" s="1" t="s">
        <v>49</v>
      </c>
      <c r="L252" s="1" t="s">
        <v>48</v>
      </c>
      <c r="M252" s="1" t="s">
        <v>47</v>
      </c>
      <c r="N252" s="9">
        <v>4464</v>
      </c>
      <c r="O252" s="1" t="s">
        <v>4</v>
      </c>
      <c r="P252" s="8">
        <v>4464</v>
      </c>
      <c r="Q252" s="8">
        <v>0</v>
      </c>
      <c r="R252" s="1" t="s">
        <v>33</v>
      </c>
      <c r="S252" s="7">
        <v>234.58</v>
      </c>
    </row>
    <row r="253" spans="1:19" x14ac:dyDescent="0.2">
      <c r="A253" s="1" t="s">
        <v>2066</v>
      </c>
      <c r="B253" s="1" t="s">
        <v>42</v>
      </c>
      <c r="C253" s="10">
        <v>45356</v>
      </c>
      <c r="D253" s="1" t="s">
        <v>135</v>
      </c>
      <c r="E253" s="1" t="s">
        <v>134</v>
      </c>
      <c r="F253" s="1" t="s">
        <v>2065</v>
      </c>
      <c r="G253" s="1" t="s">
        <v>39</v>
      </c>
      <c r="H253" s="1" t="s">
        <v>38</v>
      </c>
      <c r="I253" s="1" t="s">
        <v>50</v>
      </c>
      <c r="J253" s="1" t="s">
        <v>17</v>
      </c>
      <c r="K253" s="1" t="s">
        <v>49</v>
      </c>
      <c r="L253" s="1" t="s">
        <v>48</v>
      </c>
      <c r="M253" s="1" t="s">
        <v>47</v>
      </c>
      <c r="N253" s="9">
        <v>5184</v>
      </c>
      <c r="O253" s="1" t="s">
        <v>4</v>
      </c>
      <c r="P253" s="8">
        <v>5184</v>
      </c>
      <c r="Q253" s="8">
        <v>0</v>
      </c>
      <c r="R253" s="1" t="s">
        <v>33</v>
      </c>
      <c r="S253" s="7">
        <v>234.58</v>
      </c>
    </row>
    <row r="254" spans="1:19" x14ac:dyDescent="0.2">
      <c r="A254" s="1" t="s">
        <v>2066</v>
      </c>
      <c r="B254" s="1" t="s">
        <v>42</v>
      </c>
      <c r="C254" s="10">
        <v>45356</v>
      </c>
      <c r="D254" s="1" t="s">
        <v>135</v>
      </c>
      <c r="E254" s="1" t="s">
        <v>134</v>
      </c>
      <c r="F254" s="1" t="s">
        <v>2065</v>
      </c>
      <c r="G254" s="1" t="s">
        <v>39</v>
      </c>
      <c r="H254" s="1" t="s">
        <v>38</v>
      </c>
      <c r="I254" s="1" t="s">
        <v>50</v>
      </c>
      <c r="J254" s="1" t="s">
        <v>17</v>
      </c>
      <c r="K254" s="1" t="s">
        <v>49</v>
      </c>
      <c r="L254" s="1" t="s">
        <v>57</v>
      </c>
      <c r="M254" s="1" t="s">
        <v>56</v>
      </c>
      <c r="N254" s="9">
        <v>1080</v>
      </c>
      <c r="O254" s="1" t="s">
        <v>4</v>
      </c>
      <c r="P254" s="8">
        <v>1080</v>
      </c>
      <c r="Q254" s="8">
        <v>0</v>
      </c>
      <c r="R254" s="1" t="s">
        <v>33</v>
      </c>
      <c r="S254" s="7">
        <v>317.73</v>
      </c>
    </row>
    <row r="255" spans="1:19" x14ac:dyDescent="0.2">
      <c r="A255" s="1" t="s">
        <v>2064</v>
      </c>
      <c r="B255" s="1" t="s">
        <v>15</v>
      </c>
      <c r="C255" s="10">
        <v>45356</v>
      </c>
      <c r="D255" s="1" t="s">
        <v>101</v>
      </c>
      <c r="E255" s="1" t="s">
        <v>100</v>
      </c>
      <c r="F255" s="1" t="s">
        <v>1987</v>
      </c>
      <c r="G255" s="1" t="s">
        <v>12</v>
      </c>
      <c r="H255" s="1" t="s">
        <v>11</v>
      </c>
      <c r="I255" s="1" t="s">
        <v>50</v>
      </c>
      <c r="J255" s="1" t="s">
        <v>17</v>
      </c>
      <c r="K255" s="1" t="s">
        <v>16</v>
      </c>
      <c r="L255" s="1" t="s">
        <v>21</v>
      </c>
      <c r="M255" s="1" t="s">
        <v>20</v>
      </c>
      <c r="N255" s="8">
        <v>136.80000000000001</v>
      </c>
      <c r="O255" s="1" t="s">
        <v>2</v>
      </c>
      <c r="P255" s="8">
        <v>136.80000000000001</v>
      </c>
      <c r="Q255" s="8">
        <v>0</v>
      </c>
      <c r="R255" s="1" t="s">
        <v>93</v>
      </c>
      <c r="S255" s="7">
        <v>19238.37</v>
      </c>
    </row>
    <row r="256" spans="1:19" x14ac:dyDescent="0.2">
      <c r="A256" s="1" t="s">
        <v>2063</v>
      </c>
      <c r="B256" s="1" t="s">
        <v>42</v>
      </c>
      <c r="C256" s="10">
        <v>45356</v>
      </c>
      <c r="D256" s="1" t="s">
        <v>135</v>
      </c>
      <c r="E256" s="1" t="s">
        <v>134</v>
      </c>
      <c r="F256" s="1" t="s">
        <v>2062</v>
      </c>
      <c r="G256" s="1" t="s">
        <v>39</v>
      </c>
      <c r="H256" s="1" t="s">
        <v>38</v>
      </c>
      <c r="I256" s="1" t="s">
        <v>50</v>
      </c>
      <c r="J256" s="1" t="s">
        <v>17</v>
      </c>
      <c r="K256" s="1" t="s">
        <v>49</v>
      </c>
      <c r="L256" s="1" t="s">
        <v>57</v>
      </c>
      <c r="M256" s="1" t="s">
        <v>56</v>
      </c>
      <c r="N256" s="9">
        <v>2970</v>
      </c>
      <c r="O256" s="1" t="s">
        <v>4</v>
      </c>
      <c r="P256" s="8">
        <v>2970</v>
      </c>
      <c r="Q256" s="8">
        <v>0</v>
      </c>
      <c r="R256" s="1" t="s">
        <v>33</v>
      </c>
      <c r="S256" s="7">
        <v>317.73</v>
      </c>
    </row>
    <row r="257" spans="1:19" x14ac:dyDescent="0.2">
      <c r="A257" s="1" t="s">
        <v>2063</v>
      </c>
      <c r="B257" s="1" t="s">
        <v>42</v>
      </c>
      <c r="C257" s="10">
        <v>45356</v>
      </c>
      <c r="D257" s="1" t="s">
        <v>135</v>
      </c>
      <c r="E257" s="1" t="s">
        <v>134</v>
      </c>
      <c r="F257" s="1" t="s">
        <v>2062</v>
      </c>
      <c r="G257" s="1" t="s">
        <v>39</v>
      </c>
      <c r="H257" s="1" t="s">
        <v>38</v>
      </c>
      <c r="I257" s="1" t="s">
        <v>50</v>
      </c>
      <c r="J257" s="1" t="s">
        <v>17</v>
      </c>
      <c r="K257" s="1" t="s">
        <v>49</v>
      </c>
      <c r="L257" s="1" t="s">
        <v>133</v>
      </c>
      <c r="M257" s="1" t="s">
        <v>132</v>
      </c>
      <c r="N257" s="9">
        <v>1584</v>
      </c>
      <c r="O257" s="1" t="s">
        <v>4</v>
      </c>
      <c r="P257" s="8">
        <v>1584</v>
      </c>
      <c r="Q257" s="8">
        <v>0</v>
      </c>
      <c r="R257" s="1" t="s">
        <v>33</v>
      </c>
      <c r="S257" s="7">
        <v>207.61</v>
      </c>
    </row>
    <row r="258" spans="1:19" x14ac:dyDescent="0.2">
      <c r="A258" s="1" t="s">
        <v>2061</v>
      </c>
      <c r="B258" s="1" t="s">
        <v>42</v>
      </c>
      <c r="C258" s="10">
        <v>45356</v>
      </c>
      <c r="D258" s="1" t="s">
        <v>1203</v>
      </c>
      <c r="E258" s="1" t="s">
        <v>1202</v>
      </c>
      <c r="F258" s="1" t="s">
        <v>2011</v>
      </c>
      <c r="G258" s="1" t="s">
        <v>39</v>
      </c>
      <c r="H258" s="1" t="s">
        <v>38</v>
      </c>
      <c r="I258" s="1" t="s">
        <v>50</v>
      </c>
      <c r="J258" s="1" t="s">
        <v>37</v>
      </c>
      <c r="K258" s="1" t="s">
        <v>36</v>
      </c>
      <c r="L258" s="1" t="s">
        <v>86</v>
      </c>
      <c r="M258" s="1" t="s">
        <v>85</v>
      </c>
      <c r="N258" s="9">
        <v>2970</v>
      </c>
      <c r="O258" s="1" t="s">
        <v>4</v>
      </c>
      <c r="P258" s="8">
        <v>2970</v>
      </c>
      <c r="Q258" s="8">
        <v>0</v>
      </c>
      <c r="R258" s="1" t="s">
        <v>33</v>
      </c>
      <c r="S258" s="7">
        <v>134.33000000000001</v>
      </c>
    </row>
    <row r="259" spans="1:19" x14ac:dyDescent="0.2">
      <c r="A259" s="1" t="s">
        <v>2061</v>
      </c>
      <c r="B259" s="1" t="s">
        <v>42</v>
      </c>
      <c r="C259" s="10">
        <v>45356</v>
      </c>
      <c r="D259" s="1" t="s">
        <v>1203</v>
      </c>
      <c r="E259" s="1" t="s">
        <v>1202</v>
      </c>
      <c r="F259" s="1" t="s">
        <v>2011</v>
      </c>
      <c r="G259" s="1" t="s">
        <v>39</v>
      </c>
      <c r="H259" s="1" t="s">
        <v>38</v>
      </c>
      <c r="I259" s="1" t="s">
        <v>50</v>
      </c>
      <c r="J259" s="1" t="s">
        <v>37</v>
      </c>
      <c r="K259" s="1" t="s">
        <v>36</v>
      </c>
      <c r="L259" s="1" t="s">
        <v>35</v>
      </c>
      <c r="M259" s="1" t="s">
        <v>34</v>
      </c>
      <c r="N259" s="9">
        <v>3600</v>
      </c>
      <c r="O259" s="1" t="s">
        <v>4</v>
      </c>
      <c r="P259" s="8">
        <v>3600</v>
      </c>
      <c r="Q259" s="8">
        <v>0</v>
      </c>
      <c r="R259" s="1" t="s">
        <v>33</v>
      </c>
      <c r="S259" s="7">
        <v>160.54</v>
      </c>
    </row>
    <row r="260" spans="1:19" x14ac:dyDescent="0.2">
      <c r="A260" s="1" t="s">
        <v>2060</v>
      </c>
      <c r="B260" s="1" t="s">
        <v>42</v>
      </c>
      <c r="C260" s="10">
        <v>45356</v>
      </c>
      <c r="D260" s="1" t="s">
        <v>41</v>
      </c>
      <c r="E260" s="1" t="s">
        <v>40</v>
      </c>
      <c r="F260" s="1" t="s">
        <v>2059</v>
      </c>
      <c r="G260" s="1" t="s">
        <v>39</v>
      </c>
      <c r="H260" s="1" t="s">
        <v>38</v>
      </c>
      <c r="I260" s="1" t="s">
        <v>0</v>
      </c>
      <c r="J260" s="1" t="s">
        <v>37</v>
      </c>
      <c r="K260" s="1" t="s">
        <v>36</v>
      </c>
      <c r="L260" s="1" t="s">
        <v>35</v>
      </c>
      <c r="M260" s="1" t="s">
        <v>34</v>
      </c>
      <c r="N260" s="9">
        <v>4320</v>
      </c>
      <c r="O260" s="1" t="s">
        <v>4</v>
      </c>
      <c r="P260" s="8">
        <v>4320</v>
      </c>
      <c r="Q260" s="8">
        <v>0</v>
      </c>
      <c r="R260" s="1" t="s">
        <v>33</v>
      </c>
      <c r="S260" s="7">
        <v>116.04</v>
      </c>
    </row>
    <row r="261" spans="1:19" x14ac:dyDescent="0.2">
      <c r="A261" s="1" t="s">
        <v>2060</v>
      </c>
      <c r="B261" s="1" t="s">
        <v>42</v>
      </c>
      <c r="C261" s="10">
        <v>45356</v>
      </c>
      <c r="D261" s="1" t="s">
        <v>41</v>
      </c>
      <c r="E261" s="1" t="s">
        <v>40</v>
      </c>
      <c r="F261" s="1" t="s">
        <v>2059</v>
      </c>
      <c r="G261" s="1" t="s">
        <v>39</v>
      </c>
      <c r="H261" s="1" t="s">
        <v>38</v>
      </c>
      <c r="I261" s="1" t="s">
        <v>0</v>
      </c>
      <c r="J261" s="1" t="s">
        <v>37</v>
      </c>
      <c r="K261" s="1" t="s">
        <v>36</v>
      </c>
      <c r="L261" s="1" t="s">
        <v>86</v>
      </c>
      <c r="M261" s="1" t="s">
        <v>85</v>
      </c>
      <c r="N261" s="9">
        <v>2772</v>
      </c>
      <c r="O261" s="1" t="s">
        <v>4</v>
      </c>
      <c r="P261" s="8">
        <v>2772</v>
      </c>
      <c r="Q261" s="8">
        <v>0</v>
      </c>
      <c r="R261" s="1" t="s">
        <v>33</v>
      </c>
      <c r="S261" s="7">
        <v>97.09</v>
      </c>
    </row>
    <row r="262" spans="1:19" x14ac:dyDescent="0.2">
      <c r="A262" s="1" t="s">
        <v>2058</v>
      </c>
      <c r="B262" s="1" t="s">
        <v>15</v>
      </c>
      <c r="C262" s="10">
        <v>45356</v>
      </c>
      <c r="D262" s="1" t="s">
        <v>1485</v>
      </c>
      <c r="E262" s="1" t="s">
        <v>1484</v>
      </c>
      <c r="F262" s="1" t="s">
        <v>2057</v>
      </c>
      <c r="G262" s="1" t="s">
        <v>12</v>
      </c>
      <c r="H262" s="1" t="s">
        <v>11</v>
      </c>
      <c r="I262" s="1" t="s">
        <v>10</v>
      </c>
      <c r="J262" s="1" t="s">
        <v>9</v>
      </c>
      <c r="K262" s="1" t="s">
        <v>30</v>
      </c>
      <c r="L262" s="1" t="s">
        <v>1385</v>
      </c>
      <c r="M262" s="1" t="s">
        <v>1384</v>
      </c>
      <c r="N262" s="8">
        <v>96.96</v>
      </c>
      <c r="O262" s="1" t="s">
        <v>2</v>
      </c>
      <c r="P262" s="8">
        <v>0</v>
      </c>
      <c r="Q262" s="8">
        <v>96.96</v>
      </c>
      <c r="R262" s="1" t="s">
        <v>46</v>
      </c>
      <c r="S262" s="7">
        <v>3001.7</v>
      </c>
    </row>
    <row r="263" spans="1:19" x14ac:dyDescent="0.2">
      <c r="A263" s="1" t="s">
        <v>2058</v>
      </c>
      <c r="B263" s="1" t="s">
        <v>15</v>
      </c>
      <c r="C263" s="10">
        <v>45356</v>
      </c>
      <c r="D263" s="1" t="s">
        <v>1485</v>
      </c>
      <c r="E263" s="1" t="s">
        <v>1484</v>
      </c>
      <c r="F263" s="1" t="s">
        <v>2057</v>
      </c>
      <c r="G263" s="1" t="s">
        <v>12</v>
      </c>
      <c r="H263" s="1" t="s">
        <v>11</v>
      </c>
      <c r="I263" s="1" t="s">
        <v>10</v>
      </c>
      <c r="J263" s="1" t="s">
        <v>9</v>
      </c>
      <c r="K263" s="1" t="s">
        <v>30</v>
      </c>
      <c r="L263" s="1" t="s">
        <v>800</v>
      </c>
      <c r="M263" s="1" t="s">
        <v>799</v>
      </c>
      <c r="N263" s="8">
        <v>96.96</v>
      </c>
      <c r="O263" s="1" t="s">
        <v>2</v>
      </c>
      <c r="P263" s="8">
        <v>0</v>
      </c>
      <c r="Q263" s="8">
        <v>96.96</v>
      </c>
      <c r="R263" s="1" t="s">
        <v>46</v>
      </c>
      <c r="S263" s="7">
        <v>3001.7</v>
      </c>
    </row>
    <row r="264" spans="1:19" x14ac:dyDescent="0.2">
      <c r="A264" s="1" t="s">
        <v>2058</v>
      </c>
      <c r="B264" s="1" t="s">
        <v>15</v>
      </c>
      <c r="C264" s="10">
        <v>45356</v>
      </c>
      <c r="D264" s="1" t="s">
        <v>1485</v>
      </c>
      <c r="E264" s="1" t="s">
        <v>1484</v>
      </c>
      <c r="F264" s="1" t="s">
        <v>2057</v>
      </c>
      <c r="G264" s="1" t="s">
        <v>12</v>
      </c>
      <c r="H264" s="1" t="s">
        <v>11</v>
      </c>
      <c r="I264" s="1" t="s">
        <v>10</v>
      </c>
      <c r="J264" s="1" t="s">
        <v>9</v>
      </c>
      <c r="K264" s="1" t="s">
        <v>30</v>
      </c>
      <c r="L264" s="1" t="s">
        <v>1078</v>
      </c>
      <c r="M264" s="1" t="s">
        <v>1077</v>
      </c>
      <c r="N264" s="8">
        <v>96.96</v>
      </c>
      <c r="O264" s="1" t="s">
        <v>2</v>
      </c>
      <c r="P264" s="8">
        <v>0</v>
      </c>
      <c r="Q264" s="8">
        <v>96.96</v>
      </c>
      <c r="R264" s="1" t="s">
        <v>46</v>
      </c>
      <c r="S264" s="7">
        <v>3001.7</v>
      </c>
    </row>
    <row r="265" spans="1:19" x14ac:dyDescent="0.2">
      <c r="A265" s="1" t="s">
        <v>2058</v>
      </c>
      <c r="B265" s="1" t="s">
        <v>15</v>
      </c>
      <c r="C265" s="10">
        <v>45356</v>
      </c>
      <c r="D265" s="1" t="s">
        <v>1485</v>
      </c>
      <c r="E265" s="1" t="s">
        <v>1484</v>
      </c>
      <c r="F265" s="1" t="s">
        <v>2057</v>
      </c>
      <c r="G265" s="1" t="s">
        <v>12</v>
      </c>
      <c r="H265" s="1" t="s">
        <v>11</v>
      </c>
      <c r="I265" s="1" t="s">
        <v>10</v>
      </c>
      <c r="J265" s="1" t="s">
        <v>9</v>
      </c>
      <c r="K265" s="1" t="s">
        <v>30</v>
      </c>
      <c r="L265" s="1" t="s">
        <v>798</v>
      </c>
      <c r="M265" s="1" t="s">
        <v>797</v>
      </c>
      <c r="N265" s="8">
        <v>96.96</v>
      </c>
      <c r="O265" s="1" t="s">
        <v>2</v>
      </c>
      <c r="P265" s="8">
        <v>0</v>
      </c>
      <c r="Q265" s="8">
        <v>96.96</v>
      </c>
      <c r="R265" s="1" t="s">
        <v>46</v>
      </c>
      <c r="S265" s="7">
        <v>3001.7</v>
      </c>
    </row>
    <row r="266" spans="1:19" x14ac:dyDescent="0.2">
      <c r="A266" s="1" t="s">
        <v>2058</v>
      </c>
      <c r="B266" s="1" t="s">
        <v>15</v>
      </c>
      <c r="C266" s="10">
        <v>45356</v>
      </c>
      <c r="D266" s="1" t="s">
        <v>1485</v>
      </c>
      <c r="E266" s="1" t="s">
        <v>1484</v>
      </c>
      <c r="F266" s="1" t="s">
        <v>2057</v>
      </c>
      <c r="G266" s="1" t="s">
        <v>12</v>
      </c>
      <c r="H266" s="1" t="s">
        <v>11</v>
      </c>
      <c r="I266" s="1" t="s">
        <v>10</v>
      </c>
      <c r="J266" s="1" t="s">
        <v>9</v>
      </c>
      <c r="K266" s="1" t="s">
        <v>30</v>
      </c>
      <c r="L266" s="1" t="s">
        <v>1084</v>
      </c>
      <c r="M266" s="1" t="s">
        <v>1083</v>
      </c>
      <c r="N266" s="8">
        <v>96.96</v>
      </c>
      <c r="O266" s="1" t="s">
        <v>2</v>
      </c>
      <c r="P266" s="8">
        <v>0</v>
      </c>
      <c r="Q266" s="8">
        <v>96.96</v>
      </c>
      <c r="R266" s="1" t="s">
        <v>46</v>
      </c>
      <c r="S266" s="7">
        <v>3001.7</v>
      </c>
    </row>
    <row r="267" spans="1:19" x14ac:dyDescent="0.2">
      <c r="A267" s="1" t="s">
        <v>2058</v>
      </c>
      <c r="B267" s="1" t="s">
        <v>15</v>
      </c>
      <c r="C267" s="10">
        <v>45356</v>
      </c>
      <c r="D267" s="1" t="s">
        <v>1485</v>
      </c>
      <c r="E267" s="1" t="s">
        <v>1484</v>
      </c>
      <c r="F267" s="1" t="s">
        <v>2057</v>
      </c>
      <c r="G267" s="1" t="s">
        <v>12</v>
      </c>
      <c r="H267" s="1" t="s">
        <v>11</v>
      </c>
      <c r="I267" s="1" t="s">
        <v>10</v>
      </c>
      <c r="J267" s="1" t="s">
        <v>9</v>
      </c>
      <c r="K267" s="1" t="s">
        <v>8</v>
      </c>
      <c r="L267" s="1" t="s">
        <v>515</v>
      </c>
      <c r="M267" s="1" t="s">
        <v>514</v>
      </c>
      <c r="N267" s="8">
        <v>98.4</v>
      </c>
      <c r="O267" s="1" t="s">
        <v>2</v>
      </c>
      <c r="P267" s="8">
        <v>0</v>
      </c>
      <c r="Q267" s="8">
        <v>98.4</v>
      </c>
      <c r="R267" s="1" t="s">
        <v>46</v>
      </c>
      <c r="S267" s="7">
        <v>3442.45</v>
      </c>
    </row>
    <row r="268" spans="1:19" x14ac:dyDescent="0.2">
      <c r="A268" s="1" t="s">
        <v>2056</v>
      </c>
      <c r="B268" s="1" t="s">
        <v>42</v>
      </c>
      <c r="C268" s="10">
        <v>45356</v>
      </c>
      <c r="D268" s="1" t="s">
        <v>2055</v>
      </c>
      <c r="E268" s="1" t="s">
        <v>2054</v>
      </c>
      <c r="F268" s="1" t="s">
        <v>2053</v>
      </c>
      <c r="G268" s="1" t="s">
        <v>12</v>
      </c>
      <c r="H268" s="1" t="s">
        <v>11</v>
      </c>
      <c r="I268" s="1" t="s">
        <v>0</v>
      </c>
      <c r="J268" s="1" t="s">
        <v>17</v>
      </c>
      <c r="K268" s="1" t="s">
        <v>16</v>
      </c>
      <c r="L268" s="1" t="s">
        <v>185</v>
      </c>
      <c r="M268" s="1" t="s">
        <v>184</v>
      </c>
      <c r="N268" s="8">
        <v>205.2</v>
      </c>
      <c r="O268" s="1" t="s">
        <v>2</v>
      </c>
      <c r="P268" s="8">
        <v>205.2</v>
      </c>
      <c r="Q268" s="8">
        <v>0</v>
      </c>
      <c r="R268" s="1" t="s">
        <v>195</v>
      </c>
      <c r="S268" s="7">
        <v>16721.82</v>
      </c>
    </row>
    <row r="269" spans="1:19" x14ac:dyDescent="0.2">
      <c r="A269" s="1" t="s">
        <v>2052</v>
      </c>
      <c r="B269" s="1" t="s">
        <v>15</v>
      </c>
      <c r="C269" s="10">
        <v>45356</v>
      </c>
      <c r="D269" s="1" t="s">
        <v>2051</v>
      </c>
      <c r="E269" s="1" t="s">
        <v>2050</v>
      </c>
      <c r="F269" s="1" t="s">
        <v>2049</v>
      </c>
      <c r="G269" s="1" t="s">
        <v>39</v>
      </c>
      <c r="H269" s="1" t="s">
        <v>38</v>
      </c>
      <c r="I269" s="1" t="s">
        <v>50</v>
      </c>
      <c r="J269" s="1" t="s">
        <v>9</v>
      </c>
      <c r="K269" s="1" t="s">
        <v>30</v>
      </c>
      <c r="L269" s="1" t="s">
        <v>804</v>
      </c>
      <c r="M269" s="1" t="s">
        <v>803</v>
      </c>
      <c r="N269" s="8">
        <v>290.88</v>
      </c>
      <c r="O269" s="1" t="s">
        <v>2</v>
      </c>
      <c r="P269" s="8">
        <v>0</v>
      </c>
      <c r="Q269" s="8">
        <v>290.88</v>
      </c>
      <c r="R269" s="1" t="s">
        <v>43</v>
      </c>
      <c r="S269" s="7">
        <v>2987.85</v>
      </c>
    </row>
    <row r="270" spans="1:19" x14ac:dyDescent="0.2">
      <c r="A270" s="1" t="s">
        <v>2052</v>
      </c>
      <c r="B270" s="1" t="s">
        <v>15</v>
      </c>
      <c r="C270" s="10">
        <v>45356</v>
      </c>
      <c r="D270" s="1" t="s">
        <v>2051</v>
      </c>
      <c r="E270" s="1" t="s">
        <v>2050</v>
      </c>
      <c r="F270" s="1" t="s">
        <v>2049</v>
      </c>
      <c r="G270" s="1" t="s">
        <v>39</v>
      </c>
      <c r="H270" s="1" t="s">
        <v>38</v>
      </c>
      <c r="I270" s="1" t="s">
        <v>50</v>
      </c>
      <c r="J270" s="1" t="s">
        <v>9</v>
      </c>
      <c r="K270" s="1" t="s">
        <v>30</v>
      </c>
      <c r="L270" s="1" t="s">
        <v>847</v>
      </c>
      <c r="M270" s="1" t="s">
        <v>846</v>
      </c>
      <c r="N270" s="8">
        <v>193.92</v>
      </c>
      <c r="O270" s="1" t="s">
        <v>2</v>
      </c>
      <c r="P270" s="8">
        <v>0</v>
      </c>
      <c r="Q270" s="8">
        <v>193.92</v>
      </c>
      <c r="R270" s="1" t="s">
        <v>43</v>
      </c>
      <c r="S270" s="7">
        <v>2987.85</v>
      </c>
    </row>
    <row r="271" spans="1:19" x14ac:dyDescent="0.2">
      <c r="A271" s="1" t="s">
        <v>2052</v>
      </c>
      <c r="B271" s="1" t="s">
        <v>15</v>
      </c>
      <c r="C271" s="10">
        <v>45356</v>
      </c>
      <c r="D271" s="1" t="s">
        <v>2051</v>
      </c>
      <c r="E271" s="1" t="s">
        <v>2050</v>
      </c>
      <c r="F271" s="1" t="s">
        <v>2049</v>
      </c>
      <c r="G271" s="1" t="s">
        <v>39</v>
      </c>
      <c r="H271" s="1" t="s">
        <v>38</v>
      </c>
      <c r="I271" s="1" t="s">
        <v>50</v>
      </c>
      <c r="J271" s="1" t="s">
        <v>9</v>
      </c>
      <c r="K271" s="1" t="s">
        <v>30</v>
      </c>
      <c r="L271" s="1" t="s">
        <v>112</v>
      </c>
      <c r="M271" s="1" t="s">
        <v>111</v>
      </c>
      <c r="N271" s="8">
        <v>193.92</v>
      </c>
      <c r="O271" s="1" t="s">
        <v>2</v>
      </c>
      <c r="P271" s="8">
        <v>193.92</v>
      </c>
      <c r="Q271" s="8">
        <v>0</v>
      </c>
      <c r="R271" s="1" t="s">
        <v>43</v>
      </c>
      <c r="S271" s="7">
        <v>2987.85</v>
      </c>
    </row>
    <row r="272" spans="1:19" x14ac:dyDescent="0.2">
      <c r="A272" s="1" t="s">
        <v>2052</v>
      </c>
      <c r="B272" s="1" t="s">
        <v>15</v>
      </c>
      <c r="C272" s="10">
        <v>45356</v>
      </c>
      <c r="D272" s="1" t="s">
        <v>2051</v>
      </c>
      <c r="E272" s="1" t="s">
        <v>2050</v>
      </c>
      <c r="F272" s="1" t="s">
        <v>2049</v>
      </c>
      <c r="G272" s="1" t="s">
        <v>39</v>
      </c>
      <c r="H272" s="1" t="s">
        <v>38</v>
      </c>
      <c r="I272" s="1" t="s">
        <v>50</v>
      </c>
      <c r="J272" s="1" t="s">
        <v>9</v>
      </c>
      <c r="K272" s="1" t="s">
        <v>30</v>
      </c>
      <c r="L272" s="1" t="s">
        <v>300</v>
      </c>
      <c r="M272" s="1" t="s">
        <v>299</v>
      </c>
      <c r="N272" s="8">
        <v>193.92</v>
      </c>
      <c r="O272" s="1" t="s">
        <v>2</v>
      </c>
      <c r="P272" s="8">
        <v>193.92</v>
      </c>
      <c r="Q272" s="8">
        <v>0</v>
      </c>
      <c r="R272" s="1" t="s">
        <v>43</v>
      </c>
      <c r="S272" s="7">
        <v>2987.85</v>
      </c>
    </row>
    <row r="273" spans="1:19" x14ac:dyDescent="0.2">
      <c r="A273" s="1" t="s">
        <v>2052</v>
      </c>
      <c r="B273" s="1" t="s">
        <v>15</v>
      </c>
      <c r="C273" s="10">
        <v>45356</v>
      </c>
      <c r="D273" s="1" t="s">
        <v>2051</v>
      </c>
      <c r="E273" s="1" t="s">
        <v>2050</v>
      </c>
      <c r="F273" s="1" t="s">
        <v>2049</v>
      </c>
      <c r="G273" s="1" t="s">
        <v>39</v>
      </c>
      <c r="H273" s="1" t="s">
        <v>38</v>
      </c>
      <c r="I273" s="1" t="s">
        <v>50</v>
      </c>
      <c r="J273" s="1" t="s">
        <v>9</v>
      </c>
      <c r="K273" s="1" t="s">
        <v>30</v>
      </c>
      <c r="L273" s="1" t="s">
        <v>619</v>
      </c>
      <c r="M273" s="1" t="s">
        <v>618</v>
      </c>
      <c r="N273" s="8">
        <v>193.92</v>
      </c>
      <c r="O273" s="1" t="s">
        <v>2</v>
      </c>
      <c r="P273" s="8">
        <v>193.92</v>
      </c>
      <c r="Q273" s="8">
        <v>0</v>
      </c>
      <c r="R273" s="1" t="s">
        <v>43</v>
      </c>
      <c r="S273" s="7">
        <v>2987.85</v>
      </c>
    </row>
    <row r="274" spans="1:19" x14ac:dyDescent="0.2">
      <c r="A274" s="1" t="s">
        <v>2052</v>
      </c>
      <c r="B274" s="1" t="s">
        <v>15</v>
      </c>
      <c r="C274" s="10">
        <v>45356</v>
      </c>
      <c r="D274" s="1" t="s">
        <v>2051</v>
      </c>
      <c r="E274" s="1" t="s">
        <v>2050</v>
      </c>
      <c r="F274" s="1" t="s">
        <v>2049</v>
      </c>
      <c r="G274" s="1" t="s">
        <v>39</v>
      </c>
      <c r="H274" s="1" t="s">
        <v>38</v>
      </c>
      <c r="I274" s="1" t="s">
        <v>50</v>
      </c>
      <c r="J274" s="1" t="s">
        <v>9</v>
      </c>
      <c r="K274" s="1" t="s">
        <v>30</v>
      </c>
      <c r="L274" s="1" t="s">
        <v>67</v>
      </c>
      <c r="M274" s="1" t="s">
        <v>66</v>
      </c>
      <c r="N274" s="8">
        <v>96.96</v>
      </c>
      <c r="O274" s="1" t="s">
        <v>2</v>
      </c>
      <c r="P274" s="8">
        <v>96.96</v>
      </c>
      <c r="Q274" s="8">
        <v>0</v>
      </c>
      <c r="R274" s="1" t="s">
        <v>43</v>
      </c>
      <c r="S274" s="7">
        <v>2987.85</v>
      </c>
    </row>
    <row r="275" spans="1:19" x14ac:dyDescent="0.2">
      <c r="A275" s="1" t="s">
        <v>2048</v>
      </c>
      <c r="B275" s="1" t="s">
        <v>42</v>
      </c>
      <c r="C275" s="10">
        <v>45356</v>
      </c>
      <c r="D275" s="1" t="s">
        <v>192</v>
      </c>
      <c r="E275" s="1" t="s">
        <v>191</v>
      </c>
      <c r="F275" s="1" t="s">
        <v>2011</v>
      </c>
      <c r="G275" s="1" t="s">
        <v>39</v>
      </c>
      <c r="H275" s="1" t="s">
        <v>38</v>
      </c>
      <c r="I275" s="1" t="s">
        <v>50</v>
      </c>
      <c r="J275" s="1" t="s">
        <v>37</v>
      </c>
      <c r="K275" s="1" t="s">
        <v>36</v>
      </c>
      <c r="L275" s="1" t="s">
        <v>86</v>
      </c>
      <c r="M275" s="1" t="s">
        <v>85</v>
      </c>
      <c r="N275" s="9">
        <v>142</v>
      </c>
      <c r="O275" s="1" t="s">
        <v>4</v>
      </c>
      <c r="P275" s="8">
        <v>142</v>
      </c>
      <c r="Q275" s="8">
        <v>0</v>
      </c>
      <c r="R275" s="1" t="s">
        <v>144</v>
      </c>
      <c r="S275" s="7">
        <v>149.13</v>
      </c>
    </row>
    <row r="276" spans="1:19" x14ac:dyDescent="0.2">
      <c r="A276" s="1" t="s">
        <v>2048</v>
      </c>
      <c r="B276" s="1" t="s">
        <v>42</v>
      </c>
      <c r="C276" s="10">
        <v>45356</v>
      </c>
      <c r="D276" s="1" t="s">
        <v>192</v>
      </c>
      <c r="E276" s="1" t="s">
        <v>191</v>
      </c>
      <c r="F276" s="1" t="s">
        <v>2011</v>
      </c>
      <c r="G276" s="1" t="s">
        <v>39</v>
      </c>
      <c r="H276" s="1" t="s">
        <v>38</v>
      </c>
      <c r="I276" s="1" t="s">
        <v>50</v>
      </c>
      <c r="J276" s="1" t="s">
        <v>37</v>
      </c>
      <c r="K276" s="1" t="s">
        <v>36</v>
      </c>
      <c r="L276" s="1" t="s">
        <v>86</v>
      </c>
      <c r="M276" s="1" t="s">
        <v>85</v>
      </c>
      <c r="N276" s="9">
        <v>198</v>
      </c>
      <c r="O276" s="1" t="s">
        <v>4</v>
      </c>
      <c r="P276" s="8">
        <v>198</v>
      </c>
      <c r="Q276" s="8">
        <v>0</v>
      </c>
      <c r="R276" s="1" t="s">
        <v>144</v>
      </c>
      <c r="S276" s="7">
        <v>149.13</v>
      </c>
    </row>
    <row r="277" spans="1:19" x14ac:dyDescent="0.2">
      <c r="A277" s="1" t="s">
        <v>2047</v>
      </c>
      <c r="B277" s="1" t="s">
        <v>42</v>
      </c>
      <c r="C277" s="10">
        <v>45356</v>
      </c>
      <c r="D277" s="1" t="s">
        <v>192</v>
      </c>
      <c r="E277" s="1" t="s">
        <v>191</v>
      </c>
      <c r="F277" s="1" t="s">
        <v>2011</v>
      </c>
      <c r="G277" s="1" t="s">
        <v>39</v>
      </c>
      <c r="H277" s="1" t="s">
        <v>38</v>
      </c>
      <c r="I277" s="1" t="s">
        <v>50</v>
      </c>
      <c r="J277" s="1" t="s">
        <v>37</v>
      </c>
      <c r="K277" s="1" t="s">
        <v>36</v>
      </c>
      <c r="L277" s="1" t="s">
        <v>86</v>
      </c>
      <c r="M277" s="1" t="s">
        <v>85</v>
      </c>
      <c r="N277" s="9">
        <v>56</v>
      </c>
      <c r="O277" s="1" t="s">
        <v>4</v>
      </c>
      <c r="P277" s="8">
        <v>56</v>
      </c>
      <c r="Q277" s="8">
        <v>0</v>
      </c>
      <c r="R277" s="1" t="s">
        <v>144</v>
      </c>
      <c r="S277" s="7">
        <v>208.79</v>
      </c>
    </row>
    <row r="278" spans="1:19" x14ac:dyDescent="0.2">
      <c r="A278" s="1" t="s">
        <v>2047</v>
      </c>
      <c r="B278" s="1" t="s">
        <v>42</v>
      </c>
      <c r="C278" s="10">
        <v>45356</v>
      </c>
      <c r="D278" s="1" t="s">
        <v>192</v>
      </c>
      <c r="E278" s="1" t="s">
        <v>191</v>
      </c>
      <c r="F278" s="1" t="s">
        <v>2011</v>
      </c>
      <c r="G278" s="1" t="s">
        <v>39</v>
      </c>
      <c r="H278" s="1" t="s">
        <v>38</v>
      </c>
      <c r="I278" s="1" t="s">
        <v>50</v>
      </c>
      <c r="J278" s="1" t="s">
        <v>37</v>
      </c>
      <c r="K278" s="1" t="s">
        <v>36</v>
      </c>
      <c r="L278" s="1" t="s">
        <v>86</v>
      </c>
      <c r="M278" s="1" t="s">
        <v>85</v>
      </c>
      <c r="N278" s="9">
        <v>7524</v>
      </c>
      <c r="O278" s="1" t="s">
        <v>4</v>
      </c>
      <c r="P278" s="8">
        <v>7524</v>
      </c>
      <c r="Q278" s="8">
        <v>0</v>
      </c>
      <c r="R278" s="1" t="s">
        <v>144</v>
      </c>
      <c r="S278" s="7">
        <v>208.79</v>
      </c>
    </row>
    <row r="279" spans="1:19" x14ac:dyDescent="0.2">
      <c r="A279" s="1" t="s">
        <v>2046</v>
      </c>
      <c r="B279" s="1" t="s">
        <v>42</v>
      </c>
      <c r="C279" s="10">
        <v>45356</v>
      </c>
      <c r="D279" s="1" t="s">
        <v>192</v>
      </c>
      <c r="E279" s="1" t="s">
        <v>191</v>
      </c>
      <c r="F279" s="1" t="s">
        <v>2011</v>
      </c>
      <c r="G279" s="1" t="s">
        <v>39</v>
      </c>
      <c r="H279" s="1" t="s">
        <v>38</v>
      </c>
      <c r="I279" s="1" t="s">
        <v>50</v>
      </c>
      <c r="J279" s="1" t="s">
        <v>37</v>
      </c>
      <c r="K279" s="1" t="s">
        <v>36</v>
      </c>
      <c r="L279" s="1" t="s">
        <v>88</v>
      </c>
      <c r="M279" s="1" t="s">
        <v>87</v>
      </c>
      <c r="N279" s="9">
        <v>6336</v>
      </c>
      <c r="O279" s="1" t="s">
        <v>4</v>
      </c>
      <c r="P279" s="8">
        <v>6336</v>
      </c>
      <c r="Q279" s="8">
        <v>0</v>
      </c>
      <c r="R279" s="1" t="s">
        <v>144</v>
      </c>
      <c r="S279" s="7">
        <v>245.88</v>
      </c>
    </row>
    <row r="280" spans="1:19" x14ac:dyDescent="0.2">
      <c r="A280" s="1" t="s">
        <v>2045</v>
      </c>
      <c r="B280" s="1" t="s">
        <v>42</v>
      </c>
      <c r="C280" s="10">
        <v>45356</v>
      </c>
      <c r="D280" s="1" t="s">
        <v>192</v>
      </c>
      <c r="E280" s="1" t="s">
        <v>191</v>
      </c>
      <c r="F280" s="1" t="s">
        <v>2011</v>
      </c>
      <c r="G280" s="1" t="s">
        <v>39</v>
      </c>
      <c r="H280" s="1" t="s">
        <v>38</v>
      </c>
      <c r="I280" s="1" t="s">
        <v>50</v>
      </c>
      <c r="J280" s="1" t="s">
        <v>37</v>
      </c>
      <c r="K280" s="1" t="s">
        <v>36</v>
      </c>
      <c r="L280" s="1" t="s">
        <v>35</v>
      </c>
      <c r="M280" s="1" t="s">
        <v>34</v>
      </c>
      <c r="N280" s="9">
        <v>6336</v>
      </c>
      <c r="O280" s="1" t="s">
        <v>4</v>
      </c>
      <c r="P280" s="8">
        <v>6336</v>
      </c>
      <c r="Q280" s="8">
        <v>0</v>
      </c>
      <c r="R280" s="1" t="s">
        <v>144</v>
      </c>
      <c r="S280" s="7">
        <v>228.07</v>
      </c>
    </row>
    <row r="281" spans="1:19" x14ac:dyDescent="0.2">
      <c r="A281" s="1" t="s">
        <v>2044</v>
      </c>
      <c r="B281" s="1" t="s">
        <v>42</v>
      </c>
      <c r="C281" s="10">
        <v>45356</v>
      </c>
      <c r="D281" s="1" t="s">
        <v>205</v>
      </c>
      <c r="E281" s="1" t="s">
        <v>204</v>
      </c>
      <c r="F281" s="1" t="s">
        <v>2042</v>
      </c>
      <c r="G281" s="1" t="s">
        <v>39</v>
      </c>
      <c r="H281" s="1" t="s">
        <v>38</v>
      </c>
      <c r="I281" s="1" t="s">
        <v>50</v>
      </c>
      <c r="J281" s="1" t="s">
        <v>37</v>
      </c>
      <c r="K281" s="1" t="s">
        <v>36</v>
      </c>
      <c r="L281" s="1" t="s">
        <v>86</v>
      </c>
      <c r="M281" s="1" t="s">
        <v>85</v>
      </c>
      <c r="N281" s="9">
        <v>86</v>
      </c>
      <c r="O281" s="1" t="s">
        <v>4</v>
      </c>
      <c r="P281" s="8">
        <v>86</v>
      </c>
      <c r="Q281" s="8">
        <v>0</v>
      </c>
      <c r="R281" s="1" t="s">
        <v>144</v>
      </c>
      <c r="S281" s="7">
        <v>132.47</v>
      </c>
    </row>
    <row r="282" spans="1:19" x14ac:dyDescent="0.2">
      <c r="A282" s="1" t="s">
        <v>2044</v>
      </c>
      <c r="B282" s="1" t="s">
        <v>42</v>
      </c>
      <c r="C282" s="10">
        <v>45356</v>
      </c>
      <c r="D282" s="1" t="s">
        <v>205</v>
      </c>
      <c r="E282" s="1" t="s">
        <v>204</v>
      </c>
      <c r="F282" s="1" t="s">
        <v>2042</v>
      </c>
      <c r="G282" s="1" t="s">
        <v>39</v>
      </c>
      <c r="H282" s="1" t="s">
        <v>38</v>
      </c>
      <c r="I282" s="1" t="s">
        <v>50</v>
      </c>
      <c r="J282" s="1" t="s">
        <v>37</v>
      </c>
      <c r="K282" s="1" t="s">
        <v>36</v>
      </c>
      <c r="L282" s="1" t="s">
        <v>86</v>
      </c>
      <c r="M282" s="1" t="s">
        <v>85</v>
      </c>
      <c r="N282" s="9">
        <v>792</v>
      </c>
      <c r="O282" s="1" t="s">
        <v>4</v>
      </c>
      <c r="P282" s="8">
        <v>792</v>
      </c>
      <c r="Q282" s="8">
        <v>0</v>
      </c>
      <c r="R282" s="1" t="s">
        <v>144</v>
      </c>
      <c r="S282" s="7">
        <v>132.47</v>
      </c>
    </row>
    <row r="283" spans="1:19" x14ac:dyDescent="0.2">
      <c r="A283" s="1" t="s">
        <v>2043</v>
      </c>
      <c r="B283" s="1" t="s">
        <v>42</v>
      </c>
      <c r="C283" s="10">
        <v>45356</v>
      </c>
      <c r="D283" s="1" t="s">
        <v>205</v>
      </c>
      <c r="E283" s="1" t="s">
        <v>204</v>
      </c>
      <c r="F283" s="1" t="s">
        <v>2042</v>
      </c>
      <c r="G283" s="1" t="s">
        <v>39</v>
      </c>
      <c r="H283" s="1" t="s">
        <v>38</v>
      </c>
      <c r="I283" s="1" t="s">
        <v>50</v>
      </c>
      <c r="J283" s="1" t="s">
        <v>37</v>
      </c>
      <c r="K283" s="1" t="s">
        <v>36</v>
      </c>
      <c r="L283" s="1" t="s">
        <v>86</v>
      </c>
      <c r="M283" s="1" t="s">
        <v>85</v>
      </c>
      <c r="N283" s="9">
        <v>112</v>
      </c>
      <c r="O283" s="1" t="s">
        <v>4</v>
      </c>
      <c r="P283" s="8">
        <v>112</v>
      </c>
      <c r="Q283" s="8">
        <v>0</v>
      </c>
      <c r="R283" s="1" t="s">
        <v>144</v>
      </c>
      <c r="S283" s="7">
        <v>132.47</v>
      </c>
    </row>
    <row r="284" spans="1:19" x14ac:dyDescent="0.2">
      <c r="A284" s="1" t="s">
        <v>2043</v>
      </c>
      <c r="B284" s="1" t="s">
        <v>42</v>
      </c>
      <c r="C284" s="10">
        <v>45356</v>
      </c>
      <c r="D284" s="1" t="s">
        <v>205</v>
      </c>
      <c r="E284" s="1" t="s">
        <v>204</v>
      </c>
      <c r="F284" s="1" t="s">
        <v>2042</v>
      </c>
      <c r="G284" s="1" t="s">
        <v>39</v>
      </c>
      <c r="H284" s="1" t="s">
        <v>38</v>
      </c>
      <c r="I284" s="1" t="s">
        <v>50</v>
      </c>
      <c r="J284" s="1" t="s">
        <v>37</v>
      </c>
      <c r="K284" s="1" t="s">
        <v>36</v>
      </c>
      <c r="L284" s="1" t="s">
        <v>86</v>
      </c>
      <c r="M284" s="1" t="s">
        <v>85</v>
      </c>
      <c r="N284" s="9">
        <v>2970</v>
      </c>
      <c r="O284" s="1" t="s">
        <v>4</v>
      </c>
      <c r="P284" s="8">
        <v>2970</v>
      </c>
      <c r="Q284" s="8">
        <v>0</v>
      </c>
      <c r="R284" s="1" t="s">
        <v>144</v>
      </c>
      <c r="S284" s="7">
        <v>132.47</v>
      </c>
    </row>
    <row r="285" spans="1:19" x14ac:dyDescent="0.2">
      <c r="A285" s="1" t="s">
        <v>2043</v>
      </c>
      <c r="B285" s="1" t="s">
        <v>42</v>
      </c>
      <c r="C285" s="10">
        <v>45356</v>
      </c>
      <c r="D285" s="1" t="s">
        <v>205</v>
      </c>
      <c r="E285" s="1" t="s">
        <v>204</v>
      </c>
      <c r="F285" s="1" t="s">
        <v>2042</v>
      </c>
      <c r="G285" s="1" t="s">
        <v>39</v>
      </c>
      <c r="H285" s="1" t="s">
        <v>38</v>
      </c>
      <c r="I285" s="1" t="s">
        <v>50</v>
      </c>
      <c r="J285" s="1" t="s">
        <v>37</v>
      </c>
      <c r="K285" s="1" t="s">
        <v>36</v>
      </c>
      <c r="L285" s="1" t="s">
        <v>35</v>
      </c>
      <c r="M285" s="1" t="s">
        <v>34</v>
      </c>
      <c r="N285" s="9">
        <v>1728</v>
      </c>
      <c r="O285" s="1" t="s">
        <v>4</v>
      </c>
      <c r="P285" s="8">
        <v>1728</v>
      </c>
      <c r="Q285" s="8">
        <v>0</v>
      </c>
      <c r="R285" s="1" t="s">
        <v>144</v>
      </c>
      <c r="S285" s="7">
        <v>158.32</v>
      </c>
    </row>
    <row r="286" spans="1:19" x14ac:dyDescent="0.2">
      <c r="A286" s="1" t="s">
        <v>2043</v>
      </c>
      <c r="B286" s="1" t="s">
        <v>42</v>
      </c>
      <c r="C286" s="10">
        <v>45356</v>
      </c>
      <c r="D286" s="1" t="s">
        <v>205</v>
      </c>
      <c r="E286" s="1" t="s">
        <v>204</v>
      </c>
      <c r="F286" s="1" t="s">
        <v>2042</v>
      </c>
      <c r="G286" s="1" t="s">
        <v>39</v>
      </c>
      <c r="H286" s="1" t="s">
        <v>38</v>
      </c>
      <c r="I286" s="1" t="s">
        <v>50</v>
      </c>
      <c r="J286" s="1" t="s">
        <v>37</v>
      </c>
      <c r="K286" s="1" t="s">
        <v>36</v>
      </c>
      <c r="L286" s="1" t="s">
        <v>207</v>
      </c>
      <c r="M286" s="1" t="s">
        <v>206</v>
      </c>
      <c r="N286" s="9">
        <v>360</v>
      </c>
      <c r="O286" s="1" t="s">
        <v>4</v>
      </c>
      <c r="P286" s="8">
        <v>360</v>
      </c>
      <c r="Q286" s="8">
        <v>0</v>
      </c>
      <c r="R286" s="1" t="s">
        <v>144</v>
      </c>
      <c r="S286" s="7">
        <v>241.57</v>
      </c>
    </row>
    <row r="287" spans="1:19" x14ac:dyDescent="0.2">
      <c r="A287" s="1" t="s">
        <v>2043</v>
      </c>
      <c r="B287" s="1" t="s">
        <v>42</v>
      </c>
      <c r="C287" s="10">
        <v>45356</v>
      </c>
      <c r="D287" s="1" t="s">
        <v>205</v>
      </c>
      <c r="E287" s="1" t="s">
        <v>204</v>
      </c>
      <c r="F287" s="1" t="s">
        <v>2042</v>
      </c>
      <c r="G287" s="1" t="s">
        <v>39</v>
      </c>
      <c r="H287" s="1" t="s">
        <v>38</v>
      </c>
      <c r="I287" s="1" t="s">
        <v>50</v>
      </c>
      <c r="J287" s="1" t="s">
        <v>37</v>
      </c>
      <c r="K287" s="1" t="s">
        <v>36</v>
      </c>
      <c r="L287" s="1" t="s">
        <v>77</v>
      </c>
      <c r="M287" s="1" t="s">
        <v>76</v>
      </c>
      <c r="N287" s="9">
        <v>504</v>
      </c>
      <c r="O287" s="1" t="s">
        <v>4</v>
      </c>
      <c r="P287" s="8">
        <v>504</v>
      </c>
      <c r="Q287" s="8">
        <v>0</v>
      </c>
      <c r="R287" s="1" t="s">
        <v>144</v>
      </c>
      <c r="S287" s="7">
        <v>249.98</v>
      </c>
    </row>
    <row r="288" spans="1:19" x14ac:dyDescent="0.2">
      <c r="A288" s="1" t="s">
        <v>2041</v>
      </c>
      <c r="B288" s="1" t="s">
        <v>42</v>
      </c>
      <c r="C288" s="10">
        <v>45356</v>
      </c>
      <c r="D288" s="1" t="s">
        <v>252</v>
      </c>
      <c r="E288" s="1" t="s">
        <v>251</v>
      </c>
      <c r="F288" s="1" t="s">
        <v>1990</v>
      </c>
      <c r="G288" s="1" t="s">
        <v>12</v>
      </c>
      <c r="H288" s="1" t="s">
        <v>11</v>
      </c>
      <c r="I288" s="1" t="s">
        <v>0</v>
      </c>
      <c r="J288" s="1" t="s">
        <v>17</v>
      </c>
      <c r="K288" s="1" t="s">
        <v>16</v>
      </c>
      <c r="L288" s="1" t="s">
        <v>571</v>
      </c>
      <c r="M288" s="1" t="s">
        <v>570</v>
      </c>
      <c r="N288" s="8">
        <v>194.4</v>
      </c>
      <c r="O288" s="1" t="s">
        <v>2</v>
      </c>
      <c r="P288" s="8">
        <v>0</v>
      </c>
      <c r="Q288" s="8">
        <v>194.4</v>
      </c>
      <c r="R288" s="1" t="s">
        <v>43</v>
      </c>
      <c r="S288" s="7">
        <v>16617.689999999999</v>
      </c>
    </row>
    <row r="289" spans="1:19" x14ac:dyDescent="0.2">
      <c r="A289" s="1" t="s">
        <v>2041</v>
      </c>
      <c r="B289" s="1" t="s">
        <v>42</v>
      </c>
      <c r="C289" s="10">
        <v>45356</v>
      </c>
      <c r="D289" s="1" t="s">
        <v>252</v>
      </c>
      <c r="E289" s="1" t="s">
        <v>251</v>
      </c>
      <c r="F289" s="1" t="s">
        <v>1990</v>
      </c>
      <c r="G289" s="1" t="s">
        <v>12</v>
      </c>
      <c r="H289" s="1" t="s">
        <v>11</v>
      </c>
      <c r="I289" s="1" t="s">
        <v>0</v>
      </c>
      <c r="J289" s="1" t="s">
        <v>17</v>
      </c>
      <c r="K289" s="1" t="s">
        <v>16</v>
      </c>
      <c r="L289" s="1" t="s">
        <v>905</v>
      </c>
      <c r="M289" s="1" t="s">
        <v>904</v>
      </c>
      <c r="N289" s="8">
        <v>194.4</v>
      </c>
      <c r="O289" s="1" t="s">
        <v>2</v>
      </c>
      <c r="P289" s="8">
        <v>0</v>
      </c>
      <c r="Q289" s="8">
        <v>194.4</v>
      </c>
      <c r="R289" s="1" t="s">
        <v>43</v>
      </c>
      <c r="S289" s="7">
        <v>16617.689999999999</v>
      </c>
    </row>
    <row r="290" spans="1:19" x14ac:dyDescent="0.2">
      <c r="A290" s="1" t="s">
        <v>2040</v>
      </c>
      <c r="B290" s="1" t="s">
        <v>42</v>
      </c>
      <c r="C290" s="10">
        <v>45356</v>
      </c>
      <c r="D290" s="1" t="s">
        <v>2039</v>
      </c>
      <c r="E290" s="1" t="s">
        <v>2038</v>
      </c>
      <c r="F290" s="1" t="s">
        <v>2011</v>
      </c>
      <c r="G290" s="1" t="s">
        <v>39</v>
      </c>
      <c r="H290" s="1" t="s">
        <v>38</v>
      </c>
      <c r="I290" s="1" t="s">
        <v>50</v>
      </c>
      <c r="J290" s="1" t="s">
        <v>37</v>
      </c>
      <c r="K290" s="1" t="s">
        <v>36</v>
      </c>
      <c r="L290" s="1" t="s">
        <v>35</v>
      </c>
      <c r="M290" s="1" t="s">
        <v>34</v>
      </c>
      <c r="N290" s="9">
        <v>6336</v>
      </c>
      <c r="O290" s="1" t="s">
        <v>4</v>
      </c>
      <c r="P290" s="8">
        <v>6336</v>
      </c>
      <c r="Q290" s="8">
        <v>0</v>
      </c>
      <c r="R290" s="1" t="s">
        <v>33</v>
      </c>
      <c r="S290" s="7">
        <v>119.3</v>
      </c>
    </row>
    <row r="291" spans="1:19" x14ac:dyDescent="0.2">
      <c r="A291" s="1" t="s">
        <v>2037</v>
      </c>
      <c r="B291" s="1" t="s">
        <v>42</v>
      </c>
      <c r="C291" s="10">
        <v>45356</v>
      </c>
      <c r="D291" s="1" t="s">
        <v>252</v>
      </c>
      <c r="E291" s="1" t="s">
        <v>251</v>
      </c>
      <c r="F291" s="1" t="s">
        <v>1990</v>
      </c>
      <c r="G291" s="1" t="s">
        <v>12</v>
      </c>
      <c r="H291" s="1" t="s">
        <v>11</v>
      </c>
      <c r="I291" s="1" t="s">
        <v>0</v>
      </c>
      <c r="J291" s="1" t="s">
        <v>9</v>
      </c>
      <c r="K291" s="1" t="s">
        <v>30</v>
      </c>
      <c r="L291" s="1" t="s">
        <v>812</v>
      </c>
      <c r="M291" s="1" t="s">
        <v>811</v>
      </c>
      <c r="N291" s="8">
        <v>96.96</v>
      </c>
      <c r="O291" s="1" t="s">
        <v>2</v>
      </c>
      <c r="P291" s="8">
        <v>96.96</v>
      </c>
      <c r="Q291" s="8">
        <v>0</v>
      </c>
      <c r="R291" s="1" t="s">
        <v>43</v>
      </c>
      <c r="S291" s="7">
        <v>2774.94</v>
      </c>
    </row>
    <row r="292" spans="1:19" x14ac:dyDescent="0.2">
      <c r="A292" s="1" t="s">
        <v>2037</v>
      </c>
      <c r="B292" s="1" t="s">
        <v>42</v>
      </c>
      <c r="C292" s="10">
        <v>45356</v>
      </c>
      <c r="D292" s="1" t="s">
        <v>252</v>
      </c>
      <c r="E292" s="1" t="s">
        <v>251</v>
      </c>
      <c r="F292" s="1" t="s">
        <v>1990</v>
      </c>
      <c r="G292" s="1" t="s">
        <v>12</v>
      </c>
      <c r="H292" s="1" t="s">
        <v>11</v>
      </c>
      <c r="I292" s="1" t="s">
        <v>0</v>
      </c>
      <c r="J292" s="1" t="s">
        <v>9</v>
      </c>
      <c r="K292" s="1" t="s">
        <v>30</v>
      </c>
      <c r="L292" s="1" t="s">
        <v>59</v>
      </c>
      <c r="M292" s="1" t="s">
        <v>58</v>
      </c>
      <c r="N292" s="8">
        <v>193.92</v>
      </c>
      <c r="O292" s="1" t="s">
        <v>2</v>
      </c>
      <c r="P292" s="8">
        <v>193.92</v>
      </c>
      <c r="Q292" s="8">
        <v>0</v>
      </c>
      <c r="R292" s="1" t="s">
        <v>43</v>
      </c>
      <c r="S292" s="7">
        <v>2774.94</v>
      </c>
    </row>
    <row r="293" spans="1:19" x14ac:dyDescent="0.2">
      <c r="A293" s="1" t="s">
        <v>2036</v>
      </c>
      <c r="B293" s="1" t="s">
        <v>42</v>
      </c>
      <c r="C293" s="10">
        <v>45356</v>
      </c>
      <c r="D293" s="1" t="s">
        <v>255</v>
      </c>
      <c r="E293" s="1" t="s">
        <v>254</v>
      </c>
      <c r="F293" s="1" t="s">
        <v>2021</v>
      </c>
      <c r="G293" s="1" t="s">
        <v>39</v>
      </c>
      <c r="H293" s="1" t="s">
        <v>38</v>
      </c>
      <c r="I293" s="1" t="s">
        <v>0</v>
      </c>
      <c r="J293" s="1" t="s">
        <v>17</v>
      </c>
      <c r="K293" s="1" t="s">
        <v>49</v>
      </c>
      <c r="L293" s="1" t="s">
        <v>48</v>
      </c>
      <c r="M293" s="1" t="s">
        <v>47</v>
      </c>
      <c r="N293" s="9">
        <v>4320</v>
      </c>
      <c r="O293" s="1" t="s">
        <v>4</v>
      </c>
      <c r="P293" s="8">
        <v>4320</v>
      </c>
      <c r="Q293" s="8">
        <v>0</v>
      </c>
      <c r="R293" s="1" t="s">
        <v>93</v>
      </c>
      <c r="S293" s="7">
        <v>111.22</v>
      </c>
    </row>
    <row r="294" spans="1:19" x14ac:dyDescent="0.2">
      <c r="A294" s="1" t="s">
        <v>2035</v>
      </c>
      <c r="B294" s="1" t="s">
        <v>15</v>
      </c>
      <c r="C294" s="10">
        <v>45356</v>
      </c>
      <c r="D294" s="1" t="s">
        <v>127</v>
      </c>
      <c r="E294" s="1" t="s">
        <v>126</v>
      </c>
      <c r="F294" s="1" t="s">
        <v>2011</v>
      </c>
      <c r="G294" s="1" t="s">
        <v>39</v>
      </c>
      <c r="H294" s="1" t="s">
        <v>38</v>
      </c>
      <c r="I294" s="1" t="s">
        <v>50</v>
      </c>
      <c r="J294" s="1" t="s">
        <v>37</v>
      </c>
      <c r="K294" s="1" t="s">
        <v>36</v>
      </c>
      <c r="L294" s="1" t="s">
        <v>88</v>
      </c>
      <c r="M294" s="1" t="s">
        <v>87</v>
      </c>
      <c r="N294" s="9">
        <v>6336</v>
      </c>
      <c r="O294" s="1" t="s">
        <v>4</v>
      </c>
      <c r="P294" s="8">
        <v>6336</v>
      </c>
      <c r="Q294" s="8">
        <v>0</v>
      </c>
      <c r="R294" s="1" t="s">
        <v>125</v>
      </c>
      <c r="S294" s="7">
        <v>263.33</v>
      </c>
    </row>
    <row r="295" spans="1:19" x14ac:dyDescent="0.2">
      <c r="A295" s="1" t="s">
        <v>2034</v>
      </c>
      <c r="B295" s="1" t="s">
        <v>15</v>
      </c>
      <c r="C295" s="10">
        <v>45356</v>
      </c>
      <c r="D295" s="1" t="s">
        <v>234</v>
      </c>
      <c r="E295" s="1" t="s">
        <v>233</v>
      </c>
      <c r="F295" s="1" t="s">
        <v>2033</v>
      </c>
      <c r="G295" s="1" t="s">
        <v>39</v>
      </c>
      <c r="H295" s="1" t="s">
        <v>38</v>
      </c>
      <c r="I295" s="1" t="s">
        <v>50</v>
      </c>
      <c r="J295" s="1" t="s">
        <v>17</v>
      </c>
      <c r="K295" s="1" t="s">
        <v>16</v>
      </c>
      <c r="L295" s="1" t="s">
        <v>903</v>
      </c>
      <c r="M295" s="1" t="s">
        <v>902</v>
      </c>
      <c r="N295" s="8">
        <v>100.8</v>
      </c>
      <c r="O295" s="1" t="s">
        <v>2</v>
      </c>
      <c r="P295" s="8">
        <v>0</v>
      </c>
      <c r="Q295" s="8">
        <v>100.8</v>
      </c>
      <c r="R295" s="1" t="s">
        <v>46</v>
      </c>
      <c r="S295" s="7">
        <v>15604.77</v>
      </c>
    </row>
    <row r="296" spans="1:19" x14ac:dyDescent="0.2">
      <c r="A296" s="1" t="s">
        <v>2032</v>
      </c>
      <c r="B296" s="1" t="s">
        <v>42</v>
      </c>
      <c r="C296" s="10">
        <v>45356</v>
      </c>
      <c r="D296" s="1" t="s">
        <v>95</v>
      </c>
      <c r="E296" s="1" t="s">
        <v>94</v>
      </c>
      <c r="F296" s="1" t="s">
        <v>2021</v>
      </c>
      <c r="G296" s="1" t="s">
        <v>39</v>
      </c>
      <c r="H296" s="1" t="s">
        <v>38</v>
      </c>
      <c r="I296" s="1" t="s">
        <v>0</v>
      </c>
      <c r="J296" s="1" t="s">
        <v>17</v>
      </c>
      <c r="K296" s="1" t="s">
        <v>49</v>
      </c>
      <c r="L296" s="1" t="s">
        <v>57</v>
      </c>
      <c r="M296" s="1" t="s">
        <v>56</v>
      </c>
      <c r="N296" s="9">
        <v>2700</v>
      </c>
      <c r="O296" s="1" t="s">
        <v>4</v>
      </c>
      <c r="P296" s="8">
        <v>2700</v>
      </c>
      <c r="Q296" s="8">
        <v>0</v>
      </c>
      <c r="R296" s="1" t="s">
        <v>93</v>
      </c>
      <c r="S296" s="7">
        <v>228.46</v>
      </c>
    </row>
    <row r="297" spans="1:19" x14ac:dyDescent="0.2">
      <c r="A297" s="1" t="s">
        <v>2031</v>
      </c>
      <c r="B297" s="1" t="s">
        <v>42</v>
      </c>
      <c r="C297" s="10">
        <v>45356</v>
      </c>
      <c r="D297" s="1" t="s">
        <v>255</v>
      </c>
      <c r="E297" s="1" t="s">
        <v>254</v>
      </c>
      <c r="F297" s="1" t="s">
        <v>2021</v>
      </c>
      <c r="G297" s="1" t="s">
        <v>39</v>
      </c>
      <c r="H297" s="1" t="s">
        <v>38</v>
      </c>
      <c r="I297" s="1" t="s">
        <v>0</v>
      </c>
      <c r="J297" s="1" t="s">
        <v>17</v>
      </c>
      <c r="K297" s="1" t="s">
        <v>49</v>
      </c>
      <c r="L297" s="1" t="s">
        <v>48</v>
      </c>
      <c r="M297" s="1" t="s">
        <v>47</v>
      </c>
      <c r="N297" s="9">
        <v>3456</v>
      </c>
      <c r="O297" s="1" t="s">
        <v>4</v>
      </c>
      <c r="P297" s="8">
        <v>3456</v>
      </c>
      <c r="Q297" s="8">
        <v>0</v>
      </c>
      <c r="R297" s="1" t="s">
        <v>93</v>
      </c>
      <c r="S297" s="7">
        <v>135.5</v>
      </c>
    </row>
    <row r="298" spans="1:19" x14ac:dyDescent="0.2">
      <c r="A298" s="1" t="s">
        <v>2030</v>
      </c>
      <c r="B298" s="1" t="s">
        <v>42</v>
      </c>
      <c r="C298" s="10">
        <v>45356</v>
      </c>
      <c r="D298" s="1" t="s">
        <v>536</v>
      </c>
      <c r="E298" s="1" t="s">
        <v>535</v>
      </c>
      <c r="F298" s="1" t="s">
        <v>2021</v>
      </c>
      <c r="G298" s="1" t="s">
        <v>39</v>
      </c>
      <c r="H298" s="1" t="s">
        <v>38</v>
      </c>
      <c r="I298" s="1" t="s">
        <v>0</v>
      </c>
      <c r="J298" s="1" t="s">
        <v>17</v>
      </c>
      <c r="K298" s="1" t="s">
        <v>49</v>
      </c>
      <c r="L298" s="1" t="s">
        <v>55</v>
      </c>
      <c r="M298" s="1" t="s">
        <v>54</v>
      </c>
      <c r="N298" s="9">
        <v>4356</v>
      </c>
      <c r="O298" s="1" t="s">
        <v>4</v>
      </c>
      <c r="P298" s="8">
        <v>4356</v>
      </c>
      <c r="Q298" s="8">
        <v>0</v>
      </c>
      <c r="R298" s="1" t="s">
        <v>93</v>
      </c>
      <c r="S298" s="7">
        <v>213.51</v>
      </c>
    </row>
    <row r="299" spans="1:19" x14ac:dyDescent="0.2">
      <c r="A299" s="1" t="s">
        <v>2029</v>
      </c>
      <c r="B299" s="1" t="s">
        <v>15</v>
      </c>
      <c r="C299" s="10">
        <v>45356</v>
      </c>
      <c r="D299" s="1" t="s">
        <v>536</v>
      </c>
      <c r="E299" s="1" t="s">
        <v>535</v>
      </c>
      <c r="F299" s="1" t="s">
        <v>2021</v>
      </c>
      <c r="G299" s="1" t="s">
        <v>39</v>
      </c>
      <c r="H299" s="1" t="s">
        <v>38</v>
      </c>
      <c r="I299" s="1" t="s">
        <v>50</v>
      </c>
      <c r="J299" s="1" t="s">
        <v>17</v>
      </c>
      <c r="K299" s="1" t="s">
        <v>49</v>
      </c>
      <c r="L299" s="1" t="s">
        <v>55</v>
      </c>
      <c r="M299" s="1" t="s">
        <v>54</v>
      </c>
      <c r="N299" s="9">
        <v>396</v>
      </c>
      <c r="O299" s="1" t="s">
        <v>4</v>
      </c>
      <c r="P299" s="8">
        <v>396</v>
      </c>
      <c r="Q299" s="8">
        <v>0</v>
      </c>
      <c r="R299" s="1" t="s">
        <v>93</v>
      </c>
      <c r="S299" s="7">
        <v>213.51</v>
      </c>
    </row>
    <row r="300" spans="1:19" x14ac:dyDescent="0.2">
      <c r="A300" s="1" t="s">
        <v>2029</v>
      </c>
      <c r="B300" s="1" t="s">
        <v>15</v>
      </c>
      <c r="C300" s="10">
        <v>45356</v>
      </c>
      <c r="D300" s="1" t="s">
        <v>536</v>
      </c>
      <c r="E300" s="1" t="s">
        <v>535</v>
      </c>
      <c r="F300" s="1" t="s">
        <v>2021</v>
      </c>
      <c r="G300" s="1" t="s">
        <v>39</v>
      </c>
      <c r="H300" s="1" t="s">
        <v>38</v>
      </c>
      <c r="I300" s="1" t="s">
        <v>50</v>
      </c>
      <c r="J300" s="1" t="s">
        <v>17</v>
      </c>
      <c r="K300" s="1" t="s">
        <v>49</v>
      </c>
      <c r="L300" s="1" t="s">
        <v>454</v>
      </c>
      <c r="M300" s="1" t="s">
        <v>453</v>
      </c>
      <c r="N300" s="9">
        <v>2160</v>
      </c>
      <c r="O300" s="1" t="s">
        <v>4</v>
      </c>
      <c r="P300" s="8">
        <v>2160</v>
      </c>
      <c r="Q300" s="8">
        <v>0</v>
      </c>
      <c r="R300" s="1" t="s">
        <v>93</v>
      </c>
      <c r="S300" s="7">
        <v>721.81</v>
      </c>
    </row>
    <row r="301" spans="1:19" x14ac:dyDescent="0.2">
      <c r="A301" s="1" t="s">
        <v>2028</v>
      </c>
      <c r="B301" s="1" t="s">
        <v>15</v>
      </c>
      <c r="C301" s="10">
        <v>45356</v>
      </c>
      <c r="D301" s="1" t="s">
        <v>92</v>
      </c>
      <c r="E301" s="1" t="s">
        <v>91</v>
      </c>
      <c r="F301" s="1" t="s">
        <v>2011</v>
      </c>
      <c r="G301" s="1" t="s">
        <v>39</v>
      </c>
      <c r="H301" s="1" t="s">
        <v>38</v>
      </c>
      <c r="I301" s="1" t="s">
        <v>50</v>
      </c>
      <c r="J301" s="1" t="s">
        <v>17</v>
      </c>
      <c r="K301" s="1" t="s">
        <v>49</v>
      </c>
      <c r="L301" s="1" t="s">
        <v>133</v>
      </c>
      <c r="M301" s="1" t="s">
        <v>132</v>
      </c>
      <c r="N301" s="9">
        <v>576</v>
      </c>
      <c r="O301" s="1" t="s">
        <v>4</v>
      </c>
      <c r="P301" s="8">
        <v>576</v>
      </c>
      <c r="Q301" s="8">
        <v>0</v>
      </c>
      <c r="R301" s="1" t="s">
        <v>46</v>
      </c>
      <c r="S301" s="7">
        <v>213.97</v>
      </c>
    </row>
    <row r="302" spans="1:19" x14ac:dyDescent="0.2">
      <c r="A302" s="1" t="s">
        <v>2028</v>
      </c>
      <c r="B302" s="1" t="s">
        <v>15</v>
      </c>
      <c r="C302" s="10">
        <v>45356</v>
      </c>
      <c r="D302" s="1" t="s">
        <v>92</v>
      </c>
      <c r="E302" s="1" t="s">
        <v>91</v>
      </c>
      <c r="F302" s="1" t="s">
        <v>2011</v>
      </c>
      <c r="G302" s="1" t="s">
        <v>39</v>
      </c>
      <c r="H302" s="1" t="s">
        <v>38</v>
      </c>
      <c r="I302" s="1" t="s">
        <v>50</v>
      </c>
      <c r="J302" s="1" t="s">
        <v>17</v>
      </c>
      <c r="K302" s="1" t="s">
        <v>49</v>
      </c>
      <c r="L302" s="1" t="s">
        <v>57</v>
      </c>
      <c r="M302" s="1" t="s">
        <v>56</v>
      </c>
      <c r="N302" s="9">
        <v>3240</v>
      </c>
      <c r="O302" s="1" t="s">
        <v>4</v>
      </c>
      <c r="P302" s="8">
        <v>3240</v>
      </c>
      <c r="Q302" s="8">
        <v>0</v>
      </c>
      <c r="R302" s="1" t="s">
        <v>46</v>
      </c>
      <c r="S302" s="7">
        <v>327.45</v>
      </c>
    </row>
    <row r="303" spans="1:19" x14ac:dyDescent="0.2">
      <c r="A303" s="1" t="s">
        <v>2027</v>
      </c>
      <c r="B303" s="1" t="s">
        <v>15</v>
      </c>
      <c r="C303" s="10">
        <v>45356</v>
      </c>
      <c r="D303" s="1" t="s">
        <v>92</v>
      </c>
      <c r="E303" s="1" t="s">
        <v>91</v>
      </c>
      <c r="F303" s="1" t="s">
        <v>2011</v>
      </c>
      <c r="G303" s="1" t="s">
        <v>39</v>
      </c>
      <c r="H303" s="1" t="s">
        <v>38</v>
      </c>
      <c r="I303" s="1" t="s">
        <v>50</v>
      </c>
      <c r="J303" s="1" t="s">
        <v>17</v>
      </c>
      <c r="K303" s="1" t="s">
        <v>49</v>
      </c>
      <c r="L303" s="1" t="s">
        <v>55</v>
      </c>
      <c r="M303" s="1" t="s">
        <v>54</v>
      </c>
      <c r="N303" s="9">
        <v>8712</v>
      </c>
      <c r="O303" s="1" t="s">
        <v>4</v>
      </c>
      <c r="P303" s="8">
        <v>8712</v>
      </c>
      <c r="Q303" s="8">
        <v>0</v>
      </c>
      <c r="R303" s="1" t="s">
        <v>46</v>
      </c>
      <c r="S303" s="7">
        <v>189.61</v>
      </c>
    </row>
    <row r="304" spans="1:19" x14ac:dyDescent="0.2">
      <c r="A304" s="1" t="s">
        <v>2027</v>
      </c>
      <c r="B304" s="1" t="s">
        <v>15</v>
      </c>
      <c r="C304" s="10">
        <v>45356</v>
      </c>
      <c r="D304" s="1" t="s">
        <v>92</v>
      </c>
      <c r="E304" s="1" t="s">
        <v>91</v>
      </c>
      <c r="F304" s="1" t="s">
        <v>2011</v>
      </c>
      <c r="G304" s="1" t="s">
        <v>39</v>
      </c>
      <c r="H304" s="1" t="s">
        <v>38</v>
      </c>
      <c r="I304" s="1" t="s">
        <v>50</v>
      </c>
      <c r="J304" s="1" t="s">
        <v>17</v>
      </c>
      <c r="K304" s="1" t="s">
        <v>49</v>
      </c>
      <c r="L304" s="1" t="s">
        <v>133</v>
      </c>
      <c r="M304" s="1" t="s">
        <v>132</v>
      </c>
      <c r="N304" s="9">
        <v>2304</v>
      </c>
      <c r="O304" s="1" t="s">
        <v>4</v>
      </c>
      <c r="P304" s="8">
        <v>2304</v>
      </c>
      <c r="Q304" s="8">
        <v>0</v>
      </c>
      <c r="R304" s="1" t="s">
        <v>46</v>
      </c>
      <c r="S304" s="7">
        <v>213.97</v>
      </c>
    </row>
    <row r="305" spans="1:19" x14ac:dyDescent="0.2">
      <c r="A305" s="1" t="s">
        <v>2026</v>
      </c>
      <c r="B305" s="1" t="s">
        <v>15</v>
      </c>
      <c r="C305" s="10">
        <v>45356</v>
      </c>
      <c r="D305" s="1" t="s">
        <v>2025</v>
      </c>
      <c r="E305" s="1" t="s">
        <v>2024</v>
      </c>
      <c r="F305" s="1" t="s">
        <v>2021</v>
      </c>
      <c r="G305" s="1" t="s">
        <v>39</v>
      </c>
      <c r="H305" s="1" t="s">
        <v>38</v>
      </c>
      <c r="I305" s="1" t="s">
        <v>50</v>
      </c>
      <c r="J305" s="1" t="s">
        <v>17</v>
      </c>
      <c r="K305" s="1" t="s">
        <v>49</v>
      </c>
      <c r="L305" s="1" t="s">
        <v>57</v>
      </c>
      <c r="M305" s="1" t="s">
        <v>56</v>
      </c>
      <c r="N305" s="9">
        <v>2160</v>
      </c>
      <c r="O305" s="1" t="s">
        <v>4</v>
      </c>
      <c r="P305" s="8">
        <v>2160</v>
      </c>
      <c r="Q305" s="8">
        <v>0</v>
      </c>
      <c r="R305" s="1" t="s">
        <v>93</v>
      </c>
      <c r="S305" s="7">
        <v>457.54</v>
      </c>
    </row>
    <row r="306" spans="1:19" x14ac:dyDescent="0.2">
      <c r="A306" s="1" t="s">
        <v>2026</v>
      </c>
      <c r="B306" s="1" t="s">
        <v>15</v>
      </c>
      <c r="C306" s="10">
        <v>45356</v>
      </c>
      <c r="D306" s="1" t="s">
        <v>2025</v>
      </c>
      <c r="E306" s="1" t="s">
        <v>2024</v>
      </c>
      <c r="F306" s="1" t="s">
        <v>2021</v>
      </c>
      <c r="G306" s="1" t="s">
        <v>39</v>
      </c>
      <c r="H306" s="1" t="s">
        <v>38</v>
      </c>
      <c r="I306" s="1" t="s">
        <v>50</v>
      </c>
      <c r="J306" s="1" t="s">
        <v>17</v>
      </c>
      <c r="K306" s="1" t="s">
        <v>49</v>
      </c>
      <c r="L306" s="1" t="s">
        <v>454</v>
      </c>
      <c r="M306" s="1" t="s">
        <v>453</v>
      </c>
      <c r="N306" s="9">
        <v>1800</v>
      </c>
      <c r="O306" s="1" t="s">
        <v>4</v>
      </c>
      <c r="P306" s="8">
        <v>1800</v>
      </c>
      <c r="Q306" s="8">
        <v>0</v>
      </c>
      <c r="R306" s="1" t="s">
        <v>93</v>
      </c>
      <c r="S306" s="7">
        <v>895.67</v>
      </c>
    </row>
    <row r="307" spans="1:19" x14ac:dyDescent="0.2">
      <c r="A307" s="1" t="s">
        <v>2023</v>
      </c>
      <c r="B307" s="1" t="s">
        <v>15</v>
      </c>
      <c r="C307" s="10">
        <v>45356</v>
      </c>
      <c r="D307" s="1" t="s">
        <v>97</v>
      </c>
      <c r="E307" s="1" t="s">
        <v>96</v>
      </c>
      <c r="F307" s="1" t="s">
        <v>2021</v>
      </c>
      <c r="G307" s="1" t="s">
        <v>39</v>
      </c>
      <c r="H307" s="1" t="s">
        <v>38</v>
      </c>
      <c r="I307" s="1" t="s">
        <v>50</v>
      </c>
      <c r="J307" s="1" t="s">
        <v>17</v>
      </c>
      <c r="K307" s="1" t="s">
        <v>49</v>
      </c>
      <c r="L307" s="1" t="s">
        <v>48</v>
      </c>
      <c r="M307" s="1" t="s">
        <v>47</v>
      </c>
      <c r="N307" s="9">
        <v>2304</v>
      </c>
      <c r="O307" s="1" t="s">
        <v>4</v>
      </c>
      <c r="P307" s="8">
        <v>2304</v>
      </c>
      <c r="Q307" s="8">
        <v>0</v>
      </c>
      <c r="R307" s="1" t="s">
        <v>93</v>
      </c>
      <c r="S307" s="7">
        <v>337.82</v>
      </c>
    </row>
    <row r="308" spans="1:19" x14ac:dyDescent="0.2">
      <c r="A308" s="1" t="s">
        <v>2023</v>
      </c>
      <c r="B308" s="1" t="s">
        <v>15</v>
      </c>
      <c r="C308" s="10">
        <v>45356</v>
      </c>
      <c r="D308" s="1" t="s">
        <v>97</v>
      </c>
      <c r="E308" s="1" t="s">
        <v>96</v>
      </c>
      <c r="F308" s="1" t="s">
        <v>2021</v>
      </c>
      <c r="G308" s="1" t="s">
        <v>39</v>
      </c>
      <c r="H308" s="1" t="s">
        <v>38</v>
      </c>
      <c r="I308" s="1" t="s">
        <v>50</v>
      </c>
      <c r="J308" s="1" t="s">
        <v>17</v>
      </c>
      <c r="K308" s="1" t="s">
        <v>49</v>
      </c>
      <c r="L308" s="1" t="s">
        <v>57</v>
      </c>
      <c r="M308" s="1" t="s">
        <v>56</v>
      </c>
      <c r="N308" s="9">
        <v>2700</v>
      </c>
      <c r="O308" s="1" t="s">
        <v>4</v>
      </c>
      <c r="P308" s="8">
        <v>2700</v>
      </c>
      <c r="Q308" s="8">
        <v>0</v>
      </c>
      <c r="R308" s="1" t="s">
        <v>93</v>
      </c>
      <c r="S308" s="7">
        <v>457.54</v>
      </c>
    </row>
    <row r="309" spans="1:19" x14ac:dyDescent="0.2">
      <c r="A309" s="1" t="s">
        <v>2022</v>
      </c>
      <c r="B309" s="1" t="s">
        <v>42</v>
      </c>
      <c r="C309" s="10">
        <v>45356</v>
      </c>
      <c r="D309" s="1" t="s">
        <v>1478</v>
      </c>
      <c r="E309" s="1" t="s">
        <v>1477</v>
      </c>
      <c r="F309" s="1" t="s">
        <v>2021</v>
      </c>
      <c r="G309" s="1" t="s">
        <v>39</v>
      </c>
      <c r="H309" s="1" t="s">
        <v>38</v>
      </c>
      <c r="I309" s="1" t="s">
        <v>0</v>
      </c>
      <c r="J309" s="1" t="s">
        <v>17</v>
      </c>
      <c r="K309" s="1" t="s">
        <v>49</v>
      </c>
      <c r="L309" s="1" t="s">
        <v>57</v>
      </c>
      <c r="M309" s="1" t="s">
        <v>56</v>
      </c>
      <c r="N309" s="9">
        <v>3960</v>
      </c>
      <c r="O309" s="1" t="s">
        <v>4</v>
      </c>
      <c r="P309" s="8">
        <v>3960</v>
      </c>
      <c r="Q309" s="8">
        <v>0</v>
      </c>
      <c r="R309" s="1" t="s">
        <v>93</v>
      </c>
      <c r="S309" s="7">
        <v>114.55</v>
      </c>
    </row>
    <row r="310" spans="1:19" x14ac:dyDescent="0.2">
      <c r="A310" s="1" t="s">
        <v>2020</v>
      </c>
      <c r="B310" s="1" t="s">
        <v>15</v>
      </c>
      <c r="C310" s="10">
        <v>45356</v>
      </c>
      <c r="D310" s="1" t="s">
        <v>110</v>
      </c>
      <c r="E310" s="1" t="s">
        <v>109</v>
      </c>
      <c r="F310" s="1" t="s">
        <v>2019</v>
      </c>
      <c r="G310" s="1" t="s">
        <v>12</v>
      </c>
      <c r="H310" s="1" t="s">
        <v>11</v>
      </c>
      <c r="I310" s="1" t="s">
        <v>50</v>
      </c>
      <c r="J310" s="1" t="s">
        <v>17</v>
      </c>
      <c r="K310" s="1" t="s">
        <v>16</v>
      </c>
      <c r="L310" s="1" t="s">
        <v>21</v>
      </c>
      <c r="M310" s="1" t="s">
        <v>20</v>
      </c>
      <c r="N310" s="8">
        <v>205.2</v>
      </c>
      <c r="O310" s="1" t="s">
        <v>2</v>
      </c>
      <c r="P310" s="8">
        <v>205.2</v>
      </c>
      <c r="Q310" s="8">
        <v>0</v>
      </c>
      <c r="R310" s="1" t="s">
        <v>33</v>
      </c>
      <c r="S310" s="7">
        <v>18301.02</v>
      </c>
    </row>
    <row r="311" spans="1:19" x14ac:dyDescent="0.2">
      <c r="A311" s="1" t="s">
        <v>2016</v>
      </c>
      <c r="B311" s="1" t="s">
        <v>42</v>
      </c>
      <c r="C311" s="10">
        <v>45356</v>
      </c>
      <c r="D311" s="1" t="s">
        <v>2015</v>
      </c>
      <c r="E311" s="1" t="s">
        <v>2014</v>
      </c>
      <c r="F311" s="1" t="s">
        <v>2013</v>
      </c>
      <c r="G311" s="1" t="s">
        <v>12</v>
      </c>
      <c r="H311" s="1" t="s">
        <v>11</v>
      </c>
      <c r="I311" s="1" t="s">
        <v>0</v>
      </c>
      <c r="J311" s="1" t="s">
        <v>17</v>
      </c>
      <c r="K311" s="1" t="s">
        <v>16</v>
      </c>
      <c r="L311" s="1" t="s">
        <v>219</v>
      </c>
      <c r="M311" s="1" t="s">
        <v>218</v>
      </c>
      <c r="N311" s="9">
        <v>324</v>
      </c>
      <c r="O311" s="1" t="s">
        <v>2</v>
      </c>
      <c r="P311" s="8">
        <v>324</v>
      </c>
      <c r="Q311" s="8">
        <v>0</v>
      </c>
      <c r="R311" s="1" t="s">
        <v>43</v>
      </c>
      <c r="S311" s="7">
        <v>7125.29</v>
      </c>
    </row>
    <row r="312" spans="1:19" x14ac:dyDescent="0.2">
      <c r="A312" s="1" t="s">
        <v>2016</v>
      </c>
      <c r="B312" s="1" t="s">
        <v>42</v>
      </c>
      <c r="C312" s="10">
        <v>45356</v>
      </c>
      <c r="D312" s="1" t="s">
        <v>2015</v>
      </c>
      <c r="E312" s="1" t="s">
        <v>2014</v>
      </c>
      <c r="F312" s="1" t="s">
        <v>2013</v>
      </c>
      <c r="G312" s="1" t="s">
        <v>12</v>
      </c>
      <c r="H312" s="1" t="s">
        <v>11</v>
      </c>
      <c r="I312" s="1" t="s">
        <v>0</v>
      </c>
      <c r="J312" s="1" t="s">
        <v>17</v>
      </c>
      <c r="K312" s="1" t="s">
        <v>16</v>
      </c>
      <c r="L312" s="1" t="s">
        <v>600</v>
      </c>
      <c r="M312" s="1" t="s">
        <v>599</v>
      </c>
      <c r="N312" s="9">
        <v>540</v>
      </c>
      <c r="O312" s="1" t="s">
        <v>2</v>
      </c>
      <c r="P312" s="8">
        <v>540</v>
      </c>
      <c r="Q312" s="8">
        <v>0</v>
      </c>
      <c r="R312" s="1" t="s">
        <v>43</v>
      </c>
      <c r="S312" s="7">
        <v>7125.29</v>
      </c>
    </row>
    <row r="313" spans="1:19" x14ac:dyDescent="0.2">
      <c r="A313" s="1" t="s">
        <v>2016</v>
      </c>
      <c r="B313" s="1" t="s">
        <v>42</v>
      </c>
      <c r="C313" s="10">
        <v>45356</v>
      </c>
      <c r="D313" s="1" t="s">
        <v>2015</v>
      </c>
      <c r="E313" s="1" t="s">
        <v>2014</v>
      </c>
      <c r="F313" s="1" t="s">
        <v>2013</v>
      </c>
      <c r="G313" s="1" t="s">
        <v>12</v>
      </c>
      <c r="H313" s="1" t="s">
        <v>11</v>
      </c>
      <c r="I313" s="1" t="s">
        <v>0</v>
      </c>
      <c r="J313" s="1" t="s">
        <v>17</v>
      </c>
      <c r="K313" s="1" t="s">
        <v>16</v>
      </c>
      <c r="L313" s="1" t="s">
        <v>1424</v>
      </c>
      <c r="M313" s="1" t="s">
        <v>1423</v>
      </c>
      <c r="N313" s="8">
        <v>313.2</v>
      </c>
      <c r="O313" s="1" t="s">
        <v>2</v>
      </c>
      <c r="P313" s="8">
        <v>0</v>
      </c>
      <c r="Q313" s="8">
        <v>313.2</v>
      </c>
      <c r="R313" s="1" t="s">
        <v>43</v>
      </c>
      <c r="S313" s="7">
        <v>10039.280000000001</v>
      </c>
    </row>
    <row r="314" spans="1:19" x14ac:dyDescent="0.2">
      <c r="A314" s="1" t="s">
        <v>2016</v>
      </c>
      <c r="B314" s="1" t="s">
        <v>42</v>
      </c>
      <c r="C314" s="10">
        <v>45356</v>
      </c>
      <c r="D314" s="1" t="s">
        <v>2015</v>
      </c>
      <c r="E314" s="1" t="s">
        <v>2014</v>
      </c>
      <c r="F314" s="1" t="s">
        <v>2013</v>
      </c>
      <c r="G314" s="1" t="s">
        <v>12</v>
      </c>
      <c r="H314" s="1" t="s">
        <v>11</v>
      </c>
      <c r="I314" s="1" t="s">
        <v>0</v>
      </c>
      <c r="J314" s="1" t="s">
        <v>17</v>
      </c>
      <c r="K314" s="1" t="s">
        <v>16</v>
      </c>
      <c r="L314" s="1" t="s">
        <v>897</v>
      </c>
      <c r="M314" s="1" t="s">
        <v>896</v>
      </c>
      <c r="N314" s="8">
        <v>208.8</v>
      </c>
      <c r="O314" s="1" t="s">
        <v>2</v>
      </c>
      <c r="P314" s="8">
        <v>0</v>
      </c>
      <c r="Q314" s="8">
        <v>208.8</v>
      </c>
      <c r="R314" s="1" t="s">
        <v>43</v>
      </c>
      <c r="S314" s="7">
        <v>10039.280000000001</v>
      </c>
    </row>
    <row r="315" spans="1:19" x14ac:dyDescent="0.2">
      <c r="A315" s="1" t="s">
        <v>2016</v>
      </c>
      <c r="B315" s="1" t="s">
        <v>42</v>
      </c>
      <c r="C315" s="10">
        <v>45356</v>
      </c>
      <c r="D315" s="1" t="s">
        <v>2015</v>
      </c>
      <c r="E315" s="1" t="s">
        <v>2014</v>
      </c>
      <c r="F315" s="1" t="s">
        <v>2013</v>
      </c>
      <c r="G315" s="1" t="s">
        <v>12</v>
      </c>
      <c r="H315" s="1" t="s">
        <v>11</v>
      </c>
      <c r="I315" s="1" t="s">
        <v>0</v>
      </c>
      <c r="J315" s="1" t="s">
        <v>17</v>
      </c>
      <c r="K315" s="1" t="s">
        <v>16</v>
      </c>
      <c r="L315" s="1" t="s">
        <v>2018</v>
      </c>
      <c r="M315" s="1" t="s">
        <v>2017</v>
      </c>
      <c r="N315" s="8">
        <v>403.2</v>
      </c>
      <c r="O315" s="1" t="s">
        <v>2</v>
      </c>
      <c r="P315" s="8">
        <v>0</v>
      </c>
      <c r="Q315" s="8">
        <v>403.2</v>
      </c>
      <c r="R315" s="1" t="s">
        <v>43</v>
      </c>
      <c r="S315" s="7">
        <v>13490.44</v>
      </c>
    </row>
    <row r="316" spans="1:19" x14ac:dyDescent="0.2">
      <c r="A316" s="1" t="s">
        <v>2016</v>
      </c>
      <c r="B316" s="1" t="s">
        <v>42</v>
      </c>
      <c r="C316" s="10">
        <v>45356</v>
      </c>
      <c r="D316" s="1" t="s">
        <v>2015</v>
      </c>
      <c r="E316" s="1" t="s">
        <v>2014</v>
      </c>
      <c r="F316" s="1" t="s">
        <v>2013</v>
      </c>
      <c r="G316" s="1" t="s">
        <v>12</v>
      </c>
      <c r="H316" s="1" t="s">
        <v>11</v>
      </c>
      <c r="I316" s="1" t="s">
        <v>0</v>
      </c>
      <c r="J316" s="1" t="s">
        <v>17</v>
      </c>
      <c r="K316" s="1" t="s">
        <v>16</v>
      </c>
      <c r="L316" s="1" t="s">
        <v>763</v>
      </c>
      <c r="M316" s="1" t="s">
        <v>762</v>
      </c>
      <c r="N316" s="8">
        <v>201.6</v>
      </c>
      <c r="O316" s="1" t="s">
        <v>2</v>
      </c>
      <c r="P316" s="8">
        <v>201.6</v>
      </c>
      <c r="Q316" s="8">
        <v>0</v>
      </c>
      <c r="R316" s="1" t="s">
        <v>43</v>
      </c>
      <c r="S316" s="7">
        <v>13490.44</v>
      </c>
    </row>
    <row r="317" spans="1:19" x14ac:dyDescent="0.2">
      <c r="A317" s="1" t="s">
        <v>2016</v>
      </c>
      <c r="B317" s="1" t="s">
        <v>42</v>
      </c>
      <c r="C317" s="10">
        <v>45356</v>
      </c>
      <c r="D317" s="1" t="s">
        <v>2015</v>
      </c>
      <c r="E317" s="1" t="s">
        <v>2014</v>
      </c>
      <c r="F317" s="1" t="s">
        <v>2013</v>
      </c>
      <c r="G317" s="1" t="s">
        <v>12</v>
      </c>
      <c r="H317" s="1" t="s">
        <v>11</v>
      </c>
      <c r="I317" s="1" t="s">
        <v>0</v>
      </c>
      <c r="J317" s="1" t="s">
        <v>17</v>
      </c>
      <c r="K317" s="1" t="s">
        <v>16</v>
      </c>
      <c r="L317" s="1" t="s">
        <v>558</v>
      </c>
      <c r="M317" s="1" t="s">
        <v>557</v>
      </c>
      <c r="N317" s="8">
        <v>302.39999999999998</v>
      </c>
      <c r="O317" s="1" t="s">
        <v>2</v>
      </c>
      <c r="P317" s="8">
        <v>0</v>
      </c>
      <c r="Q317" s="8">
        <v>302.39999999999998</v>
      </c>
      <c r="R317" s="1" t="s">
        <v>43</v>
      </c>
      <c r="S317" s="7">
        <v>13490.44</v>
      </c>
    </row>
    <row r="318" spans="1:19" x14ac:dyDescent="0.2">
      <c r="A318" s="1" t="s">
        <v>2016</v>
      </c>
      <c r="B318" s="1" t="s">
        <v>42</v>
      </c>
      <c r="C318" s="10">
        <v>45356</v>
      </c>
      <c r="D318" s="1" t="s">
        <v>2015</v>
      </c>
      <c r="E318" s="1" t="s">
        <v>2014</v>
      </c>
      <c r="F318" s="1" t="s">
        <v>2013</v>
      </c>
      <c r="G318" s="1" t="s">
        <v>12</v>
      </c>
      <c r="H318" s="1" t="s">
        <v>11</v>
      </c>
      <c r="I318" s="1" t="s">
        <v>0</v>
      </c>
      <c r="J318" s="1" t="s">
        <v>17</v>
      </c>
      <c r="K318" s="1" t="s">
        <v>16</v>
      </c>
      <c r="L318" s="1" t="s">
        <v>887</v>
      </c>
      <c r="M318" s="1" t="s">
        <v>886</v>
      </c>
      <c r="N318" s="8">
        <v>403.2</v>
      </c>
      <c r="O318" s="1" t="s">
        <v>2</v>
      </c>
      <c r="P318" s="8">
        <v>403.2</v>
      </c>
      <c r="Q318" s="8">
        <v>0</v>
      </c>
      <c r="R318" s="1" t="s">
        <v>43</v>
      </c>
      <c r="S318" s="7">
        <v>13490.44</v>
      </c>
    </row>
    <row r="319" spans="1:19" x14ac:dyDescent="0.2">
      <c r="A319" s="1" t="s">
        <v>2012</v>
      </c>
      <c r="B319" s="1" t="s">
        <v>15</v>
      </c>
      <c r="C319" s="10">
        <v>45356</v>
      </c>
      <c r="D319" s="1" t="s">
        <v>941</v>
      </c>
      <c r="E319" s="1" t="s">
        <v>940</v>
      </c>
      <c r="F319" s="1" t="s">
        <v>2011</v>
      </c>
      <c r="G319" s="1" t="s">
        <v>39</v>
      </c>
      <c r="H319" s="1" t="s">
        <v>38</v>
      </c>
      <c r="I319" s="1" t="s">
        <v>50</v>
      </c>
      <c r="J319" s="1" t="s">
        <v>37</v>
      </c>
      <c r="K319" s="1" t="s">
        <v>36</v>
      </c>
      <c r="L319" s="1" t="s">
        <v>86</v>
      </c>
      <c r="M319" s="1" t="s">
        <v>85</v>
      </c>
      <c r="N319" s="9">
        <v>3564</v>
      </c>
      <c r="O319" s="1" t="s">
        <v>4</v>
      </c>
      <c r="P319" s="8">
        <v>3564</v>
      </c>
      <c r="Q319" s="8">
        <v>0</v>
      </c>
      <c r="R319" s="1" t="s">
        <v>144</v>
      </c>
      <c r="S319" s="7">
        <v>288.24</v>
      </c>
    </row>
    <row r="320" spans="1:19" x14ac:dyDescent="0.2">
      <c r="A320" s="1" t="s">
        <v>2012</v>
      </c>
      <c r="B320" s="1" t="s">
        <v>15</v>
      </c>
      <c r="C320" s="10">
        <v>45356</v>
      </c>
      <c r="D320" s="1" t="s">
        <v>941</v>
      </c>
      <c r="E320" s="1" t="s">
        <v>940</v>
      </c>
      <c r="F320" s="1" t="s">
        <v>2011</v>
      </c>
      <c r="G320" s="1" t="s">
        <v>39</v>
      </c>
      <c r="H320" s="1" t="s">
        <v>38</v>
      </c>
      <c r="I320" s="1" t="s">
        <v>50</v>
      </c>
      <c r="J320" s="1" t="s">
        <v>37</v>
      </c>
      <c r="K320" s="1" t="s">
        <v>36</v>
      </c>
      <c r="L320" s="1" t="s">
        <v>35</v>
      </c>
      <c r="M320" s="1" t="s">
        <v>34</v>
      </c>
      <c r="N320" s="9">
        <v>2304</v>
      </c>
      <c r="O320" s="1" t="s">
        <v>4</v>
      </c>
      <c r="P320" s="8">
        <v>2304</v>
      </c>
      <c r="Q320" s="8">
        <v>0</v>
      </c>
      <c r="R320" s="1" t="s">
        <v>144</v>
      </c>
      <c r="S320" s="7">
        <v>344.51</v>
      </c>
    </row>
    <row r="321" spans="1:19" x14ac:dyDescent="0.2">
      <c r="A321" s="1" t="s">
        <v>2012</v>
      </c>
      <c r="B321" s="1" t="s">
        <v>15</v>
      </c>
      <c r="C321" s="10">
        <v>45356</v>
      </c>
      <c r="D321" s="1" t="s">
        <v>941</v>
      </c>
      <c r="E321" s="1" t="s">
        <v>940</v>
      </c>
      <c r="F321" s="1" t="s">
        <v>2011</v>
      </c>
      <c r="G321" s="1" t="s">
        <v>39</v>
      </c>
      <c r="H321" s="1" t="s">
        <v>38</v>
      </c>
      <c r="I321" s="1" t="s">
        <v>50</v>
      </c>
      <c r="J321" s="1" t="s">
        <v>37</v>
      </c>
      <c r="K321" s="1" t="s">
        <v>36</v>
      </c>
      <c r="L321" s="1" t="s">
        <v>77</v>
      </c>
      <c r="M321" s="1" t="s">
        <v>76</v>
      </c>
      <c r="N321" s="9">
        <v>1764</v>
      </c>
      <c r="O321" s="1" t="s">
        <v>4</v>
      </c>
      <c r="P321" s="8">
        <v>1764</v>
      </c>
      <c r="Q321" s="8">
        <v>0</v>
      </c>
      <c r="R321" s="1" t="s">
        <v>144</v>
      </c>
      <c r="S321" s="7">
        <v>544.01</v>
      </c>
    </row>
    <row r="322" spans="1:19" x14ac:dyDescent="0.2">
      <c r="A322" s="1" t="s">
        <v>2010</v>
      </c>
      <c r="B322" s="1" t="s">
        <v>15</v>
      </c>
      <c r="C322" s="10">
        <v>45356</v>
      </c>
      <c r="D322" s="1" t="s">
        <v>1852</v>
      </c>
      <c r="E322" s="1" t="s">
        <v>1851</v>
      </c>
      <c r="F322" s="1" t="s">
        <v>2009</v>
      </c>
      <c r="G322" s="1" t="s">
        <v>12</v>
      </c>
      <c r="H322" s="1" t="s">
        <v>11</v>
      </c>
      <c r="I322" s="1" t="s">
        <v>50</v>
      </c>
      <c r="J322" s="1" t="s">
        <v>17</v>
      </c>
      <c r="K322" s="1" t="s">
        <v>16</v>
      </c>
      <c r="L322" s="1" t="s">
        <v>108</v>
      </c>
      <c r="M322" s="1" t="s">
        <v>107</v>
      </c>
      <c r="N322" s="8">
        <v>340.2</v>
      </c>
      <c r="O322" s="1" t="s">
        <v>2</v>
      </c>
      <c r="P322" s="8">
        <v>340.2</v>
      </c>
      <c r="Q322" s="8">
        <v>0</v>
      </c>
      <c r="R322" s="1" t="s">
        <v>144</v>
      </c>
      <c r="S322" s="7">
        <v>14418.36</v>
      </c>
    </row>
    <row r="323" spans="1:19" x14ac:dyDescent="0.2">
      <c r="A323" s="1" t="s">
        <v>2010</v>
      </c>
      <c r="B323" s="1" t="s">
        <v>15</v>
      </c>
      <c r="C323" s="10">
        <v>45356</v>
      </c>
      <c r="D323" s="1" t="s">
        <v>1852</v>
      </c>
      <c r="E323" s="1" t="s">
        <v>1851</v>
      </c>
      <c r="F323" s="1" t="s">
        <v>2009</v>
      </c>
      <c r="G323" s="1" t="s">
        <v>12</v>
      </c>
      <c r="H323" s="1" t="s">
        <v>11</v>
      </c>
      <c r="I323" s="1" t="s">
        <v>50</v>
      </c>
      <c r="J323" s="1" t="s">
        <v>17</v>
      </c>
      <c r="K323" s="1" t="s">
        <v>16</v>
      </c>
      <c r="L323" s="1" t="s">
        <v>742</v>
      </c>
      <c r="M323" s="1" t="s">
        <v>741</v>
      </c>
      <c r="N323" s="8">
        <v>574.20000000000005</v>
      </c>
      <c r="O323" s="1" t="s">
        <v>2</v>
      </c>
      <c r="P323" s="8">
        <v>417.6</v>
      </c>
      <c r="Q323" s="8">
        <v>156.6</v>
      </c>
      <c r="R323" s="1" t="s">
        <v>144</v>
      </c>
      <c r="S323" s="7">
        <v>7209.03</v>
      </c>
    </row>
    <row r="324" spans="1:19" x14ac:dyDescent="0.2">
      <c r="A324" s="1" t="s">
        <v>2008</v>
      </c>
      <c r="B324" s="1" t="s">
        <v>42</v>
      </c>
      <c r="C324" s="10">
        <v>45356</v>
      </c>
      <c r="D324" s="1" t="s">
        <v>41</v>
      </c>
      <c r="E324" s="1" t="s">
        <v>40</v>
      </c>
      <c r="F324" s="1" t="s">
        <v>2007</v>
      </c>
      <c r="G324" s="1" t="s">
        <v>39</v>
      </c>
      <c r="H324" s="1" t="s">
        <v>38</v>
      </c>
      <c r="I324" s="1" t="s">
        <v>50</v>
      </c>
      <c r="J324" s="1" t="s">
        <v>37</v>
      </c>
      <c r="K324" s="1" t="s">
        <v>36</v>
      </c>
      <c r="L324" s="1" t="s">
        <v>35</v>
      </c>
      <c r="M324" s="1" t="s">
        <v>34</v>
      </c>
      <c r="N324" s="9">
        <v>6336</v>
      </c>
      <c r="O324" s="1" t="s">
        <v>4</v>
      </c>
      <c r="P324" s="8">
        <v>6336</v>
      </c>
      <c r="Q324" s="8">
        <v>0</v>
      </c>
      <c r="R324" s="1" t="s">
        <v>33</v>
      </c>
      <c r="S324" s="7">
        <v>116.04</v>
      </c>
    </row>
    <row r="325" spans="1:19" x14ac:dyDescent="0.2">
      <c r="A325" s="1" t="s">
        <v>2006</v>
      </c>
      <c r="B325" s="1" t="s">
        <v>42</v>
      </c>
      <c r="C325" s="10">
        <v>45356</v>
      </c>
      <c r="D325" s="1" t="s">
        <v>41</v>
      </c>
      <c r="E325" s="1" t="s">
        <v>40</v>
      </c>
      <c r="F325" s="1" t="s">
        <v>2005</v>
      </c>
      <c r="G325" s="1" t="s">
        <v>39</v>
      </c>
      <c r="H325" s="1" t="s">
        <v>38</v>
      </c>
      <c r="I325" s="1" t="s">
        <v>50</v>
      </c>
      <c r="J325" s="1" t="s">
        <v>37</v>
      </c>
      <c r="K325" s="1" t="s">
        <v>36</v>
      </c>
      <c r="L325" s="1" t="s">
        <v>86</v>
      </c>
      <c r="M325" s="1" t="s">
        <v>85</v>
      </c>
      <c r="N325" s="9">
        <v>3960</v>
      </c>
      <c r="O325" s="1" t="s">
        <v>4</v>
      </c>
      <c r="P325" s="8">
        <v>3960</v>
      </c>
      <c r="Q325" s="8">
        <v>0</v>
      </c>
      <c r="R325" s="1" t="s">
        <v>33</v>
      </c>
      <c r="S325" s="7">
        <v>97.09</v>
      </c>
    </row>
    <row r="326" spans="1:19" x14ac:dyDescent="0.2">
      <c r="A326" s="1" t="s">
        <v>2006</v>
      </c>
      <c r="B326" s="1" t="s">
        <v>42</v>
      </c>
      <c r="C326" s="10">
        <v>45356</v>
      </c>
      <c r="D326" s="1" t="s">
        <v>41</v>
      </c>
      <c r="E326" s="1" t="s">
        <v>40</v>
      </c>
      <c r="F326" s="1" t="s">
        <v>2005</v>
      </c>
      <c r="G326" s="1" t="s">
        <v>39</v>
      </c>
      <c r="H326" s="1" t="s">
        <v>38</v>
      </c>
      <c r="I326" s="1" t="s">
        <v>50</v>
      </c>
      <c r="J326" s="1" t="s">
        <v>37</v>
      </c>
      <c r="K326" s="1" t="s">
        <v>36</v>
      </c>
      <c r="L326" s="1" t="s">
        <v>35</v>
      </c>
      <c r="M326" s="1" t="s">
        <v>34</v>
      </c>
      <c r="N326" s="9">
        <v>3456</v>
      </c>
      <c r="O326" s="1" t="s">
        <v>4</v>
      </c>
      <c r="P326" s="8">
        <v>3456</v>
      </c>
      <c r="Q326" s="8">
        <v>0</v>
      </c>
      <c r="R326" s="1" t="s">
        <v>33</v>
      </c>
      <c r="S326" s="7">
        <v>116.04</v>
      </c>
    </row>
    <row r="327" spans="1:19" x14ac:dyDescent="0.2">
      <c r="A327" s="1" t="s">
        <v>2004</v>
      </c>
      <c r="B327" s="1" t="s">
        <v>42</v>
      </c>
      <c r="C327" s="10">
        <v>45356</v>
      </c>
      <c r="D327" s="1" t="s">
        <v>41</v>
      </c>
      <c r="E327" s="1" t="s">
        <v>40</v>
      </c>
      <c r="F327" s="1" t="s">
        <v>2003</v>
      </c>
      <c r="G327" s="1" t="s">
        <v>39</v>
      </c>
      <c r="H327" s="1" t="s">
        <v>38</v>
      </c>
      <c r="I327" s="1" t="s">
        <v>50</v>
      </c>
      <c r="J327" s="1" t="s">
        <v>37</v>
      </c>
      <c r="K327" s="1" t="s">
        <v>36</v>
      </c>
      <c r="L327" s="1" t="s">
        <v>35</v>
      </c>
      <c r="M327" s="1" t="s">
        <v>34</v>
      </c>
      <c r="N327" s="9">
        <v>6336</v>
      </c>
      <c r="O327" s="1" t="s">
        <v>4</v>
      </c>
      <c r="P327" s="8">
        <v>6336</v>
      </c>
      <c r="Q327" s="8">
        <v>0</v>
      </c>
      <c r="R327" s="1" t="s">
        <v>33</v>
      </c>
      <c r="S327" s="7">
        <v>116.04</v>
      </c>
    </row>
    <row r="328" spans="1:19" x14ac:dyDescent="0.2">
      <c r="A328" s="1" t="s">
        <v>2002</v>
      </c>
      <c r="B328" s="1" t="s">
        <v>15</v>
      </c>
      <c r="C328" s="10">
        <v>45356</v>
      </c>
      <c r="D328" s="1" t="s">
        <v>1992</v>
      </c>
      <c r="E328" s="1" t="s">
        <v>1991</v>
      </c>
      <c r="F328" s="1" t="s">
        <v>1990</v>
      </c>
      <c r="G328" s="1" t="s">
        <v>12</v>
      </c>
      <c r="H328" s="1" t="s">
        <v>11</v>
      </c>
      <c r="I328" s="1" t="s">
        <v>50</v>
      </c>
      <c r="J328" s="1" t="s">
        <v>9</v>
      </c>
      <c r="K328" s="1" t="s">
        <v>30</v>
      </c>
      <c r="L328" s="1" t="s">
        <v>719</v>
      </c>
      <c r="M328" s="1" t="s">
        <v>718</v>
      </c>
      <c r="N328" s="8">
        <v>299.52</v>
      </c>
      <c r="O328" s="1" t="s">
        <v>2</v>
      </c>
      <c r="P328" s="8">
        <v>0</v>
      </c>
      <c r="Q328" s="8">
        <v>299.52</v>
      </c>
      <c r="R328" s="1" t="s">
        <v>43</v>
      </c>
      <c r="S328" s="7">
        <v>4631.09</v>
      </c>
    </row>
    <row r="329" spans="1:19" x14ac:dyDescent="0.2">
      <c r="A329" s="1" t="s">
        <v>2002</v>
      </c>
      <c r="B329" s="1" t="s">
        <v>15</v>
      </c>
      <c r="C329" s="10">
        <v>45356</v>
      </c>
      <c r="D329" s="1" t="s">
        <v>1992</v>
      </c>
      <c r="E329" s="1" t="s">
        <v>1991</v>
      </c>
      <c r="F329" s="1" t="s">
        <v>1990</v>
      </c>
      <c r="G329" s="1" t="s">
        <v>12</v>
      </c>
      <c r="H329" s="1" t="s">
        <v>11</v>
      </c>
      <c r="I329" s="1" t="s">
        <v>50</v>
      </c>
      <c r="J329" s="1" t="s">
        <v>9</v>
      </c>
      <c r="K329" s="1" t="s">
        <v>30</v>
      </c>
      <c r="L329" s="1" t="s">
        <v>69</v>
      </c>
      <c r="M329" s="1" t="s">
        <v>68</v>
      </c>
      <c r="N329" s="8">
        <v>193.92</v>
      </c>
      <c r="O329" s="1" t="s">
        <v>2</v>
      </c>
      <c r="P329" s="8">
        <v>193.92</v>
      </c>
      <c r="Q329" s="8">
        <v>0</v>
      </c>
      <c r="R329" s="1" t="s">
        <v>43</v>
      </c>
      <c r="S329" s="7">
        <v>3673.71</v>
      </c>
    </row>
    <row r="330" spans="1:19" x14ac:dyDescent="0.2">
      <c r="A330" s="1" t="s">
        <v>2002</v>
      </c>
      <c r="B330" s="1" t="s">
        <v>15</v>
      </c>
      <c r="C330" s="10">
        <v>45356</v>
      </c>
      <c r="D330" s="1" t="s">
        <v>1992</v>
      </c>
      <c r="E330" s="1" t="s">
        <v>1991</v>
      </c>
      <c r="F330" s="1" t="s">
        <v>1990</v>
      </c>
      <c r="G330" s="1" t="s">
        <v>12</v>
      </c>
      <c r="H330" s="1" t="s">
        <v>11</v>
      </c>
      <c r="I330" s="1" t="s">
        <v>50</v>
      </c>
      <c r="J330" s="1" t="s">
        <v>9</v>
      </c>
      <c r="K330" s="1" t="s">
        <v>30</v>
      </c>
      <c r="L330" s="1" t="s">
        <v>199</v>
      </c>
      <c r="M330" s="1" t="s">
        <v>198</v>
      </c>
      <c r="N330" s="8">
        <v>193.92</v>
      </c>
      <c r="O330" s="1" t="s">
        <v>2</v>
      </c>
      <c r="P330" s="8">
        <v>0</v>
      </c>
      <c r="Q330" s="8">
        <v>193.92</v>
      </c>
      <c r="R330" s="1" t="s">
        <v>43</v>
      </c>
      <c r="S330" s="7">
        <v>3367.18</v>
      </c>
    </row>
    <row r="331" spans="1:19" x14ac:dyDescent="0.2">
      <c r="A331" s="1" t="s">
        <v>2002</v>
      </c>
      <c r="B331" s="1" t="s">
        <v>15</v>
      </c>
      <c r="C331" s="10">
        <v>45356</v>
      </c>
      <c r="D331" s="1" t="s">
        <v>1992</v>
      </c>
      <c r="E331" s="1" t="s">
        <v>1991</v>
      </c>
      <c r="F331" s="1" t="s">
        <v>1990</v>
      </c>
      <c r="G331" s="1" t="s">
        <v>12</v>
      </c>
      <c r="H331" s="1" t="s">
        <v>11</v>
      </c>
      <c r="I331" s="1" t="s">
        <v>50</v>
      </c>
      <c r="J331" s="1" t="s">
        <v>9</v>
      </c>
      <c r="K331" s="1" t="s">
        <v>30</v>
      </c>
      <c r="L331" s="1" t="s">
        <v>154</v>
      </c>
      <c r="M331" s="1" t="s">
        <v>153</v>
      </c>
      <c r="N331" s="8">
        <v>193.92</v>
      </c>
      <c r="O331" s="1" t="s">
        <v>2</v>
      </c>
      <c r="P331" s="8">
        <v>0</v>
      </c>
      <c r="Q331" s="8">
        <v>193.92</v>
      </c>
      <c r="R331" s="1" t="s">
        <v>43</v>
      </c>
      <c r="S331" s="7">
        <v>3367.18</v>
      </c>
    </row>
    <row r="332" spans="1:19" x14ac:dyDescent="0.2">
      <c r="A332" s="1" t="s">
        <v>2002</v>
      </c>
      <c r="B332" s="1" t="s">
        <v>15</v>
      </c>
      <c r="C332" s="10">
        <v>45356</v>
      </c>
      <c r="D332" s="1" t="s">
        <v>1992</v>
      </c>
      <c r="E332" s="1" t="s">
        <v>1991</v>
      </c>
      <c r="F332" s="1" t="s">
        <v>1990</v>
      </c>
      <c r="G332" s="1" t="s">
        <v>12</v>
      </c>
      <c r="H332" s="1" t="s">
        <v>11</v>
      </c>
      <c r="I332" s="1" t="s">
        <v>50</v>
      </c>
      <c r="J332" s="1" t="s">
        <v>9</v>
      </c>
      <c r="K332" s="1" t="s">
        <v>30</v>
      </c>
      <c r="L332" s="1" t="s">
        <v>621</v>
      </c>
      <c r="M332" s="1" t="s">
        <v>620</v>
      </c>
      <c r="N332" s="8">
        <v>193.92</v>
      </c>
      <c r="O332" s="1" t="s">
        <v>2</v>
      </c>
      <c r="P332" s="8">
        <v>193.92</v>
      </c>
      <c r="Q332" s="8">
        <v>0</v>
      </c>
      <c r="R332" s="1" t="s">
        <v>43</v>
      </c>
      <c r="S332" s="7">
        <v>3367.18</v>
      </c>
    </row>
    <row r="333" spans="1:19" x14ac:dyDescent="0.2">
      <c r="A333" s="1" t="s">
        <v>2002</v>
      </c>
      <c r="B333" s="1" t="s">
        <v>15</v>
      </c>
      <c r="C333" s="10">
        <v>45356</v>
      </c>
      <c r="D333" s="1" t="s">
        <v>1992</v>
      </c>
      <c r="E333" s="1" t="s">
        <v>1991</v>
      </c>
      <c r="F333" s="1" t="s">
        <v>1990</v>
      </c>
      <c r="G333" s="1" t="s">
        <v>12</v>
      </c>
      <c r="H333" s="1" t="s">
        <v>11</v>
      </c>
      <c r="I333" s="1" t="s">
        <v>50</v>
      </c>
      <c r="J333" s="1" t="s">
        <v>9</v>
      </c>
      <c r="K333" s="1" t="s">
        <v>30</v>
      </c>
      <c r="L333" s="1" t="s">
        <v>71</v>
      </c>
      <c r="M333" s="1" t="s">
        <v>70</v>
      </c>
      <c r="N333" s="8">
        <v>290.88</v>
      </c>
      <c r="O333" s="1" t="s">
        <v>2</v>
      </c>
      <c r="P333" s="8">
        <v>290.88</v>
      </c>
      <c r="Q333" s="8">
        <v>0</v>
      </c>
      <c r="R333" s="1" t="s">
        <v>43</v>
      </c>
      <c r="S333" s="7">
        <v>3367.18</v>
      </c>
    </row>
    <row r="334" spans="1:19" x14ac:dyDescent="0.2">
      <c r="A334" s="1" t="s">
        <v>2002</v>
      </c>
      <c r="B334" s="1" t="s">
        <v>15</v>
      </c>
      <c r="C334" s="10">
        <v>45356</v>
      </c>
      <c r="D334" s="1" t="s">
        <v>1992</v>
      </c>
      <c r="E334" s="1" t="s">
        <v>1991</v>
      </c>
      <c r="F334" s="1" t="s">
        <v>1990</v>
      </c>
      <c r="G334" s="1" t="s">
        <v>12</v>
      </c>
      <c r="H334" s="1" t="s">
        <v>11</v>
      </c>
      <c r="I334" s="1" t="s">
        <v>50</v>
      </c>
      <c r="J334" s="1" t="s">
        <v>9</v>
      </c>
      <c r="K334" s="1" t="s">
        <v>30</v>
      </c>
      <c r="L334" s="1" t="s">
        <v>623</v>
      </c>
      <c r="M334" s="1" t="s">
        <v>622</v>
      </c>
      <c r="N334" s="8">
        <v>96.96</v>
      </c>
      <c r="O334" s="1" t="s">
        <v>2</v>
      </c>
      <c r="P334" s="8">
        <v>96.96</v>
      </c>
      <c r="Q334" s="8">
        <v>0</v>
      </c>
      <c r="R334" s="1" t="s">
        <v>43</v>
      </c>
      <c r="S334" s="7">
        <v>3367.18</v>
      </c>
    </row>
    <row r="335" spans="1:19" x14ac:dyDescent="0.2">
      <c r="A335" s="1" t="s">
        <v>2002</v>
      </c>
      <c r="B335" s="1" t="s">
        <v>15</v>
      </c>
      <c r="C335" s="10">
        <v>45356</v>
      </c>
      <c r="D335" s="1" t="s">
        <v>1992</v>
      </c>
      <c r="E335" s="1" t="s">
        <v>1991</v>
      </c>
      <c r="F335" s="1" t="s">
        <v>1990</v>
      </c>
      <c r="G335" s="1" t="s">
        <v>12</v>
      </c>
      <c r="H335" s="1" t="s">
        <v>11</v>
      </c>
      <c r="I335" s="1" t="s">
        <v>50</v>
      </c>
      <c r="J335" s="1" t="s">
        <v>9</v>
      </c>
      <c r="K335" s="1" t="s">
        <v>30</v>
      </c>
      <c r="L335" s="1" t="s">
        <v>118</v>
      </c>
      <c r="M335" s="1" t="s">
        <v>117</v>
      </c>
      <c r="N335" s="8">
        <v>387.84</v>
      </c>
      <c r="O335" s="1" t="s">
        <v>2</v>
      </c>
      <c r="P335" s="8">
        <v>387.84</v>
      </c>
      <c r="Q335" s="8">
        <v>0</v>
      </c>
      <c r="R335" s="1" t="s">
        <v>43</v>
      </c>
      <c r="S335" s="7">
        <v>3367.18</v>
      </c>
    </row>
    <row r="336" spans="1:19" x14ac:dyDescent="0.2">
      <c r="A336" s="1" t="s">
        <v>2002</v>
      </c>
      <c r="B336" s="1" t="s">
        <v>15</v>
      </c>
      <c r="C336" s="10">
        <v>45356</v>
      </c>
      <c r="D336" s="1" t="s">
        <v>1992</v>
      </c>
      <c r="E336" s="1" t="s">
        <v>1991</v>
      </c>
      <c r="F336" s="1" t="s">
        <v>1990</v>
      </c>
      <c r="G336" s="1" t="s">
        <v>12</v>
      </c>
      <c r="H336" s="1" t="s">
        <v>11</v>
      </c>
      <c r="I336" s="1" t="s">
        <v>50</v>
      </c>
      <c r="J336" s="1" t="s">
        <v>9</v>
      </c>
      <c r="K336" s="1" t="s">
        <v>30</v>
      </c>
      <c r="L336" s="1" t="s">
        <v>201</v>
      </c>
      <c r="M336" s="1" t="s">
        <v>200</v>
      </c>
      <c r="N336" s="8">
        <v>193.92</v>
      </c>
      <c r="O336" s="1" t="s">
        <v>2</v>
      </c>
      <c r="P336" s="8">
        <v>193.92</v>
      </c>
      <c r="Q336" s="8">
        <v>0</v>
      </c>
      <c r="R336" s="1" t="s">
        <v>43</v>
      </c>
      <c r="S336" s="7">
        <v>3367.18</v>
      </c>
    </row>
    <row r="337" spans="1:19" x14ac:dyDescent="0.2">
      <c r="A337" s="1" t="s">
        <v>2002</v>
      </c>
      <c r="B337" s="1" t="s">
        <v>15</v>
      </c>
      <c r="C337" s="10">
        <v>45356</v>
      </c>
      <c r="D337" s="1" t="s">
        <v>1992</v>
      </c>
      <c r="E337" s="1" t="s">
        <v>1991</v>
      </c>
      <c r="F337" s="1" t="s">
        <v>1990</v>
      </c>
      <c r="G337" s="1" t="s">
        <v>12</v>
      </c>
      <c r="H337" s="1" t="s">
        <v>11</v>
      </c>
      <c r="I337" s="1" t="s">
        <v>50</v>
      </c>
      <c r="J337" s="1" t="s">
        <v>9</v>
      </c>
      <c r="K337" s="1" t="s">
        <v>30</v>
      </c>
      <c r="L337" s="1" t="s">
        <v>723</v>
      </c>
      <c r="M337" s="1" t="s">
        <v>722</v>
      </c>
      <c r="N337" s="8">
        <v>199.68</v>
      </c>
      <c r="O337" s="1" t="s">
        <v>2</v>
      </c>
      <c r="P337" s="8">
        <v>0</v>
      </c>
      <c r="Q337" s="8">
        <v>199.68</v>
      </c>
      <c r="R337" s="1" t="s">
        <v>43</v>
      </c>
      <c r="S337" s="7">
        <v>4631.09</v>
      </c>
    </row>
    <row r="338" spans="1:19" x14ac:dyDescent="0.2">
      <c r="A338" s="1" t="s">
        <v>2002</v>
      </c>
      <c r="B338" s="1" t="s">
        <v>15</v>
      </c>
      <c r="C338" s="10">
        <v>45356</v>
      </c>
      <c r="D338" s="1" t="s">
        <v>1992</v>
      </c>
      <c r="E338" s="1" t="s">
        <v>1991</v>
      </c>
      <c r="F338" s="1" t="s">
        <v>1990</v>
      </c>
      <c r="G338" s="1" t="s">
        <v>12</v>
      </c>
      <c r="H338" s="1" t="s">
        <v>11</v>
      </c>
      <c r="I338" s="1" t="s">
        <v>50</v>
      </c>
      <c r="J338" s="1" t="s">
        <v>9</v>
      </c>
      <c r="K338" s="1" t="s">
        <v>30</v>
      </c>
      <c r="L338" s="1" t="s">
        <v>120</v>
      </c>
      <c r="M338" s="1" t="s">
        <v>119</v>
      </c>
      <c r="N338" s="8">
        <v>96.96</v>
      </c>
      <c r="O338" s="1" t="s">
        <v>2</v>
      </c>
      <c r="P338" s="8">
        <v>0</v>
      </c>
      <c r="Q338" s="8">
        <v>96.96</v>
      </c>
      <c r="R338" s="1" t="s">
        <v>43</v>
      </c>
      <c r="S338" s="7">
        <v>3367.18</v>
      </c>
    </row>
    <row r="339" spans="1:19" x14ac:dyDescent="0.2">
      <c r="A339" s="1" t="s">
        <v>2002</v>
      </c>
      <c r="B339" s="1" t="s">
        <v>15</v>
      </c>
      <c r="C339" s="10">
        <v>45356</v>
      </c>
      <c r="D339" s="1" t="s">
        <v>1992</v>
      </c>
      <c r="E339" s="1" t="s">
        <v>1991</v>
      </c>
      <c r="F339" s="1" t="s">
        <v>1990</v>
      </c>
      <c r="G339" s="1" t="s">
        <v>12</v>
      </c>
      <c r="H339" s="1" t="s">
        <v>11</v>
      </c>
      <c r="I339" s="1" t="s">
        <v>50</v>
      </c>
      <c r="J339" s="1" t="s">
        <v>9</v>
      </c>
      <c r="K339" s="1" t="s">
        <v>30</v>
      </c>
      <c r="L339" s="1" t="s">
        <v>810</v>
      </c>
      <c r="M339" s="1" t="s">
        <v>809</v>
      </c>
      <c r="N339" s="8">
        <v>193.92</v>
      </c>
      <c r="O339" s="1" t="s">
        <v>2</v>
      </c>
      <c r="P339" s="8">
        <v>0</v>
      </c>
      <c r="Q339" s="8">
        <v>193.92</v>
      </c>
      <c r="R339" s="1" t="s">
        <v>43</v>
      </c>
      <c r="S339" s="7">
        <v>3367.18</v>
      </c>
    </row>
    <row r="340" spans="1:19" x14ac:dyDescent="0.2">
      <c r="A340" s="1" t="s">
        <v>2002</v>
      </c>
      <c r="B340" s="1" t="s">
        <v>15</v>
      </c>
      <c r="C340" s="10">
        <v>45356</v>
      </c>
      <c r="D340" s="1" t="s">
        <v>1992</v>
      </c>
      <c r="E340" s="1" t="s">
        <v>1991</v>
      </c>
      <c r="F340" s="1" t="s">
        <v>1990</v>
      </c>
      <c r="G340" s="1" t="s">
        <v>12</v>
      </c>
      <c r="H340" s="1" t="s">
        <v>11</v>
      </c>
      <c r="I340" s="1" t="s">
        <v>50</v>
      </c>
      <c r="J340" s="1" t="s">
        <v>9</v>
      </c>
      <c r="K340" s="1" t="s">
        <v>30</v>
      </c>
      <c r="L340" s="1" t="s">
        <v>1233</v>
      </c>
      <c r="M340" s="1" t="s">
        <v>1232</v>
      </c>
      <c r="N340" s="8">
        <v>96.96</v>
      </c>
      <c r="O340" s="1" t="s">
        <v>2</v>
      </c>
      <c r="P340" s="8">
        <v>0</v>
      </c>
      <c r="Q340" s="8">
        <v>96.96</v>
      </c>
      <c r="R340" s="1" t="s">
        <v>43</v>
      </c>
      <c r="S340" s="7">
        <v>3367.18</v>
      </c>
    </row>
    <row r="341" spans="1:19" x14ac:dyDescent="0.2">
      <c r="A341" s="1" t="s">
        <v>2001</v>
      </c>
      <c r="B341" s="1" t="s">
        <v>42</v>
      </c>
      <c r="C341" s="10">
        <v>45356</v>
      </c>
      <c r="D341" s="1" t="s">
        <v>41</v>
      </c>
      <c r="E341" s="1" t="s">
        <v>40</v>
      </c>
      <c r="F341" s="1" t="s">
        <v>2000</v>
      </c>
      <c r="G341" s="1" t="s">
        <v>39</v>
      </c>
      <c r="H341" s="1" t="s">
        <v>38</v>
      </c>
      <c r="I341" s="1" t="s">
        <v>50</v>
      </c>
      <c r="J341" s="1" t="s">
        <v>37</v>
      </c>
      <c r="K341" s="1" t="s">
        <v>36</v>
      </c>
      <c r="L341" s="1" t="s">
        <v>86</v>
      </c>
      <c r="M341" s="1" t="s">
        <v>85</v>
      </c>
      <c r="N341" s="9">
        <v>3960</v>
      </c>
      <c r="O341" s="1" t="s">
        <v>4</v>
      </c>
      <c r="P341" s="8">
        <v>3960</v>
      </c>
      <c r="Q341" s="8">
        <v>0</v>
      </c>
      <c r="R341" s="1" t="s">
        <v>33</v>
      </c>
      <c r="S341" s="7">
        <v>97.09</v>
      </c>
    </row>
    <row r="342" spans="1:19" x14ac:dyDescent="0.2">
      <c r="A342" s="1" t="s">
        <v>2001</v>
      </c>
      <c r="B342" s="1" t="s">
        <v>42</v>
      </c>
      <c r="C342" s="10">
        <v>45356</v>
      </c>
      <c r="D342" s="1" t="s">
        <v>41</v>
      </c>
      <c r="E342" s="1" t="s">
        <v>40</v>
      </c>
      <c r="F342" s="1" t="s">
        <v>2000</v>
      </c>
      <c r="G342" s="1" t="s">
        <v>39</v>
      </c>
      <c r="H342" s="1" t="s">
        <v>38</v>
      </c>
      <c r="I342" s="1" t="s">
        <v>50</v>
      </c>
      <c r="J342" s="1" t="s">
        <v>37</v>
      </c>
      <c r="K342" s="1" t="s">
        <v>36</v>
      </c>
      <c r="L342" s="1" t="s">
        <v>35</v>
      </c>
      <c r="M342" s="1" t="s">
        <v>34</v>
      </c>
      <c r="N342" s="9">
        <v>2880</v>
      </c>
      <c r="O342" s="1" t="s">
        <v>4</v>
      </c>
      <c r="P342" s="8">
        <v>2880</v>
      </c>
      <c r="Q342" s="8">
        <v>0</v>
      </c>
      <c r="R342" s="1" t="s">
        <v>33</v>
      </c>
      <c r="S342" s="7">
        <v>116.04</v>
      </c>
    </row>
    <row r="343" spans="1:19" x14ac:dyDescent="0.2">
      <c r="A343" s="1" t="s">
        <v>1999</v>
      </c>
      <c r="B343" s="1" t="s">
        <v>42</v>
      </c>
      <c r="C343" s="10">
        <v>45356</v>
      </c>
      <c r="D343" s="1" t="s">
        <v>41</v>
      </c>
      <c r="E343" s="1" t="s">
        <v>40</v>
      </c>
      <c r="F343" s="1" t="s">
        <v>1998</v>
      </c>
      <c r="G343" s="1" t="s">
        <v>39</v>
      </c>
      <c r="H343" s="1" t="s">
        <v>38</v>
      </c>
      <c r="I343" s="1" t="s">
        <v>50</v>
      </c>
      <c r="J343" s="1" t="s">
        <v>37</v>
      </c>
      <c r="K343" s="1" t="s">
        <v>36</v>
      </c>
      <c r="L343" s="1" t="s">
        <v>207</v>
      </c>
      <c r="M343" s="1" t="s">
        <v>206</v>
      </c>
      <c r="N343" s="9">
        <v>5040</v>
      </c>
      <c r="O343" s="1" t="s">
        <v>4</v>
      </c>
      <c r="P343" s="8">
        <v>5040</v>
      </c>
      <c r="Q343" s="8">
        <v>0</v>
      </c>
      <c r="R343" s="1" t="s">
        <v>33</v>
      </c>
      <c r="S343" s="7">
        <v>177.05</v>
      </c>
    </row>
    <row r="344" spans="1:19" x14ac:dyDescent="0.2">
      <c r="A344" s="1" t="s">
        <v>1997</v>
      </c>
      <c r="B344" s="1" t="s">
        <v>42</v>
      </c>
      <c r="C344" s="10">
        <v>45356</v>
      </c>
      <c r="D344" s="1" t="s">
        <v>41</v>
      </c>
      <c r="E344" s="1" t="s">
        <v>40</v>
      </c>
      <c r="F344" s="1" t="s">
        <v>1996</v>
      </c>
      <c r="G344" s="1" t="s">
        <v>39</v>
      </c>
      <c r="H344" s="1" t="s">
        <v>38</v>
      </c>
      <c r="I344" s="1" t="s">
        <v>50</v>
      </c>
      <c r="J344" s="1" t="s">
        <v>37</v>
      </c>
      <c r="K344" s="1" t="s">
        <v>36</v>
      </c>
      <c r="L344" s="1" t="s">
        <v>35</v>
      </c>
      <c r="M344" s="1" t="s">
        <v>34</v>
      </c>
      <c r="N344" s="9">
        <v>1440</v>
      </c>
      <c r="O344" s="1" t="s">
        <v>4</v>
      </c>
      <c r="P344" s="8">
        <v>1440</v>
      </c>
      <c r="Q344" s="8">
        <v>0</v>
      </c>
      <c r="R344" s="1" t="s">
        <v>33</v>
      </c>
      <c r="S344" s="7">
        <v>116.04</v>
      </c>
    </row>
    <row r="345" spans="1:19" x14ac:dyDescent="0.2">
      <c r="A345" s="1" t="s">
        <v>1997</v>
      </c>
      <c r="B345" s="1" t="s">
        <v>42</v>
      </c>
      <c r="C345" s="10">
        <v>45356</v>
      </c>
      <c r="D345" s="1" t="s">
        <v>41</v>
      </c>
      <c r="E345" s="1" t="s">
        <v>40</v>
      </c>
      <c r="F345" s="1" t="s">
        <v>1996</v>
      </c>
      <c r="G345" s="1" t="s">
        <v>39</v>
      </c>
      <c r="H345" s="1" t="s">
        <v>38</v>
      </c>
      <c r="I345" s="1" t="s">
        <v>50</v>
      </c>
      <c r="J345" s="1" t="s">
        <v>37</v>
      </c>
      <c r="K345" s="1" t="s">
        <v>36</v>
      </c>
      <c r="L345" s="1" t="s">
        <v>77</v>
      </c>
      <c r="M345" s="1" t="s">
        <v>76</v>
      </c>
      <c r="N345" s="9">
        <v>4284</v>
      </c>
      <c r="O345" s="1" t="s">
        <v>4</v>
      </c>
      <c r="P345" s="8">
        <v>4284</v>
      </c>
      <c r="Q345" s="8">
        <v>0</v>
      </c>
      <c r="R345" s="1" t="s">
        <v>33</v>
      </c>
      <c r="S345" s="7">
        <v>183.22</v>
      </c>
    </row>
    <row r="346" spans="1:19" x14ac:dyDescent="0.2">
      <c r="A346" s="1" t="s">
        <v>1995</v>
      </c>
      <c r="B346" s="1" t="s">
        <v>42</v>
      </c>
      <c r="C346" s="10">
        <v>45356</v>
      </c>
      <c r="D346" s="1" t="s">
        <v>41</v>
      </c>
      <c r="E346" s="1" t="s">
        <v>40</v>
      </c>
      <c r="F346" s="1" t="s">
        <v>1994</v>
      </c>
      <c r="G346" s="1" t="s">
        <v>39</v>
      </c>
      <c r="H346" s="1" t="s">
        <v>38</v>
      </c>
      <c r="I346" s="1" t="s">
        <v>50</v>
      </c>
      <c r="J346" s="1" t="s">
        <v>37</v>
      </c>
      <c r="K346" s="1" t="s">
        <v>36</v>
      </c>
      <c r="L346" s="1" t="s">
        <v>35</v>
      </c>
      <c r="M346" s="1" t="s">
        <v>34</v>
      </c>
      <c r="N346" s="9">
        <v>6336</v>
      </c>
      <c r="O346" s="1" t="s">
        <v>4</v>
      </c>
      <c r="P346" s="8">
        <v>6336</v>
      </c>
      <c r="Q346" s="8">
        <v>0</v>
      </c>
      <c r="R346" s="1" t="s">
        <v>33</v>
      </c>
      <c r="S346" s="7">
        <v>116.04</v>
      </c>
    </row>
    <row r="347" spans="1:19" x14ac:dyDescent="0.2">
      <c r="A347" s="1" t="s">
        <v>1993</v>
      </c>
      <c r="B347" s="1" t="s">
        <v>15</v>
      </c>
      <c r="C347" s="10">
        <v>45356</v>
      </c>
      <c r="D347" s="1" t="s">
        <v>1992</v>
      </c>
      <c r="E347" s="1" t="s">
        <v>1991</v>
      </c>
      <c r="F347" s="1" t="s">
        <v>1990</v>
      </c>
      <c r="G347" s="1" t="s">
        <v>12</v>
      </c>
      <c r="H347" s="1" t="s">
        <v>11</v>
      </c>
      <c r="I347" s="1" t="s">
        <v>50</v>
      </c>
      <c r="J347" s="1" t="s">
        <v>17</v>
      </c>
      <c r="K347" s="1" t="s">
        <v>16</v>
      </c>
      <c r="L347" s="1" t="s">
        <v>899</v>
      </c>
      <c r="M347" s="1" t="s">
        <v>898</v>
      </c>
      <c r="N347" s="8">
        <v>100.8</v>
      </c>
      <c r="O347" s="1" t="s">
        <v>2</v>
      </c>
      <c r="P347" s="8">
        <v>0</v>
      </c>
      <c r="Q347" s="8">
        <v>100.8</v>
      </c>
      <c r="R347" s="1" t="s">
        <v>43</v>
      </c>
      <c r="S347" s="7">
        <v>16668.38</v>
      </c>
    </row>
    <row r="348" spans="1:19" x14ac:dyDescent="0.2">
      <c r="A348" s="1" t="s">
        <v>1993</v>
      </c>
      <c r="B348" s="1" t="s">
        <v>15</v>
      </c>
      <c r="C348" s="10">
        <v>45356</v>
      </c>
      <c r="D348" s="1" t="s">
        <v>1992</v>
      </c>
      <c r="E348" s="1" t="s">
        <v>1991</v>
      </c>
      <c r="F348" s="1" t="s">
        <v>1990</v>
      </c>
      <c r="G348" s="1" t="s">
        <v>12</v>
      </c>
      <c r="H348" s="1" t="s">
        <v>11</v>
      </c>
      <c r="I348" s="1" t="s">
        <v>50</v>
      </c>
      <c r="J348" s="1" t="s">
        <v>17</v>
      </c>
      <c r="K348" s="1" t="s">
        <v>16</v>
      </c>
      <c r="L348" s="1" t="s">
        <v>763</v>
      </c>
      <c r="M348" s="1" t="s">
        <v>762</v>
      </c>
      <c r="N348" s="8">
        <v>100.8</v>
      </c>
      <c r="O348" s="1" t="s">
        <v>2</v>
      </c>
      <c r="P348" s="8">
        <v>0</v>
      </c>
      <c r="Q348" s="8">
        <v>100.8</v>
      </c>
      <c r="R348" s="1" t="s">
        <v>43</v>
      </c>
      <c r="S348" s="7">
        <v>16668.38</v>
      </c>
    </row>
    <row r="349" spans="1:19" x14ac:dyDescent="0.2">
      <c r="A349" s="1" t="s">
        <v>1993</v>
      </c>
      <c r="B349" s="1" t="s">
        <v>15</v>
      </c>
      <c r="C349" s="10">
        <v>45356</v>
      </c>
      <c r="D349" s="1" t="s">
        <v>1992</v>
      </c>
      <c r="E349" s="1" t="s">
        <v>1991</v>
      </c>
      <c r="F349" s="1" t="s">
        <v>1990</v>
      </c>
      <c r="G349" s="1" t="s">
        <v>12</v>
      </c>
      <c r="H349" s="1" t="s">
        <v>11</v>
      </c>
      <c r="I349" s="1" t="s">
        <v>50</v>
      </c>
      <c r="J349" s="1" t="s">
        <v>17</v>
      </c>
      <c r="K349" s="1" t="s">
        <v>16</v>
      </c>
      <c r="L349" s="1" t="s">
        <v>1463</v>
      </c>
      <c r="M349" s="1" t="s">
        <v>1462</v>
      </c>
      <c r="N349" s="8">
        <v>100.8</v>
      </c>
      <c r="O349" s="1" t="s">
        <v>2</v>
      </c>
      <c r="P349" s="8">
        <v>0</v>
      </c>
      <c r="Q349" s="8">
        <v>100.8</v>
      </c>
      <c r="R349" s="1" t="s">
        <v>43</v>
      </c>
      <c r="S349" s="7">
        <v>16668.38</v>
      </c>
    </row>
    <row r="350" spans="1:19" x14ac:dyDescent="0.2">
      <c r="A350" s="1" t="s">
        <v>1989</v>
      </c>
      <c r="B350" s="1" t="s">
        <v>15</v>
      </c>
      <c r="C350" s="10">
        <v>45356</v>
      </c>
      <c r="D350" s="1" t="s">
        <v>213</v>
      </c>
      <c r="E350" s="1" t="s">
        <v>212</v>
      </c>
      <c r="F350" s="1" t="s">
        <v>1987</v>
      </c>
      <c r="G350" s="1" t="s">
        <v>12</v>
      </c>
      <c r="H350" s="1" t="s">
        <v>11</v>
      </c>
      <c r="I350" s="1" t="s">
        <v>50</v>
      </c>
      <c r="J350" s="1" t="s">
        <v>9</v>
      </c>
      <c r="K350" s="1" t="s">
        <v>30</v>
      </c>
      <c r="L350" s="1" t="s">
        <v>114</v>
      </c>
      <c r="M350" s="1" t="s">
        <v>113</v>
      </c>
      <c r="N350" s="8">
        <v>387.84</v>
      </c>
      <c r="O350" s="1" t="s">
        <v>2</v>
      </c>
      <c r="P350" s="8">
        <v>387.84</v>
      </c>
      <c r="Q350" s="8">
        <v>0</v>
      </c>
      <c r="R350" s="1" t="s">
        <v>144</v>
      </c>
      <c r="S350" s="7">
        <v>3455.22</v>
      </c>
    </row>
    <row r="351" spans="1:19" x14ac:dyDescent="0.2">
      <c r="A351" s="1" t="s">
        <v>1988</v>
      </c>
      <c r="B351" s="1" t="s">
        <v>15</v>
      </c>
      <c r="C351" s="10">
        <v>45356</v>
      </c>
      <c r="D351" s="1" t="s">
        <v>213</v>
      </c>
      <c r="E351" s="1" t="s">
        <v>212</v>
      </c>
      <c r="F351" s="1" t="s">
        <v>1987</v>
      </c>
      <c r="G351" s="1" t="s">
        <v>12</v>
      </c>
      <c r="H351" s="1" t="s">
        <v>11</v>
      </c>
      <c r="I351" s="1" t="s">
        <v>50</v>
      </c>
      <c r="J351" s="1" t="s">
        <v>9</v>
      </c>
      <c r="K351" s="1" t="s">
        <v>30</v>
      </c>
      <c r="L351" s="1" t="s">
        <v>511</v>
      </c>
      <c r="M351" s="1" t="s">
        <v>510</v>
      </c>
      <c r="N351" s="8">
        <v>387.84</v>
      </c>
      <c r="O351" s="1" t="s">
        <v>2</v>
      </c>
      <c r="P351" s="8">
        <v>387.84</v>
      </c>
      <c r="Q351" s="8">
        <v>0</v>
      </c>
      <c r="R351" s="1" t="s">
        <v>144</v>
      </c>
      <c r="S351" s="7">
        <v>3012.66</v>
      </c>
    </row>
    <row r="352" spans="1:19" x14ac:dyDescent="0.2">
      <c r="A352" s="1" t="s">
        <v>1986</v>
      </c>
      <c r="B352" s="1" t="s">
        <v>42</v>
      </c>
      <c r="C352" s="10">
        <v>45356</v>
      </c>
      <c r="D352" s="1" t="s">
        <v>41</v>
      </c>
      <c r="E352" s="1" t="s">
        <v>40</v>
      </c>
      <c r="F352" s="1" t="s">
        <v>1985</v>
      </c>
      <c r="G352" s="1" t="s">
        <v>39</v>
      </c>
      <c r="H352" s="1" t="s">
        <v>38</v>
      </c>
      <c r="I352" s="1" t="s">
        <v>50</v>
      </c>
      <c r="J352" s="1" t="s">
        <v>37</v>
      </c>
      <c r="K352" s="1" t="s">
        <v>36</v>
      </c>
      <c r="L352" s="1" t="s">
        <v>35</v>
      </c>
      <c r="M352" s="1" t="s">
        <v>34</v>
      </c>
      <c r="N352" s="9">
        <v>6336</v>
      </c>
      <c r="O352" s="1" t="s">
        <v>4</v>
      </c>
      <c r="P352" s="8">
        <v>6336</v>
      </c>
      <c r="Q352" s="8">
        <v>0</v>
      </c>
      <c r="R352" s="1" t="s">
        <v>33</v>
      </c>
      <c r="S352" s="7">
        <v>116.04</v>
      </c>
    </row>
    <row r="353" spans="1:19" x14ac:dyDescent="0.2">
      <c r="A353" s="1" t="s">
        <v>1984</v>
      </c>
      <c r="B353" s="1" t="s">
        <v>42</v>
      </c>
      <c r="C353" s="10">
        <v>45357</v>
      </c>
      <c r="D353" s="1" t="s">
        <v>41</v>
      </c>
      <c r="E353" s="1" t="s">
        <v>40</v>
      </c>
      <c r="F353" s="1" t="s">
        <v>1983</v>
      </c>
      <c r="G353" s="1" t="s">
        <v>39</v>
      </c>
      <c r="H353" s="1" t="s">
        <v>38</v>
      </c>
      <c r="I353" s="1" t="s">
        <v>50</v>
      </c>
      <c r="J353" s="1" t="s">
        <v>37</v>
      </c>
      <c r="K353" s="1" t="s">
        <v>36</v>
      </c>
      <c r="L353" s="1" t="s">
        <v>35</v>
      </c>
      <c r="M353" s="1" t="s">
        <v>34</v>
      </c>
      <c r="N353" s="9">
        <v>6336</v>
      </c>
      <c r="O353" s="1" t="s">
        <v>4</v>
      </c>
      <c r="P353" s="8">
        <v>6336</v>
      </c>
      <c r="Q353" s="8">
        <v>0</v>
      </c>
      <c r="R353" s="1" t="s">
        <v>33</v>
      </c>
      <c r="S353" s="7">
        <v>116.04</v>
      </c>
    </row>
    <row r="354" spans="1:19" x14ac:dyDescent="0.2">
      <c r="A354" s="1" t="s">
        <v>1982</v>
      </c>
      <c r="B354" s="1" t="s">
        <v>15</v>
      </c>
      <c r="C354" s="10">
        <v>45357</v>
      </c>
      <c r="D354" s="1" t="s">
        <v>197</v>
      </c>
      <c r="E354" s="1" t="s">
        <v>196</v>
      </c>
      <c r="F354" s="1" t="s">
        <v>1981</v>
      </c>
      <c r="G354" s="1" t="s">
        <v>12</v>
      </c>
      <c r="H354" s="1" t="s">
        <v>11</v>
      </c>
      <c r="I354" s="1" t="s">
        <v>50</v>
      </c>
      <c r="J354" s="1" t="s">
        <v>17</v>
      </c>
      <c r="K354" s="1" t="s">
        <v>16</v>
      </c>
      <c r="L354" s="1" t="s">
        <v>903</v>
      </c>
      <c r="M354" s="1" t="s">
        <v>902</v>
      </c>
      <c r="N354" s="8">
        <v>201.6</v>
      </c>
      <c r="O354" s="1" t="s">
        <v>2</v>
      </c>
      <c r="P354" s="8">
        <v>0</v>
      </c>
      <c r="Q354" s="8">
        <v>201.6</v>
      </c>
      <c r="R354" s="1" t="s">
        <v>195</v>
      </c>
      <c r="S354" s="7">
        <v>14915.38</v>
      </c>
    </row>
    <row r="355" spans="1:19" x14ac:dyDescent="0.2">
      <c r="A355" s="1" t="s">
        <v>1980</v>
      </c>
      <c r="B355" s="1" t="s">
        <v>15</v>
      </c>
      <c r="C355" s="10">
        <v>45357</v>
      </c>
      <c r="D355" s="1" t="s">
        <v>110</v>
      </c>
      <c r="E355" s="1" t="s">
        <v>109</v>
      </c>
      <c r="F355" s="1" t="s">
        <v>1959</v>
      </c>
      <c r="G355" s="1" t="s">
        <v>12</v>
      </c>
      <c r="H355" s="1" t="s">
        <v>11</v>
      </c>
      <c r="I355" s="1" t="s">
        <v>50</v>
      </c>
      <c r="J355" s="1" t="s">
        <v>17</v>
      </c>
      <c r="K355" s="1" t="s">
        <v>16</v>
      </c>
      <c r="L355" s="1" t="s">
        <v>177</v>
      </c>
      <c r="M355" s="1" t="s">
        <v>176</v>
      </c>
      <c r="N355" s="8">
        <v>112.32</v>
      </c>
      <c r="O355" s="1" t="s">
        <v>2</v>
      </c>
      <c r="P355" s="8">
        <v>112.32</v>
      </c>
      <c r="Q355" s="8">
        <v>0</v>
      </c>
      <c r="R355" s="1" t="s">
        <v>33</v>
      </c>
      <c r="S355" s="7">
        <v>16570.400000000001</v>
      </c>
    </row>
    <row r="356" spans="1:19" x14ac:dyDescent="0.2">
      <c r="A356" s="1" t="s">
        <v>1979</v>
      </c>
      <c r="B356" s="1" t="s">
        <v>15</v>
      </c>
      <c r="C356" s="10">
        <v>45357</v>
      </c>
      <c r="D356" s="1" t="s">
        <v>1852</v>
      </c>
      <c r="E356" s="1" t="s">
        <v>1851</v>
      </c>
      <c r="F356" s="1" t="s">
        <v>1726</v>
      </c>
      <c r="G356" s="1" t="s">
        <v>39</v>
      </c>
      <c r="H356" s="1" t="s">
        <v>38</v>
      </c>
      <c r="I356" s="1" t="s">
        <v>50</v>
      </c>
      <c r="J356" s="1" t="s">
        <v>37</v>
      </c>
      <c r="K356" s="1" t="s">
        <v>36</v>
      </c>
      <c r="L356" s="1" t="s">
        <v>207</v>
      </c>
      <c r="M356" s="1" t="s">
        <v>206</v>
      </c>
      <c r="N356" s="9">
        <v>3633</v>
      </c>
      <c r="O356" s="1" t="s">
        <v>4</v>
      </c>
      <c r="P356" s="8">
        <v>3633</v>
      </c>
      <c r="Q356" s="8">
        <v>0</v>
      </c>
      <c r="R356" s="1" t="s">
        <v>144</v>
      </c>
      <c r="S356" s="7">
        <v>525.66999999999996</v>
      </c>
    </row>
    <row r="357" spans="1:19" x14ac:dyDescent="0.2">
      <c r="A357" s="1" t="s">
        <v>1978</v>
      </c>
      <c r="B357" s="1" t="s">
        <v>15</v>
      </c>
      <c r="C357" s="10">
        <v>45357</v>
      </c>
      <c r="D357" s="1" t="s">
        <v>106</v>
      </c>
      <c r="E357" s="1" t="s">
        <v>105</v>
      </c>
      <c r="F357" s="1" t="s">
        <v>1967</v>
      </c>
      <c r="G357" s="1" t="s">
        <v>39</v>
      </c>
      <c r="H357" s="1" t="s">
        <v>38</v>
      </c>
      <c r="I357" s="1" t="s">
        <v>50</v>
      </c>
      <c r="J357" s="1" t="s">
        <v>9</v>
      </c>
      <c r="K357" s="1" t="s">
        <v>30</v>
      </c>
      <c r="L357" s="1" t="s">
        <v>625</v>
      </c>
      <c r="M357" s="1" t="s">
        <v>624</v>
      </c>
      <c r="N357" s="8">
        <v>290.88</v>
      </c>
      <c r="O357" s="1" t="s">
        <v>2</v>
      </c>
      <c r="P357" s="8">
        <v>290.88</v>
      </c>
      <c r="Q357" s="8">
        <v>0</v>
      </c>
      <c r="R357" s="1" t="s">
        <v>43</v>
      </c>
      <c r="S357" s="7">
        <v>2987.85</v>
      </c>
    </row>
    <row r="358" spans="1:19" x14ac:dyDescent="0.2">
      <c r="A358" s="1" t="s">
        <v>1978</v>
      </c>
      <c r="B358" s="1" t="s">
        <v>15</v>
      </c>
      <c r="C358" s="10">
        <v>45357</v>
      </c>
      <c r="D358" s="1" t="s">
        <v>106</v>
      </c>
      <c r="E358" s="1" t="s">
        <v>105</v>
      </c>
      <c r="F358" s="1" t="s">
        <v>1967</v>
      </c>
      <c r="G358" s="1" t="s">
        <v>39</v>
      </c>
      <c r="H358" s="1" t="s">
        <v>38</v>
      </c>
      <c r="I358" s="1" t="s">
        <v>50</v>
      </c>
      <c r="J358" s="1" t="s">
        <v>9</v>
      </c>
      <c r="K358" s="1" t="s">
        <v>30</v>
      </c>
      <c r="L358" s="1" t="s">
        <v>623</v>
      </c>
      <c r="M358" s="1" t="s">
        <v>622</v>
      </c>
      <c r="N358" s="8">
        <v>290.88</v>
      </c>
      <c r="O358" s="1" t="s">
        <v>2</v>
      </c>
      <c r="P358" s="8">
        <v>290.88</v>
      </c>
      <c r="Q358" s="8">
        <v>0</v>
      </c>
      <c r="R358" s="1" t="s">
        <v>43</v>
      </c>
      <c r="S358" s="7">
        <v>2987.85</v>
      </c>
    </row>
    <row r="359" spans="1:19" x14ac:dyDescent="0.2">
      <c r="A359" s="1" t="s">
        <v>1978</v>
      </c>
      <c r="B359" s="1" t="s">
        <v>15</v>
      </c>
      <c r="C359" s="10">
        <v>45357</v>
      </c>
      <c r="D359" s="1" t="s">
        <v>106</v>
      </c>
      <c r="E359" s="1" t="s">
        <v>105</v>
      </c>
      <c r="F359" s="1" t="s">
        <v>1967</v>
      </c>
      <c r="G359" s="1" t="s">
        <v>39</v>
      </c>
      <c r="H359" s="1" t="s">
        <v>38</v>
      </c>
      <c r="I359" s="1" t="s">
        <v>50</v>
      </c>
      <c r="J359" s="1" t="s">
        <v>9</v>
      </c>
      <c r="K359" s="1" t="s">
        <v>30</v>
      </c>
      <c r="L359" s="1" t="s">
        <v>69</v>
      </c>
      <c r="M359" s="1" t="s">
        <v>68</v>
      </c>
      <c r="N359" s="8">
        <v>387.84</v>
      </c>
      <c r="O359" s="1" t="s">
        <v>2</v>
      </c>
      <c r="P359" s="8">
        <v>387.84</v>
      </c>
      <c r="Q359" s="8">
        <v>0</v>
      </c>
      <c r="R359" s="1" t="s">
        <v>43</v>
      </c>
      <c r="S359" s="7">
        <v>3261.14</v>
      </c>
    </row>
    <row r="360" spans="1:19" x14ac:dyDescent="0.2">
      <c r="A360" s="1" t="s">
        <v>1978</v>
      </c>
      <c r="B360" s="1" t="s">
        <v>15</v>
      </c>
      <c r="C360" s="10">
        <v>45357</v>
      </c>
      <c r="D360" s="1" t="s">
        <v>106</v>
      </c>
      <c r="E360" s="1" t="s">
        <v>105</v>
      </c>
      <c r="F360" s="1" t="s">
        <v>1967</v>
      </c>
      <c r="G360" s="1" t="s">
        <v>39</v>
      </c>
      <c r="H360" s="1" t="s">
        <v>38</v>
      </c>
      <c r="I360" s="1" t="s">
        <v>50</v>
      </c>
      <c r="J360" s="1" t="s">
        <v>9</v>
      </c>
      <c r="K360" s="1" t="s">
        <v>30</v>
      </c>
      <c r="L360" s="1" t="s">
        <v>812</v>
      </c>
      <c r="M360" s="1" t="s">
        <v>811</v>
      </c>
      <c r="N360" s="8">
        <v>290.88</v>
      </c>
      <c r="O360" s="1" t="s">
        <v>2</v>
      </c>
      <c r="P360" s="8">
        <v>0</v>
      </c>
      <c r="Q360" s="8">
        <v>290.88</v>
      </c>
      <c r="R360" s="1" t="s">
        <v>43</v>
      </c>
      <c r="S360" s="7">
        <v>2702.65</v>
      </c>
    </row>
    <row r="361" spans="1:19" x14ac:dyDescent="0.2">
      <c r="A361" s="1" t="s">
        <v>1978</v>
      </c>
      <c r="B361" s="1" t="s">
        <v>15</v>
      </c>
      <c r="C361" s="10">
        <v>45357</v>
      </c>
      <c r="D361" s="1" t="s">
        <v>106</v>
      </c>
      <c r="E361" s="1" t="s">
        <v>105</v>
      </c>
      <c r="F361" s="1" t="s">
        <v>1967</v>
      </c>
      <c r="G361" s="1" t="s">
        <v>39</v>
      </c>
      <c r="H361" s="1" t="s">
        <v>38</v>
      </c>
      <c r="I361" s="1" t="s">
        <v>50</v>
      </c>
      <c r="J361" s="1" t="s">
        <v>9</v>
      </c>
      <c r="K361" s="1" t="s">
        <v>30</v>
      </c>
      <c r="L361" s="1" t="s">
        <v>114</v>
      </c>
      <c r="M361" s="1" t="s">
        <v>113</v>
      </c>
      <c r="N361" s="8">
        <v>290.88</v>
      </c>
      <c r="O361" s="1" t="s">
        <v>2</v>
      </c>
      <c r="P361" s="8">
        <v>0</v>
      </c>
      <c r="Q361" s="8">
        <v>290.88</v>
      </c>
      <c r="R361" s="1" t="s">
        <v>43</v>
      </c>
      <c r="S361" s="7">
        <v>2987.85</v>
      </c>
    </row>
    <row r="362" spans="1:19" x14ac:dyDescent="0.2">
      <c r="A362" s="1" t="s">
        <v>1978</v>
      </c>
      <c r="B362" s="1" t="s">
        <v>15</v>
      </c>
      <c r="C362" s="10">
        <v>45357</v>
      </c>
      <c r="D362" s="1" t="s">
        <v>106</v>
      </c>
      <c r="E362" s="1" t="s">
        <v>105</v>
      </c>
      <c r="F362" s="1" t="s">
        <v>1967</v>
      </c>
      <c r="G362" s="1" t="s">
        <v>39</v>
      </c>
      <c r="H362" s="1" t="s">
        <v>38</v>
      </c>
      <c r="I362" s="1" t="s">
        <v>50</v>
      </c>
      <c r="J362" s="1" t="s">
        <v>9</v>
      </c>
      <c r="K362" s="1" t="s">
        <v>30</v>
      </c>
      <c r="L362" s="1" t="s">
        <v>203</v>
      </c>
      <c r="M362" s="1" t="s">
        <v>202</v>
      </c>
      <c r="N362" s="8">
        <v>290.88</v>
      </c>
      <c r="O362" s="1" t="s">
        <v>2</v>
      </c>
      <c r="P362" s="8">
        <v>0</v>
      </c>
      <c r="Q362" s="8">
        <v>290.88</v>
      </c>
      <c r="R362" s="1" t="s">
        <v>43</v>
      </c>
      <c r="S362" s="7">
        <v>2987.85</v>
      </c>
    </row>
    <row r="363" spans="1:19" x14ac:dyDescent="0.2">
      <c r="A363" s="1" t="s">
        <v>1978</v>
      </c>
      <c r="B363" s="1" t="s">
        <v>15</v>
      </c>
      <c r="C363" s="10">
        <v>45357</v>
      </c>
      <c r="D363" s="1" t="s">
        <v>106</v>
      </c>
      <c r="E363" s="1" t="s">
        <v>105</v>
      </c>
      <c r="F363" s="1" t="s">
        <v>1967</v>
      </c>
      <c r="G363" s="1" t="s">
        <v>39</v>
      </c>
      <c r="H363" s="1" t="s">
        <v>38</v>
      </c>
      <c r="I363" s="1" t="s">
        <v>50</v>
      </c>
      <c r="J363" s="1" t="s">
        <v>9</v>
      </c>
      <c r="K363" s="1" t="s">
        <v>30</v>
      </c>
      <c r="L363" s="1" t="s">
        <v>201</v>
      </c>
      <c r="M363" s="1" t="s">
        <v>200</v>
      </c>
      <c r="N363" s="8">
        <v>290.88</v>
      </c>
      <c r="O363" s="1" t="s">
        <v>2</v>
      </c>
      <c r="P363" s="8">
        <v>0</v>
      </c>
      <c r="Q363" s="8">
        <v>290.88</v>
      </c>
      <c r="R363" s="1" t="s">
        <v>43</v>
      </c>
      <c r="S363" s="7">
        <v>2987.85</v>
      </c>
    </row>
    <row r="364" spans="1:19" x14ac:dyDescent="0.2">
      <c r="A364" s="1" t="s">
        <v>1977</v>
      </c>
      <c r="B364" s="1" t="s">
        <v>42</v>
      </c>
      <c r="C364" s="10">
        <v>45357</v>
      </c>
      <c r="D364" s="1" t="s">
        <v>213</v>
      </c>
      <c r="E364" s="1" t="s">
        <v>212</v>
      </c>
      <c r="F364" s="1" t="s">
        <v>1865</v>
      </c>
      <c r="G364" s="1" t="s">
        <v>39</v>
      </c>
      <c r="H364" s="1" t="s">
        <v>38</v>
      </c>
      <c r="I364" s="1" t="s">
        <v>0</v>
      </c>
      <c r="J364" s="1" t="s">
        <v>37</v>
      </c>
      <c r="K364" s="1" t="s">
        <v>36</v>
      </c>
      <c r="L364" s="1" t="s">
        <v>35</v>
      </c>
      <c r="M364" s="1" t="s">
        <v>34</v>
      </c>
      <c r="N364" s="9">
        <v>117</v>
      </c>
      <c r="O364" s="1" t="s">
        <v>4</v>
      </c>
      <c r="P364" s="8">
        <v>117</v>
      </c>
      <c r="Q364" s="8">
        <v>0</v>
      </c>
      <c r="R364" s="1" t="s">
        <v>144</v>
      </c>
      <c r="S364" s="7">
        <v>205.07</v>
      </c>
    </row>
    <row r="365" spans="1:19" x14ac:dyDescent="0.2">
      <c r="A365" s="1" t="s">
        <v>1976</v>
      </c>
      <c r="B365" s="1" t="s">
        <v>42</v>
      </c>
      <c r="C365" s="10">
        <v>45357</v>
      </c>
      <c r="D365" s="1" t="s">
        <v>213</v>
      </c>
      <c r="E365" s="1" t="s">
        <v>212</v>
      </c>
      <c r="F365" s="1" t="s">
        <v>1865</v>
      </c>
      <c r="G365" s="1" t="s">
        <v>39</v>
      </c>
      <c r="H365" s="1" t="s">
        <v>38</v>
      </c>
      <c r="I365" s="1" t="s">
        <v>50</v>
      </c>
      <c r="J365" s="1" t="s">
        <v>37</v>
      </c>
      <c r="K365" s="1" t="s">
        <v>36</v>
      </c>
      <c r="L365" s="1" t="s">
        <v>35</v>
      </c>
      <c r="M365" s="1" t="s">
        <v>34</v>
      </c>
      <c r="N365" s="9">
        <v>6192</v>
      </c>
      <c r="O365" s="1" t="s">
        <v>4</v>
      </c>
      <c r="P365" s="8">
        <v>6192</v>
      </c>
      <c r="Q365" s="8">
        <v>0</v>
      </c>
      <c r="R365" s="1" t="s">
        <v>144</v>
      </c>
      <c r="S365" s="7">
        <v>287.10000000000002</v>
      </c>
    </row>
    <row r="366" spans="1:19" x14ac:dyDescent="0.2">
      <c r="A366" s="1" t="s">
        <v>1976</v>
      </c>
      <c r="B366" s="1" t="s">
        <v>42</v>
      </c>
      <c r="C366" s="10">
        <v>45357</v>
      </c>
      <c r="D366" s="1" t="s">
        <v>213</v>
      </c>
      <c r="E366" s="1" t="s">
        <v>212</v>
      </c>
      <c r="F366" s="1" t="s">
        <v>1865</v>
      </c>
      <c r="G366" s="1" t="s">
        <v>39</v>
      </c>
      <c r="H366" s="1" t="s">
        <v>38</v>
      </c>
      <c r="I366" s="1" t="s">
        <v>50</v>
      </c>
      <c r="J366" s="1" t="s">
        <v>37</v>
      </c>
      <c r="K366" s="1" t="s">
        <v>36</v>
      </c>
      <c r="L366" s="1" t="s">
        <v>35</v>
      </c>
      <c r="M366" s="1" t="s">
        <v>34</v>
      </c>
      <c r="N366" s="9">
        <v>27</v>
      </c>
      <c r="O366" s="1" t="s">
        <v>4</v>
      </c>
      <c r="P366" s="8">
        <v>27</v>
      </c>
      <c r="Q366" s="8">
        <v>0</v>
      </c>
      <c r="R366" s="1" t="s">
        <v>144</v>
      </c>
      <c r="S366" s="7">
        <v>287.10000000000002</v>
      </c>
    </row>
    <row r="367" spans="1:19" x14ac:dyDescent="0.2">
      <c r="A367" s="1" t="s">
        <v>1975</v>
      </c>
      <c r="B367" s="1" t="s">
        <v>42</v>
      </c>
      <c r="C367" s="10">
        <v>45357</v>
      </c>
      <c r="D367" s="1" t="s">
        <v>190</v>
      </c>
      <c r="E367" s="1" t="s">
        <v>189</v>
      </c>
      <c r="F367" s="1" t="s">
        <v>1815</v>
      </c>
      <c r="G367" s="1" t="s">
        <v>39</v>
      </c>
      <c r="H367" s="1" t="s">
        <v>38</v>
      </c>
      <c r="I367" s="1" t="s">
        <v>0</v>
      </c>
      <c r="J367" s="1" t="s">
        <v>37</v>
      </c>
      <c r="K367" s="1" t="s">
        <v>36</v>
      </c>
      <c r="L367" s="1" t="s">
        <v>88</v>
      </c>
      <c r="M367" s="1" t="s">
        <v>87</v>
      </c>
      <c r="N367" s="9">
        <v>6336</v>
      </c>
      <c r="O367" s="1" t="s">
        <v>4</v>
      </c>
      <c r="P367" s="8">
        <v>6336</v>
      </c>
      <c r="Q367" s="8">
        <v>0</v>
      </c>
      <c r="R367" s="1" t="s">
        <v>125</v>
      </c>
      <c r="S367" s="7">
        <v>235.3</v>
      </c>
    </row>
    <row r="368" spans="1:19" x14ac:dyDescent="0.2">
      <c r="A368" s="1" t="s">
        <v>1974</v>
      </c>
      <c r="B368" s="1" t="s">
        <v>42</v>
      </c>
      <c r="C368" s="10">
        <v>45357</v>
      </c>
      <c r="D368" s="1" t="s">
        <v>1678</v>
      </c>
      <c r="E368" s="1" t="s">
        <v>1677</v>
      </c>
      <c r="F368" s="1" t="s">
        <v>1815</v>
      </c>
      <c r="G368" s="1" t="s">
        <v>39</v>
      </c>
      <c r="H368" s="1" t="s">
        <v>38</v>
      </c>
      <c r="I368" s="1" t="s">
        <v>50</v>
      </c>
      <c r="J368" s="1" t="s">
        <v>37</v>
      </c>
      <c r="K368" s="1" t="s">
        <v>36</v>
      </c>
      <c r="L368" s="1" t="s">
        <v>77</v>
      </c>
      <c r="M368" s="1" t="s">
        <v>76</v>
      </c>
      <c r="N368" s="9">
        <v>2646</v>
      </c>
      <c r="O368" s="1" t="s">
        <v>4</v>
      </c>
      <c r="P368" s="8">
        <v>2646</v>
      </c>
      <c r="Q368" s="8">
        <v>0</v>
      </c>
      <c r="R368" s="1" t="s">
        <v>33</v>
      </c>
      <c r="S368" s="7">
        <v>436.36</v>
      </c>
    </row>
    <row r="369" spans="1:19" x14ac:dyDescent="0.2">
      <c r="A369" s="1" t="s">
        <v>1974</v>
      </c>
      <c r="B369" s="1" t="s">
        <v>42</v>
      </c>
      <c r="C369" s="10">
        <v>45357</v>
      </c>
      <c r="D369" s="1" t="s">
        <v>1678</v>
      </c>
      <c r="E369" s="1" t="s">
        <v>1677</v>
      </c>
      <c r="F369" s="1" t="s">
        <v>1815</v>
      </c>
      <c r="G369" s="1" t="s">
        <v>39</v>
      </c>
      <c r="H369" s="1" t="s">
        <v>38</v>
      </c>
      <c r="I369" s="1" t="s">
        <v>50</v>
      </c>
      <c r="J369" s="1" t="s">
        <v>37</v>
      </c>
      <c r="K369" s="1" t="s">
        <v>36</v>
      </c>
      <c r="L369" s="1" t="s">
        <v>35</v>
      </c>
      <c r="M369" s="1" t="s">
        <v>34</v>
      </c>
      <c r="N369" s="9">
        <v>3024</v>
      </c>
      <c r="O369" s="1" t="s">
        <v>4</v>
      </c>
      <c r="P369" s="8">
        <v>3024</v>
      </c>
      <c r="Q369" s="8">
        <v>0</v>
      </c>
      <c r="R369" s="1" t="s">
        <v>33</v>
      </c>
      <c r="S369" s="7">
        <v>276.36</v>
      </c>
    </row>
    <row r="370" spans="1:19" x14ac:dyDescent="0.2">
      <c r="A370" s="1" t="s">
        <v>1973</v>
      </c>
      <c r="B370" s="1" t="s">
        <v>42</v>
      </c>
      <c r="C370" s="10">
        <v>45357</v>
      </c>
      <c r="D370" s="1" t="s">
        <v>637</v>
      </c>
      <c r="E370" s="1" t="s">
        <v>636</v>
      </c>
      <c r="F370" s="1" t="s">
        <v>1865</v>
      </c>
      <c r="G370" s="1" t="s">
        <v>39</v>
      </c>
      <c r="H370" s="1" t="s">
        <v>38</v>
      </c>
      <c r="I370" s="1" t="s">
        <v>0</v>
      </c>
      <c r="J370" s="1" t="s">
        <v>37</v>
      </c>
      <c r="K370" s="1" t="s">
        <v>36</v>
      </c>
      <c r="L370" s="1" t="s">
        <v>86</v>
      </c>
      <c r="M370" s="1" t="s">
        <v>85</v>
      </c>
      <c r="N370" s="9">
        <v>7524</v>
      </c>
      <c r="O370" s="1" t="s">
        <v>4</v>
      </c>
      <c r="P370" s="8">
        <v>7524</v>
      </c>
      <c r="Q370" s="8">
        <v>0</v>
      </c>
      <c r="R370" s="1" t="s">
        <v>125</v>
      </c>
      <c r="S370" s="7">
        <v>231.24</v>
      </c>
    </row>
    <row r="371" spans="1:19" x14ac:dyDescent="0.2">
      <c r="A371" s="1" t="s">
        <v>1972</v>
      </c>
      <c r="B371" s="1" t="s">
        <v>42</v>
      </c>
      <c r="C371" s="10">
        <v>45357</v>
      </c>
      <c r="D371" s="1" t="s">
        <v>540</v>
      </c>
      <c r="E371" s="1" t="s">
        <v>539</v>
      </c>
      <c r="F371" s="1" t="s">
        <v>1865</v>
      </c>
      <c r="G371" s="1" t="s">
        <v>39</v>
      </c>
      <c r="H371" s="1" t="s">
        <v>38</v>
      </c>
      <c r="I371" s="1" t="s">
        <v>0</v>
      </c>
      <c r="J371" s="1" t="s">
        <v>37</v>
      </c>
      <c r="K371" s="1" t="s">
        <v>36</v>
      </c>
      <c r="L371" s="1" t="s">
        <v>207</v>
      </c>
      <c r="M371" s="1" t="s">
        <v>206</v>
      </c>
      <c r="N371" s="9">
        <v>3960</v>
      </c>
      <c r="O371" s="1" t="s">
        <v>4</v>
      </c>
      <c r="P371" s="8">
        <v>3960</v>
      </c>
      <c r="Q371" s="8">
        <v>0</v>
      </c>
      <c r="R371" s="1" t="s">
        <v>125</v>
      </c>
      <c r="S371" s="7">
        <v>339.8</v>
      </c>
    </row>
    <row r="372" spans="1:19" x14ac:dyDescent="0.2">
      <c r="A372" s="1" t="s">
        <v>1971</v>
      </c>
      <c r="B372" s="1" t="s">
        <v>15</v>
      </c>
      <c r="C372" s="10">
        <v>45357</v>
      </c>
      <c r="D372" s="1" t="s">
        <v>1970</v>
      </c>
      <c r="E372" s="1" t="s">
        <v>1969</v>
      </c>
      <c r="F372" s="1" t="s">
        <v>1959</v>
      </c>
      <c r="G372" s="1" t="s">
        <v>12</v>
      </c>
      <c r="H372" s="1" t="s">
        <v>11</v>
      </c>
      <c r="I372" s="1" t="s">
        <v>50</v>
      </c>
      <c r="J372" s="1" t="s">
        <v>17</v>
      </c>
      <c r="K372" s="1" t="s">
        <v>16</v>
      </c>
      <c r="L372" s="1" t="s">
        <v>893</v>
      </c>
      <c r="M372" s="1" t="s">
        <v>892</v>
      </c>
      <c r="N372" s="9">
        <v>261</v>
      </c>
      <c r="O372" s="1" t="s">
        <v>2</v>
      </c>
      <c r="P372" s="8">
        <v>0</v>
      </c>
      <c r="Q372" s="8">
        <v>261</v>
      </c>
      <c r="R372" s="1" t="s">
        <v>33</v>
      </c>
      <c r="S372" s="7">
        <v>12410.27</v>
      </c>
    </row>
    <row r="373" spans="1:19" x14ac:dyDescent="0.2">
      <c r="A373" s="1" t="s">
        <v>1968</v>
      </c>
      <c r="B373" s="1" t="s">
        <v>15</v>
      </c>
      <c r="C373" s="10">
        <v>45357</v>
      </c>
      <c r="D373" s="1" t="s">
        <v>646</v>
      </c>
      <c r="E373" s="1" t="s">
        <v>645</v>
      </c>
      <c r="F373" s="1" t="s">
        <v>1967</v>
      </c>
      <c r="G373" s="1" t="s">
        <v>12</v>
      </c>
      <c r="H373" s="1" t="s">
        <v>11</v>
      </c>
      <c r="I373" s="1" t="s">
        <v>50</v>
      </c>
      <c r="J373" s="1" t="s">
        <v>17</v>
      </c>
      <c r="K373" s="1" t="s">
        <v>16</v>
      </c>
      <c r="L373" s="1" t="s">
        <v>21</v>
      </c>
      <c r="M373" s="1" t="s">
        <v>20</v>
      </c>
      <c r="N373" s="8">
        <v>957.6</v>
      </c>
      <c r="O373" s="1" t="s">
        <v>2</v>
      </c>
      <c r="P373" s="8">
        <v>957.6</v>
      </c>
      <c r="Q373" s="8">
        <v>0</v>
      </c>
      <c r="R373" s="1" t="s">
        <v>46</v>
      </c>
      <c r="S373" s="7">
        <v>19237.599999999999</v>
      </c>
    </row>
    <row r="374" spans="1:19" x14ac:dyDescent="0.2">
      <c r="A374" s="1" t="s">
        <v>1966</v>
      </c>
      <c r="B374" s="1" t="s">
        <v>15</v>
      </c>
      <c r="C374" s="10">
        <v>45357</v>
      </c>
      <c r="D374" s="1" t="s">
        <v>1403</v>
      </c>
      <c r="E374" s="1" t="s">
        <v>1402</v>
      </c>
      <c r="F374" s="1" t="s">
        <v>1965</v>
      </c>
      <c r="G374" s="1" t="s">
        <v>12</v>
      </c>
      <c r="H374" s="1" t="s">
        <v>11</v>
      </c>
      <c r="I374" s="1" t="s">
        <v>10</v>
      </c>
      <c r="J374" s="1" t="s">
        <v>17</v>
      </c>
      <c r="K374" s="1" t="s">
        <v>16</v>
      </c>
      <c r="L374" s="1" t="s">
        <v>897</v>
      </c>
      <c r="M374" s="1" t="s">
        <v>896</v>
      </c>
      <c r="N374" s="8">
        <v>208.8</v>
      </c>
      <c r="O374" s="1" t="s">
        <v>2</v>
      </c>
      <c r="P374" s="8">
        <v>0</v>
      </c>
      <c r="Q374" s="8">
        <v>208.8</v>
      </c>
      <c r="R374" s="1" t="s">
        <v>80</v>
      </c>
      <c r="S374" s="7">
        <v>12410.27</v>
      </c>
    </row>
    <row r="375" spans="1:19" x14ac:dyDescent="0.2">
      <c r="A375" s="1" t="s">
        <v>1966</v>
      </c>
      <c r="B375" s="1" t="s">
        <v>15</v>
      </c>
      <c r="C375" s="10">
        <v>45357</v>
      </c>
      <c r="D375" s="1" t="s">
        <v>1403</v>
      </c>
      <c r="E375" s="1" t="s">
        <v>1402</v>
      </c>
      <c r="F375" s="1" t="s">
        <v>1965</v>
      </c>
      <c r="G375" s="1" t="s">
        <v>12</v>
      </c>
      <c r="H375" s="1" t="s">
        <v>11</v>
      </c>
      <c r="I375" s="1" t="s">
        <v>10</v>
      </c>
      <c r="J375" s="1" t="s">
        <v>17</v>
      </c>
      <c r="K375" s="1" t="s">
        <v>16</v>
      </c>
      <c r="L375" s="1" t="s">
        <v>209</v>
      </c>
      <c r="M375" s="1" t="s">
        <v>208</v>
      </c>
      <c r="N375" s="9">
        <v>324</v>
      </c>
      <c r="O375" s="1" t="s">
        <v>2</v>
      </c>
      <c r="P375" s="8">
        <v>0</v>
      </c>
      <c r="Q375" s="8">
        <v>324</v>
      </c>
      <c r="R375" s="1" t="s">
        <v>80</v>
      </c>
      <c r="S375" s="7">
        <v>8814.92</v>
      </c>
    </row>
    <row r="376" spans="1:19" x14ac:dyDescent="0.2">
      <c r="A376" s="1" t="s">
        <v>1966</v>
      </c>
      <c r="B376" s="1" t="s">
        <v>15</v>
      </c>
      <c r="C376" s="10">
        <v>45357</v>
      </c>
      <c r="D376" s="1" t="s">
        <v>1403</v>
      </c>
      <c r="E376" s="1" t="s">
        <v>1402</v>
      </c>
      <c r="F376" s="1" t="s">
        <v>1965</v>
      </c>
      <c r="G376" s="1" t="s">
        <v>12</v>
      </c>
      <c r="H376" s="1" t="s">
        <v>11</v>
      </c>
      <c r="I376" s="1" t="s">
        <v>10</v>
      </c>
      <c r="J376" s="1" t="s">
        <v>17</v>
      </c>
      <c r="K376" s="1" t="s">
        <v>16</v>
      </c>
      <c r="L376" s="1" t="s">
        <v>219</v>
      </c>
      <c r="M376" s="1" t="s">
        <v>218</v>
      </c>
      <c r="N376" s="9">
        <v>216</v>
      </c>
      <c r="O376" s="1" t="s">
        <v>2</v>
      </c>
      <c r="P376" s="8">
        <v>0</v>
      </c>
      <c r="Q376" s="8">
        <v>216</v>
      </c>
      <c r="R376" s="1" t="s">
        <v>80</v>
      </c>
      <c r="S376" s="7">
        <v>8814.92</v>
      </c>
    </row>
    <row r="377" spans="1:19" x14ac:dyDescent="0.2">
      <c r="A377" s="1" t="s">
        <v>1966</v>
      </c>
      <c r="B377" s="1" t="s">
        <v>15</v>
      </c>
      <c r="C377" s="10">
        <v>45357</v>
      </c>
      <c r="D377" s="1" t="s">
        <v>1403</v>
      </c>
      <c r="E377" s="1" t="s">
        <v>1402</v>
      </c>
      <c r="F377" s="1" t="s">
        <v>1965</v>
      </c>
      <c r="G377" s="1" t="s">
        <v>12</v>
      </c>
      <c r="H377" s="1" t="s">
        <v>11</v>
      </c>
      <c r="I377" s="1" t="s">
        <v>10</v>
      </c>
      <c r="J377" s="1" t="s">
        <v>17</v>
      </c>
      <c r="K377" s="1" t="s">
        <v>16</v>
      </c>
      <c r="L377" s="1" t="s">
        <v>600</v>
      </c>
      <c r="M377" s="1" t="s">
        <v>599</v>
      </c>
      <c r="N377" s="9">
        <v>216</v>
      </c>
      <c r="O377" s="1" t="s">
        <v>2</v>
      </c>
      <c r="P377" s="8">
        <v>0</v>
      </c>
      <c r="Q377" s="8">
        <v>216</v>
      </c>
      <c r="R377" s="1" t="s">
        <v>80</v>
      </c>
      <c r="S377" s="7">
        <v>8814.92</v>
      </c>
    </row>
    <row r="378" spans="1:19" x14ac:dyDescent="0.2">
      <c r="A378" s="1" t="s">
        <v>1964</v>
      </c>
      <c r="B378" s="1" t="s">
        <v>15</v>
      </c>
      <c r="C378" s="10">
        <v>45357</v>
      </c>
      <c r="D378" s="1" t="s">
        <v>1339</v>
      </c>
      <c r="E378" s="1" t="s">
        <v>1338</v>
      </c>
      <c r="F378" s="1" t="s">
        <v>1963</v>
      </c>
      <c r="G378" s="1" t="s">
        <v>12</v>
      </c>
      <c r="H378" s="1" t="s">
        <v>11</v>
      </c>
      <c r="I378" s="1" t="s">
        <v>10</v>
      </c>
      <c r="J378" s="1" t="s">
        <v>17</v>
      </c>
      <c r="K378" s="1" t="s">
        <v>16</v>
      </c>
      <c r="L378" s="1" t="s">
        <v>1406</v>
      </c>
      <c r="M378" s="1" t="s">
        <v>1405</v>
      </c>
      <c r="N378" s="9">
        <v>324</v>
      </c>
      <c r="O378" s="1" t="s">
        <v>2</v>
      </c>
      <c r="P378" s="8">
        <v>0</v>
      </c>
      <c r="Q378" s="8">
        <v>324</v>
      </c>
      <c r="R378" s="1" t="s">
        <v>80</v>
      </c>
      <c r="S378" s="7">
        <v>8641.42</v>
      </c>
    </row>
    <row r="379" spans="1:19" x14ac:dyDescent="0.2">
      <c r="A379" s="1" t="s">
        <v>1962</v>
      </c>
      <c r="B379" s="1" t="s">
        <v>15</v>
      </c>
      <c r="C379" s="10">
        <v>45357</v>
      </c>
      <c r="D379" s="1" t="s">
        <v>708</v>
      </c>
      <c r="E379" s="1" t="s">
        <v>707</v>
      </c>
      <c r="F379" s="1" t="s">
        <v>1961</v>
      </c>
      <c r="G379" s="1" t="s">
        <v>12</v>
      </c>
      <c r="H379" s="1" t="s">
        <v>11</v>
      </c>
      <c r="I379" s="1" t="s">
        <v>10</v>
      </c>
      <c r="J379" s="1" t="s">
        <v>17</v>
      </c>
      <c r="K379" s="1" t="s">
        <v>16</v>
      </c>
      <c r="L379" s="1" t="s">
        <v>175</v>
      </c>
      <c r="M379" s="1" t="s">
        <v>174</v>
      </c>
      <c r="N379" s="8">
        <v>1.56</v>
      </c>
      <c r="O379" s="1" t="s">
        <v>2</v>
      </c>
      <c r="P379" s="8">
        <v>1.56</v>
      </c>
      <c r="Q379" s="8">
        <v>0</v>
      </c>
      <c r="R379" s="1" t="s">
        <v>43</v>
      </c>
      <c r="S379" s="7">
        <v>0.18</v>
      </c>
    </row>
    <row r="380" spans="1:19" x14ac:dyDescent="0.2">
      <c r="A380" s="1" t="s">
        <v>1962</v>
      </c>
      <c r="B380" s="1" t="s">
        <v>15</v>
      </c>
      <c r="C380" s="10">
        <v>45357</v>
      </c>
      <c r="D380" s="1" t="s">
        <v>708</v>
      </c>
      <c r="E380" s="1" t="s">
        <v>707</v>
      </c>
      <c r="F380" s="1" t="s">
        <v>1961</v>
      </c>
      <c r="G380" s="1" t="s">
        <v>12</v>
      </c>
      <c r="H380" s="1" t="s">
        <v>11</v>
      </c>
      <c r="I380" s="1" t="s">
        <v>10</v>
      </c>
      <c r="J380" s="1" t="s">
        <v>17</v>
      </c>
      <c r="K380" s="1" t="s">
        <v>16</v>
      </c>
      <c r="L380" s="1" t="s">
        <v>141</v>
      </c>
      <c r="M380" s="1" t="s">
        <v>140</v>
      </c>
      <c r="N380" s="8">
        <v>1.35</v>
      </c>
      <c r="O380" s="1" t="s">
        <v>2</v>
      </c>
      <c r="P380" s="8">
        <v>1.35</v>
      </c>
      <c r="Q380" s="8">
        <v>0</v>
      </c>
      <c r="R380" s="1" t="s">
        <v>43</v>
      </c>
      <c r="S380" s="7">
        <v>0.21</v>
      </c>
    </row>
    <row r="381" spans="1:19" x14ac:dyDescent="0.2">
      <c r="A381" s="1" t="s">
        <v>1962</v>
      </c>
      <c r="B381" s="1" t="s">
        <v>15</v>
      </c>
      <c r="C381" s="10">
        <v>45357</v>
      </c>
      <c r="D381" s="1" t="s">
        <v>708</v>
      </c>
      <c r="E381" s="1" t="s">
        <v>707</v>
      </c>
      <c r="F381" s="1" t="s">
        <v>1961</v>
      </c>
      <c r="G381" s="1" t="s">
        <v>12</v>
      </c>
      <c r="H381" s="1" t="s">
        <v>11</v>
      </c>
      <c r="I381" s="1" t="s">
        <v>10</v>
      </c>
      <c r="J381" s="1" t="s">
        <v>17</v>
      </c>
      <c r="K381" s="1" t="s">
        <v>16</v>
      </c>
      <c r="L381" s="1" t="s">
        <v>729</v>
      </c>
      <c r="M381" s="1" t="s">
        <v>728</v>
      </c>
      <c r="N381" s="8">
        <v>1.35</v>
      </c>
      <c r="O381" s="1" t="s">
        <v>2</v>
      </c>
      <c r="P381" s="8">
        <v>1.35</v>
      </c>
      <c r="Q381" s="8">
        <v>0</v>
      </c>
      <c r="R381" s="1" t="s">
        <v>43</v>
      </c>
      <c r="S381" s="7">
        <v>0.18</v>
      </c>
    </row>
    <row r="382" spans="1:19" x14ac:dyDescent="0.2">
      <c r="A382" s="1" t="s">
        <v>1962</v>
      </c>
      <c r="B382" s="1" t="s">
        <v>15</v>
      </c>
      <c r="C382" s="10">
        <v>45357</v>
      </c>
      <c r="D382" s="1" t="s">
        <v>708</v>
      </c>
      <c r="E382" s="1" t="s">
        <v>707</v>
      </c>
      <c r="F382" s="1" t="s">
        <v>1961</v>
      </c>
      <c r="G382" s="1" t="s">
        <v>12</v>
      </c>
      <c r="H382" s="1" t="s">
        <v>11</v>
      </c>
      <c r="I382" s="1" t="s">
        <v>10</v>
      </c>
      <c r="J382" s="1" t="s">
        <v>17</v>
      </c>
      <c r="K382" s="1" t="s">
        <v>507</v>
      </c>
      <c r="L382" s="1" t="s">
        <v>506</v>
      </c>
      <c r="M382" s="1" t="s">
        <v>505</v>
      </c>
      <c r="N382" s="9">
        <v>1</v>
      </c>
      <c r="O382" s="1" t="s">
        <v>4</v>
      </c>
      <c r="P382" s="8">
        <v>0</v>
      </c>
      <c r="Q382" s="8">
        <v>1</v>
      </c>
      <c r="R382" s="1" t="s">
        <v>43</v>
      </c>
      <c r="S382" s="7">
        <v>0</v>
      </c>
    </row>
    <row r="383" spans="1:19" x14ac:dyDescent="0.2">
      <c r="A383" s="1" t="s">
        <v>1962</v>
      </c>
      <c r="B383" s="1" t="s">
        <v>15</v>
      </c>
      <c r="C383" s="10">
        <v>45357</v>
      </c>
      <c r="D383" s="1" t="s">
        <v>708</v>
      </c>
      <c r="E383" s="1" t="s">
        <v>707</v>
      </c>
      <c r="F383" s="1" t="s">
        <v>1961</v>
      </c>
      <c r="G383" s="1" t="s">
        <v>12</v>
      </c>
      <c r="H383" s="1" t="s">
        <v>11</v>
      </c>
      <c r="I383" s="1" t="s">
        <v>10</v>
      </c>
      <c r="J383" s="1" t="s">
        <v>17</v>
      </c>
      <c r="K383" s="1" t="s">
        <v>16</v>
      </c>
      <c r="L383" s="1" t="s">
        <v>173</v>
      </c>
      <c r="M383" s="1" t="s">
        <v>172</v>
      </c>
      <c r="N383" s="8">
        <v>1.56</v>
      </c>
      <c r="O383" s="1" t="s">
        <v>2</v>
      </c>
      <c r="P383" s="8">
        <v>1.56</v>
      </c>
      <c r="Q383" s="8">
        <v>0</v>
      </c>
      <c r="R383" s="1" t="s">
        <v>43</v>
      </c>
      <c r="S383" s="7">
        <v>0.18</v>
      </c>
    </row>
    <row r="384" spans="1:19" x14ac:dyDescent="0.2">
      <c r="A384" s="1" t="s">
        <v>1962</v>
      </c>
      <c r="B384" s="1" t="s">
        <v>15</v>
      </c>
      <c r="C384" s="10">
        <v>45357</v>
      </c>
      <c r="D384" s="1" t="s">
        <v>708</v>
      </c>
      <c r="E384" s="1" t="s">
        <v>707</v>
      </c>
      <c r="F384" s="1" t="s">
        <v>1961</v>
      </c>
      <c r="G384" s="1" t="s">
        <v>12</v>
      </c>
      <c r="H384" s="1" t="s">
        <v>11</v>
      </c>
      <c r="I384" s="1" t="s">
        <v>10</v>
      </c>
      <c r="J384" s="1" t="s">
        <v>17</v>
      </c>
      <c r="K384" s="1" t="s">
        <v>16</v>
      </c>
      <c r="L384" s="1" t="s">
        <v>166</v>
      </c>
      <c r="M384" s="1" t="s">
        <v>165</v>
      </c>
      <c r="N384" s="8">
        <v>1.56</v>
      </c>
      <c r="O384" s="1" t="s">
        <v>2</v>
      </c>
      <c r="P384" s="8">
        <v>0</v>
      </c>
      <c r="Q384" s="8">
        <v>1.56</v>
      </c>
      <c r="R384" s="1" t="s">
        <v>43</v>
      </c>
      <c r="S384" s="7">
        <v>0.19</v>
      </c>
    </row>
    <row r="385" spans="1:19" x14ac:dyDescent="0.2">
      <c r="A385" s="1" t="s">
        <v>1962</v>
      </c>
      <c r="B385" s="1" t="s">
        <v>15</v>
      </c>
      <c r="C385" s="10">
        <v>45357</v>
      </c>
      <c r="D385" s="1" t="s">
        <v>708</v>
      </c>
      <c r="E385" s="1" t="s">
        <v>707</v>
      </c>
      <c r="F385" s="1" t="s">
        <v>1961</v>
      </c>
      <c r="G385" s="1" t="s">
        <v>12</v>
      </c>
      <c r="H385" s="1" t="s">
        <v>11</v>
      </c>
      <c r="I385" s="1" t="s">
        <v>10</v>
      </c>
      <c r="J385" s="1" t="s">
        <v>17</v>
      </c>
      <c r="K385" s="1" t="s">
        <v>16</v>
      </c>
      <c r="L385" s="1" t="s">
        <v>179</v>
      </c>
      <c r="M385" s="1" t="s">
        <v>178</v>
      </c>
      <c r="N385" s="8">
        <v>1.56</v>
      </c>
      <c r="O385" s="1" t="s">
        <v>2</v>
      </c>
      <c r="P385" s="8">
        <v>1.56</v>
      </c>
      <c r="Q385" s="8">
        <v>0</v>
      </c>
      <c r="R385" s="1" t="s">
        <v>43</v>
      </c>
      <c r="S385" s="7">
        <v>0.18</v>
      </c>
    </row>
    <row r="386" spans="1:19" x14ac:dyDescent="0.2">
      <c r="A386" s="1" t="s">
        <v>1962</v>
      </c>
      <c r="B386" s="1" t="s">
        <v>15</v>
      </c>
      <c r="C386" s="10">
        <v>45357</v>
      </c>
      <c r="D386" s="1" t="s">
        <v>708</v>
      </c>
      <c r="E386" s="1" t="s">
        <v>707</v>
      </c>
      <c r="F386" s="1" t="s">
        <v>1961</v>
      </c>
      <c r="G386" s="1" t="s">
        <v>12</v>
      </c>
      <c r="H386" s="1" t="s">
        <v>11</v>
      </c>
      <c r="I386" s="1" t="s">
        <v>10</v>
      </c>
      <c r="J386" s="1" t="s">
        <v>17</v>
      </c>
      <c r="K386" s="1" t="s">
        <v>16</v>
      </c>
      <c r="L386" s="1" t="s">
        <v>183</v>
      </c>
      <c r="M386" s="1" t="s">
        <v>182</v>
      </c>
      <c r="N386" s="8">
        <v>1.56</v>
      </c>
      <c r="O386" s="1" t="s">
        <v>2</v>
      </c>
      <c r="P386" s="8">
        <v>1.56</v>
      </c>
      <c r="Q386" s="8">
        <v>0</v>
      </c>
      <c r="R386" s="1" t="s">
        <v>43</v>
      </c>
      <c r="S386" s="7">
        <v>0.18</v>
      </c>
    </row>
    <row r="387" spans="1:19" x14ac:dyDescent="0.2">
      <c r="A387" s="1" t="s">
        <v>1962</v>
      </c>
      <c r="B387" s="1" t="s">
        <v>15</v>
      </c>
      <c r="C387" s="10">
        <v>45357</v>
      </c>
      <c r="D387" s="1" t="s">
        <v>708</v>
      </c>
      <c r="E387" s="1" t="s">
        <v>707</v>
      </c>
      <c r="F387" s="1" t="s">
        <v>1961</v>
      </c>
      <c r="G387" s="1" t="s">
        <v>12</v>
      </c>
      <c r="H387" s="1" t="s">
        <v>11</v>
      </c>
      <c r="I387" s="1" t="s">
        <v>10</v>
      </c>
      <c r="J387" s="1" t="s">
        <v>17</v>
      </c>
      <c r="K387" s="1" t="s">
        <v>16</v>
      </c>
      <c r="L387" s="1" t="s">
        <v>177</v>
      </c>
      <c r="M387" s="1" t="s">
        <v>176</v>
      </c>
      <c r="N387" s="8">
        <v>1.56</v>
      </c>
      <c r="O387" s="1" t="s">
        <v>2</v>
      </c>
      <c r="P387" s="8">
        <v>1.56</v>
      </c>
      <c r="Q387" s="8">
        <v>0</v>
      </c>
      <c r="R387" s="1" t="s">
        <v>43</v>
      </c>
      <c r="S387" s="7">
        <v>0.18</v>
      </c>
    </row>
    <row r="388" spans="1:19" x14ac:dyDescent="0.2">
      <c r="A388" s="1" t="s">
        <v>1962</v>
      </c>
      <c r="B388" s="1" t="s">
        <v>15</v>
      </c>
      <c r="C388" s="10">
        <v>45357</v>
      </c>
      <c r="D388" s="1" t="s">
        <v>708</v>
      </c>
      <c r="E388" s="1" t="s">
        <v>707</v>
      </c>
      <c r="F388" s="1" t="s">
        <v>1961</v>
      </c>
      <c r="G388" s="1" t="s">
        <v>12</v>
      </c>
      <c r="H388" s="1" t="s">
        <v>11</v>
      </c>
      <c r="I388" s="1" t="s">
        <v>10</v>
      </c>
      <c r="J388" s="1" t="s">
        <v>17</v>
      </c>
      <c r="K388" s="1" t="s">
        <v>16</v>
      </c>
      <c r="L388" s="1" t="s">
        <v>181</v>
      </c>
      <c r="M388" s="1" t="s">
        <v>180</v>
      </c>
      <c r="N388" s="8">
        <v>1.56</v>
      </c>
      <c r="O388" s="1" t="s">
        <v>2</v>
      </c>
      <c r="P388" s="8">
        <v>1.56</v>
      </c>
      <c r="Q388" s="8">
        <v>0</v>
      </c>
      <c r="R388" s="1" t="s">
        <v>43</v>
      </c>
      <c r="S388" s="7">
        <v>0.18</v>
      </c>
    </row>
    <row r="389" spans="1:19" x14ac:dyDescent="0.2">
      <c r="A389" s="1" t="s">
        <v>1962</v>
      </c>
      <c r="B389" s="1" t="s">
        <v>15</v>
      </c>
      <c r="C389" s="10">
        <v>45357</v>
      </c>
      <c r="D389" s="1" t="s">
        <v>708</v>
      </c>
      <c r="E389" s="1" t="s">
        <v>707</v>
      </c>
      <c r="F389" s="1" t="s">
        <v>1961</v>
      </c>
      <c r="G389" s="1" t="s">
        <v>12</v>
      </c>
      <c r="H389" s="1" t="s">
        <v>11</v>
      </c>
      <c r="I389" s="1" t="s">
        <v>10</v>
      </c>
      <c r="J389" s="1" t="s">
        <v>17</v>
      </c>
      <c r="K389" s="1" t="s">
        <v>16</v>
      </c>
      <c r="L389" s="1" t="s">
        <v>171</v>
      </c>
      <c r="M389" s="1" t="s">
        <v>170</v>
      </c>
      <c r="N389" s="8">
        <v>1.56</v>
      </c>
      <c r="O389" s="1" t="s">
        <v>2</v>
      </c>
      <c r="P389" s="8">
        <v>1.56</v>
      </c>
      <c r="Q389" s="8">
        <v>0</v>
      </c>
      <c r="R389" s="1" t="s">
        <v>43</v>
      </c>
      <c r="S389" s="7">
        <v>0.18</v>
      </c>
    </row>
    <row r="390" spans="1:19" x14ac:dyDescent="0.2">
      <c r="A390" s="1" t="s">
        <v>1962</v>
      </c>
      <c r="B390" s="1" t="s">
        <v>15</v>
      </c>
      <c r="C390" s="10">
        <v>45357</v>
      </c>
      <c r="D390" s="1" t="s">
        <v>708</v>
      </c>
      <c r="E390" s="1" t="s">
        <v>707</v>
      </c>
      <c r="F390" s="1" t="s">
        <v>1961</v>
      </c>
      <c r="G390" s="1" t="s">
        <v>12</v>
      </c>
      <c r="H390" s="1" t="s">
        <v>11</v>
      </c>
      <c r="I390" s="1" t="s">
        <v>10</v>
      </c>
      <c r="J390" s="1" t="s">
        <v>17</v>
      </c>
      <c r="K390" s="1" t="s">
        <v>16</v>
      </c>
      <c r="L390" s="1" t="s">
        <v>169</v>
      </c>
      <c r="M390" s="1" t="s">
        <v>168</v>
      </c>
      <c r="N390" s="8">
        <v>1.56</v>
      </c>
      <c r="O390" s="1" t="s">
        <v>2</v>
      </c>
      <c r="P390" s="8">
        <v>1.56</v>
      </c>
      <c r="Q390" s="8">
        <v>0</v>
      </c>
      <c r="R390" s="1" t="s">
        <v>43</v>
      </c>
      <c r="S390" s="7">
        <v>0.18</v>
      </c>
    </row>
    <row r="391" spans="1:19" x14ac:dyDescent="0.2">
      <c r="A391" s="1" t="s">
        <v>1960</v>
      </c>
      <c r="B391" s="1" t="s">
        <v>42</v>
      </c>
      <c r="C391" s="10">
        <v>45357</v>
      </c>
      <c r="D391" s="1" t="s">
        <v>777</v>
      </c>
      <c r="E391" s="1" t="s">
        <v>776</v>
      </c>
      <c r="F391" s="1" t="s">
        <v>1959</v>
      </c>
      <c r="G391" s="1" t="s">
        <v>12</v>
      </c>
      <c r="H391" s="1" t="s">
        <v>11</v>
      </c>
      <c r="I391" s="1" t="s">
        <v>50</v>
      </c>
      <c r="J391" s="1" t="s">
        <v>17</v>
      </c>
      <c r="K391" s="1" t="s">
        <v>16</v>
      </c>
      <c r="L391" s="1" t="s">
        <v>544</v>
      </c>
      <c r="M391" s="1" t="s">
        <v>543</v>
      </c>
      <c r="N391" s="9">
        <v>522</v>
      </c>
      <c r="O391" s="1" t="s">
        <v>2</v>
      </c>
      <c r="P391" s="8">
        <v>0</v>
      </c>
      <c r="Q391" s="8">
        <v>522</v>
      </c>
      <c r="R391" s="1" t="s">
        <v>33</v>
      </c>
      <c r="S391" s="7">
        <v>9836.16</v>
      </c>
    </row>
    <row r="392" spans="1:19" x14ac:dyDescent="0.2">
      <c r="A392" s="1" t="s">
        <v>1960</v>
      </c>
      <c r="B392" s="1" t="s">
        <v>42</v>
      </c>
      <c r="C392" s="10">
        <v>45357</v>
      </c>
      <c r="D392" s="1" t="s">
        <v>777</v>
      </c>
      <c r="E392" s="1" t="s">
        <v>776</v>
      </c>
      <c r="F392" s="1" t="s">
        <v>1959</v>
      </c>
      <c r="G392" s="1" t="s">
        <v>12</v>
      </c>
      <c r="H392" s="1" t="s">
        <v>11</v>
      </c>
      <c r="I392" s="1" t="s">
        <v>50</v>
      </c>
      <c r="J392" s="1" t="s">
        <v>17</v>
      </c>
      <c r="K392" s="1" t="s">
        <v>16</v>
      </c>
      <c r="L392" s="1" t="s">
        <v>1958</v>
      </c>
      <c r="M392" s="1" t="s">
        <v>1957</v>
      </c>
      <c r="N392" s="9">
        <v>540</v>
      </c>
      <c r="O392" s="1" t="s">
        <v>2</v>
      </c>
      <c r="P392" s="8">
        <v>540</v>
      </c>
      <c r="Q392" s="8">
        <v>0</v>
      </c>
      <c r="R392" s="1" t="s">
        <v>33</v>
      </c>
      <c r="S392" s="7">
        <v>8017.21</v>
      </c>
    </row>
    <row r="393" spans="1:19" x14ac:dyDescent="0.2">
      <c r="A393" s="1" t="s">
        <v>1956</v>
      </c>
      <c r="B393" s="1" t="s">
        <v>15</v>
      </c>
      <c r="C393" s="10">
        <v>45357</v>
      </c>
      <c r="D393" s="1" t="s">
        <v>79</v>
      </c>
      <c r="E393" s="1" t="s">
        <v>78</v>
      </c>
      <c r="F393" s="1" t="s">
        <v>1928</v>
      </c>
      <c r="G393" s="1" t="s">
        <v>39</v>
      </c>
      <c r="H393" s="1" t="s">
        <v>38</v>
      </c>
      <c r="I393" s="1" t="s">
        <v>50</v>
      </c>
      <c r="J393" s="1" t="s">
        <v>17</v>
      </c>
      <c r="K393" s="1" t="s">
        <v>49</v>
      </c>
      <c r="L393" s="1" t="s">
        <v>48</v>
      </c>
      <c r="M393" s="1" t="s">
        <v>47</v>
      </c>
      <c r="N393" s="9">
        <v>6048</v>
      </c>
      <c r="O393" s="1" t="s">
        <v>4</v>
      </c>
      <c r="P393" s="8">
        <v>6048</v>
      </c>
      <c r="Q393" s="8">
        <v>0</v>
      </c>
      <c r="R393" s="1" t="s">
        <v>46</v>
      </c>
      <c r="S393" s="7">
        <v>341.13</v>
      </c>
    </row>
    <row r="394" spans="1:19" x14ac:dyDescent="0.2">
      <c r="A394" s="1" t="s">
        <v>1952</v>
      </c>
      <c r="B394" s="1" t="s">
        <v>15</v>
      </c>
      <c r="C394" s="10">
        <v>45357</v>
      </c>
      <c r="D394" s="1" t="s">
        <v>53</v>
      </c>
      <c r="E394" s="1" t="s">
        <v>52</v>
      </c>
      <c r="F394" s="1" t="s">
        <v>1928</v>
      </c>
      <c r="G394" s="1" t="s">
        <v>39</v>
      </c>
      <c r="H394" s="1" t="s">
        <v>38</v>
      </c>
      <c r="I394" s="1" t="s">
        <v>50</v>
      </c>
      <c r="J394" s="1" t="s">
        <v>17</v>
      </c>
      <c r="K394" s="1" t="s">
        <v>49</v>
      </c>
      <c r="L394" s="1" t="s">
        <v>55</v>
      </c>
      <c r="M394" s="1" t="s">
        <v>54</v>
      </c>
      <c r="N394" s="9">
        <v>1980</v>
      </c>
      <c r="O394" s="1" t="s">
        <v>4</v>
      </c>
      <c r="P394" s="8">
        <v>1980</v>
      </c>
      <c r="Q394" s="8">
        <v>0</v>
      </c>
      <c r="R394" s="1" t="s">
        <v>46</v>
      </c>
      <c r="S394" s="7">
        <v>267.54000000000002</v>
      </c>
    </row>
    <row r="395" spans="1:19" x14ac:dyDescent="0.2">
      <c r="A395" s="1" t="s">
        <v>1952</v>
      </c>
      <c r="B395" s="1" t="s">
        <v>15</v>
      </c>
      <c r="C395" s="10">
        <v>45357</v>
      </c>
      <c r="D395" s="1" t="s">
        <v>53</v>
      </c>
      <c r="E395" s="1" t="s">
        <v>52</v>
      </c>
      <c r="F395" s="1" t="s">
        <v>1928</v>
      </c>
      <c r="G395" s="1" t="s">
        <v>39</v>
      </c>
      <c r="H395" s="1" t="s">
        <v>38</v>
      </c>
      <c r="I395" s="1" t="s">
        <v>50</v>
      </c>
      <c r="J395" s="1" t="s">
        <v>17</v>
      </c>
      <c r="K395" s="1" t="s">
        <v>49</v>
      </c>
      <c r="L395" s="1" t="s">
        <v>57</v>
      </c>
      <c r="M395" s="1" t="s">
        <v>56</v>
      </c>
      <c r="N395" s="9">
        <v>3240</v>
      </c>
      <c r="O395" s="1" t="s">
        <v>4</v>
      </c>
      <c r="P395" s="8">
        <v>3240</v>
      </c>
      <c r="Q395" s="8">
        <v>0</v>
      </c>
      <c r="R395" s="1" t="s">
        <v>46</v>
      </c>
      <c r="S395" s="7">
        <v>462.02</v>
      </c>
    </row>
    <row r="396" spans="1:19" x14ac:dyDescent="0.2">
      <c r="A396" s="1" t="s">
        <v>1951</v>
      </c>
      <c r="B396" s="1" t="s">
        <v>15</v>
      </c>
      <c r="C396" s="10">
        <v>45357</v>
      </c>
      <c r="D396" s="1" t="s">
        <v>1471</v>
      </c>
      <c r="E396" s="1" t="s">
        <v>1470</v>
      </c>
      <c r="F396" s="1" t="s">
        <v>1928</v>
      </c>
      <c r="G396" s="1" t="s">
        <v>39</v>
      </c>
      <c r="H396" s="1" t="s">
        <v>38</v>
      </c>
      <c r="I396" s="1" t="s">
        <v>50</v>
      </c>
      <c r="J396" s="1" t="s">
        <v>17</v>
      </c>
      <c r="K396" s="1" t="s">
        <v>49</v>
      </c>
      <c r="L396" s="1" t="s">
        <v>57</v>
      </c>
      <c r="M396" s="1" t="s">
        <v>56</v>
      </c>
      <c r="N396" s="9">
        <v>3600</v>
      </c>
      <c r="O396" s="1" t="s">
        <v>4</v>
      </c>
      <c r="P396" s="8">
        <v>3600</v>
      </c>
      <c r="Q396" s="8">
        <v>0</v>
      </c>
      <c r="R396" s="1" t="s">
        <v>46</v>
      </c>
      <c r="S396" s="7">
        <v>506.88</v>
      </c>
    </row>
    <row r="397" spans="1:19" x14ac:dyDescent="0.2">
      <c r="A397" s="1" t="s">
        <v>1950</v>
      </c>
      <c r="B397" s="1" t="s">
        <v>15</v>
      </c>
      <c r="C397" s="10">
        <v>45357</v>
      </c>
      <c r="D397" s="1" t="s">
        <v>92</v>
      </c>
      <c r="E397" s="1" t="s">
        <v>91</v>
      </c>
      <c r="F397" s="1" t="s">
        <v>1928</v>
      </c>
      <c r="G397" s="1" t="s">
        <v>39</v>
      </c>
      <c r="H397" s="1" t="s">
        <v>38</v>
      </c>
      <c r="I397" s="1" t="s">
        <v>50</v>
      </c>
      <c r="J397" s="1" t="s">
        <v>17</v>
      </c>
      <c r="K397" s="1" t="s">
        <v>49</v>
      </c>
      <c r="L397" s="1" t="s">
        <v>55</v>
      </c>
      <c r="M397" s="1" t="s">
        <v>54</v>
      </c>
      <c r="N397" s="9">
        <v>396</v>
      </c>
      <c r="O397" s="1" t="s">
        <v>4</v>
      </c>
      <c r="P397" s="8">
        <v>396</v>
      </c>
      <c r="Q397" s="8">
        <v>0</v>
      </c>
      <c r="R397" s="1" t="s">
        <v>46</v>
      </c>
      <c r="S397" s="7">
        <v>189.61</v>
      </c>
    </row>
    <row r="398" spans="1:19" x14ac:dyDescent="0.2">
      <c r="A398" s="1" t="s">
        <v>1950</v>
      </c>
      <c r="B398" s="1" t="s">
        <v>15</v>
      </c>
      <c r="C398" s="10">
        <v>45357</v>
      </c>
      <c r="D398" s="1" t="s">
        <v>92</v>
      </c>
      <c r="E398" s="1" t="s">
        <v>91</v>
      </c>
      <c r="F398" s="1" t="s">
        <v>1928</v>
      </c>
      <c r="G398" s="1" t="s">
        <v>39</v>
      </c>
      <c r="H398" s="1" t="s">
        <v>38</v>
      </c>
      <c r="I398" s="1" t="s">
        <v>50</v>
      </c>
      <c r="J398" s="1" t="s">
        <v>17</v>
      </c>
      <c r="K398" s="1" t="s">
        <v>49</v>
      </c>
      <c r="L398" s="1" t="s">
        <v>48</v>
      </c>
      <c r="M398" s="1" t="s">
        <v>47</v>
      </c>
      <c r="N398" s="9">
        <v>1440</v>
      </c>
      <c r="O398" s="1" t="s">
        <v>4</v>
      </c>
      <c r="P398" s="8">
        <v>1440</v>
      </c>
      <c r="Q398" s="8">
        <v>0</v>
      </c>
      <c r="R398" s="1" t="s">
        <v>46</v>
      </c>
      <c r="S398" s="7">
        <v>241.77</v>
      </c>
    </row>
    <row r="399" spans="1:19" x14ac:dyDescent="0.2">
      <c r="A399" s="1" t="s">
        <v>1950</v>
      </c>
      <c r="B399" s="1" t="s">
        <v>15</v>
      </c>
      <c r="C399" s="10">
        <v>45357</v>
      </c>
      <c r="D399" s="1" t="s">
        <v>92</v>
      </c>
      <c r="E399" s="1" t="s">
        <v>91</v>
      </c>
      <c r="F399" s="1" t="s">
        <v>1928</v>
      </c>
      <c r="G399" s="1" t="s">
        <v>39</v>
      </c>
      <c r="H399" s="1" t="s">
        <v>38</v>
      </c>
      <c r="I399" s="1" t="s">
        <v>50</v>
      </c>
      <c r="J399" s="1" t="s">
        <v>17</v>
      </c>
      <c r="K399" s="1" t="s">
        <v>49</v>
      </c>
      <c r="L399" s="1" t="s">
        <v>57</v>
      </c>
      <c r="M399" s="1" t="s">
        <v>56</v>
      </c>
      <c r="N399" s="9">
        <v>3420</v>
      </c>
      <c r="O399" s="1" t="s">
        <v>4</v>
      </c>
      <c r="P399" s="8">
        <v>3420</v>
      </c>
      <c r="Q399" s="8">
        <v>0</v>
      </c>
      <c r="R399" s="1" t="s">
        <v>46</v>
      </c>
      <c r="S399" s="7">
        <v>327.45</v>
      </c>
    </row>
    <row r="400" spans="1:19" x14ac:dyDescent="0.2">
      <c r="A400" s="1" t="s">
        <v>1949</v>
      </c>
      <c r="B400" s="1" t="s">
        <v>15</v>
      </c>
      <c r="C400" s="10">
        <v>45357</v>
      </c>
      <c r="D400" s="1" t="s">
        <v>92</v>
      </c>
      <c r="E400" s="1" t="s">
        <v>91</v>
      </c>
      <c r="F400" s="1" t="s">
        <v>1928</v>
      </c>
      <c r="G400" s="1" t="s">
        <v>39</v>
      </c>
      <c r="H400" s="1" t="s">
        <v>38</v>
      </c>
      <c r="I400" s="1" t="s">
        <v>50</v>
      </c>
      <c r="J400" s="1" t="s">
        <v>17</v>
      </c>
      <c r="K400" s="1" t="s">
        <v>49</v>
      </c>
      <c r="L400" s="1" t="s">
        <v>48</v>
      </c>
      <c r="M400" s="1" t="s">
        <v>47</v>
      </c>
      <c r="N400" s="9">
        <v>3168</v>
      </c>
      <c r="O400" s="1" t="s">
        <v>4</v>
      </c>
      <c r="P400" s="8">
        <v>3168</v>
      </c>
      <c r="Q400" s="8">
        <v>0</v>
      </c>
      <c r="R400" s="1" t="s">
        <v>46</v>
      </c>
      <c r="S400" s="7">
        <v>241.77</v>
      </c>
    </row>
    <row r="401" spans="1:19" x14ac:dyDescent="0.2">
      <c r="A401" s="1" t="s">
        <v>1949</v>
      </c>
      <c r="B401" s="1" t="s">
        <v>15</v>
      </c>
      <c r="C401" s="10">
        <v>45357</v>
      </c>
      <c r="D401" s="1" t="s">
        <v>92</v>
      </c>
      <c r="E401" s="1" t="s">
        <v>91</v>
      </c>
      <c r="F401" s="1" t="s">
        <v>1928</v>
      </c>
      <c r="G401" s="1" t="s">
        <v>39</v>
      </c>
      <c r="H401" s="1" t="s">
        <v>38</v>
      </c>
      <c r="I401" s="1" t="s">
        <v>50</v>
      </c>
      <c r="J401" s="1" t="s">
        <v>17</v>
      </c>
      <c r="K401" s="1" t="s">
        <v>49</v>
      </c>
      <c r="L401" s="1" t="s">
        <v>57</v>
      </c>
      <c r="M401" s="1" t="s">
        <v>56</v>
      </c>
      <c r="N401" s="9">
        <v>1980</v>
      </c>
      <c r="O401" s="1" t="s">
        <v>4</v>
      </c>
      <c r="P401" s="8">
        <v>1980</v>
      </c>
      <c r="Q401" s="8">
        <v>0</v>
      </c>
      <c r="R401" s="1" t="s">
        <v>46</v>
      </c>
      <c r="S401" s="7">
        <v>327.45</v>
      </c>
    </row>
    <row r="402" spans="1:19" x14ac:dyDescent="0.2">
      <c r="A402" s="1" t="s">
        <v>1948</v>
      </c>
      <c r="B402" s="1" t="s">
        <v>15</v>
      </c>
      <c r="C402" s="10">
        <v>45357</v>
      </c>
      <c r="D402" s="1" t="s">
        <v>1947</v>
      </c>
      <c r="E402" s="1" t="s">
        <v>1946</v>
      </c>
      <c r="F402" s="1" t="s">
        <v>1945</v>
      </c>
      <c r="G402" s="1" t="s">
        <v>12</v>
      </c>
      <c r="H402" s="1" t="s">
        <v>11</v>
      </c>
      <c r="I402" s="1" t="s">
        <v>50</v>
      </c>
      <c r="J402" s="1" t="s">
        <v>17</v>
      </c>
      <c r="K402" s="1" t="s">
        <v>16</v>
      </c>
      <c r="L402" s="1" t="s">
        <v>677</v>
      </c>
      <c r="M402" s="1" t="s">
        <v>676</v>
      </c>
      <c r="N402" s="8">
        <v>1200.5999999999999</v>
      </c>
      <c r="O402" s="1" t="s">
        <v>2</v>
      </c>
      <c r="P402" s="8">
        <v>1200.5999999999999</v>
      </c>
      <c r="Q402" s="8">
        <v>0</v>
      </c>
      <c r="R402" s="1" t="s">
        <v>144</v>
      </c>
      <c r="S402" s="7">
        <v>11677.7</v>
      </c>
    </row>
    <row r="403" spans="1:19" x14ac:dyDescent="0.2">
      <c r="A403" s="1" t="s">
        <v>1944</v>
      </c>
      <c r="B403" s="1" t="s">
        <v>15</v>
      </c>
      <c r="C403" s="10">
        <v>45357</v>
      </c>
      <c r="D403" s="1" t="s">
        <v>1943</v>
      </c>
      <c r="E403" s="1" t="s">
        <v>1942</v>
      </c>
      <c r="F403" s="1" t="s">
        <v>1941</v>
      </c>
      <c r="G403" s="1" t="s">
        <v>12</v>
      </c>
      <c r="H403" s="1" t="s">
        <v>11</v>
      </c>
      <c r="I403" s="1" t="s">
        <v>50</v>
      </c>
      <c r="J403" s="1" t="s">
        <v>9</v>
      </c>
      <c r="K403" s="1" t="s">
        <v>30</v>
      </c>
      <c r="L403" s="1" t="s">
        <v>1098</v>
      </c>
      <c r="M403" s="1" t="s">
        <v>1097</v>
      </c>
      <c r="N403" s="8">
        <v>499.2</v>
      </c>
      <c r="O403" s="1" t="s">
        <v>2</v>
      </c>
      <c r="P403" s="8">
        <v>0</v>
      </c>
      <c r="Q403" s="8">
        <v>499.2</v>
      </c>
      <c r="R403" s="1" t="s">
        <v>195</v>
      </c>
      <c r="S403" s="7">
        <v>4417.8599999999997</v>
      </c>
    </row>
    <row r="404" spans="1:19" x14ac:dyDescent="0.2">
      <c r="A404" s="1" t="s">
        <v>1944</v>
      </c>
      <c r="B404" s="1" t="s">
        <v>15</v>
      </c>
      <c r="C404" s="10">
        <v>45357</v>
      </c>
      <c r="D404" s="1" t="s">
        <v>1943</v>
      </c>
      <c r="E404" s="1" t="s">
        <v>1942</v>
      </c>
      <c r="F404" s="1" t="s">
        <v>1941</v>
      </c>
      <c r="G404" s="1" t="s">
        <v>12</v>
      </c>
      <c r="H404" s="1" t="s">
        <v>11</v>
      </c>
      <c r="I404" s="1" t="s">
        <v>50</v>
      </c>
      <c r="J404" s="1" t="s">
        <v>9</v>
      </c>
      <c r="K404" s="1" t="s">
        <v>30</v>
      </c>
      <c r="L404" s="1" t="s">
        <v>814</v>
      </c>
      <c r="M404" s="1" t="s">
        <v>813</v>
      </c>
      <c r="N404" s="8">
        <v>499.2</v>
      </c>
      <c r="O404" s="1" t="s">
        <v>2</v>
      </c>
      <c r="P404" s="8">
        <v>0</v>
      </c>
      <c r="Q404" s="8">
        <v>499.2</v>
      </c>
      <c r="R404" s="1" t="s">
        <v>195</v>
      </c>
      <c r="S404" s="7">
        <v>4417.8599999999997</v>
      </c>
    </row>
    <row r="405" spans="1:19" x14ac:dyDescent="0.2">
      <c r="A405" s="1" t="s">
        <v>1940</v>
      </c>
      <c r="B405" s="1" t="s">
        <v>15</v>
      </c>
      <c r="C405" s="10">
        <v>45357</v>
      </c>
      <c r="D405" s="1" t="s">
        <v>1939</v>
      </c>
      <c r="E405" s="1" t="s">
        <v>1938</v>
      </c>
      <c r="F405" s="1" t="s">
        <v>1937</v>
      </c>
      <c r="G405" s="1" t="s">
        <v>12</v>
      </c>
      <c r="H405" s="1" t="s">
        <v>11</v>
      </c>
      <c r="I405" s="1" t="s">
        <v>10</v>
      </c>
      <c r="J405" s="1" t="s">
        <v>17</v>
      </c>
      <c r="K405" s="1" t="s">
        <v>16</v>
      </c>
      <c r="L405" s="1" t="s">
        <v>1041</v>
      </c>
      <c r="M405" s="1" t="s">
        <v>1040</v>
      </c>
      <c r="N405" s="9">
        <v>486</v>
      </c>
      <c r="O405" s="1" t="s">
        <v>2</v>
      </c>
      <c r="P405" s="8">
        <v>0</v>
      </c>
      <c r="Q405" s="8">
        <v>486</v>
      </c>
      <c r="R405" s="1" t="s">
        <v>195</v>
      </c>
      <c r="S405" s="7">
        <v>16570.419999999998</v>
      </c>
    </row>
    <row r="406" spans="1:19" x14ac:dyDescent="0.2">
      <c r="A406" s="1" t="s">
        <v>1936</v>
      </c>
      <c r="B406" s="1" t="s">
        <v>15</v>
      </c>
      <c r="C406" s="10">
        <v>45357</v>
      </c>
      <c r="D406" s="1" t="s">
        <v>197</v>
      </c>
      <c r="E406" s="1" t="s">
        <v>196</v>
      </c>
      <c r="F406" s="1" t="s">
        <v>1935</v>
      </c>
      <c r="G406" s="1" t="s">
        <v>12</v>
      </c>
      <c r="H406" s="1" t="s">
        <v>11</v>
      </c>
      <c r="I406" s="1" t="s">
        <v>50</v>
      </c>
      <c r="J406" s="1" t="s">
        <v>17</v>
      </c>
      <c r="K406" s="1" t="s">
        <v>16</v>
      </c>
      <c r="L406" s="1" t="s">
        <v>1674</v>
      </c>
      <c r="M406" s="1" t="s">
        <v>1673</v>
      </c>
      <c r="N406" s="8">
        <v>48.6</v>
      </c>
      <c r="O406" s="1" t="s">
        <v>2</v>
      </c>
      <c r="P406" s="8">
        <v>48.6</v>
      </c>
      <c r="Q406" s="8">
        <v>0</v>
      </c>
      <c r="R406" s="1" t="s">
        <v>195</v>
      </c>
      <c r="S406" s="7">
        <v>19415.11</v>
      </c>
    </row>
    <row r="407" spans="1:19" x14ac:dyDescent="0.2">
      <c r="A407" s="1" t="s">
        <v>1934</v>
      </c>
      <c r="B407" s="1" t="s">
        <v>15</v>
      </c>
      <c r="C407" s="10">
        <v>45357</v>
      </c>
      <c r="D407" s="1" t="s">
        <v>1933</v>
      </c>
      <c r="E407" s="1" t="s">
        <v>1932</v>
      </c>
      <c r="F407" s="1" t="s">
        <v>1931</v>
      </c>
      <c r="G407" s="1" t="s">
        <v>12</v>
      </c>
      <c r="H407" s="1" t="s">
        <v>11</v>
      </c>
      <c r="I407" s="1" t="s">
        <v>50</v>
      </c>
      <c r="J407" s="1" t="s">
        <v>17</v>
      </c>
      <c r="K407" s="1" t="s">
        <v>16</v>
      </c>
      <c r="L407" s="1" t="s">
        <v>312</v>
      </c>
      <c r="M407" s="1" t="s">
        <v>311</v>
      </c>
      <c r="N407" s="8">
        <v>273.60000000000002</v>
      </c>
      <c r="O407" s="1" t="s">
        <v>2</v>
      </c>
      <c r="P407" s="8">
        <v>0</v>
      </c>
      <c r="Q407" s="8">
        <v>273.60000000000002</v>
      </c>
      <c r="R407" s="1" t="s">
        <v>93</v>
      </c>
      <c r="S407" s="7">
        <v>19145.55</v>
      </c>
    </row>
    <row r="408" spans="1:19" x14ac:dyDescent="0.2">
      <c r="A408" s="1" t="s">
        <v>1930</v>
      </c>
      <c r="B408" s="1" t="s">
        <v>42</v>
      </c>
      <c r="C408" s="10">
        <v>45357</v>
      </c>
      <c r="D408" s="1" t="s">
        <v>1621</v>
      </c>
      <c r="E408" s="1" t="s">
        <v>1620</v>
      </c>
      <c r="F408" s="1" t="s">
        <v>1928</v>
      </c>
      <c r="G408" s="1" t="s">
        <v>39</v>
      </c>
      <c r="H408" s="1" t="s">
        <v>38</v>
      </c>
      <c r="I408" s="1" t="s">
        <v>0</v>
      </c>
      <c r="J408" s="1" t="s">
        <v>17</v>
      </c>
      <c r="K408" s="1" t="s">
        <v>49</v>
      </c>
      <c r="L408" s="1" t="s">
        <v>90</v>
      </c>
      <c r="M408" s="1" t="s">
        <v>89</v>
      </c>
      <c r="N408" s="9">
        <v>3600</v>
      </c>
      <c r="O408" s="1" t="s">
        <v>4</v>
      </c>
      <c r="P408" s="8">
        <v>3600</v>
      </c>
      <c r="Q408" s="8">
        <v>0</v>
      </c>
      <c r="R408" s="1" t="s">
        <v>93</v>
      </c>
      <c r="S408" s="7">
        <v>469.65</v>
      </c>
    </row>
    <row r="409" spans="1:19" x14ac:dyDescent="0.2">
      <c r="A409" s="1" t="s">
        <v>1929</v>
      </c>
      <c r="B409" s="1" t="s">
        <v>42</v>
      </c>
      <c r="C409" s="10">
        <v>45357</v>
      </c>
      <c r="D409" s="1" t="s">
        <v>101</v>
      </c>
      <c r="E409" s="1" t="s">
        <v>100</v>
      </c>
      <c r="F409" s="1" t="s">
        <v>1928</v>
      </c>
      <c r="G409" s="1" t="s">
        <v>39</v>
      </c>
      <c r="H409" s="1" t="s">
        <v>38</v>
      </c>
      <c r="I409" s="1" t="s">
        <v>0</v>
      </c>
      <c r="J409" s="1" t="s">
        <v>17</v>
      </c>
      <c r="K409" s="1" t="s">
        <v>49</v>
      </c>
      <c r="L409" s="1" t="s">
        <v>57</v>
      </c>
      <c r="M409" s="1" t="s">
        <v>56</v>
      </c>
      <c r="N409" s="9">
        <v>3960</v>
      </c>
      <c r="O409" s="1" t="s">
        <v>4</v>
      </c>
      <c r="P409" s="8">
        <v>3960</v>
      </c>
      <c r="Q409" s="8">
        <v>0</v>
      </c>
      <c r="R409" s="1" t="s">
        <v>93</v>
      </c>
      <c r="S409" s="7">
        <v>432.87</v>
      </c>
    </row>
    <row r="410" spans="1:19" x14ac:dyDescent="0.2">
      <c r="A410" s="1" t="s">
        <v>1927</v>
      </c>
      <c r="B410" s="1" t="s">
        <v>42</v>
      </c>
      <c r="C410" s="10">
        <v>45357</v>
      </c>
      <c r="D410" s="1" t="s">
        <v>205</v>
      </c>
      <c r="E410" s="1" t="s">
        <v>204</v>
      </c>
      <c r="F410" s="1" t="s">
        <v>1926</v>
      </c>
      <c r="G410" s="1" t="s">
        <v>39</v>
      </c>
      <c r="H410" s="1" t="s">
        <v>38</v>
      </c>
      <c r="I410" s="1" t="s">
        <v>50</v>
      </c>
      <c r="J410" s="1" t="s">
        <v>37</v>
      </c>
      <c r="K410" s="1" t="s">
        <v>36</v>
      </c>
      <c r="L410" s="1" t="s">
        <v>207</v>
      </c>
      <c r="M410" s="1" t="s">
        <v>206</v>
      </c>
      <c r="N410" s="9">
        <v>2520</v>
      </c>
      <c r="O410" s="1" t="s">
        <v>4</v>
      </c>
      <c r="P410" s="8">
        <v>2520</v>
      </c>
      <c r="Q410" s="8">
        <v>0</v>
      </c>
      <c r="R410" s="1" t="s">
        <v>144</v>
      </c>
      <c r="S410" s="7">
        <v>241.57</v>
      </c>
    </row>
    <row r="411" spans="1:19" x14ac:dyDescent="0.2">
      <c r="A411" s="1" t="s">
        <v>1927</v>
      </c>
      <c r="B411" s="1" t="s">
        <v>42</v>
      </c>
      <c r="C411" s="10">
        <v>45357</v>
      </c>
      <c r="D411" s="1" t="s">
        <v>205</v>
      </c>
      <c r="E411" s="1" t="s">
        <v>204</v>
      </c>
      <c r="F411" s="1" t="s">
        <v>1926</v>
      </c>
      <c r="G411" s="1" t="s">
        <v>39</v>
      </c>
      <c r="H411" s="1" t="s">
        <v>38</v>
      </c>
      <c r="I411" s="1" t="s">
        <v>50</v>
      </c>
      <c r="J411" s="1" t="s">
        <v>37</v>
      </c>
      <c r="K411" s="1" t="s">
        <v>36</v>
      </c>
      <c r="L411" s="1" t="s">
        <v>86</v>
      </c>
      <c r="M411" s="1" t="s">
        <v>85</v>
      </c>
      <c r="N411" s="9">
        <v>1188</v>
      </c>
      <c r="O411" s="1" t="s">
        <v>4</v>
      </c>
      <c r="P411" s="8">
        <v>1188</v>
      </c>
      <c r="Q411" s="8">
        <v>0</v>
      </c>
      <c r="R411" s="1" t="s">
        <v>144</v>
      </c>
      <c r="S411" s="7">
        <v>132.47</v>
      </c>
    </row>
    <row r="412" spans="1:19" x14ac:dyDescent="0.2">
      <c r="A412" s="1" t="s">
        <v>1927</v>
      </c>
      <c r="B412" s="1" t="s">
        <v>42</v>
      </c>
      <c r="C412" s="10">
        <v>45357</v>
      </c>
      <c r="D412" s="1" t="s">
        <v>205</v>
      </c>
      <c r="E412" s="1" t="s">
        <v>204</v>
      </c>
      <c r="F412" s="1" t="s">
        <v>1926</v>
      </c>
      <c r="G412" s="1" t="s">
        <v>39</v>
      </c>
      <c r="H412" s="1" t="s">
        <v>38</v>
      </c>
      <c r="I412" s="1" t="s">
        <v>50</v>
      </c>
      <c r="J412" s="1" t="s">
        <v>37</v>
      </c>
      <c r="K412" s="1" t="s">
        <v>36</v>
      </c>
      <c r="L412" s="1" t="s">
        <v>77</v>
      </c>
      <c r="M412" s="1" t="s">
        <v>76</v>
      </c>
      <c r="N412" s="9">
        <v>756</v>
      </c>
      <c r="O412" s="1" t="s">
        <v>4</v>
      </c>
      <c r="P412" s="8">
        <v>756</v>
      </c>
      <c r="Q412" s="8">
        <v>0</v>
      </c>
      <c r="R412" s="1" t="s">
        <v>144</v>
      </c>
      <c r="S412" s="7">
        <v>249.98</v>
      </c>
    </row>
    <row r="413" spans="1:19" x14ac:dyDescent="0.2">
      <c r="A413" s="1" t="s">
        <v>1925</v>
      </c>
      <c r="B413" s="1" t="s">
        <v>42</v>
      </c>
      <c r="C413" s="10">
        <v>45357</v>
      </c>
      <c r="D413" s="1" t="s">
        <v>197</v>
      </c>
      <c r="E413" s="1" t="s">
        <v>196</v>
      </c>
      <c r="F413" s="1" t="s">
        <v>1924</v>
      </c>
      <c r="G413" s="1" t="s">
        <v>39</v>
      </c>
      <c r="H413" s="1" t="s">
        <v>38</v>
      </c>
      <c r="I413" s="1" t="s">
        <v>0</v>
      </c>
      <c r="J413" s="1" t="s">
        <v>17</v>
      </c>
      <c r="K413" s="1" t="s">
        <v>49</v>
      </c>
      <c r="L413" s="1" t="s">
        <v>48</v>
      </c>
      <c r="M413" s="1" t="s">
        <v>47</v>
      </c>
      <c r="N413" s="9">
        <v>12672</v>
      </c>
      <c r="O413" s="1" t="s">
        <v>4</v>
      </c>
      <c r="P413" s="8">
        <v>0</v>
      </c>
      <c r="Q413" s="8">
        <v>12672</v>
      </c>
      <c r="R413" s="1" t="s">
        <v>93</v>
      </c>
      <c r="S413" s="7">
        <v>301.39</v>
      </c>
    </row>
    <row r="414" spans="1:19" x14ac:dyDescent="0.2">
      <c r="A414" s="1" t="s">
        <v>1925</v>
      </c>
      <c r="B414" s="1" t="s">
        <v>42</v>
      </c>
      <c r="C414" s="10">
        <v>45357</v>
      </c>
      <c r="D414" s="1" t="s">
        <v>197</v>
      </c>
      <c r="E414" s="1" t="s">
        <v>196</v>
      </c>
      <c r="F414" s="1" t="s">
        <v>1924</v>
      </c>
      <c r="G414" s="1" t="s">
        <v>39</v>
      </c>
      <c r="H414" s="1" t="s">
        <v>38</v>
      </c>
      <c r="I414" s="1" t="s">
        <v>0</v>
      </c>
      <c r="J414" s="1" t="s">
        <v>17</v>
      </c>
      <c r="K414" s="1" t="s">
        <v>49</v>
      </c>
      <c r="L414" s="1" t="s">
        <v>57</v>
      </c>
      <c r="M414" s="1" t="s">
        <v>56</v>
      </c>
      <c r="N414" s="9">
        <v>7920</v>
      </c>
      <c r="O414" s="1" t="s">
        <v>4</v>
      </c>
      <c r="P414" s="8">
        <v>7740</v>
      </c>
      <c r="Q414" s="8">
        <v>180</v>
      </c>
      <c r="R414" s="1" t="s">
        <v>93</v>
      </c>
      <c r="S414" s="7">
        <v>408.19</v>
      </c>
    </row>
    <row r="415" spans="1:19" x14ac:dyDescent="0.2">
      <c r="A415" s="1" t="s">
        <v>1923</v>
      </c>
      <c r="B415" s="1" t="s">
        <v>42</v>
      </c>
      <c r="C415" s="10">
        <v>45357</v>
      </c>
      <c r="D415" s="1" t="s">
        <v>197</v>
      </c>
      <c r="E415" s="1" t="s">
        <v>196</v>
      </c>
      <c r="F415" s="1" t="s">
        <v>1922</v>
      </c>
      <c r="G415" s="1" t="s">
        <v>39</v>
      </c>
      <c r="H415" s="1" t="s">
        <v>38</v>
      </c>
      <c r="I415" s="1" t="s">
        <v>0</v>
      </c>
      <c r="J415" s="1" t="s">
        <v>17</v>
      </c>
      <c r="K415" s="1" t="s">
        <v>49</v>
      </c>
      <c r="L415" s="1" t="s">
        <v>57</v>
      </c>
      <c r="M415" s="1" t="s">
        <v>56</v>
      </c>
      <c r="N415" s="9">
        <v>1530</v>
      </c>
      <c r="O415" s="1" t="s">
        <v>4</v>
      </c>
      <c r="P415" s="8">
        <v>1530</v>
      </c>
      <c r="Q415" s="8">
        <v>0</v>
      </c>
      <c r="R415" s="1" t="s">
        <v>46</v>
      </c>
      <c r="S415" s="7">
        <v>408.19</v>
      </c>
    </row>
    <row r="416" spans="1:19" x14ac:dyDescent="0.2">
      <c r="A416" s="1" t="s">
        <v>1923</v>
      </c>
      <c r="B416" s="1" t="s">
        <v>42</v>
      </c>
      <c r="C416" s="10">
        <v>45357</v>
      </c>
      <c r="D416" s="1" t="s">
        <v>197</v>
      </c>
      <c r="E416" s="1" t="s">
        <v>196</v>
      </c>
      <c r="F416" s="1" t="s">
        <v>1922</v>
      </c>
      <c r="G416" s="1" t="s">
        <v>39</v>
      </c>
      <c r="H416" s="1" t="s">
        <v>38</v>
      </c>
      <c r="I416" s="1" t="s">
        <v>0</v>
      </c>
      <c r="J416" s="1" t="s">
        <v>17</v>
      </c>
      <c r="K416" s="1" t="s">
        <v>49</v>
      </c>
      <c r="L416" s="1" t="s">
        <v>133</v>
      </c>
      <c r="M416" s="1" t="s">
        <v>132</v>
      </c>
      <c r="N416" s="9">
        <v>4320</v>
      </c>
      <c r="O416" s="1" t="s">
        <v>4</v>
      </c>
      <c r="P416" s="8">
        <v>4320</v>
      </c>
      <c r="Q416" s="8">
        <v>0</v>
      </c>
      <c r="R416" s="1" t="s">
        <v>46</v>
      </c>
      <c r="S416" s="7">
        <v>266.73</v>
      </c>
    </row>
    <row r="417" spans="1:19" x14ac:dyDescent="0.2">
      <c r="A417" s="1" t="s">
        <v>1921</v>
      </c>
      <c r="B417" s="1" t="s">
        <v>42</v>
      </c>
      <c r="C417" s="10">
        <v>45357</v>
      </c>
      <c r="D417" s="1" t="s">
        <v>197</v>
      </c>
      <c r="E417" s="1" t="s">
        <v>196</v>
      </c>
      <c r="F417" s="1" t="s">
        <v>1920</v>
      </c>
      <c r="G417" s="1" t="s">
        <v>39</v>
      </c>
      <c r="H417" s="1" t="s">
        <v>38</v>
      </c>
      <c r="I417" s="1" t="s">
        <v>0</v>
      </c>
      <c r="J417" s="1" t="s">
        <v>17</v>
      </c>
      <c r="K417" s="1" t="s">
        <v>49</v>
      </c>
      <c r="L417" s="1" t="s">
        <v>48</v>
      </c>
      <c r="M417" s="1" t="s">
        <v>47</v>
      </c>
      <c r="N417" s="9">
        <v>9216</v>
      </c>
      <c r="O417" s="1" t="s">
        <v>4</v>
      </c>
      <c r="P417" s="8">
        <v>0</v>
      </c>
      <c r="Q417" s="8">
        <v>9216</v>
      </c>
      <c r="R417" s="1" t="s">
        <v>46</v>
      </c>
      <c r="S417" s="7">
        <v>301.39</v>
      </c>
    </row>
    <row r="418" spans="1:19" x14ac:dyDescent="0.2">
      <c r="A418" s="1" t="s">
        <v>1919</v>
      </c>
      <c r="B418" s="1" t="s">
        <v>42</v>
      </c>
      <c r="C418" s="10">
        <v>45357</v>
      </c>
      <c r="D418" s="1" t="s">
        <v>197</v>
      </c>
      <c r="E418" s="1" t="s">
        <v>196</v>
      </c>
      <c r="F418" s="1" t="s">
        <v>1918</v>
      </c>
      <c r="G418" s="1" t="s">
        <v>39</v>
      </c>
      <c r="H418" s="1" t="s">
        <v>38</v>
      </c>
      <c r="I418" s="1" t="s">
        <v>0</v>
      </c>
      <c r="J418" s="1" t="s">
        <v>17</v>
      </c>
      <c r="K418" s="1" t="s">
        <v>49</v>
      </c>
      <c r="L418" s="1" t="s">
        <v>55</v>
      </c>
      <c r="M418" s="1" t="s">
        <v>54</v>
      </c>
      <c r="N418" s="9">
        <v>5544</v>
      </c>
      <c r="O418" s="1" t="s">
        <v>4</v>
      </c>
      <c r="P418" s="8">
        <v>0</v>
      </c>
      <c r="Q418" s="8">
        <v>5544</v>
      </c>
      <c r="R418" s="1" t="s">
        <v>46</v>
      </c>
      <c r="S418" s="7">
        <v>236.39</v>
      </c>
    </row>
    <row r="419" spans="1:19" x14ac:dyDescent="0.2">
      <c r="A419" s="1" t="s">
        <v>1919</v>
      </c>
      <c r="B419" s="1" t="s">
        <v>42</v>
      </c>
      <c r="C419" s="10">
        <v>45357</v>
      </c>
      <c r="D419" s="1" t="s">
        <v>197</v>
      </c>
      <c r="E419" s="1" t="s">
        <v>196</v>
      </c>
      <c r="F419" s="1" t="s">
        <v>1918</v>
      </c>
      <c r="G419" s="1" t="s">
        <v>39</v>
      </c>
      <c r="H419" s="1" t="s">
        <v>38</v>
      </c>
      <c r="I419" s="1" t="s">
        <v>0</v>
      </c>
      <c r="J419" s="1" t="s">
        <v>17</v>
      </c>
      <c r="K419" s="1" t="s">
        <v>49</v>
      </c>
      <c r="L419" s="1" t="s">
        <v>57</v>
      </c>
      <c r="M419" s="1" t="s">
        <v>56</v>
      </c>
      <c r="N419" s="9">
        <v>41400</v>
      </c>
      <c r="O419" s="1" t="s">
        <v>4</v>
      </c>
      <c r="P419" s="8">
        <v>37260</v>
      </c>
      <c r="Q419" s="8">
        <v>4140</v>
      </c>
      <c r="R419" s="1" t="s">
        <v>46</v>
      </c>
      <c r="S419" s="7">
        <v>408.19</v>
      </c>
    </row>
    <row r="420" spans="1:19" x14ac:dyDescent="0.2">
      <c r="A420" s="1" t="s">
        <v>1917</v>
      </c>
      <c r="B420" s="1" t="s">
        <v>42</v>
      </c>
      <c r="C420" s="10">
        <v>45357</v>
      </c>
      <c r="D420" s="1" t="s">
        <v>197</v>
      </c>
      <c r="E420" s="1" t="s">
        <v>196</v>
      </c>
      <c r="F420" s="1" t="s">
        <v>1916</v>
      </c>
      <c r="G420" s="1" t="s">
        <v>39</v>
      </c>
      <c r="H420" s="1" t="s">
        <v>38</v>
      </c>
      <c r="I420" s="1" t="s">
        <v>0</v>
      </c>
      <c r="J420" s="1" t="s">
        <v>17</v>
      </c>
      <c r="K420" s="1" t="s">
        <v>49</v>
      </c>
      <c r="L420" s="1" t="s">
        <v>57</v>
      </c>
      <c r="M420" s="1" t="s">
        <v>56</v>
      </c>
      <c r="N420" s="9">
        <v>9360</v>
      </c>
      <c r="O420" s="1" t="s">
        <v>4</v>
      </c>
      <c r="P420" s="8">
        <v>9360</v>
      </c>
      <c r="Q420" s="8">
        <v>0</v>
      </c>
      <c r="R420" s="1" t="s">
        <v>46</v>
      </c>
      <c r="S420" s="7">
        <v>408.19</v>
      </c>
    </row>
    <row r="421" spans="1:19" x14ac:dyDescent="0.2">
      <c r="A421" s="1" t="s">
        <v>1915</v>
      </c>
      <c r="B421" s="1" t="s">
        <v>42</v>
      </c>
      <c r="C421" s="10">
        <v>45357</v>
      </c>
      <c r="D421" s="1" t="s">
        <v>197</v>
      </c>
      <c r="E421" s="1" t="s">
        <v>196</v>
      </c>
      <c r="F421" s="1" t="s">
        <v>1914</v>
      </c>
      <c r="G421" s="1" t="s">
        <v>39</v>
      </c>
      <c r="H421" s="1" t="s">
        <v>38</v>
      </c>
      <c r="I421" s="1" t="s">
        <v>0</v>
      </c>
      <c r="J421" s="1" t="s">
        <v>17</v>
      </c>
      <c r="K421" s="1" t="s">
        <v>49</v>
      </c>
      <c r="L421" s="1" t="s">
        <v>55</v>
      </c>
      <c r="M421" s="1" t="s">
        <v>54</v>
      </c>
      <c r="N421" s="9">
        <v>5544</v>
      </c>
      <c r="O421" s="1" t="s">
        <v>4</v>
      </c>
      <c r="P421" s="8">
        <v>3168</v>
      </c>
      <c r="Q421" s="8">
        <v>2376</v>
      </c>
      <c r="R421" s="1" t="s">
        <v>93</v>
      </c>
      <c r="S421" s="7">
        <v>236.39</v>
      </c>
    </row>
    <row r="422" spans="1:19" x14ac:dyDescent="0.2">
      <c r="A422" s="1" t="s">
        <v>1915</v>
      </c>
      <c r="B422" s="1" t="s">
        <v>42</v>
      </c>
      <c r="C422" s="10">
        <v>45357</v>
      </c>
      <c r="D422" s="1" t="s">
        <v>197</v>
      </c>
      <c r="E422" s="1" t="s">
        <v>196</v>
      </c>
      <c r="F422" s="1" t="s">
        <v>1914</v>
      </c>
      <c r="G422" s="1" t="s">
        <v>39</v>
      </c>
      <c r="H422" s="1" t="s">
        <v>38</v>
      </c>
      <c r="I422" s="1" t="s">
        <v>0</v>
      </c>
      <c r="J422" s="1" t="s">
        <v>17</v>
      </c>
      <c r="K422" s="1" t="s">
        <v>49</v>
      </c>
      <c r="L422" s="1" t="s">
        <v>48</v>
      </c>
      <c r="M422" s="1" t="s">
        <v>47</v>
      </c>
      <c r="N422" s="9">
        <v>8064</v>
      </c>
      <c r="O422" s="1" t="s">
        <v>4</v>
      </c>
      <c r="P422" s="8">
        <v>8064</v>
      </c>
      <c r="Q422" s="8">
        <v>0</v>
      </c>
      <c r="R422" s="1" t="s">
        <v>93</v>
      </c>
      <c r="S422" s="7">
        <v>301.39</v>
      </c>
    </row>
    <row r="423" spans="1:19" x14ac:dyDescent="0.2">
      <c r="A423" s="1" t="s">
        <v>1915</v>
      </c>
      <c r="B423" s="1" t="s">
        <v>42</v>
      </c>
      <c r="C423" s="10">
        <v>45357</v>
      </c>
      <c r="D423" s="1" t="s">
        <v>197</v>
      </c>
      <c r="E423" s="1" t="s">
        <v>196</v>
      </c>
      <c r="F423" s="1" t="s">
        <v>1914</v>
      </c>
      <c r="G423" s="1" t="s">
        <v>39</v>
      </c>
      <c r="H423" s="1" t="s">
        <v>38</v>
      </c>
      <c r="I423" s="1" t="s">
        <v>0</v>
      </c>
      <c r="J423" s="1" t="s">
        <v>17</v>
      </c>
      <c r="K423" s="1" t="s">
        <v>49</v>
      </c>
      <c r="L423" s="1" t="s">
        <v>57</v>
      </c>
      <c r="M423" s="1" t="s">
        <v>56</v>
      </c>
      <c r="N423" s="9">
        <v>20160</v>
      </c>
      <c r="O423" s="1" t="s">
        <v>4</v>
      </c>
      <c r="P423" s="8">
        <v>15120</v>
      </c>
      <c r="Q423" s="8">
        <v>5040</v>
      </c>
      <c r="R423" s="1" t="s">
        <v>93</v>
      </c>
      <c r="S423" s="7">
        <v>408.19</v>
      </c>
    </row>
    <row r="424" spans="1:19" x14ac:dyDescent="0.2">
      <c r="A424" s="1" t="s">
        <v>1915</v>
      </c>
      <c r="B424" s="1" t="s">
        <v>42</v>
      </c>
      <c r="C424" s="10">
        <v>45357</v>
      </c>
      <c r="D424" s="1" t="s">
        <v>197</v>
      </c>
      <c r="E424" s="1" t="s">
        <v>196</v>
      </c>
      <c r="F424" s="1" t="s">
        <v>1914</v>
      </c>
      <c r="G424" s="1" t="s">
        <v>39</v>
      </c>
      <c r="H424" s="1" t="s">
        <v>38</v>
      </c>
      <c r="I424" s="1" t="s">
        <v>0</v>
      </c>
      <c r="J424" s="1" t="s">
        <v>17</v>
      </c>
      <c r="K424" s="1" t="s">
        <v>49</v>
      </c>
      <c r="L424" s="1" t="s">
        <v>454</v>
      </c>
      <c r="M424" s="1" t="s">
        <v>453</v>
      </c>
      <c r="N424" s="9">
        <v>2520</v>
      </c>
      <c r="O424" s="1" t="s">
        <v>4</v>
      </c>
      <c r="P424" s="8">
        <v>0</v>
      </c>
      <c r="Q424" s="8">
        <v>2520</v>
      </c>
      <c r="R424" s="1" t="s">
        <v>93</v>
      </c>
      <c r="S424" s="7">
        <v>799.08</v>
      </c>
    </row>
    <row r="425" spans="1:19" x14ac:dyDescent="0.2">
      <c r="A425" s="1" t="s">
        <v>1913</v>
      </c>
      <c r="B425" s="1" t="s">
        <v>42</v>
      </c>
      <c r="C425" s="10">
        <v>45357</v>
      </c>
      <c r="D425" s="1" t="s">
        <v>197</v>
      </c>
      <c r="E425" s="1" t="s">
        <v>196</v>
      </c>
      <c r="F425" s="1" t="s">
        <v>1912</v>
      </c>
      <c r="G425" s="1" t="s">
        <v>39</v>
      </c>
      <c r="H425" s="1" t="s">
        <v>38</v>
      </c>
      <c r="I425" s="1" t="s">
        <v>0</v>
      </c>
      <c r="J425" s="1" t="s">
        <v>17</v>
      </c>
      <c r="K425" s="1" t="s">
        <v>49</v>
      </c>
      <c r="L425" s="1" t="s">
        <v>57</v>
      </c>
      <c r="M425" s="1" t="s">
        <v>56</v>
      </c>
      <c r="N425" s="9">
        <v>12960</v>
      </c>
      <c r="O425" s="1" t="s">
        <v>4</v>
      </c>
      <c r="P425" s="8">
        <v>8640</v>
      </c>
      <c r="Q425" s="8">
        <v>4320</v>
      </c>
      <c r="R425" s="1" t="s">
        <v>46</v>
      </c>
      <c r="S425" s="7">
        <v>408.19</v>
      </c>
    </row>
    <row r="426" spans="1:19" x14ac:dyDescent="0.2">
      <c r="A426" s="1" t="s">
        <v>1911</v>
      </c>
      <c r="B426" s="1" t="s">
        <v>42</v>
      </c>
      <c r="C426" s="10">
        <v>45357</v>
      </c>
      <c r="D426" s="1" t="s">
        <v>197</v>
      </c>
      <c r="E426" s="1" t="s">
        <v>196</v>
      </c>
      <c r="F426" s="1" t="s">
        <v>1910</v>
      </c>
      <c r="G426" s="1" t="s">
        <v>39</v>
      </c>
      <c r="H426" s="1" t="s">
        <v>38</v>
      </c>
      <c r="I426" s="1" t="s">
        <v>0</v>
      </c>
      <c r="J426" s="1" t="s">
        <v>17</v>
      </c>
      <c r="K426" s="1" t="s">
        <v>49</v>
      </c>
      <c r="L426" s="1" t="s">
        <v>57</v>
      </c>
      <c r="M426" s="1" t="s">
        <v>56</v>
      </c>
      <c r="N426" s="9">
        <v>4320</v>
      </c>
      <c r="O426" s="1" t="s">
        <v>4</v>
      </c>
      <c r="P426" s="8">
        <v>4320</v>
      </c>
      <c r="Q426" s="8">
        <v>0</v>
      </c>
      <c r="R426" s="1" t="s">
        <v>93</v>
      </c>
      <c r="S426" s="7">
        <v>408.19</v>
      </c>
    </row>
    <row r="427" spans="1:19" x14ac:dyDescent="0.2">
      <c r="A427" s="1" t="s">
        <v>1911</v>
      </c>
      <c r="B427" s="1" t="s">
        <v>42</v>
      </c>
      <c r="C427" s="10">
        <v>45357</v>
      </c>
      <c r="D427" s="1" t="s">
        <v>197</v>
      </c>
      <c r="E427" s="1" t="s">
        <v>196</v>
      </c>
      <c r="F427" s="1" t="s">
        <v>1910</v>
      </c>
      <c r="G427" s="1" t="s">
        <v>39</v>
      </c>
      <c r="H427" s="1" t="s">
        <v>38</v>
      </c>
      <c r="I427" s="1" t="s">
        <v>0</v>
      </c>
      <c r="J427" s="1" t="s">
        <v>17</v>
      </c>
      <c r="K427" s="1" t="s">
        <v>49</v>
      </c>
      <c r="L427" s="1" t="s">
        <v>48</v>
      </c>
      <c r="M427" s="1" t="s">
        <v>47</v>
      </c>
      <c r="N427" s="9">
        <v>12672</v>
      </c>
      <c r="O427" s="1" t="s">
        <v>4</v>
      </c>
      <c r="P427" s="8">
        <v>11232</v>
      </c>
      <c r="Q427" s="8">
        <v>1440</v>
      </c>
      <c r="R427" s="1" t="s">
        <v>93</v>
      </c>
      <c r="S427" s="7">
        <v>301.39</v>
      </c>
    </row>
    <row r="428" spans="1:19" x14ac:dyDescent="0.2">
      <c r="A428" s="1" t="s">
        <v>1909</v>
      </c>
      <c r="B428" s="1" t="s">
        <v>42</v>
      </c>
      <c r="C428" s="10">
        <v>45357</v>
      </c>
      <c r="D428" s="1" t="s">
        <v>197</v>
      </c>
      <c r="E428" s="1" t="s">
        <v>196</v>
      </c>
      <c r="F428" s="1" t="s">
        <v>1908</v>
      </c>
      <c r="G428" s="1" t="s">
        <v>39</v>
      </c>
      <c r="H428" s="1" t="s">
        <v>38</v>
      </c>
      <c r="I428" s="1" t="s">
        <v>0</v>
      </c>
      <c r="J428" s="1" t="s">
        <v>17</v>
      </c>
      <c r="K428" s="1" t="s">
        <v>49</v>
      </c>
      <c r="L428" s="1" t="s">
        <v>48</v>
      </c>
      <c r="M428" s="1" t="s">
        <v>47</v>
      </c>
      <c r="N428" s="9">
        <v>6336</v>
      </c>
      <c r="O428" s="1" t="s">
        <v>4</v>
      </c>
      <c r="P428" s="8">
        <v>6048</v>
      </c>
      <c r="Q428" s="8">
        <v>288</v>
      </c>
      <c r="R428" s="1" t="s">
        <v>93</v>
      </c>
      <c r="S428" s="7">
        <v>301.39</v>
      </c>
    </row>
    <row r="429" spans="1:19" x14ac:dyDescent="0.2">
      <c r="A429" s="1" t="s">
        <v>1909</v>
      </c>
      <c r="B429" s="1" t="s">
        <v>42</v>
      </c>
      <c r="C429" s="10">
        <v>45357</v>
      </c>
      <c r="D429" s="1" t="s">
        <v>197</v>
      </c>
      <c r="E429" s="1" t="s">
        <v>196</v>
      </c>
      <c r="F429" s="1" t="s">
        <v>1908</v>
      </c>
      <c r="G429" s="1" t="s">
        <v>39</v>
      </c>
      <c r="H429" s="1" t="s">
        <v>38</v>
      </c>
      <c r="I429" s="1" t="s">
        <v>0</v>
      </c>
      <c r="J429" s="1" t="s">
        <v>17</v>
      </c>
      <c r="K429" s="1" t="s">
        <v>49</v>
      </c>
      <c r="L429" s="1" t="s">
        <v>57</v>
      </c>
      <c r="M429" s="1" t="s">
        <v>56</v>
      </c>
      <c r="N429" s="9">
        <v>3960</v>
      </c>
      <c r="O429" s="1" t="s">
        <v>4</v>
      </c>
      <c r="P429" s="8">
        <v>3960</v>
      </c>
      <c r="Q429" s="8">
        <v>0</v>
      </c>
      <c r="R429" s="1" t="s">
        <v>93</v>
      </c>
      <c r="S429" s="7">
        <v>408.19</v>
      </c>
    </row>
    <row r="430" spans="1:19" x14ac:dyDescent="0.2">
      <c r="A430" s="1" t="s">
        <v>1907</v>
      </c>
      <c r="B430" s="1" t="s">
        <v>15</v>
      </c>
      <c r="C430" s="10">
        <v>45357</v>
      </c>
      <c r="D430" s="1" t="s">
        <v>1418</v>
      </c>
      <c r="E430" s="1" t="s">
        <v>1417</v>
      </c>
      <c r="F430" s="1" t="s">
        <v>1436</v>
      </c>
      <c r="G430" s="1" t="s">
        <v>39</v>
      </c>
      <c r="H430" s="1" t="s">
        <v>38</v>
      </c>
      <c r="I430" s="1" t="s">
        <v>50</v>
      </c>
      <c r="J430" s="1" t="s">
        <v>17</v>
      </c>
      <c r="K430" s="1" t="s">
        <v>498</v>
      </c>
      <c r="L430" s="1" t="s">
        <v>1416</v>
      </c>
      <c r="M430" s="1" t="s">
        <v>1415</v>
      </c>
      <c r="N430" s="8">
        <v>3.02</v>
      </c>
      <c r="O430" s="1" t="s">
        <v>2</v>
      </c>
      <c r="P430" s="8">
        <v>3.02</v>
      </c>
      <c r="Q430" s="8">
        <v>0</v>
      </c>
      <c r="R430" s="1" t="s">
        <v>102</v>
      </c>
      <c r="S430" s="7">
        <v>16688.79</v>
      </c>
    </row>
    <row r="431" spans="1:19" x14ac:dyDescent="0.2">
      <c r="A431" s="1" t="s">
        <v>1906</v>
      </c>
      <c r="B431" s="1" t="s">
        <v>42</v>
      </c>
      <c r="C431" s="10">
        <v>45357</v>
      </c>
      <c r="D431" s="1" t="s">
        <v>197</v>
      </c>
      <c r="E431" s="1" t="s">
        <v>196</v>
      </c>
      <c r="F431" s="1" t="s">
        <v>1905</v>
      </c>
      <c r="G431" s="1" t="s">
        <v>39</v>
      </c>
      <c r="H431" s="1" t="s">
        <v>38</v>
      </c>
      <c r="I431" s="1" t="s">
        <v>0</v>
      </c>
      <c r="J431" s="1" t="s">
        <v>17</v>
      </c>
      <c r="K431" s="1" t="s">
        <v>49</v>
      </c>
      <c r="L431" s="1" t="s">
        <v>55</v>
      </c>
      <c r="M431" s="1" t="s">
        <v>54</v>
      </c>
      <c r="N431" s="9">
        <v>10692</v>
      </c>
      <c r="O431" s="1" t="s">
        <v>4</v>
      </c>
      <c r="P431" s="8">
        <v>10692</v>
      </c>
      <c r="Q431" s="8">
        <v>0</v>
      </c>
      <c r="R431" s="1" t="s">
        <v>93</v>
      </c>
      <c r="S431" s="7">
        <v>236.38</v>
      </c>
    </row>
    <row r="432" spans="1:19" x14ac:dyDescent="0.2">
      <c r="A432" s="1" t="s">
        <v>1906</v>
      </c>
      <c r="B432" s="1" t="s">
        <v>42</v>
      </c>
      <c r="C432" s="10">
        <v>45357</v>
      </c>
      <c r="D432" s="1" t="s">
        <v>197</v>
      </c>
      <c r="E432" s="1" t="s">
        <v>196</v>
      </c>
      <c r="F432" s="1" t="s">
        <v>1905</v>
      </c>
      <c r="G432" s="1" t="s">
        <v>39</v>
      </c>
      <c r="H432" s="1" t="s">
        <v>38</v>
      </c>
      <c r="I432" s="1" t="s">
        <v>0</v>
      </c>
      <c r="J432" s="1" t="s">
        <v>17</v>
      </c>
      <c r="K432" s="1" t="s">
        <v>49</v>
      </c>
      <c r="L432" s="1" t="s">
        <v>48</v>
      </c>
      <c r="M432" s="1" t="s">
        <v>47</v>
      </c>
      <c r="N432" s="9">
        <v>23328</v>
      </c>
      <c r="O432" s="1" t="s">
        <v>4</v>
      </c>
      <c r="P432" s="8">
        <v>21888</v>
      </c>
      <c r="Q432" s="8">
        <v>1440</v>
      </c>
      <c r="R432" s="1" t="s">
        <v>93</v>
      </c>
      <c r="S432" s="7">
        <v>301.39</v>
      </c>
    </row>
    <row r="433" spans="1:19" x14ac:dyDescent="0.2">
      <c r="A433" s="1" t="s">
        <v>1906</v>
      </c>
      <c r="B433" s="1" t="s">
        <v>42</v>
      </c>
      <c r="C433" s="10">
        <v>45357</v>
      </c>
      <c r="D433" s="1" t="s">
        <v>197</v>
      </c>
      <c r="E433" s="1" t="s">
        <v>196</v>
      </c>
      <c r="F433" s="1" t="s">
        <v>1905</v>
      </c>
      <c r="G433" s="1" t="s">
        <v>39</v>
      </c>
      <c r="H433" s="1" t="s">
        <v>38</v>
      </c>
      <c r="I433" s="1" t="s">
        <v>0</v>
      </c>
      <c r="J433" s="1" t="s">
        <v>17</v>
      </c>
      <c r="K433" s="1" t="s">
        <v>49</v>
      </c>
      <c r="L433" s="1" t="s">
        <v>57</v>
      </c>
      <c r="M433" s="1" t="s">
        <v>56</v>
      </c>
      <c r="N433" s="9">
        <v>19440</v>
      </c>
      <c r="O433" s="1" t="s">
        <v>4</v>
      </c>
      <c r="P433" s="8">
        <v>16560</v>
      </c>
      <c r="Q433" s="8">
        <v>2880</v>
      </c>
      <c r="R433" s="1" t="s">
        <v>93</v>
      </c>
      <c r="S433" s="7">
        <v>408.19</v>
      </c>
    </row>
    <row r="434" spans="1:19" x14ac:dyDescent="0.2">
      <c r="A434" s="1" t="s">
        <v>1904</v>
      </c>
      <c r="B434" s="1" t="s">
        <v>42</v>
      </c>
      <c r="C434" s="10">
        <v>45357</v>
      </c>
      <c r="D434" s="1" t="s">
        <v>41</v>
      </c>
      <c r="E434" s="1" t="s">
        <v>40</v>
      </c>
      <c r="F434" s="1" t="s">
        <v>1903</v>
      </c>
      <c r="G434" s="1" t="s">
        <v>39</v>
      </c>
      <c r="H434" s="1" t="s">
        <v>38</v>
      </c>
      <c r="I434" s="1" t="s">
        <v>50</v>
      </c>
      <c r="J434" s="1" t="s">
        <v>37</v>
      </c>
      <c r="K434" s="1" t="s">
        <v>36</v>
      </c>
      <c r="L434" s="1" t="s">
        <v>75</v>
      </c>
      <c r="M434" s="1" t="s">
        <v>74</v>
      </c>
      <c r="N434" s="9">
        <v>2160</v>
      </c>
      <c r="O434" s="1" t="s">
        <v>4</v>
      </c>
      <c r="P434" s="8">
        <v>2160</v>
      </c>
      <c r="Q434" s="8">
        <v>0</v>
      </c>
      <c r="R434" s="1" t="s">
        <v>33</v>
      </c>
      <c r="S434" s="7">
        <v>224.01</v>
      </c>
    </row>
    <row r="435" spans="1:19" x14ac:dyDescent="0.2">
      <c r="A435" s="1" t="s">
        <v>1904</v>
      </c>
      <c r="B435" s="1" t="s">
        <v>42</v>
      </c>
      <c r="C435" s="10">
        <v>45357</v>
      </c>
      <c r="D435" s="1" t="s">
        <v>41</v>
      </c>
      <c r="E435" s="1" t="s">
        <v>40</v>
      </c>
      <c r="F435" s="1" t="s">
        <v>1903</v>
      </c>
      <c r="G435" s="1" t="s">
        <v>39</v>
      </c>
      <c r="H435" s="1" t="s">
        <v>38</v>
      </c>
      <c r="I435" s="1" t="s">
        <v>50</v>
      </c>
      <c r="J435" s="1" t="s">
        <v>37</v>
      </c>
      <c r="K435" s="1" t="s">
        <v>36</v>
      </c>
      <c r="L435" s="1" t="s">
        <v>77</v>
      </c>
      <c r="M435" s="1" t="s">
        <v>76</v>
      </c>
      <c r="N435" s="9">
        <v>2520</v>
      </c>
      <c r="O435" s="1" t="s">
        <v>4</v>
      </c>
      <c r="P435" s="8">
        <v>2520</v>
      </c>
      <c r="Q435" s="8">
        <v>0</v>
      </c>
      <c r="R435" s="1" t="s">
        <v>33</v>
      </c>
      <c r="S435" s="7">
        <v>183.22</v>
      </c>
    </row>
    <row r="436" spans="1:19" x14ac:dyDescent="0.2">
      <c r="A436" s="1" t="s">
        <v>1902</v>
      </c>
      <c r="B436" s="1" t="s">
        <v>42</v>
      </c>
      <c r="C436" s="10">
        <v>45357</v>
      </c>
      <c r="D436" s="1" t="s">
        <v>41</v>
      </c>
      <c r="E436" s="1" t="s">
        <v>40</v>
      </c>
      <c r="F436" s="1" t="s">
        <v>1901</v>
      </c>
      <c r="G436" s="1" t="s">
        <v>39</v>
      </c>
      <c r="H436" s="1" t="s">
        <v>38</v>
      </c>
      <c r="I436" s="1" t="s">
        <v>50</v>
      </c>
      <c r="J436" s="1" t="s">
        <v>37</v>
      </c>
      <c r="K436" s="1" t="s">
        <v>36</v>
      </c>
      <c r="L436" s="1" t="s">
        <v>88</v>
      </c>
      <c r="M436" s="1" t="s">
        <v>87</v>
      </c>
      <c r="N436" s="9">
        <v>3168</v>
      </c>
      <c r="O436" s="1" t="s">
        <v>4</v>
      </c>
      <c r="P436" s="8">
        <v>3168</v>
      </c>
      <c r="Q436" s="8">
        <v>0</v>
      </c>
      <c r="R436" s="1" t="s">
        <v>33</v>
      </c>
      <c r="S436" s="7">
        <v>114.34</v>
      </c>
    </row>
    <row r="437" spans="1:19" x14ac:dyDescent="0.2">
      <c r="A437" s="1" t="s">
        <v>1902</v>
      </c>
      <c r="B437" s="1" t="s">
        <v>42</v>
      </c>
      <c r="C437" s="10">
        <v>45357</v>
      </c>
      <c r="D437" s="1" t="s">
        <v>41</v>
      </c>
      <c r="E437" s="1" t="s">
        <v>40</v>
      </c>
      <c r="F437" s="1" t="s">
        <v>1901</v>
      </c>
      <c r="G437" s="1" t="s">
        <v>39</v>
      </c>
      <c r="H437" s="1" t="s">
        <v>38</v>
      </c>
      <c r="I437" s="1" t="s">
        <v>50</v>
      </c>
      <c r="J437" s="1" t="s">
        <v>37</v>
      </c>
      <c r="K437" s="1" t="s">
        <v>36</v>
      </c>
      <c r="L437" s="1" t="s">
        <v>207</v>
      </c>
      <c r="M437" s="1" t="s">
        <v>206</v>
      </c>
      <c r="N437" s="9">
        <v>1980</v>
      </c>
      <c r="O437" s="1" t="s">
        <v>4</v>
      </c>
      <c r="P437" s="8">
        <v>1980</v>
      </c>
      <c r="Q437" s="8">
        <v>0</v>
      </c>
      <c r="R437" s="1" t="s">
        <v>33</v>
      </c>
      <c r="S437" s="7">
        <v>177.05</v>
      </c>
    </row>
    <row r="438" spans="1:19" x14ac:dyDescent="0.2">
      <c r="A438" s="1" t="s">
        <v>1900</v>
      </c>
      <c r="B438" s="1" t="s">
        <v>42</v>
      </c>
      <c r="C438" s="10">
        <v>45357</v>
      </c>
      <c r="D438" s="1" t="s">
        <v>41</v>
      </c>
      <c r="E438" s="1" t="s">
        <v>40</v>
      </c>
      <c r="F438" s="1" t="s">
        <v>1899</v>
      </c>
      <c r="G438" s="1" t="s">
        <v>39</v>
      </c>
      <c r="H438" s="1" t="s">
        <v>38</v>
      </c>
      <c r="I438" s="1" t="s">
        <v>50</v>
      </c>
      <c r="J438" s="1" t="s">
        <v>37</v>
      </c>
      <c r="K438" s="1" t="s">
        <v>36</v>
      </c>
      <c r="L438" s="1" t="s">
        <v>35</v>
      </c>
      <c r="M438" s="1" t="s">
        <v>34</v>
      </c>
      <c r="N438" s="9">
        <v>6624</v>
      </c>
      <c r="O438" s="1" t="s">
        <v>4</v>
      </c>
      <c r="P438" s="8">
        <v>6624</v>
      </c>
      <c r="Q438" s="8">
        <v>0</v>
      </c>
      <c r="R438" s="1" t="s">
        <v>33</v>
      </c>
      <c r="S438" s="7">
        <v>116.04</v>
      </c>
    </row>
    <row r="439" spans="1:19" x14ac:dyDescent="0.2">
      <c r="A439" s="1" t="s">
        <v>1898</v>
      </c>
      <c r="B439" s="1" t="s">
        <v>42</v>
      </c>
      <c r="C439" s="10">
        <v>45357</v>
      </c>
      <c r="D439" s="1" t="s">
        <v>41</v>
      </c>
      <c r="E439" s="1" t="s">
        <v>40</v>
      </c>
      <c r="F439" s="1" t="s">
        <v>1897</v>
      </c>
      <c r="G439" s="1" t="s">
        <v>39</v>
      </c>
      <c r="H439" s="1" t="s">
        <v>38</v>
      </c>
      <c r="I439" s="1" t="s">
        <v>50</v>
      </c>
      <c r="J439" s="1" t="s">
        <v>37</v>
      </c>
      <c r="K439" s="1" t="s">
        <v>36</v>
      </c>
      <c r="L439" s="1" t="s">
        <v>35</v>
      </c>
      <c r="M439" s="1" t="s">
        <v>34</v>
      </c>
      <c r="N439" s="9">
        <v>8064</v>
      </c>
      <c r="O439" s="1" t="s">
        <v>4</v>
      </c>
      <c r="P439" s="8">
        <v>8064</v>
      </c>
      <c r="Q439" s="8">
        <v>0</v>
      </c>
      <c r="R439" s="1" t="s">
        <v>33</v>
      </c>
      <c r="S439" s="7">
        <v>116.04</v>
      </c>
    </row>
    <row r="440" spans="1:19" x14ac:dyDescent="0.2">
      <c r="A440" s="1" t="s">
        <v>1896</v>
      </c>
      <c r="B440" s="1" t="s">
        <v>42</v>
      </c>
      <c r="C440" s="10">
        <v>45357</v>
      </c>
      <c r="D440" s="1" t="s">
        <v>41</v>
      </c>
      <c r="E440" s="1" t="s">
        <v>40</v>
      </c>
      <c r="F440" s="1" t="s">
        <v>1895</v>
      </c>
      <c r="G440" s="1" t="s">
        <v>39</v>
      </c>
      <c r="H440" s="1" t="s">
        <v>38</v>
      </c>
      <c r="I440" s="1" t="s">
        <v>50</v>
      </c>
      <c r="J440" s="1" t="s">
        <v>37</v>
      </c>
      <c r="K440" s="1" t="s">
        <v>36</v>
      </c>
      <c r="L440" s="1" t="s">
        <v>35</v>
      </c>
      <c r="M440" s="1" t="s">
        <v>34</v>
      </c>
      <c r="N440" s="9">
        <v>6336</v>
      </c>
      <c r="O440" s="1" t="s">
        <v>4</v>
      </c>
      <c r="P440" s="8">
        <v>6336</v>
      </c>
      <c r="Q440" s="8">
        <v>0</v>
      </c>
      <c r="R440" s="1" t="s">
        <v>33</v>
      </c>
      <c r="S440" s="7">
        <v>116.04</v>
      </c>
    </row>
    <row r="441" spans="1:19" x14ac:dyDescent="0.2">
      <c r="A441" s="1" t="s">
        <v>1894</v>
      </c>
      <c r="B441" s="1" t="s">
        <v>42</v>
      </c>
      <c r="C441" s="10">
        <v>45357</v>
      </c>
      <c r="D441" s="1" t="s">
        <v>1203</v>
      </c>
      <c r="E441" s="1" t="s">
        <v>1202</v>
      </c>
      <c r="F441" s="1" t="s">
        <v>1865</v>
      </c>
      <c r="G441" s="1" t="s">
        <v>39</v>
      </c>
      <c r="H441" s="1" t="s">
        <v>38</v>
      </c>
      <c r="I441" s="1" t="s">
        <v>50</v>
      </c>
      <c r="J441" s="1" t="s">
        <v>37</v>
      </c>
      <c r="K441" s="1" t="s">
        <v>36</v>
      </c>
      <c r="L441" s="1" t="s">
        <v>86</v>
      </c>
      <c r="M441" s="1" t="s">
        <v>85</v>
      </c>
      <c r="N441" s="9">
        <v>1980</v>
      </c>
      <c r="O441" s="1" t="s">
        <v>4</v>
      </c>
      <c r="P441" s="8">
        <v>1980</v>
      </c>
      <c r="Q441" s="8">
        <v>0</v>
      </c>
      <c r="R441" s="1" t="s">
        <v>33</v>
      </c>
      <c r="S441" s="7">
        <v>134.33000000000001</v>
      </c>
    </row>
    <row r="442" spans="1:19" x14ac:dyDescent="0.2">
      <c r="A442" s="1" t="s">
        <v>1894</v>
      </c>
      <c r="B442" s="1" t="s">
        <v>42</v>
      </c>
      <c r="C442" s="10">
        <v>45357</v>
      </c>
      <c r="D442" s="1" t="s">
        <v>1203</v>
      </c>
      <c r="E442" s="1" t="s">
        <v>1202</v>
      </c>
      <c r="F442" s="1" t="s">
        <v>1865</v>
      </c>
      <c r="G442" s="1" t="s">
        <v>39</v>
      </c>
      <c r="H442" s="1" t="s">
        <v>38</v>
      </c>
      <c r="I442" s="1" t="s">
        <v>50</v>
      </c>
      <c r="J442" s="1" t="s">
        <v>37</v>
      </c>
      <c r="K442" s="1" t="s">
        <v>36</v>
      </c>
      <c r="L442" s="1" t="s">
        <v>35</v>
      </c>
      <c r="M442" s="1" t="s">
        <v>34</v>
      </c>
      <c r="N442" s="9">
        <v>2016</v>
      </c>
      <c r="O442" s="1" t="s">
        <v>4</v>
      </c>
      <c r="P442" s="8">
        <v>2016</v>
      </c>
      <c r="Q442" s="8">
        <v>0</v>
      </c>
      <c r="R442" s="1" t="s">
        <v>33</v>
      </c>
      <c r="S442" s="7">
        <v>160.54</v>
      </c>
    </row>
    <row r="443" spans="1:19" x14ac:dyDescent="0.2">
      <c r="A443" s="1" t="s">
        <v>1894</v>
      </c>
      <c r="B443" s="1" t="s">
        <v>42</v>
      </c>
      <c r="C443" s="10">
        <v>45357</v>
      </c>
      <c r="D443" s="1" t="s">
        <v>1203</v>
      </c>
      <c r="E443" s="1" t="s">
        <v>1202</v>
      </c>
      <c r="F443" s="1" t="s">
        <v>1865</v>
      </c>
      <c r="G443" s="1" t="s">
        <v>39</v>
      </c>
      <c r="H443" s="1" t="s">
        <v>38</v>
      </c>
      <c r="I443" s="1" t="s">
        <v>50</v>
      </c>
      <c r="J443" s="1" t="s">
        <v>37</v>
      </c>
      <c r="K443" s="1" t="s">
        <v>36</v>
      </c>
      <c r="L443" s="1" t="s">
        <v>35</v>
      </c>
      <c r="M443" s="1" t="s">
        <v>34</v>
      </c>
      <c r="N443" s="9">
        <v>73</v>
      </c>
      <c r="O443" s="1" t="s">
        <v>4</v>
      </c>
      <c r="P443" s="8">
        <v>73</v>
      </c>
      <c r="Q443" s="8">
        <v>0</v>
      </c>
      <c r="R443" s="1" t="s">
        <v>33</v>
      </c>
      <c r="S443" s="7">
        <v>160.54</v>
      </c>
    </row>
    <row r="444" spans="1:19" x14ac:dyDescent="0.2">
      <c r="A444" s="1" t="s">
        <v>1893</v>
      </c>
      <c r="B444" s="1" t="s">
        <v>42</v>
      </c>
      <c r="C444" s="10">
        <v>45357</v>
      </c>
      <c r="D444" s="1" t="s">
        <v>1203</v>
      </c>
      <c r="E444" s="1" t="s">
        <v>1202</v>
      </c>
      <c r="F444" s="1" t="s">
        <v>1865</v>
      </c>
      <c r="G444" s="1" t="s">
        <v>39</v>
      </c>
      <c r="H444" s="1" t="s">
        <v>38</v>
      </c>
      <c r="I444" s="1" t="s">
        <v>50</v>
      </c>
      <c r="J444" s="1" t="s">
        <v>37</v>
      </c>
      <c r="K444" s="1" t="s">
        <v>36</v>
      </c>
      <c r="L444" s="1" t="s">
        <v>77</v>
      </c>
      <c r="M444" s="1" t="s">
        <v>76</v>
      </c>
      <c r="N444" s="9">
        <v>1890</v>
      </c>
      <c r="O444" s="1" t="s">
        <v>4</v>
      </c>
      <c r="P444" s="8">
        <v>1890</v>
      </c>
      <c r="Q444" s="8">
        <v>0</v>
      </c>
      <c r="R444" s="1" t="s">
        <v>33</v>
      </c>
      <c r="S444" s="7">
        <v>323.79000000000002</v>
      </c>
    </row>
    <row r="445" spans="1:19" x14ac:dyDescent="0.2">
      <c r="A445" s="1" t="s">
        <v>1893</v>
      </c>
      <c r="B445" s="1" t="s">
        <v>42</v>
      </c>
      <c r="C445" s="10">
        <v>45357</v>
      </c>
      <c r="D445" s="1" t="s">
        <v>1203</v>
      </c>
      <c r="E445" s="1" t="s">
        <v>1202</v>
      </c>
      <c r="F445" s="1" t="s">
        <v>1865</v>
      </c>
      <c r="G445" s="1" t="s">
        <v>39</v>
      </c>
      <c r="H445" s="1" t="s">
        <v>38</v>
      </c>
      <c r="I445" s="1" t="s">
        <v>50</v>
      </c>
      <c r="J445" s="1" t="s">
        <v>37</v>
      </c>
      <c r="K445" s="1" t="s">
        <v>36</v>
      </c>
      <c r="L445" s="1" t="s">
        <v>35</v>
      </c>
      <c r="M445" s="1" t="s">
        <v>34</v>
      </c>
      <c r="N445" s="9">
        <v>71</v>
      </c>
      <c r="O445" s="1" t="s">
        <v>4</v>
      </c>
      <c r="P445" s="8">
        <v>71</v>
      </c>
      <c r="Q445" s="8">
        <v>0</v>
      </c>
      <c r="R445" s="1" t="s">
        <v>33</v>
      </c>
      <c r="S445" s="7">
        <v>205.07</v>
      </c>
    </row>
    <row r="446" spans="1:19" x14ac:dyDescent="0.2">
      <c r="A446" s="1" t="s">
        <v>1892</v>
      </c>
      <c r="B446" s="1" t="s">
        <v>42</v>
      </c>
      <c r="C446" s="10">
        <v>45357</v>
      </c>
      <c r="D446" s="1" t="s">
        <v>192</v>
      </c>
      <c r="E446" s="1" t="s">
        <v>191</v>
      </c>
      <c r="F446" s="1" t="s">
        <v>1891</v>
      </c>
      <c r="G446" s="1" t="s">
        <v>39</v>
      </c>
      <c r="H446" s="1" t="s">
        <v>38</v>
      </c>
      <c r="I446" s="1" t="s">
        <v>50</v>
      </c>
      <c r="J446" s="1" t="s">
        <v>37</v>
      </c>
      <c r="K446" s="1" t="s">
        <v>36</v>
      </c>
      <c r="L446" s="1" t="s">
        <v>207</v>
      </c>
      <c r="M446" s="1" t="s">
        <v>206</v>
      </c>
      <c r="N446" s="9">
        <v>7920</v>
      </c>
      <c r="O446" s="1" t="s">
        <v>4</v>
      </c>
      <c r="P446" s="8">
        <v>7920</v>
      </c>
      <c r="Q446" s="8">
        <v>0</v>
      </c>
      <c r="R446" s="1" t="s">
        <v>144</v>
      </c>
      <c r="S446" s="7">
        <v>347.99</v>
      </c>
    </row>
    <row r="447" spans="1:19" x14ac:dyDescent="0.2">
      <c r="A447" s="1" t="s">
        <v>1890</v>
      </c>
      <c r="B447" s="1" t="s">
        <v>15</v>
      </c>
      <c r="C447" s="10">
        <v>45358</v>
      </c>
      <c r="D447" s="1" t="s">
        <v>1889</v>
      </c>
      <c r="E447" s="1" t="s">
        <v>1888</v>
      </c>
      <c r="F447" s="1" t="s">
        <v>1887</v>
      </c>
      <c r="G447" s="1" t="s">
        <v>12</v>
      </c>
      <c r="H447" s="1" t="s">
        <v>11</v>
      </c>
      <c r="I447" s="1" t="s">
        <v>50</v>
      </c>
      <c r="J447" s="1" t="s">
        <v>17</v>
      </c>
      <c r="K447" s="1" t="s">
        <v>16</v>
      </c>
      <c r="L447" s="1" t="s">
        <v>877</v>
      </c>
      <c r="M447" s="1" t="s">
        <v>876</v>
      </c>
      <c r="N447" s="8">
        <v>48.6</v>
      </c>
      <c r="O447" s="1" t="s">
        <v>2</v>
      </c>
      <c r="P447" s="8">
        <v>0</v>
      </c>
      <c r="Q447" s="8">
        <v>48.6</v>
      </c>
      <c r="R447" s="1" t="s">
        <v>33</v>
      </c>
      <c r="S447" s="7">
        <v>22533.919999999998</v>
      </c>
    </row>
    <row r="448" spans="1:19" x14ac:dyDescent="0.2">
      <c r="A448" s="1" t="s">
        <v>1886</v>
      </c>
      <c r="B448" s="1" t="s">
        <v>15</v>
      </c>
      <c r="C448" s="10">
        <v>45358</v>
      </c>
      <c r="D448" s="1" t="s">
        <v>324</v>
      </c>
      <c r="E448" s="1" t="s">
        <v>323</v>
      </c>
      <c r="F448" s="1" t="s">
        <v>1885</v>
      </c>
      <c r="G448" s="1" t="s">
        <v>12</v>
      </c>
      <c r="H448" s="1" t="s">
        <v>11</v>
      </c>
      <c r="I448" s="1" t="s">
        <v>50</v>
      </c>
      <c r="J448" s="1" t="s">
        <v>17</v>
      </c>
      <c r="K448" s="1" t="s">
        <v>16</v>
      </c>
      <c r="L448" s="1" t="s">
        <v>1694</v>
      </c>
      <c r="M448" s="1" t="s">
        <v>1693</v>
      </c>
      <c r="N448" s="9">
        <v>270</v>
      </c>
      <c r="O448" s="1" t="s">
        <v>2</v>
      </c>
      <c r="P448" s="8">
        <v>270</v>
      </c>
      <c r="Q448" s="8">
        <v>0</v>
      </c>
      <c r="R448" s="1" t="s">
        <v>195</v>
      </c>
      <c r="S448" s="7">
        <v>5527.61</v>
      </c>
    </row>
    <row r="449" spans="1:19" x14ac:dyDescent="0.2">
      <c r="A449" s="1" t="s">
        <v>1886</v>
      </c>
      <c r="B449" s="1" t="s">
        <v>15</v>
      </c>
      <c r="C449" s="10">
        <v>45358</v>
      </c>
      <c r="D449" s="1" t="s">
        <v>324</v>
      </c>
      <c r="E449" s="1" t="s">
        <v>323</v>
      </c>
      <c r="F449" s="1" t="s">
        <v>1885</v>
      </c>
      <c r="G449" s="1" t="s">
        <v>12</v>
      </c>
      <c r="H449" s="1" t="s">
        <v>11</v>
      </c>
      <c r="I449" s="1" t="s">
        <v>50</v>
      </c>
      <c r="J449" s="1" t="s">
        <v>17</v>
      </c>
      <c r="K449" s="1" t="s">
        <v>16</v>
      </c>
      <c r="L449" s="1" t="s">
        <v>1377</v>
      </c>
      <c r="M449" s="1" t="s">
        <v>1376</v>
      </c>
      <c r="N449" s="9">
        <v>432</v>
      </c>
      <c r="O449" s="1" t="s">
        <v>2</v>
      </c>
      <c r="P449" s="8">
        <v>432</v>
      </c>
      <c r="Q449" s="8">
        <v>0</v>
      </c>
      <c r="R449" s="1" t="s">
        <v>195</v>
      </c>
      <c r="S449" s="7">
        <v>6133.39</v>
      </c>
    </row>
    <row r="450" spans="1:19" x14ac:dyDescent="0.2">
      <c r="A450" s="1" t="s">
        <v>1886</v>
      </c>
      <c r="B450" s="1" t="s">
        <v>15</v>
      </c>
      <c r="C450" s="10">
        <v>45358</v>
      </c>
      <c r="D450" s="1" t="s">
        <v>324</v>
      </c>
      <c r="E450" s="1" t="s">
        <v>323</v>
      </c>
      <c r="F450" s="1" t="s">
        <v>1885</v>
      </c>
      <c r="G450" s="1" t="s">
        <v>12</v>
      </c>
      <c r="H450" s="1" t="s">
        <v>11</v>
      </c>
      <c r="I450" s="1" t="s">
        <v>50</v>
      </c>
      <c r="J450" s="1" t="s">
        <v>17</v>
      </c>
      <c r="K450" s="1" t="s">
        <v>16</v>
      </c>
      <c r="L450" s="1" t="s">
        <v>327</v>
      </c>
      <c r="M450" s="1" t="s">
        <v>326</v>
      </c>
      <c r="N450" s="9">
        <v>216</v>
      </c>
      <c r="O450" s="1" t="s">
        <v>2</v>
      </c>
      <c r="P450" s="8">
        <v>216</v>
      </c>
      <c r="Q450" s="8">
        <v>0</v>
      </c>
      <c r="R450" s="1" t="s">
        <v>195</v>
      </c>
      <c r="S450" s="7">
        <v>6133.39</v>
      </c>
    </row>
    <row r="451" spans="1:19" x14ac:dyDescent="0.2">
      <c r="A451" s="1" t="s">
        <v>1884</v>
      </c>
      <c r="B451" s="1" t="s">
        <v>15</v>
      </c>
      <c r="C451" s="10">
        <v>45358</v>
      </c>
      <c r="D451" s="1" t="s">
        <v>1701</v>
      </c>
      <c r="E451" s="1" t="s">
        <v>1700</v>
      </c>
      <c r="F451" s="1" t="s">
        <v>1883</v>
      </c>
      <c r="G451" s="1" t="s">
        <v>12</v>
      </c>
      <c r="H451" s="1" t="s">
        <v>11</v>
      </c>
      <c r="I451" s="1" t="s">
        <v>50</v>
      </c>
      <c r="J451" s="1" t="s">
        <v>17</v>
      </c>
      <c r="K451" s="1" t="s">
        <v>16</v>
      </c>
      <c r="L451" s="1" t="s">
        <v>1033</v>
      </c>
      <c r="M451" s="1" t="s">
        <v>1032</v>
      </c>
      <c r="N451" s="8">
        <v>194.4</v>
      </c>
      <c r="O451" s="1" t="s">
        <v>2</v>
      </c>
      <c r="P451" s="8">
        <v>194.4</v>
      </c>
      <c r="Q451" s="8">
        <v>0</v>
      </c>
      <c r="R451" s="1" t="s">
        <v>195</v>
      </c>
      <c r="S451" s="7">
        <v>22533.919999999998</v>
      </c>
    </row>
    <row r="452" spans="1:19" x14ac:dyDescent="0.2">
      <c r="A452" s="1" t="s">
        <v>1884</v>
      </c>
      <c r="B452" s="1" t="s">
        <v>15</v>
      </c>
      <c r="C452" s="10">
        <v>45358</v>
      </c>
      <c r="D452" s="1" t="s">
        <v>1701</v>
      </c>
      <c r="E452" s="1" t="s">
        <v>1700</v>
      </c>
      <c r="F452" s="1" t="s">
        <v>1883</v>
      </c>
      <c r="G452" s="1" t="s">
        <v>12</v>
      </c>
      <c r="H452" s="1" t="s">
        <v>11</v>
      </c>
      <c r="I452" s="1" t="s">
        <v>50</v>
      </c>
      <c r="J452" s="1" t="s">
        <v>17</v>
      </c>
      <c r="K452" s="1" t="s">
        <v>16</v>
      </c>
      <c r="L452" s="1" t="s">
        <v>677</v>
      </c>
      <c r="M452" s="1" t="s">
        <v>676</v>
      </c>
      <c r="N452" s="8">
        <v>313.2</v>
      </c>
      <c r="O452" s="1" t="s">
        <v>2</v>
      </c>
      <c r="P452" s="8">
        <v>313.2</v>
      </c>
      <c r="Q452" s="8">
        <v>0</v>
      </c>
      <c r="R452" s="1" t="s">
        <v>195</v>
      </c>
      <c r="S452" s="7">
        <v>11119.11</v>
      </c>
    </row>
    <row r="453" spans="1:19" x14ac:dyDescent="0.2">
      <c r="A453" s="1" t="s">
        <v>1882</v>
      </c>
      <c r="B453" s="1" t="s">
        <v>42</v>
      </c>
      <c r="C453" s="10">
        <v>45358</v>
      </c>
      <c r="D453" s="1" t="s">
        <v>135</v>
      </c>
      <c r="E453" s="1" t="s">
        <v>134</v>
      </c>
      <c r="F453" s="1" t="s">
        <v>1881</v>
      </c>
      <c r="G453" s="1" t="s">
        <v>39</v>
      </c>
      <c r="H453" s="1" t="s">
        <v>38</v>
      </c>
      <c r="I453" s="1" t="s">
        <v>50</v>
      </c>
      <c r="J453" s="1" t="s">
        <v>17</v>
      </c>
      <c r="K453" s="1" t="s">
        <v>49</v>
      </c>
      <c r="L453" s="1" t="s">
        <v>48</v>
      </c>
      <c r="M453" s="1" t="s">
        <v>47</v>
      </c>
      <c r="N453" s="9">
        <v>6336</v>
      </c>
      <c r="O453" s="1" t="s">
        <v>4</v>
      </c>
      <c r="P453" s="8">
        <v>6336</v>
      </c>
      <c r="Q453" s="8">
        <v>0</v>
      </c>
      <c r="R453" s="1" t="s">
        <v>33</v>
      </c>
      <c r="S453" s="7">
        <v>234.58</v>
      </c>
    </row>
    <row r="454" spans="1:19" x14ac:dyDescent="0.2">
      <c r="A454" s="1" t="s">
        <v>1880</v>
      </c>
      <c r="B454" s="1" t="s">
        <v>42</v>
      </c>
      <c r="C454" s="10">
        <v>45358</v>
      </c>
      <c r="D454" s="1" t="s">
        <v>135</v>
      </c>
      <c r="E454" s="1" t="s">
        <v>134</v>
      </c>
      <c r="F454" s="1" t="s">
        <v>1879</v>
      </c>
      <c r="G454" s="1" t="s">
        <v>39</v>
      </c>
      <c r="H454" s="1" t="s">
        <v>38</v>
      </c>
      <c r="I454" s="1" t="s">
        <v>50</v>
      </c>
      <c r="J454" s="1" t="s">
        <v>17</v>
      </c>
      <c r="K454" s="1" t="s">
        <v>49</v>
      </c>
      <c r="L454" s="1" t="s">
        <v>57</v>
      </c>
      <c r="M454" s="1" t="s">
        <v>56</v>
      </c>
      <c r="N454" s="9">
        <v>2700</v>
      </c>
      <c r="O454" s="1" t="s">
        <v>4</v>
      </c>
      <c r="P454" s="8">
        <v>2700</v>
      </c>
      <c r="Q454" s="8">
        <v>0</v>
      </c>
      <c r="R454" s="1" t="s">
        <v>33</v>
      </c>
      <c r="S454" s="7">
        <v>317.73</v>
      </c>
    </row>
    <row r="455" spans="1:19" x14ac:dyDescent="0.2">
      <c r="A455" s="1" t="s">
        <v>1880</v>
      </c>
      <c r="B455" s="1" t="s">
        <v>42</v>
      </c>
      <c r="C455" s="10">
        <v>45358</v>
      </c>
      <c r="D455" s="1" t="s">
        <v>135</v>
      </c>
      <c r="E455" s="1" t="s">
        <v>134</v>
      </c>
      <c r="F455" s="1" t="s">
        <v>1879</v>
      </c>
      <c r="G455" s="1" t="s">
        <v>39</v>
      </c>
      <c r="H455" s="1" t="s">
        <v>38</v>
      </c>
      <c r="I455" s="1" t="s">
        <v>50</v>
      </c>
      <c r="J455" s="1" t="s">
        <v>17</v>
      </c>
      <c r="K455" s="1" t="s">
        <v>49</v>
      </c>
      <c r="L455" s="1" t="s">
        <v>48</v>
      </c>
      <c r="M455" s="1" t="s">
        <v>47</v>
      </c>
      <c r="N455" s="9">
        <v>2592</v>
      </c>
      <c r="O455" s="1" t="s">
        <v>4</v>
      </c>
      <c r="P455" s="8">
        <v>2592</v>
      </c>
      <c r="Q455" s="8">
        <v>0</v>
      </c>
      <c r="R455" s="1" t="s">
        <v>33</v>
      </c>
      <c r="S455" s="7">
        <v>234.58</v>
      </c>
    </row>
    <row r="456" spans="1:19" x14ac:dyDescent="0.2">
      <c r="A456" s="1" t="s">
        <v>1878</v>
      </c>
      <c r="B456" s="1" t="s">
        <v>15</v>
      </c>
      <c r="C456" s="10">
        <v>45358</v>
      </c>
      <c r="D456" s="1" t="s">
        <v>92</v>
      </c>
      <c r="E456" s="1" t="s">
        <v>91</v>
      </c>
      <c r="F456" s="1" t="s">
        <v>1826</v>
      </c>
      <c r="G456" s="1" t="s">
        <v>39</v>
      </c>
      <c r="H456" s="1" t="s">
        <v>38</v>
      </c>
      <c r="I456" s="1" t="s">
        <v>50</v>
      </c>
      <c r="J456" s="1" t="s">
        <v>17</v>
      </c>
      <c r="K456" s="1" t="s">
        <v>49</v>
      </c>
      <c r="L456" s="1" t="s">
        <v>133</v>
      </c>
      <c r="M456" s="1" t="s">
        <v>132</v>
      </c>
      <c r="N456" s="9">
        <v>4320</v>
      </c>
      <c r="O456" s="1" t="s">
        <v>4</v>
      </c>
      <c r="P456" s="8">
        <v>4320</v>
      </c>
      <c r="Q456" s="8">
        <v>0</v>
      </c>
      <c r="R456" s="1" t="s">
        <v>46</v>
      </c>
      <c r="S456" s="7">
        <v>213.97</v>
      </c>
    </row>
    <row r="457" spans="1:19" x14ac:dyDescent="0.2">
      <c r="A457" s="1" t="s">
        <v>1878</v>
      </c>
      <c r="B457" s="1" t="s">
        <v>15</v>
      </c>
      <c r="C457" s="10">
        <v>45358</v>
      </c>
      <c r="D457" s="1" t="s">
        <v>92</v>
      </c>
      <c r="E457" s="1" t="s">
        <v>91</v>
      </c>
      <c r="F457" s="1" t="s">
        <v>1826</v>
      </c>
      <c r="G457" s="1" t="s">
        <v>39</v>
      </c>
      <c r="H457" s="1" t="s">
        <v>38</v>
      </c>
      <c r="I457" s="1" t="s">
        <v>50</v>
      </c>
      <c r="J457" s="1" t="s">
        <v>17</v>
      </c>
      <c r="K457" s="1" t="s">
        <v>49</v>
      </c>
      <c r="L457" s="1" t="s">
        <v>48</v>
      </c>
      <c r="M457" s="1" t="s">
        <v>47</v>
      </c>
      <c r="N457" s="9">
        <v>4320</v>
      </c>
      <c r="O457" s="1" t="s">
        <v>4</v>
      </c>
      <c r="P457" s="8">
        <v>4320</v>
      </c>
      <c r="Q457" s="8">
        <v>0</v>
      </c>
      <c r="R457" s="1" t="s">
        <v>46</v>
      </c>
      <c r="S457" s="7">
        <v>241.77</v>
      </c>
    </row>
    <row r="458" spans="1:19" x14ac:dyDescent="0.2">
      <c r="A458" s="1" t="s">
        <v>1877</v>
      </c>
      <c r="B458" s="1" t="s">
        <v>42</v>
      </c>
      <c r="C458" s="10">
        <v>45358</v>
      </c>
      <c r="D458" s="1" t="s">
        <v>135</v>
      </c>
      <c r="E458" s="1" t="s">
        <v>134</v>
      </c>
      <c r="F458" s="1" t="s">
        <v>1876</v>
      </c>
      <c r="G458" s="1" t="s">
        <v>39</v>
      </c>
      <c r="H458" s="1" t="s">
        <v>38</v>
      </c>
      <c r="I458" s="1" t="s">
        <v>50</v>
      </c>
      <c r="J458" s="1" t="s">
        <v>17</v>
      </c>
      <c r="K458" s="1" t="s">
        <v>49</v>
      </c>
      <c r="L458" s="1" t="s">
        <v>48</v>
      </c>
      <c r="M458" s="1" t="s">
        <v>47</v>
      </c>
      <c r="N458" s="9">
        <v>6336</v>
      </c>
      <c r="O458" s="1" t="s">
        <v>4</v>
      </c>
      <c r="P458" s="8">
        <v>6336</v>
      </c>
      <c r="Q458" s="8">
        <v>0</v>
      </c>
      <c r="R458" s="1" t="s">
        <v>33</v>
      </c>
      <c r="S458" s="7">
        <v>234.58</v>
      </c>
    </row>
    <row r="459" spans="1:19" x14ac:dyDescent="0.2">
      <c r="A459" s="1" t="s">
        <v>1875</v>
      </c>
      <c r="B459" s="1" t="s">
        <v>15</v>
      </c>
      <c r="C459" s="10">
        <v>45358</v>
      </c>
      <c r="D459" s="1" t="s">
        <v>197</v>
      </c>
      <c r="E459" s="1" t="s">
        <v>196</v>
      </c>
      <c r="F459" s="1" t="s">
        <v>1874</v>
      </c>
      <c r="G459" s="1" t="s">
        <v>12</v>
      </c>
      <c r="H459" s="1" t="s">
        <v>11</v>
      </c>
      <c r="I459" s="1" t="s">
        <v>50</v>
      </c>
      <c r="J459" s="1" t="s">
        <v>17</v>
      </c>
      <c r="K459" s="1" t="s">
        <v>16</v>
      </c>
      <c r="L459" s="1" t="s">
        <v>27</v>
      </c>
      <c r="M459" s="1" t="s">
        <v>26</v>
      </c>
      <c r="N459" s="8">
        <v>104.4</v>
      </c>
      <c r="O459" s="1" t="s">
        <v>2</v>
      </c>
      <c r="P459" s="8">
        <v>104.4</v>
      </c>
      <c r="Q459" s="8">
        <v>0</v>
      </c>
      <c r="R459" s="1" t="s">
        <v>195</v>
      </c>
      <c r="S459" s="7">
        <v>10800.72</v>
      </c>
    </row>
    <row r="460" spans="1:19" x14ac:dyDescent="0.2">
      <c r="A460" s="1" t="s">
        <v>1873</v>
      </c>
      <c r="B460" s="1" t="s">
        <v>42</v>
      </c>
      <c r="C460" s="10">
        <v>45358</v>
      </c>
      <c r="D460" s="1" t="s">
        <v>41</v>
      </c>
      <c r="E460" s="1" t="s">
        <v>40</v>
      </c>
      <c r="F460" s="1" t="s">
        <v>1872</v>
      </c>
      <c r="G460" s="1" t="s">
        <v>39</v>
      </c>
      <c r="H460" s="1" t="s">
        <v>38</v>
      </c>
      <c r="I460" s="1" t="s">
        <v>50</v>
      </c>
      <c r="J460" s="1" t="s">
        <v>37</v>
      </c>
      <c r="K460" s="1" t="s">
        <v>36</v>
      </c>
      <c r="L460" s="1" t="s">
        <v>35</v>
      </c>
      <c r="M460" s="1" t="s">
        <v>34</v>
      </c>
      <c r="N460" s="9">
        <v>8064</v>
      </c>
      <c r="O460" s="1" t="s">
        <v>4</v>
      </c>
      <c r="P460" s="8">
        <v>8064</v>
      </c>
      <c r="Q460" s="8">
        <v>0</v>
      </c>
      <c r="R460" s="1" t="s">
        <v>33</v>
      </c>
      <c r="S460" s="7">
        <v>116.04</v>
      </c>
    </row>
    <row r="461" spans="1:19" x14ac:dyDescent="0.2">
      <c r="A461" s="1" t="s">
        <v>1871</v>
      </c>
      <c r="B461" s="1" t="s">
        <v>42</v>
      </c>
      <c r="C461" s="10">
        <v>45358</v>
      </c>
      <c r="D461" s="1" t="s">
        <v>460</v>
      </c>
      <c r="E461" s="1" t="s">
        <v>459</v>
      </c>
      <c r="F461" s="1" t="s">
        <v>1815</v>
      </c>
      <c r="G461" s="1" t="s">
        <v>39</v>
      </c>
      <c r="H461" s="1" t="s">
        <v>38</v>
      </c>
      <c r="I461" s="1" t="s">
        <v>50</v>
      </c>
      <c r="J461" s="1" t="s">
        <v>37</v>
      </c>
      <c r="K461" s="1" t="s">
        <v>36</v>
      </c>
      <c r="L461" s="1" t="s">
        <v>88</v>
      </c>
      <c r="M461" s="1" t="s">
        <v>87</v>
      </c>
      <c r="N461" s="9">
        <v>6336</v>
      </c>
      <c r="O461" s="1" t="s">
        <v>4</v>
      </c>
      <c r="P461" s="8">
        <v>6336</v>
      </c>
      <c r="Q461" s="8">
        <v>0</v>
      </c>
      <c r="R461" s="1" t="s">
        <v>125</v>
      </c>
      <c r="S461" s="7">
        <v>219.44</v>
      </c>
    </row>
    <row r="462" spans="1:19" x14ac:dyDescent="0.2">
      <c r="A462" s="1" t="s">
        <v>1870</v>
      </c>
      <c r="B462" s="1" t="s">
        <v>42</v>
      </c>
      <c r="C462" s="10">
        <v>45358</v>
      </c>
      <c r="D462" s="1" t="s">
        <v>41</v>
      </c>
      <c r="E462" s="1" t="s">
        <v>40</v>
      </c>
      <c r="F462" s="1" t="s">
        <v>1869</v>
      </c>
      <c r="G462" s="1" t="s">
        <v>39</v>
      </c>
      <c r="H462" s="1" t="s">
        <v>38</v>
      </c>
      <c r="I462" s="1" t="s">
        <v>50</v>
      </c>
      <c r="J462" s="1" t="s">
        <v>37</v>
      </c>
      <c r="K462" s="1" t="s">
        <v>36</v>
      </c>
      <c r="L462" s="1" t="s">
        <v>35</v>
      </c>
      <c r="M462" s="1" t="s">
        <v>34</v>
      </c>
      <c r="N462" s="9">
        <v>6336</v>
      </c>
      <c r="O462" s="1" t="s">
        <v>4</v>
      </c>
      <c r="P462" s="8">
        <v>6336</v>
      </c>
      <c r="Q462" s="8">
        <v>0</v>
      </c>
      <c r="R462" s="1" t="s">
        <v>33</v>
      </c>
      <c r="S462" s="7">
        <v>116.04</v>
      </c>
    </row>
    <row r="463" spans="1:19" x14ac:dyDescent="0.2">
      <c r="A463" s="1" t="s">
        <v>1868</v>
      </c>
      <c r="B463" s="1" t="s">
        <v>42</v>
      </c>
      <c r="C463" s="10">
        <v>45358</v>
      </c>
      <c r="D463" s="1" t="s">
        <v>41</v>
      </c>
      <c r="E463" s="1" t="s">
        <v>40</v>
      </c>
      <c r="F463" s="1" t="s">
        <v>1867</v>
      </c>
      <c r="G463" s="1" t="s">
        <v>39</v>
      </c>
      <c r="H463" s="1" t="s">
        <v>38</v>
      </c>
      <c r="I463" s="1" t="s">
        <v>50</v>
      </c>
      <c r="J463" s="1" t="s">
        <v>37</v>
      </c>
      <c r="K463" s="1" t="s">
        <v>36</v>
      </c>
      <c r="L463" s="1" t="s">
        <v>207</v>
      </c>
      <c r="M463" s="1" t="s">
        <v>206</v>
      </c>
      <c r="N463" s="9">
        <v>3960</v>
      </c>
      <c r="O463" s="1" t="s">
        <v>4</v>
      </c>
      <c r="P463" s="8">
        <v>3960</v>
      </c>
      <c r="Q463" s="8">
        <v>0</v>
      </c>
      <c r="R463" s="1" t="s">
        <v>33</v>
      </c>
      <c r="S463" s="7">
        <v>177.05</v>
      </c>
    </row>
    <row r="464" spans="1:19" x14ac:dyDescent="0.2">
      <c r="A464" s="1" t="s">
        <v>1866</v>
      </c>
      <c r="B464" s="1" t="s">
        <v>42</v>
      </c>
      <c r="C464" s="10">
        <v>45358</v>
      </c>
      <c r="D464" s="1" t="s">
        <v>192</v>
      </c>
      <c r="E464" s="1" t="s">
        <v>191</v>
      </c>
      <c r="F464" s="1" t="s">
        <v>1865</v>
      </c>
      <c r="G464" s="1" t="s">
        <v>39</v>
      </c>
      <c r="H464" s="1" t="s">
        <v>38</v>
      </c>
      <c r="I464" s="1" t="s">
        <v>50</v>
      </c>
      <c r="J464" s="1" t="s">
        <v>37</v>
      </c>
      <c r="K464" s="1" t="s">
        <v>36</v>
      </c>
      <c r="L464" s="1" t="s">
        <v>35</v>
      </c>
      <c r="M464" s="1" t="s">
        <v>34</v>
      </c>
      <c r="N464" s="9">
        <v>1728</v>
      </c>
      <c r="O464" s="1" t="s">
        <v>4</v>
      </c>
      <c r="P464" s="8">
        <v>1728</v>
      </c>
      <c r="Q464" s="8">
        <v>0</v>
      </c>
      <c r="R464" s="1" t="s">
        <v>144</v>
      </c>
      <c r="S464" s="7">
        <v>249.53</v>
      </c>
    </row>
    <row r="465" spans="1:19" x14ac:dyDescent="0.2">
      <c r="A465" s="1" t="s">
        <v>1866</v>
      </c>
      <c r="B465" s="1" t="s">
        <v>42</v>
      </c>
      <c r="C465" s="10">
        <v>45358</v>
      </c>
      <c r="D465" s="1" t="s">
        <v>192</v>
      </c>
      <c r="E465" s="1" t="s">
        <v>191</v>
      </c>
      <c r="F465" s="1" t="s">
        <v>1865</v>
      </c>
      <c r="G465" s="1" t="s">
        <v>39</v>
      </c>
      <c r="H465" s="1" t="s">
        <v>38</v>
      </c>
      <c r="I465" s="1" t="s">
        <v>50</v>
      </c>
      <c r="J465" s="1" t="s">
        <v>37</v>
      </c>
      <c r="K465" s="1" t="s">
        <v>36</v>
      </c>
      <c r="L465" s="1" t="s">
        <v>77</v>
      </c>
      <c r="M465" s="1" t="s">
        <v>76</v>
      </c>
      <c r="N465" s="9">
        <v>3528</v>
      </c>
      <c r="O465" s="1" t="s">
        <v>4</v>
      </c>
      <c r="P465" s="8">
        <v>3528</v>
      </c>
      <c r="Q465" s="8">
        <v>0</v>
      </c>
      <c r="R465" s="1" t="s">
        <v>144</v>
      </c>
      <c r="S465" s="7">
        <v>394</v>
      </c>
    </row>
    <row r="466" spans="1:19" x14ac:dyDescent="0.2">
      <c r="A466" s="1" t="s">
        <v>1866</v>
      </c>
      <c r="B466" s="1" t="s">
        <v>42</v>
      </c>
      <c r="C466" s="10">
        <v>45358</v>
      </c>
      <c r="D466" s="1" t="s">
        <v>192</v>
      </c>
      <c r="E466" s="1" t="s">
        <v>191</v>
      </c>
      <c r="F466" s="1" t="s">
        <v>1865</v>
      </c>
      <c r="G466" s="1" t="s">
        <v>39</v>
      </c>
      <c r="H466" s="1" t="s">
        <v>38</v>
      </c>
      <c r="I466" s="1" t="s">
        <v>50</v>
      </c>
      <c r="J466" s="1" t="s">
        <v>37</v>
      </c>
      <c r="K466" s="1" t="s">
        <v>36</v>
      </c>
      <c r="L466" s="1" t="s">
        <v>86</v>
      </c>
      <c r="M466" s="1" t="s">
        <v>85</v>
      </c>
      <c r="N466" s="9">
        <v>792</v>
      </c>
      <c r="O466" s="1" t="s">
        <v>4</v>
      </c>
      <c r="P466" s="8">
        <v>792</v>
      </c>
      <c r="Q466" s="8">
        <v>0</v>
      </c>
      <c r="R466" s="1" t="s">
        <v>144</v>
      </c>
      <c r="S466" s="7">
        <v>208.79</v>
      </c>
    </row>
    <row r="467" spans="1:19" x14ac:dyDescent="0.2">
      <c r="A467" s="1" t="s">
        <v>1864</v>
      </c>
      <c r="B467" s="1" t="s">
        <v>42</v>
      </c>
      <c r="C467" s="10">
        <v>45358</v>
      </c>
      <c r="D467" s="1" t="s">
        <v>205</v>
      </c>
      <c r="E467" s="1" t="s">
        <v>204</v>
      </c>
      <c r="F467" s="1" t="s">
        <v>1863</v>
      </c>
      <c r="G467" s="1" t="s">
        <v>39</v>
      </c>
      <c r="H467" s="1" t="s">
        <v>38</v>
      </c>
      <c r="I467" s="1" t="s">
        <v>50</v>
      </c>
      <c r="J467" s="1" t="s">
        <v>37</v>
      </c>
      <c r="K467" s="1" t="s">
        <v>36</v>
      </c>
      <c r="L467" s="1" t="s">
        <v>86</v>
      </c>
      <c r="M467" s="1" t="s">
        <v>85</v>
      </c>
      <c r="N467" s="9">
        <v>2970</v>
      </c>
      <c r="O467" s="1" t="s">
        <v>4</v>
      </c>
      <c r="P467" s="8">
        <v>2970</v>
      </c>
      <c r="Q467" s="8">
        <v>0</v>
      </c>
      <c r="R467" s="1" t="s">
        <v>144</v>
      </c>
      <c r="S467" s="7">
        <v>132.47</v>
      </c>
    </row>
    <row r="468" spans="1:19" x14ac:dyDescent="0.2">
      <c r="A468" s="1" t="s">
        <v>1864</v>
      </c>
      <c r="B468" s="1" t="s">
        <v>42</v>
      </c>
      <c r="C468" s="10">
        <v>45358</v>
      </c>
      <c r="D468" s="1" t="s">
        <v>205</v>
      </c>
      <c r="E468" s="1" t="s">
        <v>204</v>
      </c>
      <c r="F468" s="1" t="s">
        <v>1863</v>
      </c>
      <c r="G468" s="1" t="s">
        <v>39</v>
      </c>
      <c r="H468" s="1" t="s">
        <v>38</v>
      </c>
      <c r="I468" s="1" t="s">
        <v>50</v>
      </c>
      <c r="J468" s="1" t="s">
        <v>37</v>
      </c>
      <c r="K468" s="1" t="s">
        <v>36</v>
      </c>
      <c r="L468" s="1" t="s">
        <v>35</v>
      </c>
      <c r="M468" s="1" t="s">
        <v>34</v>
      </c>
      <c r="N468" s="9">
        <v>2880</v>
      </c>
      <c r="O468" s="1" t="s">
        <v>4</v>
      </c>
      <c r="P468" s="8">
        <v>2880</v>
      </c>
      <c r="Q468" s="8">
        <v>0</v>
      </c>
      <c r="R468" s="1" t="s">
        <v>144</v>
      </c>
      <c r="S468" s="7">
        <v>158.32</v>
      </c>
    </row>
    <row r="469" spans="1:19" x14ac:dyDescent="0.2">
      <c r="A469" s="1" t="s">
        <v>1864</v>
      </c>
      <c r="B469" s="1" t="s">
        <v>42</v>
      </c>
      <c r="C469" s="10">
        <v>45358</v>
      </c>
      <c r="D469" s="1" t="s">
        <v>205</v>
      </c>
      <c r="E469" s="1" t="s">
        <v>204</v>
      </c>
      <c r="F469" s="1" t="s">
        <v>1863</v>
      </c>
      <c r="G469" s="1" t="s">
        <v>39</v>
      </c>
      <c r="H469" s="1" t="s">
        <v>38</v>
      </c>
      <c r="I469" s="1" t="s">
        <v>50</v>
      </c>
      <c r="J469" s="1" t="s">
        <v>37</v>
      </c>
      <c r="K469" s="1" t="s">
        <v>36</v>
      </c>
      <c r="L469" s="1" t="s">
        <v>75</v>
      </c>
      <c r="M469" s="1" t="s">
        <v>74</v>
      </c>
      <c r="N469" s="9">
        <v>450</v>
      </c>
      <c r="O469" s="1" t="s">
        <v>4</v>
      </c>
      <c r="P469" s="8">
        <v>450</v>
      </c>
      <c r="Q469" s="8">
        <v>0</v>
      </c>
      <c r="R469" s="1" t="s">
        <v>144</v>
      </c>
      <c r="S469" s="7">
        <v>305.64</v>
      </c>
    </row>
    <row r="470" spans="1:19" x14ac:dyDescent="0.2">
      <c r="A470" s="1" t="s">
        <v>1862</v>
      </c>
      <c r="B470" s="1" t="s">
        <v>42</v>
      </c>
      <c r="C470" s="10">
        <v>45358</v>
      </c>
      <c r="D470" s="1" t="s">
        <v>1861</v>
      </c>
      <c r="E470" s="1" t="s">
        <v>1860</v>
      </c>
      <c r="F470" s="1" t="s">
        <v>1815</v>
      </c>
      <c r="G470" s="1" t="s">
        <v>39</v>
      </c>
      <c r="H470" s="1" t="s">
        <v>38</v>
      </c>
      <c r="I470" s="1" t="s">
        <v>0</v>
      </c>
      <c r="J470" s="1" t="s">
        <v>37</v>
      </c>
      <c r="K470" s="1" t="s">
        <v>36</v>
      </c>
      <c r="L470" s="1" t="s">
        <v>35</v>
      </c>
      <c r="M470" s="1" t="s">
        <v>34</v>
      </c>
      <c r="N470" s="9">
        <v>3168</v>
      </c>
      <c r="O470" s="1" t="s">
        <v>4</v>
      </c>
      <c r="P470" s="8">
        <v>3168</v>
      </c>
      <c r="Q470" s="8">
        <v>0</v>
      </c>
      <c r="R470" s="1" t="s">
        <v>125</v>
      </c>
      <c r="S470" s="7">
        <v>222.7</v>
      </c>
    </row>
    <row r="471" spans="1:19" x14ac:dyDescent="0.2">
      <c r="A471" s="1" t="s">
        <v>1862</v>
      </c>
      <c r="B471" s="1" t="s">
        <v>42</v>
      </c>
      <c r="C471" s="10">
        <v>45358</v>
      </c>
      <c r="D471" s="1" t="s">
        <v>1861</v>
      </c>
      <c r="E471" s="1" t="s">
        <v>1860</v>
      </c>
      <c r="F471" s="1" t="s">
        <v>1815</v>
      </c>
      <c r="G471" s="1" t="s">
        <v>39</v>
      </c>
      <c r="H471" s="1" t="s">
        <v>38</v>
      </c>
      <c r="I471" s="1" t="s">
        <v>0</v>
      </c>
      <c r="J471" s="1" t="s">
        <v>37</v>
      </c>
      <c r="K471" s="1" t="s">
        <v>36</v>
      </c>
      <c r="L471" s="1" t="s">
        <v>207</v>
      </c>
      <c r="M471" s="1" t="s">
        <v>206</v>
      </c>
      <c r="N471" s="9">
        <v>1980</v>
      </c>
      <c r="O471" s="1" t="s">
        <v>4</v>
      </c>
      <c r="P471" s="8">
        <v>1980</v>
      </c>
      <c r="Q471" s="8">
        <v>0</v>
      </c>
      <c r="R471" s="1" t="s">
        <v>125</v>
      </c>
      <c r="S471" s="7">
        <v>339.8</v>
      </c>
    </row>
    <row r="472" spans="1:19" x14ac:dyDescent="0.2">
      <c r="A472" s="1" t="s">
        <v>1859</v>
      </c>
      <c r="B472" s="1" t="s">
        <v>15</v>
      </c>
      <c r="C472" s="10">
        <v>45358</v>
      </c>
      <c r="D472" s="1" t="s">
        <v>473</v>
      </c>
      <c r="E472" s="1" t="s">
        <v>472</v>
      </c>
      <c r="F472" s="1" t="s">
        <v>1858</v>
      </c>
      <c r="G472" s="1" t="s">
        <v>12</v>
      </c>
      <c r="H472" s="1" t="s">
        <v>11</v>
      </c>
      <c r="I472" s="1" t="s">
        <v>50</v>
      </c>
      <c r="J472" s="1" t="s">
        <v>9</v>
      </c>
      <c r="K472" s="1" t="s">
        <v>8</v>
      </c>
      <c r="L472" s="1" t="s">
        <v>1857</v>
      </c>
      <c r="M472" s="1" t="s">
        <v>1856</v>
      </c>
      <c r="N472" s="8">
        <v>196.8</v>
      </c>
      <c r="O472" s="1" t="s">
        <v>2</v>
      </c>
      <c r="P472" s="8">
        <v>0</v>
      </c>
      <c r="Q472" s="8">
        <v>196.8</v>
      </c>
      <c r="R472" s="1" t="s">
        <v>46</v>
      </c>
      <c r="S472" s="7">
        <v>4152.7</v>
      </c>
    </row>
    <row r="473" spans="1:19" x14ac:dyDescent="0.2">
      <c r="A473" s="1" t="s">
        <v>1855</v>
      </c>
      <c r="B473" s="1" t="s">
        <v>42</v>
      </c>
      <c r="C473" s="10">
        <v>45358</v>
      </c>
      <c r="D473" s="1" t="s">
        <v>41</v>
      </c>
      <c r="E473" s="1" t="s">
        <v>40</v>
      </c>
      <c r="F473" s="1" t="s">
        <v>1854</v>
      </c>
      <c r="G473" s="1" t="s">
        <v>39</v>
      </c>
      <c r="H473" s="1" t="s">
        <v>38</v>
      </c>
      <c r="I473" s="1" t="s">
        <v>50</v>
      </c>
      <c r="J473" s="1" t="s">
        <v>37</v>
      </c>
      <c r="K473" s="1" t="s">
        <v>36</v>
      </c>
      <c r="L473" s="1" t="s">
        <v>35</v>
      </c>
      <c r="M473" s="1" t="s">
        <v>34</v>
      </c>
      <c r="N473" s="9">
        <v>6336</v>
      </c>
      <c r="O473" s="1" t="s">
        <v>4</v>
      </c>
      <c r="P473" s="8">
        <v>6336</v>
      </c>
      <c r="Q473" s="8">
        <v>0</v>
      </c>
      <c r="R473" s="1" t="s">
        <v>33</v>
      </c>
      <c r="S473" s="7">
        <v>116.04</v>
      </c>
    </row>
    <row r="474" spans="1:19" x14ac:dyDescent="0.2">
      <c r="A474" s="1" t="s">
        <v>1853</v>
      </c>
      <c r="B474" s="1" t="s">
        <v>15</v>
      </c>
      <c r="C474" s="10">
        <v>45358</v>
      </c>
      <c r="D474" s="1" t="s">
        <v>1852</v>
      </c>
      <c r="E474" s="1" t="s">
        <v>1851</v>
      </c>
      <c r="F474" s="1" t="s">
        <v>1850</v>
      </c>
      <c r="G474" s="1" t="s">
        <v>12</v>
      </c>
      <c r="H474" s="1" t="s">
        <v>11</v>
      </c>
      <c r="I474" s="1" t="s">
        <v>50</v>
      </c>
      <c r="J474" s="1" t="s">
        <v>9</v>
      </c>
      <c r="K474" s="1" t="s">
        <v>30</v>
      </c>
      <c r="L474" s="1" t="s">
        <v>223</v>
      </c>
      <c r="M474" s="1" t="s">
        <v>222</v>
      </c>
      <c r="N474" s="8">
        <v>4072.32</v>
      </c>
      <c r="O474" s="1" t="s">
        <v>2</v>
      </c>
      <c r="P474" s="8">
        <v>2617.92</v>
      </c>
      <c r="Q474" s="8">
        <v>1454.4</v>
      </c>
      <c r="R474" s="1" t="s">
        <v>144</v>
      </c>
      <c r="S474" s="7">
        <v>3056.85</v>
      </c>
    </row>
    <row r="475" spans="1:19" x14ac:dyDescent="0.2">
      <c r="A475" s="1" t="s">
        <v>1849</v>
      </c>
      <c r="B475" s="1" t="s">
        <v>42</v>
      </c>
      <c r="C475" s="10">
        <v>45358</v>
      </c>
      <c r="D475" s="1" t="s">
        <v>194</v>
      </c>
      <c r="E475" s="1" t="s">
        <v>193</v>
      </c>
      <c r="F475" s="1" t="s">
        <v>1815</v>
      </c>
      <c r="G475" s="1" t="s">
        <v>39</v>
      </c>
      <c r="H475" s="1" t="s">
        <v>38</v>
      </c>
      <c r="I475" s="1" t="s">
        <v>0</v>
      </c>
      <c r="J475" s="1" t="s">
        <v>37</v>
      </c>
      <c r="K475" s="1" t="s">
        <v>36</v>
      </c>
      <c r="L475" s="1" t="s">
        <v>207</v>
      </c>
      <c r="M475" s="1" t="s">
        <v>206</v>
      </c>
      <c r="N475" s="9">
        <v>4680</v>
      </c>
      <c r="O475" s="1" t="s">
        <v>4</v>
      </c>
      <c r="P475" s="8">
        <v>4680</v>
      </c>
      <c r="Q475" s="8">
        <v>0</v>
      </c>
      <c r="R475" s="1" t="s">
        <v>125</v>
      </c>
      <c r="S475" s="7">
        <v>380.74</v>
      </c>
    </row>
    <row r="476" spans="1:19" x14ac:dyDescent="0.2">
      <c r="A476" s="1" t="s">
        <v>1848</v>
      </c>
      <c r="B476" s="1" t="s">
        <v>42</v>
      </c>
      <c r="C476" s="10">
        <v>45358</v>
      </c>
      <c r="D476" s="1" t="s">
        <v>1639</v>
      </c>
      <c r="E476" s="1" t="s">
        <v>1638</v>
      </c>
      <c r="F476" s="1" t="s">
        <v>1847</v>
      </c>
      <c r="G476" s="1" t="s">
        <v>39</v>
      </c>
      <c r="H476" s="1" t="s">
        <v>38</v>
      </c>
      <c r="I476" s="1" t="s">
        <v>0</v>
      </c>
      <c r="J476" s="1" t="s">
        <v>37</v>
      </c>
      <c r="K476" s="1" t="s">
        <v>36</v>
      </c>
      <c r="L476" s="1" t="s">
        <v>35</v>
      </c>
      <c r="M476" s="1" t="s">
        <v>34</v>
      </c>
      <c r="N476" s="9">
        <v>3168</v>
      </c>
      <c r="O476" s="1" t="s">
        <v>4</v>
      </c>
      <c r="P476" s="8">
        <v>3168</v>
      </c>
      <c r="Q476" s="8">
        <v>0</v>
      </c>
      <c r="R476" s="1" t="s">
        <v>144</v>
      </c>
      <c r="S476" s="7">
        <v>146.07</v>
      </c>
    </row>
    <row r="477" spans="1:19" x14ac:dyDescent="0.2">
      <c r="A477" s="1" t="s">
        <v>1848</v>
      </c>
      <c r="B477" s="1" t="s">
        <v>42</v>
      </c>
      <c r="C477" s="10">
        <v>45358</v>
      </c>
      <c r="D477" s="1" t="s">
        <v>1639</v>
      </c>
      <c r="E477" s="1" t="s">
        <v>1638</v>
      </c>
      <c r="F477" s="1" t="s">
        <v>1847</v>
      </c>
      <c r="G477" s="1" t="s">
        <v>39</v>
      </c>
      <c r="H477" s="1" t="s">
        <v>38</v>
      </c>
      <c r="I477" s="1" t="s">
        <v>0</v>
      </c>
      <c r="J477" s="1" t="s">
        <v>37</v>
      </c>
      <c r="K477" s="1" t="s">
        <v>36</v>
      </c>
      <c r="L477" s="1" t="s">
        <v>207</v>
      </c>
      <c r="M477" s="1" t="s">
        <v>206</v>
      </c>
      <c r="N477" s="9">
        <v>1800</v>
      </c>
      <c r="O477" s="1" t="s">
        <v>4</v>
      </c>
      <c r="P477" s="8">
        <v>1800</v>
      </c>
      <c r="Q477" s="8">
        <v>0</v>
      </c>
      <c r="R477" s="1" t="s">
        <v>144</v>
      </c>
      <c r="S477" s="7">
        <v>222.88</v>
      </c>
    </row>
    <row r="478" spans="1:19" x14ac:dyDescent="0.2">
      <c r="A478" s="1" t="s">
        <v>1846</v>
      </c>
      <c r="B478" s="1" t="s">
        <v>15</v>
      </c>
      <c r="C478" s="10">
        <v>45358</v>
      </c>
      <c r="D478" s="1" t="s">
        <v>627</v>
      </c>
      <c r="E478" s="1" t="s">
        <v>626</v>
      </c>
      <c r="F478" s="1" t="s">
        <v>1726</v>
      </c>
      <c r="G478" s="1" t="s">
        <v>39</v>
      </c>
      <c r="H478" s="1" t="s">
        <v>38</v>
      </c>
      <c r="I478" s="1" t="s">
        <v>50</v>
      </c>
      <c r="J478" s="1" t="s">
        <v>37</v>
      </c>
      <c r="K478" s="1" t="s">
        <v>36</v>
      </c>
      <c r="L478" s="1" t="s">
        <v>86</v>
      </c>
      <c r="M478" s="1" t="s">
        <v>85</v>
      </c>
      <c r="N478" s="9">
        <v>792</v>
      </c>
      <c r="O478" s="1" t="s">
        <v>4</v>
      </c>
      <c r="P478" s="8">
        <v>792</v>
      </c>
      <c r="Q478" s="8">
        <v>0</v>
      </c>
      <c r="R478" s="1" t="s">
        <v>43</v>
      </c>
      <c r="S478" s="7">
        <v>246.22</v>
      </c>
    </row>
    <row r="479" spans="1:19" x14ac:dyDescent="0.2">
      <c r="A479" s="1" t="s">
        <v>1846</v>
      </c>
      <c r="B479" s="1" t="s">
        <v>15</v>
      </c>
      <c r="C479" s="10">
        <v>45358</v>
      </c>
      <c r="D479" s="1" t="s">
        <v>627</v>
      </c>
      <c r="E479" s="1" t="s">
        <v>626</v>
      </c>
      <c r="F479" s="1" t="s">
        <v>1726</v>
      </c>
      <c r="G479" s="1" t="s">
        <v>39</v>
      </c>
      <c r="H479" s="1" t="s">
        <v>38</v>
      </c>
      <c r="I479" s="1" t="s">
        <v>50</v>
      </c>
      <c r="J479" s="1" t="s">
        <v>37</v>
      </c>
      <c r="K479" s="1" t="s">
        <v>36</v>
      </c>
      <c r="L479" s="1" t="s">
        <v>88</v>
      </c>
      <c r="M479" s="1" t="s">
        <v>87</v>
      </c>
      <c r="N479" s="9">
        <v>2880</v>
      </c>
      <c r="O479" s="1" t="s">
        <v>4</v>
      </c>
      <c r="P479" s="8">
        <v>2880</v>
      </c>
      <c r="Q479" s="8">
        <v>0</v>
      </c>
      <c r="R479" s="1" t="s">
        <v>43</v>
      </c>
      <c r="S479" s="7">
        <v>289.98</v>
      </c>
    </row>
    <row r="480" spans="1:19" x14ac:dyDescent="0.2">
      <c r="A480" s="1" t="s">
        <v>1846</v>
      </c>
      <c r="B480" s="1" t="s">
        <v>15</v>
      </c>
      <c r="C480" s="10">
        <v>45358</v>
      </c>
      <c r="D480" s="1" t="s">
        <v>627</v>
      </c>
      <c r="E480" s="1" t="s">
        <v>626</v>
      </c>
      <c r="F480" s="1" t="s">
        <v>1726</v>
      </c>
      <c r="G480" s="1" t="s">
        <v>39</v>
      </c>
      <c r="H480" s="1" t="s">
        <v>38</v>
      </c>
      <c r="I480" s="1" t="s">
        <v>50</v>
      </c>
      <c r="J480" s="1" t="s">
        <v>37</v>
      </c>
      <c r="K480" s="1" t="s">
        <v>36</v>
      </c>
      <c r="L480" s="1" t="s">
        <v>207</v>
      </c>
      <c r="M480" s="1" t="s">
        <v>206</v>
      </c>
      <c r="N480" s="9">
        <v>540</v>
      </c>
      <c r="O480" s="1" t="s">
        <v>4</v>
      </c>
      <c r="P480" s="8">
        <v>540</v>
      </c>
      <c r="Q480" s="8">
        <v>0</v>
      </c>
      <c r="R480" s="1" t="s">
        <v>43</v>
      </c>
      <c r="S480" s="7">
        <v>449.03</v>
      </c>
    </row>
    <row r="481" spans="1:19" x14ac:dyDescent="0.2">
      <c r="A481" s="1" t="s">
        <v>1846</v>
      </c>
      <c r="B481" s="1" t="s">
        <v>15</v>
      </c>
      <c r="C481" s="10">
        <v>45358</v>
      </c>
      <c r="D481" s="1" t="s">
        <v>627</v>
      </c>
      <c r="E481" s="1" t="s">
        <v>626</v>
      </c>
      <c r="F481" s="1" t="s">
        <v>1726</v>
      </c>
      <c r="G481" s="1" t="s">
        <v>39</v>
      </c>
      <c r="H481" s="1" t="s">
        <v>38</v>
      </c>
      <c r="I481" s="1" t="s">
        <v>50</v>
      </c>
      <c r="J481" s="1" t="s">
        <v>37</v>
      </c>
      <c r="K481" s="1" t="s">
        <v>36</v>
      </c>
      <c r="L481" s="1" t="s">
        <v>75</v>
      </c>
      <c r="M481" s="1" t="s">
        <v>74</v>
      </c>
      <c r="N481" s="9">
        <v>900</v>
      </c>
      <c r="O481" s="1" t="s">
        <v>4</v>
      </c>
      <c r="P481" s="8">
        <v>900</v>
      </c>
      <c r="Q481" s="8">
        <v>0</v>
      </c>
      <c r="R481" s="1" t="s">
        <v>43</v>
      </c>
      <c r="S481" s="7">
        <v>568.13</v>
      </c>
    </row>
    <row r="482" spans="1:19" x14ac:dyDescent="0.2">
      <c r="A482" s="1" t="s">
        <v>1845</v>
      </c>
      <c r="B482" s="1" t="s">
        <v>15</v>
      </c>
      <c r="C482" s="10">
        <v>45358</v>
      </c>
      <c r="D482" s="1" t="s">
        <v>1834</v>
      </c>
      <c r="E482" s="1" t="s">
        <v>1833</v>
      </c>
      <c r="F482" s="1" t="s">
        <v>1844</v>
      </c>
      <c r="G482" s="1" t="s">
        <v>12</v>
      </c>
      <c r="H482" s="1" t="s">
        <v>11</v>
      </c>
      <c r="I482" s="1" t="s">
        <v>50</v>
      </c>
      <c r="J482" s="1" t="s">
        <v>17</v>
      </c>
      <c r="K482" s="1" t="s">
        <v>16</v>
      </c>
      <c r="L482" s="1" t="s">
        <v>1843</v>
      </c>
      <c r="M482" s="1" t="s">
        <v>1842</v>
      </c>
      <c r="N482" s="9">
        <v>756</v>
      </c>
      <c r="O482" s="1" t="s">
        <v>2</v>
      </c>
      <c r="P482" s="8">
        <v>0</v>
      </c>
      <c r="Q482" s="8">
        <v>756</v>
      </c>
      <c r="R482" s="1" t="s">
        <v>195</v>
      </c>
      <c r="S482" s="7">
        <v>8807.4500000000007</v>
      </c>
    </row>
    <row r="483" spans="1:19" x14ac:dyDescent="0.2">
      <c r="A483" s="1" t="s">
        <v>1841</v>
      </c>
      <c r="B483" s="1" t="s">
        <v>15</v>
      </c>
      <c r="C483" s="10">
        <v>45358</v>
      </c>
      <c r="D483" s="1" t="s">
        <v>1840</v>
      </c>
      <c r="E483" s="1" t="s">
        <v>1839</v>
      </c>
      <c r="F483" s="1" t="s">
        <v>1838</v>
      </c>
      <c r="G483" s="1" t="s">
        <v>12</v>
      </c>
      <c r="H483" s="1" t="s">
        <v>11</v>
      </c>
      <c r="I483" s="1" t="s">
        <v>50</v>
      </c>
      <c r="J483" s="1" t="s">
        <v>9</v>
      </c>
      <c r="K483" s="1" t="s">
        <v>8</v>
      </c>
      <c r="L483" s="1" t="s">
        <v>1837</v>
      </c>
      <c r="M483" s="1" t="s">
        <v>1836</v>
      </c>
      <c r="N483" s="8">
        <v>98.4</v>
      </c>
      <c r="O483" s="1" t="s">
        <v>2</v>
      </c>
      <c r="P483" s="8">
        <v>98.4</v>
      </c>
      <c r="Q483" s="8">
        <v>0</v>
      </c>
      <c r="R483" s="1" t="s">
        <v>46</v>
      </c>
      <c r="S483" s="7">
        <v>3457.3</v>
      </c>
    </row>
    <row r="484" spans="1:19" x14ac:dyDescent="0.2">
      <c r="A484" s="1" t="s">
        <v>1835</v>
      </c>
      <c r="B484" s="1" t="s">
        <v>15</v>
      </c>
      <c r="C484" s="10">
        <v>45358</v>
      </c>
      <c r="D484" s="1" t="s">
        <v>1834</v>
      </c>
      <c r="E484" s="1" t="s">
        <v>1833</v>
      </c>
      <c r="F484" s="1" t="s">
        <v>1832</v>
      </c>
      <c r="G484" s="1" t="s">
        <v>12</v>
      </c>
      <c r="H484" s="1" t="s">
        <v>11</v>
      </c>
      <c r="I484" s="1" t="s">
        <v>50</v>
      </c>
      <c r="J484" s="1" t="s">
        <v>9</v>
      </c>
      <c r="K484" s="1" t="s">
        <v>30</v>
      </c>
      <c r="L484" s="1" t="s">
        <v>725</v>
      </c>
      <c r="M484" s="1" t="s">
        <v>724</v>
      </c>
      <c r="N484" s="8">
        <v>599.04</v>
      </c>
      <c r="O484" s="1" t="s">
        <v>2</v>
      </c>
      <c r="P484" s="8">
        <v>0</v>
      </c>
      <c r="Q484" s="8">
        <v>599.04</v>
      </c>
      <c r="R484" s="1" t="s">
        <v>195</v>
      </c>
      <c r="S484" s="7">
        <v>4067.54</v>
      </c>
    </row>
    <row r="485" spans="1:19" x14ac:dyDescent="0.2">
      <c r="A485" s="1" t="s">
        <v>1831</v>
      </c>
      <c r="B485" s="1" t="s">
        <v>42</v>
      </c>
      <c r="C485" s="10">
        <v>45358</v>
      </c>
      <c r="D485" s="1" t="s">
        <v>684</v>
      </c>
      <c r="E485" s="1" t="s">
        <v>683</v>
      </c>
      <c r="F485" s="1" t="s">
        <v>1826</v>
      </c>
      <c r="G485" s="1" t="s">
        <v>39</v>
      </c>
      <c r="H485" s="1" t="s">
        <v>38</v>
      </c>
      <c r="I485" s="1" t="s">
        <v>0</v>
      </c>
      <c r="J485" s="1" t="s">
        <v>17</v>
      </c>
      <c r="K485" s="1" t="s">
        <v>49</v>
      </c>
      <c r="L485" s="1" t="s">
        <v>57</v>
      </c>
      <c r="M485" s="1" t="s">
        <v>56</v>
      </c>
      <c r="N485" s="9">
        <v>2160</v>
      </c>
      <c r="O485" s="1" t="s">
        <v>4</v>
      </c>
      <c r="P485" s="8">
        <v>2160</v>
      </c>
      <c r="Q485" s="8">
        <v>0</v>
      </c>
      <c r="R485" s="1" t="s">
        <v>46</v>
      </c>
      <c r="S485" s="7">
        <v>275.01</v>
      </c>
    </row>
    <row r="486" spans="1:19" x14ac:dyDescent="0.2">
      <c r="A486" s="1" t="s">
        <v>1830</v>
      </c>
      <c r="B486" s="1" t="s">
        <v>15</v>
      </c>
      <c r="C486" s="10">
        <v>45358</v>
      </c>
      <c r="D486" s="1" t="s">
        <v>1829</v>
      </c>
      <c r="E486" s="1" t="s">
        <v>1828</v>
      </c>
      <c r="F486" s="1" t="s">
        <v>1826</v>
      </c>
      <c r="G486" s="1" t="s">
        <v>39</v>
      </c>
      <c r="H486" s="1" t="s">
        <v>38</v>
      </c>
      <c r="I486" s="1" t="s">
        <v>50</v>
      </c>
      <c r="J486" s="1" t="s">
        <v>17</v>
      </c>
      <c r="K486" s="1" t="s">
        <v>49</v>
      </c>
      <c r="L486" s="1" t="s">
        <v>57</v>
      </c>
      <c r="M486" s="1" t="s">
        <v>56</v>
      </c>
      <c r="N486" s="9">
        <v>2700</v>
      </c>
      <c r="O486" s="1" t="s">
        <v>4</v>
      </c>
      <c r="P486" s="8">
        <v>2700</v>
      </c>
      <c r="Q486" s="8">
        <v>0</v>
      </c>
      <c r="R486" s="1" t="s">
        <v>46</v>
      </c>
      <c r="S486" s="7">
        <v>506.88</v>
      </c>
    </row>
    <row r="487" spans="1:19" x14ac:dyDescent="0.2">
      <c r="A487" s="1" t="s">
        <v>1830</v>
      </c>
      <c r="B487" s="1" t="s">
        <v>15</v>
      </c>
      <c r="C487" s="10">
        <v>45358</v>
      </c>
      <c r="D487" s="1" t="s">
        <v>1829</v>
      </c>
      <c r="E487" s="1" t="s">
        <v>1828</v>
      </c>
      <c r="F487" s="1" t="s">
        <v>1826</v>
      </c>
      <c r="G487" s="1" t="s">
        <v>39</v>
      </c>
      <c r="H487" s="1" t="s">
        <v>38</v>
      </c>
      <c r="I487" s="1" t="s">
        <v>50</v>
      </c>
      <c r="J487" s="1" t="s">
        <v>17</v>
      </c>
      <c r="K487" s="1" t="s">
        <v>49</v>
      </c>
      <c r="L487" s="1" t="s">
        <v>48</v>
      </c>
      <c r="M487" s="1" t="s">
        <v>47</v>
      </c>
      <c r="N487" s="9">
        <v>1728</v>
      </c>
      <c r="O487" s="1" t="s">
        <v>4</v>
      </c>
      <c r="P487" s="8">
        <v>1728</v>
      </c>
      <c r="Q487" s="8">
        <v>0</v>
      </c>
      <c r="R487" s="1" t="s">
        <v>46</v>
      </c>
      <c r="S487" s="7">
        <v>374.25</v>
      </c>
    </row>
    <row r="488" spans="1:19" x14ac:dyDescent="0.2">
      <c r="A488" s="1" t="s">
        <v>1830</v>
      </c>
      <c r="B488" s="1" t="s">
        <v>15</v>
      </c>
      <c r="C488" s="10">
        <v>45358</v>
      </c>
      <c r="D488" s="1" t="s">
        <v>1829</v>
      </c>
      <c r="E488" s="1" t="s">
        <v>1828</v>
      </c>
      <c r="F488" s="1" t="s">
        <v>1826</v>
      </c>
      <c r="G488" s="1" t="s">
        <v>39</v>
      </c>
      <c r="H488" s="1" t="s">
        <v>38</v>
      </c>
      <c r="I488" s="1" t="s">
        <v>50</v>
      </c>
      <c r="J488" s="1" t="s">
        <v>17</v>
      </c>
      <c r="K488" s="1" t="s">
        <v>49</v>
      </c>
      <c r="L488" s="1" t="s">
        <v>55</v>
      </c>
      <c r="M488" s="1" t="s">
        <v>54</v>
      </c>
      <c r="N488" s="9">
        <v>1980</v>
      </c>
      <c r="O488" s="1" t="s">
        <v>4</v>
      </c>
      <c r="P488" s="8">
        <v>1980</v>
      </c>
      <c r="Q488" s="8">
        <v>0</v>
      </c>
      <c r="R488" s="1" t="s">
        <v>46</v>
      </c>
      <c r="S488" s="7">
        <v>293.51</v>
      </c>
    </row>
    <row r="489" spans="1:19" x14ac:dyDescent="0.2">
      <c r="A489" s="1" t="s">
        <v>1827</v>
      </c>
      <c r="B489" s="1" t="s">
        <v>15</v>
      </c>
      <c r="C489" s="10">
        <v>45358</v>
      </c>
      <c r="D489" s="1" t="s">
        <v>407</v>
      </c>
      <c r="E489" s="1" t="s">
        <v>406</v>
      </c>
      <c r="F489" s="1" t="s">
        <v>1826</v>
      </c>
      <c r="G489" s="1" t="s">
        <v>39</v>
      </c>
      <c r="H489" s="1" t="s">
        <v>38</v>
      </c>
      <c r="I489" s="1" t="s">
        <v>50</v>
      </c>
      <c r="J489" s="1" t="s">
        <v>17</v>
      </c>
      <c r="K489" s="1" t="s">
        <v>49</v>
      </c>
      <c r="L489" s="1" t="s">
        <v>48</v>
      </c>
      <c r="M489" s="1" t="s">
        <v>47</v>
      </c>
      <c r="N489" s="9">
        <v>3456</v>
      </c>
      <c r="O489" s="1" t="s">
        <v>4</v>
      </c>
      <c r="P489" s="8">
        <v>3456</v>
      </c>
      <c r="Q489" s="8">
        <v>0</v>
      </c>
      <c r="R489" s="1" t="s">
        <v>144</v>
      </c>
      <c r="S489" s="7">
        <v>374.25</v>
      </c>
    </row>
    <row r="490" spans="1:19" x14ac:dyDescent="0.2">
      <c r="A490" s="1" t="s">
        <v>1827</v>
      </c>
      <c r="B490" s="1" t="s">
        <v>15</v>
      </c>
      <c r="C490" s="10">
        <v>45358</v>
      </c>
      <c r="D490" s="1" t="s">
        <v>407</v>
      </c>
      <c r="E490" s="1" t="s">
        <v>406</v>
      </c>
      <c r="F490" s="1" t="s">
        <v>1826</v>
      </c>
      <c r="G490" s="1" t="s">
        <v>39</v>
      </c>
      <c r="H490" s="1" t="s">
        <v>38</v>
      </c>
      <c r="I490" s="1" t="s">
        <v>50</v>
      </c>
      <c r="J490" s="1" t="s">
        <v>17</v>
      </c>
      <c r="K490" s="1" t="s">
        <v>49</v>
      </c>
      <c r="L490" s="1" t="s">
        <v>57</v>
      </c>
      <c r="M490" s="1" t="s">
        <v>56</v>
      </c>
      <c r="N490" s="9">
        <v>2160</v>
      </c>
      <c r="O490" s="1" t="s">
        <v>4</v>
      </c>
      <c r="P490" s="8">
        <v>2160</v>
      </c>
      <c r="Q490" s="8">
        <v>0</v>
      </c>
      <c r="R490" s="1" t="s">
        <v>144</v>
      </c>
      <c r="S490" s="7">
        <v>506.88</v>
      </c>
    </row>
    <row r="491" spans="1:19" x14ac:dyDescent="0.2">
      <c r="A491" s="1" t="s">
        <v>1825</v>
      </c>
      <c r="B491" s="1" t="s">
        <v>15</v>
      </c>
      <c r="C491" s="10">
        <v>45358</v>
      </c>
      <c r="D491" s="1" t="s">
        <v>127</v>
      </c>
      <c r="E491" s="1" t="s">
        <v>126</v>
      </c>
      <c r="F491" s="1" t="s">
        <v>1815</v>
      </c>
      <c r="G491" s="1" t="s">
        <v>39</v>
      </c>
      <c r="H491" s="1" t="s">
        <v>38</v>
      </c>
      <c r="I491" s="1" t="s">
        <v>50</v>
      </c>
      <c r="J491" s="1" t="s">
        <v>37</v>
      </c>
      <c r="K491" s="1" t="s">
        <v>36</v>
      </c>
      <c r="L491" s="1" t="s">
        <v>88</v>
      </c>
      <c r="M491" s="1" t="s">
        <v>87</v>
      </c>
      <c r="N491" s="9">
        <v>6336</v>
      </c>
      <c r="O491" s="1" t="s">
        <v>4</v>
      </c>
      <c r="P491" s="8">
        <v>6336</v>
      </c>
      <c r="Q491" s="8">
        <v>0</v>
      </c>
      <c r="R491" s="1" t="s">
        <v>125</v>
      </c>
      <c r="S491" s="7">
        <v>263.33</v>
      </c>
    </row>
    <row r="492" spans="1:19" x14ac:dyDescent="0.2">
      <c r="A492" s="1" t="s">
        <v>1824</v>
      </c>
      <c r="B492" s="1" t="s">
        <v>42</v>
      </c>
      <c r="C492" s="10">
        <v>45358</v>
      </c>
      <c r="D492" s="1" t="s">
        <v>135</v>
      </c>
      <c r="E492" s="1" t="s">
        <v>134</v>
      </c>
      <c r="F492" s="1" t="s">
        <v>1822</v>
      </c>
      <c r="G492" s="1" t="s">
        <v>39</v>
      </c>
      <c r="H492" s="1" t="s">
        <v>38</v>
      </c>
      <c r="I492" s="1" t="s">
        <v>50</v>
      </c>
      <c r="J492" s="1" t="s">
        <v>17</v>
      </c>
      <c r="K492" s="1" t="s">
        <v>49</v>
      </c>
      <c r="L492" s="1" t="s">
        <v>133</v>
      </c>
      <c r="M492" s="1" t="s">
        <v>132</v>
      </c>
      <c r="N492" s="9">
        <v>2304</v>
      </c>
      <c r="O492" s="1" t="s">
        <v>4</v>
      </c>
      <c r="P492" s="8">
        <v>2304</v>
      </c>
      <c r="Q492" s="8">
        <v>0</v>
      </c>
      <c r="R492" s="1" t="s">
        <v>33</v>
      </c>
      <c r="S492" s="7">
        <v>207.61</v>
      </c>
    </row>
    <row r="493" spans="1:19" x14ac:dyDescent="0.2">
      <c r="A493" s="1" t="s">
        <v>1824</v>
      </c>
      <c r="B493" s="1" t="s">
        <v>42</v>
      </c>
      <c r="C493" s="10">
        <v>45358</v>
      </c>
      <c r="D493" s="1" t="s">
        <v>135</v>
      </c>
      <c r="E493" s="1" t="s">
        <v>134</v>
      </c>
      <c r="F493" s="1" t="s">
        <v>1822</v>
      </c>
      <c r="G493" s="1" t="s">
        <v>39</v>
      </c>
      <c r="H493" s="1" t="s">
        <v>38</v>
      </c>
      <c r="I493" s="1" t="s">
        <v>50</v>
      </c>
      <c r="J493" s="1" t="s">
        <v>17</v>
      </c>
      <c r="K493" s="1" t="s">
        <v>49</v>
      </c>
      <c r="L493" s="1" t="s">
        <v>57</v>
      </c>
      <c r="M493" s="1" t="s">
        <v>56</v>
      </c>
      <c r="N493" s="9">
        <v>1620</v>
      </c>
      <c r="O493" s="1" t="s">
        <v>4</v>
      </c>
      <c r="P493" s="8">
        <v>1620</v>
      </c>
      <c r="Q493" s="8">
        <v>0</v>
      </c>
      <c r="R493" s="1" t="s">
        <v>33</v>
      </c>
      <c r="S493" s="7">
        <v>317.73</v>
      </c>
    </row>
    <row r="494" spans="1:19" x14ac:dyDescent="0.2">
      <c r="A494" s="1" t="s">
        <v>1824</v>
      </c>
      <c r="B494" s="1" t="s">
        <v>42</v>
      </c>
      <c r="C494" s="10">
        <v>45358</v>
      </c>
      <c r="D494" s="1" t="s">
        <v>135</v>
      </c>
      <c r="E494" s="1" t="s">
        <v>134</v>
      </c>
      <c r="F494" s="1" t="s">
        <v>1822</v>
      </c>
      <c r="G494" s="1" t="s">
        <v>39</v>
      </c>
      <c r="H494" s="1" t="s">
        <v>38</v>
      </c>
      <c r="I494" s="1" t="s">
        <v>50</v>
      </c>
      <c r="J494" s="1" t="s">
        <v>17</v>
      </c>
      <c r="K494" s="1" t="s">
        <v>49</v>
      </c>
      <c r="L494" s="1" t="s">
        <v>57</v>
      </c>
      <c r="M494" s="1" t="s">
        <v>56</v>
      </c>
      <c r="N494" s="9">
        <v>75</v>
      </c>
      <c r="O494" s="1" t="s">
        <v>4</v>
      </c>
      <c r="P494" s="8">
        <v>75</v>
      </c>
      <c r="Q494" s="8">
        <v>0</v>
      </c>
      <c r="R494" s="1" t="s">
        <v>33</v>
      </c>
      <c r="S494" s="7">
        <v>317.73</v>
      </c>
    </row>
    <row r="495" spans="1:19" x14ac:dyDescent="0.2">
      <c r="A495" s="1" t="s">
        <v>1823</v>
      </c>
      <c r="B495" s="1" t="s">
        <v>42</v>
      </c>
      <c r="C495" s="10">
        <v>45358</v>
      </c>
      <c r="D495" s="1" t="s">
        <v>135</v>
      </c>
      <c r="E495" s="1" t="s">
        <v>134</v>
      </c>
      <c r="F495" s="1" t="s">
        <v>1822</v>
      </c>
      <c r="G495" s="1" t="s">
        <v>39</v>
      </c>
      <c r="H495" s="1" t="s">
        <v>38</v>
      </c>
      <c r="I495" s="1" t="s">
        <v>50</v>
      </c>
      <c r="J495" s="1" t="s">
        <v>17</v>
      </c>
      <c r="K495" s="1" t="s">
        <v>49</v>
      </c>
      <c r="L495" s="1" t="s">
        <v>57</v>
      </c>
      <c r="M495" s="1" t="s">
        <v>56</v>
      </c>
      <c r="N495" s="9">
        <v>15</v>
      </c>
      <c r="O495" s="1" t="s">
        <v>4</v>
      </c>
      <c r="P495" s="8">
        <v>15</v>
      </c>
      <c r="Q495" s="8">
        <v>0</v>
      </c>
      <c r="R495" s="1" t="s">
        <v>33</v>
      </c>
      <c r="S495" s="7">
        <v>226.95</v>
      </c>
    </row>
    <row r="496" spans="1:19" x14ac:dyDescent="0.2">
      <c r="A496" s="1" t="s">
        <v>1823</v>
      </c>
      <c r="B496" s="1" t="s">
        <v>42</v>
      </c>
      <c r="C496" s="10">
        <v>45358</v>
      </c>
      <c r="D496" s="1" t="s">
        <v>135</v>
      </c>
      <c r="E496" s="1" t="s">
        <v>134</v>
      </c>
      <c r="F496" s="1" t="s">
        <v>1822</v>
      </c>
      <c r="G496" s="1" t="s">
        <v>39</v>
      </c>
      <c r="H496" s="1" t="s">
        <v>38</v>
      </c>
      <c r="I496" s="1" t="s">
        <v>50</v>
      </c>
      <c r="J496" s="1" t="s">
        <v>17</v>
      </c>
      <c r="K496" s="1" t="s">
        <v>49</v>
      </c>
      <c r="L496" s="1" t="s">
        <v>57</v>
      </c>
      <c r="M496" s="1" t="s">
        <v>56</v>
      </c>
      <c r="N496" s="9">
        <v>1170</v>
      </c>
      <c r="O496" s="1" t="s">
        <v>4</v>
      </c>
      <c r="P496" s="8">
        <v>1170</v>
      </c>
      <c r="Q496" s="8">
        <v>0</v>
      </c>
      <c r="R496" s="1" t="s">
        <v>33</v>
      </c>
      <c r="S496" s="7">
        <v>226.95</v>
      </c>
    </row>
    <row r="497" spans="1:19" x14ac:dyDescent="0.2">
      <c r="A497" s="1" t="s">
        <v>1821</v>
      </c>
      <c r="B497" s="1" t="s">
        <v>42</v>
      </c>
      <c r="C497" s="10">
        <v>45358</v>
      </c>
      <c r="D497" s="1" t="s">
        <v>530</v>
      </c>
      <c r="E497" s="1" t="s">
        <v>529</v>
      </c>
      <c r="F497" s="1" t="s">
        <v>1815</v>
      </c>
      <c r="G497" s="1" t="s">
        <v>39</v>
      </c>
      <c r="H497" s="1" t="s">
        <v>38</v>
      </c>
      <c r="I497" s="1" t="s">
        <v>50</v>
      </c>
      <c r="J497" s="1" t="s">
        <v>17</v>
      </c>
      <c r="K497" s="1" t="s">
        <v>49</v>
      </c>
      <c r="L497" s="1" t="s">
        <v>57</v>
      </c>
      <c r="M497" s="1" t="s">
        <v>56</v>
      </c>
      <c r="N497" s="9">
        <v>47</v>
      </c>
      <c r="O497" s="1" t="s">
        <v>4</v>
      </c>
      <c r="P497" s="8">
        <v>47</v>
      </c>
      <c r="Q497" s="8">
        <v>0</v>
      </c>
      <c r="R497" s="1" t="s">
        <v>93</v>
      </c>
      <c r="S497" s="7">
        <v>401.84</v>
      </c>
    </row>
    <row r="498" spans="1:19" x14ac:dyDescent="0.2">
      <c r="A498" s="1" t="s">
        <v>1821</v>
      </c>
      <c r="B498" s="1" t="s">
        <v>42</v>
      </c>
      <c r="C498" s="10">
        <v>45358</v>
      </c>
      <c r="D498" s="1" t="s">
        <v>530</v>
      </c>
      <c r="E498" s="1" t="s">
        <v>529</v>
      </c>
      <c r="F498" s="1" t="s">
        <v>1815</v>
      </c>
      <c r="G498" s="1" t="s">
        <v>39</v>
      </c>
      <c r="H498" s="1" t="s">
        <v>38</v>
      </c>
      <c r="I498" s="1" t="s">
        <v>50</v>
      </c>
      <c r="J498" s="1" t="s">
        <v>17</v>
      </c>
      <c r="K498" s="1" t="s">
        <v>49</v>
      </c>
      <c r="L498" s="1" t="s">
        <v>48</v>
      </c>
      <c r="M498" s="1" t="s">
        <v>47</v>
      </c>
      <c r="N498" s="9">
        <v>3456</v>
      </c>
      <c r="O498" s="1" t="s">
        <v>4</v>
      </c>
      <c r="P498" s="8">
        <v>3456</v>
      </c>
      <c r="Q498" s="8">
        <v>0</v>
      </c>
      <c r="R498" s="1" t="s">
        <v>93</v>
      </c>
      <c r="S498" s="7">
        <v>296.67</v>
      </c>
    </row>
    <row r="499" spans="1:19" x14ac:dyDescent="0.2">
      <c r="A499" s="1" t="s">
        <v>1821</v>
      </c>
      <c r="B499" s="1" t="s">
        <v>42</v>
      </c>
      <c r="C499" s="10">
        <v>45358</v>
      </c>
      <c r="D499" s="1" t="s">
        <v>530</v>
      </c>
      <c r="E499" s="1" t="s">
        <v>529</v>
      </c>
      <c r="F499" s="1" t="s">
        <v>1815</v>
      </c>
      <c r="G499" s="1" t="s">
        <v>39</v>
      </c>
      <c r="H499" s="1" t="s">
        <v>38</v>
      </c>
      <c r="I499" s="1" t="s">
        <v>50</v>
      </c>
      <c r="J499" s="1" t="s">
        <v>17</v>
      </c>
      <c r="K499" s="1" t="s">
        <v>49</v>
      </c>
      <c r="L499" s="1" t="s">
        <v>57</v>
      </c>
      <c r="M499" s="1" t="s">
        <v>56</v>
      </c>
      <c r="N499" s="9">
        <v>1890</v>
      </c>
      <c r="O499" s="1" t="s">
        <v>4</v>
      </c>
      <c r="P499" s="8">
        <v>1890</v>
      </c>
      <c r="Q499" s="8">
        <v>0</v>
      </c>
      <c r="R499" s="1" t="s">
        <v>93</v>
      </c>
      <c r="S499" s="7">
        <v>401.84</v>
      </c>
    </row>
    <row r="500" spans="1:19" x14ac:dyDescent="0.2">
      <c r="A500" s="1" t="s">
        <v>1820</v>
      </c>
      <c r="B500" s="1" t="s">
        <v>42</v>
      </c>
      <c r="C500" s="10">
        <v>45358</v>
      </c>
      <c r="D500" s="1" t="s">
        <v>530</v>
      </c>
      <c r="E500" s="1" t="s">
        <v>529</v>
      </c>
      <c r="F500" s="1" t="s">
        <v>1815</v>
      </c>
      <c r="G500" s="1" t="s">
        <v>39</v>
      </c>
      <c r="H500" s="1" t="s">
        <v>38</v>
      </c>
      <c r="I500" s="1" t="s">
        <v>50</v>
      </c>
      <c r="J500" s="1" t="s">
        <v>17</v>
      </c>
      <c r="K500" s="1" t="s">
        <v>49</v>
      </c>
      <c r="L500" s="1" t="s">
        <v>57</v>
      </c>
      <c r="M500" s="1" t="s">
        <v>56</v>
      </c>
      <c r="N500" s="9">
        <v>43</v>
      </c>
      <c r="O500" s="1" t="s">
        <v>4</v>
      </c>
      <c r="P500" s="8">
        <v>43</v>
      </c>
      <c r="Q500" s="8">
        <v>0</v>
      </c>
      <c r="R500" s="1" t="s">
        <v>93</v>
      </c>
      <c r="S500" s="7">
        <v>401.84</v>
      </c>
    </row>
    <row r="501" spans="1:19" x14ac:dyDescent="0.2">
      <c r="A501" s="1" t="s">
        <v>1820</v>
      </c>
      <c r="B501" s="1" t="s">
        <v>42</v>
      </c>
      <c r="C501" s="10">
        <v>45358</v>
      </c>
      <c r="D501" s="1" t="s">
        <v>530</v>
      </c>
      <c r="E501" s="1" t="s">
        <v>529</v>
      </c>
      <c r="F501" s="1" t="s">
        <v>1815</v>
      </c>
      <c r="G501" s="1" t="s">
        <v>39</v>
      </c>
      <c r="H501" s="1" t="s">
        <v>38</v>
      </c>
      <c r="I501" s="1" t="s">
        <v>50</v>
      </c>
      <c r="J501" s="1" t="s">
        <v>17</v>
      </c>
      <c r="K501" s="1" t="s">
        <v>49</v>
      </c>
      <c r="L501" s="1" t="s">
        <v>57</v>
      </c>
      <c r="M501" s="1" t="s">
        <v>56</v>
      </c>
      <c r="N501" s="9">
        <v>180</v>
      </c>
      <c r="O501" s="1" t="s">
        <v>4</v>
      </c>
      <c r="P501" s="8">
        <v>180</v>
      </c>
      <c r="Q501" s="8">
        <v>0</v>
      </c>
      <c r="R501" s="1" t="s">
        <v>93</v>
      </c>
      <c r="S501" s="7">
        <v>401.84</v>
      </c>
    </row>
    <row r="502" spans="1:19" x14ac:dyDescent="0.2">
      <c r="A502" s="1" t="s">
        <v>1819</v>
      </c>
      <c r="B502" s="1" t="s">
        <v>42</v>
      </c>
      <c r="C502" s="10">
        <v>45358</v>
      </c>
      <c r="D502" s="1" t="s">
        <v>533</v>
      </c>
      <c r="E502" s="1" t="s">
        <v>532</v>
      </c>
      <c r="F502" s="1" t="s">
        <v>1815</v>
      </c>
      <c r="G502" s="1" t="s">
        <v>39</v>
      </c>
      <c r="H502" s="1" t="s">
        <v>38</v>
      </c>
      <c r="I502" s="1" t="s">
        <v>50</v>
      </c>
      <c r="J502" s="1" t="s">
        <v>17</v>
      </c>
      <c r="K502" s="1" t="s">
        <v>49</v>
      </c>
      <c r="L502" s="1" t="s">
        <v>48</v>
      </c>
      <c r="M502" s="1" t="s">
        <v>47</v>
      </c>
      <c r="N502" s="9">
        <v>7200</v>
      </c>
      <c r="O502" s="1" t="s">
        <v>4</v>
      </c>
      <c r="P502" s="8">
        <v>7200</v>
      </c>
      <c r="Q502" s="8">
        <v>0</v>
      </c>
      <c r="R502" s="1" t="s">
        <v>93</v>
      </c>
      <c r="S502" s="7">
        <v>257.20999999999998</v>
      </c>
    </row>
    <row r="503" spans="1:19" x14ac:dyDescent="0.2">
      <c r="A503" s="1" t="s">
        <v>1818</v>
      </c>
      <c r="B503" s="1" t="s">
        <v>15</v>
      </c>
      <c r="C503" s="10">
        <v>45358</v>
      </c>
      <c r="D503" s="1" t="s">
        <v>97</v>
      </c>
      <c r="E503" s="1" t="s">
        <v>96</v>
      </c>
      <c r="F503" s="1" t="s">
        <v>1815</v>
      </c>
      <c r="G503" s="1" t="s">
        <v>39</v>
      </c>
      <c r="H503" s="1" t="s">
        <v>38</v>
      </c>
      <c r="I503" s="1" t="s">
        <v>50</v>
      </c>
      <c r="J503" s="1" t="s">
        <v>17</v>
      </c>
      <c r="K503" s="1" t="s">
        <v>49</v>
      </c>
      <c r="L503" s="1" t="s">
        <v>48</v>
      </c>
      <c r="M503" s="1" t="s">
        <v>47</v>
      </c>
      <c r="N503" s="9">
        <v>5760</v>
      </c>
      <c r="O503" s="1" t="s">
        <v>4</v>
      </c>
      <c r="P503" s="8">
        <v>5760</v>
      </c>
      <c r="Q503" s="8">
        <v>0</v>
      </c>
      <c r="R503" s="1" t="s">
        <v>93</v>
      </c>
      <c r="S503" s="7">
        <v>337.82</v>
      </c>
    </row>
    <row r="504" spans="1:19" x14ac:dyDescent="0.2">
      <c r="A504" s="1" t="s">
        <v>1817</v>
      </c>
      <c r="B504" s="1" t="s">
        <v>42</v>
      </c>
      <c r="C504" s="10">
        <v>45358</v>
      </c>
      <c r="D504" s="1" t="s">
        <v>95</v>
      </c>
      <c r="E504" s="1" t="s">
        <v>94</v>
      </c>
      <c r="F504" s="1" t="s">
        <v>1815</v>
      </c>
      <c r="G504" s="1" t="s">
        <v>39</v>
      </c>
      <c r="H504" s="1" t="s">
        <v>38</v>
      </c>
      <c r="I504" s="1" t="s">
        <v>0</v>
      </c>
      <c r="J504" s="1" t="s">
        <v>17</v>
      </c>
      <c r="K504" s="1" t="s">
        <v>49</v>
      </c>
      <c r="L504" s="1" t="s">
        <v>133</v>
      </c>
      <c r="M504" s="1" t="s">
        <v>132</v>
      </c>
      <c r="N504" s="9">
        <v>2880</v>
      </c>
      <c r="O504" s="1" t="s">
        <v>4</v>
      </c>
      <c r="P504" s="8">
        <v>2880</v>
      </c>
      <c r="Q504" s="8">
        <v>0</v>
      </c>
      <c r="R504" s="1" t="s">
        <v>93</v>
      </c>
      <c r="S504" s="7">
        <v>149.28</v>
      </c>
    </row>
    <row r="505" spans="1:19" x14ac:dyDescent="0.2">
      <c r="A505" s="1" t="s">
        <v>1817</v>
      </c>
      <c r="B505" s="1" t="s">
        <v>42</v>
      </c>
      <c r="C505" s="10">
        <v>45358</v>
      </c>
      <c r="D505" s="1" t="s">
        <v>95</v>
      </c>
      <c r="E505" s="1" t="s">
        <v>94</v>
      </c>
      <c r="F505" s="1" t="s">
        <v>1815</v>
      </c>
      <c r="G505" s="1" t="s">
        <v>39</v>
      </c>
      <c r="H505" s="1" t="s">
        <v>38</v>
      </c>
      <c r="I505" s="1" t="s">
        <v>0</v>
      </c>
      <c r="J505" s="1" t="s">
        <v>17</v>
      </c>
      <c r="K505" s="1" t="s">
        <v>49</v>
      </c>
      <c r="L505" s="1" t="s">
        <v>57</v>
      </c>
      <c r="M505" s="1" t="s">
        <v>56</v>
      </c>
      <c r="N505" s="9">
        <v>2700</v>
      </c>
      <c r="O505" s="1" t="s">
        <v>4</v>
      </c>
      <c r="P505" s="8">
        <v>2700</v>
      </c>
      <c r="Q505" s="8">
        <v>0</v>
      </c>
      <c r="R505" s="1" t="s">
        <v>93</v>
      </c>
      <c r="S505" s="7">
        <v>228.46</v>
      </c>
    </row>
    <row r="506" spans="1:19" x14ac:dyDescent="0.2">
      <c r="A506" s="1" t="s">
        <v>1816</v>
      </c>
      <c r="B506" s="1" t="s">
        <v>42</v>
      </c>
      <c r="C506" s="10">
        <v>45358</v>
      </c>
      <c r="D506" s="1" t="s">
        <v>95</v>
      </c>
      <c r="E506" s="1" t="s">
        <v>94</v>
      </c>
      <c r="F506" s="1" t="s">
        <v>1815</v>
      </c>
      <c r="G506" s="1" t="s">
        <v>39</v>
      </c>
      <c r="H506" s="1" t="s">
        <v>38</v>
      </c>
      <c r="I506" s="1" t="s">
        <v>0</v>
      </c>
      <c r="J506" s="1" t="s">
        <v>17</v>
      </c>
      <c r="K506" s="1" t="s">
        <v>49</v>
      </c>
      <c r="L506" s="1" t="s">
        <v>55</v>
      </c>
      <c r="M506" s="1" t="s">
        <v>54</v>
      </c>
      <c r="N506" s="9">
        <v>3960</v>
      </c>
      <c r="O506" s="1" t="s">
        <v>4</v>
      </c>
      <c r="P506" s="8">
        <v>3960</v>
      </c>
      <c r="Q506" s="8">
        <v>0</v>
      </c>
      <c r="R506" s="1" t="s">
        <v>93</v>
      </c>
      <c r="S506" s="7">
        <v>132.29</v>
      </c>
    </row>
    <row r="507" spans="1:19" x14ac:dyDescent="0.2">
      <c r="A507" s="1" t="s">
        <v>1816</v>
      </c>
      <c r="B507" s="1" t="s">
        <v>42</v>
      </c>
      <c r="C507" s="10">
        <v>45358</v>
      </c>
      <c r="D507" s="1" t="s">
        <v>95</v>
      </c>
      <c r="E507" s="1" t="s">
        <v>94</v>
      </c>
      <c r="F507" s="1" t="s">
        <v>1815</v>
      </c>
      <c r="G507" s="1" t="s">
        <v>39</v>
      </c>
      <c r="H507" s="1" t="s">
        <v>38</v>
      </c>
      <c r="I507" s="1" t="s">
        <v>0</v>
      </c>
      <c r="J507" s="1" t="s">
        <v>17</v>
      </c>
      <c r="K507" s="1" t="s">
        <v>49</v>
      </c>
      <c r="L507" s="1" t="s">
        <v>57</v>
      </c>
      <c r="M507" s="1" t="s">
        <v>56</v>
      </c>
      <c r="N507" s="9">
        <v>2700</v>
      </c>
      <c r="O507" s="1" t="s">
        <v>4</v>
      </c>
      <c r="P507" s="8">
        <v>2700</v>
      </c>
      <c r="Q507" s="8">
        <v>0</v>
      </c>
      <c r="R507" s="1" t="s">
        <v>93</v>
      </c>
      <c r="S507" s="7">
        <v>228.46</v>
      </c>
    </row>
    <row r="508" spans="1:19" x14ac:dyDescent="0.2">
      <c r="A508" s="1" t="s">
        <v>1814</v>
      </c>
      <c r="B508" s="1" t="s">
        <v>42</v>
      </c>
      <c r="C508" s="10">
        <v>45358</v>
      </c>
      <c r="D508" s="1" t="s">
        <v>41</v>
      </c>
      <c r="E508" s="1" t="s">
        <v>40</v>
      </c>
      <c r="F508" s="1" t="s">
        <v>1813</v>
      </c>
      <c r="G508" s="1" t="s">
        <v>39</v>
      </c>
      <c r="H508" s="1" t="s">
        <v>38</v>
      </c>
      <c r="I508" s="1" t="s">
        <v>50</v>
      </c>
      <c r="J508" s="1" t="s">
        <v>37</v>
      </c>
      <c r="K508" s="1" t="s">
        <v>36</v>
      </c>
      <c r="L508" s="1" t="s">
        <v>35</v>
      </c>
      <c r="M508" s="1" t="s">
        <v>34</v>
      </c>
      <c r="N508" s="9">
        <v>6624</v>
      </c>
      <c r="O508" s="1" t="s">
        <v>4</v>
      </c>
      <c r="P508" s="8">
        <v>6624</v>
      </c>
      <c r="Q508" s="8">
        <v>0</v>
      </c>
      <c r="R508" s="1" t="s">
        <v>33</v>
      </c>
      <c r="S508" s="7">
        <v>116.04</v>
      </c>
    </row>
    <row r="509" spans="1:19" x14ac:dyDescent="0.2">
      <c r="A509" s="1" t="s">
        <v>1812</v>
      </c>
      <c r="B509" s="1" t="s">
        <v>42</v>
      </c>
      <c r="C509" s="10">
        <v>45358</v>
      </c>
      <c r="D509" s="1" t="s">
        <v>41</v>
      </c>
      <c r="E509" s="1" t="s">
        <v>40</v>
      </c>
      <c r="F509" s="1" t="s">
        <v>1811</v>
      </c>
      <c r="G509" s="1" t="s">
        <v>39</v>
      </c>
      <c r="H509" s="1" t="s">
        <v>38</v>
      </c>
      <c r="I509" s="1" t="s">
        <v>50</v>
      </c>
      <c r="J509" s="1" t="s">
        <v>37</v>
      </c>
      <c r="K509" s="1" t="s">
        <v>36</v>
      </c>
      <c r="L509" s="1" t="s">
        <v>35</v>
      </c>
      <c r="M509" s="1" t="s">
        <v>34</v>
      </c>
      <c r="N509" s="9">
        <v>6336</v>
      </c>
      <c r="O509" s="1" t="s">
        <v>4</v>
      </c>
      <c r="P509" s="8">
        <v>6336</v>
      </c>
      <c r="Q509" s="8">
        <v>0</v>
      </c>
      <c r="R509" s="1" t="s">
        <v>33</v>
      </c>
      <c r="S509" s="7">
        <v>116.04</v>
      </c>
    </row>
    <row r="510" spans="1:19" x14ac:dyDescent="0.2">
      <c r="A510" s="1" t="s">
        <v>1810</v>
      </c>
      <c r="B510" s="1" t="s">
        <v>42</v>
      </c>
      <c r="C510" s="10">
        <v>45358</v>
      </c>
      <c r="D510" s="1" t="s">
        <v>41</v>
      </c>
      <c r="E510" s="1" t="s">
        <v>40</v>
      </c>
      <c r="F510" s="1" t="s">
        <v>1809</v>
      </c>
      <c r="G510" s="1" t="s">
        <v>39</v>
      </c>
      <c r="H510" s="1" t="s">
        <v>38</v>
      </c>
      <c r="I510" s="1" t="s">
        <v>50</v>
      </c>
      <c r="J510" s="1" t="s">
        <v>37</v>
      </c>
      <c r="K510" s="1" t="s">
        <v>36</v>
      </c>
      <c r="L510" s="1" t="s">
        <v>86</v>
      </c>
      <c r="M510" s="1" t="s">
        <v>85</v>
      </c>
      <c r="N510" s="9">
        <v>3960</v>
      </c>
      <c r="O510" s="1" t="s">
        <v>4</v>
      </c>
      <c r="P510" s="8">
        <v>3960</v>
      </c>
      <c r="Q510" s="8">
        <v>0</v>
      </c>
      <c r="R510" s="1" t="s">
        <v>33</v>
      </c>
      <c r="S510" s="7">
        <v>97.09</v>
      </c>
    </row>
    <row r="511" spans="1:19" x14ac:dyDescent="0.2">
      <c r="A511" s="1" t="s">
        <v>1810</v>
      </c>
      <c r="B511" s="1" t="s">
        <v>42</v>
      </c>
      <c r="C511" s="10">
        <v>45358</v>
      </c>
      <c r="D511" s="1" t="s">
        <v>41</v>
      </c>
      <c r="E511" s="1" t="s">
        <v>40</v>
      </c>
      <c r="F511" s="1" t="s">
        <v>1809</v>
      </c>
      <c r="G511" s="1" t="s">
        <v>39</v>
      </c>
      <c r="H511" s="1" t="s">
        <v>38</v>
      </c>
      <c r="I511" s="1" t="s">
        <v>50</v>
      </c>
      <c r="J511" s="1" t="s">
        <v>37</v>
      </c>
      <c r="K511" s="1" t="s">
        <v>36</v>
      </c>
      <c r="L511" s="1" t="s">
        <v>35</v>
      </c>
      <c r="M511" s="1" t="s">
        <v>34</v>
      </c>
      <c r="N511" s="9">
        <v>3456</v>
      </c>
      <c r="O511" s="1" t="s">
        <v>4</v>
      </c>
      <c r="P511" s="8">
        <v>3456</v>
      </c>
      <c r="Q511" s="8">
        <v>0</v>
      </c>
      <c r="R511" s="1" t="s">
        <v>33</v>
      </c>
      <c r="S511" s="7">
        <v>116.04</v>
      </c>
    </row>
    <row r="512" spans="1:19" x14ac:dyDescent="0.2">
      <c r="A512" s="1" t="s">
        <v>1808</v>
      </c>
      <c r="B512" s="1" t="s">
        <v>42</v>
      </c>
      <c r="C512" s="10">
        <v>45358</v>
      </c>
      <c r="D512" s="1" t="s">
        <v>192</v>
      </c>
      <c r="E512" s="1" t="s">
        <v>191</v>
      </c>
      <c r="F512" s="1" t="s">
        <v>1807</v>
      </c>
      <c r="G512" s="1" t="s">
        <v>39</v>
      </c>
      <c r="H512" s="1" t="s">
        <v>38</v>
      </c>
      <c r="I512" s="1" t="s">
        <v>50</v>
      </c>
      <c r="J512" s="1" t="s">
        <v>37</v>
      </c>
      <c r="K512" s="1" t="s">
        <v>36</v>
      </c>
      <c r="L512" s="1" t="s">
        <v>207</v>
      </c>
      <c r="M512" s="1" t="s">
        <v>206</v>
      </c>
      <c r="N512" s="9">
        <v>7920</v>
      </c>
      <c r="O512" s="1" t="s">
        <v>4</v>
      </c>
      <c r="P512" s="8">
        <v>7920</v>
      </c>
      <c r="Q512" s="8">
        <v>0</v>
      </c>
      <c r="R512" s="1" t="s">
        <v>144</v>
      </c>
      <c r="S512" s="7">
        <v>380.74</v>
      </c>
    </row>
    <row r="513" spans="1:19" x14ac:dyDescent="0.2">
      <c r="A513" s="1" t="s">
        <v>1806</v>
      </c>
      <c r="B513" s="1" t="s">
        <v>15</v>
      </c>
      <c r="C513" s="10">
        <v>45359</v>
      </c>
      <c r="D513" s="1" t="s">
        <v>1593</v>
      </c>
      <c r="E513" s="1" t="s">
        <v>1592</v>
      </c>
      <c r="F513" s="1" t="s">
        <v>1805</v>
      </c>
      <c r="G513" s="1" t="s">
        <v>12</v>
      </c>
      <c r="H513" s="1" t="s">
        <v>11</v>
      </c>
      <c r="I513" s="1" t="s">
        <v>50</v>
      </c>
      <c r="J513" s="1" t="s">
        <v>17</v>
      </c>
      <c r="K513" s="1" t="s">
        <v>16</v>
      </c>
      <c r="L513" s="1" t="s">
        <v>558</v>
      </c>
      <c r="M513" s="1" t="s">
        <v>557</v>
      </c>
      <c r="N513" s="9">
        <v>252</v>
      </c>
      <c r="O513" s="1" t="s">
        <v>2</v>
      </c>
      <c r="P513" s="8">
        <v>252</v>
      </c>
      <c r="Q513" s="8">
        <v>0</v>
      </c>
      <c r="R513" s="1" t="s">
        <v>195</v>
      </c>
      <c r="S513" s="7">
        <v>14915.38</v>
      </c>
    </row>
    <row r="514" spans="1:19" x14ac:dyDescent="0.2">
      <c r="A514" s="1" t="s">
        <v>1804</v>
      </c>
      <c r="B514" s="1" t="s">
        <v>42</v>
      </c>
      <c r="C514" s="10">
        <v>45359</v>
      </c>
      <c r="D514" s="1" t="s">
        <v>760</v>
      </c>
      <c r="E514" s="1" t="s">
        <v>759</v>
      </c>
      <c r="F514" s="1" t="s">
        <v>1803</v>
      </c>
      <c r="G514" s="1" t="s">
        <v>12</v>
      </c>
      <c r="H514" s="1" t="s">
        <v>11</v>
      </c>
      <c r="I514" s="1" t="s">
        <v>0</v>
      </c>
      <c r="J514" s="1" t="s">
        <v>17</v>
      </c>
      <c r="K514" s="1" t="s">
        <v>16</v>
      </c>
      <c r="L514" s="1" t="s">
        <v>104</v>
      </c>
      <c r="M514" s="1" t="s">
        <v>103</v>
      </c>
      <c r="N514" s="8">
        <v>29.58</v>
      </c>
      <c r="O514" s="1" t="s">
        <v>2</v>
      </c>
      <c r="P514" s="8">
        <v>0</v>
      </c>
      <c r="Q514" s="8">
        <v>29.58</v>
      </c>
      <c r="R514" s="1" t="s">
        <v>43</v>
      </c>
      <c r="S514" s="7">
        <v>3596.55</v>
      </c>
    </row>
    <row r="515" spans="1:19" x14ac:dyDescent="0.2">
      <c r="A515" s="1" t="s">
        <v>1800</v>
      </c>
      <c r="B515" s="1" t="s">
        <v>42</v>
      </c>
      <c r="C515" s="10">
        <v>45359</v>
      </c>
      <c r="D515" s="1" t="s">
        <v>1797</v>
      </c>
      <c r="E515" s="1" t="s">
        <v>1796</v>
      </c>
      <c r="F515" s="1" t="s">
        <v>1799</v>
      </c>
      <c r="G515" s="1" t="s">
        <v>39</v>
      </c>
      <c r="H515" s="1" t="s">
        <v>38</v>
      </c>
      <c r="I515" s="1" t="s">
        <v>0</v>
      </c>
      <c r="J515" s="1" t="s">
        <v>9</v>
      </c>
      <c r="K515" s="1" t="s">
        <v>30</v>
      </c>
      <c r="L515" s="1" t="s">
        <v>1385</v>
      </c>
      <c r="M515" s="1" t="s">
        <v>1384</v>
      </c>
      <c r="N515" s="8">
        <v>193.92</v>
      </c>
      <c r="O515" s="1" t="s">
        <v>2</v>
      </c>
      <c r="P515" s="8">
        <v>193.92</v>
      </c>
      <c r="Q515" s="8">
        <v>0</v>
      </c>
      <c r="R515" s="1" t="s">
        <v>195</v>
      </c>
      <c r="S515" s="7">
        <v>2468.69</v>
      </c>
    </row>
    <row r="516" spans="1:19" x14ac:dyDescent="0.2">
      <c r="A516" s="1" t="s">
        <v>1800</v>
      </c>
      <c r="B516" s="1" t="s">
        <v>42</v>
      </c>
      <c r="C516" s="10">
        <v>45359</v>
      </c>
      <c r="D516" s="1" t="s">
        <v>1797</v>
      </c>
      <c r="E516" s="1" t="s">
        <v>1796</v>
      </c>
      <c r="F516" s="1" t="s">
        <v>1799</v>
      </c>
      <c r="G516" s="1" t="s">
        <v>39</v>
      </c>
      <c r="H516" s="1" t="s">
        <v>38</v>
      </c>
      <c r="I516" s="1" t="s">
        <v>0</v>
      </c>
      <c r="J516" s="1" t="s">
        <v>9</v>
      </c>
      <c r="K516" s="1" t="s">
        <v>30</v>
      </c>
      <c r="L516" s="1" t="s">
        <v>1802</v>
      </c>
      <c r="M516" s="1" t="s">
        <v>1801</v>
      </c>
      <c r="N516" s="8">
        <v>193.92</v>
      </c>
      <c r="O516" s="1" t="s">
        <v>2</v>
      </c>
      <c r="P516" s="8">
        <v>193.92</v>
      </c>
      <c r="Q516" s="8">
        <v>0</v>
      </c>
      <c r="R516" s="1" t="s">
        <v>195</v>
      </c>
      <c r="S516" s="7">
        <v>2468.6799999999998</v>
      </c>
    </row>
    <row r="517" spans="1:19" x14ac:dyDescent="0.2">
      <c r="A517" s="1" t="s">
        <v>1800</v>
      </c>
      <c r="B517" s="1" t="s">
        <v>42</v>
      </c>
      <c r="C517" s="10">
        <v>45359</v>
      </c>
      <c r="D517" s="1" t="s">
        <v>1797</v>
      </c>
      <c r="E517" s="1" t="s">
        <v>1796</v>
      </c>
      <c r="F517" s="1" t="s">
        <v>1799</v>
      </c>
      <c r="G517" s="1" t="s">
        <v>39</v>
      </c>
      <c r="H517" s="1" t="s">
        <v>38</v>
      </c>
      <c r="I517" s="1" t="s">
        <v>0</v>
      </c>
      <c r="J517" s="1" t="s">
        <v>9</v>
      </c>
      <c r="K517" s="1" t="s">
        <v>30</v>
      </c>
      <c r="L517" s="1" t="s">
        <v>1518</v>
      </c>
      <c r="M517" s="1" t="s">
        <v>1517</v>
      </c>
      <c r="N517" s="8">
        <v>193.92</v>
      </c>
      <c r="O517" s="1" t="s">
        <v>2</v>
      </c>
      <c r="P517" s="8">
        <v>193.92</v>
      </c>
      <c r="Q517" s="8">
        <v>0</v>
      </c>
      <c r="R517" s="1" t="s">
        <v>195</v>
      </c>
      <c r="S517" s="7">
        <v>2468.6799999999998</v>
      </c>
    </row>
    <row r="518" spans="1:19" x14ac:dyDescent="0.2">
      <c r="A518" s="1" t="s">
        <v>1800</v>
      </c>
      <c r="B518" s="1" t="s">
        <v>42</v>
      </c>
      <c r="C518" s="10">
        <v>45359</v>
      </c>
      <c r="D518" s="1" t="s">
        <v>1797</v>
      </c>
      <c r="E518" s="1" t="s">
        <v>1796</v>
      </c>
      <c r="F518" s="1" t="s">
        <v>1799</v>
      </c>
      <c r="G518" s="1" t="s">
        <v>39</v>
      </c>
      <c r="H518" s="1" t="s">
        <v>38</v>
      </c>
      <c r="I518" s="1" t="s">
        <v>0</v>
      </c>
      <c r="J518" s="1" t="s">
        <v>9</v>
      </c>
      <c r="K518" s="1" t="s">
        <v>30</v>
      </c>
      <c r="L518" s="1" t="s">
        <v>800</v>
      </c>
      <c r="M518" s="1" t="s">
        <v>799</v>
      </c>
      <c r="N518" s="8">
        <v>193.92</v>
      </c>
      <c r="O518" s="1" t="s">
        <v>2</v>
      </c>
      <c r="P518" s="8">
        <v>193.92</v>
      </c>
      <c r="Q518" s="8">
        <v>0</v>
      </c>
      <c r="R518" s="1" t="s">
        <v>195</v>
      </c>
      <c r="S518" s="7">
        <v>2468.69</v>
      </c>
    </row>
    <row r="519" spans="1:19" x14ac:dyDescent="0.2">
      <c r="A519" s="1" t="s">
        <v>1800</v>
      </c>
      <c r="B519" s="1" t="s">
        <v>42</v>
      </c>
      <c r="C519" s="10">
        <v>45359</v>
      </c>
      <c r="D519" s="1" t="s">
        <v>1797</v>
      </c>
      <c r="E519" s="1" t="s">
        <v>1796</v>
      </c>
      <c r="F519" s="1" t="s">
        <v>1799</v>
      </c>
      <c r="G519" s="1" t="s">
        <v>39</v>
      </c>
      <c r="H519" s="1" t="s">
        <v>38</v>
      </c>
      <c r="I519" s="1" t="s">
        <v>0</v>
      </c>
      <c r="J519" s="1" t="s">
        <v>9</v>
      </c>
      <c r="K519" s="1" t="s">
        <v>30</v>
      </c>
      <c r="L519" s="1" t="s">
        <v>517</v>
      </c>
      <c r="M519" s="1" t="s">
        <v>516</v>
      </c>
      <c r="N519" s="8">
        <v>193.92</v>
      </c>
      <c r="O519" s="1" t="s">
        <v>2</v>
      </c>
      <c r="P519" s="8">
        <v>193.92</v>
      </c>
      <c r="Q519" s="8">
        <v>0</v>
      </c>
      <c r="R519" s="1" t="s">
        <v>195</v>
      </c>
      <c r="S519" s="7">
        <v>2697.31</v>
      </c>
    </row>
    <row r="520" spans="1:19" x14ac:dyDescent="0.2">
      <c r="A520" s="1" t="s">
        <v>1798</v>
      </c>
      <c r="B520" s="1" t="s">
        <v>42</v>
      </c>
      <c r="C520" s="10">
        <v>45359</v>
      </c>
      <c r="D520" s="1" t="s">
        <v>1797</v>
      </c>
      <c r="E520" s="1" t="s">
        <v>1796</v>
      </c>
      <c r="F520" s="1" t="s">
        <v>1795</v>
      </c>
      <c r="G520" s="1" t="s">
        <v>39</v>
      </c>
      <c r="H520" s="1" t="s">
        <v>38</v>
      </c>
      <c r="I520" s="1" t="s">
        <v>0</v>
      </c>
      <c r="J520" s="1" t="s">
        <v>9</v>
      </c>
      <c r="K520" s="1" t="s">
        <v>30</v>
      </c>
      <c r="L520" s="1" t="s">
        <v>812</v>
      </c>
      <c r="M520" s="1" t="s">
        <v>811</v>
      </c>
      <c r="N520" s="8">
        <v>290.88</v>
      </c>
      <c r="O520" s="1" t="s">
        <v>2</v>
      </c>
      <c r="P520" s="8">
        <v>290.88</v>
      </c>
      <c r="Q520" s="8">
        <v>0</v>
      </c>
      <c r="R520" s="1" t="s">
        <v>195</v>
      </c>
      <c r="S520" s="7">
        <v>2744.87</v>
      </c>
    </row>
    <row r="521" spans="1:19" x14ac:dyDescent="0.2">
      <c r="A521" s="1" t="s">
        <v>1798</v>
      </c>
      <c r="B521" s="1" t="s">
        <v>42</v>
      </c>
      <c r="C521" s="10">
        <v>45359</v>
      </c>
      <c r="D521" s="1" t="s">
        <v>1797</v>
      </c>
      <c r="E521" s="1" t="s">
        <v>1796</v>
      </c>
      <c r="F521" s="1" t="s">
        <v>1795</v>
      </c>
      <c r="G521" s="1" t="s">
        <v>39</v>
      </c>
      <c r="H521" s="1" t="s">
        <v>38</v>
      </c>
      <c r="I521" s="1" t="s">
        <v>0</v>
      </c>
      <c r="J521" s="1" t="s">
        <v>9</v>
      </c>
      <c r="K521" s="1" t="s">
        <v>30</v>
      </c>
      <c r="L521" s="1" t="s">
        <v>804</v>
      </c>
      <c r="M521" s="1" t="s">
        <v>803</v>
      </c>
      <c r="N521" s="8">
        <v>290.88</v>
      </c>
      <c r="O521" s="1" t="s">
        <v>2</v>
      </c>
      <c r="P521" s="8">
        <v>290.88</v>
      </c>
      <c r="Q521" s="8">
        <v>0</v>
      </c>
      <c r="R521" s="1" t="s">
        <v>195</v>
      </c>
      <c r="S521" s="7">
        <v>2744.87</v>
      </c>
    </row>
    <row r="522" spans="1:19" x14ac:dyDescent="0.2">
      <c r="A522" s="1" t="s">
        <v>1798</v>
      </c>
      <c r="B522" s="1" t="s">
        <v>42</v>
      </c>
      <c r="C522" s="10">
        <v>45359</v>
      </c>
      <c r="D522" s="1" t="s">
        <v>1797</v>
      </c>
      <c r="E522" s="1" t="s">
        <v>1796</v>
      </c>
      <c r="F522" s="1" t="s">
        <v>1795</v>
      </c>
      <c r="G522" s="1" t="s">
        <v>39</v>
      </c>
      <c r="H522" s="1" t="s">
        <v>38</v>
      </c>
      <c r="I522" s="1" t="s">
        <v>0</v>
      </c>
      <c r="J522" s="1" t="s">
        <v>9</v>
      </c>
      <c r="K522" s="1" t="s">
        <v>30</v>
      </c>
      <c r="L522" s="1" t="s">
        <v>623</v>
      </c>
      <c r="M522" s="1" t="s">
        <v>622</v>
      </c>
      <c r="N522" s="8">
        <v>290.88</v>
      </c>
      <c r="O522" s="1" t="s">
        <v>2</v>
      </c>
      <c r="P522" s="8">
        <v>290.88</v>
      </c>
      <c r="Q522" s="8">
        <v>0</v>
      </c>
      <c r="R522" s="1" t="s">
        <v>195</v>
      </c>
      <c r="S522" s="7">
        <v>2744.87</v>
      </c>
    </row>
    <row r="523" spans="1:19" x14ac:dyDescent="0.2">
      <c r="A523" s="1" t="s">
        <v>1798</v>
      </c>
      <c r="B523" s="1" t="s">
        <v>42</v>
      </c>
      <c r="C523" s="10">
        <v>45359</v>
      </c>
      <c r="D523" s="1" t="s">
        <v>1797</v>
      </c>
      <c r="E523" s="1" t="s">
        <v>1796</v>
      </c>
      <c r="F523" s="1" t="s">
        <v>1795</v>
      </c>
      <c r="G523" s="1" t="s">
        <v>39</v>
      </c>
      <c r="H523" s="1" t="s">
        <v>38</v>
      </c>
      <c r="I523" s="1" t="s">
        <v>0</v>
      </c>
      <c r="J523" s="1" t="s">
        <v>9</v>
      </c>
      <c r="K523" s="1" t="s">
        <v>30</v>
      </c>
      <c r="L523" s="1" t="s">
        <v>73</v>
      </c>
      <c r="M523" s="1" t="s">
        <v>72</v>
      </c>
      <c r="N523" s="8">
        <v>193.92</v>
      </c>
      <c r="O523" s="1" t="s">
        <v>2</v>
      </c>
      <c r="P523" s="8">
        <v>193.92</v>
      </c>
      <c r="Q523" s="8">
        <v>0</v>
      </c>
      <c r="R523" s="1" t="s">
        <v>195</v>
      </c>
      <c r="S523" s="7">
        <v>2744.87</v>
      </c>
    </row>
    <row r="524" spans="1:19" x14ac:dyDescent="0.2">
      <c r="A524" s="1" t="s">
        <v>1794</v>
      </c>
      <c r="B524" s="1" t="s">
        <v>42</v>
      </c>
      <c r="C524" s="10">
        <v>45359</v>
      </c>
      <c r="D524" s="1" t="s">
        <v>1290</v>
      </c>
      <c r="E524" s="1" t="s">
        <v>1289</v>
      </c>
      <c r="F524" s="1" t="s">
        <v>1738</v>
      </c>
      <c r="G524" s="1" t="s">
        <v>39</v>
      </c>
      <c r="H524" s="1" t="s">
        <v>38</v>
      </c>
      <c r="I524" s="1" t="s">
        <v>50</v>
      </c>
      <c r="J524" s="1" t="s">
        <v>37</v>
      </c>
      <c r="K524" s="1" t="s">
        <v>36</v>
      </c>
      <c r="L524" s="1" t="s">
        <v>35</v>
      </c>
      <c r="M524" s="1" t="s">
        <v>34</v>
      </c>
      <c r="N524" s="9">
        <v>12672</v>
      </c>
      <c r="O524" s="1" t="s">
        <v>4</v>
      </c>
      <c r="P524" s="8">
        <v>12672</v>
      </c>
      <c r="Q524" s="8">
        <v>0</v>
      </c>
      <c r="R524" s="1" t="s">
        <v>33</v>
      </c>
      <c r="S524" s="7">
        <v>260.27</v>
      </c>
    </row>
    <row r="525" spans="1:19" x14ac:dyDescent="0.2">
      <c r="A525" s="1" t="s">
        <v>1793</v>
      </c>
      <c r="B525" s="1" t="s">
        <v>42</v>
      </c>
      <c r="C525" s="10">
        <v>45359</v>
      </c>
      <c r="D525" s="1" t="s">
        <v>41</v>
      </c>
      <c r="E525" s="1" t="s">
        <v>40</v>
      </c>
      <c r="F525" s="1" t="s">
        <v>1792</v>
      </c>
      <c r="G525" s="1" t="s">
        <v>39</v>
      </c>
      <c r="H525" s="1" t="s">
        <v>38</v>
      </c>
      <c r="I525" s="1" t="s">
        <v>50</v>
      </c>
      <c r="J525" s="1" t="s">
        <v>37</v>
      </c>
      <c r="K525" s="1" t="s">
        <v>36</v>
      </c>
      <c r="L525" s="1" t="s">
        <v>35</v>
      </c>
      <c r="M525" s="1" t="s">
        <v>34</v>
      </c>
      <c r="N525" s="9">
        <v>6336</v>
      </c>
      <c r="O525" s="1" t="s">
        <v>4</v>
      </c>
      <c r="P525" s="8">
        <v>6336</v>
      </c>
      <c r="Q525" s="8">
        <v>0</v>
      </c>
      <c r="R525" s="1" t="s">
        <v>33</v>
      </c>
      <c r="S525" s="7">
        <v>116.04</v>
      </c>
    </row>
    <row r="526" spans="1:19" x14ac:dyDescent="0.2">
      <c r="A526" s="1" t="s">
        <v>1787</v>
      </c>
      <c r="B526" s="1" t="s">
        <v>42</v>
      </c>
      <c r="C526" s="10">
        <v>45359</v>
      </c>
      <c r="D526" s="1" t="s">
        <v>1324</v>
      </c>
      <c r="E526" s="1" t="s">
        <v>1323</v>
      </c>
      <c r="F526" s="1" t="s">
        <v>1786</v>
      </c>
      <c r="G526" s="1" t="s">
        <v>12</v>
      </c>
      <c r="H526" s="1" t="s">
        <v>11</v>
      </c>
      <c r="I526" s="1" t="s">
        <v>0</v>
      </c>
      <c r="J526" s="1" t="s">
        <v>17</v>
      </c>
      <c r="K526" s="1" t="s">
        <v>16</v>
      </c>
      <c r="L526" s="1" t="s">
        <v>369</v>
      </c>
      <c r="M526" s="1" t="s">
        <v>368</v>
      </c>
      <c r="N526" s="9">
        <v>1368</v>
      </c>
      <c r="O526" s="1" t="s">
        <v>2</v>
      </c>
      <c r="P526" s="8">
        <v>1368</v>
      </c>
      <c r="Q526" s="8">
        <v>0</v>
      </c>
      <c r="R526" s="1" t="s">
        <v>195</v>
      </c>
      <c r="S526" s="7">
        <v>11161.37</v>
      </c>
    </row>
    <row r="527" spans="1:19" x14ac:dyDescent="0.2">
      <c r="A527" s="1" t="s">
        <v>1787</v>
      </c>
      <c r="B527" s="1" t="s">
        <v>42</v>
      </c>
      <c r="C527" s="10">
        <v>45359</v>
      </c>
      <c r="D527" s="1" t="s">
        <v>1324</v>
      </c>
      <c r="E527" s="1" t="s">
        <v>1323</v>
      </c>
      <c r="F527" s="1" t="s">
        <v>1786</v>
      </c>
      <c r="G527" s="1" t="s">
        <v>12</v>
      </c>
      <c r="H527" s="1" t="s">
        <v>11</v>
      </c>
      <c r="I527" s="1" t="s">
        <v>0</v>
      </c>
      <c r="J527" s="1" t="s">
        <v>17</v>
      </c>
      <c r="K527" s="1" t="s">
        <v>16</v>
      </c>
      <c r="L527" s="1" t="s">
        <v>1789</v>
      </c>
      <c r="M527" s="1" t="s">
        <v>1788</v>
      </c>
      <c r="N527" s="8">
        <v>291.60000000000002</v>
      </c>
      <c r="O527" s="1" t="s">
        <v>2</v>
      </c>
      <c r="P527" s="8">
        <v>291.60000000000002</v>
      </c>
      <c r="Q527" s="8">
        <v>0</v>
      </c>
      <c r="R527" s="1" t="s">
        <v>195</v>
      </c>
      <c r="S527" s="7">
        <v>12406.21</v>
      </c>
    </row>
    <row r="528" spans="1:19" x14ac:dyDescent="0.2">
      <c r="A528" s="1" t="s">
        <v>1787</v>
      </c>
      <c r="B528" s="1" t="s">
        <v>42</v>
      </c>
      <c r="C528" s="10">
        <v>45359</v>
      </c>
      <c r="D528" s="1" t="s">
        <v>1324</v>
      </c>
      <c r="E528" s="1" t="s">
        <v>1323</v>
      </c>
      <c r="F528" s="1" t="s">
        <v>1786</v>
      </c>
      <c r="G528" s="1" t="s">
        <v>12</v>
      </c>
      <c r="H528" s="1" t="s">
        <v>11</v>
      </c>
      <c r="I528" s="1" t="s">
        <v>0</v>
      </c>
      <c r="J528" s="1" t="s">
        <v>17</v>
      </c>
      <c r="K528" s="1" t="s">
        <v>16</v>
      </c>
      <c r="L528" s="1" t="s">
        <v>742</v>
      </c>
      <c r="M528" s="1" t="s">
        <v>741</v>
      </c>
      <c r="N528" s="8">
        <v>365.4</v>
      </c>
      <c r="O528" s="1" t="s">
        <v>2</v>
      </c>
      <c r="P528" s="8">
        <v>365.4</v>
      </c>
      <c r="Q528" s="8">
        <v>0</v>
      </c>
      <c r="R528" s="1" t="s">
        <v>195</v>
      </c>
      <c r="S528" s="7">
        <v>5997.18</v>
      </c>
    </row>
    <row r="529" spans="1:19" x14ac:dyDescent="0.2">
      <c r="A529" s="1" t="s">
        <v>1787</v>
      </c>
      <c r="B529" s="1" t="s">
        <v>42</v>
      </c>
      <c r="C529" s="10">
        <v>45359</v>
      </c>
      <c r="D529" s="1" t="s">
        <v>1324</v>
      </c>
      <c r="E529" s="1" t="s">
        <v>1323</v>
      </c>
      <c r="F529" s="1" t="s">
        <v>1786</v>
      </c>
      <c r="G529" s="1" t="s">
        <v>12</v>
      </c>
      <c r="H529" s="1" t="s">
        <v>11</v>
      </c>
      <c r="I529" s="1" t="s">
        <v>0</v>
      </c>
      <c r="J529" s="1" t="s">
        <v>17</v>
      </c>
      <c r="K529" s="1" t="s">
        <v>16</v>
      </c>
      <c r="L529" s="1" t="s">
        <v>609</v>
      </c>
      <c r="M529" s="1" t="s">
        <v>608</v>
      </c>
      <c r="N529" s="8">
        <v>417.6</v>
      </c>
      <c r="O529" s="1" t="s">
        <v>2</v>
      </c>
      <c r="P529" s="8">
        <v>417.6</v>
      </c>
      <c r="Q529" s="8">
        <v>0</v>
      </c>
      <c r="R529" s="1" t="s">
        <v>195</v>
      </c>
      <c r="S529" s="7">
        <v>5997.18</v>
      </c>
    </row>
    <row r="530" spans="1:19" x14ac:dyDescent="0.2">
      <c r="A530" s="1" t="s">
        <v>1787</v>
      </c>
      <c r="B530" s="1" t="s">
        <v>42</v>
      </c>
      <c r="C530" s="10">
        <v>45359</v>
      </c>
      <c r="D530" s="1" t="s">
        <v>1324</v>
      </c>
      <c r="E530" s="1" t="s">
        <v>1323</v>
      </c>
      <c r="F530" s="1" t="s">
        <v>1786</v>
      </c>
      <c r="G530" s="1" t="s">
        <v>12</v>
      </c>
      <c r="H530" s="1" t="s">
        <v>11</v>
      </c>
      <c r="I530" s="1" t="s">
        <v>0</v>
      </c>
      <c r="J530" s="1" t="s">
        <v>17</v>
      </c>
      <c r="K530" s="1" t="s">
        <v>16</v>
      </c>
      <c r="L530" s="1" t="s">
        <v>607</v>
      </c>
      <c r="M530" s="1" t="s">
        <v>606</v>
      </c>
      <c r="N530" s="8">
        <v>417.6</v>
      </c>
      <c r="O530" s="1" t="s">
        <v>2</v>
      </c>
      <c r="P530" s="8">
        <v>417.6</v>
      </c>
      <c r="Q530" s="8">
        <v>0</v>
      </c>
      <c r="R530" s="1" t="s">
        <v>195</v>
      </c>
      <c r="S530" s="7">
        <v>5997.18</v>
      </c>
    </row>
    <row r="531" spans="1:19" x14ac:dyDescent="0.2">
      <c r="A531" s="1" t="s">
        <v>1787</v>
      </c>
      <c r="B531" s="1" t="s">
        <v>42</v>
      </c>
      <c r="C531" s="10">
        <v>45359</v>
      </c>
      <c r="D531" s="1" t="s">
        <v>1324</v>
      </c>
      <c r="E531" s="1" t="s">
        <v>1323</v>
      </c>
      <c r="F531" s="1" t="s">
        <v>1786</v>
      </c>
      <c r="G531" s="1" t="s">
        <v>12</v>
      </c>
      <c r="H531" s="1" t="s">
        <v>11</v>
      </c>
      <c r="I531" s="1" t="s">
        <v>0</v>
      </c>
      <c r="J531" s="1" t="s">
        <v>17</v>
      </c>
      <c r="K531" s="1" t="s">
        <v>16</v>
      </c>
      <c r="L531" s="1" t="s">
        <v>1458</v>
      </c>
      <c r="M531" s="1" t="s">
        <v>1457</v>
      </c>
      <c r="N531" s="8">
        <v>302.39999999999998</v>
      </c>
      <c r="O531" s="1" t="s">
        <v>2</v>
      </c>
      <c r="P531" s="8">
        <v>302.39999999999998</v>
      </c>
      <c r="Q531" s="8">
        <v>0</v>
      </c>
      <c r="R531" s="1" t="s">
        <v>195</v>
      </c>
      <c r="S531" s="7">
        <v>8250.61</v>
      </c>
    </row>
    <row r="532" spans="1:19" x14ac:dyDescent="0.2">
      <c r="A532" s="1" t="s">
        <v>1787</v>
      </c>
      <c r="B532" s="1" t="s">
        <v>42</v>
      </c>
      <c r="C532" s="10">
        <v>45359</v>
      </c>
      <c r="D532" s="1" t="s">
        <v>1324</v>
      </c>
      <c r="E532" s="1" t="s">
        <v>1323</v>
      </c>
      <c r="F532" s="1" t="s">
        <v>1786</v>
      </c>
      <c r="G532" s="1" t="s">
        <v>12</v>
      </c>
      <c r="H532" s="1" t="s">
        <v>11</v>
      </c>
      <c r="I532" s="1" t="s">
        <v>0</v>
      </c>
      <c r="J532" s="1" t="s">
        <v>17</v>
      </c>
      <c r="K532" s="1" t="s">
        <v>16</v>
      </c>
      <c r="L532" s="1" t="s">
        <v>1791</v>
      </c>
      <c r="M532" s="1" t="s">
        <v>1790</v>
      </c>
      <c r="N532" s="8">
        <v>224.64</v>
      </c>
      <c r="O532" s="1" t="s">
        <v>2</v>
      </c>
      <c r="P532" s="8">
        <v>224.64</v>
      </c>
      <c r="Q532" s="8">
        <v>0</v>
      </c>
      <c r="R532" s="1" t="s">
        <v>195</v>
      </c>
      <c r="S532" s="7">
        <v>9445.4599999999991</v>
      </c>
    </row>
    <row r="533" spans="1:19" x14ac:dyDescent="0.2">
      <c r="A533" s="1" t="s">
        <v>1785</v>
      </c>
      <c r="B533" s="1" t="s">
        <v>42</v>
      </c>
      <c r="C533" s="10">
        <v>45359</v>
      </c>
      <c r="D533" s="1" t="s">
        <v>777</v>
      </c>
      <c r="E533" s="1" t="s">
        <v>776</v>
      </c>
      <c r="F533" s="1" t="s">
        <v>1726</v>
      </c>
      <c r="G533" s="1" t="s">
        <v>39</v>
      </c>
      <c r="H533" s="1" t="s">
        <v>38</v>
      </c>
      <c r="I533" s="1" t="s">
        <v>50</v>
      </c>
      <c r="J533" s="1" t="s">
        <v>37</v>
      </c>
      <c r="K533" s="1" t="s">
        <v>36</v>
      </c>
      <c r="L533" s="1" t="s">
        <v>86</v>
      </c>
      <c r="M533" s="1" t="s">
        <v>85</v>
      </c>
      <c r="N533" s="9">
        <v>7920</v>
      </c>
      <c r="O533" s="1" t="s">
        <v>4</v>
      </c>
      <c r="P533" s="8">
        <v>7920</v>
      </c>
      <c r="Q533" s="8">
        <v>0</v>
      </c>
      <c r="R533" s="1" t="s">
        <v>33</v>
      </c>
      <c r="S533" s="7">
        <v>245.14</v>
      </c>
    </row>
    <row r="534" spans="1:19" x14ac:dyDescent="0.2">
      <c r="A534" s="1" t="s">
        <v>1785</v>
      </c>
      <c r="B534" s="1" t="s">
        <v>42</v>
      </c>
      <c r="C534" s="10">
        <v>45359</v>
      </c>
      <c r="D534" s="1" t="s">
        <v>777</v>
      </c>
      <c r="E534" s="1" t="s">
        <v>776</v>
      </c>
      <c r="F534" s="1" t="s">
        <v>1726</v>
      </c>
      <c r="G534" s="1" t="s">
        <v>39</v>
      </c>
      <c r="H534" s="1" t="s">
        <v>38</v>
      </c>
      <c r="I534" s="1" t="s">
        <v>50</v>
      </c>
      <c r="J534" s="1" t="s">
        <v>37</v>
      </c>
      <c r="K534" s="1" t="s">
        <v>36</v>
      </c>
      <c r="L534" s="1" t="s">
        <v>35</v>
      </c>
      <c r="M534" s="1" t="s">
        <v>34</v>
      </c>
      <c r="N534" s="9">
        <v>5760</v>
      </c>
      <c r="O534" s="1" t="s">
        <v>4</v>
      </c>
      <c r="P534" s="8">
        <v>5760</v>
      </c>
      <c r="Q534" s="8">
        <v>0</v>
      </c>
      <c r="R534" s="1" t="s">
        <v>33</v>
      </c>
      <c r="S534" s="7">
        <v>292.99</v>
      </c>
    </row>
    <row r="535" spans="1:19" x14ac:dyDescent="0.2">
      <c r="A535" s="1" t="s">
        <v>1784</v>
      </c>
      <c r="B535" s="1" t="s">
        <v>42</v>
      </c>
      <c r="C535" s="10">
        <v>45359</v>
      </c>
      <c r="D535" s="1" t="s">
        <v>1324</v>
      </c>
      <c r="E535" s="1" t="s">
        <v>1323</v>
      </c>
      <c r="F535" s="1" t="s">
        <v>1783</v>
      </c>
      <c r="G535" s="1" t="s">
        <v>12</v>
      </c>
      <c r="H535" s="1" t="s">
        <v>11</v>
      </c>
      <c r="I535" s="1" t="s">
        <v>0</v>
      </c>
      <c r="J535" s="1" t="s">
        <v>17</v>
      </c>
      <c r="K535" s="1" t="s">
        <v>16</v>
      </c>
      <c r="L535" s="1" t="s">
        <v>104</v>
      </c>
      <c r="M535" s="1" t="s">
        <v>103</v>
      </c>
      <c r="N535" s="8">
        <v>1357.2</v>
      </c>
      <c r="O535" s="1" t="s">
        <v>2</v>
      </c>
      <c r="P535" s="8">
        <v>0</v>
      </c>
      <c r="Q535" s="8">
        <v>1357.2</v>
      </c>
      <c r="R535" s="1" t="s">
        <v>195</v>
      </c>
      <c r="S535" s="7">
        <v>9734.6200000000008</v>
      </c>
    </row>
    <row r="536" spans="1:19" x14ac:dyDescent="0.2">
      <c r="A536" s="1" t="s">
        <v>1784</v>
      </c>
      <c r="B536" s="1" t="s">
        <v>42</v>
      </c>
      <c r="C536" s="10">
        <v>45359</v>
      </c>
      <c r="D536" s="1" t="s">
        <v>1324</v>
      </c>
      <c r="E536" s="1" t="s">
        <v>1323</v>
      </c>
      <c r="F536" s="1" t="s">
        <v>1783</v>
      </c>
      <c r="G536" s="1" t="s">
        <v>12</v>
      </c>
      <c r="H536" s="1" t="s">
        <v>11</v>
      </c>
      <c r="I536" s="1" t="s">
        <v>0</v>
      </c>
      <c r="J536" s="1" t="s">
        <v>17</v>
      </c>
      <c r="K536" s="1" t="s">
        <v>16</v>
      </c>
      <c r="L536" s="1" t="s">
        <v>889</v>
      </c>
      <c r="M536" s="1" t="s">
        <v>888</v>
      </c>
      <c r="N536" s="8">
        <v>1357.2</v>
      </c>
      <c r="O536" s="1" t="s">
        <v>2</v>
      </c>
      <c r="P536" s="8">
        <v>0</v>
      </c>
      <c r="Q536" s="8">
        <v>1357.2</v>
      </c>
      <c r="R536" s="1" t="s">
        <v>195</v>
      </c>
      <c r="S536" s="7">
        <v>9734.6200000000008</v>
      </c>
    </row>
    <row r="537" spans="1:19" x14ac:dyDescent="0.2">
      <c r="A537" s="1" t="s">
        <v>1784</v>
      </c>
      <c r="B537" s="1" t="s">
        <v>42</v>
      </c>
      <c r="C537" s="10">
        <v>45359</v>
      </c>
      <c r="D537" s="1" t="s">
        <v>1324</v>
      </c>
      <c r="E537" s="1" t="s">
        <v>1323</v>
      </c>
      <c r="F537" s="1" t="s">
        <v>1783</v>
      </c>
      <c r="G537" s="1" t="s">
        <v>12</v>
      </c>
      <c r="H537" s="1" t="s">
        <v>11</v>
      </c>
      <c r="I537" s="1" t="s">
        <v>0</v>
      </c>
      <c r="J537" s="1" t="s">
        <v>17</v>
      </c>
      <c r="K537" s="1" t="s">
        <v>16</v>
      </c>
      <c r="L537" s="1" t="s">
        <v>1424</v>
      </c>
      <c r="M537" s="1" t="s">
        <v>1423</v>
      </c>
      <c r="N537" s="8">
        <v>2035.8</v>
      </c>
      <c r="O537" s="1" t="s">
        <v>2</v>
      </c>
      <c r="P537" s="8">
        <v>0</v>
      </c>
      <c r="Q537" s="8">
        <v>2035.8</v>
      </c>
      <c r="R537" s="1" t="s">
        <v>195</v>
      </c>
      <c r="S537" s="7">
        <v>9734.61</v>
      </c>
    </row>
    <row r="538" spans="1:19" x14ac:dyDescent="0.2">
      <c r="A538" s="1" t="s">
        <v>1784</v>
      </c>
      <c r="B538" s="1" t="s">
        <v>42</v>
      </c>
      <c r="C538" s="10">
        <v>45359</v>
      </c>
      <c r="D538" s="1" t="s">
        <v>1324</v>
      </c>
      <c r="E538" s="1" t="s">
        <v>1323</v>
      </c>
      <c r="F538" s="1" t="s">
        <v>1783</v>
      </c>
      <c r="G538" s="1" t="s">
        <v>12</v>
      </c>
      <c r="H538" s="1" t="s">
        <v>11</v>
      </c>
      <c r="I538" s="1" t="s">
        <v>0</v>
      </c>
      <c r="J538" s="1" t="s">
        <v>17</v>
      </c>
      <c r="K538" s="1" t="s">
        <v>16</v>
      </c>
      <c r="L538" s="1" t="s">
        <v>1776</v>
      </c>
      <c r="M538" s="1" t="s">
        <v>1775</v>
      </c>
      <c r="N538" s="8">
        <v>678.6</v>
      </c>
      <c r="O538" s="1" t="s">
        <v>2</v>
      </c>
      <c r="P538" s="8">
        <v>678.6</v>
      </c>
      <c r="Q538" s="8">
        <v>0</v>
      </c>
      <c r="R538" s="1" t="s">
        <v>195</v>
      </c>
      <c r="S538" s="7">
        <v>9734.57</v>
      </c>
    </row>
    <row r="539" spans="1:19" x14ac:dyDescent="0.2">
      <c r="A539" s="1" t="s">
        <v>1782</v>
      </c>
      <c r="B539" s="1" t="s">
        <v>42</v>
      </c>
      <c r="C539" s="10">
        <v>45359</v>
      </c>
      <c r="D539" s="1" t="s">
        <v>135</v>
      </c>
      <c r="E539" s="1" t="s">
        <v>134</v>
      </c>
      <c r="F539" s="1" t="s">
        <v>1781</v>
      </c>
      <c r="G539" s="1" t="s">
        <v>39</v>
      </c>
      <c r="H539" s="1" t="s">
        <v>38</v>
      </c>
      <c r="I539" s="1" t="s">
        <v>50</v>
      </c>
      <c r="J539" s="1" t="s">
        <v>17</v>
      </c>
      <c r="K539" s="1" t="s">
        <v>49</v>
      </c>
      <c r="L539" s="1" t="s">
        <v>57</v>
      </c>
      <c r="M539" s="1" t="s">
        <v>56</v>
      </c>
      <c r="N539" s="9">
        <v>2160</v>
      </c>
      <c r="O539" s="1" t="s">
        <v>4</v>
      </c>
      <c r="P539" s="8">
        <v>2160</v>
      </c>
      <c r="Q539" s="8">
        <v>0</v>
      </c>
      <c r="R539" s="1" t="s">
        <v>33</v>
      </c>
      <c r="S539" s="7">
        <v>226.95</v>
      </c>
    </row>
    <row r="540" spans="1:19" x14ac:dyDescent="0.2">
      <c r="A540" s="1" t="s">
        <v>1782</v>
      </c>
      <c r="B540" s="1" t="s">
        <v>42</v>
      </c>
      <c r="C540" s="10">
        <v>45359</v>
      </c>
      <c r="D540" s="1" t="s">
        <v>135</v>
      </c>
      <c r="E540" s="1" t="s">
        <v>134</v>
      </c>
      <c r="F540" s="1" t="s">
        <v>1781</v>
      </c>
      <c r="G540" s="1" t="s">
        <v>39</v>
      </c>
      <c r="H540" s="1" t="s">
        <v>38</v>
      </c>
      <c r="I540" s="1" t="s">
        <v>50</v>
      </c>
      <c r="J540" s="1" t="s">
        <v>17</v>
      </c>
      <c r="K540" s="1" t="s">
        <v>49</v>
      </c>
      <c r="L540" s="1" t="s">
        <v>48</v>
      </c>
      <c r="M540" s="1" t="s">
        <v>47</v>
      </c>
      <c r="N540" s="9">
        <v>1728</v>
      </c>
      <c r="O540" s="1" t="s">
        <v>4</v>
      </c>
      <c r="P540" s="8">
        <v>1728</v>
      </c>
      <c r="Q540" s="8">
        <v>0</v>
      </c>
      <c r="R540" s="1" t="s">
        <v>33</v>
      </c>
      <c r="S540" s="7">
        <v>167.56</v>
      </c>
    </row>
    <row r="541" spans="1:19" x14ac:dyDescent="0.2">
      <c r="A541" s="1" t="s">
        <v>1782</v>
      </c>
      <c r="B541" s="1" t="s">
        <v>42</v>
      </c>
      <c r="C541" s="10">
        <v>45359</v>
      </c>
      <c r="D541" s="1" t="s">
        <v>135</v>
      </c>
      <c r="E541" s="1" t="s">
        <v>134</v>
      </c>
      <c r="F541" s="1" t="s">
        <v>1781</v>
      </c>
      <c r="G541" s="1" t="s">
        <v>39</v>
      </c>
      <c r="H541" s="1" t="s">
        <v>38</v>
      </c>
      <c r="I541" s="1" t="s">
        <v>50</v>
      </c>
      <c r="J541" s="1" t="s">
        <v>17</v>
      </c>
      <c r="K541" s="1" t="s">
        <v>49</v>
      </c>
      <c r="L541" s="1" t="s">
        <v>133</v>
      </c>
      <c r="M541" s="1" t="s">
        <v>132</v>
      </c>
      <c r="N541" s="9">
        <v>1728</v>
      </c>
      <c r="O541" s="1" t="s">
        <v>4</v>
      </c>
      <c r="P541" s="8">
        <v>1728</v>
      </c>
      <c r="Q541" s="8">
        <v>0</v>
      </c>
      <c r="R541" s="1" t="s">
        <v>33</v>
      </c>
      <c r="S541" s="7">
        <v>148.29</v>
      </c>
    </row>
    <row r="542" spans="1:19" x14ac:dyDescent="0.2">
      <c r="A542" s="1" t="s">
        <v>1780</v>
      </c>
      <c r="B542" s="1" t="s">
        <v>15</v>
      </c>
      <c r="C542" s="10">
        <v>45359</v>
      </c>
      <c r="D542" s="1" t="s">
        <v>652</v>
      </c>
      <c r="E542" s="1" t="s">
        <v>651</v>
      </c>
      <c r="F542" s="1" t="s">
        <v>1779</v>
      </c>
      <c r="G542" s="1" t="s">
        <v>12</v>
      </c>
      <c r="H542" s="1" t="s">
        <v>11</v>
      </c>
      <c r="I542" s="1" t="s">
        <v>50</v>
      </c>
      <c r="J542" s="1" t="s">
        <v>17</v>
      </c>
      <c r="K542" s="1" t="s">
        <v>16</v>
      </c>
      <c r="L542" s="1" t="s">
        <v>21</v>
      </c>
      <c r="M542" s="1" t="s">
        <v>20</v>
      </c>
      <c r="N542" s="8">
        <v>136.80000000000001</v>
      </c>
      <c r="O542" s="1" t="s">
        <v>2</v>
      </c>
      <c r="P542" s="8">
        <v>136.80000000000001</v>
      </c>
      <c r="Q542" s="8">
        <v>0</v>
      </c>
      <c r="R542" s="1" t="s">
        <v>46</v>
      </c>
      <c r="S542" s="7">
        <v>19237.599999999999</v>
      </c>
    </row>
    <row r="543" spans="1:19" x14ac:dyDescent="0.2">
      <c r="A543" s="1" t="s">
        <v>1778</v>
      </c>
      <c r="B543" s="1" t="s">
        <v>15</v>
      </c>
      <c r="C543" s="10">
        <v>45359</v>
      </c>
      <c r="D543" s="1" t="s">
        <v>192</v>
      </c>
      <c r="E543" s="1" t="s">
        <v>191</v>
      </c>
      <c r="F543" s="1" t="s">
        <v>1777</v>
      </c>
      <c r="G543" s="1" t="s">
        <v>12</v>
      </c>
      <c r="H543" s="1" t="s">
        <v>11</v>
      </c>
      <c r="I543" s="1" t="s">
        <v>50</v>
      </c>
      <c r="J543" s="1" t="s">
        <v>17</v>
      </c>
      <c r="K543" s="1" t="s">
        <v>16</v>
      </c>
      <c r="L543" s="1" t="s">
        <v>1776</v>
      </c>
      <c r="M543" s="1" t="s">
        <v>1775</v>
      </c>
      <c r="N543" s="8">
        <v>1409.4</v>
      </c>
      <c r="O543" s="1" t="s">
        <v>2</v>
      </c>
      <c r="P543" s="8">
        <v>1409.4</v>
      </c>
      <c r="Q543" s="8">
        <v>0</v>
      </c>
      <c r="R543" s="1" t="s">
        <v>144</v>
      </c>
      <c r="S543" s="7">
        <v>8817.7199999999993</v>
      </c>
    </row>
    <row r="544" spans="1:19" x14ac:dyDescent="0.2">
      <c r="A544" s="1" t="s">
        <v>1778</v>
      </c>
      <c r="B544" s="1" t="s">
        <v>15</v>
      </c>
      <c r="C544" s="10">
        <v>45359</v>
      </c>
      <c r="D544" s="1" t="s">
        <v>192</v>
      </c>
      <c r="E544" s="1" t="s">
        <v>191</v>
      </c>
      <c r="F544" s="1" t="s">
        <v>1777</v>
      </c>
      <c r="G544" s="1" t="s">
        <v>12</v>
      </c>
      <c r="H544" s="1" t="s">
        <v>11</v>
      </c>
      <c r="I544" s="1" t="s">
        <v>50</v>
      </c>
      <c r="J544" s="1" t="s">
        <v>17</v>
      </c>
      <c r="K544" s="1" t="s">
        <v>16</v>
      </c>
      <c r="L544" s="1" t="s">
        <v>1776</v>
      </c>
      <c r="M544" s="1" t="s">
        <v>1775</v>
      </c>
      <c r="N544" s="8">
        <v>26.1</v>
      </c>
      <c r="O544" s="1" t="s">
        <v>2</v>
      </c>
      <c r="P544" s="8">
        <v>26.1</v>
      </c>
      <c r="Q544" s="8">
        <v>0</v>
      </c>
      <c r="R544" s="1" t="s">
        <v>144</v>
      </c>
      <c r="S544" s="7">
        <v>8817.7199999999993</v>
      </c>
    </row>
    <row r="545" spans="1:19" x14ac:dyDescent="0.2">
      <c r="A545" s="1" t="s">
        <v>1774</v>
      </c>
      <c r="B545" s="1" t="s">
        <v>15</v>
      </c>
      <c r="C545" s="10">
        <v>45359</v>
      </c>
      <c r="D545" s="1" t="s">
        <v>192</v>
      </c>
      <c r="E545" s="1" t="s">
        <v>191</v>
      </c>
      <c r="F545" s="1" t="s">
        <v>1773</v>
      </c>
      <c r="G545" s="1" t="s">
        <v>12</v>
      </c>
      <c r="H545" s="1" t="s">
        <v>11</v>
      </c>
      <c r="I545" s="1" t="s">
        <v>50</v>
      </c>
      <c r="J545" s="1" t="s">
        <v>17</v>
      </c>
      <c r="K545" s="1" t="s">
        <v>39</v>
      </c>
      <c r="L545" s="1" t="s">
        <v>1772</v>
      </c>
      <c r="M545" s="1" t="s">
        <v>1771</v>
      </c>
      <c r="N545" s="9">
        <v>2624</v>
      </c>
      <c r="O545" s="1" t="s">
        <v>2</v>
      </c>
      <c r="P545" s="8">
        <v>2624</v>
      </c>
      <c r="Q545" s="8">
        <v>0</v>
      </c>
      <c r="R545" s="1" t="s">
        <v>144</v>
      </c>
      <c r="S545" s="7">
        <v>3193.07</v>
      </c>
    </row>
    <row r="546" spans="1:19" x14ac:dyDescent="0.2">
      <c r="A546" s="1" t="s">
        <v>1770</v>
      </c>
      <c r="B546" s="1" t="s">
        <v>42</v>
      </c>
      <c r="C546" s="10">
        <v>45359</v>
      </c>
      <c r="D546" s="1" t="s">
        <v>41</v>
      </c>
      <c r="E546" s="1" t="s">
        <v>40</v>
      </c>
      <c r="F546" s="1" t="s">
        <v>1769</v>
      </c>
      <c r="G546" s="1" t="s">
        <v>39</v>
      </c>
      <c r="H546" s="1" t="s">
        <v>38</v>
      </c>
      <c r="I546" s="1" t="s">
        <v>50</v>
      </c>
      <c r="J546" s="1" t="s">
        <v>37</v>
      </c>
      <c r="K546" s="1" t="s">
        <v>36</v>
      </c>
      <c r="L546" s="1" t="s">
        <v>35</v>
      </c>
      <c r="M546" s="1" t="s">
        <v>34</v>
      </c>
      <c r="N546" s="9">
        <v>6336</v>
      </c>
      <c r="O546" s="1" t="s">
        <v>4</v>
      </c>
      <c r="P546" s="8">
        <v>6336</v>
      </c>
      <c r="Q546" s="8">
        <v>0</v>
      </c>
      <c r="R546" s="1" t="s">
        <v>33</v>
      </c>
      <c r="S546" s="7">
        <v>116.04</v>
      </c>
    </row>
    <row r="547" spans="1:19" x14ac:dyDescent="0.2">
      <c r="A547" s="1" t="s">
        <v>1768</v>
      </c>
      <c r="B547" s="1" t="s">
        <v>42</v>
      </c>
      <c r="C547" s="10">
        <v>45359</v>
      </c>
      <c r="D547" s="1" t="s">
        <v>135</v>
      </c>
      <c r="E547" s="1" t="s">
        <v>134</v>
      </c>
      <c r="F547" s="1" t="s">
        <v>1767</v>
      </c>
      <c r="G547" s="1" t="s">
        <v>39</v>
      </c>
      <c r="H547" s="1" t="s">
        <v>38</v>
      </c>
      <c r="I547" s="1" t="s">
        <v>50</v>
      </c>
      <c r="J547" s="1" t="s">
        <v>17</v>
      </c>
      <c r="K547" s="1" t="s">
        <v>49</v>
      </c>
      <c r="L547" s="1" t="s">
        <v>133</v>
      </c>
      <c r="M547" s="1" t="s">
        <v>132</v>
      </c>
      <c r="N547" s="9">
        <v>1440</v>
      </c>
      <c r="O547" s="1" t="s">
        <v>4</v>
      </c>
      <c r="P547" s="8">
        <v>1440</v>
      </c>
      <c r="Q547" s="8">
        <v>0</v>
      </c>
      <c r="R547" s="1" t="s">
        <v>33</v>
      </c>
      <c r="S547" s="7">
        <v>148.29</v>
      </c>
    </row>
    <row r="548" spans="1:19" x14ac:dyDescent="0.2">
      <c r="A548" s="1" t="s">
        <v>1768</v>
      </c>
      <c r="B548" s="1" t="s">
        <v>42</v>
      </c>
      <c r="C548" s="10">
        <v>45359</v>
      </c>
      <c r="D548" s="1" t="s">
        <v>135</v>
      </c>
      <c r="E548" s="1" t="s">
        <v>134</v>
      </c>
      <c r="F548" s="1" t="s">
        <v>1767</v>
      </c>
      <c r="G548" s="1" t="s">
        <v>39</v>
      </c>
      <c r="H548" s="1" t="s">
        <v>38</v>
      </c>
      <c r="I548" s="1" t="s">
        <v>50</v>
      </c>
      <c r="J548" s="1" t="s">
        <v>17</v>
      </c>
      <c r="K548" s="1" t="s">
        <v>49</v>
      </c>
      <c r="L548" s="1" t="s">
        <v>48</v>
      </c>
      <c r="M548" s="1" t="s">
        <v>47</v>
      </c>
      <c r="N548" s="9">
        <v>2592</v>
      </c>
      <c r="O548" s="1" t="s">
        <v>4</v>
      </c>
      <c r="P548" s="8">
        <v>2592</v>
      </c>
      <c r="Q548" s="8">
        <v>0</v>
      </c>
      <c r="R548" s="1" t="s">
        <v>33</v>
      </c>
      <c r="S548" s="7">
        <v>167.56</v>
      </c>
    </row>
    <row r="549" spans="1:19" x14ac:dyDescent="0.2">
      <c r="A549" s="1" t="s">
        <v>1768</v>
      </c>
      <c r="B549" s="1" t="s">
        <v>42</v>
      </c>
      <c r="C549" s="10">
        <v>45359</v>
      </c>
      <c r="D549" s="1" t="s">
        <v>135</v>
      </c>
      <c r="E549" s="1" t="s">
        <v>134</v>
      </c>
      <c r="F549" s="1" t="s">
        <v>1767</v>
      </c>
      <c r="G549" s="1" t="s">
        <v>39</v>
      </c>
      <c r="H549" s="1" t="s">
        <v>38</v>
      </c>
      <c r="I549" s="1" t="s">
        <v>50</v>
      </c>
      <c r="J549" s="1" t="s">
        <v>17</v>
      </c>
      <c r="K549" s="1" t="s">
        <v>49</v>
      </c>
      <c r="L549" s="1" t="s">
        <v>57</v>
      </c>
      <c r="M549" s="1" t="s">
        <v>56</v>
      </c>
      <c r="N549" s="9">
        <v>1800</v>
      </c>
      <c r="O549" s="1" t="s">
        <v>4</v>
      </c>
      <c r="P549" s="8">
        <v>1800</v>
      </c>
      <c r="Q549" s="8">
        <v>0</v>
      </c>
      <c r="R549" s="1" t="s">
        <v>33</v>
      </c>
      <c r="S549" s="7">
        <v>226.95</v>
      </c>
    </row>
    <row r="550" spans="1:19" x14ac:dyDescent="0.2">
      <c r="A550" s="1" t="s">
        <v>1766</v>
      </c>
      <c r="B550" s="1" t="s">
        <v>15</v>
      </c>
      <c r="C550" s="10">
        <v>45359</v>
      </c>
      <c r="D550" s="1" t="s">
        <v>1056</v>
      </c>
      <c r="E550" s="1" t="s">
        <v>1055</v>
      </c>
      <c r="F550" s="1" t="s">
        <v>1765</v>
      </c>
      <c r="G550" s="1" t="s">
        <v>12</v>
      </c>
      <c r="H550" s="1" t="s">
        <v>11</v>
      </c>
      <c r="I550" s="1" t="s">
        <v>50</v>
      </c>
      <c r="J550" s="1" t="s">
        <v>17</v>
      </c>
      <c r="K550" s="1" t="s">
        <v>16</v>
      </c>
      <c r="L550" s="1" t="s">
        <v>897</v>
      </c>
      <c r="M550" s="1" t="s">
        <v>896</v>
      </c>
      <c r="N550" s="9">
        <v>261</v>
      </c>
      <c r="O550" s="1" t="s">
        <v>2</v>
      </c>
      <c r="P550" s="8">
        <v>0</v>
      </c>
      <c r="Q550" s="8">
        <v>261</v>
      </c>
      <c r="R550" s="1" t="s">
        <v>80</v>
      </c>
      <c r="S550" s="7">
        <v>10783.96</v>
      </c>
    </row>
    <row r="551" spans="1:19" x14ac:dyDescent="0.2">
      <c r="A551" s="1" t="s">
        <v>1764</v>
      </c>
      <c r="B551" s="1" t="s">
        <v>42</v>
      </c>
      <c r="C551" s="10">
        <v>45359</v>
      </c>
      <c r="D551" s="1" t="s">
        <v>1621</v>
      </c>
      <c r="E551" s="1" t="s">
        <v>1620</v>
      </c>
      <c r="F551" s="1" t="s">
        <v>1752</v>
      </c>
      <c r="G551" s="1" t="s">
        <v>39</v>
      </c>
      <c r="H551" s="1" t="s">
        <v>38</v>
      </c>
      <c r="I551" s="1" t="s">
        <v>0</v>
      </c>
      <c r="J551" s="1" t="s">
        <v>17</v>
      </c>
      <c r="K551" s="1" t="s">
        <v>49</v>
      </c>
      <c r="L551" s="1" t="s">
        <v>55</v>
      </c>
      <c r="M551" s="1" t="s">
        <v>54</v>
      </c>
      <c r="N551" s="9">
        <v>2772</v>
      </c>
      <c r="O551" s="1" t="s">
        <v>4</v>
      </c>
      <c r="P551" s="8">
        <v>2772</v>
      </c>
      <c r="Q551" s="8">
        <v>0</v>
      </c>
      <c r="R551" s="1" t="s">
        <v>93</v>
      </c>
      <c r="S551" s="7">
        <v>201.74</v>
      </c>
    </row>
    <row r="552" spans="1:19" x14ac:dyDescent="0.2">
      <c r="A552" s="1" t="s">
        <v>1764</v>
      </c>
      <c r="B552" s="1" t="s">
        <v>42</v>
      </c>
      <c r="C552" s="10">
        <v>45359</v>
      </c>
      <c r="D552" s="1" t="s">
        <v>1621</v>
      </c>
      <c r="E552" s="1" t="s">
        <v>1620</v>
      </c>
      <c r="F552" s="1" t="s">
        <v>1752</v>
      </c>
      <c r="G552" s="1" t="s">
        <v>39</v>
      </c>
      <c r="H552" s="1" t="s">
        <v>38</v>
      </c>
      <c r="I552" s="1" t="s">
        <v>0</v>
      </c>
      <c r="J552" s="1" t="s">
        <v>17</v>
      </c>
      <c r="K552" s="1" t="s">
        <v>49</v>
      </c>
      <c r="L552" s="1" t="s">
        <v>90</v>
      </c>
      <c r="M552" s="1" t="s">
        <v>89</v>
      </c>
      <c r="N552" s="9">
        <v>2520</v>
      </c>
      <c r="O552" s="1" t="s">
        <v>4</v>
      </c>
      <c r="P552" s="8">
        <v>2520</v>
      </c>
      <c r="Q552" s="8">
        <v>0</v>
      </c>
      <c r="R552" s="1" t="s">
        <v>93</v>
      </c>
      <c r="S552" s="7">
        <v>469.65</v>
      </c>
    </row>
    <row r="553" spans="1:19" x14ac:dyDescent="0.2">
      <c r="A553" s="1" t="s">
        <v>1763</v>
      </c>
      <c r="B553" s="1" t="s">
        <v>42</v>
      </c>
      <c r="C553" s="10">
        <v>45359</v>
      </c>
      <c r="D553" s="1" t="s">
        <v>756</v>
      </c>
      <c r="E553" s="1" t="s">
        <v>755</v>
      </c>
      <c r="F553" s="1" t="s">
        <v>1752</v>
      </c>
      <c r="G553" s="1" t="s">
        <v>39</v>
      </c>
      <c r="H553" s="1" t="s">
        <v>38</v>
      </c>
      <c r="I553" s="1" t="s">
        <v>0</v>
      </c>
      <c r="J553" s="1" t="s">
        <v>17</v>
      </c>
      <c r="K553" s="1" t="s">
        <v>49</v>
      </c>
      <c r="L553" s="1" t="s">
        <v>48</v>
      </c>
      <c r="M553" s="1" t="s">
        <v>47</v>
      </c>
      <c r="N553" s="9">
        <v>5760</v>
      </c>
      <c r="O553" s="1" t="s">
        <v>4</v>
      </c>
      <c r="P553" s="8">
        <v>5760</v>
      </c>
      <c r="Q553" s="8">
        <v>0</v>
      </c>
      <c r="R553" s="1" t="s">
        <v>93</v>
      </c>
      <c r="S553" s="7">
        <v>257.20999999999998</v>
      </c>
    </row>
    <row r="554" spans="1:19" x14ac:dyDescent="0.2">
      <c r="A554" s="1" t="s">
        <v>1762</v>
      </c>
      <c r="B554" s="1" t="s">
        <v>15</v>
      </c>
      <c r="C554" s="10">
        <v>45359</v>
      </c>
      <c r="D554" s="1" t="s">
        <v>1761</v>
      </c>
      <c r="E554" s="1" t="s">
        <v>1760</v>
      </c>
      <c r="F554" s="1" t="s">
        <v>1733</v>
      </c>
      <c r="G554" s="1" t="s">
        <v>12</v>
      </c>
      <c r="H554" s="1" t="s">
        <v>11</v>
      </c>
      <c r="I554" s="1" t="s">
        <v>50</v>
      </c>
      <c r="J554" s="1" t="s">
        <v>17</v>
      </c>
      <c r="K554" s="1" t="s">
        <v>16</v>
      </c>
      <c r="L554" s="1" t="s">
        <v>905</v>
      </c>
      <c r="M554" s="1" t="s">
        <v>904</v>
      </c>
      <c r="N554" s="8">
        <v>145.80000000000001</v>
      </c>
      <c r="O554" s="1" t="s">
        <v>2</v>
      </c>
      <c r="P554" s="8">
        <v>0</v>
      </c>
      <c r="Q554" s="8">
        <v>145.80000000000001</v>
      </c>
      <c r="R554" s="1" t="s">
        <v>144</v>
      </c>
      <c r="S554" s="7">
        <v>18355.36</v>
      </c>
    </row>
    <row r="555" spans="1:19" x14ac:dyDescent="0.2">
      <c r="A555" s="1" t="s">
        <v>1759</v>
      </c>
      <c r="B555" s="1" t="s">
        <v>15</v>
      </c>
      <c r="C555" s="10">
        <v>45359</v>
      </c>
      <c r="D555" s="1" t="s">
        <v>1758</v>
      </c>
      <c r="E555" s="1" t="s">
        <v>1757</v>
      </c>
      <c r="F555" s="1" t="s">
        <v>1756</v>
      </c>
      <c r="G555" s="1" t="s">
        <v>12</v>
      </c>
      <c r="H555" s="1" t="s">
        <v>11</v>
      </c>
      <c r="I555" s="1" t="s">
        <v>50</v>
      </c>
      <c r="J555" s="1" t="s">
        <v>17</v>
      </c>
      <c r="K555" s="1" t="s">
        <v>16</v>
      </c>
      <c r="L555" s="1" t="s">
        <v>219</v>
      </c>
      <c r="M555" s="1" t="s">
        <v>218</v>
      </c>
      <c r="N555" s="9">
        <v>324</v>
      </c>
      <c r="O555" s="1" t="s">
        <v>2</v>
      </c>
      <c r="P555" s="8">
        <v>0</v>
      </c>
      <c r="Q555" s="8">
        <v>324</v>
      </c>
      <c r="R555" s="1" t="s">
        <v>590</v>
      </c>
      <c r="S555" s="7">
        <v>8930.84</v>
      </c>
    </row>
    <row r="556" spans="1:19" x14ac:dyDescent="0.2">
      <c r="A556" s="1" t="s">
        <v>1755</v>
      </c>
      <c r="B556" s="1" t="s">
        <v>15</v>
      </c>
      <c r="C556" s="10">
        <v>45359</v>
      </c>
      <c r="D556" s="1" t="s">
        <v>92</v>
      </c>
      <c r="E556" s="1" t="s">
        <v>91</v>
      </c>
      <c r="F556" s="1" t="s">
        <v>1752</v>
      </c>
      <c r="G556" s="1" t="s">
        <v>39</v>
      </c>
      <c r="H556" s="1" t="s">
        <v>38</v>
      </c>
      <c r="I556" s="1" t="s">
        <v>50</v>
      </c>
      <c r="J556" s="1" t="s">
        <v>17</v>
      </c>
      <c r="K556" s="1" t="s">
        <v>49</v>
      </c>
      <c r="L556" s="1" t="s">
        <v>57</v>
      </c>
      <c r="M556" s="1" t="s">
        <v>56</v>
      </c>
      <c r="N556" s="9">
        <v>5400</v>
      </c>
      <c r="O556" s="1" t="s">
        <v>4</v>
      </c>
      <c r="P556" s="8">
        <v>5400</v>
      </c>
      <c r="Q556" s="8">
        <v>0</v>
      </c>
      <c r="R556" s="1" t="s">
        <v>46</v>
      </c>
      <c r="S556" s="7">
        <v>327.45</v>
      </c>
    </row>
    <row r="557" spans="1:19" x14ac:dyDescent="0.2">
      <c r="A557" s="1" t="s">
        <v>1754</v>
      </c>
      <c r="B557" s="1" t="s">
        <v>15</v>
      </c>
      <c r="C557" s="10">
        <v>45359</v>
      </c>
      <c r="D557" s="1" t="s">
        <v>92</v>
      </c>
      <c r="E557" s="1" t="s">
        <v>91</v>
      </c>
      <c r="F557" s="1" t="s">
        <v>1752</v>
      </c>
      <c r="G557" s="1" t="s">
        <v>39</v>
      </c>
      <c r="H557" s="1" t="s">
        <v>38</v>
      </c>
      <c r="I557" s="1" t="s">
        <v>50</v>
      </c>
      <c r="J557" s="1" t="s">
        <v>17</v>
      </c>
      <c r="K557" s="1" t="s">
        <v>49</v>
      </c>
      <c r="L557" s="1" t="s">
        <v>57</v>
      </c>
      <c r="M557" s="1" t="s">
        <v>56</v>
      </c>
      <c r="N557" s="9">
        <v>5400</v>
      </c>
      <c r="O557" s="1" t="s">
        <v>4</v>
      </c>
      <c r="P557" s="8">
        <v>5400</v>
      </c>
      <c r="Q557" s="8">
        <v>0</v>
      </c>
      <c r="R557" s="1" t="s">
        <v>46</v>
      </c>
      <c r="S557" s="7">
        <v>327.45</v>
      </c>
    </row>
    <row r="558" spans="1:19" x14ac:dyDescent="0.2">
      <c r="A558" s="1" t="s">
        <v>1753</v>
      </c>
      <c r="B558" s="1" t="s">
        <v>15</v>
      </c>
      <c r="C558" s="10">
        <v>45359</v>
      </c>
      <c r="D558" s="1" t="s">
        <v>92</v>
      </c>
      <c r="E558" s="1" t="s">
        <v>91</v>
      </c>
      <c r="F558" s="1" t="s">
        <v>1752</v>
      </c>
      <c r="G558" s="1" t="s">
        <v>39</v>
      </c>
      <c r="H558" s="1" t="s">
        <v>38</v>
      </c>
      <c r="I558" s="1" t="s">
        <v>50</v>
      </c>
      <c r="J558" s="1" t="s">
        <v>17</v>
      </c>
      <c r="K558" s="1" t="s">
        <v>49</v>
      </c>
      <c r="L558" s="1" t="s">
        <v>55</v>
      </c>
      <c r="M558" s="1" t="s">
        <v>54</v>
      </c>
      <c r="N558" s="9">
        <v>396</v>
      </c>
      <c r="O558" s="1" t="s">
        <v>4</v>
      </c>
      <c r="P558" s="8">
        <v>396</v>
      </c>
      <c r="Q558" s="8">
        <v>0</v>
      </c>
      <c r="R558" s="1" t="s">
        <v>46</v>
      </c>
      <c r="S558" s="7">
        <v>189.61</v>
      </c>
    </row>
    <row r="559" spans="1:19" x14ac:dyDescent="0.2">
      <c r="A559" s="1" t="s">
        <v>1753</v>
      </c>
      <c r="B559" s="1" t="s">
        <v>15</v>
      </c>
      <c r="C559" s="10">
        <v>45359</v>
      </c>
      <c r="D559" s="1" t="s">
        <v>92</v>
      </c>
      <c r="E559" s="1" t="s">
        <v>91</v>
      </c>
      <c r="F559" s="1" t="s">
        <v>1752</v>
      </c>
      <c r="G559" s="1" t="s">
        <v>39</v>
      </c>
      <c r="H559" s="1" t="s">
        <v>38</v>
      </c>
      <c r="I559" s="1" t="s">
        <v>50</v>
      </c>
      <c r="J559" s="1" t="s">
        <v>17</v>
      </c>
      <c r="K559" s="1" t="s">
        <v>49</v>
      </c>
      <c r="L559" s="1" t="s">
        <v>133</v>
      </c>
      <c r="M559" s="1" t="s">
        <v>132</v>
      </c>
      <c r="N559" s="9">
        <v>4032</v>
      </c>
      <c r="O559" s="1" t="s">
        <v>4</v>
      </c>
      <c r="P559" s="8">
        <v>4032</v>
      </c>
      <c r="Q559" s="8">
        <v>0</v>
      </c>
      <c r="R559" s="1" t="s">
        <v>46</v>
      </c>
      <c r="S559" s="7">
        <v>213.97</v>
      </c>
    </row>
    <row r="560" spans="1:19" x14ac:dyDescent="0.2">
      <c r="A560" s="1" t="s">
        <v>1753</v>
      </c>
      <c r="B560" s="1" t="s">
        <v>15</v>
      </c>
      <c r="C560" s="10">
        <v>45359</v>
      </c>
      <c r="D560" s="1" t="s">
        <v>92</v>
      </c>
      <c r="E560" s="1" t="s">
        <v>91</v>
      </c>
      <c r="F560" s="1" t="s">
        <v>1752</v>
      </c>
      <c r="G560" s="1" t="s">
        <v>39</v>
      </c>
      <c r="H560" s="1" t="s">
        <v>38</v>
      </c>
      <c r="I560" s="1" t="s">
        <v>50</v>
      </c>
      <c r="J560" s="1" t="s">
        <v>17</v>
      </c>
      <c r="K560" s="1" t="s">
        <v>49</v>
      </c>
      <c r="L560" s="1" t="s">
        <v>57</v>
      </c>
      <c r="M560" s="1" t="s">
        <v>56</v>
      </c>
      <c r="N560" s="9">
        <v>1800</v>
      </c>
      <c r="O560" s="1" t="s">
        <v>4</v>
      </c>
      <c r="P560" s="8">
        <v>1800</v>
      </c>
      <c r="Q560" s="8">
        <v>0</v>
      </c>
      <c r="R560" s="1" t="s">
        <v>46</v>
      </c>
      <c r="S560" s="7">
        <v>327.45</v>
      </c>
    </row>
    <row r="561" spans="1:19" x14ac:dyDescent="0.2">
      <c r="A561" s="1" t="s">
        <v>1751</v>
      </c>
      <c r="B561" s="1" t="s">
        <v>15</v>
      </c>
      <c r="C561" s="10">
        <v>45359</v>
      </c>
      <c r="D561" s="1" t="s">
        <v>92</v>
      </c>
      <c r="E561" s="1" t="s">
        <v>91</v>
      </c>
      <c r="F561" s="1" t="s">
        <v>1680</v>
      </c>
      <c r="G561" s="1" t="s">
        <v>39</v>
      </c>
      <c r="H561" s="1" t="s">
        <v>38</v>
      </c>
      <c r="I561" s="1" t="s">
        <v>50</v>
      </c>
      <c r="J561" s="1" t="s">
        <v>17</v>
      </c>
      <c r="K561" s="1" t="s">
        <v>49</v>
      </c>
      <c r="L561" s="1" t="s">
        <v>57</v>
      </c>
      <c r="M561" s="1" t="s">
        <v>56</v>
      </c>
      <c r="N561" s="9">
        <v>5400</v>
      </c>
      <c r="O561" s="1" t="s">
        <v>4</v>
      </c>
      <c r="P561" s="8">
        <v>5400</v>
      </c>
      <c r="Q561" s="8">
        <v>0</v>
      </c>
      <c r="R561" s="1" t="s">
        <v>46</v>
      </c>
      <c r="S561" s="7">
        <v>327.45</v>
      </c>
    </row>
    <row r="562" spans="1:19" x14ac:dyDescent="0.2">
      <c r="A562" s="1" t="s">
        <v>1750</v>
      </c>
      <c r="B562" s="1" t="s">
        <v>15</v>
      </c>
      <c r="C562" s="10">
        <v>45359</v>
      </c>
      <c r="D562" s="1" t="s">
        <v>1749</v>
      </c>
      <c r="E562" s="1" t="s">
        <v>1748</v>
      </c>
      <c r="F562" s="1" t="s">
        <v>1680</v>
      </c>
      <c r="G562" s="1" t="s">
        <v>39</v>
      </c>
      <c r="H562" s="1" t="s">
        <v>38</v>
      </c>
      <c r="I562" s="1" t="s">
        <v>50</v>
      </c>
      <c r="J562" s="1" t="s">
        <v>17</v>
      </c>
      <c r="K562" s="1" t="s">
        <v>49</v>
      </c>
      <c r="L562" s="1" t="s">
        <v>57</v>
      </c>
      <c r="M562" s="1" t="s">
        <v>56</v>
      </c>
      <c r="N562" s="9">
        <v>4320</v>
      </c>
      <c r="O562" s="1" t="s">
        <v>4</v>
      </c>
      <c r="P562" s="8">
        <v>4320</v>
      </c>
      <c r="Q562" s="8">
        <v>0</v>
      </c>
      <c r="R562" s="1" t="s">
        <v>93</v>
      </c>
      <c r="S562" s="7">
        <v>457.54</v>
      </c>
    </row>
    <row r="563" spans="1:19" x14ac:dyDescent="0.2">
      <c r="A563" s="1" t="s">
        <v>1747</v>
      </c>
      <c r="B563" s="1" t="s">
        <v>42</v>
      </c>
      <c r="C563" s="10">
        <v>45359</v>
      </c>
      <c r="D563" s="1" t="s">
        <v>197</v>
      </c>
      <c r="E563" s="1" t="s">
        <v>196</v>
      </c>
      <c r="F563" s="1" t="s">
        <v>2348</v>
      </c>
      <c r="G563" s="1" t="s">
        <v>12</v>
      </c>
      <c r="H563" s="1" t="s">
        <v>11</v>
      </c>
      <c r="I563" s="1" t="s">
        <v>0</v>
      </c>
      <c r="J563" s="1" t="s">
        <v>17</v>
      </c>
      <c r="K563" s="1" t="s">
        <v>16</v>
      </c>
      <c r="L563" s="1" t="s">
        <v>893</v>
      </c>
      <c r="M563" s="1" t="s">
        <v>892</v>
      </c>
      <c r="N563" s="8">
        <v>1461.6</v>
      </c>
      <c r="O563" s="1" t="s">
        <v>2</v>
      </c>
      <c r="P563" s="8">
        <v>0</v>
      </c>
      <c r="Q563" s="8">
        <v>1461.6</v>
      </c>
      <c r="R563" s="1" t="s">
        <v>195</v>
      </c>
      <c r="S563" s="7">
        <v>10800.73</v>
      </c>
    </row>
    <row r="564" spans="1:19" x14ac:dyDescent="0.2">
      <c r="A564" s="1" t="s">
        <v>1747</v>
      </c>
      <c r="B564" s="1" t="s">
        <v>42</v>
      </c>
      <c r="C564" s="10">
        <v>45359</v>
      </c>
      <c r="D564" s="1" t="s">
        <v>197</v>
      </c>
      <c r="E564" s="1" t="s">
        <v>196</v>
      </c>
      <c r="F564" s="1" t="s">
        <v>2348</v>
      </c>
      <c r="G564" s="1" t="s">
        <v>12</v>
      </c>
      <c r="H564" s="1" t="s">
        <v>11</v>
      </c>
      <c r="I564" s="1" t="s">
        <v>0</v>
      </c>
      <c r="J564" s="1" t="s">
        <v>17</v>
      </c>
      <c r="K564" s="1" t="s">
        <v>16</v>
      </c>
      <c r="L564" s="1" t="s">
        <v>104</v>
      </c>
      <c r="M564" s="1" t="s">
        <v>103</v>
      </c>
      <c r="N564" s="9">
        <v>522</v>
      </c>
      <c r="O564" s="1" t="s">
        <v>2</v>
      </c>
      <c r="P564" s="8">
        <v>0</v>
      </c>
      <c r="Q564" s="8">
        <v>522</v>
      </c>
      <c r="R564" s="1" t="s">
        <v>195</v>
      </c>
      <c r="S564" s="7">
        <v>10800.73</v>
      </c>
    </row>
    <row r="565" spans="1:19" x14ac:dyDescent="0.2">
      <c r="A565" s="1" t="s">
        <v>1745</v>
      </c>
      <c r="B565" s="1" t="s">
        <v>42</v>
      </c>
      <c r="C565" s="10">
        <v>45359</v>
      </c>
      <c r="D565" s="1" t="s">
        <v>258</v>
      </c>
      <c r="E565" s="1" t="s">
        <v>257</v>
      </c>
      <c r="F565" s="1" t="s">
        <v>1611</v>
      </c>
      <c r="G565" s="1" t="s">
        <v>39</v>
      </c>
      <c r="H565" s="1" t="s">
        <v>38</v>
      </c>
      <c r="I565" s="1" t="s">
        <v>0</v>
      </c>
      <c r="J565" s="1" t="s">
        <v>17</v>
      </c>
      <c r="K565" s="1" t="s">
        <v>49</v>
      </c>
      <c r="L565" s="1" t="s">
        <v>133</v>
      </c>
      <c r="M565" s="1" t="s">
        <v>132</v>
      </c>
      <c r="N565" s="9">
        <v>3168</v>
      </c>
      <c r="O565" s="1" t="s">
        <v>4</v>
      </c>
      <c r="P565" s="8">
        <v>3168</v>
      </c>
      <c r="Q565" s="8">
        <v>0</v>
      </c>
      <c r="R565" s="1" t="s">
        <v>93</v>
      </c>
      <c r="S565" s="7">
        <v>249.13</v>
      </c>
    </row>
    <row r="566" spans="1:19" x14ac:dyDescent="0.2">
      <c r="A566" s="1" t="s">
        <v>1745</v>
      </c>
      <c r="B566" s="1" t="s">
        <v>42</v>
      </c>
      <c r="C566" s="10">
        <v>45359</v>
      </c>
      <c r="D566" s="1" t="s">
        <v>258</v>
      </c>
      <c r="E566" s="1" t="s">
        <v>257</v>
      </c>
      <c r="F566" s="1" t="s">
        <v>1611</v>
      </c>
      <c r="G566" s="1" t="s">
        <v>39</v>
      </c>
      <c r="H566" s="1" t="s">
        <v>38</v>
      </c>
      <c r="I566" s="1" t="s">
        <v>0</v>
      </c>
      <c r="J566" s="1" t="s">
        <v>17</v>
      </c>
      <c r="K566" s="1" t="s">
        <v>49</v>
      </c>
      <c r="L566" s="1" t="s">
        <v>48</v>
      </c>
      <c r="M566" s="1" t="s">
        <v>47</v>
      </c>
      <c r="N566" s="9">
        <v>3168</v>
      </c>
      <c r="O566" s="1" t="s">
        <v>4</v>
      </c>
      <c r="P566" s="8">
        <v>3168</v>
      </c>
      <c r="Q566" s="8">
        <v>0</v>
      </c>
      <c r="R566" s="1" t="s">
        <v>93</v>
      </c>
      <c r="S566" s="7">
        <v>281.49</v>
      </c>
    </row>
    <row r="567" spans="1:19" x14ac:dyDescent="0.2">
      <c r="A567" s="1" t="s">
        <v>1744</v>
      </c>
      <c r="B567" s="1" t="s">
        <v>42</v>
      </c>
      <c r="C567" s="10">
        <v>45359</v>
      </c>
      <c r="D567" s="1" t="s">
        <v>756</v>
      </c>
      <c r="E567" s="1" t="s">
        <v>755</v>
      </c>
      <c r="F567" s="1" t="s">
        <v>1680</v>
      </c>
      <c r="G567" s="1" t="s">
        <v>39</v>
      </c>
      <c r="H567" s="1" t="s">
        <v>38</v>
      </c>
      <c r="I567" s="1" t="s">
        <v>0</v>
      </c>
      <c r="J567" s="1" t="s">
        <v>17</v>
      </c>
      <c r="K567" s="1" t="s">
        <v>49</v>
      </c>
      <c r="L567" s="1" t="s">
        <v>57</v>
      </c>
      <c r="M567" s="1" t="s">
        <v>56</v>
      </c>
      <c r="N567" s="9">
        <v>4320</v>
      </c>
      <c r="O567" s="1" t="s">
        <v>4</v>
      </c>
      <c r="P567" s="8">
        <v>4320</v>
      </c>
      <c r="Q567" s="8">
        <v>0</v>
      </c>
      <c r="R567" s="1" t="s">
        <v>93</v>
      </c>
      <c r="S567" s="7">
        <v>348.38</v>
      </c>
    </row>
    <row r="568" spans="1:19" x14ac:dyDescent="0.2">
      <c r="A568" s="1" t="s">
        <v>1743</v>
      </c>
      <c r="B568" s="1" t="s">
        <v>15</v>
      </c>
      <c r="C568" s="10">
        <v>45359</v>
      </c>
      <c r="D568" s="1" t="s">
        <v>97</v>
      </c>
      <c r="E568" s="1" t="s">
        <v>96</v>
      </c>
      <c r="F568" s="1" t="s">
        <v>1680</v>
      </c>
      <c r="G568" s="1" t="s">
        <v>39</v>
      </c>
      <c r="H568" s="1" t="s">
        <v>38</v>
      </c>
      <c r="I568" s="1" t="s">
        <v>188</v>
      </c>
      <c r="J568" s="1" t="s">
        <v>17</v>
      </c>
      <c r="K568" s="1" t="s">
        <v>49</v>
      </c>
      <c r="L568" s="1" t="s">
        <v>57</v>
      </c>
      <c r="M568" s="1" t="s">
        <v>56</v>
      </c>
      <c r="N568" s="9">
        <v>4140</v>
      </c>
      <c r="O568" s="1" t="s">
        <v>4</v>
      </c>
      <c r="P568" s="8">
        <v>4140</v>
      </c>
      <c r="Q568" s="8">
        <v>0</v>
      </c>
      <c r="R568" s="1" t="s">
        <v>93</v>
      </c>
      <c r="S568" s="7">
        <v>457.54</v>
      </c>
    </row>
    <row r="569" spans="1:19" x14ac:dyDescent="0.2">
      <c r="A569" s="1" t="s">
        <v>1742</v>
      </c>
      <c r="B569" s="1" t="s">
        <v>42</v>
      </c>
      <c r="C569" s="10">
        <v>45359</v>
      </c>
      <c r="D569" s="1" t="s">
        <v>95</v>
      </c>
      <c r="E569" s="1" t="s">
        <v>94</v>
      </c>
      <c r="F569" s="1" t="s">
        <v>1680</v>
      </c>
      <c r="G569" s="1" t="s">
        <v>39</v>
      </c>
      <c r="H569" s="1" t="s">
        <v>38</v>
      </c>
      <c r="I569" s="1" t="s">
        <v>0</v>
      </c>
      <c r="J569" s="1" t="s">
        <v>17</v>
      </c>
      <c r="K569" s="1" t="s">
        <v>49</v>
      </c>
      <c r="L569" s="1" t="s">
        <v>90</v>
      </c>
      <c r="M569" s="1" t="s">
        <v>89</v>
      </c>
      <c r="N569" s="9">
        <v>900</v>
      </c>
      <c r="O569" s="1" t="s">
        <v>4</v>
      </c>
      <c r="P569" s="8">
        <v>900</v>
      </c>
      <c r="Q569" s="8">
        <v>0</v>
      </c>
      <c r="R569" s="1" t="s">
        <v>93</v>
      </c>
      <c r="S569" s="7">
        <v>307.98</v>
      </c>
    </row>
    <row r="570" spans="1:19" x14ac:dyDescent="0.2">
      <c r="A570" s="1" t="s">
        <v>1742</v>
      </c>
      <c r="B570" s="1" t="s">
        <v>42</v>
      </c>
      <c r="C570" s="10">
        <v>45359</v>
      </c>
      <c r="D570" s="1" t="s">
        <v>95</v>
      </c>
      <c r="E570" s="1" t="s">
        <v>94</v>
      </c>
      <c r="F570" s="1" t="s">
        <v>1680</v>
      </c>
      <c r="G570" s="1" t="s">
        <v>39</v>
      </c>
      <c r="H570" s="1" t="s">
        <v>38</v>
      </c>
      <c r="I570" s="1" t="s">
        <v>0</v>
      </c>
      <c r="J570" s="1" t="s">
        <v>17</v>
      </c>
      <c r="K570" s="1" t="s">
        <v>49</v>
      </c>
      <c r="L570" s="1" t="s">
        <v>57</v>
      </c>
      <c r="M570" s="1" t="s">
        <v>56</v>
      </c>
      <c r="N570" s="9">
        <v>3600</v>
      </c>
      <c r="O570" s="1" t="s">
        <v>4</v>
      </c>
      <c r="P570" s="8">
        <v>3600</v>
      </c>
      <c r="Q570" s="8">
        <v>0</v>
      </c>
      <c r="R570" s="1" t="s">
        <v>93</v>
      </c>
      <c r="S570" s="7">
        <v>228.46</v>
      </c>
    </row>
    <row r="571" spans="1:19" x14ac:dyDescent="0.2">
      <c r="A571" s="1" t="s">
        <v>1741</v>
      </c>
      <c r="B571" s="1" t="s">
        <v>42</v>
      </c>
      <c r="C571" s="10">
        <v>45359</v>
      </c>
      <c r="D571" s="1" t="s">
        <v>95</v>
      </c>
      <c r="E571" s="1" t="s">
        <v>94</v>
      </c>
      <c r="F571" s="1" t="s">
        <v>1611</v>
      </c>
      <c r="G571" s="1" t="s">
        <v>39</v>
      </c>
      <c r="H571" s="1" t="s">
        <v>38</v>
      </c>
      <c r="I571" s="1" t="s">
        <v>0</v>
      </c>
      <c r="J571" s="1" t="s">
        <v>17</v>
      </c>
      <c r="K571" s="1" t="s">
        <v>49</v>
      </c>
      <c r="L571" s="1" t="s">
        <v>48</v>
      </c>
      <c r="M571" s="1" t="s">
        <v>47</v>
      </c>
      <c r="N571" s="9">
        <v>3168</v>
      </c>
      <c r="O571" s="1" t="s">
        <v>4</v>
      </c>
      <c r="P571" s="8">
        <v>3168</v>
      </c>
      <c r="Q571" s="8">
        <v>0</v>
      </c>
      <c r="R571" s="1" t="s">
        <v>93</v>
      </c>
      <c r="S571" s="7">
        <v>168.67</v>
      </c>
    </row>
    <row r="572" spans="1:19" x14ac:dyDescent="0.2">
      <c r="A572" s="1" t="s">
        <v>1741</v>
      </c>
      <c r="B572" s="1" t="s">
        <v>42</v>
      </c>
      <c r="C572" s="10">
        <v>45359</v>
      </c>
      <c r="D572" s="1" t="s">
        <v>95</v>
      </c>
      <c r="E572" s="1" t="s">
        <v>94</v>
      </c>
      <c r="F572" s="1" t="s">
        <v>1611</v>
      </c>
      <c r="G572" s="1" t="s">
        <v>39</v>
      </c>
      <c r="H572" s="1" t="s">
        <v>38</v>
      </c>
      <c r="I572" s="1" t="s">
        <v>0</v>
      </c>
      <c r="J572" s="1" t="s">
        <v>17</v>
      </c>
      <c r="K572" s="1" t="s">
        <v>49</v>
      </c>
      <c r="L572" s="1" t="s">
        <v>57</v>
      </c>
      <c r="M572" s="1" t="s">
        <v>56</v>
      </c>
      <c r="N572" s="9">
        <v>2160</v>
      </c>
      <c r="O572" s="1" t="s">
        <v>4</v>
      </c>
      <c r="P572" s="8">
        <v>2160</v>
      </c>
      <c r="Q572" s="8">
        <v>0</v>
      </c>
      <c r="R572" s="1" t="s">
        <v>93</v>
      </c>
      <c r="S572" s="7">
        <v>228.46</v>
      </c>
    </row>
    <row r="573" spans="1:19" x14ac:dyDescent="0.2">
      <c r="A573" s="1" t="s">
        <v>1740</v>
      </c>
      <c r="B573" s="1" t="s">
        <v>42</v>
      </c>
      <c r="C573" s="10">
        <v>45359</v>
      </c>
      <c r="D573" s="1" t="s">
        <v>1131</v>
      </c>
      <c r="E573" s="1" t="s">
        <v>1130</v>
      </c>
      <c r="F573" s="1" t="s">
        <v>1680</v>
      </c>
      <c r="G573" s="1" t="s">
        <v>39</v>
      </c>
      <c r="H573" s="1" t="s">
        <v>38</v>
      </c>
      <c r="I573" s="1" t="s">
        <v>0</v>
      </c>
      <c r="J573" s="1" t="s">
        <v>17</v>
      </c>
      <c r="K573" s="1" t="s">
        <v>49</v>
      </c>
      <c r="L573" s="1" t="s">
        <v>57</v>
      </c>
      <c r="M573" s="1" t="s">
        <v>56</v>
      </c>
      <c r="N573" s="9">
        <v>900</v>
      </c>
      <c r="O573" s="1" t="s">
        <v>4</v>
      </c>
      <c r="P573" s="8">
        <v>900</v>
      </c>
      <c r="Q573" s="8">
        <v>0</v>
      </c>
      <c r="R573" s="1" t="s">
        <v>93</v>
      </c>
      <c r="S573" s="7">
        <v>401.84</v>
      </c>
    </row>
    <row r="574" spans="1:19" x14ac:dyDescent="0.2">
      <c r="A574" s="1" t="s">
        <v>1739</v>
      </c>
      <c r="B574" s="1" t="s">
        <v>42</v>
      </c>
      <c r="C574" s="10">
        <v>45359</v>
      </c>
      <c r="D574" s="1" t="s">
        <v>1562</v>
      </c>
      <c r="E574" s="1" t="s">
        <v>1561</v>
      </c>
      <c r="F574" s="1" t="s">
        <v>1738</v>
      </c>
      <c r="G574" s="1" t="s">
        <v>39</v>
      </c>
      <c r="H574" s="1" t="s">
        <v>38</v>
      </c>
      <c r="I574" s="1" t="s">
        <v>50</v>
      </c>
      <c r="J574" s="1" t="s">
        <v>37</v>
      </c>
      <c r="K574" s="1" t="s">
        <v>36</v>
      </c>
      <c r="L574" s="1" t="s">
        <v>77</v>
      </c>
      <c r="M574" s="1" t="s">
        <v>76</v>
      </c>
      <c r="N574" s="9">
        <v>4536</v>
      </c>
      <c r="O574" s="1" t="s">
        <v>4</v>
      </c>
      <c r="P574" s="8">
        <v>4536</v>
      </c>
      <c r="Q574" s="8">
        <v>0</v>
      </c>
      <c r="R574" s="1" t="s">
        <v>5</v>
      </c>
      <c r="S574" s="7">
        <v>419.42</v>
      </c>
    </row>
    <row r="575" spans="1:19" x14ac:dyDescent="0.2">
      <c r="A575" s="1" t="s">
        <v>1737</v>
      </c>
      <c r="B575" s="1" t="s">
        <v>42</v>
      </c>
      <c r="C575" s="10">
        <v>45359</v>
      </c>
      <c r="D575" s="1" t="s">
        <v>41</v>
      </c>
      <c r="E575" s="1" t="s">
        <v>40</v>
      </c>
      <c r="F575" s="1" t="s">
        <v>1736</v>
      </c>
      <c r="G575" s="1" t="s">
        <v>39</v>
      </c>
      <c r="H575" s="1" t="s">
        <v>38</v>
      </c>
      <c r="I575" s="1" t="s">
        <v>50</v>
      </c>
      <c r="J575" s="1" t="s">
        <v>37</v>
      </c>
      <c r="K575" s="1" t="s">
        <v>36</v>
      </c>
      <c r="L575" s="1" t="s">
        <v>35</v>
      </c>
      <c r="M575" s="1" t="s">
        <v>34</v>
      </c>
      <c r="N575" s="9">
        <v>6624</v>
      </c>
      <c r="O575" s="1" t="s">
        <v>4</v>
      </c>
      <c r="P575" s="8">
        <v>6624</v>
      </c>
      <c r="Q575" s="8">
        <v>0</v>
      </c>
      <c r="R575" s="1" t="s">
        <v>33</v>
      </c>
      <c r="S575" s="7">
        <v>116.04</v>
      </c>
    </row>
    <row r="576" spans="1:19" x14ac:dyDescent="0.2">
      <c r="A576" s="1" t="s">
        <v>1735</v>
      </c>
      <c r="B576" s="1" t="s">
        <v>42</v>
      </c>
      <c r="C576" s="10">
        <v>45359</v>
      </c>
      <c r="D576" s="1" t="s">
        <v>1131</v>
      </c>
      <c r="E576" s="1" t="s">
        <v>1130</v>
      </c>
      <c r="F576" s="1" t="s">
        <v>1680</v>
      </c>
      <c r="G576" s="1" t="s">
        <v>39</v>
      </c>
      <c r="H576" s="1" t="s">
        <v>38</v>
      </c>
      <c r="I576" s="1" t="s">
        <v>0</v>
      </c>
      <c r="J576" s="1" t="s">
        <v>17</v>
      </c>
      <c r="K576" s="1" t="s">
        <v>49</v>
      </c>
      <c r="L576" s="1" t="s">
        <v>55</v>
      </c>
      <c r="M576" s="1" t="s">
        <v>54</v>
      </c>
      <c r="N576" s="9">
        <v>1584</v>
      </c>
      <c r="O576" s="1" t="s">
        <v>4</v>
      </c>
      <c r="P576" s="8">
        <v>1584</v>
      </c>
      <c r="Q576" s="8">
        <v>0</v>
      </c>
      <c r="R576" s="1" t="s">
        <v>93</v>
      </c>
      <c r="S576" s="7">
        <v>279.23</v>
      </c>
    </row>
    <row r="577" spans="1:19" x14ac:dyDescent="0.2">
      <c r="A577" s="1" t="s">
        <v>1735</v>
      </c>
      <c r="B577" s="1" t="s">
        <v>42</v>
      </c>
      <c r="C577" s="10">
        <v>45359</v>
      </c>
      <c r="D577" s="1" t="s">
        <v>1131</v>
      </c>
      <c r="E577" s="1" t="s">
        <v>1130</v>
      </c>
      <c r="F577" s="1" t="s">
        <v>1680</v>
      </c>
      <c r="G577" s="1" t="s">
        <v>39</v>
      </c>
      <c r="H577" s="1" t="s">
        <v>38</v>
      </c>
      <c r="I577" s="1" t="s">
        <v>0</v>
      </c>
      <c r="J577" s="1" t="s">
        <v>17</v>
      </c>
      <c r="K577" s="1" t="s">
        <v>49</v>
      </c>
      <c r="L577" s="1" t="s">
        <v>57</v>
      </c>
      <c r="M577" s="1" t="s">
        <v>56</v>
      </c>
      <c r="N577" s="9">
        <v>2700</v>
      </c>
      <c r="O577" s="1" t="s">
        <v>4</v>
      </c>
      <c r="P577" s="8">
        <v>2700</v>
      </c>
      <c r="Q577" s="8">
        <v>0</v>
      </c>
      <c r="R577" s="1" t="s">
        <v>93</v>
      </c>
      <c r="S577" s="7">
        <v>482.21</v>
      </c>
    </row>
    <row r="578" spans="1:19" x14ac:dyDescent="0.2">
      <c r="A578" s="1" t="s">
        <v>1734</v>
      </c>
      <c r="B578" s="1" t="s">
        <v>15</v>
      </c>
      <c r="C578" s="10">
        <v>45359</v>
      </c>
      <c r="D578" s="1" t="s">
        <v>911</v>
      </c>
      <c r="E578" s="1" t="s">
        <v>910</v>
      </c>
      <c r="F578" s="1" t="s">
        <v>1733</v>
      </c>
      <c r="G578" s="1" t="s">
        <v>12</v>
      </c>
      <c r="H578" s="1" t="s">
        <v>11</v>
      </c>
      <c r="I578" s="1" t="s">
        <v>50</v>
      </c>
      <c r="J578" s="1" t="s">
        <v>17</v>
      </c>
      <c r="K578" s="1" t="s">
        <v>16</v>
      </c>
      <c r="L578" s="1" t="s">
        <v>909</v>
      </c>
      <c r="M578" s="1" t="s">
        <v>293</v>
      </c>
      <c r="N578" s="8">
        <v>104.4</v>
      </c>
      <c r="O578" s="1" t="s">
        <v>2</v>
      </c>
      <c r="P578" s="8">
        <v>104.4</v>
      </c>
      <c r="Q578" s="8">
        <v>0</v>
      </c>
      <c r="R578" s="1" t="s">
        <v>144</v>
      </c>
      <c r="S578" s="7">
        <v>7868.35</v>
      </c>
    </row>
    <row r="579" spans="1:19" x14ac:dyDescent="0.2">
      <c r="A579" s="1" t="s">
        <v>1734</v>
      </c>
      <c r="B579" s="1" t="s">
        <v>15</v>
      </c>
      <c r="C579" s="10">
        <v>45359</v>
      </c>
      <c r="D579" s="1" t="s">
        <v>911</v>
      </c>
      <c r="E579" s="1" t="s">
        <v>910</v>
      </c>
      <c r="F579" s="1" t="s">
        <v>1733</v>
      </c>
      <c r="G579" s="1" t="s">
        <v>12</v>
      </c>
      <c r="H579" s="1" t="s">
        <v>11</v>
      </c>
      <c r="I579" s="1" t="s">
        <v>50</v>
      </c>
      <c r="J579" s="1" t="s">
        <v>17</v>
      </c>
      <c r="K579" s="1" t="s">
        <v>16</v>
      </c>
      <c r="L579" s="1" t="s">
        <v>1373</v>
      </c>
      <c r="M579" s="1" t="s">
        <v>1372</v>
      </c>
      <c r="N579" s="8">
        <v>100.8</v>
      </c>
      <c r="O579" s="1" t="s">
        <v>2</v>
      </c>
      <c r="P579" s="8">
        <v>100.8</v>
      </c>
      <c r="Q579" s="8">
        <v>0</v>
      </c>
      <c r="R579" s="1" t="s">
        <v>144</v>
      </c>
      <c r="S579" s="7">
        <v>10501.8</v>
      </c>
    </row>
    <row r="580" spans="1:19" x14ac:dyDescent="0.2">
      <c r="A580" s="1" t="s">
        <v>1734</v>
      </c>
      <c r="B580" s="1" t="s">
        <v>15</v>
      </c>
      <c r="C580" s="10">
        <v>45359</v>
      </c>
      <c r="D580" s="1" t="s">
        <v>911</v>
      </c>
      <c r="E580" s="1" t="s">
        <v>910</v>
      </c>
      <c r="F580" s="1" t="s">
        <v>1733</v>
      </c>
      <c r="G580" s="1" t="s">
        <v>12</v>
      </c>
      <c r="H580" s="1" t="s">
        <v>11</v>
      </c>
      <c r="I580" s="1" t="s">
        <v>50</v>
      </c>
      <c r="J580" s="1" t="s">
        <v>17</v>
      </c>
      <c r="K580" s="1" t="s">
        <v>16</v>
      </c>
      <c r="L580" s="1" t="s">
        <v>377</v>
      </c>
      <c r="M580" s="1" t="s">
        <v>376</v>
      </c>
      <c r="N580" s="8">
        <v>68.400000000000006</v>
      </c>
      <c r="O580" s="1" t="s">
        <v>2</v>
      </c>
      <c r="P580" s="8">
        <v>68.400000000000006</v>
      </c>
      <c r="Q580" s="8">
        <v>0</v>
      </c>
      <c r="R580" s="1" t="s">
        <v>144</v>
      </c>
      <c r="S580" s="7">
        <v>14203.6</v>
      </c>
    </row>
    <row r="581" spans="1:19" x14ac:dyDescent="0.2">
      <c r="A581" s="1" t="s">
        <v>1732</v>
      </c>
      <c r="B581" s="1" t="s">
        <v>42</v>
      </c>
      <c r="C581" s="10">
        <v>45359</v>
      </c>
      <c r="D581" s="1" t="s">
        <v>41</v>
      </c>
      <c r="E581" s="1" t="s">
        <v>40</v>
      </c>
      <c r="F581" s="1" t="s">
        <v>1731</v>
      </c>
      <c r="G581" s="1" t="s">
        <v>39</v>
      </c>
      <c r="H581" s="1" t="s">
        <v>38</v>
      </c>
      <c r="I581" s="1" t="s">
        <v>50</v>
      </c>
      <c r="J581" s="1" t="s">
        <v>37</v>
      </c>
      <c r="K581" s="1" t="s">
        <v>36</v>
      </c>
      <c r="L581" s="1" t="s">
        <v>35</v>
      </c>
      <c r="M581" s="1" t="s">
        <v>34</v>
      </c>
      <c r="N581" s="9">
        <v>8064</v>
      </c>
      <c r="O581" s="1" t="s">
        <v>4</v>
      </c>
      <c r="P581" s="8">
        <v>8064</v>
      </c>
      <c r="Q581" s="8">
        <v>0</v>
      </c>
      <c r="R581" s="1" t="s">
        <v>33</v>
      </c>
      <c r="S581" s="7">
        <v>116.04</v>
      </c>
    </row>
    <row r="582" spans="1:19" x14ac:dyDescent="0.2">
      <c r="A582" s="1" t="s">
        <v>1730</v>
      </c>
      <c r="B582" s="1" t="s">
        <v>42</v>
      </c>
      <c r="C582" s="10">
        <v>45359</v>
      </c>
      <c r="D582" s="1" t="s">
        <v>41</v>
      </c>
      <c r="E582" s="1" t="s">
        <v>40</v>
      </c>
      <c r="F582" s="1" t="s">
        <v>1729</v>
      </c>
      <c r="G582" s="1" t="s">
        <v>39</v>
      </c>
      <c r="H582" s="1" t="s">
        <v>38</v>
      </c>
      <c r="I582" s="1" t="s">
        <v>50</v>
      </c>
      <c r="J582" s="1" t="s">
        <v>37</v>
      </c>
      <c r="K582" s="1" t="s">
        <v>36</v>
      </c>
      <c r="L582" s="1" t="s">
        <v>35</v>
      </c>
      <c r="M582" s="1" t="s">
        <v>34</v>
      </c>
      <c r="N582" s="9">
        <v>8064</v>
      </c>
      <c r="O582" s="1" t="s">
        <v>4</v>
      </c>
      <c r="P582" s="8">
        <v>8064</v>
      </c>
      <c r="Q582" s="8">
        <v>0</v>
      </c>
      <c r="R582" s="1" t="s">
        <v>33</v>
      </c>
      <c r="S582" s="7">
        <v>116.04</v>
      </c>
    </row>
    <row r="583" spans="1:19" x14ac:dyDescent="0.2">
      <c r="A583" s="1" t="s">
        <v>1728</v>
      </c>
      <c r="B583" s="1" t="s">
        <v>42</v>
      </c>
      <c r="C583" s="10">
        <v>45359</v>
      </c>
      <c r="D583" s="1" t="s">
        <v>194</v>
      </c>
      <c r="E583" s="1" t="s">
        <v>193</v>
      </c>
      <c r="F583" s="1" t="s">
        <v>1726</v>
      </c>
      <c r="G583" s="1" t="s">
        <v>39</v>
      </c>
      <c r="H583" s="1" t="s">
        <v>38</v>
      </c>
      <c r="I583" s="1" t="s">
        <v>0</v>
      </c>
      <c r="J583" s="1" t="s">
        <v>37</v>
      </c>
      <c r="K583" s="1" t="s">
        <v>36</v>
      </c>
      <c r="L583" s="1" t="s">
        <v>35</v>
      </c>
      <c r="M583" s="1" t="s">
        <v>34</v>
      </c>
      <c r="N583" s="9">
        <v>5472</v>
      </c>
      <c r="O583" s="1" t="s">
        <v>4</v>
      </c>
      <c r="P583" s="8">
        <v>5472</v>
      </c>
      <c r="Q583" s="8">
        <v>0</v>
      </c>
      <c r="R583" s="1" t="s">
        <v>125</v>
      </c>
      <c r="S583" s="7">
        <v>249.53</v>
      </c>
    </row>
    <row r="584" spans="1:19" x14ac:dyDescent="0.2">
      <c r="A584" s="1" t="s">
        <v>1727</v>
      </c>
      <c r="B584" s="1" t="s">
        <v>42</v>
      </c>
      <c r="C584" s="10">
        <v>45359</v>
      </c>
      <c r="D584" s="1" t="s">
        <v>192</v>
      </c>
      <c r="E584" s="1" t="s">
        <v>191</v>
      </c>
      <c r="F584" s="1" t="s">
        <v>1726</v>
      </c>
      <c r="G584" s="1" t="s">
        <v>39</v>
      </c>
      <c r="H584" s="1" t="s">
        <v>38</v>
      </c>
      <c r="I584" s="1" t="s">
        <v>50</v>
      </c>
      <c r="J584" s="1" t="s">
        <v>37</v>
      </c>
      <c r="K584" s="1" t="s">
        <v>36</v>
      </c>
      <c r="L584" s="1" t="s">
        <v>86</v>
      </c>
      <c r="M584" s="1" t="s">
        <v>85</v>
      </c>
      <c r="N584" s="9">
        <v>7920</v>
      </c>
      <c r="O584" s="1" t="s">
        <v>4</v>
      </c>
      <c r="P584" s="8">
        <v>7920</v>
      </c>
      <c r="Q584" s="8">
        <v>0</v>
      </c>
      <c r="R584" s="1" t="s">
        <v>144</v>
      </c>
      <c r="S584" s="7">
        <v>208.79</v>
      </c>
    </row>
    <row r="585" spans="1:19" x14ac:dyDescent="0.2">
      <c r="A585" s="1" t="s">
        <v>1727</v>
      </c>
      <c r="B585" s="1" t="s">
        <v>42</v>
      </c>
      <c r="C585" s="10">
        <v>45359</v>
      </c>
      <c r="D585" s="1" t="s">
        <v>192</v>
      </c>
      <c r="E585" s="1" t="s">
        <v>191</v>
      </c>
      <c r="F585" s="1" t="s">
        <v>1726</v>
      </c>
      <c r="G585" s="1" t="s">
        <v>39</v>
      </c>
      <c r="H585" s="1" t="s">
        <v>38</v>
      </c>
      <c r="I585" s="1" t="s">
        <v>50</v>
      </c>
      <c r="J585" s="1" t="s">
        <v>37</v>
      </c>
      <c r="K585" s="1" t="s">
        <v>36</v>
      </c>
      <c r="L585" s="1" t="s">
        <v>35</v>
      </c>
      <c r="M585" s="1" t="s">
        <v>34</v>
      </c>
      <c r="N585" s="9">
        <v>6336</v>
      </c>
      <c r="O585" s="1" t="s">
        <v>4</v>
      </c>
      <c r="P585" s="8">
        <v>6336</v>
      </c>
      <c r="Q585" s="8">
        <v>0</v>
      </c>
      <c r="R585" s="1" t="s">
        <v>144</v>
      </c>
      <c r="S585" s="7">
        <v>249.53</v>
      </c>
    </row>
    <row r="586" spans="1:19" x14ac:dyDescent="0.2">
      <c r="A586" s="1" t="s">
        <v>1727</v>
      </c>
      <c r="B586" s="1" t="s">
        <v>42</v>
      </c>
      <c r="C586" s="10">
        <v>45359</v>
      </c>
      <c r="D586" s="1" t="s">
        <v>192</v>
      </c>
      <c r="E586" s="1" t="s">
        <v>191</v>
      </c>
      <c r="F586" s="1" t="s">
        <v>1726</v>
      </c>
      <c r="G586" s="1" t="s">
        <v>39</v>
      </c>
      <c r="H586" s="1" t="s">
        <v>38</v>
      </c>
      <c r="I586" s="1" t="s">
        <v>50</v>
      </c>
      <c r="J586" s="1" t="s">
        <v>37</v>
      </c>
      <c r="K586" s="1" t="s">
        <v>36</v>
      </c>
      <c r="L586" s="1" t="s">
        <v>88</v>
      </c>
      <c r="M586" s="1" t="s">
        <v>87</v>
      </c>
      <c r="N586" s="9">
        <v>6336</v>
      </c>
      <c r="O586" s="1" t="s">
        <v>4</v>
      </c>
      <c r="P586" s="8">
        <v>6336</v>
      </c>
      <c r="Q586" s="8">
        <v>0</v>
      </c>
      <c r="R586" s="1" t="s">
        <v>144</v>
      </c>
      <c r="S586" s="7">
        <v>245.88</v>
      </c>
    </row>
    <row r="587" spans="1:19" x14ac:dyDescent="0.2">
      <c r="A587" s="1" t="s">
        <v>1725</v>
      </c>
      <c r="B587" s="1" t="s">
        <v>15</v>
      </c>
      <c r="C587" s="10">
        <v>45359</v>
      </c>
      <c r="D587" s="1" t="s">
        <v>1724</v>
      </c>
      <c r="E587" s="1" t="s">
        <v>1723</v>
      </c>
      <c r="F587" s="1" t="s">
        <v>1722</v>
      </c>
      <c r="G587" s="1" t="s">
        <v>12</v>
      </c>
      <c r="H587" s="1" t="s">
        <v>11</v>
      </c>
      <c r="I587" s="1" t="s">
        <v>188</v>
      </c>
      <c r="J587" s="1" t="s">
        <v>17</v>
      </c>
      <c r="K587" s="1" t="s">
        <v>16</v>
      </c>
      <c r="L587" s="1" t="s">
        <v>183</v>
      </c>
      <c r="M587" s="1" t="s">
        <v>182</v>
      </c>
      <c r="N587" s="8">
        <v>3.12</v>
      </c>
      <c r="O587" s="1" t="s">
        <v>2</v>
      </c>
      <c r="P587" s="8">
        <v>0</v>
      </c>
      <c r="Q587" s="8">
        <v>3.12</v>
      </c>
      <c r="R587" s="1" t="s">
        <v>43</v>
      </c>
      <c r="S587" s="7">
        <v>0.15</v>
      </c>
    </row>
    <row r="588" spans="1:19" x14ac:dyDescent="0.2">
      <c r="A588" s="1" t="s">
        <v>1725</v>
      </c>
      <c r="B588" s="1" t="s">
        <v>15</v>
      </c>
      <c r="C588" s="10">
        <v>45359</v>
      </c>
      <c r="D588" s="1" t="s">
        <v>1724</v>
      </c>
      <c r="E588" s="1" t="s">
        <v>1723</v>
      </c>
      <c r="F588" s="1" t="s">
        <v>1722</v>
      </c>
      <c r="G588" s="1" t="s">
        <v>12</v>
      </c>
      <c r="H588" s="1" t="s">
        <v>11</v>
      </c>
      <c r="I588" s="1" t="s">
        <v>188</v>
      </c>
      <c r="J588" s="1" t="s">
        <v>17</v>
      </c>
      <c r="K588" s="1" t="s">
        <v>16</v>
      </c>
      <c r="L588" s="1" t="s">
        <v>181</v>
      </c>
      <c r="M588" s="1" t="s">
        <v>180</v>
      </c>
      <c r="N588" s="8">
        <v>3.12</v>
      </c>
      <c r="O588" s="1" t="s">
        <v>2</v>
      </c>
      <c r="P588" s="8">
        <v>0</v>
      </c>
      <c r="Q588" s="8">
        <v>3.12</v>
      </c>
      <c r="R588" s="1" t="s">
        <v>43</v>
      </c>
      <c r="S588" s="7">
        <v>0.15</v>
      </c>
    </row>
    <row r="589" spans="1:19" x14ac:dyDescent="0.2">
      <c r="A589" s="1" t="s">
        <v>1725</v>
      </c>
      <c r="B589" s="1" t="s">
        <v>15</v>
      </c>
      <c r="C589" s="10">
        <v>45359</v>
      </c>
      <c r="D589" s="1" t="s">
        <v>1724</v>
      </c>
      <c r="E589" s="1" t="s">
        <v>1723</v>
      </c>
      <c r="F589" s="1" t="s">
        <v>1722</v>
      </c>
      <c r="G589" s="1" t="s">
        <v>12</v>
      </c>
      <c r="H589" s="1" t="s">
        <v>11</v>
      </c>
      <c r="I589" s="1" t="s">
        <v>188</v>
      </c>
      <c r="J589" s="1" t="s">
        <v>17</v>
      </c>
      <c r="K589" s="1" t="s">
        <v>16</v>
      </c>
      <c r="L589" s="1" t="s">
        <v>179</v>
      </c>
      <c r="M589" s="1" t="s">
        <v>178</v>
      </c>
      <c r="N589" s="8">
        <v>3.12</v>
      </c>
      <c r="O589" s="1" t="s">
        <v>2</v>
      </c>
      <c r="P589" s="8">
        <v>0</v>
      </c>
      <c r="Q589" s="8">
        <v>3.12</v>
      </c>
      <c r="R589" s="1" t="s">
        <v>43</v>
      </c>
      <c r="S589" s="7">
        <v>0.15</v>
      </c>
    </row>
    <row r="590" spans="1:19" x14ac:dyDescent="0.2">
      <c r="A590" s="1" t="s">
        <v>1725</v>
      </c>
      <c r="B590" s="1" t="s">
        <v>15</v>
      </c>
      <c r="C590" s="10">
        <v>45359</v>
      </c>
      <c r="D590" s="1" t="s">
        <v>1724</v>
      </c>
      <c r="E590" s="1" t="s">
        <v>1723</v>
      </c>
      <c r="F590" s="1" t="s">
        <v>1722</v>
      </c>
      <c r="G590" s="1" t="s">
        <v>12</v>
      </c>
      <c r="H590" s="1" t="s">
        <v>11</v>
      </c>
      <c r="I590" s="1" t="s">
        <v>188</v>
      </c>
      <c r="J590" s="1" t="s">
        <v>17</v>
      </c>
      <c r="K590" s="1" t="s">
        <v>16</v>
      </c>
      <c r="L590" s="1" t="s">
        <v>177</v>
      </c>
      <c r="M590" s="1" t="s">
        <v>176</v>
      </c>
      <c r="N590" s="8">
        <v>3.12</v>
      </c>
      <c r="O590" s="1" t="s">
        <v>2</v>
      </c>
      <c r="P590" s="8">
        <v>0</v>
      </c>
      <c r="Q590" s="8">
        <v>3.12</v>
      </c>
      <c r="R590" s="1" t="s">
        <v>43</v>
      </c>
      <c r="S590" s="7">
        <v>0.15</v>
      </c>
    </row>
    <row r="591" spans="1:19" x14ac:dyDescent="0.2">
      <c r="A591" s="1" t="s">
        <v>1725</v>
      </c>
      <c r="B591" s="1" t="s">
        <v>15</v>
      </c>
      <c r="C591" s="10">
        <v>45359</v>
      </c>
      <c r="D591" s="1" t="s">
        <v>1724</v>
      </c>
      <c r="E591" s="1" t="s">
        <v>1723</v>
      </c>
      <c r="F591" s="1" t="s">
        <v>1722</v>
      </c>
      <c r="G591" s="1" t="s">
        <v>12</v>
      </c>
      <c r="H591" s="1" t="s">
        <v>11</v>
      </c>
      <c r="I591" s="1" t="s">
        <v>188</v>
      </c>
      <c r="J591" s="1" t="s">
        <v>17</v>
      </c>
      <c r="K591" s="1" t="s">
        <v>16</v>
      </c>
      <c r="L591" s="1" t="s">
        <v>175</v>
      </c>
      <c r="M591" s="1" t="s">
        <v>174</v>
      </c>
      <c r="N591" s="8">
        <v>3.12</v>
      </c>
      <c r="O591" s="1" t="s">
        <v>2</v>
      </c>
      <c r="P591" s="8">
        <v>0</v>
      </c>
      <c r="Q591" s="8">
        <v>3.12</v>
      </c>
      <c r="R591" s="1" t="s">
        <v>43</v>
      </c>
      <c r="S591" s="7">
        <v>0.15</v>
      </c>
    </row>
    <row r="592" spans="1:19" x14ac:dyDescent="0.2">
      <c r="A592" s="1" t="s">
        <v>1725</v>
      </c>
      <c r="B592" s="1" t="s">
        <v>15</v>
      </c>
      <c r="C592" s="10">
        <v>45359</v>
      </c>
      <c r="D592" s="1" t="s">
        <v>1724</v>
      </c>
      <c r="E592" s="1" t="s">
        <v>1723</v>
      </c>
      <c r="F592" s="1" t="s">
        <v>1722</v>
      </c>
      <c r="G592" s="1" t="s">
        <v>12</v>
      </c>
      <c r="H592" s="1" t="s">
        <v>11</v>
      </c>
      <c r="I592" s="1" t="s">
        <v>188</v>
      </c>
      <c r="J592" s="1" t="s">
        <v>17</v>
      </c>
      <c r="K592" s="1" t="s">
        <v>16</v>
      </c>
      <c r="L592" s="1" t="s">
        <v>173</v>
      </c>
      <c r="M592" s="1" t="s">
        <v>172</v>
      </c>
      <c r="N592" s="8">
        <v>3.12</v>
      </c>
      <c r="O592" s="1" t="s">
        <v>2</v>
      </c>
      <c r="P592" s="8">
        <v>0</v>
      </c>
      <c r="Q592" s="8">
        <v>3.12</v>
      </c>
      <c r="R592" s="1" t="s">
        <v>43</v>
      </c>
      <c r="S592" s="7">
        <v>0.15</v>
      </c>
    </row>
    <row r="593" spans="1:19" x14ac:dyDescent="0.2">
      <c r="A593" s="1" t="s">
        <v>1725</v>
      </c>
      <c r="B593" s="1" t="s">
        <v>15</v>
      </c>
      <c r="C593" s="10">
        <v>45359</v>
      </c>
      <c r="D593" s="1" t="s">
        <v>1724</v>
      </c>
      <c r="E593" s="1" t="s">
        <v>1723</v>
      </c>
      <c r="F593" s="1" t="s">
        <v>1722</v>
      </c>
      <c r="G593" s="1" t="s">
        <v>12</v>
      </c>
      <c r="H593" s="1" t="s">
        <v>11</v>
      </c>
      <c r="I593" s="1" t="s">
        <v>188</v>
      </c>
      <c r="J593" s="1" t="s">
        <v>17</v>
      </c>
      <c r="K593" s="1" t="s">
        <v>16</v>
      </c>
      <c r="L593" s="1" t="s">
        <v>187</v>
      </c>
      <c r="M593" s="1" t="s">
        <v>186</v>
      </c>
      <c r="N593" s="8">
        <v>2.7</v>
      </c>
      <c r="O593" s="1" t="s">
        <v>2</v>
      </c>
      <c r="P593" s="8">
        <v>0</v>
      </c>
      <c r="Q593" s="8">
        <v>2.7</v>
      </c>
      <c r="R593" s="1" t="s">
        <v>43</v>
      </c>
      <c r="S593" s="7">
        <v>0.19</v>
      </c>
    </row>
    <row r="594" spans="1:19" x14ac:dyDescent="0.2">
      <c r="A594" s="1" t="s">
        <v>1725</v>
      </c>
      <c r="B594" s="1" t="s">
        <v>15</v>
      </c>
      <c r="C594" s="10">
        <v>45359</v>
      </c>
      <c r="D594" s="1" t="s">
        <v>1724</v>
      </c>
      <c r="E594" s="1" t="s">
        <v>1723</v>
      </c>
      <c r="F594" s="1" t="s">
        <v>1722</v>
      </c>
      <c r="G594" s="1" t="s">
        <v>12</v>
      </c>
      <c r="H594" s="1" t="s">
        <v>11</v>
      </c>
      <c r="I594" s="1" t="s">
        <v>188</v>
      </c>
      <c r="J594" s="1" t="s">
        <v>17</v>
      </c>
      <c r="K594" s="1" t="s">
        <v>16</v>
      </c>
      <c r="L594" s="1" t="s">
        <v>141</v>
      </c>
      <c r="M594" s="1" t="s">
        <v>140</v>
      </c>
      <c r="N594" s="8">
        <v>2.7</v>
      </c>
      <c r="O594" s="1" t="s">
        <v>2</v>
      </c>
      <c r="P594" s="8">
        <v>0</v>
      </c>
      <c r="Q594" s="8">
        <v>2.7</v>
      </c>
      <c r="R594" s="1" t="s">
        <v>43</v>
      </c>
      <c r="S594" s="7">
        <v>0.2</v>
      </c>
    </row>
    <row r="595" spans="1:19" x14ac:dyDescent="0.2">
      <c r="A595" s="1" t="s">
        <v>1725</v>
      </c>
      <c r="B595" s="1" t="s">
        <v>15</v>
      </c>
      <c r="C595" s="10">
        <v>45359</v>
      </c>
      <c r="D595" s="1" t="s">
        <v>1724</v>
      </c>
      <c r="E595" s="1" t="s">
        <v>1723</v>
      </c>
      <c r="F595" s="1" t="s">
        <v>1722</v>
      </c>
      <c r="G595" s="1" t="s">
        <v>12</v>
      </c>
      <c r="H595" s="1" t="s">
        <v>11</v>
      </c>
      <c r="I595" s="1" t="s">
        <v>188</v>
      </c>
      <c r="J595" s="1" t="s">
        <v>17</v>
      </c>
      <c r="K595" s="1" t="s">
        <v>16</v>
      </c>
      <c r="L595" s="1" t="s">
        <v>171</v>
      </c>
      <c r="M595" s="1" t="s">
        <v>170</v>
      </c>
      <c r="N595" s="8">
        <v>3.12</v>
      </c>
      <c r="O595" s="1" t="s">
        <v>2</v>
      </c>
      <c r="P595" s="8">
        <v>0</v>
      </c>
      <c r="Q595" s="8">
        <v>3.12</v>
      </c>
      <c r="R595" s="1" t="s">
        <v>43</v>
      </c>
      <c r="S595" s="7">
        <v>0.15</v>
      </c>
    </row>
    <row r="596" spans="1:19" x14ac:dyDescent="0.2">
      <c r="A596" s="1" t="s">
        <v>1725</v>
      </c>
      <c r="B596" s="1" t="s">
        <v>15</v>
      </c>
      <c r="C596" s="10">
        <v>45359</v>
      </c>
      <c r="D596" s="1" t="s">
        <v>1724</v>
      </c>
      <c r="E596" s="1" t="s">
        <v>1723</v>
      </c>
      <c r="F596" s="1" t="s">
        <v>1722</v>
      </c>
      <c r="G596" s="1" t="s">
        <v>12</v>
      </c>
      <c r="H596" s="1" t="s">
        <v>11</v>
      </c>
      <c r="I596" s="1" t="s">
        <v>188</v>
      </c>
      <c r="J596" s="1" t="s">
        <v>17</v>
      </c>
      <c r="K596" s="1" t="s">
        <v>16</v>
      </c>
      <c r="L596" s="1" t="s">
        <v>169</v>
      </c>
      <c r="M596" s="1" t="s">
        <v>168</v>
      </c>
      <c r="N596" s="8">
        <v>3.12</v>
      </c>
      <c r="O596" s="1" t="s">
        <v>2</v>
      </c>
      <c r="P596" s="8">
        <v>0</v>
      </c>
      <c r="Q596" s="8">
        <v>3.12</v>
      </c>
      <c r="R596" s="1" t="s">
        <v>43</v>
      </c>
      <c r="S596" s="7">
        <v>0.15</v>
      </c>
    </row>
    <row r="597" spans="1:19" x14ac:dyDescent="0.2">
      <c r="A597" s="1" t="s">
        <v>1725</v>
      </c>
      <c r="B597" s="1" t="s">
        <v>15</v>
      </c>
      <c r="C597" s="10">
        <v>45359</v>
      </c>
      <c r="D597" s="1" t="s">
        <v>1724</v>
      </c>
      <c r="E597" s="1" t="s">
        <v>1723</v>
      </c>
      <c r="F597" s="1" t="s">
        <v>1722</v>
      </c>
      <c r="G597" s="1" t="s">
        <v>12</v>
      </c>
      <c r="H597" s="1" t="s">
        <v>11</v>
      </c>
      <c r="I597" s="1" t="s">
        <v>188</v>
      </c>
      <c r="J597" s="1" t="s">
        <v>17</v>
      </c>
      <c r="K597" s="1" t="s">
        <v>16</v>
      </c>
      <c r="L597" s="1" t="s">
        <v>166</v>
      </c>
      <c r="M597" s="1" t="s">
        <v>165</v>
      </c>
      <c r="N597" s="8">
        <v>3.12</v>
      </c>
      <c r="O597" s="1" t="s">
        <v>2</v>
      </c>
      <c r="P597" s="8">
        <v>0</v>
      </c>
      <c r="Q597" s="8">
        <v>3.12</v>
      </c>
      <c r="R597" s="1" t="s">
        <v>43</v>
      </c>
      <c r="S597" s="7">
        <v>0.15</v>
      </c>
    </row>
    <row r="598" spans="1:19" x14ac:dyDescent="0.2">
      <c r="A598" s="1" t="s">
        <v>1721</v>
      </c>
      <c r="B598" s="1" t="s">
        <v>15</v>
      </c>
      <c r="C598" s="10">
        <v>45359</v>
      </c>
      <c r="D598" s="1" t="s">
        <v>1720</v>
      </c>
      <c r="E598" s="1" t="s">
        <v>1719</v>
      </c>
      <c r="F598" s="1" t="s">
        <v>167</v>
      </c>
      <c r="G598" s="1" t="s">
        <v>12</v>
      </c>
      <c r="H598" s="1" t="s">
        <v>11</v>
      </c>
      <c r="I598" s="1" t="s">
        <v>50</v>
      </c>
      <c r="J598" s="1" t="s">
        <v>17</v>
      </c>
      <c r="K598" s="1" t="s">
        <v>16</v>
      </c>
      <c r="L598" s="1" t="s">
        <v>183</v>
      </c>
      <c r="M598" s="1" t="s">
        <v>182</v>
      </c>
      <c r="N598" s="8">
        <v>1.56</v>
      </c>
      <c r="O598" s="1" t="s">
        <v>2</v>
      </c>
      <c r="P598" s="8">
        <v>1.56</v>
      </c>
      <c r="Q598" s="8">
        <v>0</v>
      </c>
      <c r="R598" s="1" t="s">
        <v>43</v>
      </c>
      <c r="S598" s="7">
        <v>0.15</v>
      </c>
    </row>
    <row r="599" spans="1:19" x14ac:dyDescent="0.2">
      <c r="A599" s="1" t="s">
        <v>1721</v>
      </c>
      <c r="B599" s="1" t="s">
        <v>15</v>
      </c>
      <c r="C599" s="10">
        <v>45359</v>
      </c>
      <c r="D599" s="1" t="s">
        <v>1720</v>
      </c>
      <c r="E599" s="1" t="s">
        <v>1719</v>
      </c>
      <c r="F599" s="1" t="s">
        <v>167</v>
      </c>
      <c r="G599" s="1" t="s">
        <v>12</v>
      </c>
      <c r="H599" s="1" t="s">
        <v>11</v>
      </c>
      <c r="I599" s="1" t="s">
        <v>50</v>
      </c>
      <c r="J599" s="1" t="s">
        <v>17</v>
      </c>
      <c r="K599" s="1" t="s">
        <v>16</v>
      </c>
      <c r="L599" s="1" t="s">
        <v>181</v>
      </c>
      <c r="M599" s="1" t="s">
        <v>180</v>
      </c>
      <c r="N599" s="8">
        <v>1.56</v>
      </c>
      <c r="O599" s="1" t="s">
        <v>2</v>
      </c>
      <c r="P599" s="8">
        <v>1.56</v>
      </c>
      <c r="Q599" s="8">
        <v>0</v>
      </c>
      <c r="R599" s="1" t="s">
        <v>43</v>
      </c>
      <c r="S599" s="7">
        <v>0.15</v>
      </c>
    </row>
    <row r="600" spans="1:19" x14ac:dyDescent="0.2">
      <c r="A600" s="1" t="s">
        <v>1721</v>
      </c>
      <c r="B600" s="1" t="s">
        <v>15</v>
      </c>
      <c r="C600" s="10">
        <v>45359</v>
      </c>
      <c r="D600" s="1" t="s">
        <v>1720</v>
      </c>
      <c r="E600" s="1" t="s">
        <v>1719</v>
      </c>
      <c r="F600" s="1" t="s">
        <v>167</v>
      </c>
      <c r="G600" s="1" t="s">
        <v>12</v>
      </c>
      <c r="H600" s="1" t="s">
        <v>11</v>
      </c>
      <c r="I600" s="1" t="s">
        <v>50</v>
      </c>
      <c r="J600" s="1" t="s">
        <v>17</v>
      </c>
      <c r="K600" s="1" t="s">
        <v>16</v>
      </c>
      <c r="L600" s="1" t="s">
        <v>179</v>
      </c>
      <c r="M600" s="1" t="s">
        <v>178</v>
      </c>
      <c r="N600" s="8">
        <v>1.56</v>
      </c>
      <c r="O600" s="1" t="s">
        <v>2</v>
      </c>
      <c r="P600" s="8">
        <v>1.56</v>
      </c>
      <c r="Q600" s="8">
        <v>0</v>
      </c>
      <c r="R600" s="1" t="s">
        <v>43</v>
      </c>
      <c r="S600" s="7">
        <v>0.15</v>
      </c>
    </row>
    <row r="601" spans="1:19" x14ac:dyDescent="0.2">
      <c r="A601" s="1" t="s">
        <v>1721</v>
      </c>
      <c r="B601" s="1" t="s">
        <v>15</v>
      </c>
      <c r="C601" s="10">
        <v>45359</v>
      </c>
      <c r="D601" s="1" t="s">
        <v>1720</v>
      </c>
      <c r="E601" s="1" t="s">
        <v>1719</v>
      </c>
      <c r="F601" s="1" t="s">
        <v>167</v>
      </c>
      <c r="G601" s="1" t="s">
        <v>12</v>
      </c>
      <c r="H601" s="1" t="s">
        <v>11</v>
      </c>
      <c r="I601" s="1" t="s">
        <v>50</v>
      </c>
      <c r="J601" s="1" t="s">
        <v>17</v>
      </c>
      <c r="K601" s="1" t="s">
        <v>16</v>
      </c>
      <c r="L601" s="1" t="s">
        <v>177</v>
      </c>
      <c r="M601" s="1" t="s">
        <v>176</v>
      </c>
      <c r="N601" s="8">
        <v>1.56</v>
      </c>
      <c r="O601" s="1" t="s">
        <v>2</v>
      </c>
      <c r="P601" s="8">
        <v>1.56</v>
      </c>
      <c r="Q601" s="8">
        <v>0</v>
      </c>
      <c r="R601" s="1" t="s">
        <v>43</v>
      </c>
      <c r="S601" s="7">
        <v>0.15</v>
      </c>
    </row>
    <row r="602" spans="1:19" x14ac:dyDescent="0.2">
      <c r="A602" s="1" t="s">
        <v>1721</v>
      </c>
      <c r="B602" s="1" t="s">
        <v>15</v>
      </c>
      <c r="C602" s="10">
        <v>45359</v>
      </c>
      <c r="D602" s="1" t="s">
        <v>1720</v>
      </c>
      <c r="E602" s="1" t="s">
        <v>1719</v>
      </c>
      <c r="F602" s="1" t="s">
        <v>167</v>
      </c>
      <c r="G602" s="1" t="s">
        <v>12</v>
      </c>
      <c r="H602" s="1" t="s">
        <v>11</v>
      </c>
      <c r="I602" s="1" t="s">
        <v>50</v>
      </c>
      <c r="J602" s="1" t="s">
        <v>17</v>
      </c>
      <c r="K602" s="1" t="s">
        <v>16</v>
      </c>
      <c r="L602" s="1" t="s">
        <v>175</v>
      </c>
      <c r="M602" s="1" t="s">
        <v>174</v>
      </c>
      <c r="N602" s="8">
        <v>1.56</v>
      </c>
      <c r="O602" s="1" t="s">
        <v>2</v>
      </c>
      <c r="P602" s="8">
        <v>1.56</v>
      </c>
      <c r="Q602" s="8">
        <v>0</v>
      </c>
      <c r="R602" s="1" t="s">
        <v>43</v>
      </c>
      <c r="S602" s="7">
        <v>0.15</v>
      </c>
    </row>
    <row r="603" spans="1:19" x14ac:dyDescent="0.2">
      <c r="A603" s="1" t="s">
        <v>1721</v>
      </c>
      <c r="B603" s="1" t="s">
        <v>15</v>
      </c>
      <c r="C603" s="10">
        <v>45359</v>
      </c>
      <c r="D603" s="1" t="s">
        <v>1720</v>
      </c>
      <c r="E603" s="1" t="s">
        <v>1719</v>
      </c>
      <c r="F603" s="1" t="s">
        <v>167</v>
      </c>
      <c r="G603" s="1" t="s">
        <v>12</v>
      </c>
      <c r="H603" s="1" t="s">
        <v>11</v>
      </c>
      <c r="I603" s="1" t="s">
        <v>50</v>
      </c>
      <c r="J603" s="1" t="s">
        <v>17</v>
      </c>
      <c r="K603" s="1" t="s">
        <v>16</v>
      </c>
      <c r="L603" s="1" t="s">
        <v>173</v>
      </c>
      <c r="M603" s="1" t="s">
        <v>172</v>
      </c>
      <c r="N603" s="8">
        <v>1.56</v>
      </c>
      <c r="O603" s="1" t="s">
        <v>2</v>
      </c>
      <c r="P603" s="8">
        <v>1.56</v>
      </c>
      <c r="Q603" s="8">
        <v>0</v>
      </c>
      <c r="R603" s="1" t="s">
        <v>43</v>
      </c>
      <c r="S603" s="7">
        <v>0.15</v>
      </c>
    </row>
    <row r="604" spans="1:19" x14ac:dyDescent="0.2">
      <c r="A604" s="1" t="s">
        <v>1721</v>
      </c>
      <c r="B604" s="1" t="s">
        <v>15</v>
      </c>
      <c r="C604" s="10">
        <v>45359</v>
      </c>
      <c r="D604" s="1" t="s">
        <v>1720</v>
      </c>
      <c r="E604" s="1" t="s">
        <v>1719</v>
      </c>
      <c r="F604" s="1" t="s">
        <v>167</v>
      </c>
      <c r="G604" s="1" t="s">
        <v>12</v>
      </c>
      <c r="H604" s="1" t="s">
        <v>11</v>
      </c>
      <c r="I604" s="1" t="s">
        <v>50</v>
      </c>
      <c r="J604" s="1" t="s">
        <v>17</v>
      </c>
      <c r="K604" s="1" t="s">
        <v>16</v>
      </c>
      <c r="L604" s="1" t="s">
        <v>187</v>
      </c>
      <c r="M604" s="1" t="s">
        <v>186</v>
      </c>
      <c r="N604" s="8">
        <v>1.35</v>
      </c>
      <c r="O604" s="1" t="s">
        <v>2</v>
      </c>
      <c r="P604" s="8">
        <v>1.35</v>
      </c>
      <c r="Q604" s="8">
        <v>0</v>
      </c>
      <c r="R604" s="1" t="s">
        <v>43</v>
      </c>
      <c r="S604" s="7">
        <v>0.19</v>
      </c>
    </row>
    <row r="605" spans="1:19" x14ac:dyDescent="0.2">
      <c r="A605" s="1" t="s">
        <v>1721</v>
      </c>
      <c r="B605" s="1" t="s">
        <v>15</v>
      </c>
      <c r="C605" s="10">
        <v>45359</v>
      </c>
      <c r="D605" s="1" t="s">
        <v>1720</v>
      </c>
      <c r="E605" s="1" t="s">
        <v>1719</v>
      </c>
      <c r="F605" s="1" t="s">
        <v>167</v>
      </c>
      <c r="G605" s="1" t="s">
        <v>12</v>
      </c>
      <c r="H605" s="1" t="s">
        <v>11</v>
      </c>
      <c r="I605" s="1" t="s">
        <v>50</v>
      </c>
      <c r="J605" s="1" t="s">
        <v>17</v>
      </c>
      <c r="K605" s="1" t="s">
        <v>16</v>
      </c>
      <c r="L605" s="1" t="s">
        <v>141</v>
      </c>
      <c r="M605" s="1" t="s">
        <v>140</v>
      </c>
      <c r="N605" s="8">
        <v>1.35</v>
      </c>
      <c r="O605" s="1" t="s">
        <v>2</v>
      </c>
      <c r="P605" s="8">
        <v>1.35</v>
      </c>
      <c r="Q605" s="8">
        <v>0</v>
      </c>
      <c r="R605" s="1" t="s">
        <v>43</v>
      </c>
      <c r="S605" s="7">
        <v>0.2</v>
      </c>
    </row>
    <row r="606" spans="1:19" x14ac:dyDescent="0.2">
      <c r="A606" s="1" t="s">
        <v>1721</v>
      </c>
      <c r="B606" s="1" t="s">
        <v>15</v>
      </c>
      <c r="C606" s="10">
        <v>45359</v>
      </c>
      <c r="D606" s="1" t="s">
        <v>1720</v>
      </c>
      <c r="E606" s="1" t="s">
        <v>1719</v>
      </c>
      <c r="F606" s="1" t="s">
        <v>167</v>
      </c>
      <c r="G606" s="1" t="s">
        <v>12</v>
      </c>
      <c r="H606" s="1" t="s">
        <v>11</v>
      </c>
      <c r="I606" s="1" t="s">
        <v>50</v>
      </c>
      <c r="J606" s="1" t="s">
        <v>17</v>
      </c>
      <c r="K606" s="1" t="s">
        <v>16</v>
      </c>
      <c r="L606" s="1" t="s">
        <v>171</v>
      </c>
      <c r="M606" s="1" t="s">
        <v>170</v>
      </c>
      <c r="N606" s="8">
        <v>1.56</v>
      </c>
      <c r="O606" s="1" t="s">
        <v>2</v>
      </c>
      <c r="P606" s="8">
        <v>1.56</v>
      </c>
      <c r="Q606" s="8">
        <v>0</v>
      </c>
      <c r="R606" s="1" t="s">
        <v>43</v>
      </c>
      <c r="S606" s="7">
        <v>0.15</v>
      </c>
    </row>
    <row r="607" spans="1:19" x14ac:dyDescent="0.2">
      <c r="A607" s="1" t="s">
        <v>1721</v>
      </c>
      <c r="B607" s="1" t="s">
        <v>15</v>
      </c>
      <c r="C607" s="10">
        <v>45359</v>
      </c>
      <c r="D607" s="1" t="s">
        <v>1720</v>
      </c>
      <c r="E607" s="1" t="s">
        <v>1719</v>
      </c>
      <c r="F607" s="1" t="s">
        <v>167</v>
      </c>
      <c r="G607" s="1" t="s">
        <v>12</v>
      </c>
      <c r="H607" s="1" t="s">
        <v>11</v>
      </c>
      <c r="I607" s="1" t="s">
        <v>50</v>
      </c>
      <c r="J607" s="1" t="s">
        <v>17</v>
      </c>
      <c r="K607" s="1" t="s">
        <v>16</v>
      </c>
      <c r="L607" s="1" t="s">
        <v>169</v>
      </c>
      <c r="M607" s="1" t="s">
        <v>168</v>
      </c>
      <c r="N607" s="8">
        <v>1.56</v>
      </c>
      <c r="O607" s="1" t="s">
        <v>2</v>
      </c>
      <c r="P607" s="8">
        <v>1.56</v>
      </c>
      <c r="Q607" s="8">
        <v>0</v>
      </c>
      <c r="R607" s="1" t="s">
        <v>43</v>
      </c>
      <c r="S607" s="7">
        <v>0.15</v>
      </c>
    </row>
    <row r="608" spans="1:19" x14ac:dyDescent="0.2">
      <c r="A608" s="1" t="s">
        <v>1721</v>
      </c>
      <c r="B608" s="1" t="s">
        <v>15</v>
      </c>
      <c r="C608" s="10">
        <v>45359</v>
      </c>
      <c r="D608" s="1" t="s">
        <v>1720</v>
      </c>
      <c r="E608" s="1" t="s">
        <v>1719</v>
      </c>
      <c r="F608" s="1" t="s">
        <v>167</v>
      </c>
      <c r="G608" s="1" t="s">
        <v>12</v>
      </c>
      <c r="H608" s="1" t="s">
        <v>11</v>
      </c>
      <c r="I608" s="1" t="s">
        <v>50</v>
      </c>
      <c r="J608" s="1" t="s">
        <v>17</v>
      </c>
      <c r="K608" s="1" t="s">
        <v>16</v>
      </c>
      <c r="L608" s="1" t="s">
        <v>166</v>
      </c>
      <c r="M608" s="1" t="s">
        <v>165</v>
      </c>
      <c r="N608" s="8">
        <v>1.56</v>
      </c>
      <c r="O608" s="1" t="s">
        <v>2</v>
      </c>
      <c r="P608" s="8">
        <v>0</v>
      </c>
      <c r="Q608" s="8">
        <v>1.56</v>
      </c>
      <c r="R608" s="1" t="s">
        <v>43</v>
      </c>
      <c r="S608" s="7">
        <v>0.15</v>
      </c>
    </row>
    <row r="609" spans="1:19" x14ac:dyDescent="0.2">
      <c r="A609" s="1" t="s">
        <v>1718</v>
      </c>
      <c r="B609" s="1" t="s">
        <v>15</v>
      </c>
      <c r="C609" s="10">
        <v>45362</v>
      </c>
      <c r="D609" s="1" t="s">
        <v>197</v>
      </c>
      <c r="E609" s="1" t="s">
        <v>196</v>
      </c>
      <c r="F609" s="1" t="s">
        <v>1717</v>
      </c>
      <c r="G609" s="1" t="s">
        <v>39</v>
      </c>
      <c r="H609" s="1" t="s">
        <v>38</v>
      </c>
      <c r="I609" s="1" t="s">
        <v>50</v>
      </c>
      <c r="J609" s="1" t="s">
        <v>9</v>
      </c>
      <c r="K609" s="1" t="s">
        <v>30</v>
      </c>
      <c r="L609" s="1" t="s">
        <v>517</v>
      </c>
      <c r="M609" s="1" t="s">
        <v>516</v>
      </c>
      <c r="N609" s="8">
        <v>387.84</v>
      </c>
      <c r="O609" s="1" t="s">
        <v>2</v>
      </c>
      <c r="P609" s="8">
        <v>0</v>
      </c>
      <c r="Q609" s="8">
        <v>387.84</v>
      </c>
      <c r="R609" s="1" t="s">
        <v>93</v>
      </c>
      <c r="S609" s="7">
        <v>2837.48</v>
      </c>
    </row>
    <row r="610" spans="1:19" x14ac:dyDescent="0.2">
      <c r="A610" s="1" t="s">
        <v>1716</v>
      </c>
      <c r="B610" s="1" t="s">
        <v>15</v>
      </c>
      <c r="C610" s="10">
        <v>45362</v>
      </c>
      <c r="D610" s="1" t="s">
        <v>1339</v>
      </c>
      <c r="E610" s="1" t="s">
        <v>1338</v>
      </c>
      <c r="F610" s="1" t="s">
        <v>1715</v>
      </c>
      <c r="G610" s="1" t="s">
        <v>12</v>
      </c>
      <c r="H610" s="1" t="s">
        <v>11</v>
      </c>
      <c r="I610" s="1" t="s">
        <v>50</v>
      </c>
      <c r="J610" s="1" t="s">
        <v>17</v>
      </c>
      <c r="K610" s="1" t="s">
        <v>16</v>
      </c>
      <c r="L610" s="1" t="s">
        <v>19</v>
      </c>
      <c r="M610" s="1" t="s">
        <v>18</v>
      </c>
      <c r="N610" s="9">
        <v>342</v>
      </c>
      <c r="O610" s="1" t="s">
        <v>2</v>
      </c>
      <c r="P610" s="8">
        <v>342</v>
      </c>
      <c r="Q610" s="8">
        <v>0</v>
      </c>
      <c r="R610" s="1" t="s">
        <v>195</v>
      </c>
      <c r="S610" s="7">
        <v>17945.12</v>
      </c>
    </row>
    <row r="611" spans="1:19" x14ac:dyDescent="0.2">
      <c r="A611" s="1" t="s">
        <v>1714</v>
      </c>
      <c r="B611" s="1" t="s">
        <v>15</v>
      </c>
      <c r="C611" s="10">
        <v>45362</v>
      </c>
      <c r="D611" s="1" t="s">
        <v>1713</v>
      </c>
      <c r="E611" s="1" t="s">
        <v>1712</v>
      </c>
      <c r="F611" s="1" t="s">
        <v>1611</v>
      </c>
      <c r="G611" s="1" t="s">
        <v>39</v>
      </c>
      <c r="H611" s="1" t="s">
        <v>38</v>
      </c>
      <c r="I611" s="1" t="s">
        <v>50</v>
      </c>
      <c r="J611" s="1" t="s">
        <v>17</v>
      </c>
      <c r="K611" s="1" t="s">
        <v>49</v>
      </c>
      <c r="L611" s="1" t="s">
        <v>48</v>
      </c>
      <c r="M611" s="1" t="s">
        <v>47</v>
      </c>
      <c r="N611" s="9">
        <v>5760</v>
      </c>
      <c r="O611" s="1" t="s">
        <v>4</v>
      </c>
      <c r="P611" s="8">
        <v>5760</v>
      </c>
      <c r="Q611" s="8">
        <v>0</v>
      </c>
      <c r="R611" s="1" t="s">
        <v>46</v>
      </c>
      <c r="S611" s="7">
        <v>361</v>
      </c>
    </row>
    <row r="612" spans="1:19" x14ac:dyDescent="0.2">
      <c r="A612" s="1" t="s">
        <v>1711</v>
      </c>
      <c r="B612" s="1" t="s">
        <v>15</v>
      </c>
      <c r="C612" s="10">
        <v>45362</v>
      </c>
      <c r="D612" s="1" t="s">
        <v>1710</v>
      </c>
      <c r="E612" s="1" t="s">
        <v>1709</v>
      </c>
      <c r="F612" s="1" t="s">
        <v>1611</v>
      </c>
      <c r="G612" s="1" t="s">
        <v>39</v>
      </c>
      <c r="H612" s="1" t="s">
        <v>38</v>
      </c>
      <c r="I612" s="1" t="s">
        <v>50</v>
      </c>
      <c r="J612" s="1" t="s">
        <v>17</v>
      </c>
      <c r="K612" s="1" t="s">
        <v>49</v>
      </c>
      <c r="L612" s="1" t="s">
        <v>55</v>
      </c>
      <c r="M612" s="1" t="s">
        <v>54</v>
      </c>
      <c r="N612" s="9">
        <v>396</v>
      </c>
      <c r="O612" s="1" t="s">
        <v>4</v>
      </c>
      <c r="P612" s="8">
        <v>396</v>
      </c>
      <c r="Q612" s="8">
        <v>0</v>
      </c>
      <c r="R612" s="1" t="s">
        <v>46</v>
      </c>
      <c r="S612" s="7">
        <v>283.12</v>
      </c>
    </row>
    <row r="613" spans="1:19" x14ac:dyDescent="0.2">
      <c r="A613" s="1" t="s">
        <v>1711</v>
      </c>
      <c r="B613" s="1" t="s">
        <v>15</v>
      </c>
      <c r="C613" s="10">
        <v>45362</v>
      </c>
      <c r="D613" s="1" t="s">
        <v>1710</v>
      </c>
      <c r="E613" s="1" t="s">
        <v>1709</v>
      </c>
      <c r="F613" s="1" t="s">
        <v>1611</v>
      </c>
      <c r="G613" s="1" t="s">
        <v>39</v>
      </c>
      <c r="H613" s="1" t="s">
        <v>38</v>
      </c>
      <c r="I613" s="1" t="s">
        <v>50</v>
      </c>
      <c r="J613" s="1" t="s">
        <v>17</v>
      </c>
      <c r="K613" s="1" t="s">
        <v>49</v>
      </c>
      <c r="L613" s="1" t="s">
        <v>48</v>
      </c>
      <c r="M613" s="1" t="s">
        <v>47</v>
      </c>
      <c r="N613" s="9">
        <v>1728</v>
      </c>
      <c r="O613" s="1" t="s">
        <v>4</v>
      </c>
      <c r="P613" s="8">
        <v>1728</v>
      </c>
      <c r="Q613" s="8">
        <v>0</v>
      </c>
      <c r="R613" s="1" t="s">
        <v>46</v>
      </c>
      <c r="S613" s="7">
        <v>361</v>
      </c>
    </row>
    <row r="614" spans="1:19" x14ac:dyDescent="0.2">
      <c r="A614" s="1" t="s">
        <v>1711</v>
      </c>
      <c r="B614" s="1" t="s">
        <v>15</v>
      </c>
      <c r="C614" s="10">
        <v>45362</v>
      </c>
      <c r="D614" s="1" t="s">
        <v>1710</v>
      </c>
      <c r="E614" s="1" t="s">
        <v>1709</v>
      </c>
      <c r="F614" s="1" t="s">
        <v>1611</v>
      </c>
      <c r="G614" s="1" t="s">
        <v>39</v>
      </c>
      <c r="H614" s="1" t="s">
        <v>38</v>
      </c>
      <c r="I614" s="1" t="s">
        <v>50</v>
      </c>
      <c r="J614" s="1" t="s">
        <v>17</v>
      </c>
      <c r="K614" s="1" t="s">
        <v>49</v>
      </c>
      <c r="L614" s="1" t="s">
        <v>57</v>
      </c>
      <c r="M614" s="1" t="s">
        <v>56</v>
      </c>
      <c r="N614" s="9">
        <v>2520</v>
      </c>
      <c r="O614" s="1" t="s">
        <v>4</v>
      </c>
      <c r="P614" s="8">
        <v>2520</v>
      </c>
      <c r="Q614" s="8">
        <v>0</v>
      </c>
      <c r="R614" s="1" t="s">
        <v>46</v>
      </c>
      <c r="S614" s="7">
        <v>488.94</v>
      </c>
    </row>
    <row r="615" spans="1:19" x14ac:dyDescent="0.2">
      <c r="A615" s="1" t="s">
        <v>1708</v>
      </c>
      <c r="B615" s="1" t="s">
        <v>42</v>
      </c>
      <c r="C615" s="10">
        <v>45362</v>
      </c>
      <c r="D615" s="1" t="s">
        <v>255</v>
      </c>
      <c r="E615" s="1" t="s">
        <v>254</v>
      </c>
      <c r="F615" s="1" t="s">
        <v>1611</v>
      </c>
      <c r="G615" s="1" t="s">
        <v>39</v>
      </c>
      <c r="H615" s="1" t="s">
        <v>38</v>
      </c>
      <c r="I615" s="1" t="s">
        <v>0</v>
      </c>
      <c r="J615" s="1" t="s">
        <v>17</v>
      </c>
      <c r="K615" s="1" t="s">
        <v>49</v>
      </c>
      <c r="L615" s="1" t="s">
        <v>57</v>
      </c>
      <c r="M615" s="1" t="s">
        <v>56</v>
      </c>
      <c r="N615" s="9">
        <v>4320</v>
      </c>
      <c r="O615" s="1" t="s">
        <v>4</v>
      </c>
      <c r="P615" s="8">
        <v>4320</v>
      </c>
      <c r="Q615" s="8">
        <v>0</v>
      </c>
      <c r="R615" s="1" t="s">
        <v>93</v>
      </c>
      <c r="S615" s="7">
        <v>183.53</v>
      </c>
    </row>
    <row r="616" spans="1:19" x14ac:dyDescent="0.2">
      <c r="A616" s="1" t="s">
        <v>1707</v>
      </c>
      <c r="B616" s="1" t="s">
        <v>15</v>
      </c>
      <c r="C616" s="10">
        <v>45362</v>
      </c>
      <c r="D616" s="1" t="s">
        <v>1115</v>
      </c>
      <c r="E616" s="1" t="s">
        <v>1114</v>
      </c>
      <c r="F616" s="1" t="s">
        <v>1580</v>
      </c>
      <c r="G616" s="1" t="s">
        <v>12</v>
      </c>
      <c r="H616" s="1" t="s">
        <v>11</v>
      </c>
      <c r="I616" s="1" t="s">
        <v>50</v>
      </c>
      <c r="J616" s="1" t="s">
        <v>9</v>
      </c>
      <c r="K616" s="1" t="s">
        <v>30</v>
      </c>
      <c r="L616" s="1" t="s">
        <v>625</v>
      </c>
      <c r="M616" s="1" t="s">
        <v>624</v>
      </c>
      <c r="N616" s="8">
        <v>581.76</v>
      </c>
      <c r="O616" s="1" t="s">
        <v>2</v>
      </c>
      <c r="P616" s="8">
        <v>581.76</v>
      </c>
      <c r="Q616" s="8">
        <v>0</v>
      </c>
      <c r="R616" s="1" t="s">
        <v>590</v>
      </c>
      <c r="S616" s="7">
        <v>3455.22</v>
      </c>
    </row>
    <row r="617" spans="1:19" x14ac:dyDescent="0.2">
      <c r="A617" s="1" t="s">
        <v>1707</v>
      </c>
      <c r="B617" s="1" t="s">
        <v>15</v>
      </c>
      <c r="C617" s="10">
        <v>45362</v>
      </c>
      <c r="D617" s="1" t="s">
        <v>1115</v>
      </c>
      <c r="E617" s="1" t="s">
        <v>1114</v>
      </c>
      <c r="F617" s="1" t="s">
        <v>1580</v>
      </c>
      <c r="G617" s="1" t="s">
        <v>12</v>
      </c>
      <c r="H617" s="1" t="s">
        <v>11</v>
      </c>
      <c r="I617" s="1" t="s">
        <v>50</v>
      </c>
      <c r="J617" s="1" t="s">
        <v>9</v>
      </c>
      <c r="K617" s="1" t="s">
        <v>30</v>
      </c>
      <c r="L617" s="1" t="s">
        <v>812</v>
      </c>
      <c r="M617" s="1" t="s">
        <v>811</v>
      </c>
      <c r="N617" s="8">
        <v>581.76</v>
      </c>
      <c r="O617" s="1" t="s">
        <v>2</v>
      </c>
      <c r="P617" s="8">
        <v>581.76</v>
      </c>
      <c r="Q617" s="8">
        <v>0</v>
      </c>
      <c r="R617" s="1" t="s">
        <v>590</v>
      </c>
      <c r="S617" s="7">
        <v>3455.22</v>
      </c>
    </row>
    <row r="618" spans="1:19" x14ac:dyDescent="0.2">
      <c r="A618" s="1" t="s">
        <v>1707</v>
      </c>
      <c r="B618" s="1" t="s">
        <v>15</v>
      </c>
      <c r="C618" s="10">
        <v>45362</v>
      </c>
      <c r="D618" s="1" t="s">
        <v>1115</v>
      </c>
      <c r="E618" s="1" t="s">
        <v>1114</v>
      </c>
      <c r="F618" s="1" t="s">
        <v>1580</v>
      </c>
      <c r="G618" s="1" t="s">
        <v>12</v>
      </c>
      <c r="H618" s="1" t="s">
        <v>11</v>
      </c>
      <c r="I618" s="1" t="s">
        <v>50</v>
      </c>
      <c r="J618" s="1" t="s">
        <v>9</v>
      </c>
      <c r="K618" s="1" t="s">
        <v>30</v>
      </c>
      <c r="L618" s="1" t="s">
        <v>201</v>
      </c>
      <c r="M618" s="1" t="s">
        <v>200</v>
      </c>
      <c r="N618" s="8">
        <v>581.76</v>
      </c>
      <c r="O618" s="1" t="s">
        <v>2</v>
      </c>
      <c r="P618" s="8">
        <v>581.76</v>
      </c>
      <c r="Q618" s="8">
        <v>0</v>
      </c>
      <c r="R618" s="1" t="s">
        <v>590</v>
      </c>
      <c r="S618" s="7">
        <v>3455.22</v>
      </c>
    </row>
    <row r="619" spans="1:19" x14ac:dyDescent="0.2">
      <c r="A619" s="1" t="s">
        <v>1707</v>
      </c>
      <c r="B619" s="1" t="s">
        <v>15</v>
      </c>
      <c r="C619" s="10">
        <v>45362</v>
      </c>
      <c r="D619" s="1" t="s">
        <v>1115</v>
      </c>
      <c r="E619" s="1" t="s">
        <v>1114</v>
      </c>
      <c r="F619" s="1" t="s">
        <v>1580</v>
      </c>
      <c r="G619" s="1" t="s">
        <v>12</v>
      </c>
      <c r="H619" s="1" t="s">
        <v>11</v>
      </c>
      <c r="I619" s="1" t="s">
        <v>50</v>
      </c>
      <c r="J619" s="1" t="s">
        <v>9</v>
      </c>
      <c r="K619" s="1" t="s">
        <v>30</v>
      </c>
      <c r="L619" s="1" t="s">
        <v>203</v>
      </c>
      <c r="M619" s="1" t="s">
        <v>202</v>
      </c>
      <c r="N619" s="8">
        <v>387.84</v>
      </c>
      <c r="O619" s="1" t="s">
        <v>2</v>
      </c>
      <c r="P619" s="8">
        <v>387.84</v>
      </c>
      <c r="Q619" s="8">
        <v>0</v>
      </c>
      <c r="R619" s="1" t="s">
        <v>590</v>
      </c>
      <c r="S619" s="7">
        <v>3455.22</v>
      </c>
    </row>
    <row r="620" spans="1:19" x14ac:dyDescent="0.2">
      <c r="A620" s="1" t="s">
        <v>1707</v>
      </c>
      <c r="B620" s="1" t="s">
        <v>15</v>
      </c>
      <c r="C620" s="10">
        <v>45362</v>
      </c>
      <c r="D620" s="1" t="s">
        <v>1115</v>
      </c>
      <c r="E620" s="1" t="s">
        <v>1114</v>
      </c>
      <c r="F620" s="1" t="s">
        <v>1580</v>
      </c>
      <c r="G620" s="1" t="s">
        <v>12</v>
      </c>
      <c r="H620" s="1" t="s">
        <v>11</v>
      </c>
      <c r="I620" s="1" t="s">
        <v>50</v>
      </c>
      <c r="J620" s="1" t="s">
        <v>9</v>
      </c>
      <c r="K620" s="1" t="s">
        <v>30</v>
      </c>
      <c r="L620" s="1" t="s">
        <v>619</v>
      </c>
      <c r="M620" s="1" t="s">
        <v>618</v>
      </c>
      <c r="N620" s="8">
        <v>581.76</v>
      </c>
      <c r="O620" s="1" t="s">
        <v>2</v>
      </c>
      <c r="P620" s="8">
        <v>581.76</v>
      </c>
      <c r="Q620" s="8">
        <v>0</v>
      </c>
      <c r="R620" s="1" t="s">
        <v>590</v>
      </c>
      <c r="S620" s="7">
        <v>3455.22</v>
      </c>
    </row>
    <row r="621" spans="1:19" x14ac:dyDescent="0.2">
      <c r="A621" s="1" t="s">
        <v>1706</v>
      </c>
      <c r="B621" s="1" t="s">
        <v>15</v>
      </c>
      <c r="C621" s="10">
        <v>45362</v>
      </c>
      <c r="D621" s="1" t="s">
        <v>110</v>
      </c>
      <c r="E621" s="1" t="s">
        <v>109</v>
      </c>
      <c r="F621" s="1" t="s">
        <v>1705</v>
      </c>
      <c r="G621" s="1" t="s">
        <v>12</v>
      </c>
      <c r="H621" s="1" t="s">
        <v>11</v>
      </c>
      <c r="I621" s="1" t="s">
        <v>50</v>
      </c>
      <c r="J621" s="1" t="s">
        <v>9</v>
      </c>
      <c r="K621" s="1" t="s">
        <v>30</v>
      </c>
      <c r="L621" s="1" t="s">
        <v>118</v>
      </c>
      <c r="M621" s="1" t="s">
        <v>117</v>
      </c>
      <c r="N621" s="8">
        <v>484.8</v>
      </c>
      <c r="O621" s="1" t="s">
        <v>2</v>
      </c>
      <c r="P621" s="8">
        <v>484.8</v>
      </c>
      <c r="Q621" s="8">
        <v>0</v>
      </c>
      <c r="R621" s="1" t="s">
        <v>33</v>
      </c>
      <c r="S621" s="7">
        <v>2976.3</v>
      </c>
    </row>
    <row r="622" spans="1:19" x14ac:dyDescent="0.2">
      <c r="A622" s="1" t="s">
        <v>1704</v>
      </c>
      <c r="B622" s="1" t="s">
        <v>42</v>
      </c>
      <c r="C622" s="10">
        <v>45362</v>
      </c>
      <c r="D622" s="1" t="s">
        <v>41</v>
      </c>
      <c r="E622" s="1" t="s">
        <v>40</v>
      </c>
      <c r="F622" s="1" t="s">
        <v>1703</v>
      </c>
      <c r="G622" s="1" t="s">
        <v>39</v>
      </c>
      <c r="H622" s="1" t="s">
        <v>38</v>
      </c>
      <c r="I622" s="1" t="s">
        <v>50</v>
      </c>
      <c r="J622" s="1" t="s">
        <v>37</v>
      </c>
      <c r="K622" s="1" t="s">
        <v>36</v>
      </c>
      <c r="L622" s="1" t="s">
        <v>35</v>
      </c>
      <c r="M622" s="1" t="s">
        <v>34</v>
      </c>
      <c r="N622" s="9">
        <v>3456</v>
      </c>
      <c r="O622" s="1" t="s">
        <v>4</v>
      </c>
      <c r="P622" s="8">
        <v>3456</v>
      </c>
      <c r="Q622" s="8">
        <v>0</v>
      </c>
      <c r="R622" s="1" t="s">
        <v>33</v>
      </c>
      <c r="S622" s="7">
        <v>116.04</v>
      </c>
    </row>
    <row r="623" spans="1:19" x14ac:dyDescent="0.2">
      <c r="A623" s="1" t="s">
        <v>1704</v>
      </c>
      <c r="B623" s="1" t="s">
        <v>42</v>
      </c>
      <c r="C623" s="10">
        <v>45362</v>
      </c>
      <c r="D623" s="1" t="s">
        <v>41</v>
      </c>
      <c r="E623" s="1" t="s">
        <v>40</v>
      </c>
      <c r="F623" s="1" t="s">
        <v>1703</v>
      </c>
      <c r="G623" s="1" t="s">
        <v>39</v>
      </c>
      <c r="H623" s="1" t="s">
        <v>38</v>
      </c>
      <c r="I623" s="1" t="s">
        <v>50</v>
      </c>
      <c r="J623" s="1" t="s">
        <v>37</v>
      </c>
      <c r="K623" s="1" t="s">
        <v>36</v>
      </c>
      <c r="L623" s="1" t="s">
        <v>86</v>
      </c>
      <c r="M623" s="1" t="s">
        <v>85</v>
      </c>
      <c r="N623" s="9">
        <v>4356</v>
      </c>
      <c r="O623" s="1" t="s">
        <v>4</v>
      </c>
      <c r="P623" s="8">
        <v>4356</v>
      </c>
      <c r="Q623" s="8">
        <v>0</v>
      </c>
      <c r="R623" s="1" t="s">
        <v>33</v>
      </c>
      <c r="S623" s="7">
        <v>97.09</v>
      </c>
    </row>
    <row r="624" spans="1:19" x14ac:dyDescent="0.2">
      <c r="A624" s="1" t="s">
        <v>1702</v>
      </c>
      <c r="B624" s="1" t="s">
        <v>15</v>
      </c>
      <c r="C624" s="10">
        <v>45362</v>
      </c>
      <c r="D624" s="1" t="s">
        <v>1701</v>
      </c>
      <c r="E624" s="1" t="s">
        <v>1700</v>
      </c>
      <c r="F624" s="1" t="s">
        <v>1699</v>
      </c>
      <c r="G624" s="1" t="s">
        <v>12</v>
      </c>
      <c r="H624" s="1" t="s">
        <v>11</v>
      </c>
      <c r="I624" s="1" t="s">
        <v>50</v>
      </c>
      <c r="J624" s="1" t="s">
        <v>17</v>
      </c>
      <c r="K624" s="1" t="s">
        <v>16</v>
      </c>
      <c r="L624" s="1" t="s">
        <v>1694</v>
      </c>
      <c r="M624" s="1" t="s">
        <v>1693</v>
      </c>
      <c r="N624" s="9">
        <v>270</v>
      </c>
      <c r="O624" s="1" t="s">
        <v>2</v>
      </c>
      <c r="P624" s="8">
        <v>270</v>
      </c>
      <c r="Q624" s="8">
        <v>0</v>
      </c>
      <c r="R624" s="1" t="s">
        <v>195</v>
      </c>
      <c r="S624" s="7">
        <v>5527.61</v>
      </c>
    </row>
    <row r="625" spans="1:19" x14ac:dyDescent="0.2">
      <c r="A625" s="1" t="s">
        <v>1702</v>
      </c>
      <c r="B625" s="1" t="s">
        <v>15</v>
      </c>
      <c r="C625" s="10">
        <v>45362</v>
      </c>
      <c r="D625" s="1" t="s">
        <v>1701</v>
      </c>
      <c r="E625" s="1" t="s">
        <v>1700</v>
      </c>
      <c r="F625" s="1" t="s">
        <v>1699</v>
      </c>
      <c r="G625" s="1" t="s">
        <v>12</v>
      </c>
      <c r="H625" s="1" t="s">
        <v>11</v>
      </c>
      <c r="I625" s="1" t="s">
        <v>50</v>
      </c>
      <c r="J625" s="1" t="s">
        <v>17</v>
      </c>
      <c r="K625" s="1" t="s">
        <v>16</v>
      </c>
      <c r="L625" s="1" t="s">
        <v>1377</v>
      </c>
      <c r="M625" s="1" t="s">
        <v>1376</v>
      </c>
      <c r="N625" s="9">
        <v>432</v>
      </c>
      <c r="O625" s="1" t="s">
        <v>2</v>
      </c>
      <c r="P625" s="8">
        <v>432</v>
      </c>
      <c r="Q625" s="8">
        <v>0</v>
      </c>
      <c r="R625" s="1" t="s">
        <v>195</v>
      </c>
      <c r="S625" s="7">
        <v>6133.39</v>
      </c>
    </row>
    <row r="626" spans="1:19" x14ac:dyDescent="0.2">
      <c r="A626" s="1" t="s">
        <v>1702</v>
      </c>
      <c r="B626" s="1" t="s">
        <v>15</v>
      </c>
      <c r="C626" s="10">
        <v>45362</v>
      </c>
      <c r="D626" s="1" t="s">
        <v>1701</v>
      </c>
      <c r="E626" s="1" t="s">
        <v>1700</v>
      </c>
      <c r="F626" s="1" t="s">
        <v>1699</v>
      </c>
      <c r="G626" s="1" t="s">
        <v>12</v>
      </c>
      <c r="H626" s="1" t="s">
        <v>11</v>
      </c>
      <c r="I626" s="1" t="s">
        <v>50</v>
      </c>
      <c r="J626" s="1" t="s">
        <v>17</v>
      </c>
      <c r="K626" s="1" t="s">
        <v>16</v>
      </c>
      <c r="L626" s="1" t="s">
        <v>327</v>
      </c>
      <c r="M626" s="1" t="s">
        <v>326</v>
      </c>
      <c r="N626" s="9">
        <v>216</v>
      </c>
      <c r="O626" s="1" t="s">
        <v>2</v>
      </c>
      <c r="P626" s="8">
        <v>216</v>
      </c>
      <c r="Q626" s="8">
        <v>0</v>
      </c>
      <c r="R626" s="1" t="s">
        <v>195</v>
      </c>
      <c r="S626" s="7">
        <v>6133.39</v>
      </c>
    </row>
    <row r="627" spans="1:19" x14ac:dyDescent="0.2">
      <c r="A627" s="1" t="s">
        <v>1698</v>
      </c>
      <c r="B627" s="1" t="s">
        <v>15</v>
      </c>
      <c r="C627" s="10">
        <v>45362</v>
      </c>
      <c r="D627" s="1" t="s">
        <v>1697</v>
      </c>
      <c r="E627" s="1" t="s">
        <v>1696</v>
      </c>
      <c r="F627" s="1" t="s">
        <v>1695</v>
      </c>
      <c r="G627" s="1" t="s">
        <v>12</v>
      </c>
      <c r="H627" s="1" t="s">
        <v>11</v>
      </c>
      <c r="I627" s="1" t="s">
        <v>50</v>
      </c>
      <c r="J627" s="1" t="s">
        <v>9</v>
      </c>
      <c r="K627" s="1" t="s">
        <v>30</v>
      </c>
      <c r="L627" s="1" t="s">
        <v>29</v>
      </c>
      <c r="M627" s="1" t="s">
        <v>28</v>
      </c>
      <c r="N627" s="8">
        <v>1357.44</v>
      </c>
      <c r="O627" s="1" t="s">
        <v>2</v>
      </c>
      <c r="P627" s="8">
        <v>1357.44</v>
      </c>
      <c r="Q627" s="8">
        <v>0</v>
      </c>
      <c r="R627" s="1" t="s">
        <v>33</v>
      </c>
      <c r="S627" s="7">
        <v>3056.8</v>
      </c>
    </row>
    <row r="628" spans="1:19" x14ac:dyDescent="0.2">
      <c r="A628" s="1" t="s">
        <v>1692</v>
      </c>
      <c r="B628" s="1" t="s">
        <v>15</v>
      </c>
      <c r="C628" s="10">
        <v>45362</v>
      </c>
      <c r="D628" s="1" t="s">
        <v>324</v>
      </c>
      <c r="E628" s="1" t="s">
        <v>323</v>
      </c>
      <c r="F628" s="1" t="s">
        <v>1591</v>
      </c>
      <c r="G628" s="1" t="s">
        <v>12</v>
      </c>
      <c r="H628" s="1" t="s">
        <v>11</v>
      </c>
      <c r="I628" s="1" t="s">
        <v>50</v>
      </c>
      <c r="J628" s="1" t="s">
        <v>17</v>
      </c>
      <c r="K628" s="1" t="s">
        <v>16</v>
      </c>
      <c r="L628" s="1" t="s">
        <v>327</v>
      </c>
      <c r="M628" s="1" t="s">
        <v>326</v>
      </c>
      <c r="N628" s="9">
        <v>216</v>
      </c>
      <c r="O628" s="1" t="s">
        <v>2</v>
      </c>
      <c r="P628" s="8">
        <v>216</v>
      </c>
      <c r="Q628" s="8">
        <v>0</v>
      </c>
      <c r="R628" s="1" t="s">
        <v>195</v>
      </c>
      <c r="S628" s="7">
        <v>6133.39</v>
      </c>
    </row>
    <row r="629" spans="1:19" x14ac:dyDescent="0.2">
      <c r="A629" s="1" t="s">
        <v>1692</v>
      </c>
      <c r="B629" s="1" t="s">
        <v>15</v>
      </c>
      <c r="C629" s="10">
        <v>45362</v>
      </c>
      <c r="D629" s="1" t="s">
        <v>324</v>
      </c>
      <c r="E629" s="1" t="s">
        <v>323</v>
      </c>
      <c r="F629" s="1" t="s">
        <v>1591</v>
      </c>
      <c r="G629" s="1" t="s">
        <v>12</v>
      </c>
      <c r="H629" s="1" t="s">
        <v>11</v>
      </c>
      <c r="I629" s="1" t="s">
        <v>50</v>
      </c>
      <c r="J629" s="1" t="s">
        <v>17</v>
      </c>
      <c r="K629" s="1" t="s">
        <v>16</v>
      </c>
      <c r="L629" s="1" t="s">
        <v>1377</v>
      </c>
      <c r="M629" s="1" t="s">
        <v>1376</v>
      </c>
      <c r="N629" s="9">
        <v>432</v>
      </c>
      <c r="O629" s="1" t="s">
        <v>2</v>
      </c>
      <c r="P629" s="8">
        <v>432</v>
      </c>
      <c r="Q629" s="8">
        <v>0</v>
      </c>
      <c r="R629" s="1" t="s">
        <v>195</v>
      </c>
      <c r="S629" s="7">
        <v>6133.39</v>
      </c>
    </row>
    <row r="630" spans="1:19" x14ac:dyDescent="0.2">
      <c r="A630" s="1" t="s">
        <v>1692</v>
      </c>
      <c r="B630" s="1" t="s">
        <v>15</v>
      </c>
      <c r="C630" s="10">
        <v>45362</v>
      </c>
      <c r="D630" s="1" t="s">
        <v>324</v>
      </c>
      <c r="E630" s="1" t="s">
        <v>323</v>
      </c>
      <c r="F630" s="1" t="s">
        <v>1591</v>
      </c>
      <c r="G630" s="1" t="s">
        <v>12</v>
      </c>
      <c r="H630" s="1" t="s">
        <v>11</v>
      </c>
      <c r="I630" s="1" t="s">
        <v>50</v>
      </c>
      <c r="J630" s="1" t="s">
        <v>17</v>
      </c>
      <c r="K630" s="1" t="s">
        <v>16</v>
      </c>
      <c r="L630" s="1" t="s">
        <v>1694</v>
      </c>
      <c r="M630" s="1" t="s">
        <v>1693</v>
      </c>
      <c r="N630" s="9">
        <v>270</v>
      </c>
      <c r="O630" s="1" t="s">
        <v>2</v>
      </c>
      <c r="P630" s="8">
        <v>270</v>
      </c>
      <c r="Q630" s="8">
        <v>0</v>
      </c>
      <c r="R630" s="1" t="s">
        <v>195</v>
      </c>
      <c r="S630" s="7">
        <v>5527.61</v>
      </c>
    </row>
    <row r="631" spans="1:19" x14ac:dyDescent="0.2">
      <c r="A631" s="1" t="s">
        <v>1691</v>
      </c>
      <c r="B631" s="1" t="s">
        <v>15</v>
      </c>
      <c r="C631" s="10">
        <v>45362</v>
      </c>
      <c r="D631" s="1" t="s">
        <v>1690</v>
      </c>
      <c r="E631" s="1" t="s">
        <v>1689</v>
      </c>
      <c r="F631" s="1" t="s">
        <v>167</v>
      </c>
      <c r="G631" s="1" t="s">
        <v>12</v>
      </c>
      <c r="H631" s="1" t="s">
        <v>11</v>
      </c>
      <c r="I631" s="1" t="s">
        <v>50</v>
      </c>
      <c r="J631" s="1" t="s">
        <v>17</v>
      </c>
      <c r="K631" s="1" t="s">
        <v>16</v>
      </c>
      <c r="L631" s="1" t="s">
        <v>166</v>
      </c>
      <c r="M631" s="1" t="s">
        <v>165</v>
      </c>
      <c r="N631" s="8">
        <v>1.56</v>
      </c>
      <c r="O631" s="1" t="s">
        <v>2</v>
      </c>
      <c r="P631" s="8">
        <v>0</v>
      </c>
      <c r="Q631" s="8">
        <v>1.56</v>
      </c>
      <c r="R631" s="1" t="s">
        <v>43</v>
      </c>
      <c r="S631" s="7">
        <v>0.15</v>
      </c>
    </row>
    <row r="632" spans="1:19" x14ac:dyDescent="0.2">
      <c r="A632" s="1" t="s">
        <v>1691</v>
      </c>
      <c r="B632" s="1" t="s">
        <v>15</v>
      </c>
      <c r="C632" s="10">
        <v>45362</v>
      </c>
      <c r="D632" s="1" t="s">
        <v>1690</v>
      </c>
      <c r="E632" s="1" t="s">
        <v>1689</v>
      </c>
      <c r="F632" s="1" t="s">
        <v>167</v>
      </c>
      <c r="G632" s="1" t="s">
        <v>12</v>
      </c>
      <c r="H632" s="1" t="s">
        <v>11</v>
      </c>
      <c r="I632" s="1" t="s">
        <v>50</v>
      </c>
      <c r="J632" s="1" t="s">
        <v>17</v>
      </c>
      <c r="K632" s="1" t="s">
        <v>16</v>
      </c>
      <c r="L632" s="1" t="s">
        <v>169</v>
      </c>
      <c r="M632" s="1" t="s">
        <v>168</v>
      </c>
      <c r="N632" s="8">
        <v>1.56</v>
      </c>
      <c r="O632" s="1" t="s">
        <v>2</v>
      </c>
      <c r="P632" s="8">
        <v>0</v>
      </c>
      <c r="Q632" s="8">
        <v>1.56</v>
      </c>
      <c r="R632" s="1" t="s">
        <v>43</v>
      </c>
      <c r="S632" s="7">
        <v>0.15</v>
      </c>
    </row>
    <row r="633" spans="1:19" x14ac:dyDescent="0.2">
      <c r="A633" s="1" t="s">
        <v>1691</v>
      </c>
      <c r="B633" s="1" t="s">
        <v>15</v>
      </c>
      <c r="C633" s="10">
        <v>45362</v>
      </c>
      <c r="D633" s="1" t="s">
        <v>1690</v>
      </c>
      <c r="E633" s="1" t="s">
        <v>1689</v>
      </c>
      <c r="F633" s="1" t="s">
        <v>167</v>
      </c>
      <c r="G633" s="1" t="s">
        <v>12</v>
      </c>
      <c r="H633" s="1" t="s">
        <v>11</v>
      </c>
      <c r="I633" s="1" t="s">
        <v>50</v>
      </c>
      <c r="J633" s="1" t="s">
        <v>17</v>
      </c>
      <c r="K633" s="1" t="s">
        <v>16</v>
      </c>
      <c r="L633" s="1" t="s">
        <v>171</v>
      </c>
      <c r="M633" s="1" t="s">
        <v>170</v>
      </c>
      <c r="N633" s="8">
        <v>1.56</v>
      </c>
      <c r="O633" s="1" t="s">
        <v>2</v>
      </c>
      <c r="P633" s="8">
        <v>0</v>
      </c>
      <c r="Q633" s="8">
        <v>1.56</v>
      </c>
      <c r="R633" s="1" t="s">
        <v>43</v>
      </c>
      <c r="S633" s="7">
        <v>0.15</v>
      </c>
    </row>
    <row r="634" spans="1:19" x14ac:dyDescent="0.2">
      <c r="A634" s="1" t="s">
        <v>1691</v>
      </c>
      <c r="B634" s="1" t="s">
        <v>15</v>
      </c>
      <c r="C634" s="10">
        <v>45362</v>
      </c>
      <c r="D634" s="1" t="s">
        <v>1690</v>
      </c>
      <c r="E634" s="1" t="s">
        <v>1689</v>
      </c>
      <c r="F634" s="1" t="s">
        <v>167</v>
      </c>
      <c r="G634" s="1" t="s">
        <v>12</v>
      </c>
      <c r="H634" s="1" t="s">
        <v>11</v>
      </c>
      <c r="I634" s="1" t="s">
        <v>50</v>
      </c>
      <c r="J634" s="1" t="s">
        <v>17</v>
      </c>
      <c r="K634" s="1" t="s">
        <v>16</v>
      </c>
      <c r="L634" s="1" t="s">
        <v>141</v>
      </c>
      <c r="M634" s="1" t="s">
        <v>140</v>
      </c>
      <c r="N634" s="8">
        <v>1.35</v>
      </c>
      <c r="O634" s="1" t="s">
        <v>2</v>
      </c>
      <c r="P634" s="8">
        <v>0</v>
      </c>
      <c r="Q634" s="8">
        <v>1.35</v>
      </c>
      <c r="R634" s="1" t="s">
        <v>43</v>
      </c>
      <c r="S634" s="7">
        <v>0.2</v>
      </c>
    </row>
    <row r="635" spans="1:19" x14ac:dyDescent="0.2">
      <c r="A635" s="1" t="s">
        <v>1691</v>
      </c>
      <c r="B635" s="1" t="s">
        <v>15</v>
      </c>
      <c r="C635" s="10">
        <v>45362</v>
      </c>
      <c r="D635" s="1" t="s">
        <v>1690</v>
      </c>
      <c r="E635" s="1" t="s">
        <v>1689</v>
      </c>
      <c r="F635" s="1" t="s">
        <v>167</v>
      </c>
      <c r="G635" s="1" t="s">
        <v>12</v>
      </c>
      <c r="H635" s="1" t="s">
        <v>11</v>
      </c>
      <c r="I635" s="1" t="s">
        <v>50</v>
      </c>
      <c r="J635" s="1" t="s">
        <v>17</v>
      </c>
      <c r="K635" s="1" t="s">
        <v>16</v>
      </c>
      <c r="L635" s="1" t="s">
        <v>187</v>
      </c>
      <c r="M635" s="1" t="s">
        <v>186</v>
      </c>
      <c r="N635" s="8">
        <v>1.35</v>
      </c>
      <c r="O635" s="1" t="s">
        <v>2</v>
      </c>
      <c r="P635" s="8">
        <v>0</v>
      </c>
      <c r="Q635" s="8">
        <v>1.35</v>
      </c>
      <c r="R635" s="1" t="s">
        <v>43</v>
      </c>
      <c r="S635" s="7">
        <v>0.19</v>
      </c>
    </row>
    <row r="636" spans="1:19" x14ac:dyDescent="0.2">
      <c r="A636" s="1" t="s">
        <v>1691</v>
      </c>
      <c r="B636" s="1" t="s">
        <v>15</v>
      </c>
      <c r="C636" s="10">
        <v>45362</v>
      </c>
      <c r="D636" s="1" t="s">
        <v>1690</v>
      </c>
      <c r="E636" s="1" t="s">
        <v>1689</v>
      </c>
      <c r="F636" s="1" t="s">
        <v>167</v>
      </c>
      <c r="G636" s="1" t="s">
        <v>12</v>
      </c>
      <c r="H636" s="1" t="s">
        <v>11</v>
      </c>
      <c r="I636" s="1" t="s">
        <v>50</v>
      </c>
      <c r="J636" s="1" t="s">
        <v>17</v>
      </c>
      <c r="K636" s="1" t="s">
        <v>16</v>
      </c>
      <c r="L636" s="1" t="s">
        <v>173</v>
      </c>
      <c r="M636" s="1" t="s">
        <v>172</v>
      </c>
      <c r="N636" s="8">
        <v>1.56</v>
      </c>
      <c r="O636" s="1" t="s">
        <v>2</v>
      </c>
      <c r="P636" s="8">
        <v>0</v>
      </c>
      <c r="Q636" s="8">
        <v>1.56</v>
      </c>
      <c r="R636" s="1" t="s">
        <v>43</v>
      </c>
      <c r="S636" s="7">
        <v>0.15</v>
      </c>
    </row>
    <row r="637" spans="1:19" x14ac:dyDescent="0.2">
      <c r="A637" s="1" t="s">
        <v>1688</v>
      </c>
      <c r="B637" s="1" t="s">
        <v>15</v>
      </c>
      <c r="C637" s="10">
        <v>45362</v>
      </c>
      <c r="D637" s="1" t="s">
        <v>110</v>
      </c>
      <c r="E637" s="1" t="s">
        <v>109</v>
      </c>
      <c r="F637" s="1" t="s">
        <v>1687</v>
      </c>
      <c r="G637" s="1" t="s">
        <v>12</v>
      </c>
      <c r="H637" s="1" t="s">
        <v>11</v>
      </c>
      <c r="I637" s="1" t="s">
        <v>50</v>
      </c>
      <c r="J637" s="1" t="s">
        <v>9</v>
      </c>
      <c r="K637" s="1" t="s">
        <v>30</v>
      </c>
      <c r="L637" s="1" t="s">
        <v>804</v>
      </c>
      <c r="M637" s="1" t="s">
        <v>803</v>
      </c>
      <c r="N637" s="8">
        <v>96.96</v>
      </c>
      <c r="O637" s="1" t="s">
        <v>2</v>
      </c>
      <c r="P637" s="8">
        <v>96.96</v>
      </c>
      <c r="Q637" s="8">
        <v>0</v>
      </c>
      <c r="R637" s="1" t="s">
        <v>33</v>
      </c>
      <c r="S637" s="7">
        <v>2976.3</v>
      </c>
    </row>
    <row r="638" spans="1:19" x14ac:dyDescent="0.2">
      <c r="A638" s="1" t="s">
        <v>1686</v>
      </c>
      <c r="B638" s="1" t="s">
        <v>42</v>
      </c>
      <c r="C638" s="10">
        <v>45362</v>
      </c>
      <c r="D638" s="1" t="s">
        <v>1685</v>
      </c>
      <c r="E638" s="1" t="s">
        <v>1684</v>
      </c>
      <c r="F638" s="1" t="s">
        <v>1680</v>
      </c>
      <c r="G638" s="1" t="s">
        <v>39</v>
      </c>
      <c r="H638" s="1" t="s">
        <v>38</v>
      </c>
      <c r="I638" s="1" t="s">
        <v>50</v>
      </c>
      <c r="J638" s="1" t="s">
        <v>17</v>
      </c>
      <c r="K638" s="1" t="s">
        <v>49</v>
      </c>
      <c r="L638" s="1" t="s">
        <v>90</v>
      </c>
      <c r="M638" s="1" t="s">
        <v>89</v>
      </c>
      <c r="N638" s="9">
        <v>3600</v>
      </c>
      <c r="O638" s="1" t="s">
        <v>4</v>
      </c>
      <c r="P638" s="8">
        <v>3600</v>
      </c>
      <c r="Q638" s="8">
        <v>0</v>
      </c>
      <c r="R638" s="1" t="s">
        <v>46</v>
      </c>
      <c r="S638" s="7">
        <v>235.59</v>
      </c>
    </row>
    <row r="639" spans="1:19" x14ac:dyDescent="0.2">
      <c r="A639" s="1" t="s">
        <v>1683</v>
      </c>
      <c r="B639" s="1" t="s">
        <v>15</v>
      </c>
      <c r="C639" s="10">
        <v>45362</v>
      </c>
      <c r="D639" s="1" t="s">
        <v>150</v>
      </c>
      <c r="E639" s="1" t="s">
        <v>149</v>
      </c>
      <c r="F639" s="1" t="s">
        <v>167</v>
      </c>
      <c r="G639" s="1" t="s">
        <v>12</v>
      </c>
      <c r="H639" s="1" t="s">
        <v>11</v>
      </c>
      <c r="I639" s="1" t="s">
        <v>50</v>
      </c>
      <c r="J639" s="1" t="s">
        <v>17</v>
      </c>
      <c r="K639" s="1" t="s">
        <v>16</v>
      </c>
      <c r="L639" s="1" t="s">
        <v>183</v>
      </c>
      <c r="M639" s="1" t="s">
        <v>182</v>
      </c>
      <c r="N639" s="8">
        <v>1.56</v>
      </c>
      <c r="O639" s="1" t="s">
        <v>2</v>
      </c>
      <c r="P639" s="8">
        <v>0</v>
      </c>
      <c r="Q639" s="8">
        <v>1.56</v>
      </c>
      <c r="R639" s="1" t="s">
        <v>43</v>
      </c>
      <c r="S639" s="7">
        <v>0.15</v>
      </c>
    </row>
    <row r="640" spans="1:19" x14ac:dyDescent="0.2">
      <c r="A640" s="1" t="s">
        <v>1683</v>
      </c>
      <c r="B640" s="1" t="s">
        <v>15</v>
      </c>
      <c r="C640" s="10">
        <v>45362</v>
      </c>
      <c r="D640" s="1" t="s">
        <v>150</v>
      </c>
      <c r="E640" s="1" t="s">
        <v>149</v>
      </c>
      <c r="F640" s="1" t="s">
        <v>167</v>
      </c>
      <c r="G640" s="1" t="s">
        <v>12</v>
      </c>
      <c r="H640" s="1" t="s">
        <v>11</v>
      </c>
      <c r="I640" s="1" t="s">
        <v>50</v>
      </c>
      <c r="J640" s="1" t="s">
        <v>17</v>
      </c>
      <c r="K640" s="1" t="s">
        <v>16</v>
      </c>
      <c r="L640" s="1" t="s">
        <v>181</v>
      </c>
      <c r="M640" s="1" t="s">
        <v>180</v>
      </c>
      <c r="N640" s="8">
        <v>1.56</v>
      </c>
      <c r="O640" s="1" t="s">
        <v>2</v>
      </c>
      <c r="P640" s="8">
        <v>0</v>
      </c>
      <c r="Q640" s="8">
        <v>1.56</v>
      </c>
      <c r="R640" s="1" t="s">
        <v>43</v>
      </c>
      <c r="S640" s="7">
        <v>0.15</v>
      </c>
    </row>
    <row r="641" spans="1:19" x14ac:dyDescent="0.2">
      <c r="A641" s="1" t="s">
        <v>1683</v>
      </c>
      <c r="B641" s="1" t="s">
        <v>15</v>
      </c>
      <c r="C641" s="10">
        <v>45362</v>
      </c>
      <c r="D641" s="1" t="s">
        <v>150</v>
      </c>
      <c r="E641" s="1" t="s">
        <v>149</v>
      </c>
      <c r="F641" s="1" t="s">
        <v>167</v>
      </c>
      <c r="G641" s="1" t="s">
        <v>12</v>
      </c>
      <c r="H641" s="1" t="s">
        <v>11</v>
      </c>
      <c r="I641" s="1" t="s">
        <v>50</v>
      </c>
      <c r="J641" s="1" t="s">
        <v>17</v>
      </c>
      <c r="K641" s="1" t="s">
        <v>16</v>
      </c>
      <c r="L641" s="1" t="s">
        <v>179</v>
      </c>
      <c r="M641" s="1" t="s">
        <v>178</v>
      </c>
      <c r="N641" s="8">
        <v>1.56</v>
      </c>
      <c r="O641" s="1" t="s">
        <v>2</v>
      </c>
      <c r="P641" s="8">
        <v>0</v>
      </c>
      <c r="Q641" s="8">
        <v>1.56</v>
      </c>
      <c r="R641" s="1" t="s">
        <v>43</v>
      </c>
      <c r="S641" s="7">
        <v>0.15</v>
      </c>
    </row>
    <row r="642" spans="1:19" x14ac:dyDescent="0.2">
      <c r="A642" s="1" t="s">
        <v>1683</v>
      </c>
      <c r="B642" s="1" t="s">
        <v>15</v>
      </c>
      <c r="C642" s="10">
        <v>45362</v>
      </c>
      <c r="D642" s="1" t="s">
        <v>150</v>
      </c>
      <c r="E642" s="1" t="s">
        <v>149</v>
      </c>
      <c r="F642" s="1" t="s">
        <v>167</v>
      </c>
      <c r="G642" s="1" t="s">
        <v>12</v>
      </c>
      <c r="H642" s="1" t="s">
        <v>11</v>
      </c>
      <c r="I642" s="1" t="s">
        <v>50</v>
      </c>
      <c r="J642" s="1" t="s">
        <v>17</v>
      </c>
      <c r="K642" s="1" t="s">
        <v>16</v>
      </c>
      <c r="L642" s="1" t="s">
        <v>177</v>
      </c>
      <c r="M642" s="1" t="s">
        <v>176</v>
      </c>
      <c r="N642" s="8">
        <v>1.56</v>
      </c>
      <c r="O642" s="1" t="s">
        <v>2</v>
      </c>
      <c r="P642" s="8">
        <v>0</v>
      </c>
      <c r="Q642" s="8">
        <v>1.56</v>
      </c>
      <c r="R642" s="1" t="s">
        <v>43</v>
      </c>
      <c r="S642" s="7">
        <v>0.15</v>
      </c>
    </row>
    <row r="643" spans="1:19" x14ac:dyDescent="0.2">
      <c r="A643" s="1" t="s">
        <v>1683</v>
      </c>
      <c r="B643" s="1" t="s">
        <v>15</v>
      </c>
      <c r="C643" s="10">
        <v>45362</v>
      </c>
      <c r="D643" s="1" t="s">
        <v>150</v>
      </c>
      <c r="E643" s="1" t="s">
        <v>149</v>
      </c>
      <c r="F643" s="1" t="s">
        <v>167</v>
      </c>
      <c r="G643" s="1" t="s">
        <v>12</v>
      </c>
      <c r="H643" s="1" t="s">
        <v>11</v>
      </c>
      <c r="I643" s="1" t="s">
        <v>50</v>
      </c>
      <c r="J643" s="1" t="s">
        <v>17</v>
      </c>
      <c r="K643" s="1" t="s">
        <v>16</v>
      </c>
      <c r="L643" s="1" t="s">
        <v>175</v>
      </c>
      <c r="M643" s="1" t="s">
        <v>174</v>
      </c>
      <c r="N643" s="8">
        <v>1.56</v>
      </c>
      <c r="O643" s="1" t="s">
        <v>2</v>
      </c>
      <c r="P643" s="8">
        <v>0</v>
      </c>
      <c r="Q643" s="8">
        <v>1.56</v>
      </c>
      <c r="R643" s="1" t="s">
        <v>43</v>
      </c>
      <c r="S643" s="7">
        <v>0.15</v>
      </c>
    </row>
    <row r="644" spans="1:19" x14ac:dyDescent="0.2">
      <c r="A644" s="1" t="s">
        <v>1683</v>
      </c>
      <c r="B644" s="1" t="s">
        <v>15</v>
      </c>
      <c r="C644" s="10">
        <v>45362</v>
      </c>
      <c r="D644" s="1" t="s">
        <v>150</v>
      </c>
      <c r="E644" s="1" t="s">
        <v>149</v>
      </c>
      <c r="F644" s="1" t="s">
        <v>167</v>
      </c>
      <c r="G644" s="1" t="s">
        <v>12</v>
      </c>
      <c r="H644" s="1" t="s">
        <v>11</v>
      </c>
      <c r="I644" s="1" t="s">
        <v>50</v>
      </c>
      <c r="J644" s="1" t="s">
        <v>17</v>
      </c>
      <c r="K644" s="1" t="s">
        <v>16</v>
      </c>
      <c r="L644" s="1" t="s">
        <v>173</v>
      </c>
      <c r="M644" s="1" t="s">
        <v>172</v>
      </c>
      <c r="N644" s="8">
        <v>1.56</v>
      </c>
      <c r="O644" s="1" t="s">
        <v>2</v>
      </c>
      <c r="P644" s="8">
        <v>0</v>
      </c>
      <c r="Q644" s="8">
        <v>1.56</v>
      </c>
      <c r="R644" s="1" t="s">
        <v>43</v>
      </c>
      <c r="S644" s="7">
        <v>0.15</v>
      </c>
    </row>
    <row r="645" spans="1:19" x14ac:dyDescent="0.2">
      <c r="A645" s="1" t="s">
        <v>1683</v>
      </c>
      <c r="B645" s="1" t="s">
        <v>15</v>
      </c>
      <c r="C645" s="10">
        <v>45362</v>
      </c>
      <c r="D645" s="1" t="s">
        <v>150</v>
      </c>
      <c r="E645" s="1" t="s">
        <v>149</v>
      </c>
      <c r="F645" s="1" t="s">
        <v>167</v>
      </c>
      <c r="G645" s="1" t="s">
        <v>12</v>
      </c>
      <c r="H645" s="1" t="s">
        <v>11</v>
      </c>
      <c r="I645" s="1" t="s">
        <v>50</v>
      </c>
      <c r="J645" s="1" t="s">
        <v>17</v>
      </c>
      <c r="K645" s="1" t="s">
        <v>16</v>
      </c>
      <c r="L645" s="1" t="s">
        <v>187</v>
      </c>
      <c r="M645" s="1" t="s">
        <v>186</v>
      </c>
      <c r="N645" s="8">
        <v>1.35</v>
      </c>
      <c r="O645" s="1" t="s">
        <v>2</v>
      </c>
      <c r="P645" s="8">
        <v>0</v>
      </c>
      <c r="Q645" s="8">
        <v>1.35</v>
      </c>
      <c r="R645" s="1" t="s">
        <v>43</v>
      </c>
      <c r="S645" s="7">
        <v>0.19</v>
      </c>
    </row>
    <row r="646" spans="1:19" x14ac:dyDescent="0.2">
      <c r="A646" s="1" t="s">
        <v>1683</v>
      </c>
      <c r="B646" s="1" t="s">
        <v>15</v>
      </c>
      <c r="C646" s="10">
        <v>45362</v>
      </c>
      <c r="D646" s="1" t="s">
        <v>150</v>
      </c>
      <c r="E646" s="1" t="s">
        <v>149</v>
      </c>
      <c r="F646" s="1" t="s">
        <v>167</v>
      </c>
      <c r="G646" s="1" t="s">
        <v>12</v>
      </c>
      <c r="H646" s="1" t="s">
        <v>11</v>
      </c>
      <c r="I646" s="1" t="s">
        <v>50</v>
      </c>
      <c r="J646" s="1" t="s">
        <v>17</v>
      </c>
      <c r="K646" s="1" t="s">
        <v>16</v>
      </c>
      <c r="L646" s="1" t="s">
        <v>141</v>
      </c>
      <c r="M646" s="1" t="s">
        <v>140</v>
      </c>
      <c r="N646" s="8">
        <v>1.35</v>
      </c>
      <c r="O646" s="1" t="s">
        <v>2</v>
      </c>
      <c r="P646" s="8">
        <v>0</v>
      </c>
      <c r="Q646" s="8">
        <v>1.35</v>
      </c>
      <c r="R646" s="1" t="s">
        <v>43</v>
      </c>
      <c r="S646" s="7">
        <v>0.2</v>
      </c>
    </row>
    <row r="647" spans="1:19" x14ac:dyDescent="0.2">
      <c r="A647" s="1" t="s">
        <v>1683</v>
      </c>
      <c r="B647" s="1" t="s">
        <v>15</v>
      </c>
      <c r="C647" s="10">
        <v>45362</v>
      </c>
      <c r="D647" s="1" t="s">
        <v>150</v>
      </c>
      <c r="E647" s="1" t="s">
        <v>149</v>
      </c>
      <c r="F647" s="1" t="s">
        <v>167</v>
      </c>
      <c r="G647" s="1" t="s">
        <v>12</v>
      </c>
      <c r="H647" s="1" t="s">
        <v>11</v>
      </c>
      <c r="I647" s="1" t="s">
        <v>50</v>
      </c>
      <c r="J647" s="1" t="s">
        <v>17</v>
      </c>
      <c r="K647" s="1" t="s">
        <v>16</v>
      </c>
      <c r="L647" s="1" t="s">
        <v>171</v>
      </c>
      <c r="M647" s="1" t="s">
        <v>170</v>
      </c>
      <c r="N647" s="8">
        <v>1.56</v>
      </c>
      <c r="O647" s="1" t="s">
        <v>2</v>
      </c>
      <c r="P647" s="8">
        <v>0</v>
      </c>
      <c r="Q647" s="8">
        <v>1.56</v>
      </c>
      <c r="R647" s="1" t="s">
        <v>43</v>
      </c>
      <c r="S647" s="7">
        <v>0.15</v>
      </c>
    </row>
    <row r="648" spans="1:19" x14ac:dyDescent="0.2">
      <c r="A648" s="1" t="s">
        <v>1683</v>
      </c>
      <c r="B648" s="1" t="s">
        <v>15</v>
      </c>
      <c r="C648" s="10">
        <v>45362</v>
      </c>
      <c r="D648" s="1" t="s">
        <v>150</v>
      </c>
      <c r="E648" s="1" t="s">
        <v>149</v>
      </c>
      <c r="F648" s="1" t="s">
        <v>167</v>
      </c>
      <c r="G648" s="1" t="s">
        <v>12</v>
      </c>
      <c r="H648" s="1" t="s">
        <v>11</v>
      </c>
      <c r="I648" s="1" t="s">
        <v>50</v>
      </c>
      <c r="J648" s="1" t="s">
        <v>17</v>
      </c>
      <c r="K648" s="1" t="s">
        <v>16</v>
      </c>
      <c r="L648" s="1" t="s">
        <v>169</v>
      </c>
      <c r="M648" s="1" t="s">
        <v>168</v>
      </c>
      <c r="N648" s="8">
        <v>1.56</v>
      </c>
      <c r="O648" s="1" t="s">
        <v>2</v>
      </c>
      <c r="P648" s="8">
        <v>0</v>
      </c>
      <c r="Q648" s="8">
        <v>1.56</v>
      </c>
      <c r="R648" s="1" t="s">
        <v>43</v>
      </c>
      <c r="S648" s="7">
        <v>0.15</v>
      </c>
    </row>
    <row r="649" spans="1:19" x14ac:dyDescent="0.2">
      <c r="A649" s="1" t="s">
        <v>1683</v>
      </c>
      <c r="B649" s="1" t="s">
        <v>15</v>
      </c>
      <c r="C649" s="10">
        <v>45362</v>
      </c>
      <c r="D649" s="1" t="s">
        <v>150</v>
      </c>
      <c r="E649" s="1" t="s">
        <v>149</v>
      </c>
      <c r="F649" s="1" t="s">
        <v>167</v>
      </c>
      <c r="G649" s="1" t="s">
        <v>12</v>
      </c>
      <c r="H649" s="1" t="s">
        <v>11</v>
      </c>
      <c r="I649" s="1" t="s">
        <v>50</v>
      </c>
      <c r="J649" s="1" t="s">
        <v>17</v>
      </c>
      <c r="K649" s="1" t="s">
        <v>16</v>
      </c>
      <c r="L649" s="1" t="s">
        <v>166</v>
      </c>
      <c r="M649" s="1" t="s">
        <v>165</v>
      </c>
      <c r="N649" s="8">
        <v>1.56</v>
      </c>
      <c r="O649" s="1" t="s">
        <v>2</v>
      </c>
      <c r="P649" s="8">
        <v>0</v>
      </c>
      <c r="Q649" s="8">
        <v>1.56</v>
      </c>
      <c r="R649" s="1" t="s">
        <v>43</v>
      </c>
      <c r="S649" s="7">
        <v>0.15</v>
      </c>
    </row>
    <row r="650" spans="1:19" x14ac:dyDescent="0.2">
      <c r="A650" s="1" t="s">
        <v>1682</v>
      </c>
      <c r="B650" s="1" t="s">
        <v>15</v>
      </c>
      <c r="C650" s="10">
        <v>45362</v>
      </c>
      <c r="D650" s="1" t="s">
        <v>411</v>
      </c>
      <c r="E650" s="1" t="s">
        <v>410</v>
      </c>
      <c r="F650" s="1" t="s">
        <v>1591</v>
      </c>
      <c r="G650" s="1" t="s">
        <v>39</v>
      </c>
      <c r="H650" s="1" t="s">
        <v>38</v>
      </c>
      <c r="I650" s="1" t="s">
        <v>50</v>
      </c>
      <c r="J650" s="1" t="s">
        <v>9</v>
      </c>
      <c r="K650" s="1" t="s">
        <v>30</v>
      </c>
      <c r="L650" s="1" t="s">
        <v>69</v>
      </c>
      <c r="M650" s="1" t="s">
        <v>68</v>
      </c>
      <c r="N650" s="8">
        <v>2714.88</v>
      </c>
      <c r="O650" s="1" t="s">
        <v>2</v>
      </c>
      <c r="P650" s="8">
        <v>2714.88</v>
      </c>
      <c r="Q650" s="8">
        <v>0</v>
      </c>
      <c r="R650" s="1" t="s">
        <v>195</v>
      </c>
      <c r="S650" s="7">
        <v>3053.04</v>
      </c>
    </row>
    <row r="651" spans="1:19" x14ac:dyDescent="0.2">
      <c r="A651" s="1" t="s">
        <v>1682</v>
      </c>
      <c r="B651" s="1" t="s">
        <v>15</v>
      </c>
      <c r="C651" s="10">
        <v>45362</v>
      </c>
      <c r="D651" s="1" t="s">
        <v>411</v>
      </c>
      <c r="E651" s="1" t="s">
        <v>410</v>
      </c>
      <c r="F651" s="1" t="s">
        <v>1591</v>
      </c>
      <c r="G651" s="1" t="s">
        <v>39</v>
      </c>
      <c r="H651" s="1" t="s">
        <v>38</v>
      </c>
      <c r="I651" s="1" t="s">
        <v>50</v>
      </c>
      <c r="J651" s="1" t="s">
        <v>9</v>
      </c>
      <c r="K651" s="1" t="s">
        <v>30</v>
      </c>
      <c r="L651" s="1" t="s">
        <v>32</v>
      </c>
      <c r="M651" s="1" t="s">
        <v>31</v>
      </c>
      <c r="N651" s="8">
        <v>2714.88</v>
      </c>
      <c r="O651" s="1" t="s">
        <v>2</v>
      </c>
      <c r="P651" s="8">
        <v>0</v>
      </c>
      <c r="Q651" s="8">
        <v>2714.88</v>
      </c>
      <c r="R651" s="1" t="s">
        <v>195</v>
      </c>
      <c r="S651" s="7">
        <v>2799.89</v>
      </c>
    </row>
    <row r="652" spans="1:19" x14ac:dyDescent="0.2">
      <c r="A652" s="1" t="s">
        <v>1682</v>
      </c>
      <c r="B652" s="1" t="s">
        <v>15</v>
      </c>
      <c r="C652" s="10">
        <v>45362</v>
      </c>
      <c r="D652" s="1" t="s">
        <v>411</v>
      </c>
      <c r="E652" s="1" t="s">
        <v>410</v>
      </c>
      <c r="F652" s="1" t="s">
        <v>1591</v>
      </c>
      <c r="G652" s="1" t="s">
        <v>39</v>
      </c>
      <c r="H652" s="1" t="s">
        <v>38</v>
      </c>
      <c r="I652" s="1" t="s">
        <v>50</v>
      </c>
      <c r="J652" s="1" t="s">
        <v>9</v>
      </c>
      <c r="K652" s="1" t="s">
        <v>30</v>
      </c>
      <c r="L652" s="1" t="s">
        <v>112</v>
      </c>
      <c r="M652" s="1" t="s">
        <v>111</v>
      </c>
      <c r="N652" s="8">
        <v>2714.88</v>
      </c>
      <c r="O652" s="1" t="s">
        <v>2</v>
      </c>
      <c r="P652" s="8">
        <v>2714.88</v>
      </c>
      <c r="Q652" s="8">
        <v>0</v>
      </c>
      <c r="R652" s="1" t="s">
        <v>195</v>
      </c>
      <c r="S652" s="7">
        <v>2799.89</v>
      </c>
    </row>
    <row r="653" spans="1:19" x14ac:dyDescent="0.2">
      <c r="A653" s="1" t="s">
        <v>1682</v>
      </c>
      <c r="B653" s="1" t="s">
        <v>15</v>
      </c>
      <c r="C653" s="10">
        <v>45362</v>
      </c>
      <c r="D653" s="1" t="s">
        <v>411</v>
      </c>
      <c r="E653" s="1" t="s">
        <v>410</v>
      </c>
      <c r="F653" s="1" t="s">
        <v>1591</v>
      </c>
      <c r="G653" s="1" t="s">
        <v>39</v>
      </c>
      <c r="H653" s="1" t="s">
        <v>38</v>
      </c>
      <c r="I653" s="1" t="s">
        <v>50</v>
      </c>
      <c r="J653" s="1" t="s">
        <v>9</v>
      </c>
      <c r="K653" s="1" t="s">
        <v>30</v>
      </c>
      <c r="L653" s="1" t="s">
        <v>804</v>
      </c>
      <c r="M653" s="1" t="s">
        <v>803</v>
      </c>
      <c r="N653" s="8">
        <v>2714.88</v>
      </c>
      <c r="O653" s="1" t="s">
        <v>2</v>
      </c>
      <c r="P653" s="8">
        <v>0</v>
      </c>
      <c r="Q653" s="8">
        <v>2714.88</v>
      </c>
      <c r="R653" s="1" t="s">
        <v>195</v>
      </c>
      <c r="S653" s="7">
        <v>2799.89</v>
      </c>
    </row>
    <row r="654" spans="1:19" x14ac:dyDescent="0.2">
      <c r="A654" s="1" t="s">
        <v>1682</v>
      </c>
      <c r="B654" s="1" t="s">
        <v>15</v>
      </c>
      <c r="C654" s="10">
        <v>45362</v>
      </c>
      <c r="D654" s="1" t="s">
        <v>411</v>
      </c>
      <c r="E654" s="1" t="s">
        <v>410</v>
      </c>
      <c r="F654" s="1" t="s">
        <v>1591</v>
      </c>
      <c r="G654" s="1" t="s">
        <v>39</v>
      </c>
      <c r="H654" s="1" t="s">
        <v>38</v>
      </c>
      <c r="I654" s="1" t="s">
        <v>50</v>
      </c>
      <c r="J654" s="1" t="s">
        <v>9</v>
      </c>
      <c r="K654" s="1" t="s">
        <v>30</v>
      </c>
      <c r="L654" s="1" t="s">
        <v>203</v>
      </c>
      <c r="M654" s="1" t="s">
        <v>202</v>
      </c>
      <c r="N654" s="8">
        <v>2714.88</v>
      </c>
      <c r="O654" s="1" t="s">
        <v>2</v>
      </c>
      <c r="P654" s="8">
        <v>2714.88</v>
      </c>
      <c r="Q654" s="8">
        <v>0</v>
      </c>
      <c r="R654" s="1" t="s">
        <v>195</v>
      </c>
      <c r="S654" s="7">
        <v>2799.89</v>
      </c>
    </row>
    <row r="655" spans="1:19" x14ac:dyDescent="0.2">
      <c r="A655" s="1" t="s">
        <v>1681</v>
      </c>
      <c r="B655" s="1" t="s">
        <v>42</v>
      </c>
      <c r="C655" s="10">
        <v>45362</v>
      </c>
      <c r="D655" s="1" t="s">
        <v>255</v>
      </c>
      <c r="E655" s="1" t="s">
        <v>254</v>
      </c>
      <c r="F655" s="1" t="s">
        <v>1680</v>
      </c>
      <c r="G655" s="1" t="s">
        <v>39</v>
      </c>
      <c r="H655" s="1" t="s">
        <v>38</v>
      </c>
      <c r="I655" s="1" t="s">
        <v>0</v>
      </c>
      <c r="J655" s="1" t="s">
        <v>17</v>
      </c>
      <c r="K655" s="1" t="s">
        <v>49</v>
      </c>
      <c r="L655" s="1" t="s">
        <v>57</v>
      </c>
      <c r="M655" s="1" t="s">
        <v>56</v>
      </c>
      <c r="N655" s="9">
        <v>5040</v>
      </c>
      <c r="O655" s="1" t="s">
        <v>4</v>
      </c>
      <c r="P655" s="8">
        <v>5040</v>
      </c>
      <c r="Q655" s="8">
        <v>0</v>
      </c>
      <c r="R655" s="1" t="s">
        <v>93</v>
      </c>
      <c r="S655" s="7">
        <v>183.53</v>
      </c>
    </row>
    <row r="656" spans="1:19" x14ac:dyDescent="0.2">
      <c r="A656" s="1" t="s">
        <v>1679</v>
      </c>
      <c r="B656" s="1" t="s">
        <v>15</v>
      </c>
      <c r="C656" s="10">
        <v>45362</v>
      </c>
      <c r="D656" s="1" t="s">
        <v>1678</v>
      </c>
      <c r="E656" s="1" t="s">
        <v>1677</v>
      </c>
      <c r="F656" s="1" t="s">
        <v>1652</v>
      </c>
      <c r="G656" s="1" t="s">
        <v>12</v>
      </c>
      <c r="H656" s="1" t="s">
        <v>11</v>
      </c>
      <c r="I656" s="1" t="s">
        <v>50</v>
      </c>
      <c r="J656" s="1" t="s">
        <v>9</v>
      </c>
      <c r="K656" s="1" t="s">
        <v>30</v>
      </c>
      <c r="L656" s="1" t="s">
        <v>511</v>
      </c>
      <c r="M656" s="1" t="s">
        <v>510</v>
      </c>
      <c r="N656" s="8">
        <v>290.88</v>
      </c>
      <c r="O656" s="1" t="s">
        <v>2</v>
      </c>
      <c r="P656" s="8">
        <v>290.88</v>
      </c>
      <c r="Q656" s="8">
        <v>0</v>
      </c>
      <c r="R656" s="1" t="s">
        <v>33</v>
      </c>
      <c r="S656" s="7">
        <v>2788.19</v>
      </c>
    </row>
    <row r="657" spans="1:19" x14ac:dyDescent="0.2">
      <c r="A657" s="1" t="s">
        <v>1679</v>
      </c>
      <c r="B657" s="1" t="s">
        <v>15</v>
      </c>
      <c r="C657" s="10">
        <v>45362</v>
      </c>
      <c r="D657" s="1" t="s">
        <v>1678</v>
      </c>
      <c r="E657" s="1" t="s">
        <v>1677</v>
      </c>
      <c r="F657" s="1" t="s">
        <v>1652</v>
      </c>
      <c r="G657" s="1" t="s">
        <v>12</v>
      </c>
      <c r="H657" s="1" t="s">
        <v>11</v>
      </c>
      <c r="I657" s="1" t="s">
        <v>50</v>
      </c>
      <c r="J657" s="1" t="s">
        <v>9</v>
      </c>
      <c r="K657" s="1" t="s">
        <v>30</v>
      </c>
      <c r="L657" s="1" t="s">
        <v>1382</v>
      </c>
      <c r="M657" s="1" t="s">
        <v>1381</v>
      </c>
      <c r="N657" s="8">
        <v>290.88</v>
      </c>
      <c r="O657" s="1" t="s">
        <v>2</v>
      </c>
      <c r="P657" s="8">
        <v>290.88</v>
      </c>
      <c r="Q657" s="8">
        <v>0</v>
      </c>
      <c r="R657" s="1" t="s">
        <v>33</v>
      </c>
      <c r="S657" s="7">
        <v>2788.19</v>
      </c>
    </row>
    <row r="658" spans="1:19" x14ac:dyDescent="0.2">
      <c r="A658" s="1" t="s">
        <v>1679</v>
      </c>
      <c r="B658" s="1" t="s">
        <v>15</v>
      </c>
      <c r="C658" s="10">
        <v>45362</v>
      </c>
      <c r="D658" s="1" t="s">
        <v>1678</v>
      </c>
      <c r="E658" s="1" t="s">
        <v>1677</v>
      </c>
      <c r="F658" s="1" t="s">
        <v>1652</v>
      </c>
      <c r="G658" s="1" t="s">
        <v>12</v>
      </c>
      <c r="H658" s="1" t="s">
        <v>11</v>
      </c>
      <c r="I658" s="1" t="s">
        <v>50</v>
      </c>
      <c r="J658" s="1" t="s">
        <v>9</v>
      </c>
      <c r="K658" s="1" t="s">
        <v>30</v>
      </c>
      <c r="L658" s="1" t="s">
        <v>517</v>
      </c>
      <c r="M658" s="1" t="s">
        <v>516</v>
      </c>
      <c r="N658" s="8">
        <v>290.88</v>
      </c>
      <c r="O658" s="1" t="s">
        <v>2</v>
      </c>
      <c r="P658" s="8">
        <v>290.88</v>
      </c>
      <c r="Q658" s="8">
        <v>0</v>
      </c>
      <c r="R658" s="1" t="s">
        <v>33</v>
      </c>
      <c r="S658" s="7">
        <v>3032.82</v>
      </c>
    </row>
    <row r="659" spans="1:19" x14ac:dyDescent="0.2">
      <c r="A659" s="1" t="s">
        <v>1679</v>
      </c>
      <c r="B659" s="1" t="s">
        <v>15</v>
      </c>
      <c r="C659" s="10">
        <v>45362</v>
      </c>
      <c r="D659" s="1" t="s">
        <v>1678</v>
      </c>
      <c r="E659" s="1" t="s">
        <v>1677</v>
      </c>
      <c r="F659" s="1" t="s">
        <v>1652</v>
      </c>
      <c r="G659" s="1" t="s">
        <v>12</v>
      </c>
      <c r="H659" s="1" t="s">
        <v>11</v>
      </c>
      <c r="I659" s="1" t="s">
        <v>50</v>
      </c>
      <c r="J659" s="1" t="s">
        <v>9</v>
      </c>
      <c r="K659" s="1" t="s">
        <v>30</v>
      </c>
      <c r="L659" s="1" t="s">
        <v>1080</v>
      </c>
      <c r="M659" s="1" t="s">
        <v>1079</v>
      </c>
      <c r="N659" s="8">
        <v>290.88</v>
      </c>
      <c r="O659" s="1" t="s">
        <v>2</v>
      </c>
      <c r="P659" s="8">
        <v>290.88</v>
      </c>
      <c r="Q659" s="8">
        <v>0</v>
      </c>
      <c r="R659" s="1" t="s">
        <v>33</v>
      </c>
      <c r="S659" s="7">
        <v>2788.19</v>
      </c>
    </row>
    <row r="660" spans="1:19" x14ac:dyDescent="0.2">
      <c r="A660" s="1" t="s">
        <v>1676</v>
      </c>
      <c r="B660" s="1" t="s">
        <v>15</v>
      </c>
      <c r="C660" s="10">
        <v>45362</v>
      </c>
      <c r="D660" s="1" t="s">
        <v>411</v>
      </c>
      <c r="E660" s="1" t="s">
        <v>410</v>
      </c>
      <c r="F660" s="1" t="s">
        <v>1591</v>
      </c>
      <c r="G660" s="1" t="s">
        <v>39</v>
      </c>
      <c r="H660" s="1" t="s">
        <v>38</v>
      </c>
      <c r="I660" s="1" t="s">
        <v>50</v>
      </c>
      <c r="J660" s="1" t="s">
        <v>9</v>
      </c>
      <c r="K660" s="1" t="s">
        <v>30</v>
      </c>
      <c r="L660" s="1" t="s">
        <v>798</v>
      </c>
      <c r="M660" s="1" t="s">
        <v>797</v>
      </c>
      <c r="N660" s="8">
        <v>2714.88</v>
      </c>
      <c r="O660" s="1" t="s">
        <v>2</v>
      </c>
      <c r="P660" s="8">
        <v>2714.88</v>
      </c>
      <c r="Q660" s="8">
        <v>0</v>
      </c>
      <c r="R660" s="1" t="s">
        <v>195</v>
      </c>
      <c r="S660" s="7">
        <v>2536.61</v>
      </c>
    </row>
    <row r="661" spans="1:19" x14ac:dyDescent="0.2">
      <c r="A661" s="1" t="s">
        <v>1676</v>
      </c>
      <c r="B661" s="1" t="s">
        <v>15</v>
      </c>
      <c r="C661" s="10">
        <v>45362</v>
      </c>
      <c r="D661" s="1" t="s">
        <v>411</v>
      </c>
      <c r="E661" s="1" t="s">
        <v>410</v>
      </c>
      <c r="F661" s="1" t="s">
        <v>1591</v>
      </c>
      <c r="G661" s="1" t="s">
        <v>39</v>
      </c>
      <c r="H661" s="1" t="s">
        <v>38</v>
      </c>
      <c r="I661" s="1" t="s">
        <v>50</v>
      </c>
      <c r="J661" s="1" t="s">
        <v>9</v>
      </c>
      <c r="K661" s="1" t="s">
        <v>30</v>
      </c>
      <c r="L661" s="1" t="s">
        <v>1082</v>
      </c>
      <c r="M661" s="1" t="s">
        <v>1081</v>
      </c>
      <c r="N661" s="8">
        <v>2714.88</v>
      </c>
      <c r="O661" s="1" t="s">
        <v>2</v>
      </c>
      <c r="P661" s="8">
        <v>2714.88</v>
      </c>
      <c r="Q661" s="8">
        <v>0</v>
      </c>
      <c r="R661" s="1" t="s">
        <v>195</v>
      </c>
      <c r="S661" s="7">
        <v>2536.61</v>
      </c>
    </row>
    <row r="662" spans="1:19" x14ac:dyDescent="0.2">
      <c r="A662" s="1" t="s">
        <v>1675</v>
      </c>
      <c r="B662" s="1" t="s">
        <v>15</v>
      </c>
      <c r="C662" s="10">
        <v>45362</v>
      </c>
      <c r="D662" s="1" t="s">
        <v>411</v>
      </c>
      <c r="E662" s="1" t="s">
        <v>410</v>
      </c>
      <c r="F662" s="1" t="s">
        <v>1591</v>
      </c>
      <c r="G662" s="1" t="s">
        <v>39</v>
      </c>
      <c r="H662" s="1" t="s">
        <v>38</v>
      </c>
      <c r="I662" s="1" t="s">
        <v>50</v>
      </c>
      <c r="J662" s="1" t="s">
        <v>9</v>
      </c>
      <c r="K662" s="1" t="s">
        <v>8</v>
      </c>
      <c r="L662" s="1" t="s">
        <v>983</v>
      </c>
      <c r="M662" s="1" t="s">
        <v>982</v>
      </c>
      <c r="N662" s="8">
        <v>2164.8000000000002</v>
      </c>
      <c r="O662" s="1" t="s">
        <v>2</v>
      </c>
      <c r="P662" s="8">
        <v>0</v>
      </c>
      <c r="Q662" s="8">
        <v>2164.8000000000002</v>
      </c>
      <c r="R662" s="1" t="s">
        <v>195</v>
      </c>
      <c r="S662" s="7">
        <v>3815</v>
      </c>
    </row>
    <row r="663" spans="1:19" x14ac:dyDescent="0.2">
      <c r="A663" s="1" t="s">
        <v>1670</v>
      </c>
      <c r="B663" s="1" t="s">
        <v>15</v>
      </c>
      <c r="C663" s="10">
        <v>45362</v>
      </c>
      <c r="D663" s="1" t="s">
        <v>411</v>
      </c>
      <c r="E663" s="1" t="s">
        <v>410</v>
      </c>
      <c r="F663" s="1" t="s">
        <v>1591</v>
      </c>
      <c r="G663" s="1" t="s">
        <v>12</v>
      </c>
      <c r="H663" s="1" t="s">
        <v>11</v>
      </c>
      <c r="I663" s="1" t="s">
        <v>50</v>
      </c>
      <c r="J663" s="1" t="s">
        <v>17</v>
      </c>
      <c r="K663" s="1" t="s">
        <v>16</v>
      </c>
      <c r="L663" s="1" t="s">
        <v>1674</v>
      </c>
      <c r="M663" s="1" t="s">
        <v>1673</v>
      </c>
      <c r="N663" s="8">
        <v>583.20000000000005</v>
      </c>
      <c r="O663" s="1" t="s">
        <v>2</v>
      </c>
      <c r="P663" s="8">
        <v>0</v>
      </c>
      <c r="Q663" s="8">
        <v>583.20000000000005</v>
      </c>
      <c r="R663" s="1" t="s">
        <v>195</v>
      </c>
      <c r="S663" s="7">
        <v>22533.919999999998</v>
      </c>
    </row>
    <row r="664" spans="1:19" x14ac:dyDescent="0.2">
      <c r="A664" s="1" t="s">
        <v>1670</v>
      </c>
      <c r="B664" s="1" t="s">
        <v>15</v>
      </c>
      <c r="C664" s="10">
        <v>45362</v>
      </c>
      <c r="D664" s="1" t="s">
        <v>411</v>
      </c>
      <c r="E664" s="1" t="s">
        <v>410</v>
      </c>
      <c r="F664" s="1" t="s">
        <v>1591</v>
      </c>
      <c r="G664" s="1" t="s">
        <v>12</v>
      </c>
      <c r="H664" s="1" t="s">
        <v>11</v>
      </c>
      <c r="I664" s="1" t="s">
        <v>50</v>
      </c>
      <c r="J664" s="1" t="s">
        <v>17</v>
      </c>
      <c r="K664" s="1" t="s">
        <v>16</v>
      </c>
      <c r="L664" s="1" t="s">
        <v>854</v>
      </c>
      <c r="M664" s="1" t="s">
        <v>853</v>
      </c>
      <c r="N664" s="8">
        <v>583.20000000000005</v>
      </c>
      <c r="O664" s="1" t="s">
        <v>2</v>
      </c>
      <c r="P664" s="8">
        <v>0</v>
      </c>
      <c r="Q664" s="8">
        <v>583.20000000000005</v>
      </c>
      <c r="R664" s="1" t="s">
        <v>195</v>
      </c>
      <c r="S664" s="7">
        <v>22533.919999999998</v>
      </c>
    </row>
    <row r="665" spans="1:19" x14ac:dyDescent="0.2">
      <c r="A665" s="1" t="s">
        <v>1670</v>
      </c>
      <c r="B665" s="1" t="s">
        <v>15</v>
      </c>
      <c r="C665" s="10">
        <v>45362</v>
      </c>
      <c r="D665" s="1" t="s">
        <v>411</v>
      </c>
      <c r="E665" s="1" t="s">
        <v>410</v>
      </c>
      <c r="F665" s="1" t="s">
        <v>1591</v>
      </c>
      <c r="G665" s="1" t="s">
        <v>12</v>
      </c>
      <c r="H665" s="1" t="s">
        <v>11</v>
      </c>
      <c r="I665" s="1" t="s">
        <v>50</v>
      </c>
      <c r="J665" s="1" t="s">
        <v>17</v>
      </c>
      <c r="K665" s="1" t="s">
        <v>16</v>
      </c>
      <c r="L665" s="1" t="s">
        <v>1672</v>
      </c>
      <c r="M665" s="1" t="s">
        <v>1671</v>
      </c>
      <c r="N665" s="8">
        <v>583.20000000000005</v>
      </c>
      <c r="O665" s="1" t="s">
        <v>2</v>
      </c>
      <c r="P665" s="8">
        <v>0</v>
      </c>
      <c r="Q665" s="8">
        <v>583.20000000000005</v>
      </c>
      <c r="R665" s="1" t="s">
        <v>195</v>
      </c>
      <c r="S665" s="7">
        <v>15677.96</v>
      </c>
    </row>
    <row r="666" spans="1:19" x14ac:dyDescent="0.2">
      <c r="A666" s="1" t="s">
        <v>1670</v>
      </c>
      <c r="B666" s="1" t="s">
        <v>15</v>
      </c>
      <c r="C666" s="10">
        <v>45362</v>
      </c>
      <c r="D666" s="1" t="s">
        <v>411</v>
      </c>
      <c r="E666" s="1" t="s">
        <v>410</v>
      </c>
      <c r="F666" s="1" t="s">
        <v>1591</v>
      </c>
      <c r="G666" s="1" t="s">
        <v>12</v>
      </c>
      <c r="H666" s="1" t="s">
        <v>11</v>
      </c>
      <c r="I666" s="1" t="s">
        <v>50</v>
      </c>
      <c r="J666" s="1" t="s">
        <v>17</v>
      </c>
      <c r="K666" s="1" t="s">
        <v>16</v>
      </c>
      <c r="L666" s="1" t="s">
        <v>141</v>
      </c>
      <c r="M666" s="1" t="s">
        <v>140</v>
      </c>
      <c r="N666" s="8">
        <v>583.20000000000005</v>
      </c>
      <c r="O666" s="1" t="s">
        <v>2</v>
      </c>
      <c r="P666" s="8">
        <v>0</v>
      </c>
      <c r="Q666" s="8">
        <v>583.20000000000005</v>
      </c>
      <c r="R666" s="1" t="s">
        <v>195</v>
      </c>
      <c r="S666" s="7">
        <v>22533.96</v>
      </c>
    </row>
    <row r="667" spans="1:19" x14ac:dyDescent="0.2">
      <c r="A667" s="1" t="s">
        <v>1669</v>
      </c>
      <c r="B667" s="1" t="s">
        <v>15</v>
      </c>
      <c r="C667" s="10">
        <v>45362</v>
      </c>
      <c r="D667" s="1" t="s">
        <v>192</v>
      </c>
      <c r="E667" s="1" t="s">
        <v>191</v>
      </c>
      <c r="F667" s="1" t="s">
        <v>1580</v>
      </c>
      <c r="G667" s="1" t="s">
        <v>12</v>
      </c>
      <c r="H667" s="1" t="s">
        <v>11</v>
      </c>
      <c r="I667" s="1" t="s">
        <v>50</v>
      </c>
      <c r="J667" s="1" t="s">
        <v>17</v>
      </c>
      <c r="K667" s="1" t="s">
        <v>16</v>
      </c>
      <c r="L667" s="1" t="s">
        <v>607</v>
      </c>
      <c r="M667" s="1" t="s">
        <v>606</v>
      </c>
      <c r="N667" s="8">
        <v>156.6</v>
      </c>
      <c r="O667" s="1" t="s">
        <v>2</v>
      </c>
      <c r="P667" s="8">
        <v>156.6</v>
      </c>
      <c r="Q667" s="8">
        <v>0</v>
      </c>
      <c r="R667" s="1" t="s">
        <v>144</v>
      </c>
      <c r="S667" s="7">
        <v>7209.03</v>
      </c>
    </row>
    <row r="668" spans="1:19" x14ac:dyDescent="0.2">
      <c r="A668" s="1" t="s">
        <v>1669</v>
      </c>
      <c r="B668" s="1" t="s">
        <v>15</v>
      </c>
      <c r="C668" s="10">
        <v>45362</v>
      </c>
      <c r="D668" s="1" t="s">
        <v>192</v>
      </c>
      <c r="E668" s="1" t="s">
        <v>191</v>
      </c>
      <c r="F668" s="1" t="s">
        <v>1580</v>
      </c>
      <c r="G668" s="1" t="s">
        <v>12</v>
      </c>
      <c r="H668" s="1" t="s">
        <v>11</v>
      </c>
      <c r="I668" s="1" t="s">
        <v>50</v>
      </c>
      <c r="J668" s="1" t="s">
        <v>17</v>
      </c>
      <c r="K668" s="1" t="s">
        <v>16</v>
      </c>
      <c r="L668" s="1" t="s">
        <v>1458</v>
      </c>
      <c r="M668" s="1" t="s">
        <v>1457</v>
      </c>
      <c r="N668" s="8">
        <v>201.6</v>
      </c>
      <c r="O668" s="1" t="s">
        <v>2</v>
      </c>
      <c r="P668" s="8">
        <v>201.6</v>
      </c>
      <c r="Q668" s="8">
        <v>0</v>
      </c>
      <c r="R668" s="1" t="s">
        <v>144</v>
      </c>
      <c r="S668" s="7">
        <v>9606.69</v>
      </c>
    </row>
    <row r="669" spans="1:19" x14ac:dyDescent="0.2">
      <c r="A669" s="1" t="s">
        <v>1669</v>
      </c>
      <c r="B669" s="1" t="s">
        <v>15</v>
      </c>
      <c r="C669" s="10">
        <v>45362</v>
      </c>
      <c r="D669" s="1" t="s">
        <v>192</v>
      </c>
      <c r="E669" s="1" t="s">
        <v>191</v>
      </c>
      <c r="F669" s="1" t="s">
        <v>1580</v>
      </c>
      <c r="G669" s="1" t="s">
        <v>12</v>
      </c>
      <c r="H669" s="1" t="s">
        <v>11</v>
      </c>
      <c r="I669" s="1" t="s">
        <v>50</v>
      </c>
      <c r="J669" s="1" t="s">
        <v>17</v>
      </c>
      <c r="K669" s="1" t="s">
        <v>16</v>
      </c>
      <c r="L669" s="1" t="s">
        <v>341</v>
      </c>
      <c r="M669" s="1" t="s">
        <v>340</v>
      </c>
      <c r="N669" s="8">
        <v>201.6</v>
      </c>
      <c r="O669" s="1" t="s">
        <v>2</v>
      </c>
      <c r="P669" s="8">
        <v>201.6</v>
      </c>
      <c r="Q669" s="8">
        <v>0</v>
      </c>
      <c r="R669" s="1" t="s">
        <v>144</v>
      </c>
      <c r="S669" s="7">
        <v>9606.69</v>
      </c>
    </row>
    <row r="670" spans="1:19" x14ac:dyDescent="0.2">
      <c r="A670" s="1" t="s">
        <v>1669</v>
      </c>
      <c r="B670" s="1" t="s">
        <v>15</v>
      </c>
      <c r="C670" s="10">
        <v>45362</v>
      </c>
      <c r="D670" s="1" t="s">
        <v>192</v>
      </c>
      <c r="E670" s="1" t="s">
        <v>191</v>
      </c>
      <c r="F670" s="1" t="s">
        <v>1580</v>
      </c>
      <c r="G670" s="1" t="s">
        <v>12</v>
      </c>
      <c r="H670" s="1" t="s">
        <v>11</v>
      </c>
      <c r="I670" s="1" t="s">
        <v>50</v>
      </c>
      <c r="J670" s="1" t="s">
        <v>17</v>
      </c>
      <c r="K670" s="1" t="s">
        <v>16</v>
      </c>
      <c r="L670" s="1" t="s">
        <v>1373</v>
      </c>
      <c r="M670" s="1" t="s">
        <v>1372</v>
      </c>
      <c r="N670" s="9">
        <v>504</v>
      </c>
      <c r="O670" s="1" t="s">
        <v>2</v>
      </c>
      <c r="P670" s="8">
        <v>504</v>
      </c>
      <c r="Q670" s="8">
        <v>0</v>
      </c>
      <c r="R670" s="1" t="s">
        <v>144</v>
      </c>
      <c r="S670" s="7">
        <v>9606.65</v>
      </c>
    </row>
    <row r="671" spans="1:19" x14ac:dyDescent="0.2">
      <c r="A671" s="1" t="s">
        <v>1669</v>
      </c>
      <c r="B671" s="1" t="s">
        <v>15</v>
      </c>
      <c r="C671" s="10">
        <v>45362</v>
      </c>
      <c r="D671" s="1" t="s">
        <v>192</v>
      </c>
      <c r="E671" s="1" t="s">
        <v>191</v>
      </c>
      <c r="F671" s="1" t="s">
        <v>1580</v>
      </c>
      <c r="G671" s="1" t="s">
        <v>12</v>
      </c>
      <c r="H671" s="1" t="s">
        <v>11</v>
      </c>
      <c r="I671" s="1" t="s">
        <v>50</v>
      </c>
      <c r="J671" s="1" t="s">
        <v>17</v>
      </c>
      <c r="K671" s="1" t="s">
        <v>16</v>
      </c>
      <c r="L671" s="1" t="s">
        <v>369</v>
      </c>
      <c r="M671" s="1" t="s">
        <v>368</v>
      </c>
      <c r="N671" s="8">
        <v>752.4</v>
      </c>
      <c r="O671" s="1" t="s">
        <v>2</v>
      </c>
      <c r="P671" s="8">
        <v>752.4</v>
      </c>
      <c r="Q671" s="8">
        <v>0</v>
      </c>
      <c r="R671" s="1" t="s">
        <v>144</v>
      </c>
      <c r="S671" s="7">
        <v>12976.95</v>
      </c>
    </row>
    <row r="672" spans="1:19" x14ac:dyDescent="0.2">
      <c r="A672" s="1" t="s">
        <v>1669</v>
      </c>
      <c r="B672" s="1" t="s">
        <v>15</v>
      </c>
      <c r="C672" s="10">
        <v>45362</v>
      </c>
      <c r="D672" s="1" t="s">
        <v>192</v>
      </c>
      <c r="E672" s="1" t="s">
        <v>191</v>
      </c>
      <c r="F672" s="1" t="s">
        <v>1580</v>
      </c>
      <c r="G672" s="1" t="s">
        <v>12</v>
      </c>
      <c r="H672" s="1" t="s">
        <v>11</v>
      </c>
      <c r="I672" s="1" t="s">
        <v>50</v>
      </c>
      <c r="J672" s="1" t="s">
        <v>17</v>
      </c>
      <c r="K672" s="1" t="s">
        <v>16</v>
      </c>
      <c r="L672" s="1" t="s">
        <v>377</v>
      </c>
      <c r="M672" s="1" t="s">
        <v>376</v>
      </c>
      <c r="N672" s="8">
        <v>410.4</v>
      </c>
      <c r="O672" s="1" t="s">
        <v>2</v>
      </c>
      <c r="P672" s="8">
        <v>410.4</v>
      </c>
      <c r="Q672" s="8">
        <v>0</v>
      </c>
      <c r="R672" s="1" t="s">
        <v>144</v>
      </c>
      <c r="S672" s="7">
        <v>12976.95</v>
      </c>
    </row>
    <row r="673" spans="1:19" x14ac:dyDescent="0.2">
      <c r="A673" s="1" t="s">
        <v>1669</v>
      </c>
      <c r="B673" s="1" t="s">
        <v>15</v>
      </c>
      <c r="C673" s="10">
        <v>45362</v>
      </c>
      <c r="D673" s="1" t="s">
        <v>192</v>
      </c>
      <c r="E673" s="1" t="s">
        <v>191</v>
      </c>
      <c r="F673" s="1" t="s">
        <v>1580</v>
      </c>
      <c r="G673" s="1" t="s">
        <v>12</v>
      </c>
      <c r="H673" s="1" t="s">
        <v>11</v>
      </c>
      <c r="I673" s="1" t="s">
        <v>50</v>
      </c>
      <c r="J673" s="1" t="s">
        <v>17</v>
      </c>
      <c r="K673" s="1" t="s">
        <v>16</v>
      </c>
      <c r="L673" s="1" t="s">
        <v>868</v>
      </c>
      <c r="M673" s="1" t="s">
        <v>867</v>
      </c>
      <c r="N673" s="8">
        <v>478.8</v>
      </c>
      <c r="O673" s="1" t="s">
        <v>2</v>
      </c>
      <c r="P673" s="8">
        <v>478.8</v>
      </c>
      <c r="Q673" s="8">
        <v>0</v>
      </c>
      <c r="R673" s="1" t="s">
        <v>144</v>
      </c>
      <c r="S673" s="7">
        <v>12976.95</v>
      </c>
    </row>
    <row r="674" spans="1:19" x14ac:dyDescent="0.2">
      <c r="A674" s="1" t="s">
        <v>1669</v>
      </c>
      <c r="B674" s="1" t="s">
        <v>15</v>
      </c>
      <c r="C674" s="10">
        <v>45362</v>
      </c>
      <c r="D674" s="1" t="s">
        <v>192</v>
      </c>
      <c r="E674" s="1" t="s">
        <v>191</v>
      </c>
      <c r="F674" s="1" t="s">
        <v>1580</v>
      </c>
      <c r="G674" s="1" t="s">
        <v>12</v>
      </c>
      <c r="H674" s="1" t="s">
        <v>11</v>
      </c>
      <c r="I674" s="1" t="s">
        <v>50</v>
      </c>
      <c r="J674" s="1" t="s">
        <v>17</v>
      </c>
      <c r="K674" s="1" t="s">
        <v>16</v>
      </c>
      <c r="L674" s="1" t="s">
        <v>375</v>
      </c>
      <c r="M674" s="1" t="s">
        <v>374</v>
      </c>
      <c r="N674" s="8">
        <v>410.4</v>
      </c>
      <c r="O674" s="1" t="s">
        <v>2</v>
      </c>
      <c r="P674" s="8">
        <v>410.4</v>
      </c>
      <c r="Q674" s="8">
        <v>0</v>
      </c>
      <c r="R674" s="1" t="s">
        <v>144</v>
      </c>
      <c r="S674" s="7">
        <v>12976.95</v>
      </c>
    </row>
    <row r="675" spans="1:19" x14ac:dyDescent="0.2">
      <c r="A675" s="1" t="s">
        <v>1668</v>
      </c>
      <c r="B675" s="1" t="s">
        <v>15</v>
      </c>
      <c r="C675" s="10">
        <v>45362</v>
      </c>
      <c r="D675" s="1" t="s">
        <v>734</v>
      </c>
      <c r="E675" s="1" t="s">
        <v>733</v>
      </c>
      <c r="F675" s="1" t="s">
        <v>167</v>
      </c>
      <c r="G675" s="1" t="s">
        <v>12</v>
      </c>
      <c r="H675" s="1" t="s">
        <v>11</v>
      </c>
      <c r="I675" s="1" t="s">
        <v>50</v>
      </c>
      <c r="J675" s="1" t="s">
        <v>17</v>
      </c>
      <c r="K675" s="1" t="s">
        <v>16</v>
      </c>
      <c r="L675" s="1" t="s">
        <v>183</v>
      </c>
      <c r="M675" s="1" t="s">
        <v>182</v>
      </c>
      <c r="N675" s="8">
        <v>3.12</v>
      </c>
      <c r="O675" s="1" t="s">
        <v>2</v>
      </c>
      <c r="P675" s="8">
        <v>0</v>
      </c>
      <c r="Q675" s="8">
        <v>3.12</v>
      </c>
      <c r="R675" s="1" t="s">
        <v>43</v>
      </c>
      <c r="S675" s="7">
        <v>0.15</v>
      </c>
    </row>
    <row r="676" spans="1:19" x14ac:dyDescent="0.2">
      <c r="A676" s="1" t="s">
        <v>1668</v>
      </c>
      <c r="B676" s="1" t="s">
        <v>15</v>
      </c>
      <c r="C676" s="10">
        <v>45362</v>
      </c>
      <c r="D676" s="1" t="s">
        <v>734</v>
      </c>
      <c r="E676" s="1" t="s">
        <v>733</v>
      </c>
      <c r="F676" s="1" t="s">
        <v>167</v>
      </c>
      <c r="G676" s="1" t="s">
        <v>12</v>
      </c>
      <c r="H676" s="1" t="s">
        <v>11</v>
      </c>
      <c r="I676" s="1" t="s">
        <v>50</v>
      </c>
      <c r="J676" s="1" t="s">
        <v>17</v>
      </c>
      <c r="K676" s="1" t="s">
        <v>16</v>
      </c>
      <c r="L676" s="1" t="s">
        <v>181</v>
      </c>
      <c r="M676" s="1" t="s">
        <v>180</v>
      </c>
      <c r="N676" s="8">
        <v>3.12</v>
      </c>
      <c r="O676" s="1" t="s">
        <v>2</v>
      </c>
      <c r="P676" s="8">
        <v>0</v>
      </c>
      <c r="Q676" s="8">
        <v>3.12</v>
      </c>
      <c r="R676" s="1" t="s">
        <v>43</v>
      </c>
      <c r="S676" s="7">
        <v>0.15</v>
      </c>
    </row>
    <row r="677" spans="1:19" x14ac:dyDescent="0.2">
      <c r="A677" s="1" t="s">
        <v>1668</v>
      </c>
      <c r="B677" s="1" t="s">
        <v>15</v>
      </c>
      <c r="C677" s="10">
        <v>45362</v>
      </c>
      <c r="D677" s="1" t="s">
        <v>734</v>
      </c>
      <c r="E677" s="1" t="s">
        <v>733</v>
      </c>
      <c r="F677" s="1" t="s">
        <v>167</v>
      </c>
      <c r="G677" s="1" t="s">
        <v>12</v>
      </c>
      <c r="H677" s="1" t="s">
        <v>11</v>
      </c>
      <c r="I677" s="1" t="s">
        <v>50</v>
      </c>
      <c r="J677" s="1" t="s">
        <v>17</v>
      </c>
      <c r="K677" s="1" t="s">
        <v>16</v>
      </c>
      <c r="L677" s="1" t="s">
        <v>179</v>
      </c>
      <c r="M677" s="1" t="s">
        <v>178</v>
      </c>
      <c r="N677" s="8">
        <v>3.12</v>
      </c>
      <c r="O677" s="1" t="s">
        <v>2</v>
      </c>
      <c r="P677" s="8">
        <v>0</v>
      </c>
      <c r="Q677" s="8">
        <v>3.12</v>
      </c>
      <c r="R677" s="1" t="s">
        <v>43</v>
      </c>
      <c r="S677" s="7">
        <v>0.15</v>
      </c>
    </row>
    <row r="678" spans="1:19" x14ac:dyDescent="0.2">
      <c r="A678" s="1" t="s">
        <v>1668</v>
      </c>
      <c r="B678" s="1" t="s">
        <v>15</v>
      </c>
      <c r="C678" s="10">
        <v>45362</v>
      </c>
      <c r="D678" s="1" t="s">
        <v>734</v>
      </c>
      <c r="E678" s="1" t="s">
        <v>733</v>
      </c>
      <c r="F678" s="1" t="s">
        <v>167</v>
      </c>
      <c r="G678" s="1" t="s">
        <v>12</v>
      </c>
      <c r="H678" s="1" t="s">
        <v>11</v>
      </c>
      <c r="I678" s="1" t="s">
        <v>50</v>
      </c>
      <c r="J678" s="1" t="s">
        <v>17</v>
      </c>
      <c r="K678" s="1" t="s">
        <v>16</v>
      </c>
      <c r="L678" s="1" t="s">
        <v>177</v>
      </c>
      <c r="M678" s="1" t="s">
        <v>176</v>
      </c>
      <c r="N678" s="8">
        <v>3.12</v>
      </c>
      <c r="O678" s="1" t="s">
        <v>2</v>
      </c>
      <c r="P678" s="8">
        <v>0</v>
      </c>
      <c r="Q678" s="8">
        <v>3.12</v>
      </c>
      <c r="R678" s="1" t="s">
        <v>43</v>
      </c>
      <c r="S678" s="7">
        <v>0.15</v>
      </c>
    </row>
    <row r="679" spans="1:19" x14ac:dyDescent="0.2">
      <c r="A679" s="1" t="s">
        <v>1668</v>
      </c>
      <c r="B679" s="1" t="s">
        <v>15</v>
      </c>
      <c r="C679" s="10">
        <v>45362</v>
      </c>
      <c r="D679" s="1" t="s">
        <v>734</v>
      </c>
      <c r="E679" s="1" t="s">
        <v>733</v>
      </c>
      <c r="F679" s="1" t="s">
        <v>167</v>
      </c>
      <c r="G679" s="1" t="s">
        <v>12</v>
      </c>
      <c r="H679" s="1" t="s">
        <v>11</v>
      </c>
      <c r="I679" s="1" t="s">
        <v>50</v>
      </c>
      <c r="J679" s="1" t="s">
        <v>17</v>
      </c>
      <c r="K679" s="1" t="s">
        <v>16</v>
      </c>
      <c r="L679" s="1" t="s">
        <v>175</v>
      </c>
      <c r="M679" s="1" t="s">
        <v>174</v>
      </c>
      <c r="N679" s="8">
        <v>3.12</v>
      </c>
      <c r="O679" s="1" t="s">
        <v>2</v>
      </c>
      <c r="P679" s="8">
        <v>0</v>
      </c>
      <c r="Q679" s="8">
        <v>3.12</v>
      </c>
      <c r="R679" s="1" t="s">
        <v>43</v>
      </c>
      <c r="S679" s="7">
        <v>0.15</v>
      </c>
    </row>
    <row r="680" spans="1:19" x14ac:dyDescent="0.2">
      <c r="A680" s="1" t="s">
        <v>1668</v>
      </c>
      <c r="B680" s="1" t="s">
        <v>15</v>
      </c>
      <c r="C680" s="10">
        <v>45362</v>
      </c>
      <c r="D680" s="1" t="s">
        <v>734</v>
      </c>
      <c r="E680" s="1" t="s">
        <v>733</v>
      </c>
      <c r="F680" s="1" t="s">
        <v>167</v>
      </c>
      <c r="G680" s="1" t="s">
        <v>12</v>
      </c>
      <c r="H680" s="1" t="s">
        <v>11</v>
      </c>
      <c r="I680" s="1" t="s">
        <v>50</v>
      </c>
      <c r="J680" s="1" t="s">
        <v>17</v>
      </c>
      <c r="K680" s="1" t="s">
        <v>16</v>
      </c>
      <c r="L680" s="1" t="s">
        <v>173</v>
      </c>
      <c r="M680" s="1" t="s">
        <v>172</v>
      </c>
      <c r="N680" s="8">
        <v>3.12</v>
      </c>
      <c r="O680" s="1" t="s">
        <v>2</v>
      </c>
      <c r="P680" s="8">
        <v>0</v>
      </c>
      <c r="Q680" s="8">
        <v>3.12</v>
      </c>
      <c r="R680" s="1" t="s">
        <v>43</v>
      </c>
      <c r="S680" s="7">
        <v>0.15</v>
      </c>
    </row>
    <row r="681" spans="1:19" x14ac:dyDescent="0.2">
      <c r="A681" s="1" t="s">
        <v>1668</v>
      </c>
      <c r="B681" s="1" t="s">
        <v>15</v>
      </c>
      <c r="C681" s="10">
        <v>45362</v>
      </c>
      <c r="D681" s="1" t="s">
        <v>734</v>
      </c>
      <c r="E681" s="1" t="s">
        <v>733</v>
      </c>
      <c r="F681" s="1" t="s">
        <v>167</v>
      </c>
      <c r="G681" s="1" t="s">
        <v>12</v>
      </c>
      <c r="H681" s="1" t="s">
        <v>11</v>
      </c>
      <c r="I681" s="1" t="s">
        <v>50</v>
      </c>
      <c r="J681" s="1" t="s">
        <v>17</v>
      </c>
      <c r="K681" s="1" t="s">
        <v>16</v>
      </c>
      <c r="L681" s="1" t="s">
        <v>187</v>
      </c>
      <c r="M681" s="1" t="s">
        <v>186</v>
      </c>
      <c r="N681" s="8">
        <v>2.7</v>
      </c>
      <c r="O681" s="1" t="s">
        <v>2</v>
      </c>
      <c r="P681" s="8">
        <v>0</v>
      </c>
      <c r="Q681" s="8">
        <v>2.7</v>
      </c>
      <c r="R681" s="1" t="s">
        <v>43</v>
      </c>
      <c r="S681" s="7">
        <v>0.19</v>
      </c>
    </row>
    <row r="682" spans="1:19" x14ac:dyDescent="0.2">
      <c r="A682" s="1" t="s">
        <v>1668</v>
      </c>
      <c r="B682" s="1" t="s">
        <v>15</v>
      </c>
      <c r="C682" s="10">
        <v>45362</v>
      </c>
      <c r="D682" s="1" t="s">
        <v>734</v>
      </c>
      <c r="E682" s="1" t="s">
        <v>733</v>
      </c>
      <c r="F682" s="1" t="s">
        <v>167</v>
      </c>
      <c r="G682" s="1" t="s">
        <v>12</v>
      </c>
      <c r="H682" s="1" t="s">
        <v>11</v>
      </c>
      <c r="I682" s="1" t="s">
        <v>50</v>
      </c>
      <c r="J682" s="1" t="s">
        <v>17</v>
      </c>
      <c r="K682" s="1" t="s">
        <v>16</v>
      </c>
      <c r="L682" s="1" t="s">
        <v>141</v>
      </c>
      <c r="M682" s="1" t="s">
        <v>140</v>
      </c>
      <c r="N682" s="8">
        <v>2.7</v>
      </c>
      <c r="O682" s="1" t="s">
        <v>2</v>
      </c>
      <c r="P682" s="8">
        <v>0</v>
      </c>
      <c r="Q682" s="8">
        <v>2.7</v>
      </c>
      <c r="R682" s="1" t="s">
        <v>43</v>
      </c>
      <c r="S682" s="7">
        <v>0.2</v>
      </c>
    </row>
    <row r="683" spans="1:19" x14ac:dyDescent="0.2">
      <c r="A683" s="1" t="s">
        <v>1668</v>
      </c>
      <c r="B683" s="1" t="s">
        <v>15</v>
      </c>
      <c r="C683" s="10">
        <v>45362</v>
      </c>
      <c r="D683" s="1" t="s">
        <v>734</v>
      </c>
      <c r="E683" s="1" t="s">
        <v>733</v>
      </c>
      <c r="F683" s="1" t="s">
        <v>167</v>
      </c>
      <c r="G683" s="1" t="s">
        <v>12</v>
      </c>
      <c r="H683" s="1" t="s">
        <v>11</v>
      </c>
      <c r="I683" s="1" t="s">
        <v>50</v>
      </c>
      <c r="J683" s="1" t="s">
        <v>17</v>
      </c>
      <c r="K683" s="1" t="s">
        <v>16</v>
      </c>
      <c r="L683" s="1" t="s">
        <v>171</v>
      </c>
      <c r="M683" s="1" t="s">
        <v>170</v>
      </c>
      <c r="N683" s="8">
        <v>3.12</v>
      </c>
      <c r="O683" s="1" t="s">
        <v>2</v>
      </c>
      <c r="P683" s="8">
        <v>0</v>
      </c>
      <c r="Q683" s="8">
        <v>3.12</v>
      </c>
      <c r="R683" s="1" t="s">
        <v>43</v>
      </c>
      <c r="S683" s="7">
        <v>0.15</v>
      </c>
    </row>
    <row r="684" spans="1:19" x14ac:dyDescent="0.2">
      <c r="A684" s="1" t="s">
        <v>1668</v>
      </c>
      <c r="B684" s="1" t="s">
        <v>15</v>
      </c>
      <c r="C684" s="10">
        <v>45362</v>
      </c>
      <c r="D684" s="1" t="s">
        <v>734</v>
      </c>
      <c r="E684" s="1" t="s">
        <v>733</v>
      </c>
      <c r="F684" s="1" t="s">
        <v>167</v>
      </c>
      <c r="G684" s="1" t="s">
        <v>12</v>
      </c>
      <c r="H684" s="1" t="s">
        <v>11</v>
      </c>
      <c r="I684" s="1" t="s">
        <v>50</v>
      </c>
      <c r="J684" s="1" t="s">
        <v>17</v>
      </c>
      <c r="K684" s="1" t="s">
        <v>16</v>
      </c>
      <c r="L684" s="1" t="s">
        <v>169</v>
      </c>
      <c r="M684" s="1" t="s">
        <v>168</v>
      </c>
      <c r="N684" s="8">
        <v>3.12</v>
      </c>
      <c r="O684" s="1" t="s">
        <v>2</v>
      </c>
      <c r="P684" s="8">
        <v>0</v>
      </c>
      <c r="Q684" s="8">
        <v>3.12</v>
      </c>
      <c r="R684" s="1" t="s">
        <v>43</v>
      </c>
      <c r="S684" s="7">
        <v>0.15</v>
      </c>
    </row>
    <row r="685" spans="1:19" x14ac:dyDescent="0.2">
      <c r="A685" s="1" t="s">
        <v>1668</v>
      </c>
      <c r="B685" s="1" t="s">
        <v>15</v>
      </c>
      <c r="C685" s="10">
        <v>45362</v>
      </c>
      <c r="D685" s="1" t="s">
        <v>734</v>
      </c>
      <c r="E685" s="1" t="s">
        <v>733</v>
      </c>
      <c r="F685" s="1" t="s">
        <v>167</v>
      </c>
      <c r="G685" s="1" t="s">
        <v>12</v>
      </c>
      <c r="H685" s="1" t="s">
        <v>11</v>
      </c>
      <c r="I685" s="1" t="s">
        <v>50</v>
      </c>
      <c r="J685" s="1" t="s">
        <v>17</v>
      </c>
      <c r="K685" s="1" t="s">
        <v>16</v>
      </c>
      <c r="L685" s="1" t="s">
        <v>166</v>
      </c>
      <c r="M685" s="1" t="s">
        <v>165</v>
      </c>
      <c r="N685" s="8">
        <v>3.12</v>
      </c>
      <c r="O685" s="1" t="s">
        <v>2</v>
      </c>
      <c r="P685" s="8">
        <v>0</v>
      </c>
      <c r="Q685" s="8">
        <v>3.12</v>
      </c>
      <c r="R685" s="1" t="s">
        <v>43</v>
      </c>
      <c r="S685" s="7">
        <v>0.15</v>
      </c>
    </row>
    <row r="686" spans="1:19" x14ac:dyDescent="0.2">
      <c r="A686" s="1" t="s">
        <v>1667</v>
      </c>
      <c r="B686" s="1" t="s">
        <v>42</v>
      </c>
      <c r="C686" s="10">
        <v>45362</v>
      </c>
      <c r="D686" s="1" t="s">
        <v>41</v>
      </c>
      <c r="E686" s="1" t="s">
        <v>40</v>
      </c>
      <c r="F686" s="1" t="s">
        <v>1666</v>
      </c>
      <c r="G686" s="1" t="s">
        <v>39</v>
      </c>
      <c r="H686" s="1" t="s">
        <v>38</v>
      </c>
      <c r="I686" s="1" t="s">
        <v>50</v>
      </c>
      <c r="J686" s="1" t="s">
        <v>37</v>
      </c>
      <c r="K686" s="1" t="s">
        <v>36</v>
      </c>
      <c r="L686" s="1" t="s">
        <v>35</v>
      </c>
      <c r="M686" s="1" t="s">
        <v>34</v>
      </c>
      <c r="N686" s="9">
        <v>6336</v>
      </c>
      <c r="O686" s="1" t="s">
        <v>4</v>
      </c>
      <c r="P686" s="8">
        <v>6336</v>
      </c>
      <c r="Q686" s="8">
        <v>0</v>
      </c>
      <c r="R686" s="1" t="s">
        <v>33</v>
      </c>
      <c r="S686" s="7">
        <v>116.04</v>
      </c>
    </row>
    <row r="687" spans="1:19" x14ac:dyDescent="0.2">
      <c r="A687" s="1" t="s">
        <v>1665</v>
      </c>
      <c r="B687" s="1" t="s">
        <v>15</v>
      </c>
      <c r="C687" s="10">
        <v>45362</v>
      </c>
      <c r="D687" s="1" t="s">
        <v>1664</v>
      </c>
      <c r="E687" s="1" t="s">
        <v>1663</v>
      </c>
      <c r="F687" s="1" t="s">
        <v>287</v>
      </c>
      <c r="G687" s="1" t="s">
        <v>12</v>
      </c>
      <c r="H687" s="1" t="s">
        <v>11</v>
      </c>
      <c r="I687" s="1" t="s">
        <v>50</v>
      </c>
      <c r="J687" s="1" t="s">
        <v>17</v>
      </c>
      <c r="K687" s="1" t="s">
        <v>16</v>
      </c>
      <c r="L687" s="1" t="s">
        <v>883</v>
      </c>
      <c r="M687" s="1" t="s">
        <v>882</v>
      </c>
      <c r="N687" s="8">
        <v>410.4</v>
      </c>
      <c r="O687" s="1" t="s">
        <v>2</v>
      </c>
      <c r="P687" s="8">
        <v>0</v>
      </c>
      <c r="Q687" s="8">
        <v>410.4</v>
      </c>
      <c r="R687" s="1" t="s">
        <v>93</v>
      </c>
      <c r="S687" s="7">
        <v>19237.599999999999</v>
      </c>
    </row>
    <row r="688" spans="1:19" x14ac:dyDescent="0.2">
      <c r="A688" s="1" t="s">
        <v>1662</v>
      </c>
      <c r="B688" s="1" t="s">
        <v>15</v>
      </c>
      <c r="C688" s="10">
        <v>45362</v>
      </c>
      <c r="D688" s="1" t="s">
        <v>1661</v>
      </c>
      <c r="E688" s="1" t="s">
        <v>1660</v>
      </c>
      <c r="F688" s="1" t="s">
        <v>1659</v>
      </c>
      <c r="G688" s="1" t="s">
        <v>12</v>
      </c>
      <c r="H688" s="1" t="s">
        <v>11</v>
      </c>
      <c r="I688" s="1" t="s">
        <v>50</v>
      </c>
      <c r="J688" s="1" t="s">
        <v>17</v>
      </c>
      <c r="K688" s="1" t="s">
        <v>16</v>
      </c>
      <c r="L688" s="1" t="s">
        <v>335</v>
      </c>
      <c r="M688" s="1" t="s">
        <v>334</v>
      </c>
      <c r="N688" s="8">
        <v>478.8</v>
      </c>
      <c r="O688" s="1" t="s">
        <v>2</v>
      </c>
      <c r="P688" s="8">
        <v>478.8</v>
      </c>
      <c r="Q688" s="8">
        <v>0</v>
      </c>
      <c r="R688" s="1" t="s">
        <v>33</v>
      </c>
      <c r="S688" s="7">
        <v>12976.95</v>
      </c>
    </row>
    <row r="689" spans="1:19" x14ac:dyDescent="0.2">
      <c r="A689" s="1" t="s">
        <v>1658</v>
      </c>
      <c r="B689" s="1" t="s">
        <v>42</v>
      </c>
      <c r="C689" s="10">
        <v>45362</v>
      </c>
      <c r="D689" s="1" t="s">
        <v>1190</v>
      </c>
      <c r="E689" s="1" t="s">
        <v>1189</v>
      </c>
      <c r="F689" s="1" t="s">
        <v>1564</v>
      </c>
      <c r="G689" s="1" t="s">
        <v>39</v>
      </c>
      <c r="H689" s="1" t="s">
        <v>38</v>
      </c>
      <c r="I689" s="1" t="s">
        <v>50</v>
      </c>
      <c r="J689" s="1" t="s">
        <v>37</v>
      </c>
      <c r="K689" s="1" t="s">
        <v>36</v>
      </c>
      <c r="L689" s="1" t="s">
        <v>77</v>
      </c>
      <c r="M689" s="1" t="s">
        <v>76</v>
      </c>
      <c r="N689" s="9">
        <v>2520</v>
      </c>
      <c r="O689" s="1" t="s">
        <v>4</v>
      </c>
      <c r="P689" s="8">
        <v>2520</v>
      </c>
      <c r="Q689" s="8">
        <v>0</v>
      </c>
      <c r="R689" s="1" t="s">
        <v>33</v>
      </c>
      <c r="S689" s="7">
        <v>252.61</v>
      </c>
    </row>
    <row r="690" spans="1:19" x14ac:dyDescent="0.2">
      <c r="A690" s="1" t="s">
        <v>1658</v>
      </c>
      <c r="B690" s="1" t="s">
        <v>42</v>
      </c>
      <c r="C690" s="10">
        <v>45362</v>
      </c>
      <c r="D690" s="1" t="s">
        <v>1190</v>
      </c>
      <c r="E690" s="1" t="s">
        <v>1189</v>
      </c>
      <c r="F690" s="1" t="s">
        <v>1564</v>
      </c>
      <c r="G690" s="1" t="s">
        <v>39</v>
      </c>
      <c r="H690" s="1" t="s">
        <v>38</v>
      </c>
      <c r="I690" s="1" t="s">
        <v>50</v>
      </c>
      <c r="J690" s="1" t="s">
        <v>37</v>
      </c>
      <c r="K690" s="1" t="s">
        <v>36</v>
      </c>
      <c r="L690" s="1" t="s">
        <v>86</v>
      </c>
      <c r="M690" s="1" t="s">
        <v>85</v>
      </c>
      <c r="N690" s="9">
        <v>3960</v>
      </c>
      <c r="O690" s="1" t="s">
        <v>4</v>
      </c>
      <c r="P690" s="8">
        <v>3960</v>
      </c>
      <c r="Q690" s="8">
        <v>0</v>
      </c>
      <c r="R690" s="1" t="s">
        <v>33</v>
      </c>
      <c r="S690" s="7">
        <v>133.87</v>
      </c>
    </row>
    <row r="691" spans="1:19" x14ac:dyDescent="0.2">
      <c r="A691" s="1" t="s">
        <v>1657</v>
      </c>
      <c r="B691" s="1" t="s">
        <v>42</v>
      </c>
      <c r="C691" s="10">
        <v>45362</v>
      </c>
      <c r="D691" s="1" t="s">
        <v>1190</v>
      </c>
      <c r="E691" s="1" t="s">
        <v>1189</v>
      </c>
      <c r="F691" s="1" t="s">
        <v>1427</v>
      </c>
      <c r="G691" s="1" t="s">
        <v>39</v>
      </c>
      <c r="H691" s="1" t="s">
        <v>38</v>
      </c>
      <c r="I691" s="1" t="s">
        <v>50</v>
      </c>
      <c r="J691" s="1" t="s">
        <v>37</v>
      </c>
      <c r="K691" s="1" t="s">
        <v>36</v>
      </c>
      <c r="L691" s="1" t="s">
        <v>207</v>
      </c>
      <c r="M691" s="1" t="s">
        <v>206</v>
      </c>
      <c r="N691" s="9">
        <v>3600</v>
      </c>
      <c r="O691" s="1" t="s">
        <v>4</v>
      </c>
      <c r="P691" s="8">
        <v>3600</v>
      </c>
      <c r="Q691" s="8">
        <v>0</v>
      </c>
      <c r="R691" s="1" t="s">
        <v>33</v>
      </c>
      <c r="S691" s="7">
        <v>244.11</v>
      </c>
    </row>
    <row r="692" spans="1:19" x14ac:dyDescent="0.2">
      <c r="A692" s="1" t="s">
        <v>1656</v>
      </c>
      <c r="B692" s="1" t="s">
        <v>42</v>
      </c>
      <c r="C692" s="10">
        <v>45362</v>
      </c>
      <c r="D692" s="1" t="s">
        <v>1190</v>
      </c>
      <c r="E692" s="1" t="s">
        <v>1189</v>
      </c>
      <c r="F692" s="1" t="s">
        <v>1637</v>
      </c>
      <c r="G692" s="1" t="s">
        <v>39</v>
      </c>
      <c r="H692" s="1" t="s">
        <v>38</v>
      </c>
      <c r="I692" s="1" t="s">
        <v>50</v>
      </c>
      <c r="J692" s="1" t="s">
        <v>37</v>
      </c>
      <c r="K692" s="1" t="s">
        <v>36</v>
      </c>
      <c r="L692" s="1" t="s">
        <v>207</v>
      </c>
      <c r="M692" s="1" t="s">
        <v>206</v>
      </c>
      <c r="N692" s="9">
        <v>3600</v>
      </c>
      <c r="O692" s="1" t="s">
        <v>4</v>
      </c>
      <c r="P692" s="8">
        <v>3600</v>
      </c>
      <c r="Q692" s="8">
        <v>0</v>
      </c>
      <c r="R692" s="1" t="s">
        <v>33</v>
      </c>
      <c r="S692" s="7">
        <v>244.11</v>
      </c>
    </row>
    <row r="693" spans="1:19" x14ac:dyDescent="0.2">
      <c r="A693" s="1" t="s">
        <v>1655</v>
      </c>
      <c r="B693" s="1" t="s">
        <v>42</v>
      </c>
      <c r="C693" s="10">
        <v>45362</v>
      </c>
      <c r="D693" s="1" t="s">
        <v>1190</v>
      </c>
      <c r="E693" s="1" t="s">
        <v>1189</v>
      </c>
      <c r="F693" s="1" t="s">
        <v>1654</v>
      </c>
      <c r="G693" s="1" t="s">
        <v>39</v>
      </c>
      <c r="H693" s="1" t="s">
        <v>38</v>
      </c>
      <c r="I693" s="1" t="s">
        <v>50</v>
      </c>
      <c r="J693" s="1" t="s">
        <v>37</v>
      </c>
      <c r="K693" s="1" t="s">
        <v>36</v>
      </c>
      <c r="L693" s="1" t="s">
        <v>35</v>
      </c>
      <c r="M693" s="1" t="s">
        <v>34</v>
      </c>
      <c r="N693" s="9">
        <v>2880</v>
      </c>
      <c r="O693" s="1" t="s">
        <v>4</v>
      </c>
      <c r="P693" s="8">
        <v>2880</v>
      </c>
      <c r="Q693" s="8">
        <v>0</v>
      </c>
      <c r="R693" s="1" t="s">
        <v>33</v>
      </c>
      <c r="S693" s="7">
        <v>159.99</v>
      </c>
    </row>
    <row r="694" spans="1:19" x14ac:dyDescent="0.2">
      <c r="A694" s="1" t="s">
        <v>1655</v>
      </c>
      <c r="B694" s="1" t="s">
        <v>42</v>
      </c>
      <c r="C694" s="10">
        <v>45362</v>
      </c>
      <c r="D694" s="1" t="s">
        <v>1190</v>
      </c>
      <c r="E694" s="1" t="s">
        <v>1189</v>
      </c>
      <c r="F694" s="1" t="s">
        <v>1654</v>
      </c>
      <c r="G694" s="1" t="s">
        <v>39</v>
      </c>
      <c r="H694" s="1" t="s">
        <v>38</v>
      </c>
      <c r="I694" s="1" t="s">
        <v>50</v>
      </c>
      <c r="J694" s="1" t="s">
        <v>37</v>
      </c>
      <c r="K694" s="1" t="s">
        <v>36</v>
      </c>
      <c r="L694" s="1" t="s">
        <v>86</v>
      </c>
      <c r="M694" s="1" t="s">
        <v>85</v>
      </c>
      <c r="N694" s="9">
        <v>3960</v>
      </c>
      <c r="O694" s="1" t="s">
        <v>4</v>
      </c>
      <c r="P694" s="8">
        <v>3960</v>
      </c>
      <c r="Q694" s="8">
        <v>0</v>
      </c>
      <c r="R694" s="1" t="s">
        <v>33</v>
      </c>
      <c r="S694" s="7">
        <v>133.87</v>
      </c>
    </row>
    <row r="695" spans="1:19" x14ac:dyDescent="0.2">
      <c r="A695" s="1" t="s">
        <v>1653</v>
      </c>
      <c r="B695" s="1" t="s">
        <v>15</v>
      </c>
      <c r="C695" s="10">
        <v>45362</v>
      </c>
      <c r="D695" s="1" t="s">
        <v>1050</v>
      </c>
      <c r="E695" s="1" t="s">
        <v>1049</v>
      </c>
      <c r="F695" s="1" t="s">
        <v>1652</v>
      </c>
      <c r="G695" s="1" t="s">
        <v>12</v>
      </c>
      <c r="H695" s="1" t="s">
        <v>11</v>
      </c>
      <c r="I695" s="1" t="s">
        <v>50</v>
      </c>
      <c r="J695" s="1" t="s">
        <v>17</v>
      </c>
      <c r="K695" s="1" t="s">
        <v>16</v>
      </c>
      <c r="L695" s="1" t="s">
        <v>1373</v>
      </c>
      <c r="M695" s="1" t="s">
        <v>1372</v>
      </c>
      <c r="N695" s="9">
        <v>756</v>
      </c>
      <c r="O695" s="1" t="s">
        <v>2</v>
      </c>
      <c r="P695" s="8">
        <v>756</v>
      </c>
      <c r="Q695" s="8">
        <v>0</v>
      </c>
      <c r="R695" s="1" t="s">
        <v>33</v>
      </c>
      <c r="S695" s="7">
        <v>9606.65</v>
      </c>
    </row>
    <row r="696" spans="1:19" x14ac:dyDescent="0.2">
      <c r="A696" s="1" t="s">
        <v>1651</v>
      </c>
      <c r="B696" s="1" t="s">
        <v>42</v>
      </c>
      <c r="C696" s="10">
        <v>45362</v>
      </c>
      <c r="D696" s="1" t="s">
        <v>135</v>
      </c>
      <c r="E696" s="1" t="s">
        <v>134</v>
      </c>
      <c r="F696" s="1" t="s">
        <v>1650</v>
      </c>
      <c r="G696" s="1" t="s">
        <v>39</v>
      </c>
      <c r="H696" s="1" t="s">
        <v>38</v>
      </c>
      <c r="I696" s="1" t="s">
        <v>50</v>
      </c>
      <c r="J696" s="1" t="s">
        <v>17</v>
      </c>
      <c r="K696" s="1" t="s">
        <v>49</v>
      </c>
      <c r="L696" s="1" t="s">
        <v>57</v>
      </c>
      <c r="M696" s="1" t="s">
        <v>56</v>
      </c>
      <c r="N696" s="9">
        <v>3960</v>
      </c>
      <c r="O696" s="1" t="s">
        <v>4</v>
      </c>
      <c r="P696" s="8">
        <v>3960</v>
      </c>
      <c r="Q696" s="8">
        <v>0</v>
      </c>
      <c r="R696" s="1" t="s">
        <v>33</v>
      </c>
      <c r="S696" s="7">
        <v>226.95</v>
      </c>
    </row>
    <row r="697" spans="1:19" x14ac:dyDescent="0.2">
      <c r="A697" s="1" t="s">
        <v>1649</v>
      </c>
      <c r="B697" s="1" t="s">
        <v>42</v>
      </c>
      <c r="C697" s="10">
        <v>45362</v>
      </c>
      <c r="D697" s="1" t="s">
        <v>135</v>
      </c>
      <c r="E697" s="1" t="s">
        <v>134</v>
      </c>
      <c r="F697" s="1" t="s">
        <v>1648</v>
      </c>
      <c r="G697" s="1" t="s">
        <v>39</v>
      </c>
      <c r="H697" s="1" t="s">
        <v>38</v>
      </c>
      <c r="I697" s="1" t="s">
        <v>50</v>
      </c>
      <c r="J697" s="1" t="s">
        <v>17</v>
      </c>
      <c r="K697" s="1" t="s">
        <v>49</v>
      </c>
      <c r="L697" s="1" t="s">
        <v>57</v>
      </c>
      <c r="M697" s="1" t="s">
        <v>56</v>
      </c>
      <c r="N697" s="9">
        <v>3960</v>
      </c>
      <c r="O697" s="1" t="s">
        <v>4</v>
      </c>
      <c r="P697" s="8">
        <v>3960</v>
      </c>
      <c r="Q697" s="8">
        <v>0</v>
      </c>
      <c r="R697" s="1" t="s">
        <v>33</v>
      </c>
      <c r="S697" s="7">
        <v>226.95</v>
      </c>
    </row>
    <row r="698" spans="1:19" x14ac:dyDescent="0.2">
      <c r="A698" s="1" t="s">
        <v>1649</v>
      </c>
      <c r="B698" s="1" t="s">
        <v>42</v>
      </c>
      <c r="C698" s="10">
        <v>45362</v>
      </c>
      <c r="D698" s="1" t="s">
        <v>135</v>
      </c>
      <c r="E698" s="1" t="s">
        <v>134</v>
      </c>
      <c r="F698" s="1" t="s">
        <v>1648</v>
      </c>
      <c r="G698" s="1" t="s">
        <v>39</v>
      </c>
      <c r="H698" s="1" t="s">
        <v>38</v>
      </c>
      <c r="I698" s="1" t="s">
        <v>50</v>
      </c>
      <c r="J698" s="1" t="s">
        <v>17</v>
      </c>
      <c r="K698" s="1" t="s">
        <v>49</v>
      </c>
      <c r="L698" s="1" t="s">
        <v>55</v>
      </c>
      <c r="M698" s="1" t="s">
        <v>54</v>
      </c>
      <c r="N698" s="9">
        <v>792</v>
      </c>
      <c r="O698" s="1" t="s">
        <v>4</v>
      </c>
      <c r="P698" s="8">
        <v>792</v>
      </c>
      <c r="Q698" s="8">
        <v>0</v>
      </c>
      <c r="R698" s="1" t="s">
        <v>33</v>
      </c>
      <c r="S698" s="7">
        <v>131.41999999999999</v>
      </c>
    </row>
    <row r="699" spans="1:19" x14ac:dyDescent="0.2">
      <c r="A699" s="1" t="s">
        <v>1647</v>
      </c>
      <c r="B699" s="1" t="s">
        <v>42</v>
      </c>
      <c r="C699" s="10">
        <v>45362</v>
      </c>
      <c r="D699" s="1" t="s">
        <v>197</v>
      </c>
      <c r="E699" s="1" t="s">
        <v>196</v>
      </c>
      <c r="F699" s="1" t="s">
        <v>1646</v>
      </c>
      <c r="G699" s="1" t="s">
        <v>39</v>
      </c>
      <c r="H699" s="1" t="s">
        <v>38</v>
      </c>
      <c r="I699" s="1" t="s">
        <v>0</v>
      </c>
      <c r="J699" s="1" t="s">
        <v>17</v>
      </c>
      <c r="K699" s="1" t="s">
        <v>49</v>
      </c>
      <c r="L699" s="1" t="s">
        <v>133</v>
      </c>
      <c r="M699" s="1" t="s">
        <v>132</v>
      </c>
      <c r="N699" s="9">
        <v>720</v>
      </c>
      <c r="O699" s="1" t="s">
        <v>4</v>
      </c>
      <c r="P699" s="8">
        <v>720</v>
      </c>
      <c r="Q699" s="8">
        <v>0</v>
      </c>
      <c r="R699" s="1" t="s">
        <v>195</v>
      </c>
      <c r="S699" s="7">
        <v>266.73</v>
      </c>
    </row>
    <row r="700" spans="1:19" x14ac:dyDescent="0.2">
      <c r="A700" s="1" t="s">
        <v>1645</v>
      </c>
      <c r="B700" s="1" t="s">
        <v>42</v>
      </c>
      <c r="C700" s="10">
        <v>45362</v>
      </c>
      <c r="D700" s="1" t="s">
        <v>1643</v>
      </c>
      <c r="E700" s="1" t="s">
        <v>1642</v>
      </c>
      <c r="F700" s="1" t="s">
        <v>1637</v>
      </c>
      <c r="G700" s="1" t="s">
        <v>39</v>
      </c>
      <c r="H700" s="1" t="s">
        <v>38</v>
      </c>
      <c r="I700" s="1" t="s">
        <v>0</v>
      </c>
      <c r="J700" s="1" t="s">
        <v>37</v>
      </c>
      <c r="K700" s="1" t="s">
        <v>36</v>
      </c>
      <c r="L700" s="1" t="s">
        <v>35</v>
      </c>
      <c r="M700" s="1" t="s">
        <v>34</v>
      </c>
      <c r="N700" s="9">
        <v>5833</v>
      </c>
      <c r="O700" s="1" t="s">
        <v>4</v>
      </c>
      <c r="P700" s="8">
        <v>5833</v>
      </c>
      <c r="Q700" s="8">
        <v>0</v>
      </c>
      <c r="R700" s="1" t="s">
        <v>33</v>
      </c>
      <c r="S700" s="7">
        <v>287.10000000000002</v>
      </c>
    </row>
    <row r="701" spans="1:19" x14ac:dyDescent="0.2">
      <c r="A701" s="1" t="s">
        <v>1644</v>
      </c>
      <c r="B701" s="1" t="s">
        <v>15</v>
      </c>
      <c r="C701" s="10">
        <v>45362</v>
      </c>
      <c r="D701" s="1" t="s">
        <v>1643</v>
      </c>
      <c r="E701" s="1" t="s">
        <v>1642</v>
      </c>
      <c r="F701" s="1" t="s">
        <v>1637</v>
      </c>
      <c r="G701" s="1" t="s">
        <v>39</v>
      </c>
      <c r="H701" s="1" t="s">
        <v>38</v>
      </c>
      <c r="I701" s="1" t="s">
        <v>188</v>
      </c>
      <c r="J701" s="1" t="s">
        <v>37</v>
      </c>
      <c r="K701" s="1" t="s">
        <v>36</v>
      </c>
      <c r="L701" s="1" t="s">
        <v>35</v>
      </c>
      <c r="M701" s="1" t="s">
        <v>34</v>
      </c>
      <c r="N701" s="9">
        <v>215</v>
      </c>
      <c r="O701" s="1" t="s">
        <v>4</v>
      </c>
      <c r="P701" s="8">
        <v>215</v>
      </c>
      <c r="Q701" s="8">
        <v>0</v>
      </c>
      <c r="R701" s="1" t="s">
        <v>33</v>
      </c>
      <c r="S701" s="7">
        <v>344.51</v>
      </c>
    </row>
    <row r="702" spans="1:19" x14ac:dyDescent="0.2">
      <c r="A702" s="1" t="s">
        <v>1641</v>
      </c>
      <c r="B702" s="1" t="s">
        <v>42</v>
      </c>
      <c r="C702" s="10">
        <v>45362</v>
      </c>
      <c r="D702" s="1" t="s">
        <v>1639</v>
      </c>
      <c r="E702" s="1" t="s">
        <v>1638</v>
      </c>
      <c r="F702" s="1" t="s">
        <v>1637</v>
      </c>
      <c r="G702" s="1" t="s">
        <v>39</v>
      </c>
      <c r="H702" s="1" t="s">
        <v>38</v>
      </c>
      <c r="I702" s="1" t="s">
        <v>50</v>
      </c>
      <c r="J702" s="1" t="s">
        <v>37</v>
      </c>
      <c r="K702" s="1" t="s">
        <v>36</v>
      </c>
      <c r="L702" s="1" t="s">
        <v>86</v>
      </c>
      <c r="M702" s="1" t="s">
        <v>85</v>
      </c>
      <c r="N702" s="9">
        <v>396</v>
      </c>
      <c r="O702" s="1" t="s">
        <v>4</v>
      </c>
      <c r="P702" s="8">
        <v>396</v>
      </c>
      <c r="Q702" s="8">
        <v>0</v>
      </c>
      <c r="R702" s="1" t="s">
        <v>144</v>
      </c>
      <c r="S702" s="7">
        <v>77.489999999999995</v>
      </c>
    </row>
    <row r="703" spans="1:19" x14ac:dyDescent="0.2">
      <c r="A703" s="1" t="s">
        <v>1640</v>
      </c>
      <c r="B703" s="1" t="s">
        <v>42</v>
      </c>
      <c r="C703" s="10">
        <v>45362</v>
      </c>
      <c r="D703" s="1" t="s">
        <v>1639</v>
      </c>
      <c r="E703" s="1" t="s">
        <v>1638</v>
      </c>
      <c r="F703" s="1" t="s">
        <v>1637</v>
      </c>
      <c r="G703" s="1" t="s">
        <v>39</v>
      </c>
      <c r="H703" s="1" t="s">
        <v>38</v>
      </c>
      <c r="I703" s="1" t="s">
        <v>50</v>
      </c>
      <c r="J703" s="1" t="s">
        <v>37</v>
      </c>
      <c r="K703" s="1" t="s">
        <v>36</v>
      </c>
      <c r="L703" s="1" t="s">
        <v>86</v>
      </c>
      <c r="M703" s="1" t="s">
        <v>85</v>
      </c>
      <c r="N703" s="9">
        <v>3762</v>
      </c>
      <c r="O703" s="1" t="s">
        <v>4</v>
      </c>
      <c r="P703" s="8">
        <v>3762</v>
      </c>
      <c r="Q703" s="8">
        <v>0</v>
      </c>
      <c r="R703" s="1" t="s">
        <v>144</v>
      </c>
      <c r="S703" s="7">
        <v>122.22</v>
      </c>
    </row>
    <row r="704" spans="1:19" x14ac:dyDescent="0.2">
      <c r="A704" s="1" t="s">
        <v>1640</v>
      </c>
      <c r="B704" s="1" t="s">
        <v>42</v>
      </c>
      <c r="C704" s="10">
        <v>45362</v>
      </c>
      <c r="D704" s="1" t="s">
        <v>1639</v>
      </c>
      <c r="E704" s="1" t="s">
        <v>1638</v>
      </c>
      <c r="F704" s="1" t="s">
        <v>1637</v>
      </c>
      <c r="G704" s="1" t="s">
        <v>39</v>
      </c>
      <c r="H704" s="1" t="s">
        <v>38</v>
      </c>
      <c r="I704" s="1" t="s">
        <v>50</v>
      </c>
      <c r="J704" s="1" t="s">
        <v>37</v>
      </c>
      <c r="K704" s="1" t="s">
        <v>36</v>
      </c>
      <c r="L704" s="1" t="s">
        <v>35</v>
      </c>
      <c r="M704" s="1" t="s">
        <v>34</v>
      </c>
      <c r="N704" s="9">
        <v>3024</v>
      </c>
      <c r="O704" s="1" t="s">
        <v>4</v>
      </c>
      <c r="P704" s="8">
        <v>3024</v>
      </c>
      <c r="Q704" s="8">
        <v>0</v>
      </c>
      <c r="R704" s="1" t="s">
        <v>144</v>
      </c>
      <c r="S704" s="7">
        <v>146.07</v>
      </c>
    </row>
    <row r="705" spans="1:19" x14ac:dyDescent="0.2">
      <c r="A705" s="1" t="s">
        <v>1636</v>
      </c>
      <c r="B705" s="1" t="s">
        <v>15</v>
      </c>
      <c r="C705" s="10">
        <v>45362</v>
      </c>
      <c r="D705" s="1" t="s">
        <v>92</v>
      </c>
      <c r="E705" s="1" t="s">
        <v>91</v>
      </c>
      <c r="F705" s="1" t="s">
        <v>1611</v>
      </c>
      <c r="G705" s="1" t="s">
        <v>39</v>
      </c>
      <c r="H705" s="1" t="s">
        <v>38</v>
      </c>
      <c r="I705" s="1" t="s">
        <v>50</v>
      </c>
      <c r="J705" s="1" t="s">
        <v>17</v>
      </c>
      <c r="K705" s="1" t="s">
        <v>49</v>
      </c>
      <c r="L705" s="1" t="s">
        <v>55</v>
      </c>
      <c r="M705" s="1" t="s">
        <v>54</v>
      </c>
      <c r="N705" s="9">
        <v>1980</v>
      </c>
      <c r="O705" s="1" t="s">
        <v>4</v>
      </c>
      <c r="P705" s="8">
        <v>1980</v>
      </c>
      <c r="Q705" s="8">
        <v>0</v>
      </c>
      <c r="R705" s="1" t="s">
        <v>46</v>
      </c>
      <c r="S705" s="7">
        <v>189.61</v>
      </c>
    </row>
    <row r="706" spans="1:19" x14ac:dyDescent="0.2">
      <c r="A706" s="1" t="s">
        <v>1636</v>
      </c>
      <c r="B706" s="1" t="s">
        <v>15</v>
      </c>
      <c r="C706" s="10">
        <v>45362</v>
      </c>
      <c r="D706" s="1" t="s">
        <v>92</v>
      </c>
      <c r="E706" s="1" t="s">
        <v>91</v>
      </c>
      <c r="F706" s="1" t="s">
        <v>1611</v>
      </c>
      <c r="G706" s="1" t="s">
        <v>39</v>
      </c>
      <c r="H706" s="1" t="s">
        <v>38</v>
      </c>
      <c r="I706" s="1" t="s">
        <v>50</v>
      </c>
      <c r="J706" s="1" t="s">
        <v>17</v>
      </c>
      <c r="K706" s="1" t="s">
        <v>49</v>
      </c>
      <c r="L706" s="1" t="s">
        <v>133</v>
      </c>
      <c r="M706" s="1" t="s">
        <v>132</v>
      </c>
      <c r="N706" s="9">
        <v>7200</v>
      </c>
      <c r="O706" s="1" t="s">
        <v>4</v>
      </c>
      <c r="P706" s="8">
        <v>7200</v>
      </c>
      <c r="Q706" s="8">
        <v>0</v>
      </c>
      <c r="R706" s="1" t="s">
        <v>46</v>
      </c>
      <c r="S706" s="7">
        <v>213.97</v>
      </c>
    </row>
    <row r="707" spans="1:19" x14ac:dyDescent="0.2">
      <c r="A707" s="1" t="s">
        <v>1635</v>
      </c>
      <c r="B707" s="1" t="s">
        <v>15</v>
      </c>
      <c r="C707" s="10">
        <v>45362</v>
      </c>
      <c r="D707" s="1" t="s">
        <v>53</v>
      </c>
      <c r="E707" s="1" t="s">
        <v>52</v>
      </c>
      <c r="F707" s="1" t="s">
        <v>1611</v>
      </c>
      <c r="G707" s="1" t="s">
        <v>39</v>
      </c>
      <c r="H707" s="1" t="s">
        <v>38</v>
      </c>
      <c r="I707" s="1" t="s">
        <v>50</v>
      </c>
      <c r="J707" s="1" t="s">
        <v>17</v>
      </c>
      <c r="K707" s="1" t="s">
        <v>49</v>
      </c>
      <c r="L707" s="1" t="s">
        <v>48</v>
      </c>
      <c r="M707" s="1" t="s">
        <v>47</v>
      </c>
      <c r="N707" s="9">
        <v>3168</v>
      </c>
      <c r="O707" s="1" t="s">
        <v>4</v>
      </c>
      <c r="P707" s="8">
        <v>3168</v>
      </c>
      <c r="Q707" s="8">
        <v>0</v>
      </c>
      <c r="R707" s="1" t="s">
        <v>46</v>
      </c>
      <c r="S707" s="7">
        <v>341.13</v>
      </c>
    </row>
    <row r="708" spans="1:19" x14ac:dyDescent="0.2">
      <c r="A708" s="1" t="s">
        <v>1635</v>
      </c>
      <c r="B708" s="1" t="s">
        <v>15</v>
      </c>
      <c r="C708" s="10">
        <v>45362</v>
      </c>
      <c r="D708" s="1" t="s">
        <v>53</v>
      </c>
      <c r="E708" s="1" t="s">
        <v>52</v>
      </c>
      <c r="F708" s="1" t="s">
        <v>1611</v>
      </c>
      <c r="G708" s="1" t="s">
        <v>39</v>
      </c>
      <c r="H708" s="1" t="s">
        <v>38</v>
      </c>
      <c r="I708" s="1" t="s">
        <v>50</v>
      </c>
      <c r="J708" s="1" t="s">
        <v>17</v>
      </c>
      <c r="K708" s="1" t="s">
        <v>49</v>
      </c>
      <c r="L708" s="1" t="s">
        <v>57</v>
      </c>
      <c r="M708" s="1" t="s">
        <v>56</v>
      </c>
      <c r="N708" s="9">
        <v>1980</v>
      </c>
      <c r="O708" s="1" t="s">
        <v>4</v>
      </c>
      <c r="P708" s="8">
        <v>1980</v>
      </c>
      <c r="Q708" s="8">
        <v>0</v>
      </c>
      <c r="R708" s="1" t="s">
        <v>46</v>
      </c>
      <c r="S708" s="7">
        <v>462.02</v>
      </c>
    </row>
    <row r="709" spans="1:19" x14ac:dyDescent="0.2">
      <c r="A709" s="1" t="s">
        <v>1634</v>
      </c>
      <c r="B709" s="1" t="s">
        <v>42</v>
      </c>
      <c r="C709" s="10">
        <v>45362</v>
      </c>
      <c r="D709" s="1" t="s">
        <v>777</v>
      </c>
      <c r="E709" s="1" t="s">
        <v>776</v>
      </c>
      <c r="F709" s="1" t="s">
        <v>1564</v>
      </c>
      <c r="G709" s="1" t="s">
        <v>39</v>
      </c>
      <c r="H709" s="1" t="s">
        <v>38</v>
      </c>
      <c r="I709" s="1" t="s">
        <v>50</v>
      </c>
      <c r="J709" s="1" t="s">
        <v>37</v>
      </c>
      <c r="K709" s="1" t="s">
        <v>36</v>
      </c>
      <c r="L709" s="1" t="s">
        <v>86</v>
      </c>
      <c r="M709" s="1" t="s">
        <v>85</v>
      </c>
      <c r="N709" s="9">
        <v>7920</v>
      </c>
      <c r="O709" s="1" t="s">
        <v>4</v>
      </c>
      <c r="P709" s="8">
        <v>7920</v>
      </c>
      <c r="Q709" s="8">
        <v>0</v>
      </c>
      <c r="R709" s="1" t="s">
        <v>33</v>
      </c>
      <c r="S709" s="7">
        <v>245.14</v>
      </c>
    </row>
    <row r="710" spans="1:19" x14ac:dyDescent="0.2">
      <c r="A710" s="1" t="s">
        <v>1634</v>
      </c>
      <c r="B710" s="1" t="s">
        <v>42</v>
      </c>
      <c r="C710" s="10">
        <v>45362</v>
      </c>
      <c r="D710" s="1" t="s">
        <v>777</v>
      </c>
      <c r="E710" s="1" t="s">
        <v>776</v>
      </c>
      <c r="F710" s="1" t="s">
        <v>1564</v>
      </c>
      <c r="G710" s="1" t="s">
        <v>39</v>
      </c>
      <c r="H710" s="1" t="s">
        <v>38</v>
      </c>
      <c r="I710" s="1" t="s">
        <v>50</v>
      </c>
      <c r="J710" s="1" t="s">
        <v>37</v>
      </c>
      <c r="K710" s="1" t="s">
        <v>36</v>
      </c>
      <c r="L710" s="1" t="s">
        <v>35</v>
      </c>
      <c r="M710" s="1" t="s">
        <v>34</v>
      </c>
      <c r="N710" s="9">
        <v>5760</v>
      </c>
      <c r="O710" s="1" t="s">
        <v>4</v>
      </c>
      <c r="P710" s="8">
        <v>5760</v>
      </c>
      <c r="Q710" s="8">
        <v>0</v>
      </c>
      <c r="R710" s="1" t="s">
        <v>33</v>
      </c>
      <c r="S710" s="7">
        <v>292.99</v>
      </c>
    </row>
    <row r="711" spans="1:19" x14ac:dyDescent="0.2">
      <c r="A711" s="1" t="s">
        <v>1633</v>
      </c>
      <c r="B711" s="1" t="s">
        <v>15</v>
      </c>
      <c r="C711" s="10">
        <v>45362</v>
      </c>
      <c r="D711" s="1" t="s">
        <v>197</v>
      </c>
      <c r="E711" s="1" t="s">
        <v>196</v>
      </c>
      <c r="F711" s="1" t="s">
        <v>1632</v>
      </c>
      <c r="G711" s="1" t="s">
        <v>39</v>
      </c>
      <c r="H711" s="1" t="s">
        <v>38</v>
      </c>
      <c r="I711" s="1" t="s">
        <v>50</v>
      </c>
      <c r="J711" s="1" t="s">
        <v>9</v>
      </c>
      <c r="K711" s="1" t="s">
        <v>30</v>
      </c>
      <c r="L711" s="1" t="s">
        <v>118</v>
      </c>
      <c r="M711" s="1" t="s">
        <v>117</v>
      </c>
      <c r="N711" s="8">
        <v>193.92</v>
      </c>
      <c r="O711" s="1" t="s">
        <v>2</v>
      </c>
      <c r="P711" s="8">
        <v>193.92</v>
      </c>
      <c r="Q711" s="8">
        <v>0</v>
      </c>
      <c r="R711" s="1" t="s">
        <v>195</v>
      </c>
      <c r="S711" s="7">
        <v>2885.82</v>
      </c>
    </row>
    <row r="712" spans="1:19" x14ac:dyDescent="0.2">
      <c r="A712" s="1" t="s">
        <v>1631</v>
      </c>
      <c r="B712" s="1" t="s">
        <v>42</v>
      </c>
      <c r="C712" s="10">
        <v>45362</v>
      </c>
      <c r="D712" s="1" t="s">
        <v>460</v>
      </c>
      <c r="E712" s="1" t="s">
        <v>459</v>
      </c>
      <c r="F712" s="1" t="s">
        <v>1564</v>
      </c>
      <c r="G712" s="1" t="s">
        <v>39</v>
      </c>
      <c r="H712" s="1" t="s">
        <v>38</v>
      </c>
      <c r="I712" s="1" t="s">
        <v>50</v>
      </c>
      <c r="J712" s="1" t="s">
        <v>37</v>
      </c>
      <c r="K712" s="1" t="s">
        <v>36</v>
      </c>
      <c r="L712" s="1" t="s">
        <v>88</v>
      </c>
      <c r="M712" s="1" t="s">
        <v>87</v>
      </c>
      <c r="N712" s="9">
        <v>6336</v>
      </c>
      <c r="O712" s="1" t="s">
        <v>4</v>
      </c>
      <c r="P712" s="8">
        <v>6336</v>
      </c>
      <c r="Q712" s="8">
        <v>0</v>
      </c>
      <c r="R712" s="1" t="s">
        <v>125</v>
      </c>
      <c r="S712" s="7">
        <v>219.44</v>
      </c>
    </row>
    <row r="713" spans="1:19" x14ac:dyDescent="0.2">
      <c r="A713" s="1" t="s">
        <v>1630</v>
      </c>
      <c r="B713" s="1" t="s">
        <v>42</v>
      </c>
      <c r="C713" s="10">
        <v>45362</v>
      </c>
      <c r="D713" s="1" t="s">
        <v>1203</v>
      </c>
      <c r="E713" s="1" t="s">
        <v>1202</v>
      </c>
      <c r="F713" s="1" t="s">
        <v>1564</v>
      </c>
      <c r="G713" s="1" t="s">
        <v>39</v>
      </c>
      <c r="H713" s="1" t="s">
        <v>38</v>
      </c>
      <c r="I713" s="1" t="s">
        <v>0</v>
      </c>
      <c r="J713" s="1" t="s">
        <v>37</v>
      </c>
      <c r="K713" s="1" t="s">
        <v>36</v>
      </c>
      <c r="L713" s="1" t="s">
        <v>35</v>
      </c>
      <c r="M713" s="1" t="s">
        <v>34</v>
      </c>
      <c r="N713" s="9">
        <v>720</v>
      </c>
      <c r="O713" s="1" t="s">
        <v>4</v>
      </c>
      <c r="P713" s="8">
        <v>720</v>
      </c>
      <c r="Q713" s="8">
        <v>0</v>
      </c>
      <c r="R713" s="1" t="s">
        <v>33</v>
      </c>
      <c r="S713" s="7">
        <v>160.54</v>
      </c>
    </row>
    <row r="714" spans="1:19" x14ac:dyDescent="0.2">
      <c r="A714" s="1" t="s">
        <v>1629</v>
      </c>
      <c r="B714" s="1" t="s">
        <v>42</v>
      </c>
      <c r="C714" s="10">
        <v>45362</v>
      </c>
      <c r="D714" s="1" t="s">
        <v>1203</v>
      </c>
      <c r="E714" s="1" t="s">
        <v>1202</v>
      </c>
      <c r="F714" s="1" t="s">
        <v>1564</v>
      </c>
      <c r="G714" s="1" t="s">
        <v>39</v>
      </c>
      <c r="H714" s="1" t="s">
        <v>38</v>
      </c>
      <c r="I714" s="1" t="s">
        <v>50</v>
      </c>
      <c r="J714" s="1" t="s">
        <v>37</v>
      </c>
      <c r="K714" s="1" t="s">
        <v>36</v>
      </c>
      <c r="L714" s="1" t="s">
        <v>35</v>
      </c>
      <c r="M714" s="1" t="s">
        <v>34</v>
      </c>
      <c r="N714" s="9">
        <v>2160</v>
      </c>
      <c r="O714" s="1" t="s">
        <v>4</v>
      </c>
      <c r="P714" s="8">
        <v>2160</v>
      </c>
      <c r="Q714" s="8">
        <v>0</v>
      </c>
      <c r="R714" s="1" t="s">
        <v>33</v>
      </c>
      <c r="S714" s="7">
        <v>205.07</v>
      </c>
    </row>
    <row r="715" spans="1:19" x14ac:dyDescent="0.2">
      <c r="A715" s="1" t="s">
        <v>1629</v>
      </c>
      <c r="B715" s="1" t="s">
        <v>42</v>
      </c>
      <c r="C715" s="10">
        <v>45362</v>
      </c>
      <c r="D715" s="1" t="s">
        <v>1203</v>
      </c>
      <c r="E715" s="1" t="s">
        <v>1202</v>
      </c>
      <c r="F715" s="1" t="s">
        <v>1564</v>
      </c>
      <c r="G715" s="1" t="s">
        <v>39</v>
      </c>
      <c r="H715" s="1" t="s">
        <v>38</v>
      </c>
      <c r="I715" s="1" t="s">
        <v>50</v>
      </c>
      <c r="J715" s="1" t="s">
        <v>37</v>
      </c>
      <c r="K715" s="1" t="s">
        <v>36</v>
      </c>
      <c r="L715" s="1" t="s">
        <v>207</v>
      </c>
      <c r="M715" s="1" t="s">
        <v>206</v>
      </c>
      <c r="N715" s="9">
        <v>900</v>
      </c>
      <c r="O715" s="1" t="s">
        <v>4</v>
      </c>
      <c r="P715" s="8">
        <v>900</v>
      </c>
      <c r="Q715" s="8">
        <v>0</v>
      </c>
      <c r="R715" s="1" t="s">
        <v>33</v>
      </c>
      <c r="S715" s="7">
        <v>312.89999999999998</v>
      </c>
    </row>
    <row r="716" spans="1:19" x14ac:dyDescent="0.2">
      <c r="A716" s="1" t="s">
        <v>1629</v>
      </c>
      <c r="B716" s="1" t="s">
        <v>42</v>
      </c>
      <c r="C716" s="10">
        <v>45362</v>
      </c>
      <c r="D716" s="1" t="s">
        <v>1203</v>
      </c>
      <c r="E716" s="1" t="s">
        <v>1202</v>
      </c>
      <c r="F716" s="1" t="s">
        <v>1564</v>
      </c>
      <c r="G716" s="1" t="s">
        <v>39</v>
      </c>
      <c r="H716" s="1" t="s">
        <v>38</v>
      </c>
      <c r="I716" s="1" t="s">
        <v>50</v>
      </c>
      <c r="J716" s="1" t="s">
        <v>37</v>
      </c>
      <c r="K716" s="1" t="s">
        <v>36</v>
      </c>
      <c r="L716" s="1" t="s">
        <v>86</v>
      </c>
      <c r="M716" s="1" t="s">
        <v>85</v>
      </c>
      <c r="N716" s="9">
        <v>1980</v>
      </c>
      <c r="O716" s="1" t="s">
        <v>4</v>
      </c>
      <c r="P716" s="8">
        <v>1980</v>
      </c>
      <c r="Q716" s="8">
        <v>0</v>
      </c>
      <c r="R716" s="1" t="s">
        <v>33</v>
      </c>
      <c r="S716" s="7">
        <v>171.59</v>
      </c>
    </row>
    <row r="717" spans="1:19" x14ac:dyDescent="0.2">
      <c r="A717" s="1" t="s">
        <v>1628</v>
      </c>
      <c r="B717" s="1" t="s">
        <v>42</v>
      </c>
      <c r="C717" s="10">
        <v>45362</v>
      </c>
      <c r="D717" s="1" t="s">
        <v>205</v>
      </c>
      <c r="E717" s="1" t="s">
        <v>204</v>
      </c>
      <c r="F717" s="1" t="s">
        <v>1564</v>
      </c>
      <c r="G717" s="1" t="s">
        <v>39</v>
      </c>
      <c r="H717" s="1" t="s">
        <v>38</v>
      </c>
      <c r="I717" s="1" t="s">
        <v>50</v>
      </c>
      <c r="J717" s="1" t="s">
        <v>37</v>
      </c>
      <c r="K717" s="1" t="s">
        <v>36</v>
      </c>
      <c r="L717" s="1" t="s">
        <v>35</v>
      </c>
      <c r="M717" s="1" t="s">
        <v>34</v>
      </c>
      <c r="N717" s="9">
        <v>4320</v>
      </c>
      <c r="O717" s="1" t="s">
        <v>4</v>
      </c>
      <c r="P717" s="8">
        <v>4320</v>
      </c>
      <c r="Q717" s="8">
        <v>0</v>
      </c>
      <c r="R717" s="1" t="s">
        <v>144</v>
      </c>
      <c r="S717" s="7">
        <v>158.32</v>
      </c>
    </row>
    <row r="718" spans="1:19" x14ac:dyDescent="0.2">
      <c r="A718" s="1" t="s">
        <v>1628</v>
      </c>
      <c r="B718" s="1" t="s">
        <v>42</v>
      </c>
      <c r="C718" s="10">
        <v>45362</v>
      </c>
      <c r="D718" s="1" t="s">
        <v>205</v>
      </c>
      <c r="E718" s="1" t="s">
        <v>204</v>
      </c>
      <c r="F718" s="1" t="s">
        <v>1564</v>
      </c>
      <c r="G718" s="1" t="s">
        <v>39</v>
      </c>
      <c r="H718" s="1" t="s">
        <v>38</v>
      </c>
      <c r="I718" s="1" t="s">
        <v>50</v>
      </c>
      <c r="J718" s="1" t="s">
        <v>37</v>
      </c>
      <c r="K718" s="1" t="s">
        <v>36</v>
      </c>
      <c r="L718" s="1" t="s">
        <v>86</v>
      </c>
      <c r="M718" s="1" t="s">
        <v>85</v>
      </c>
      <c r="N718" s="9">
        <v>990</v>
      </c>
      <c r="O718" s="1" t="s">
        <v>4</v>
      </c>
      <c r="P718" s="8">
        <v>990</v>
      </c>
      <c r="Q718" s="8">
        <v>0</v>
      </c>
      <c r="R718" s="1" t="s">
        <v>144</v>
      </c>
      <c r="S718" s="7">
        <v>132.47</v>
      </c>
    </row>
    <row r="719" spans="1:19" x14ac:dyDescent="0.2">
      <c r="A719" s="1" t="s">
        <v>1628</v>
      </c>
      <c r="B719" s="1" t="s">
        <v>42</v>
      </c>
      <c r="C719" s="10">
        <v>45362</v>
      </c>
      <c r="D719" s="1" t="s">
        <v>205</v>
      </c>
      <c r="E719" s="1" t="s">
        <v>204</v>
      </c>
      <c r="F719" s="1" t="s">
        <v>1564</v>
      </c>
      <c r="G719" s="1" t="s">
        <v>39</v>
      </c>
      <c r="H719" s="1" t="s">
        <v>38</v>
      </c>
      <c r="I719" s="1" t="s">
        <v>50</v>
      </c>
      <c r="J719" s="1" t="s">
        <v>37</v>
      </c>
      <c r="K719" s="1" t="s">
        <v>36</v>
      </c>
      <c r="L719" s="1" t="s">
        <v>77</v>
      </c>
      <c r="M719" s="1" t="s">
        <v>76</v>
      </c>
      <c r="N719" s="9">
        <v>630</v>
      </c>
      <c r="O719" s="1" t="s">
        <v>4</v>
      </c>
      <c r="P719" s="8">
        <v>630</v>
      </c>
      <c r="Q719" s="8">
        <v>0</v>
      </c>
      <c r="R719" s="1" t="s">
        <v>144</v>
      </c>
      <c r="S719" s="7">
        <v>249.98</v>
      </c>
    </row>
    <row r="720" spans="1:19" x14ac:dyDescent="0.2">
      <c r="A720" s="1" t="s">
        <v>1628</v>
      </c>
      <c r="B720" s="1" t="s">
        <v>42</v>
      </c>
      <c r="C720" s="10">
        <v>45362</v>
      </c>
      <c r="D720" s="1" t="s">
        <v>205</v>
      </c>
      <c r="E720" s="1" t="s">
        <v>204</v>
      </c>
      <c r="F720" s="1" t="s">
        <v>1564</v>
      </c>
      <c r="G720" s="1" t="s">
        <v>39</v>
      </c>
      <c r="H720" s="1" t="s">
        <v>38</v>
      </c>
      <c r="I720" s="1" t="s">
        <v>50</v>
      </c>
      <c r="J720" s="1" t="s">
        <v>37</v>
      </c>
      <c r="K720" s="1" t="s">
        <v>36</v>
      </c>
      <c r="L720" s="1" t="s">
        <v>75</v>
      </c>
      <c r="M720" s="1" t="s">
        <v>74</v>
      </c>
      <c r="N720" s="9">
        <v>1260</v>
      </c>
      <c r="O720" s="1" t="s">
        <v>4</v>
      </c>
      <c r="P720" s="8">
        <v>1260</v>
      </c>
      <c r="Q720" s="8">
        <v>0</v>
      </c>
      <c r="R720" s="1" t="s">
        <v>144</v>
      </c>
      <c r="S720" s="7">
        <v>305.64</v>
      </c>
    </row>
    <row r="721" spans="1:19" x14ac:dyDescent="0.2">
      <c r="A721" s="1" t="s">
        <v>1627</v>
      </c>
      <c r="B721" s="1" t="s">
        <v>15</v>
      </c>
      <c r="C721" s="10">
        <v>45362</v>
      </c>
      <c r="D721" s="1" t="s">
        <v>1324</v>
      </c>
      <c r="E721" s="1" t="s">
        <v>1323</v>
      </c>
      <c r="F721" s="1" t="s">
        <v>1591</v>
      </c>
      <c r="G721" s="1" t="s">
        <v>12</v>
      </c>
      <c r="H721" s="1" t="s">
        <v>11</v>
      </c>
      <c r="I721" s="1" t="s">
        <v>10</v>
      </c>
      <c r="J721" s="1" t="s">
        <v>9</v>
      </c>
      <c r="K721" s="1" t="s">
        <v>30</v>
      </c>
      <c r="L721" s="1" t="s">
        <v>1385</v>
      </c>
      <c r="M721" s="1" t="s">
        <v>1384</v>
      </c>
      <c r="N721" s="8">
        <v>387.84</v>
      </c>
      <c r="O721" s="1" t="s">
        <v>2</v>
      </c>
      <c r="P721" s="8">
        <v>387.84</v>
      </c>
      <c r="Q721" s="8">
        <v>0</v>
      </c>
      <c r="R721" s="1" t="s">
        <v>195</v>
      </c>
      <c r="S721" s="7">
        <v>2565.67</v>
      </c>
    </row>
    <row r="722" spans="1:19" x14ac:dyDescent="0.2">
      <c r="A722" s="1" t="s">
        <v>1627</v>
      </c>
      <c r="B722" s="1" t="s">
        <v>15</v>
      </c>
      <c r="C722" s="10">
        <v>45362</v>
      </c>
      <c r="D722" s="1" t="s">
        <v>1324</v>
      </c>
      <c r="E722" s="1" t="s">
        <v>1323</v>
      </c>
      <c r="F722" s="1" t="s">
        <v>1591</v>
      </c>
      <c r="G722" s="1" t="s">
        <v>12</v>
      </c>
      <c r="H722" s="1" t="s">
        <v>11</v>
      </c>
      <c r="I722" s="1" t="s">
        <v>10</v>
      </c>
      <c r="J722" s="1" t="s">
        <v>9</v>
      </c>
      <c r="K722" s="1" t="s">
        <v>30</v>
      </c>
      <c r="L722" s="1" t="s">
        <v>798</v>
      </c>
      <c r="M722" s="1" t="s">
        <v>797</v>
      </c>
      <c r="N722" s="8">
        <v>290.88</v>
      </c>
      <c r="O722" s="1" t="s">
        <v>2</v>
      </c>
      <c r="P722" s="8">
        <v>290.88</v>
      </c>
      <c r="Q722" s="8">
        <v>0</v>
      </c>
      <c r="R722" s="1" t="s">
        <v>195</v>
      </c>
      <c r="S722" s="7">
        <v>2565.67</v>
      </c>
    </row>
    <row r="723" spans="1:19" x14ac:dyDescent="0.2">
      <c r="A723" s="1" t="s">
        <v>1627</v>
      </c>
      <c r="B723" s="1" t="s">
        <v>15</v>
      </c>
      <c r="C723" s="10">
        <v>45362</v>
      </c>
      <c r="D723" s="1" t="s">
        <v>1324</v>
      </c>
      <c r="E723" s="1" t="s">
        <v>1323</v>
      </c>
      <c r="F723" s="1" t="s">
        <v>1591</v>
      </c>
      <c r="G723" s="1" t="s">
        <v>12</v>
      </c>
      <c r="H723" s="1" t="s">
        <v>11</v>
      </c>
      <c r="I723" s="1" t="s">
        <v>10</v>
      </c>
      <c r="J723" s="1" t="s">
        <v>9</v>
      </c>
      <c r="K723" s="1" t="s">
        <v>30</v>
      </c>
      <c r="L723" s="1" t="s">
        <v>1082</v>
      </c>
      <c r="M723" s="1" t="s">
        <v>1081</v>
      </c>
      <c r="N723" s="8">
        <v>1745.28</v>
      </c>
      <c r="O723" s="1" t="s">
        <v>2</v>
      </c>
      <c r="P723" s="8">
        <v>1745.28</v>
      </c>
      <c r="Q723" s="8">
        <v>0</v>
      </c>
      <c r="R723" s="1" t="s">
        <v>195</v>
      </c>
      <c r="S723" s="7">
        <v>2565.67</v>
      </c>
    </row>
    <row r="724" spans="1:19" x14ac:dyDescent="0.2">
      <c r="A724" s="1" t="s">
        <v>1627</v>
      </c>
      <c r="B724" s="1" t="s">
        <v>15</v>
      </c>
      <c r="C724" s="10">
        <v>45362</v>
      </c>
      <c r="D724" s="1" t="s">
        <v>1324</v>
      </c>
      <c r="E724" s="1" t="s">
        <v>1323</v>
      </c>
      <c r="F724" s="1" t="s">
        <v>1591</v>
      </c>
      <c r="G724" s="1" t="s">
        <v>12</v>
      </c>
      <c r="H724" s="1" t="s">
        <v>11</v>
      </c>
      <c r="I724" s="1" t="s">
        <v>10</v>
      </c>
      <c r="J724" s="1" t="s">
        <v>9</v>
      </c>
      <c r="K724" s="1" t="s">
        <v>30</v>
      </c>
      <c r="L724" s="1" t="s">
        <v>961</v>
      </c>
      <c r="M724" s="1" t="s">
        <v>960</v>
      </c>
      <c r="N724" s="8">
        <v>387.84</v>
      </c>
      <c r="O724" s="1" t="s">
        <v>2</v>
      </c>
      <c r="P724" s="8">
        <v>387.84</v>
      </c>
      <c r="Q724" s="8">
        <v>0</v>
      </c>
      <c r="R724" s="1" t="s">
        <v>195</v>
      </c>
      <c r="S724" s="7">
        <v>2565.67</v>
      </c>
    </row>
    <row r="725" spans="1:19" x14ac:dyDescent="0.2">
      <c r="A725" s="1" t="s">
        <v>1627</v>
      </c>
      <c r="B725" s="1" t="s">
        <v>15</v>
      </c>
      <c r="C725" s="10">
        <v>45362</v>
      </c>
      <c r="D725" s="1" t="s">
        <v>1324</v>
      </c>
      <c r="E725" s="1" t="s">
        <v>1323</v>
      </c>
      <c r="F725" s="1" t="s">
        <v>1591</v>
      </c>
      <c r="G725" s="1" t="s">
        <v>12</v>
      </c>
      <c r="H725" s="1" t="s">
        <v>11</v>
      </c>
      <c r="I725" s="1" t="s">
        <v>10</v>
      </c>
      <c r="J725" s="1" t="s">
        <v>9</v>
      </c>
      <c r="K725" s="1" t="s">
        <v>30</v>
      </c>
      <c r="L725" s="1" t="s">
        <v>1518</v>
      </c>
      <c r="M725" s="1" t="s">
        <v>1517</v>
      </c>
      <c r="N725" s="8">
        <v>969.6</v>
      </c>
      <c r="O725" s="1" t="s">
        <v>2</v>
      </c>
      <c r="P725" s="8">
        <v>969.6</v>
      </c>
      <c r="Q725" s="8">
        <v>0</v>
      </c>
      <c r="R725" s="1" t="s">
        <v>195</v>
      </c>
      <c r="S725" s="7">
        <v>2565.67</v>
      </c>
    </row>
    <row r="726" spans="1:19" x14ac:dyDescent="0.2">
      <c r="A726" s="1" t="s">
        <v>1626</v>
      </c>
      <c r="B726" s="1" t="s">
        <v>15</v>
      </c>
      <c r="C726" s="10">
        <v>45362</v>
      </c>
      <c r="D726" s="1" t="s">
        <v>782</v>
      </c>
      <c r="E726" s="1" t="s">
        <v>781</v>
      </c>
      <c r="F726" s="1" t="s">
        <v>1584</v>
      </c>
      <c r="G726" s="1" t="s">
        <v>12</v>
      </c>
      <c r="H726" s="1" t="s">
        <v>11</v>
      </c>
      <c r="I726" s="1" t="s">
        <v>50</v>
      </c>
      <c r="J726" s="1" t="s">
        <v>17</v>
      </c>
      <c r="K726" s="1" t="s">
        <v>16</v>
      </c>
      <c r="L726" s="1" t="s">
        <v>1033</v>
      </c>
      <c r="M726" s="1" t="s">
        <v>1032</v>
      </c>
      <c r="N726" s="8">
        <v>145.80000000000001</v>
      </c>
      <c r="O726" s="1" t="s">
        <v>2</v>
      </c>
      <c r="P726" s="8">
        <v>145.80000000000001</v>
      </c>
      <c r="Q726" s="8">
        <v>0</v>
      </c>
      <c r="R726" s="1" t="s">
        <v>43</v>
      </c>
      <c r="S726" s="7">
        <v>23693.279999999999</v>
      </c>
    </row>
    <row r="727" spans="1:19" x14ac:dyDescent="0.2">
      <c r="A727" s="1" t="s">
        <v>1625</v>
      </c>
      <c r="B727" s="1" t="s">
        <v>42</v>
      </c>
      <c r="C727" s="10">
        <v>45362</v>
      </c>
      <c r="D727" s="1" t="s">
        <v>1621</v>
      </c>
      <c r="E727" s="1" t="s">
        <v>1620</v>
      </c>
      <c r="F727" s="1" t="s">
        <v>1611</v>
      </c>
      <c r="G727" s="1" t="s">
        <v>39</v>
      </c>
      <c r="H727" s="1" t="s">
        <v>38</v>
      </c>
      <c r="I727" s="1" t="s">
        <v>0</v>
      </c>
      <c r="J727" s="1" t="s">
        <v>17</v>
      </c>
      <c r="K727" s="1" t="s">
        <v>49</v>
      </c>
      <c r="L727" s="1" t="s">
        <v>90</v>
      </c>
      <c r="M727" s="1" t="s">
        <v>89</v>
      </c>
      <c r="N727" s="9">
        <v>2163</v>
      </c>
      <c r="O727" s="1" t="s">
        <v>4</v>
      </c>
      <c r="P727" s="8">
        <v>2163</v>
      </c>
      <c r="Q727" s="8">
        <v>0</v>
      </c>
      <c r="R727" s="1" t="s">
        <v>93</v>
      </c>
      <c r="S727" s="7">
        <v>469.65</v>
      </c>
    </row>
    <row r="728" spans="1:19" x14ac:dyDescent="0.2">
      <c r="A728" s="1" t="s">
        <v>1624</v>
      </c>
      <c r="B728" s="1" t="s">
        <v>15</v>
      </c>
      <c r="C728" s="10">
        <v>45362</v>
      </c>
      <c r="D728" s="1" t="s">
        <v>305</v>
      </c>
      <c r="E728" s="1" t="s">
        <v>304</v>
      </c>
      <c r="F728" s="1" t="s">
        <v>1623</v>
      </c>
      <c r="G728" s="1" t="s">
        <v>12</v>
      </c>
      <c r="H728" s="1" t="s">
        <v>11</v>
      </c>
      <c r="I728" s="1" t="s">
        <v>50</v>
      </c>
      <c r="J728" s="1" t="s">
        <v>9</v>
      </c>
      <c r="K728" s="1" t="s">
        <v>30</v>
      </c>
      <c r="L728" s="1" t="s">
        <v>623</v>
      </c>
      <c r="M728" s="1" t="s">
        <v>622</v>
      </c>
      <c r="N728" s="8">
        <v>193.92</v>
      </c>
      <c r="O728" s="1" t="s">
        <v>2</v>
      </c>
      <c r="P728" s="8">
        <v>0</v>
      </c>
      <c r="Q728" s="8">
        <v>193.92</v>
      </c>
      <c r="R728" s="1" t="s">
        <v>43</v>
      </c>
      <c r="S728" s="7">
        <v>3056.85</v>
      </c>
    </row>
    <row r="729" spans="1:19" x14ac:dyDescent="0.2">
      <c r="A729" s="1" t="s">
        <v>1624</v>
      </c>
      <c r="B729" s="1" t="s">
        <v>15</v>
      </c>
      <c r="C729" s="10">
        <v>45362</v>
      </c>
      <c r="D729" s="1" t="s">
        <v>305</v>
      </c>
      <c r="E729" s="1" t="s">
        <v>304</v>
      </c>
      <c r="F729" s="1" t="s">
        <v>1623</v>
      </c>
      <c r="G729" s="1" t="s">
        <v>12</v>
      </c>
      <c r="H729" s="1" t="s">
        <v>11</v>
      </c>
      <c r="I729" s="1" t="s">
        <v>50</v>
      </c>
      <c r="J729" s="1" t="s">
        <v>9</v>
      </c>
      <c r="K729" s="1" t="s">
        <v>30</v>
      </c>
      <c r="L729" s="1" t="s">
        <v>69</v>
      </c>
      <c r="M729" s="1" t="s">
        <v>68</v>
      </c>
      <c r="N729" s="8">
        <v>193.92</v>
      </c>
      <c r="O729" s="1" t="s">
        <v>2</v>
      </c>
      <c r="P729" s="8">
        <v>0</v>
      </c>
      <c r="Q729" s="8">
        <v>193.92</v>
      </c>
      <c r="R729" s="1" t="s">
        <v>43</v>
      </c>
      <c r="S729" s="7">
        <v>3330.14</v>
      </c>
    </row>
    <row r="730" spans="1:19" x14ac:dyDescent="0.2">
      <c r="A730" s="1" t="s">
        <v>1624</v>
      </c>
      <c r="B730" s="1" t="s">
        <v>15</v>
      </c>
      <c r="C730" s="10">
        <v>45362</v>
      </c>
      <c r="D730" s="1" t="s">
        <v>305</v>
      </c>
      <c r="E730" s="1" t="s">
        <v>304</v>
      </c>
      <c r="F730" s="1" t="s">
        <v>1623</v>
      </c>
      <c r="G730" s="1" t="s">
        <v>12</v>
      </c>
      <c r="H730" s="1" t="s">
        <v>11</v>
      </c>
      <c r="I730" s="1" t="s">
        <v>50</v>
      </c>
      <c r="J730" s="1" t="s">
        <v>9</v>
      </c>
      <c r="K730" s="1" t="s">
        <v>30</v>
      </c>
      <c r="L730" s="1" t="s">
        <v>122</v>
      </c>
      <c r="M730" s="1" t="s">
        <v>121</v>
      </c>
      <c r="N730" s="8">
        <v>193.92</v>
      </c>
      <c r="O730" s="1" t="s">
        <v>2</v>
      </c>
      <c r="P730" s="8">
        <v>0</v>
      </c>
      <c r="Q730" s="8">
        <v>193.92</v>
      </c>
      <c r="R730" s="1" t="s">
        <v>43</v>
      </c>
      <c r="S730" s="7">
        <v>3056.85</v>
      </c>
    </row>
    <row r="731" spans="1:19" x14ac:dyDescent="0.2">
      <c r="A731" s="1" t="s">
        <v>1624</v>
      </c>
      <c r="B731" s="1" t="s">
        <v>15</v>
      </c>
      <c r="C731" s="10">
        <v>45362</v>
      </c>
      <c r="D731" s="1" t="s">
        <v>305</v>
      </c>
      <c r="E731" s="1" t="s">
        <v>304</v>
      </c>
      <c r="F731" s="1" t="s">
        <v>1623</v>
      </c>
      <c r="G731" s="1" t="s">
        <v>12</v>
      </c>
      <c r="H731" s="1" t="s">
        <v>11</v>
      </c>
      <c r="I731" s="1" t="s">
        <v>50</v>
      </c>
      <c r="J731" s="1" t="s">
        <v>9</v>
      </c>
      <c r="K731" s="1" t="s">
        <v>30</v>
      </c>
      <c r="L731" s="1" t="s">
        <v>65</v>
      </c>
      <c r="M731" s="1" t="s">
        <v>64</v>
      </c>
      <c r="N731" s="8">
        <v>387.84</v>
      </c>
      <c r="O731" s="1" t="s">
        <v>2</v>
      </c>
      <c r="P731" s="8">
        <v>0</v>
      </c>
      <c r="Q731" s="8">
        <v>387.84</v>
      </c>
      <c r="R731" s="1" t="s">
        <v>43</v>
      </c>
      <c r="S731" s="7">
        <v>3056.85</v>
      </c>
    </row>
    <row r="732" spans="1:19" x14ac:dyDescent="0.2">
      <c r="A732" s="1" t="s">
        <v>1624</v>
      </c>
      <c r="B732" s="1" t="s">
        <v>15</v>
      </c>
      <c r="C732" s="10">
        <v>45362</v>
      </c>
      <c r="D732" s="1" t="s">
        <v>305</v>
      </c>
      <c r="E732" s="1" t="s">
        <v>304</v>
      </c>
      <c r="F732" s="1" t="s">
        <v>1623</v>
      </c>
      <c r="G732" s="1" t="s">
        <v>12</v>
      </c>
      <c r="H732" s="1" t="s">
        <v>11</v>
      </c>
      <c r="I732" s="1" t="s">
        <v>50</v>
      </c>
      <c r="J732" s="1" t="s">
        <v>9</v>
      </c>
      <c r="K732" s="1" t="s">
        <v>30</v>
      </c>
      <c r="L732" s="1" t="s">
        <v>124</v>
      </c>
      <c r="M732" s="1" t="s">
        <v>123</v>
      </c>
      <c r="N732" s="8">
        <v>290.88</v>
      </c>
      <c r="O732" s="1" t="s">
        <v>2</v>
      </c>
      <c r="P732" s="8">
        <v>0</v>
      </c>
      <c r="Q732" s="8">
        <v>290.88</v>
      </c>
      <c r="R732" s="1" t="s">
        <v>43</v>
      </c>
      <c r="S732" s="7">
        <v>3056.85</v>
      </c>
    </row>
    <row r="733" spans="1:19" x14ac:dyDescent="0.2">
      <c r="A733" s="1" t="s">
        <v>1624</v>
      </c>
      <c r="B733" s="1" t="s">
        <v>15</v>
      </c>
      <c r="C733" s="10">
        <v>45362</v>
      </c>
      <c r="D733" s="1" t="s">
        <v>305</v>
      </c>
      <c r="E733" s="1" t="s">
        <v>304</v>
      </c>
      <c r="F733" s="1" t="s">
        <v>1623</v>
      </c>
      <c r="G733" s="1" t="s">
        <v>12</v>
      </c>
      <c r="H733" s="1" t="s">
        <v>11</v>
      </c>
      <c r="I733" s="1" t="s">
        <v>50</v>
      </c>
      <c r="J733" s="1" t="s">
        <v>9</v>
      </c>
      <c r="K733" s="1" t="s">
        <v>30</v>
      </c>
      <c r="L733" s="1" t="s">
        <v>1178</v>
      </c>
      <c r="M733" s="1" t="s">
        <v>1177</v>
      </c>
      <c r="N733" s="8">
        <v>387.84</v>
      </c>
      <c r="O733" s="1" t="s">
        <v>2</v>
      </c>
      <c r="P733" s="8">
        <v>0</v>
      </c>
      <c r="Q733" s="8">
        <v>387.84</v>
      </c>
      <c r="R733" s="1" t="s">
        <v>43</v>
      </c>
      <c r="S733" s="7">
        <v>3056.85</v>
      </c>
    </row>
    <row r="734" spans="1:19" x14ac:dyDescent="0.2">
      <c r="A734" s="1" t="s">
        <v>1624</v>
      </c>
      <c r="B734" s="1" t="s">
        <v>15</v>
      </c>
      <c r="C734" s="10">
        <v>45362</v>
      </c>
      <c r="D734" s="1" t="s">
        <v>305</v>
      </c>
      <c r="E734" s="1" t="s">
        <v>304</v>
      </c>
      <c r="F734" s="1" t="s">
        <v>1623</v>
      </c>
      <c r="G734" s="1" t="s">
        <v>12</v>
      </c>
      <c r="H734" s="1" t="s">
        <v>11</v>
      </c>
      <c r="I734" s="1" t="s">
        <v>50</v>
      </c>
      <c r="J734" s="1" t="s">
        <v>9</v>
      </c>
      <c r="K734" s="1" t="s">
        <v>30</v>
      </c>
      <c r="L734" s="1" t="s">
        <v>1071</v>
      </c>
      <c r="M734" s="1" t="s">
        <v>1070</v>
      </c>
      <c r="N734" s="8">
        <v>484.8</v>
      </c>
      <c r="O734" s="1" t="s">
        <v>2</v>
      </c>
      <c r="P734" s="8">
        <v>0</v>
      </c>
      <c r="Q734" s="8">
        <v>484.8</v>
      </c>
      <c r="R734" s="1" t="s">
        <v>43</v>
      </c>
      <c r="S734" s="7">
        <v>3056.85</v>
      </c>
    </row>
    <row r="735" spans="1:19" x14ac:dyDescent="0.2">
      <c r="A735" s="1" t="s">
        <v>1622</v>
      </c>
      <c r="B735" s="1" t="s">
        <v>15</v>
      </c>
      <c r="C735" s="10">
        <v>45362</v>
      </c>
      <c r="D735" s="1" t="s">
        <v>1621</v>
      </c>
      <c r="E735" s="1" t="s">
        <v>1620</v>
      </c>
      <c r="F735" s="1" t="s">
        <v>1611</v>
      </c>
      <c r="G735" s="1" t="s">
        <v>39</v>
      </c>
      <c r="H735" s="1" t="s">
        <v>38</v>
      </c>
      <c r="I735" s="1" t="s">
        <v>50</v>
      </c>
      <c r="J735" s="1" t="s">
        <v>17</v>
      </c>
      <c r="K735" s="1" t="s">
        <v>49</v>
      </c>
      <c r="L735" s="1" t="s">
        <v>90</v>
      </c>
      <c r="M735" s="1" t="s">
        <v>89</v>
      </c>
      <c r="N735" s="9">
        <v>177</v>
      </c>
      <c r="O735" s="1" t="s">
        <v>4</v>
      </c>
      <c r="P735" s="8">
        <v>177</v>
      </c>
      <c r="Q735" s="8">
        <v>0</v>
      </c>
      <c r="R735" s="1" t="s">
        <v>93</v>
      </c>
      <c r="S735" s="7">
        <v>563.61</v>
      </c>
    </row>
    <row r="736" spans="1:19" x14ac:dyDescent="0.2">
      <c r="A736" s="1" t="s">
        <v>1622</v>
      </c>
      <c r="B736" s="1" t="s">
        <v>15</v>
      </c>
      <c r="C736" s="10">
        <v>45362</v>
      </c>
      <c r="D736" s="1" t="s">
        <v>1621</v>
      </c>
      <c r="E736" s="1" t="s">
        <v>1620</v>
      </c>
      <c r="F736" s="1" t="s">
        <v>1611</v>
      </c>
      <c r="G736" s="1" t="s">
        <v>39</v>
      </c>
      <c r="H736" s="1" t="s">
        <v>38</v>
      </c>
      <c r="I736" s="1" t="s">
        <v>50</v>
      </c>
      <c r="J736" s="1" t="s">
        <v>17</v>
      </c>
      <c r="K736" s="1" t="s">
        <v>49</v>
      </c>
      <c r="L736" s="1" t="s">
        <v>55</v>
      </c>
      <c r="M736" s="1" t="s">
        <v>54</v>
      </c>
      <c r="N736" s="9">
        <v>2772</v>
      </c>
      <c r="O736" s="1" t="s">
        <v>4</v>
      </c>
      <c r="P736" s="8">
        <v>2772</v>
      </c>
      <c r="Q736" s="8">
        <v>0</v>
      </c>
      <c r="R736" s="1" t="s">
        <v>93</v>
      </c>
      <c r="S736" s="7">
        <v>242.08</v>
      </c>
    </row>
    <row r="737" spans="1:19" x14ac:dyDescent="0.2">
      <c r="A737" s="1" t="s">
        <v>1619</v>
      </c>
      <c r="B737" s="1" t="s">
        <v>15</v>
      </c>
      <c r="C737" s="10">
        <v>45362</v>
      </c>
      <c r="D737" s="1" t="s">
        <v>1618</v>
      </c>
      <c r="E737" s="1" t="s">
        <v>1617</v>
      </c>
      <c r="F737" s="1" t="s">
        <v>1611</v>
      </c>
      <c r="G737" s="1" t="s">
        <v>39</v>
      </c>
      <c r="H737" s="1" t="s">
        <v>38</v>
      </c>
      <c r="I737" s="1" t="s">
        <v>50</v>
      </c>
      <c r="J737" s="1" t="s">
        <v>17</v>
      </c>
      <c r="K737" s="1" t="s">
        <v>49</v>
      </c>
      <c r="L737" s="1" t="s">
        <v>48</v>
      </c>
      <c r="M737" s="1" t="s">
        <v>47</v>
      </c>
      <c r="N737" s="9">
        <v>3168</v>
      </c>
      <c r="O737" s="1" t="s">
        <v>4</v>
      </c>
      <c r="P737" s="8">
        <v>3168</v>
      </c>
      <c r="Q737" s="8">
        <v>0</v>
      </c>
      <c r="R737" s="1" t="s">
        <v>93</v>
      </c>
      <c r="S737" s="7">
        <v>337.82</v>
      </c>
    </row>
    <row r="738" spans="1:19" x14ac:dyDescent="0.2">
      <c r="A738" s="1" t="s">
        <v>1619</v>
      </c>
      <c r="B738" s="1" t="s">
        <v>15</v>
      </c>
      <c r="C738" s="10">
        <v>45362</v>
      </c>
      <c r="D738" s="1" t="s">
        <v>1618</v>
      </c>
      <c r="E738" s="1" t="s">
        <v>1617</v>
      </c>
      <c r="F738" s="1" t="s">
        <v>1611</v>
      </c>
      <c r="G738" s="1" t="s">
        <v>39</v>
      </c>
      <c r="H738" s="1" t="s">
        <v>38</v>
      </c>
      <c r="I738" s="1" t="s">
        <v>50</v>
      </c>
      <c r="J738" s="1" t="s">
        <v>17</v>
      </c>
      <c r="K738" s="1" t="s">
        <v>49</v>
      </c>
      <c r="L738" s="1" t="s">
        <v>57</v>
      </c>
      <c r="M738" s="1" t="s">
        <v>56</v>
      </c>
      <c r="N738" s="9">
        <v>1980</v>
      </c>
      <c r="O738" s="1" t="s">
        <v>4</v>
      </c>
      <c r="P738" s="8">
        <v>1980</v>
      </c>
      <c r="Q738" s="8">
        <v>0</v>
      </c>
      <c r="R738" s="1" t="s">
        <v>93</v>
      </c>
      <c r="S738" s="7">
        <v>457.54</v>
      </c>
    </row>
    <row r="739" spans="1:19" x14ac:dyDescent="0.2">
      <c r="A739" s="1" t="s">
        <v>1616</v>
      </c>
      <c r="B739" s="1" t="s">
        <v>42</v>
      </c>
      <c r="C739" s="10">
        <v>45362</v>
      </c>
      <c r="D739" s="1" t="s">
        <v>263</v>
      </c>
      <c r="E739" s="1" t="s">
        <v>262</v>
      </c>
      <c r="F739" s="1" t="s">
        <v>1611</v>
      </c>
      <c r="G739" s="1" t="s">
        <v>39</v>
      </c>
      <c r="H739" s="1" t="s">
        <v>38</v>
      </c>
      <c r="I739" s="1" t="s">
        <v>0</v>
      </c>
      <c r="J739" s="1" t="s">
        <v>17</v>
      </c>
      <c r="K739" s="1" t="s">
        <v>49</v>
      </c>
      <c r="L739" s="1" t="s">
        <v>48</v>
      </c>
      <c r="M739" s="1" t="s">
        <v>47</v>
      </c>
      <c r="N739" s="9">
        <v>798</v>
      </c>
      <c r="O739" s="1" t="s">
        <v>4</v>
      </c>
      <c r="P739" s="8">
        <v>798</v>
      </c>
      <c r="Q739" s="8">
        <v>0</v>
      </c>
      <c r="R739" s="1" t="s">
        <v>93</v>
      </c>
      <c r="S739" s="7">
        <v>87.31</v>
      </c>
    </row>
    <row r="740" spans="1:19" x14ac:dyDescent="0.2">
      <c r="A740" s="1" t="s">
        <v>1615</v>
      </c>
      <c r="B740" s="1" t="s">
        <v>42</v>
      </c>
      <c r="C740" s="10">
        <v>45362</v>
      </c>
      <c r="D740" s="1" t="s">
        <v>263</v>
      </c>
      <c r="E740" s="1" t="s">
        <v>262</v>
      </c>
      <c r="F740" s="1" t="s">
        <v>1611</v>
      </c>
      <c r="G740" s="1" t="s">
        <v>39</v>
      </c>
      <c r="H740" s="1" t="s">
        <v>38</v>
      </c>
      <c r="I740" s="1" t="s">
        <v>0</v>
      </c>
      <c r="J740" s="1" t="s">
        <v>17</v>
      </c>
      <c r="K740" s="1" t="s">
        <v>49</v>
      </c>
      <c r="L740" s="1" t="s">
        <v>48</v>
      </c>
      <c r="M740" s="1" t="s">
        <v>47</v>
      </c>
      <c r="N740" s="9">
        <v>1640</v>
      </c>
      <c r="O740" s="1" t="s">
        <v>4</v>
      </c>
      <c r="P740" s="8">
        <v>1640</v>
      </c>
      <c r="Q740" s="8">
        <v>0</v>
      </c>
      <c r="R740" s="1" t="s">
        <v>93</v>
      </c>
      <c r="S740" s="7">
        <v>121.72</v>
      </c>
    </row>
    <row r="741" spans="1:19" x14ac:dyDescent="0.2">
      <c r="A741" s="1" t="s">
        <v>1614</v>
      </c>
      <c r="B741" s="1" t="s">
        <v>42</v>
      </c>
      <c r="C741" s="10">
        <v>45362</v>
      </c>
      <c r="D741" s="1" t="s">
        <v>263</v>
      </c>
      <c r="E741" s="1" t="s">
        <v>262</v>
      </c>
      <c r="F741" s="1" t="s">
        <v>1611</v>
      </c>
      <c r="G741" s="1" t="s">
        <v>39</v>
      </c>
      <c r="H741" s="1" t="s">
        <v>38</v>
      </c>
      <c r="I741" s="1" t="s">
        <v>0</v>
      </c>
      <c r="J741" s="1" t="s">
        <v>17</v>
      </c>
      <c r="K741" s="1" t="s">
        <v>49</v>
      </c>
      <c r="L741" s="1" t="s">
        <v>48</v>
      </c>
      <c r="M741" s="1" t="s">
        <v>47</v>
      </c>
      <c r="N741" s="9">
        <v>1018</v>
      </c>
      <c r="O741" s="1" t="s">
        <v>4</v>
      </c>
      <c r="P741" s="8">
        <v>1018</v>
      </c>
      <c r="Q741" s="8">
        <v>0</v>
      </c>
      <c r="R741" s="1" t="s">
        <v>93</v>
      </c>
      <c r="S741" s="7">
        <v>129.02000000000001</v>
      </c>
    </row>
    <row r="742" spans="1:19" x14ac:dyDescent="0.2">
      <c r="A742" s="1" t="s">
        <v>1614</v>
      </c>
      <c r="B742" s="1" t="s">
        <v>42</v>
      </c>
      <c r="C742" s="10">
        <v>45362</v>
      </c>
      <c r="D742" s="1" t="s">
        <v>263</v>
      </c>
      <c r="E742" s="1" t="s">
        <v>262</v>
      </c>
      <c r="F742" s="1" t="s">
        <v>1611</v>
      </c>
      <c r="G742" s="1" t="s">
        <v>39</v>
      </c>
      <c r="H742" s="1" t="s">
        <v>38</v>
      </c>
      <c r="I742" s="1" t="s">
        <v>0</v>
      </c>
      <c r="J742" s="1" t="s">
        <v>17</v>
      </c>
      <c r="K742" s="1" t="s">
        <v>49</v>
      </c>
      <c r="L742" s="1" t="s">
        <v>57</v>
      </c>
      <c r="M742" s="1" t="s">
        <v>56</v>
      </c>
      <c r="N742" s="9">
        <v>2160</v>
      </c>
      <c r="O742" s="1" t="s">
        <v>4</v>
      </c>
      <c r="P742" s="8">
        <v>2160</v>
      </c>
      <c r="Q742" s="8">
        <v>0</v>
      </c>
      <c r="R742" s="1" t="s">
        <v>93</v>
      </c>
      <c r="S742" s="7">
        <v>174.77</v>
      </c>
    </row>
    <row r="743" spans="1:19" x14ac:dyDescent="0.2">
      <c r="A743" s="1" t="s">
        <v>1613</v>
      </c>
      <c r="B743" s="1" t="s">
        <v>42</v>
      </c>
      <c r="C743" s="10">
        <v>45362</v>
      </c>
      <c r="D743" s="1" t="s">
        <v>101</v>
      </c>
      <c r="E743" s="1" t="s">
        <v>100</v>
      </c>
      <c r="F743" s="1" t="s">
        <v>1611</v>
      </c>
      <c r="G743" s="1" t="s">
        <v>39</v>
      </c>
      <c r="H743" s="1" t="s">
        <v>38</v>
      </c>
      <c r="I743" s="1" t="s">
        <v>0</v>
      </c>
      <c r="J743" s="1" t="s">
        <v>17</v>
      </c>
      <c r="K743" s="1" t="s">
        <v>49</v>
      </c>
      <c r="L743" s="1" t="s">
        <v>48</v>
      </c>
      <c r="M743" s="1" t="s">
        <v>47</v>
      </c>
      <c r="N743" s="9">
        <v>576</v>
      </c>
      <c r="O743" s="1" t="s">
        <v>4</v>
      </c>
      <c r="P743" s="8">
        <v>576</v>
      </c>
      <c r="Q743" s="8">
        <v>0</v>
      </c>
      <c r="R743" s="1" t="s">
        <v>93</v>
      </c>
      <c r="S743" s="7">
        <v>205.4</v>
      </c>
    </row>
    <row r="744" spans="1:19" x14ac:dyDescent="0.2">
      <c r="A744" s="1" t="s">
        <v>1612</v>
      </c>
      <c r="B744" s="1" t="s">
        <v>42</v>
      </c>
      <c r="C744" s="10">
        <v>45362</v>
      </c>
      <c r="D744" s="1" t="s">
        <v>101</v>
      </c>
      <c r="E744" s="1" t="s">
        <v>100</v>
      </c>
      <c r="F744" s="1" t="s">
        <v>1611</v>
      </c>
      <c r="G744" s="1" t="s">
        <v>39</v>
      </c>
      <c r="H744" s="1" t="s">
        <v>38</v>
      </c>
      <c r="I744" s="1" t="s">
        <v>0</v>
      </c>
      <c r="J744" s="1" t="s">
        <v>17</v>
      </c>
      <c r="K744" s="1" t="s">
        <v>49</v>
      </c>
      <c r="L744" s="1" t="s">
        <v>48</v>
      </c>
      <c r="M744" s="1" t="s">
        <v>47</v>
      </c>
      <c r="N744" s="9">
        <v>2592</v>
      </c>
      <c r="O744" s="1" t="s">
        <v>4</v>
      </c>
      <c r="P744" s="8">
        <v>2592</v>
      </c>
      <c r="Q744" s="8">
        <v>0</v>
      </c>
      <c r="R744" s="1" t="s">
        <v>93</v>
      </c>
      <c r="S744" s="7">
        <v>319.60000000000002</v>
      </c>
    </row>
    <row r="745" spans="1:19" x14ac:dyDescent="0.2">
      <c r="A745" s="1" t="s">
        <v>1612</v>
      </c>
      <c r="B745" s="1" t="s">
        <v>42</v>
      </c>
      <c r="C745" s="10">
        <v>45362</v>
      </c>
      <c r="D745" s="1" t="s">
        <v>101</v>
      </c>
      <c r="E745" s="1" t="s">
        <v>100</v>
      </c>
      <c r="F745" s="1" t="s">
        <v>1611</v>
      </c>
      <c r="G745" s="1" t="s">
        <v>39</v>
      </c>
      <c r="H745" s="1" t="s">
        <v>38</v>
      </c>
      <c r="I745" s="1" t="s">
        <v>0</v>
      </c>
      <c r="J745" s="1" t="s">
        <v>17</v>
      </c>
      <c r="K745" s="1" t="s">
        <v>49</v>
      </c>
      <c r="L745" s="1" t="s">
        <v>57</v>
      </c>
      <c r="M745" s="1" t="s">
        <v>56</v>
      </c>
      <c r="N745" s="9">
        <v>1980</v>
      </c>
      <c r="O745" s="1" t="s">
        <v>4</v>
      </c>
      <c r="P745" s="8">
        <v>1980</v>
      </c>
      <c r="Q745" s="8">
        <v>0</v>
      </c>
      <c r="R745" s="1" t="s">
        <v>93</v>
      </c>
      <c r="S745" s="7">
        <v>432.87</v>
      </c>
    </row>
    <row r="746" spans="1:19" x14ac:dyDescent="0.2">
      <c r="A746" s="1" t="s">
        <v>1610</v>
      </c>
      <c r="B746" s="1" t="s">
        <v>15</v>
      </c>
      <c r="C746" s="10">
        <v>45362</v>
      </c>
      <c r="D746" s="1" t="s">
        <v>289</v>
      </c>
      <c r="E746" s="1" t="s">
        <v>288</v>
      </c>
      <c r="F746" s="1" t="s">
        <v>1609</v>
      </c>
      <c r="G746" s="1" t="s">
        <v>12</v>
      </c>
      <c r="H746" s="1" t="s">
        <v>11</v>
      </c>
      <c r="I746" s="1" t="s">
        <v>50</v>
      </c>
      <c r="J746" s="1" t="s">
        <v>17</v>
      </c>
      <c r="K746" s="1" t="s">
        <v>16</v>
      </c>
      <c r="L746" s="1" t="s">
        <v>1608</v>
      </c>
      <c r="M746" s="1" t="s">
        <v>1607</v>
      </c>
      <c r="N746" s="8">
        <v>156.6</v>
      </c>
      <c r="O746" s="1" t="s">
        <v>2</v>
      </c>
      <c r="P746" s="8">
        <v>156.6</v>
      </c>
      <c r="Q746" s="8">
        <v>0</v>
      </c>
      <c r="R746" s="1" t="s">
        <v>93</v>
      </c>
      <c r="S746" s="7">
        <v>7648.58</v>
      </c>
    </row>
    <row r="747" spans="1:19" x14ac:dyDescent="0.2">
      <c r="A747" s="1" t="s">
        <v>1606</v>
      </c>
      <c r="B747" s="1" t="s">
        <v>15</v>
      </c>
      <c r="C747" s="10">
        <v>45362</v>
      </c>
      <c r="D747" s="1" t="s">
        <v>1605</v>
      </c>
      <c r="E747" s="1" t="s">
        <v>1604</v>
      </c>
      <c r="F747" s="1" t="s">
        <v>1584</v>
      </c>
      <c r="G747" s="1" t="s">
        <v>12</v>
      </c>
      <c r="H747" s="1" t="s">
        <v>11</v>
      </c>
      <c r="I747" s="1" t="s">
        <v>50</v>
      </c>
      <c r="J747" s="1" t="s">
        <v>17</v>
      </c>
      <c r="K747" s="1" t="s">
        <v>16</v>
      </c>
      <c r="L747" s="1" t="s">
        <v>887</v>
      </c>
      <c r="M747" s="1" t="s">
        <v>886</v>
      </c>
      <c r="N747" s="9">
        <v>504</v>
      </c>
      <c r="O747" s="1" t="s">
        <v>2</v>
      </c>
      <c r="P747" s="8">
        <v>0</v>
      </c>
      <c r="Q747" s="8">
        <v>504</v>
      </c>
      <c r="R747" s="1" t="s">
        <v>43</v>
      </c>
      <c r="S747" s="7">
        <v>15673.77</v>
      </c>
    </row>
    <row r="748" spans="1:19" x14ac:dyDescent="0.2">
      <c r="A748" s="1" t="s">
        <v>1603</v>
      </c>
      <c r="B748" s="1" t="s">
        <v>15</v>
      </c>
      <c r="C748" s="10">
        <v>45362</v>
      </c>
      <c r="D748" s="1" t="s">
        <v>1593</v>
      </c>
      <c r="E748" s="1" t="s">
        <v>1592</v>
      </c>
      <c r="F748" s="1" t="s">
        <v>1602</v>
      </c>
      <c r="G748" s="1" t="s">
        <v>12</v>
      </c>
      <c r="H748" s="1" t="s">
        <v>11</v>
      </c>
      <c r="I748" s="1" t="s">
        <v>50</v>
      </c>
      <c r="J748" s="1" t="s">
        <v>17</v>
      </c>
      <c r="K748" s="1" t="s">
        <v>16</v>
      </c>
      <c r="L748" s="1" t="s">
        <v>600</v>
      </c>
      <c r="M748" s="1" t="s">
        <v>599</v>
      </c>
      <c r="N748" s="9">
        <v>216</v>
      </c>
      <c r="O748" s="1" t="s">
        <v>2</v>
      </c>
      <c r="P748" s="8">
        <v>0</v>
      </c>
      <c r="Q748" s="8">
        <v>216</v>
      </c>
      <c r="R748" s="1" t="s">
        <v>195</v>
      </c>
      <c r="S748" s="7">
        <v>7913.72</v>
      </c>
    </row>
    <row r="749" spans="1:19" x14ac:dyDescent="0.2">
      <c r="A749" s="1" t="s">
        <v>1603</v>
      </c>
      <c r="B749" s="1" t="s">
        <v>15</v>
      </c>
      <c r="C749" s="10">
        <v>45362</v>
      </c>
      <c r="D749" s="1" t="s">
        <v>1593</v>
      </c>
      <c r="E749" s="1" t="s">
        <v>1592</v>
      </c>
      <c r="F749" s="1" t="s">
        <v>1602</v>
      </c>
      <c r="G749" s="1" t="s">
        <v>12</v>
      </c>
      <c r="H749" s="1" t="s">
        <v>11</v>
      </c>
      <c r="I749" s="1" t="s">
        <v>50</v>
      </c>
      <c r="J749" s="1" t="s">
        <v>17</v>
      </c>
      <c r="K749" s="1" t="s">
        <v>16</v>
      </c>
      <c r="L749" s="1" t="s">
        <v>219</v>
      </c>
      <c r="M749" s="1" t="s">
        <v>218</v>
      </c>
      <c r="N749" s="9">
        <v>216</v>
      </c>
      <c r="O749" s="1" t="s">
        <v>2</v>
      </c>
      <c r="P749" s="8">
        <v>0</v>
      </c>
      <c r="Q749" s="8">
        <v>216</v>
      </c>
      <c r="R749" s="1" t="s">
        <v>195</v>
      </c>
      <c r="S749" s="7">
        <v>7913.72</v>
      </c>
    </row>
    <row r="750" spans="1:19" x14ac:dyDescent="0.2">
      <c r="A750" s="1" t="s">
        <v>1596</v>
      </c>
      <c r="B750" s="1" t="s">
        <v>15</v>
      </c>
      <c r="C750" s="10">
        <v>45362</v>
      </c>
      <c r="D750" s="1" t="s">
        <v>284</v>
      </c>
      <c r="E750" s="1" t="s">
        <v>283</v>
      </c>
      <c r="F750" s="1" t="s">
        <v>1580</v>
      </c>
      <c r="G750" s="1" t="s">
        <v>12</v>
      </c>
      <c r="H750" s="1" t="s">
        <v>11</v>
      </c>
      <c r="I750" s="1" t="s">
        <v>50</v>
      </c>
      <c r="J750" s="1" t="s">
        <v>9</v>
      </c>
      <c r="K750" s="1" t="s">
        <v>30</v>
      </c>
      <c r="L750" s="1" t="s">
        <v>223</v>
      </c>
      <c r="M750" s="1" t="s">
        <v>222</v>
      </c>
      <c r="N750" s="8">
        <v>387.84</v>
      </c>
      <c r="O750" s="1" t="s">
        <v>2</v>
      </c>
      <c r="P750" s="8">
        <v>387.84</v>
      </c>
      <c r="Q750" s="8">
        <v>0</v>
      </c>
      <c r="R750" s="1" t="s">
        <v>93</v>
      </c>
      <c r="S750" s="7">
        <v>3191.11</v>
      </c>
    </row>
    <row r="751" spans="1:19" x14ac:dyDescent="0.2">
      <c r="A751" s="1" t="s">
        <v>1595</v>
      </c>
      <c r="B751" s="1" t="s">
        <v>15</v>
      </c>
      <c r="C751" s="10">
        <v>45362</v>
      </c>
      <c r="D751" s="1" t="s">
        <v>101</v>
      </c>
      <c r="E751" s="1" t="s">
        <v>100</v>
      </c>
      <c r="F751" s="1" t="s">
        <v>1580</v>
      </c>
      <c r="G751" s="1" t="s">
        <v>12</v>
      </c>
      <c r="H751" s="1" t="s">
        <v>11</v>
      </c>
      <c r="I751" s="1" t="s">
        <v>50</v>
      </c>
      <c r="J751" s="1" t="s">
        <v>9</v>
      </c>
      <c r="K751" s="1" t="s">
        <v>30</v>
      </c>
      <c r="L751" s="1" t="s">
        <v>814</v>
      </c>
      <c r="M751" s="1" t="s">
        <v>813</v>
      </c>
      <c r="N751" s="8">
        <v>399.36</v>
      </c>
      <c r="O751" s="1" t="s">
        <v>2</v>
      </c>
      <c r="P751" s="8">
        <v>0</v>
      </c>
      <c r="Q751" s="8">
        <v>399.36</v>
      </c>
      <c r="R751" s="1" t="s">
        <v>93</v>
      </c>
      <c r="S751" s="7">
        <v>4631.09</v>
      </c>
    </row>
    <row r="752" spans="1:19" x14ac:dyDescent="0.2">
      <c r="A752" s="1" t="s">
        <v>1594</v>
      </c>
      <c r="B752" s="1" t="s">
        <v>15</v>
      </c>
      <c r="C752" s="10">
        <v>45362</v>
      </c>
      <c r="D752" s="1" t="s">
        <v>1593</v>
      </c>
      <c r="E752" s="1" t="s">
        <v>1592</v>
      </c>
      <c r="F752" s="1" t="s">
        <v>1591</v>
      </c>
      <c r="G752" s="1" t="s">
        <v>39</v>
      </c>
      <c r="H752" s="1" t="s">
        <v>38</v>
      </c>
      <c r="I752" s="1" t="s">
        <v>50</v>
      </c>
      <c r="J752" s="1" t="s">
        <v>9</v>
      </c>
      <c r="K752" s="1" t="s">
        <v>30</v>
      </c>
      <c r="L752" s="1" t="s">
        <v>723</v>
      </c>
      <c r="M752" s="1" t="s">
        <v>722</v>
      </c>
      <c r="N752" s="8">
        <v>599.04</v>
      </c>
      <c r="O752" s="1" t="s">
        <v>2</v>
      </c>
      <c r="P752" s="8">
        <v>0</v>
      </c>
      <c r="Q752" s="8">
        <v>599.04</v>
      </c>
      <c r="R752" s="1" t="s">
        <v>195</v>
      </c>
      <c r="S752" s="7">
        <v>3894.02</v>
      </c>
    </row>
    <row r="753" spans="1:19" x14ac:dyDescent="0.2">
      <c r="A753" s="1" t="s">
        <v>1594</v>
      </c>
      <c r="B753" s="1" t="s">
        <v>15</v>
      </c>
      <c r="C753" s="10">
        <v>45362</v>
      </c>
      <c r="D753" s="1" t="s">
        <v>1593</v>
      </c>
      <c r="E753" s="1" t="s">
        <v>1592</v>
      </c>
      <c r="F753" s="1" t="s">
        <v>1591</v>
      </c>
      <c r="G753" s="1" t="s">
        <v>39</v>
      </c>
      <c r="H753" s="1" t="s">
        <v>38</v>
      </c>
      <c r="I753" s="1" t="s">
        <v>50</v>
      </c>
      <c r="J753" s="1" t="s">
        <v>9</v>
      </c>
      <c r="K753" s="1" t="s">
        <v>30</v>
      </c>
      <c r="L753" s="1" t="s">
        <v>725</v>
      </c>
      <c r="M753" s="1" t="s">
        <v>724</v>
      </c>
      <c r="N753" s="8">
        <v>599.04</v>
      </c>
      <c r="O753" s="1" t="s">
        <v>2</v>
      </c>
      <c r="P753" s="8">
        <v>0</v>
      </c>
      <c r="Q753" s="8">
        <v>599.04</v>
      </c>
      <c r="R753" s="1" t="s">
        <v>195</v>
      </c>
      <c r="S753" s="7">
        <v>3894.02</v>
      </c>
    </row>
    <row r="754" spans="1:19" x14ac:dyDescent="0.2">
      <c r="A754" s="1" t="s">
        <v>1590</v>
      </c>
      <c r="B754" s="1" t="s">
        <v>15</v>
      </c>
      <c r="C754" s="10">
        <v>45362</v>
      </c>
      <c r="D754" s="1" t="s">
        <v>944</v>
      </c>
      <c r="E754" s="1" t="s">
        <v>943</v>
      </c>
      <c r="F754" s="1" t="s">
        <v>1584</v>
      </c>
      <c r="G754" s="1" t="s">
        <v>39</v>
      </c>
      <c r="H754" s="1" t="s">
        <v>38</v>
      </c>
      <c r="I754" s="1" t="s">
        <v>50</v>
      </c>
      <c r="J754" s="1" t="s">
        <v>17</v>
      </c>
      <c r="K754" s="1" t="s">
        <v>16</v>
      </c>
      <c r="L754" s="1" t="s">
        <v>893</v>
      </c>
      <c r="M754" s="1" t="s">
        <v>892</v>
      </c>
      <c r="N754" s="8">
        <v>104.4</v>
      </c>
      <c r="O754" s="1" t="s">
        <v>2</v>
      </c>
      <c r="P754" s="8">
        <v>0</v>
      </c>
      <c r="Q754" s="8">
        <v>104.4</v>
      </c>
      <c r="R754" s="1" t="s">
        <v>46</v>
      </c>
      <c r="S754" s="7">
        <v>11050.11</v>
      </c>
    </row>
    <row r="755" spans="1:19" x14ac:dyDescent="0.2">
      <c r="A755" s="1" t="s">
        <v>1589</v>
      </c>
      <c r="B755" s="1" t="s">
        <v>15</v>
      </c>
      <c r="C755" s="10">
        <v>45362</v>
      </c>
      <c r="D755" s="1" t="s">
        <v>284</v>
      </c>
      <c r="E755" s="1" t="s">
        <v>283</v>
      </c>
      <c r="F755" s="1" t="s">
        <v>1588</v>
      </c>
      <c r="G755" s="1" t="s">
        <v>39</v>
      </c>
      <c r="H755" s="1" t="s">
        <v>38</v>
      </c>
      <c r="I755" s="1" t="s">
        <v>50</v>
      </c>
      <c r="J755" s="1" t="s">
        <v>17</v>
      </c>
      <c r="K755" s="1" t="s">
        <v>16</v>
      </c>
      <c r="L755" s="1" t="s">
        <v>780</v>
      </c>
      <c r="M755" s="1" t="s">
        <v>779</v>
      </c>
      <c r="N755" s="8">
        <v>68.400000000000006</v>
      </c>
      <c r="O755" s="1" t="s">
        <v>2</v>
      </c>
      <c r="P755" s="8">
        <v>68.400000000000006</v>
      </c>
      <c r="Q755" s="8">
        <v>0</v>
      </c>
      <c r="R755" s="1" t="s">
        <v>93</v>
      </c>
      <c r="S755" s="7">
        <v>19168.599999999999</v>
      </c>
    </row>
    <row r="756" spans="1:19" x14ac:dyDescent="0.2">
      <c r="A756" s="1" t="s">
        <v>1587</v>
      </c>
      <c r="B756" s="1" t="s">
        <v>15</v>
      </c>
      <c r="C756" s="10">
        <v>45362</v>
      </c>
      <c r="D756" s="1" t="s">
        <v>1586</v>
      </c>
      <c r="E756" s="1" t="s">
        <v>1585</v>
      </c>
      <c r="F756" s="1" t="s">
        <v>1584</v>
      </c>
      <c r="G756" s="1" t="s">
        <v>12</v>
      </c>
      <c r="H756" s="1" t="s">
        <v>11</v>
      </c>
      <c r="I756" s="1" t="s">
        <v>50</v>
      </c>
      <c r="J756" s="1" t="s">
        <v>9</v>
      </c>
      <c r="K756" s="1" t="s">
        <v>30</v>
      </c>
      <c r="L756" s="1" t="s">
        <v>67</v>
      </c>
      <c r="M756" s="1" t="s">
        <v>66</v>
      </c>
      <c r="N756" s="8">
        <v>290.88</v>
      </c>
      <c r="O756" s="1" t="s">
        <v>2</v>
      </c>
      <c r="P756" s="8">
        <v>290.88</v>
      </c>
      <c r="Q756" s="8">
        <v>0</v>
      </c>
      <c r="R756" s="1" t="s">
        <v>43</v>
      </c>
      <c r="S756" s="7">
        <v>3056.85</v>
      </c>
    </row>
    <row r="757" spans="1:19" x14ac:dyDescent="0.2">
      <c r="A757" s="1" t="s">
        <v>1587</v>
      </c>
      <c r="B757" s="1" t="s">
        <v>15</v>
      </c>
      <c r="C757" s="10">
        <v>45362</v>
      </c>
      <c r="D757" s="1" t="s">
        <v>1586</v>
      </c>
      <c r="E757" s="1" t="s">
        <v>1585</v>
      </c>
      <c r="F757" s="1" t="s">
        <v>1584</v>
      </c>
      <c r="G757" s="1" t="s">
        <v>12</v>
      </c>
      <c r="H757" s="1" t="s">
        <v>11</v>
      </c>
      <c r="I757" s="1" t="s">
        <v>50</v>
      </c>
      <c r="J757" s="1" t="s">
        <v>9</v>
      </c>
      <c r="K757" s="1" t="s">
        <v>30</v>
      </c>
      <c r="L757" s="1" t="s">
        <v>623</v>
      </c>
      <c r="M757" s="1" t="s">
        <v>622</v>
      </c>
      <c r="N757" s="8">
        <v>290.88</v>
      </c>
      <c r="O757" s="1" t="s">
        <v>2</v>
      </c>
      <c r="P757" s="8">
        <v>290.88</v>
      </c>
      <c r="Q757" s="8">
        <v>0</v>
      </c>
      <c r="R757" s="1" t="s">
        <v>43</v>
      </c>
      <c r="S757" s="7">
        <v>3056.85</v>
      </c>
    </row>
    <row r="758" spans="1:19" x14ac:dyDescent="0.2">
      <c r="A758" s="1" t="s">
        <v>1587</v>
      </c>
      <c r="B758" s="1" t="s">
        <v>15</v>
      </c>
      <c r="C758" s="10">
        <v>45362</v>
      </c>
      <c r="D758" s="1" t="s">
        <v>1586</v>
      </c>
      <c r="E758" s="1" t="s">
        <v>1585</v>
      </c>
      <c r="F758" s="1" t="s">
        <v>1584</v>
      </c>
      <c r="G758" s="1" t="s">
        <v>12</v>
      </c>
      <c r="H758" s="1" t="s">
        <v>11</v>
      </c>
      <c r="I758" s="1" t="s">
        <v>50</v>
      </c>
      <c r="J758" s="1" t="s">
        <v>9</v>
      </c>
      <c r="K758" s="1" t="s">
        <v>30</v>
      </c>
      <c r="L758" s="1" t="s">
        <v>69</v>
      </c>
      <c r="M758" s="1" t="s">
        <v>68</v>
      </c>
      <c r="N758" s="8">
        <v>290.88</v>
      </c>
      <c r="O758" s="1" t="s">
        <v>2</v>
      </c>
      <c r="P758" s="8">
        <v>290.88</v>
      </c>
      <c r="Q758" s="8">
        <v>0</v>
      </c>
      <c r="R758" s="1" t="s">
        <v>43</v>
      </c>
      <c r="S758" s="7">
        <v>3330.14</v>
      </c>
    </row>
    <row r="759" spans="1:19" x14ac:dyDescent="0.2">
      <c r="A759" s="1" t="s">
        <v>1587</v>
      </c>
      <c r="B759" s="1" t="s">
        <v>15</v>
      </c>
      <c r="C759" s="10">
        <v>45362</v>
      </c>
      <c r="D759" s="1" t="s">
        <v>1586</v>
      </c>
      <c r="E759" s="1" t="s">
        <v>1585</v>
      </c>
      <c r="F759" s="1" t="s">
        <v>1584</v>
      </c>
      <c r="G759" s="1" t="s">
        <v>12</v>
      </c>
      <c r="H759" s="1" t="s">
        <v>11</v>
      </c>
      <c r="I759" s="1" t="s">
        <v>50</v>
      </c>
      <c r="J759" s="1" t="s">
        <v>9</v>
      </c>
      <c r="K759" s="1" t="s">
        <v>30</v>
      </c>
      <c r="L759" s="1" t="s">
        <v>621</v>
      </c>
      <c r="M759" s="1" t="s">
        <v>620</v>
      </c>
      <c r="N759" s="8">
        <v>193.92</v>
      </c>
      <c r="O759" s="1" t="s">
        <v>2</v>
      </c>
      <c r="P759" s="8">
        <v>193.92</v>
      </c>
      <c r="Q759" s="8">
        <v>0</v>
      </c>
      <c r="R759" s="1" t="s">
        <v>43</v>
      </c>
      <c r="S759" s="7">
        <v>3056.85</v>
      </c>
    </row>
    <row r="760" spans="1:19" x14ac:dyDescent="0.2">
      <c r="A760" s="1" t="s">
        <v>1583</v>
      </c>
      <c r="B760" s="1" t="s">
        <v>15</v>
      </c>
      <c r="C760" s="10">
        <v>45362</v>
      </c>
      <c r="D760" s="1" t="s">
        <v>1582</v>
      </c>
      <c r="E760" s="1" t="s">
        <v>1581</v>
      </c>
      <c r="F760" s="1" t="s">
        <v>1580</v>
      </c>
      <c r="G760" s="1" t="s">
        <v>12</v>
      </c>
      <c r="H760" s="1" t="s">
        <v>11</v>
      </c>
      <c r="I760" s="1" t="s">
        <v>50</v>
      </c>
      <c r="J760" s="1" t="s">
        <v>9</v>
      </c>
      <c r="K760" s="1" t="s">
        <v>30</v>
      </c>
      <c r="L760" s="1" t="s">
        <v>223</v>
      </c>
      <c r="M760" s="1" t="s">
        <v>222</v>
      </c>
      <c r="N760" s="8">
        <v>193.92</v>
      </c>
      <c r="O760" s="1" t="s">
        <v>2</v>
      </c>
      <c r="P760" s="8">
        <v>0</v>
      </c>
      <c r="Q760" s="8">
        <v>193.92</v>
      </c>
      <c r="R760" s="1" t="s">
        <v>93</v>
      </c>
      <c r="S760" s="7">
        <v>3366.74</v>
      </c>
    </row>
    <row r="761" spans="1:19" x14ac:dyDescent="0.2">
      <c r="A761" s="1" t="s">
        <v>1583</v>
      </c>
      <c r="B761" s="1" t="s">
        <v>15</v>
      </c>
      <c r="C761" s="10">
        <v>45362</v>
      </c>
      <c r="D761" s="1" t="s">
        <v>1582</v>
      </c>
      <c r="E761" s="1" t="s">
        <v>1581</v>
      </c>
      <c r="F761" s="1" t="s">
        <v>1580</v>
      </c>
      <c r="G761" s="1" t="s">
        <v>12</v>
      </c>
      <c r="H761" s="1" t="s">
        <v>11</v>
      </c>
      <c r="I761" s="1" t="s">
        <v>50</v>
      </c>
      <c r="J761" s="1" t="s">
        <v>9</v>
      </c>
      <c r="K761" s="1" t="s">
        <v>30</v>
      </c>
      <c r="L761" s="1" t="s">
        <v>112</v>
      </c>
      <c r="M761" s="1" t="s">
        <v>111</v>
      </c>
      <c r="N761" s="8">
        <v>193.92</v>
      </c>
      <c r="O761" s="1" t="s">
        <v>2</v>
      </c>
      <c r="P761" s="8">
        <v>193.92</v>
      </c>
      <c r="Q761" s="8">
        <v>0</v>
      </c>
      <c r="R761" s="1" t="s">
        <v>93</v>
      </c>
      <c r="S761" s="7">
        <v>3366.74</v>
      </c>
    </row>
    <row r="762" spans="1:19" x14ac:dyDescent="0.2">
      <c r="A762" s="1" t="s">
        <v>1583</v>
      </c>
      <c r="B762" s="1" t="s">
        <v>15</v>
      </c>
      <c r="C762" s="10">
        <v>45362</v>
      </c>
      <c r="D762" s="1" t="s">
        <v>1582</v>
      </c>
      <c r="E762" s="1" t="s">
        <v>1581</v>
      </c>
      <c r="F762" s="1" t="s">
        <v>1580</v>
      </c>
      <c r="G762" s="1" t="s">
        <v>12</v>
      </c>
      <c r="H762" s="1" t="s">
        <v>11</v>
      </c>
      <c r="I762" s="1" t="s">
        <v>50</v>
      </c>
      <c r="J762" s="1" t="s">
        <v>9</v>
      </c>
      <c r="K762" s="1" t="s">
        <v>30</v>
      </c>
      <c r="L762" s="1" t="s">
        <v>623</v>
      </c>
      <c r="M762" s="1" t="s">
        <v>622</v>
      </c>
      <c r="N762" s="8">
        <v>193.92</v>
      </c>
      <c r="O762" s="1" t="s">
        <v>2</v>
      </c>
      <c r="P762" s="8">
        <v>193.92</v>
      </c>
      <c r="Q762" s="8">
        <v>0</v>
      </c>
      <c r="R762" s="1" t="s">
        <v>93</v>
      </c>
      <c r="S762" s="7">
        <v>3366.74</v>
      </c>
    </row>
    <row r="763" spans="1:19" x14ac:dyDescent="0.2">
      <c r="A763" s="1" t="s">
        <v>1583</v>
      </c>
      <c r="B763" s="1" t="s">
        <v>15</v>
      </c>
      <c r="C763" s="10">
        <v>45362</v>
      </c>
      <c r="D763" s="1" t="s">
        <v>1582</v>
      </c>
      <c r="E763" s="1" t="s">
        <v>1581</v>
      </c>
      <c r="F763" s="1" t="s">
        <v>1580</v>
      </c>
      <c r="G763" s="1" t="s">
        <v>12</v>
      </c>
      <c r="H763" s="1" t="s">
        <v>11</v>
      </c>
      <c r="I763" s="1" t="s">
        <v>50</v>
      </c>
      <c r="J763" s="1" t="s">
        <v>9</v>
      </c>
      <c r="K763" s="1" t="s">
        <v>30</v>
      </c>
      <c r="L763" s="1" t="s">
        <v>625</v>
      </c>
      <c r="M763" s="1" t="s">
        <v>624</v>
      </c>
      <c r="N763" s="8">
        <v>193.92</v>
      </c>
      <c r="O763" s="1" t="s">
        <v>2</v>
      </c>
      <c r="P763" s="8">
        <v>193.92</v>
      </c>
      <c r="Q763" s="8">
        <v>0</v>
      </c>
      <c r="R763" s="1" t="s">
        <v>93</v>
      </c>
      <c r="S763" s="7">
        <v>3366.74</v>
      </c>
    </row>
    <row r="764" spans="1:19" x14ac:dyDescent="0.2">
      <c r="A764" s="1" t="s">
        <v>1579</v>
      </c>
      <c r="B764" s="1" t="s">
        <v>15</v>
      </c>
      <c r="C764" s="10">
        <v>45362</v>
      </c>
      <c r="D764" s="1" t="s">
        <v>1578</v>
      </c>
      <c r="E764" s="1" t="s">
        <v>1577</v>
      </c>
      <c r="F764" s="1" t="s">
        <v>1576</v>
      </c>
      <c r="G764" s="1" t="s">
        <v>12</v>
      </c>
      <c r="H764" s="1" t="s">
        <v>11</v>
      </c>
      <c r="I764" s="1" t="s">
        <v>50</v>
      </c>
      <c r="J764" s="1" t="s">
        <v>9</v>
      </c>
      <c r="K764" s="1" t="s">
        <v>30</v>
      </c>
      <c r="L764" s="1" t="s">
        <v>223</v>
      </c>
      <c r="M764" s="1" t="s">
        <v>222</v>
      </c>
      <c r="N764" s="8">
        <v>387.84</v>
      </c>
      <c r="O764" s="1" t="s">
        <v>2</v>
      </c>
      <c r="P764" s="8">
        <v>0</v>
      </c>
      <c r="Q764" s="8">
        <v>387.84</v>
      </c>
      <c r="R764" s="1" t="s">
        <v>93</v>
      </c>
      <c r="S764" s="7">
        <v>3366.74</v>
      </c>
    </row>
    <row r="765" spans="1:19" x14ac:dyDescent="0.2">
      <c r="A765" s="1" t="s">
        <v>1575</v>
      </c>
      <c r="B765" s="1" t="s">
        <v>42</v>
      </c>
      <c r="C765" s="10">
        <v>45362</v>
      </c>
      <c r="D765" s="1" t="s">
        <v>192</v>
      </c>
      <c r="E765" s="1" t="s">
        <v>191</v>
      </c>
      <c r="F765" s="1" t="s">
        <v>1564</v>
      </c>
      <c r="G765" s="1" t="s">
        <v>39</v>
      </c>
      <c r="H765" s="1" t="s">
        <v>38</v>
      </c>
      <c r="I765" s="1" t="s">
        <v>50</v>
      </c>
      <c r="J765" s="1" t="s">
        <v>37</v>
      </c>
      <c r="K765" s="1" t="s">
        <v>36</v>
      </c>
      <c r="L765" s="1" t="s">
        <v>88</v>
      </c>
      <c r="M765" s="1" t="s">
        <v>87</v>
      </c>
      <c r="N765" s="9">
        <v>6336</v>
      </c>
      <c r="O765" s="1" t="s">
        <v>4</v>
      </c>
      <c r="P765" s="8">
        <v>6336</v>
      </c>
      <c r="Q765" s="8">
        <v>0</v>
      </c>
      <c r="R765" s="1" t="s">
        <v>144</v>
      </c>
      <c r="S765" s="7">
        <v>224.73</v>
      </c>
    </row>
    <row r="766" spans="1:19" x14ac:dyDescent="0.2">
      <c r="A766" s="1" t="s">
        <v>1575</v>
      </c>
      <c r="B766" s="1" t="s">
        <v>42</v>
      </c>
      <c r="C766" s="10">
        <v>45362</v>
      </c>
      <c r="D766" s="1" t="s">
        <v>192</v>
      </c>
      <c r="E766" s="1" t="s">
        <v>191</v>
      </c>
      <c r="F766" s="1" t="s">
        <v>1564</v>
      </c>
      <c r="G766" s="1" t="s">
        <v>39</v>
      </c>
      <c r="H766" s="1" t="s">
        <v>38</v>
      </c>
      <c r="I766" s="1" t="s">
        <v>50</v>
      </c>
      <c r="J766" s="1" t="s">
        <v>37</v>
      </c>
      <c r="K766" s="1" t="s">
        <v>36</v>
      </c>
      <c r="L766" s="1" t="s">
        <v>88</v>
      </c>
      <c r="M766" s="1" t="s">
        <v>87</v>
      </c>
      <c r="N766" s="9">
        <v>6336</v>
      </c>
      <c r="O766" s="1" t="s">
        <v>4</v>
      </c>
      <c r="P766" s="8">
        <v>6336</v>
      </c>
      <c r="Q766" s="8">
        <v>0</v>
      </c>
      <c r="R766" s="1" t="s">
        <v>144</v>
      </c>
      <c r="S766" s="7">
        <v>224.73</v>
      </c>
    </row>
    <row r="767" spans="1:19" x14ac:dyDescent="0.2">
      <c r="A767" s="1" t="s">
        <v>1574</v>
      </c>
      <c r="B767" s="1" t="s">
        <v>42</v>
      </c>
      <c r="C767" s="10">
        <v>45362</v>
      </c>
      <c r="D767" s="1" t="s">
        <v>192</v>
      </c>
      <c r="E767" s="1" t="s">
        <v>191</v>
      </c>
      <c r="F767" s="1" t="s">
        <v>1564</v>
      </c>
      <c r="G767" s="1" t="s">
        <v>39</v>
      </c>
      <c r="H767" s="1" t="s">
        <v>38</v>
      </c>
      <c r="I767" s="1" t="s">
        <v>50</v>
      </c>
      <c r="J767" s="1" t="s">
        <v>37</v>
      </c>
      <c r="K767" s="1" t="s">
        <v>36</v>
      </c>
      <c r="L767" s="1" t="s">
        <v>35</v>
      </c>
      <c r="M767" s="1" t="s">
        <v>34</v>
      </c>
      <c r="N767" s="9">
        <v>3168</v>
      </c>
      <c r="O767" s="1" t="s">
        <v>4</v>
      </c>
      <c r="P767" s="8">
        <v>3168</v>
      </c>
      <c r="Q767" s="8">
        <v>0</v>
      </c>
      <c r="R767" s="1" t="s">
        <v>144</v>
      </c>
      <c r="S767" s="7">
        <v>228.07</v>
      </c>
    </row>
    <row r="768" spans="1:19" x14ac:dyDescent="0.2">
      <c r="A768" s="1" t="s">
        <v>1574</v>
      </c>
      <c r="B768" s="1" t="s">
        <v>42</v>
      </c>
      <c r="C768" s="10">
        <v>45362</v>
      </c>
      <c r="D768" s="1" t="s">
        <v>192</v>
      </c>
      <c r="E768" s="1" t="s">
        <v>191</v>
      </c>
      <c r="F768" s="1" t="s">
        <v>1564</v>
      </c>
      <c r="G768" s="1" t="s">
        <v>39</v>
      </c>
      <c r="H768" s="1" t="s">
        <v>38</v>
      </c>
      <c r="I768" s="1" t="s">
        <v>50</v>
      </c>
      <c r="J768" s="1" t="s">
        <v>37</v>
      </c>
      <c r="K768" s="1" t="s">
        <v>36</v>
      </c>
      <c r="L768" s="1" t="s">
        <v>86</v>
      </c>
      <c r="M768" s="1" t="s">
        <v>85</v>
      </c>
      <c r="N768" s="9">
        <v>2772</v>
      </c>
      <c r="O768" s="1" t="s">
        <v>4</v>
      </c>
      <c r="P768" s="8">
        <v>2772</v>
      </c>
      <c r="Q768" s="8">
        <v>0</v>
      </c>
      <c r="R768" s="1" t="s">
        <v>144</v>
      </c>
      <c r="S768" s="7">
        <v>190.83</v>
      </c>
    </row>
    <row r="769" spans="1:19" x14ac:dyDescent="0.2">
      <c r="A769" s="1" t="s">
        <v>1574</v>
      </c>
      <c r="B769" s="1" t="s">
        <v>42</v>
      </c>
      <c r="C769" s="10">
        <v>45362</v>
      </c>
      <c r="D769" s="1" t="s">
        <v>192</v>
      </c>
      <c r="E769" s="1" t="s">
        <v>191</v>
      </c>
      <c r="F769" s="1" t="s">
        <v>1564</v>
      </c>
      <c r="G769" s="1" t="s">
        <v>39</v>
      </c>
      <c r="H769" s="1" t="s">
        <v>38</v>
      </c>
      <c r="I769" s="1" t="s">
        <v>50</v>
      </c>
      <c r="J769" s="1" t="s">
        <v>37</v>
      </c>
      <c r="K769" s="1" t="s">
        <v>36</v>
      </c>
      <c r="L769" s="1" t="s">
        <v>207</v>
      </c>
      <c r="M769" s="1" t="s">
        <v>206</v>
      </c>
      <c r="N769" s="9">
        <v>720</v>
      </c>
      <c r="O769" s="1" t="s">
        <v>4</v>
      </c>
      <c r="P769" s="8">
        <v>720</v>
      </c>
      <c r="Q769" s="8">
        <v>0</v>
      </c>
      <c r="R769" s="1" t="s">
        <v>144</v>
      </c>
      <c r="S769" s="7">
        <v>347.99</v>
      </c>
    </row>
    <row r="770" spans="1:19" x14ac:dyDescent="0.2">
      <c r="A770" s="1" t="s">
        <v>1573</v>
      </c>
      <c r="B770" s="1" t="s">
        <v>42</v>
      </c>
      <c r="C770" s="10">
        <v>45362</v>
      </c>
      <c r="D770" s="1" t="s">
        <v>41</v>
      </c>
      <c r="E770" s="1" t="s">
        <v>40</v>
      </c>
      <c r="F770" s="1" t="s">
        <v>1572</v>
      </c>
      <c r="G770" s="1" t="s">
        <v>39</v>
      </c>
      <c r="H770" s="1" t="s">
        <v>38</v>
      </c>
      <c r="I770" s="1" t="s">
        <v>50</v>
      </c>
      <c r="J770" s="1" t="s">
        <v>37</v>
      </c>
      <c r="K770" s="1" t="s">
        <v>36</v>
      </c>
      <c r="L770" s="1" t="s">
        <v>35</v>
      </c>
      <c r="M770" s="1" t="s">
        <v>34</v>
      </c>
      <c r="N770" s="9">
        <v>6624</v>
      </c>
      <c r="O770" s="1" t="s">
        <v>4</v>
      </c>
      <c r="P770" s="8">
        <v>6624</v>
      </c>
      <c r="Q770" s="8">
        <v>0</v>
      </c>
      <c r="R770" s="1" t="s">
        <v>33</v>
      </c>
      <c r="S770" s="7">
        <v>116.04</v>
      </c>
    </row>
    <row r="771" spans="1:19" x14ac:dyDescent="0.2">
      <c r="A771" s="1" t="s">
        <v>1571</v>
      </c>
      <c r="B771" s="1" t="s">
        <v>42</v>
      </c>
      <c r="C771" s="10">
        <v>45362</v>
      </c>
      <c r="D771" s="1" t="s">
        <v>41</v>
      </c>
      <c r="E771" s="1" t="s">
        <v>40</v>
      </c>
      <c r="F771" s="1" t="s">
        <v>1570</v>
      </c>
      <c r="G771" s="1" t="s">
        <v>39</v>
      </c>
      <c r="H771" s="1" t="s">
        <v>38</v>
      </c>
      <c r="I771" s="1" t="s">
        <v>50</v>
      </c>
      <c r="J771" s="1" t="s">
        <v>37</v>
      </c>
      <c r="K771" s="1" t="s">
        <v>36</v>
      </c>
      <c r="L771" s="1" t="s">
        <v>75</v>
      </c>
      <c r="M771" s="1" t="s">
        <v>74</v>
      </c>
      <c r="N771" s="9">
        <v>3960</v>
      </c>
      <c r="O771" s="1" t="s">
        <v>4</v>
      </c>
      <c r="P771" s="8">
        <v>3960</v>
      </c>
      <c r="Q771" s="8">
        <v>0</v>
      </c>
      <c r="R771" s="1" t="s">
        <v>33</v>
      </c>
      <c r="S771" s="7">
        <v>224.01</v>
      </c>
    </row>
    <row r="772" spans="1:19" x14ac:dyDescent="0.2">
      <c r="A772" s="1" t="s">
        <v>1569</v>
      </c>
      <c r="B772" s="1" t="s">
        <v>15</v>
      </c>
      <c r="C772" s="10">
        <v>45363</v>
      </c>
      <c r="D772" s="1" t="s">
        <v>1568</v>
      </c>
      <c r="E772" s="1" t="s">
        <v>1567</v>
      </c>
      <c r="F772" s="1" t="s">
        <v>1566</v>
      </c>
      <c r="G772" s="1" t="s">
        <v>12</v>
      </c>
      <c r="H772" s="1" t="s">
        <v>11</v>
      </c>
      <c r="I772" s="1" t="s">
        <v>50</v>
      </c>
      <c r="J772" s="1" t="s">
        <v>9</v>
      </c>
      <c r="K772" s="1" t="s">
        <v>30</v>
      </c>
      <c r="L772" s="1" t="s">
        <v>69</v>
      </c>
      <c r="M772" s="1" t="s">
        <v>68</v>
      </c>
      <c r="N772" s="8">
        <v>387.84</v>
      </c>
      <c r="O772" s="1" t="s">
        <v>2</v>
      </c>
      <c r="P772" s="8">
        <v>387.84</v>
      </c>
      <c r="Q772" s="8">
        <v>0</v>
      </c>
      <c r="R772" s="1" t="s">
        <v>33</v>
      </c>
      <c r="S772" s="7">
        <v>3478.78</v>
      </c>
    </row>
    <row r="773" spans="1:19" x14ac:dyDescent="0.2">
      <c r="A773" s="1" t="s">
        <v>1569</v>
      </c>
      <c r="B773" s="1" t="s">
        <v>15</v>
      </c>
      <c r="C773" s="10">
        <v>45363</v>
      </c>
      <c r="D773" s="1" t="s">
        <v>1568</v>
      </c>
      <c r="E773" s="1" t="s">
        <v>1567</v>
      </c>
      <c r="F773" s="1" t="s">
        <v>1566</v>
      </c>
      <c r="G773" s="1" t="s">
        <v>12</v>
      </c>
      <c r="H773" s="1" t="s">
        <v>11</v>
      </c>
      <c r="I773" s="1" t="s">
        <v>50</v>
      </c>
      <c r="J773" s="1" t="s">
        <v>9</v>
      </c>
      <c r="K773" s="1" t="s">
        <v>30</v>
      </c>
      <c r="L773" s="1" t="s">
        <v>29</v>
      </c>
      <c r="M773" s="1" t="s">
        <v>28</v>
      </c>
      <c r="N773" s="8">
        <v>484.8</v>
      </c>
      <c r="O773" s="1" t="s">
        <v>2</v>
      </c>
      <c r="P773" s="8">
        <v>484.8</v>
      </c>
      <c r="Q773" s="8">
        <v>0</v>
      </c>
      <c r="R773" s="1" t="s">
        <v>33</v>
      </c>
      <c r="S773" s="7">
        <v>3191.11</v>
      </c>
    </row>
    <row r="774" spans="1:19" x14ac:dyDescent="0.2">
      <c r="A774" s="1" t="s">
        <v>1569</v>
      </c>
      <c r="B774" s="1" t="s">
        <v>15</v>
      </c>
      <c r="C774" s="10">
        <v>45363</v>
      </c>
      <c r="D774" s="1" t="s">
        <v>1568</v>
      </c>
      <c r="E774" s="1" t="s">
        <v>1567</v>
      </c>
      <c r="F774" s="1" t="s">
        <v>1566</v>
      </c>
      <c r="G774" s="1" t="s">
        <v>12</v>
      </c>
      <c r="H774" s="1" t="s">
        <v>11</v>
      </c>
      <c r="I774" s="1" t="s">
        <v>50</v>
      </c>
      <c r="J774" s="1" t="s">
        <v>9</v>
      </c>
      <c r="K774" s="1" t="s">
        <v>30</v>
      </c>
      <c r="L774" s="1" t="s">
        <v>727</v>
      </c>
      <c r="M774" s="1" t="s">
        <v>726</v>
      </c>
      <c r="N774" s="8">
        <v>399.36</v>
      </c>
      <c r="O774" s="1" t="s">
        <v>2</v>
      </c>
      <c r="P774" s="8">
        <v>0</v>
      </c>
      <c r="Q774" s="8">
        <v>399.36</v>
      </c>
      <c r="R774" s="1" t="s">
        <v>33</v>
      </c>
      <c r="S774" s="7">
        <v>4377.24</v>
      </c>
    </row>
    <row r="775" spans="1:19" x14ac:dyDescent="0.2">
      <c r="A775" s="1" t="s">
        <v>1565</v>
      </c>
      <c r="B775" s="1" t="s">
        <v>42</v>
      </c>
      <c r="C775" s="10">
        <v>45363</v>
      </c>
      <c r="D775" s="1" t="s">
        <v>540</v>
      </c>
      <c r="E775" s="1" t="s">
        <v>539</v>
      </c>
      <c r="F775" s="1" t="s">
        <v>1564</v>
      </c>
      <c r="G775" s="1" t="s">
        <v>39</v>
      </c>
      <c r="H775" s="1" t="s">
        <v>38</v>
      </c>
      <c r="I775" s="1" t="s">
        <v>0</v>
      </c>
      <c r="J775" s="1" t="s">
        <v>37</v>
      </c>
      <c r="K775" s="1" t="s">
        <v>36</v>
      </c>
      <c r="L775" s="1" t="s">
        <v>35</v>
      </c>
      <c r="M775" s="1" t="s">
        <v>34</v>
      </c>
      <c r="N775" s="9">
        <v>6336</v>
      </c>
      <c r="O775" s="1" t="s">
        <v>4</v>
      </c>
      <c r="P775" s="8">
        <v>6336</v>
      </c>
      <c r="Q775" s="8">
        <v>0</v>
      </c>
      <c r="R775" s="1" t="s">
        <v>125</v>
      </c>
      <c r="S775" s="7">
        <v>222.7</v>
      </c>
    </row>
    <row r="776" spans="1:19" x14ac:dyDescent="0.2">
      <c r="A776" s="1" t="s">
        <v>1563</v>
      </c>
      <c r="B776" s="1" t="s">
        <v>42</v>
      </c>
      <c r="C776" s="10">
        <v>45363</v>
      </c>
      <c r="D776" s="1" t="s">
        <v>1562</v>
      </c>
      <c r="E776" s="1" t="s">
        <v>1561</v>
      </c>
      <c r="F776" s="1" t="s">
        <v>1427</v>
      </c>
      <c r="G776" s="1" t="s">
        <v>39</v>
      </c>
      <c r="H776" s="1" t="s">
        <v>38</v>
      </c>
      <c r="I776" s="1" t="s">
        <v>50</v>
      </c>
      <c r="J776" s="1" t="s">
        <v>37</v>
      </c>
      <c r="K776" s="1" t="s">
        <v>36</v>
      </c>
      <c r="L776" s="1" t="s">
        <v>77</v>
      </c>
      <c r="M776" s="1" t="s">
        <v>76</v>
      </c>
      <c r="N776" s="9">
        <v>4536</v>
      </c>
      <c r="O776" s="1" t="s">
        <v>4</v>
      </c>
      <c r="P776" s="8">
        <v>4536</v>
      </c>
      <c r="Q776" s="8">
        <v>0</v>
      </c>
      <c r="R776" s="1" t="s">
        <v>5</v>
      </c>
      <c r="S776" s="7">
        <v>419.42</v>
      </c>
    </row>
    <row r="777" spans="1:19" x14ac:dyDescent="0.2">
      <c r="A777" s="1" t="s">
        <v>1560</v>
      </c>
      <c r="B777" s="1" t="s">
        <v>42</v>
      </c>
      <c r="C777" s="10">
        <v>45363</v>
      </c>
      <c r="D777" s="1" t="s">
        <v>41</v>
      </c>
      <c r="E777" s="1" t="s">
        <v>40</v>
      </c>
      <c r="F777" s="1" t="s">
        <v>1559</v>
      </c>
      <c r="G777" s="1" t="s">
        <v>39</v>
      </c>
      <c r="H777" s="1" t="s">
        <v>38</v>
      </c>
      <c r="I777" s="1" t="s">
        <v>50</v>
      </c>
      <c r="J777" s="1" t="s">
        <v>37</v>
      </c>
      <c r="K777" s="1" t="s">
        <v>36</v>
      </c>
      <c r="L777" s="1" t="s">
        <v>35</v>
      </c>
      <c r="M777" s="1" t="s">
        <v>34</v>
      </c>
      <c r="N777" s="9">
        <v>5040</v>
      </c>
      <c r="O777" s="1" t="s">
        <v>4</v>
      </c>
      <c r="P777" s="8">
        <v>5040</v>
      </c>
      <c r="Q777" s="8">
        <v>0</v>
      </c>
      <c r="R777" s="1" t="s">
        <v>33</v>
      </c>
      <c r="S777" s="7">
        <v>116.04</v>
      </c>
    </row>
    <row r="778" spans="1:19" x14ac:dyDescent="0.2">
      <c r="A778" s="1" t="s">
        <v>1560</v>
      </c>
      <c r="B778" s="1" t="s">
        <v>42</v>
      </c>
      <c r="C778" s="10">
        <v>45363</v>
      </c>
      <c r="D778" s="1" t="s">
        <v>41</v>
      </c>
      <c r="E778" s="1" t="s">
        <v>40</v>
      </c>
      <c r="F778" s="1" t="s">
        <v>1559</v>
      </c>
      <c r="G778" s="1" t="s">
        <v>39</v>
      </c>
      <c r="H778" s="1" t="s">
        <v>38</v>
      </c>
      <c r="I778" s="1" t="s">
        <v>50</v>
      </c>
      <c r="J778" s="1" t="s">
        <v>37</v>
      </c>
      <c r="K778" s="1" t="s">
        <v>36</v>
      </c>
      <c r="L778" s="1" t="s">
        <v>86</v>
      </c>
      <c r="M778" s="1" t="s">
        <v>85</v>
      </c>
      <c r="N778" s="9">
        <v>2376</v>
      </c>
      <c r="O778" s="1" t="s">
        <v>4</v>
      </c>
      <c r="P778" s="8">
        <v>2376</v>
      </c>
      <c r="Q778" s="8">
        <v>0</v>
      </c>
      <c r="R778" s="1" t="s">
        <v>33</v>
      </c>
      <c r="S778" s="7">
        <v>97.09</v>
      </c>
    </row>
    <row r="779" spans="1:19" x14ac:dyDescent="0.2">
      <c r="A779" s="1" t="s">
        <v>1560</v>
      </c>
      <c r="B779" s="1" t="s">
        <v>42</v>
      </c>
      <c r="C779" s="10">
        <v>45363</v>
      </c>
      <c r="D779" s="1" t="s">
        <v>41</v>
      </c>
      <c r="E779" s="1" t="s">
        <v>40</v>
      </c>
      <c r="F779" s="1" t="s">
        <v>1559</v>
      </c>
      <c r="G779" s="1" t="s">
        <v>39</v>
      </c>
      <c r="H779" s="1" t="s">
        <v>38</v>
      </c>
      <c r="I779" s="1" t="s">
        <v>50</v>
      </c>
      <c r="J779" s="1" t="s">
        <v>37</v>
      </c>
      <c r="K779" s="1" t="s">
        <v>36</v>
      </c>
      <c r="L779" s="1" t="s">
        <v>207</v>
      </c>
      <c r="M779" s="1" t="s">
        <v>206</v>
      </c>
      <c r="N779" s="9">
        <v>270</v>
      </c>
      <c r="O779" s="1" t="s">
        <v>4</v>
      </c>
      <c r="P779" s="8">
        <v>270</v>
      </c>
      <c r="Q779" s="8">
        <v>0</v>
      </c>
      <c r="R779" s="1" t="s">
        <v>33</v>
      </c>
      <c r="S779" s="7">
        <v>177.05</v>
      </c>
    </row>
    <row r="780" spans="1:19" x14ac:dyDescent="0.2">
      <c r="A780" s="1" t="s">
        <v>1560</v>
      </c>
      <c r="B780" s="1" t="s">
        <v>42</v>
      </c>
      <c r="C780" s="10">
        <v>45363</v>
      </c>
      <c r="D780" s="1" t="s">
        <v>41</v>
      </c>
      <c r="E780" s="1" t="s">
        <v>40</v>
      </c>
      <c r="F780" s="1" t="s">
        <v>1559</v>
      </c>
      <c r="G780" s="1" t="s">
        <v>39</v>
      </c>
      <c r="H780" s="1" t="s">
        <v>38</v>
      </c>
      <c r="I780" s="1" t="s">
        <v>50</v>
      </c>
      <c r="J780" s="1" t="s">
        <v>37</v>
      </c>
      <c r="K780" s="1" t="s">
        <v>36</v>
      </c>
      <c r="L780" s="1" t="s">
        <v>75</v>
      </c>
      <c r="M780" s="1" t="s">
        <v>74</v>
      </c>
      <c r="N780" s="9">
        <v>180</v>
      </c>
      <c r="O780" s="1" t="s">
        <v>4</v>
      </c>
      <c r="P780" s="8">
        <v>180</v>
      </c>
      <c r="Q780" s="8">
        <v>0</v>
      </c>
      <c r="R780" s="1" t="s">
        <v>33</v>
      </c>
      <c r="S780" s="7">
        <v>224.01</v>
      </c>
    </row>
    <row r="781" spans="1:19" x14ac:dyDescent="0.2">
      <c r="A781" s="1" t="s">
        <v>1560</v>
      </c>
      <c r="B781" s="1" t="s">
        <v>42</v>
      </c>
      <c r="C781" s="10">
        <v>45363</v>
      </c>
      <c r="D781" s="1" t="s">
        <v>41</v>
      </c>
      <c r="E781" s="1" t="s">
        <v>40</v>
      </c>
      <c r="F781" s="1" t="s">
        <v>1559</v>
      </c>
      <c r="G781" s="1" t="s">
        <v>39</v>
      </c>
      <c r="H781" s="1" t="s">
        <v>38</v>
      </c>
      <c r="I781" s="1" t="s">
        <v>50</v>
      </c>
      <c r="J781" s="1" t="s">
        <v>37</v>
      </c>
      <c r="K781" s="1" t="s">
        <v>36</v>
      </c>
      <c r="L781" s="1" t="s">
        <v>77</v>
      </c>
      <c r="M781" s="1" t="s">
        <v>76</v>
      </c>
      <c r="N781" s="9">
        <v>252</v>
      </c>
      <c r="O781" s="1" t="s">
        <v>4</v>
      </c>
      <c r="P781" s="8">
        <v>252</v>
      </c>
      <c r="Q781" s="8">
        <v>0</v>
      </c>
      <c r="R781" s="1" t="s">
        <v>33</v>
      </c>
      <c r="S781" s="7">
        <v>183.22</v>
      </c>
    </row>
    <row r="782" spans="1:19" x14ac:dyDescent="0.2">
      <c r="A782" s="1" t="s">
        <v>1558</v>
      </c>
      <c r="B782" s="1" t="s">
        <v>42</v>
      </c>
      <c r="C782" s="10">
        <v>45363</v>
      </c>
      <c r="D782" s="1" t="s">
        <v>190</v>
      </c>
      <c r="E782" s="1" t="s">
        <v>189</v>
      </c>
      <c r="F782" s="1" t="s">
        <v>1427</v>
      </c>
      <c r="G782" s="1" t="s">
        <v>39</v>
      </c>
      <c r="H782" s="1" t="s">
        <v>38</v>
      </c>
      <c r="I782" s="1" t="s">
        <v>0</v>
      </c>
      <c r="J782" s="1" t="s">
        <v>37</v>
      </c>
      <c r="K782" s="1" t="s">
        <v>36</v>
      </c>
      <c r="L782" s="1" t="s">
        <v>207</v>
      </c>
      <c r="M782" s="1" t="s">
        <v>206</v>
      </c>
      <c r="N782" s="9">
        <v>3960</v>
      </c>
      <c r="O782" s="1" t="s">
        <v>4</v>
      </c>
      <c r="P782" s="8">
        <v>3960</v>
      </c>
      <c r="Q782" s="8">
        <v>0</v>
      </c>
      <c r="R782" s="1" t="s">
        <v>125</v>
      </c>
      <c r="S782" s="7">
        <v>364.37</v>
      </c>
    </row>
    <row r="783" spans="1:19" x14ac:dyDescent="0.2">
      <c r="A783" s="1" t="s">
        <v>1557</v>
      </c>
      <c r="B783" s="1" t="s">
        <v>15</v>
      </c>
      <c r="C783" s="10">
        <v>45363</v>
      </c>
      <c r="D783" s="1" t="s">
        <v>1339</v>
      </c>
      <c r="E783" s="1" t="s">
        <v>1338</v>
      </c>
      <c r="F783" s="1" t="s">
        <v>1556</v>
      </c>
      <c r="G783" s="1" t="s">
        <v>12</v>
      </c>
      <c r="H783" s="1" t="s">
        <v>11</v>
      </c>
      <c r="I783" s="1" t="s">
        <v>10</v>
      </c>
      <c r="J783" s="1" t="s">
        <v>17</v>
      </c>
      <c r="K783" s="1" t="s">
        <v>16</v>
      </c>
      <c r="L783" s="1" t="s">
        <v>104</v>
      </c>
      <c r="M783" s="1" t="s">
        <v>103</v>
      </c>
      <c r="N783" s="9">
        <v>522</v>
      </c>
      <c r="O783" s="1" t="s">
        <v>2</v>
      </c>
      <c r="P783" s="8">
        <v>0</v>
      </c>
      <c r="Q783" s="8">
        <v>522</v>
      </c>
      <c r="R783" s="1" t="s">
        <v>80</v>
      </c>
      <c r="S783" s="7">
        <v>10906.85</v>
      </c>
    </row>
    <row r="784" spans="1:19" x14ac:dyDescent="0.2">
      <c r="A784" s="1" t="s">
        <v>1555</v>
      </c>
      <c r="B784" s="1" t="s">
        <v>15</v>
      </c>
      <c r="C784" s="10">
        <v>45363</v>
      </c>
      <c r="D784" s="1" t="s">
        <v>400</v>
      </c>
      <c r="E784" s="1" t="s">
        <v>399</v>
      </c>
      <c r="F784" s="1" t="s">
        <v>1490</v>
      </c>
      <c r="G784" s="1" t="s">
        <v>12</v>
      </c>
      <c r="H784" s="1" t="s">
        <v>11</v>
      </c>
      <c r="I784" s="1" t="s">
        <v>50</v>
      </c>
      <c r="J784" s="1" t="s">
        <v>17</v>
      </c>
      <c r="K784" s="1" t="s">
        <v>16</v>
      </c>
      <c r="L784" s="1" t="s">
        <v>397</v>
      </c>
      <c r="M784" s="1" t="s">
        <v>396</v>
      </c>
      <c r="N784" s="8">
        <v>8.86</v>
      </c>
      <c r="O784" s="1" t="s">
        <v>1</v>
      </c>
      <c r="P784" s="8">
        <v>8.86</v>
      </c>
      <c r="Q784" s="8">
        <v>0</v>
      </c>
      <c r="R784" s="1" t="s">
        <v>225</v>
      </c>
      <c r="S784" s="7">
        <v>143.83000000000001</v>
      </c>
    </row>
    <row r="785" spans="1:19" x14ac:dyDescent="0.2">
      <c r="A785" s="1" t="s">
        <v>1554</v>
      </c>
      <c r="B785" s="1" t="s">
        <v>15</v>
      </c>
      <c r="C785" s="10">
        <v>45363</v>
      </c>
      <c r="D785" s="1" t="s">
        <v>1553</v>
      </c>
      <c r="E785" s="1" t="s">
        <v>1552</v>
      </c>
      <c r="F785" s="1" t="s">
        <v>1430</v>
      </c>
      <c r="G785" s="1" t="s">
        <v>12</v>
      </c>
      <c r="H785" s="1" t="s">
        <v>11</v>
      </c>
      <c r="I785" s="1" t="s">
        <v>50</v>
      </c>
      <c r="J785" s="1" t="s">
        <v>9</v>
      </c>
      <c r="K785" s="1" t="s">
        <v>30</v>
      </c>
      <c r="L785" s="1" t="s">
        <v>727</v>
      </c>
      <c r="M785" s="1" t="s">
        <v>726</v>
      </c>
      <c r="N785" s="8">
        <v>299.52</v>
      </c>
      <c r="O785" s="1" t="s">
        <v>2</v>
      </c>
      <c r="P785" s="8">
        <v>0</v>
      </c>
      <c r="Q785" s="8">
        <v>299.52</v>
      </c>
      <c r="R785" s="1" t="s">
        <v>144</v>
      </c>
      <c r="S785" s="7">
        <v>4377.24</v>
      </c>
    </row>
    <row r="786" spans="1:19" x14ac:dyDescent="0.2">
      <c r="A786" s="1" t="s">
        <v>1551</v>
      </c>
      <c r="B786" s="1" t="s">
        <v>15</v>
      </c>
      <c r="C786" s="10">
        <v>45363</v>
      </c>
      <c r="D786" s="1" t="s">
        <v>197</v>
      </c>
      <c r="E786" s="1" t="s">
        <v>196</v>
      </c>
      <c r="F786" s="1" t="s">
        <v>1550</v>
      </c>
      <c r="G786" s="1" t="s">
        <v>39</v>
      </c>
      <c r="H786" s="1" t="s">
        <v>38</v>
      </c>
      <c r="I786" s="1" t="s">
        <v>50</v>
      </c>
      <c r="J786" s="1" t="s">
        <v>9</v>
      </c>
      <c r="K786" s="1" t="s">
        <v>30</v>
      </c>
      <c r="L786" s="1" t="s">
        <v>67</v>
      </c>
      <c r="M786" s="1" t="s">
        <v>66</v>
      </c>
      <c r="N786" s="8">
        <v>387.84</v>
      </c>
      <c r="O786" s="1" t="s">
        <v>2</v>
      </c>
      <c r="P786" s="8">
        <v>0</v>
      </c>
      <c r="Q786" s="8">
        <v>387.84</v>
      </c>
      <c r="R786" s="1" t="s">
        <v>93</v>
      </c>
      <c r="S786" s="7">
        <v>2885.82</v>
      </c>
    </row>
    <row r="787" spans="1:19" x14ac:dyDescent="0.2">
      <c r="A787" s="1" t="s">
        <v>1551</v>
      </c>
      <c r="B787" s="1" t="s">
        <v>15</v>
      </c>
      <c r="C787" s="10">
        <v>45363</v>
      </c>
      <c r="D787" s="1" t="s">
        <v>197</v>
      </c>
      <c r="E787" s="1" t="s">
        <v>196</v>
      </c>
      <c r="F787" s="1" t="s">
        <v>1550</v>
      </c>
      <c r="G787" s="1" t="s">
        <v>39</v>
      </c>
      <c r="H787" s="1" t="s">
        <v>38</v>
      </c>
      <c r="I787" s="1" t="s">
        <v>50</v>
      </c>
      <c r="J787" s="1" t="s">
        <v>9</v>
      </c>
      <c r="K787" s="1" t="s">
        <v>30</v>
      </c>
      <c r="L787" s="1" t="s">
        <v>65</v>
      </c>
      <c r="M787" s="1" t="s">
        <v>64</v>
      </c>
      <c r="N787" s="8">
        <v>387.84</v>
      </c>
      <c r="O787" s="1" t="s">
        <v>2</v>
      </c>
      <c r="P787" s="8">
        <v>0</v>
      </c>
      <c r="Q787" s="8">
        <v>387.84</v>
      </c>
      <c r="R787" s="1" t="s">
        <v>93</v>
      </c>
      <c r="S787" s="7">
        <v>2885.82</v>
      </c>
    </row>
    <row r="788" spans="1:19" x14ac:dyDescent="0.2">
      <c r="A788" s="1" t="s">
        <v>1551</v>
      </c>
      <c r="B788" s="1" t="s">
        <v>15</v>
      </c>
      <c r="C788" s="10">
        <v>45363</v>
      </c>
      <c r="D788" s="1" t="s">
        <v>197</v>
      </c>
      <c r="E788" s="1" t="s">
        <v>196</v>
      </c>
      <c r="F788" s="1" t="s">
        <v>1550</v>
      </c>
      <c r="G788" s="1" t="s">
        <v>39</v>
      </c>
      <c r="H788" s="1" t="s">
        <v>38</v>
      </c>
      <c r="I788" s="1" t="s">
        <v>50</v>
      </c>
      <c r="J788" s="1" t="s">
        <v>9</v>
      </c>
      <c r="K788" s="1" t="s">
        <v>30</v>
      </c>
      <c r="L788" s="1" t="s">
        <v>112</v>
      </c>
      <c r="M788" s="1" t="s">
        <v>111</v>
      </c>
      <c r="N788" s="8">
        <v>387.84</v>
      </c>
      <c r="O788" s="1" t="s">
        <v>2</v>
      </c>
      <c r="P788" s="8">
        <v>0</v>
      </c>
      <c r="Q788" s="8">
        <v>387.84</v>
      </c>
      <c r="R788" s="1" t="s">
        <v>93</v>
      </c>
      <c r="S788" s="7">
        <v>2885.82</v>
      </c>
    </row>
    <row r="789" spans="1:19" x14ac:dyDescent="0.2">
      <c r="A789" s="1" t="s">
        <v>1551</v>
      </c>
      <c r="B789" s="1" t="s">
        <v>15</v>
      </c>
      <c r="C789" s="10">
        <v>45363</v>
      </c>
      <c r="D789" s="1" t="s">
        <v>197</v>
      </c>
      <c r="E789" s="1" t="s">
        <v>196</v>
      </c>
      <c r="F789" s="1" t="s">
        <v>1550</v>
      </c>
      <c r="G789" s="1" t="s">
        <v>39</v>
      </c>
      <c r="H789" s="1" t="s">
        <v>38</v>
      </c>
      <c r="I789" s="1" t="s">
        <v>50</v>
      </c>
      <c r="J789" s="1" t="s">
        <v>9</v>
      </c>
      <c r="K789" s="1" t="s">
        <v>30</v>
      </c>
      <c r="L789" s="1" t="s">
        <v>619</v>
      </c>
      <c r="M789" s="1" t="s">
        <v>618</v>
      </c>
      <c r="N789" s="8">
        <v>387.84</v>
      </c>
      <c r="O789" s="1" t="s">
        <v>2</v>
      </c>
      <c r="P789" s="8">
        <v>0</v>
      </c>
      <c r="Q789" s="8">
        <v>387.84</v>
      </c>
      <c r="R789" s="1" t="s">
        <v>93</v>
      </c>
      <c r="S789" s="7">
        <v>2885.82</v>
      </c>
    </row>
    <row r="790" spans="1:19" x14ac:dyDescent="0.2">
      <c r="A790" s="1" t="s">
        <v>1549</v>
      </c>
      <c r="B790" s="1" t="s">
        <v>15</v>
      </c>
      <c r="C790" s="10">
        <v>45363</v>
      </c>
      <c r="D790" s="1" t="s">
        <v>197</v>
      </c>
      <c r="E790" s="1" t="s">
        <v>196</v>
      </c>
      <c r="F790" s="1" t="s">
        <v>1548</v>
      </c>
      <c r="G790" s="1" t="s">
        <v>12</v>
      </c>
      <c r="H790" s="1" t="s">
        <v>11</v>
      </c>
      <c r="I790" s="1" t="s">
        <v>50</v>
      </c>
      <c r="J790" s="1" t="s">
        <v>17</v>
      </c>
      <c r="K790" s="1" t="s">
        <v>16</v>
      </c>
      <c r="L790" s="1" t="s">
        <v>21</v>
      </c>
      <c r="M790" s="1" t="s">
        <v>20</v>
      </c>
      <c r="N790" s="9">
        <v>342</v>
      </c>
      <c r="O790" s="1" t="s">
        <v>2</v>
      </c>
      <c r="P790" s="8">
        <v>342</v>
      </c>
      <c r="Q790" s="8">
        <v>0</v>
      </c>
      <c r="R790" s="1" t="s">
        <v>93</v>
      </c>
      <c r="S790" s="7">
        <v>18301.02</v>
      </c>
    </row>
    <row r="791" spans="1:19" x14ac:dyDescent="0.2">
      <c r="A791" s="1" t="s">
        <v>1547</v>
      </c>
      <c r="B791" s="1" t="s">
        <v>15</v>
      </c>
      <c r="C791" s="10">
        <v>45363</v>
      </c>
      <c r="D791" s="1" t="s">
        <v>533</v>
      </c>
      <c r="E791" s="1" t="s">
        <v>532</v>
      </c>
      <c r="F791" s="1" t="s">
        <v>287</v>
      </c>
      <c r="G791" s="1" t="s">
        <v>12</v>
      </c>
      <c r="H791" s="1" t="s">
        <v>11</v>
      </c>
      <c r="I791" s="1" t="s">
        <v>50</v>
      </c>
      <c r="J791" s="1" t="s">
        <v>17</v>
      </c>
      <c r="K791" s="1" t="s">
        <v>16</v>
      </c>
      <c r="L791" s="1" t="s">
        <v>1458</v>
      </c>
      <c r="M791" s="1" t="s">
        <v>1457</v>
      </c>
      <c r="N791" s="8">
        <v>1209.5999999999999</v>
      </c>
      <c r="O791" s="1" t="s">
        <v>2</v>
      </c>
      <c r="P791" s="8">
        <v>1209.5999999999999</v>
      </c>
      <c r="Q791" s="8">
        <v>0</v>
      </c>
      <c r="R791" s="1" t="s">
        <v>93</v>
      </c>
      <c r="S791" s="7">
        <v>9606.69</v>
      </c>
    </row>
    <row r="792" spans="1:19" x14ac:dyDescent="0.2">
      <c r="A792" s="1" t="s">
        <v>1546</v>
      </c>
      <c r="B792" s="1" t="s">
        <v>42</v>
      </c>
      <c r="C792" s="10">
        <v>45363</v>
      </c>
      <c r="D792" s="1" t="s">
        <v>41</v>
      </c>
      <c r="E792" s="1" t="s">
        <v>40</v>
      </c>
      <c r="F792" s="1" t="s">
        <v>1545</v>
      </c>
      <c r="G792" s="1" t="s">
        <v>39</v>
      </c>
      <c r="H792" s="1" t="s">
        <v>38</v>
      </c>
      <c r="I792" s="1" t="s">
        <v>50</v>
      </c>
      <c r="J792" s="1" t="s">
        <v>37</v>
      </c>
      <c r="K792" s="1" t="s">
        <v>36</v>
      </c>
      <c r="L792" s="1" t="s">
        <v>35</v>
      </c>
      <c r="M792" s="1" t="s">
        <v>34</v>
      </c>
      <c r="N792" s="9">
        <v>6624</v>
      </c>
      <c r="O792" s="1" t="s">
        <v>4</v>
      </c>
      <c r="P792" s="8">
        <v>6624</v>
      </c>
      <c r="Q792" s="8">
        <v>0</v>
      </c>
      <c r="R792" s="1" t="s">
        <v>33</v>
      </c>
      <c r="S792" s="7">
        <v>116.04</v>
      </c>
    </row>
    <row r="793" spans="1:19" x14ac:dyDescent="0.2">
      <c r="A793" s="1" t="s">
        <v>1544</v>
      </c>
      <c r="B793" s="1" t="s">
        <v>15</v>
      </c>
      <c r="C793" s="10">
        <v>45363</v>
      </c>
      <c r="D793" s="1" t="s">
        <v>197</v>
      </c>
      <c r="E793" s="1" t="s">
        <v>196</v>
      </c>
      <c r="F793" s="1" t="s">
        <v>1543</v>
      </c>
      <c r="G793" s="1" t="s">
        <v>39</v>
      </c>
      <c r="H793" s="1" t="s">
        <v>38</v>
      </c>
      <c r="I793" s="1" t="s">
        <v>50</v>
      </c>
      <c r="J793" s="1" t="s">
        <v>9</v>
      </c>
      <c r="K793" s="1" t="s">
        <v>30</v>
      </c>
      <c r="L793" s="1" t="s">
        <v>847</v>
      </c>
      <c r="M793" s="1" t="s">
        <v>846</v>
      </c>
      <c r="N793" s="8">
        <v>484.8</v>
      </c>
      <c r="O793" s="1" t="s">
        <v>2</v>
      </c>
      <c r="P793" s="8">
        <v>0</v>
      </c>
      <c r="Q793" s="8">
        <v>484.8</v>
      </c>
      <c r="R793" s="1" t="s">
        <v>195</v>
      </c>
      <c r="S793" s="7">
        <v>2885.82</v>
      </c>
    </row>
    <row r="794" spans="1:19" x14ac:dyDescent="0.2">
      <c r="A794" s="1" t="s">
        <v>1542</v>
      </c>
      <c r="B794" s="1" t="s">
        <v>42</v>
      </c>
      <c r="C794" s="10">
        <v>45363</v>
      </c>
      <c r="D794" s="1" t="s">
        <v>95</v>
      </c>
      <c r="E794" s="1" t="s">
        <v>94</v>
      </c>
      <c r="F794" s="1" t="s">
        <v>1541</v>
      </c>
      <c r="G794" s="1" t="s">
        <v>39</v>
      </c>
      <c r="H794" s="1" t="s">
        <v>38</v>
      </c>
      <c r="I794" s="1" t="s">
        <v>0</v>
      </c>
      <c r="J794" s="1" t="s">
        <v>17</v>
      </c>
      <c r="K794" s="1" t="s">
        <v>49</v>
      </c>
      <c r="L794" s="1" t="s">
        <v>48</v>
      </c>
      <c r="M794" s="1" t="s">
        <v>47</v>
      </c>
      <c r="N794" s="9">
        <v>6624</v>
      </c>
      <c r="O794" s="1" t="s">
        <v>4</v>
      </c>
      <c r="P794" s="8">
        <v>6624</v>
      </c>
      <c r="Q794" s="8">
        <v>0</v>
      </c>
      <c r="R794" s="1" t="s">
        <v>93</v>
      </c>
      <c r="S794" s="7">
        <v>168.67</v>
      </c>
    </row>
    <row r="795" spans="1:19" x14ac:dyDescent="0.2">
      <c r="A795" s="1" t="s">
        <v>1540</v>
      </c>
      <c r="B795" s="1" t="s">
        <v>15</v>
      </c>
      <c r="C795" s="10">
        <v>45363</v>
      </c>
      <c r="D795" s="1" t="s">
        <v>1324</v>
      </c>
      <c r="E795" s="1" t="s">
        <v>1323</v>
      </c>
      <c r="F795" s="1" t="s">
        <v>1519</v>
      </c>
      <c r="G795" s="1" t="s">
        <v>12</v>
      </c>
      <c r="H795" s="1" t="s">
        <v>11</v>
      </c>
      <c r="I795" s="1" t="s">
        <v>50</v>
      </c>
      <c r="J795" s="1" t="s">
        <v>17</v>
      </c>
      <c r="K795" s="1" t="s">
        <v>16</v>
      </c>
      <c r="L795" s="1" t="s">
        <v>1458</v>
      </c>
      <c r="M795" s="1" t="s">
        <v>1457</v>
      </c>
      <c r="N795" s="8">
        <v>403.2</v>
      </c>
      <c r="O795" s="1" t="s">
        <v>2</v>
      </c>
      <c r="P795" s="8">
        <v>403.2</v>
      </c>
      <c r="Q795" s="8">
        <v>0</v>
      </c>
      <c r="R795" s="1" t="s">
        <v>195</v>
      </c>
      <c r="S795" s="7">
        <v>9151.57</v>
      </c>
    </row>
    <row r="796" spans="1:19" x14ac:dyDescent="0.2">
      <c r="A796" s="1" t="s">
        <v>1540</v>
      </c>
      <c r="B796" s="1" t="s">
        <v>15</v>
      </c>
      <c r="C796" s="10">
        <v>45363</v>
      </c>
      <c r="D796" s="1" t="s">
        <v>1324</v>
      </c>
      <c r="E796" s="1" t="s">
        <v>1323</v>
      </c>
      <c r="F796" s="1" t="s">
        <v>1519</v>
      </c>
      <c r="G796" s="1" t="s">
        <v>12</v>
      </c>
      <c r="H796" s="1" t="s">
        <v>11</v>
      </c>
      <c r="I796" s="1" t="s">
        <v>50</v>
      </c>
      <c r="J796" s="1" t="s">
        <v>17</v>
      </c>
      <c r="K796" s="1" t="s">
        <v>16</v>
      </c>
      <c r="L796" s="1" t="s">
        <v>377</v>
      </c>
      <c r="M796" s="1" t="s">
        <v>376</v>
      </c>
      <c r="N796" s="9">
        <v>684</v>
      </c>
      <c r="O796" s="1" t="s">
        <v>2</v>
      </c>
      <c r="P796" s="8">
        <v>684</v>
      </c>
      <c r="Q796" s="8">
        <v>0</v>
      </c>
      <c r="R796" s="1" t="s">
        <v>195</v>
      </c>
      <c r="S796" s="7">
        <v>12353.4</v>
      </c>
    </row>
    <row r="797" spans="1:19" x14ac:dyDescent="0.2">
      <c r="A797" s="1" t="s">
        <v>1539</v>
      </c>
      <c r="B797" s="1" t="s">
        <v>15</v>
      </c>
      <c r="C797" s="10">
        <v>45363</v>
      </c>
      <c r="D797" s="1" t="s">
        <v>1324</v>
      </c>
      <c r="E797" s="1" t="s">
        <v>1323</v>
      </c>
      <c r="F797" s="1" t="s">
        <v>1519</v>
      </c>
      <c r="G797" s="1" t="s">
        <v>12</v>
      </c>
      <c r="H797" s="1" t="s">
        <v>11</v>
      </c>
      <c r="I797" s="1" t="s">
        <v>50</v>
      </c>
      <c r="J797" s="1" t="s">
        <v>17</v>
      </c>
      <c r="K797" s="1" t="s">
        <v>16</v>
      </c>
      <c r="L797" s="1" t="s">
        <v>1538</v>
      </c>
      <c r="M797" s="1" t="s">
        <v>1537</v>
      </c>
      <c r="N797" s="8">
        <v>583.20000000000005</v>
      </c>
      <c r="O797" s="1" t="s">
        <v>2</v>
      </c>
      <c r="P797" s="8">
        <v>0</v>
      </c>
      <c r="Q797" s="8">
        <v>583.20000000000005</v>
      </c>
      <c r="R797" s="1" t="s">
        <v>195</v>
      </c>
      <c r="S797" s="7">
        <v>17105.900000000001</v>
      </c>
    </row>
    <row r="798" spans="1:19" x14ac:dyDescent="0.2">
      <c r="A798" s="1" t="s">
        <v>1539</v>
      </c>
      <c r="B798" s="1" t="s">
        <v>15</v>
      </c>
      <c r="C798" s="10">
        <v>45363</v>
      </c>
      <c r="D798" s="1" t="s">
        <v>1324</v>
      </c>
      <c r="E798" s="1" t="s">
        <v>1323</v>
      </c>
      <c r="F798" s="1" t="s">
        <v>1519</v>
      </c>
      <c r="G798" s="1" t="s">
        <v>12</v>
      </c>
      <c r="H798" s="1" t="s">
        <v>11</v>
      </c>
      <c r="I798" s="1" t="s">
        <v>50</v>
      </c>
      <c r="J798" s="1" t="s">
        <v>17</v>
      </c>
      <c r="K798" s="1" t="s">
        <v>16</v>
      </c>
      <c r="L798" s="1" t="s">
        <v>895</v>
      </c>
      <c r="M798" s="1" t="s">
        <v>894</v>
      </c>
      <c r="N798" s="8">
        <v>291.60000000000002</v>
      </c>
      <c r="O798" s="1" t="s">
        <v>2</v>
      </c>
      <c r="P798" s="8">
        <v>0</v>
      </c>
      <c r="Q798" s="8">
        <v>291.60000000000002</v>
      </c>
      <c r="R798" s="1" t="s">
        <v>195</v>
      </c>
      <c r="S798" s="7">
        <v>17105.900000000001</v>
      </c>
    </row>
    <row r="799" spans="1:19" x14ac:dyDescent="0.2">
      <c r="A799" s="1" t="s">
        <v>1526</v>
      </c>
      <c r="B799" s="1" t="s">
        <v>42</v>
      </c>
      <c r="C799" s="10">
        <v>45363</v>
      </c>
      <c r="D799" s="1" t="s">
        <v>420</v>
      </c>
      <c r="E799" s="1" t="s">
        <v>419</v>
      </c>
      <c r="F799" s="1" t="s">
        <v>1525</v>
      </c>
      <c r="G799" s="1" t="s">
        <v>39</v>
      </c>
      <c r="H799" s="1" t="s">
        <v>38</v>
      </c>
      <c r="I799" s="1" t="s">
        <v>0</v>
      </c>
      <c r="J799" s="1" t="s">
        <v>17</v>
      </c>
      <c r="K799" s="1" t="s">
        <v>49</v>
      </c>
      <c r="L799" s="1" t="s">
        <v>48</v>
      </c>
      <c r="M799" s="1" t="s">
        <v>47</v>
      </c>
      <c r="N799" s="9">
        <v>3456</v>
      </c>
      <c r="O799" s="1" t="s">
        <v>4</v>
      </c>
      <c r="P799" s="8">
        <v>3456</v>
      </c>
      <c r="Q799" s="8">
        <v>0</v>
      </c>
      <c r="R799" s="1" t="s">
        <v>93</v>
      </c>
      <c r="S799" s="7">
        <v>146.31</v>
      </c>
    </row>
    <row r="800" spans="1:19" x14ac:dyDescent="0.2">
      <c r="A800" s="1" t="s">
        <v>1526</v>
      </c>
      <c r="B800" s="1" t="s">
        <v>42</v>
      </c>
      <c r="C800" s="10">
        <v>45363</v>
      </c>
      <c r="D800" s="1" t="s">
        <v>420</v>
      </c>
      <c r="E800" s="1" t="s">
        <v>419</v>
      </c>
      <c r="F800" s="1" t="s">
        <v>1525</v>
      </c>
      <c r="G800" s="1" t="s">
        <v>39</v>
      </c>
      <c r="H800" s="1" t="s">
        <v>38</v>
      </c>
      <c r="I800" s="1" t="s">
        <v>0</v>
      </c>
      <c r="J800" s="1" t="s">
        <v>17</v>
      </c>
      <c r="K800" s="1" t="s">
        <v>49</v>
      </c>
      <c r="L800" s="1" t="s">
        <v>57</v>
      </c>
      <c r="M800" s="1" t="s">
        <v>56</v>
      </c>
      <c r="N800" s="9">
        <v>1800</v>
      </c>
      <c r="O800" s="1" t="s">
        <v>4</v>
      </c>
      <c r="P800" s="8">
        <v>1800</v>
      </c>
      <c r="Q800" s="8">
        <v>0</v>
      </c>
      <c r="R800" s="1" t="s">
        <v>93</v>
      </c>
      <c r="S800" s="7">
        <v>198.17</v>
      </c>
    </row>
    <row r="801" spans="1:19" x14ac:dyDescent="0.2">
      <c r="A801" s="1" t="s">
        <v>1522</v>
      </c>
      <c r="B801" s="1" t="s">
        <v>15</v>
      </c>
      <c r="C801" s="10">
        <v>45363</v>
      </c>
      <c r="D801" s="1" t="s">
        <v>1521</v>
      </c>
      <c r="E801" s="1" t="s">
        <v>1520</v>
      </c>
      <c r="F801" s="1" t="s">
        <v>1519</v>
      </c>
      <c r="G801" s="1" t="s">
        <v>12</v>
      </c>
      <c r="H801" s="1" t="s">
        <v>11</v>
      </c>
      <c r="I801" s="1" t="s">
        <v>50</v>
      </c>
      <c r="J801" s="1" t="s">
        <v>9</v>
      </c>
      <c r="K801" s="1" t="s">
        <v>30</v>
      </c>
      <c r="L801" s="1" t="s">
        <v>282</v>
      </c>
      <c r="M801" s="1" t="s">
        <v>281</v>
      </c>
      <c r="N801" s="8">
        <v>193.92</v>
      </c>
      <c r="O801" s="1" t="s">
        <v>2</v>
      </c>
      <c r="P801" s="8">
        <v>193.92</v>
      </c>
      <c r="Q801" s="8">
        <v>0</v>
      </c>
      <c r="R801" s="1" t="s">
        <v>144</v>
      </c>
      <c r="S801" s="7">
        <v>2719.72</v>
      </c>
    </row>
    <row r="802" spans="1:19" x14ac:dyDescent="0.2">
      <c r="A802" s="1" t="s">
        <v>1522</v>
      </c>
      <c r="B802" s="1" t="s">
        <v>15</v>
      </c>
      <c r="C802" s="10">
        <v>45363</v>
      </c>
      <c r="D802" s="1" t="s">
        <v>1521</v>
      </c>
      <c r="E802" s="1" t="s">
        <v>1520</v>
      </c>
      <c r="F802" s="1" t="s">
        <v>1519</v>
      </c>
      <c r="G802" s="1" t="s">
        <v>12</v>
      </c>
      <c r="H802" s="1" t="s">
        <v>11</v>
      </c>
      <c r="I802" s="1" t="s">
        <v>50</v>
      </c>
      <c r="J802" s="1" t="s">
        <v>9</v>
      </c>
      <c r="K802" s="1" t="s">
        <v>8</v>
      </c>
      <c r="L802" s="1" t="s">
        <v>1524</v>
      </c>
      <c r="M802" s="1" t="s">
        <v>1523</v>
      </c>
      <c r="N802" s="8">
        <v>196.8</v>
      </c>
      <c r="O802" s="1" t="s">
        <v>2</v>
      </c>
      <c r="P802" s="8">
        <v>196.8</v>
      </c>
      <c r="Q802" s="8">
        <v>0</v>
      </c>
      <c r="R802" s="1" t="s">
        <v>144</v>
      </c>
      <c r="S802" s="7">
        <v>3112.4</v>
      </c>
    </row>
    <row r="803" spans="1:19" x14ac:dyDescent="0.2">
      <c r="A803" s="1" t="s">
        <v>1522</v>
      </c>
      <c r="B803" s="1" t="s">
        <v>15</v>
      </c>
      <c r="C803" s="10">
        <v>45363</v>
      </c>
      <c r="D803" s="1" t="s">
        <v>1521</v>
      </c>
      <c r="E803" s="1" t="s">
        <v>1520</v>
      </c>
      <c r="F803" s="1" t="s">
        <v>1519</v>
      </c>
      <c r="G803" s="1" t="s">
        <v>12</v>
      </c>
      <c r="H803" s="1" t="s">
        <v>11</v>
      </c>
      <c r="I803" s="1" t="s">
        <v>50</v>
      </c>
      <c r="J803" s="1" t="s">
        <v>9</v>
      </c>
      <c r="K803" s="1" t="s">
        <v>30</v>
      </c>
      <c r="L803" s="1" t="s">
        <v>511</v>
      </c>
      <c r="M803" s="1" t="s">
        <v>510</v>
      </c>
      <c r="N803" s="8">
        <v>193.92</v>
      </c>
      <c r="O803" s="1" t="s">
        <v>2</v>
      </c>
      <c r="P803" s="8">
        <v>193.92</v>
      </c>
      <c r="Q803" s="8">
        <v>0</v>
      </c>
      <c r="R803" s="1" t="s">
        <v>144</v>
      </c>
      <c r="S803" s="7">
        <v>2719.72</v>
      </c>
    </row>
    <row r="804" spans="1:19" x14ac:dyDescent="0.2">
      <c r="A804" s="1" t="s">
        <v>1522</v>
      </c>
      <c r="B804" s="1" t="s">
        <v>15</v>
      </c>
      <c r="C804" s="10">
        <v>45363</v>
      </c>
      <c r="D804" s="1" t="s">
        <v>1521</v>
      </c>
      <c r="E804" s="1" t="s">
        <v>1520</v>
      </c>
      <c r="F804" s="1" t="s">
        <v>1519</v>
      </c>
      <c r="G804" s="1" t="s">
        <v>12</v>
      </c>
      <c r="H804" s="1" t="s">
        <v>11</v>
      </c>
      <c r="I804" s="1" t="s">
        <v>50</v>
      </c>
      <c r="J804" s="1" t="s">
        <v>9</v>
      </c>
      <c r="K804" s="1" t="s">
        <v>8</v>
      </c>
      <c r="L804" s="1" t="s">
        <v>515</v>
      </c>
      <c r="M804" s="1" t="s">
        <v>514</v>
      </c>
      <c r="N804" s="8">
        <v>196.8</v>
      </c>
      <c r="O804" s="1" t="s">
        <v>2</v>
      </c>
      <c r="P804" s="8">
        <v>196.8</v>
      </c>
      <c r="Q804" s="8">
        <v>0</v>
      </c>
      <c r="R804" s="1" t="s">
        <v>144</v>
      </c>
      <c r="S804" s="7">
        <v>3112.4</v>
      </c>
    </row>
    <row r="805" spans="1:19" x14ac:dyDescent="0.2">
      <c r="A805" s="1" t="s">
        <v>1522</v>
      </c>
      <c r="B805" s="1" t="s">
        <v>15</v>
      </c>
      <c r="C805" s="10">
        <v>45363</v>
      </c>
      <c r="D805" s="1" t="s">
        <v>1521</v>
      </c>
      <c r="E805" s="1" t="s">
        <v>1520</v>
      </c>
      <c r="F805" s="1" t="s">
        <v>1519</v>
      </c>
      <c r="G805" s="1" t="s">
        <v>12</v>
      </c>
      <c r="H805" s="1" t="s">
        <v>11</v>
      </c>
      <c r="I805" s="1" t="s">
        <v>50</v>
      </c>
      <c r="J805" s="1" t="s">
        <v>9</v>
      </c>
      <c r="K805" s="1" t="s">
        <v>30</v>
      </c>
      <c r="L805" s="1" t="s">
        <v>841</v>
      </c>
      <c r="M805" s="1" t="s">
        <v>840</v>
      </c>
      <c r="N805" s="8">
        <v>193.92</v>
      </c>
      <c r="O805" s="1" t="s">
        <v>2</v>
      </c>
      <c r="P805" s="8">
        <v>193.92</v>
      </c>
      <c r="Q805" s="8">
        <v>0</v>
      </c>
      <c r="R805" s="1" t="s">
        <v>144</v>
      </c>
      <c r="S805" s="7">
        <v>2719.72</v>
      </c>
    </row>
    <row r="806" spans="1:19" x14ac:dyDescent="0.2">
      <c r="A806" s="1" t="s">
        <v>1522</v>
      </c>
      <c r="B806" s="1" t="s">
        <v>15</v>
      </c>
      <c r="C806" s="10">
        <v>45363</v>
      </c>
      <c r="D806" s="1" t="s">
        <v>1521</v>
      </c>
      <c r="E806" s="1" t="s">
        <v>1520</v>
      </c>
      <c r="F806" s="1" t="s">
        <v>1519</v>
      </c>
      <c r="G806" s="1" t="s">
        <v>12</v>
      </c>
      <c r="H806" s="1" t="s">
        <v>11</v>
      </c>
      <c r="I806" s="1" t="s">
        <v>50</v>
      </c>
      <c r="J806" s="1" t="s">
        <v>9</v>
      </c>
      <c r="K806" s="1" t="s">
        <v>8</v>
      </c>
      <c r="L806" s="1" t="s">
        <v>1146</v>
      </c>
      <c r="M806" s="1" t="s">
        <v>1145</v>
      </c>
      <c r="N806" s="8">
        <v>98.4</v>
      </c>
      <c r="O806" s="1" t="s">
        <v>2</v>
      </c>
      <c r="P806" s="8">
        <v>98.4</v>
      </c>
      <c r="Q806" s="8">
        <v>0</v>
      </c>
      <c r="R806" s="1" t="s">
        <v>144</v>
      </c>
      <c r="S806" s="7">
        <v>3112.4</v>
      </c>
    </row>
    <row r="807" spans="1:19" x14ac:dyDescent="0.2">
      <c r="A807" s="1" t="s">
        <v>1522</v>
      </c>
      <c r="B807" s="1" t="s">
        <v>15</v>
      </c>
      <c r="C807" s="10">
        <v>45363</v>
      </c>
      <c r="D807" s="1" t="s">
        <v>1521</v>
      </c>
      <c r="E807" s="1" t="s">
        <v>1520</v>
      </c>
      <c r="F807" s="1" t="s">
        <v>1519</v>
      </c>
      <c r="G807" s="1" t="s">
        <v>12</v>
      </c>
      <c r="H807" s="1" t="s">
        <v>11</v>
      </c>
      <c r="I807" s="1" t="s">
        <v>50</v>
      </c>
      <c r="J807" s="1" t="s">
        <v>9</v>
      </c>
      <c r="K807" s="1" t="s">
        <v>30</v>
      </c>
      <c r="L807" s="1" t="s">
        <v>280</v>
      </c>
      <c r="M807" s="1" t="s">
        <v>279</v>
      </c>
      <c r="N807" s="8">
        <v>193.92</v>
      </c>
      <c r="O807" s="1" t="s">
        <v>2</v>
      </c>
      <c r="P807" s="8">
        <v>193.92</v>
      </c>
      <c r="Q807" s="8">
        <v>0</v>
      </c>
      <c r="R807" s="1" t="s">
        <v>144</v>
      </c>
      <c r="S807" s="7">
        <v>2719.72</v>
      </c>
    </row>
    <row r="808" spans="1:19" x14ac:dyDescent="0.2">
      <c r="A808" s="1" t="s">
        <v>1522</v>
      </c>
      <c r="B808" s="1" t="s">
        <v>15</v>
      </c>
      <c r="C808" s="10">
        <v>45363</v>
      </c>
      <c r="D808" s="1" t="s">
        <v>1521</v>
      </c>
      <c r="E808" s="1" t="s">
        <v>1520</v>
      </c>
      <c r="F808" s="1" t="s">
        <v>1519</v>
      </c>
      <c r="G808" s="1" t="s">
        <v>12</v>
      </c>
      <c r="H808" s="1" t="s">
        <v>11</v>
      </c>
      <c r="I808" s="1" t="s">
        <v>50</v>
      </c>
      <c r="J808" s="1" t="s">
        <v>9</v>
      </c>
      <c r="K808" s="1" t="s">
        <v>30</v>
      </c>
      <c r="L808" s="1" t="s">
        <v>1082</v>
      </c>
      <c r="M808" s="1" t="s">
        <v>1081</v>
      </c>
      <c r="N808" s="8">
        <v>193.92</v>
      </c>
      <c r="O808" s="1" t="s">
        <v>2</v>
      </c>
      <c r="P808" s="8">
        <v>193.92</v>
      </c>
      <c r="Q808" s="8">
        <v>0</v>
      </c>
      <c r="R808" s="1" t="s">
        <v>144</v>
      </c>
      <c r="S808" s="7">
        <v>2719.72</v>
      </c>
    </row>
    <row r="809" spans="1:19" x14ac:dyDescent="0.2">
      <c r="A809" s="1" t="s">
        <v>1522</v>
      </c>
      <c r="B809" s="1" t="s">
        <v>15</v>
      </c>
      <c r="C809" s="10">
        <v>45363</v>
      </c>
      <c r="D809" s="1" t="s">
        <v>1521</v>
      </c>
      <c r="E809" s="1" t="s">
        <v>1520</v>
      </c>
      <c r="F809" s="1" t="s">
        <v>1519</v>
      </c>
      <c r="G809" s="1" t="s">
        <v>12</v>
      </c>
      <c r="H809" s="1" t="s">
        <v>11</v>
      </c>
      <c r="I809" s="1" t="s">
        <v>50</v>
      </c>
      <c r="J809" s="1" t="s">
        <v>9</v>
      </c>
      <c r="K809" s="1" t="s">
        <v>30</v>
      </c>
      <c r="L809" s="1" t="s">
        <v>1518</v>
      </c>
      <c r="M809" s="1" t="s">
        <v>1517</v>
      </c>
      <c r="N809" s="8">
        <v>96.96</v>
      </c>
      <c r="O809" s="1" t="s">
        <v>2</v>
      </c>
      <c r="P809" s="8">
        <v>96.96</v>
      </c>
      <c r="Q809" s="8">
        <v>0</v>
      </c>
      <c r="R809" s="1" t="s">
        <v>144</v>
      </c>
      <c r="S809" s="7">
        <v>2719.72</v>
      </c>
    </row>
    <row r="810" spans="1:19" x14ac:dyDescent="0.2">
      <c r="A810" s="1" t="s">
        <v>1522</v>
      </c>
      <c r="B810" s="1" t="s">
        <v>15</v>
      </c>
      <c r="C810" s="10">
        <v>45363</v>
      </c>
      <c r="D810" s="1" t="s">
        <v>1521</v>
      </c>
      <c r="E810" s="1" t="s">
        <v>1520</v>
      </c>
      <c r="F810" s="1" t="s">
        <v>1519</v>
      </c>
      <c r="G810" s="1" t="s">
        <v>12</v>
      </c>
      <c r="H810" s="1" t="s">
        <v>11</v>
      </c>
      <c r="I810" s="1" t="s">
        <v>50</v>
      </c>
      <c r="J810" s="1" t="s">
        <v>9</v>
      </c>
      <c r="K810" s="1" t="s">
        <v>30</v>
      </c>
      <c r="L810" s="1" t="s">
        <v>1385</v>
      </c>
      <c r="M810" s="1" t="s">
        <v>1384</v>
      </c>
      <c r="N810" s="8">
        <v>96.96</v>
      </c>
      <c r="O810" s="1" t="s">
        <v>2</v>
      </c>
      <c r="P810" s="8">
        <v>96.96</v>
      </c>
      <c r="Q810" s="8">
        <v>0</v>
      </c>
      <c r="R810" s="1" t="s">
        <v>144</v>
      </c>
      <c r="S810" s="7">
        <v>2719.72</v>
      </c>
    </row>
    <row r="811" spans="1:19" x14ac:dyDescent="0.2">
      <c r="A811" s="1" t="s">
        <v>1522</v>
      </c>
      <c r="B811" s="1" t="s">
        <v>15</v>
      </c>
      <c r="C811" s="10">
        <v>45363</v>
      </c>
      <c r="D811" s="1" t="s">
        <v>1521</v>
      </c>
      <c r="E811" s="1" t="s">
        <v>1520</v>
      </c>
      <c r="F811" s="1" t="s">
        <v>1519</v>
      </c>
      <c r="G811" s="1" t="s">
        <v>12</v>
      </c>
      <c r="H811" s="1" t="s">
        <v>11</v>
      </c>
      <c r="I811" s="1" t="s">
        <v>50</v>
      </c>
      <c r="J811" s="1" t="s">
        <v>9</v>
      </c>
      <c r="K811" s="1" t="s">
        <v>30</v>
      </c>
      <c r="L811" s="1" t="s">
        <v>517</v>
      </c>
      <c r="M811" s="1" t="s">
        <v>516</v>
      </c>
      <c r="N811" s="8">
        <v>193.92</v>
      </c>
      <c r="O811" s="1" t="s">
        <v>2</v>
      </c>
      <c r="P811" s="8">
        <v>193.92</v>
      </c>
      <c r="Q811" s="8">
        <v>0</v>
      </c>
      <c r="R811" s="1" t="s">
        <v>144</v>
      </c>
      <c r="S811" s="7">
        <v>2957.02</v>
      </c>
    </row>
    <row r="812" spans="1:19" x14ac:dyDescent="0.2">
      <c r="A812" s="1" t="s">
        <v>1522</v>
      </c>
      <c r="B812" s="1" t="s">
        <v>15</v>
      </c>
      <c r="C812" s="10">
        <v>45363</v>
      </c>
      <c r="D812" s="1" t="s">
        <v>1521</v>
      </c>
      <c r="E812" s="1" t="s">
        <v>1520</v>
      </c>
      <c r="F812" s="1" t="s">
        <v>1519</v>
      </c>
      <c r="G812" s="1" t="s">
        <v>12</v>
      </c>
      <c r="H812" s="1" t="s">
        <v>11</v>
      </c>
      <c r="I812" s="1" t="s">
        <v>50</v>
      </c>
      <c r="J812" s="1" t="s">
        <v>9</v>
      </c>
      <c r="K812" s="1" t="s">
        <v>30</v>
      </c>
      <c r="L812" s="1" t="s">
        <v>1078</v>
      </c>
      <c r="M812" s="1" t="s">
        <v>1077</v>
      </c>
      <c r="N812" s="8">
        <v>193.92</v>
      </c>
      <c r="O812" s="1" t="s">
        <v>2</v>
      </c>
      <c r="P812" s="8">
        <v>193.92</v>
      </c>
      <c r="Q812" s="8">
        <v>0</v>
      </c>
      <c r="R812" s="1" t="s">
        <v>144</v>
      </c>
      <c r="S812" s="7">
        <v>2719.72</v>
      </c>
    </row>
    <row r="813" spans="1:19" x14ac:dyDescent="0.2">
      <c r="A813" s="1" t="s">
        <v>1516</v>
      </c>
      <c r="B813" s="1" t="s">
        <v>42</v>
      </c>
      <c r="C813" s="10">
        <v>45363</v>
      </c>
      <c r="D813" s="1" t="s">
        <v>135</v>
      </c>
      <c r="E813" s="1" t="s">
        <v>134</v>
      </c>
      <c r="F813" s="1" t="s">
        <v>1514</v>
      </c>
      <c r="G813" s="1" t="s">
        <v>39</v>
      </c>
      <c r="H813" s="1" t="s">
        <v>38</v>
      </c>
      <c r="I813" s="1" t="s">
        <v>0</v>
      </c>
      <c r="J813" s="1" t="s">
        <v>17</v>
      </c>
      <c r="K813" s="1" t="s">
        <v>49</v>
      </c>
      <c r="L813" s="1" t="s">
        <v>48</v>
      </c>
      <c r="M813" s="1" t="s">
        <v>47</v>
      </c>
      <c r="N813" s="9">
        <v>820</v>
      </c>
      <c r="O813" s="1" t="s">
        <v>4</v>
      </c>
      <c r="P813" s="8">
        <v>820</v>
      </c>
      <c r="Q813" s="8">
        <v>0</v>
      </c>
      <c r="R813" s="1" t="s">
        <v>33</v>
      </c>
      <c r="S813" s="7">
        <v>234.58</v>
      </c>
    </row>
    <row r="814" spans="1:19" x14ac:dyDescent="0.2">
      <c r="A814" s="1" t="s">
        <v>1515</v>
      </c>
      <c r="B814" s="1" t="s">
        <v>42</v>
      </c>
      <c r="C814" s="10">
        <v>45363</v>
      </c>
      <c r="D814" s="1" t="s">
        <v>135</v>
      </c>
      <c r="E814" s="1" t="s">
        <v>134</v>
      </c>
      <c r="F814" s="1" t="s">
        <v>1514</v>
      </c>
      <c r="G814" s="1" t="s">
        <v>39</v>
      </c>
      <c r="H814" s="1" t="s">
        <v>38</v>
      </c>
      <c r="I814" s="1" t="s">
        <v>50</v>
      </c>
      <c r="J814" s="1" t="s">
        <v>17</v>
      </c>
      <c r="K814" s="1" t="s">
        <v>49</v>
      </c>
      <c r="L814" s="1" t="s">
        <v>48</v>
      </c>
      <c r="M814" s="1" t="s">
        <v>47</v>
      </c>
      <c r="N814" s="9">
        <v>2348</v>
      </c>
      <c r="O814" s="1" t="s">
        <v>4</v>
      </c>
      <c r="P814" s="8">
        <v>2348</v>
      </c>
      <c r="Q814" s="8">
        <v>0</v>
      </c>
      <c r="R814" s="1" t="s">
        <v>33</v>
      </c>
      <c r="S814" s="7">
        <v>167.56</v>
      </c>
    </row>
    <row r="815" spans="1:19" x14ac:dyDescent="0.2">
      <c r="A815" s="1" t="s">
        <v>1515</v>
      </c>
      <c r="B815" s="1" t="s">
        <v>42</v>
      </c>
      <c r="C815" s="10">
        <v>45363</v>
      </c>
      <c r="D815" s="1" t="s">
        <v>135</v>
      </c>
      <c r="E815" s="1" t="s">
        <v>134</v>
      </c>
      <c r="F815" s="1" t="s">
        <v>1514</v>
      </c>
      <c r="G815" s="1" t="s">
        <v>39</v>
      </c>
      <c r="H815" s="1" t="s">
        <v>38</v>
      </c>
      <c r="I815" s="1" t="s">
        <v>50</v>
      </c>
      <c r="J815" s="1" t="s">
        <v>17</v>
      </c>
      <c r="K815" s="1" t="s">
        <v>49</v>
      </c>
      <c r="L815" s="1" t="s">
        <v>57</v>
      </c>
      <c r="M815" s="1" t="s">
        <v>56</v>
      </c>
      <c r="N815" s="9">
        <v>1980</v>
      </c>
      <c r="O815" s="1" t="s">
        <v>4</v>
      </c>
      <c r="P815" s="8">
        <v>1980</v>
      </c>
      <c r="Q815" s="8">
        <v>0</v>
      </c>
      <c r="R815" s="1" t="s">
        <v>33</v>
      </c>
      <c r="S815" s="7">
        <v>226.95</v>
      </c>
    </row>
    <row r="816" spans="1:19" x14ac:dyDescent="0.2">
      <c r="A816" s="1" t="s">
        <v>1513</v>
      </c>
      <c r="B816" s="1" t="s">
        <v>42</v>
      </c>
      <c r="C816" s="10">
        <v>45363</v>
      </c>
      <c r="D816" s="1" t="s">
        <v>135</v>
      </c>
      <c r="E816" s="1" t="s">
        <v>134</v>
      </c>
      <c r="F816" s="1" t="s">
        <v>1512</v>
      </c>
      <c r="G816" s="1" t="s">
        <v>39</v>
      </c>
      <c r="H816" s="1" t="s">
        <v>38</v>
      </c>
      <c r="I816" s="1" t="s">
        <v>50</v>
      </c>
      <c r="J816" s="1" t="s">
        <v>17</v>
      </c>
      <c r="K816" s="1" t="s">
        <v>49</v>
      </c>
      <c r="L816" s="1" t="s">
        <v>57</v>
      </c>
      <c r="M816" s="1" t="s">
        <v>56</v>
      </c>
      <c r="N816" s="9">
        <v>2160</v>
      </c>
      <c r="O816" s="1" t="s">
        <v>4</v>
      </c>
      <c r="P816" s="8">
        <v>2160</v>
      </c>
      <c r="Q816" s="8">
        <v>0</v>
      </c>
      <c r="R816" s="1" t="s">
        <v>33</v>
      </c>
      <c r="S816" s="7">
        <v>226.95</v>
      </c>
    </row>
    <row r="817" spans="1:19" x14ac:dyDescent="0.2">
      <c r="A817" s="1" t="s">
        <v>1513</v>
      </c>
      <c r="B817" s="1" t="s">
        <v>42</v>
      </c>
      <c r="C817" s="10">
        <v>45363</v>
      </c>
      <c r="D817" s="1" t="s">
        <v>135</v>
      </c>
      <c r="E817" s="1" t="s">
        <v>134</v>
      </c>
      <c r="F817" s="1" t="s">
        <v>1512</v>
      </c>
      <c r="G817" s="1" t="s">
        <v>39</v>
      </c>
      <c r="H817" s="1" t="s">
        <v>38</v>
      </c>
      <c r="I817" s="1" t="s">
        <v>50</v>
      </c>
      <c r="J817" s="1" t="s">
        <v>17</v>
      </c>
      <c r="K817" s="1" t="s">
        <v>49</v>
      </c>
      <c r="L817" s="1" t="s">
        <v>55</v>
      </c>
      <c r="M817" s="1" t="s">
        <v>54</v>
      </c>
      <c r="N817" s="9">
        <v>1188</v>
      </c>
      <c r="O817" s="1" t="s">
        <v>4</v>
      </c>
      <c r="P817" s="8">
        <v>1188</v>
      </c>
      <c r="Q817" s="8">
        <v>0</v>
      </c>
      <c r="R817" s="1" t="s">
        <v>33</v>
      </c>
      <c r="S817" s="7">
        <v>131.41999999999999</v>
      </c>
    </row>
    <row r="818" spans="1:19" x14ac:dyDescent="0.2">
      <c r="A818" s="1" t="s">
        <v>1513</v>
      </c>
      <c r="B818" s="1" t="s">
        <v>42</v>
      </c>
      <c r="C818" s="10">
        <v>45363</v>
      </c>
      <c r="D818" s="1" t="s">
        <v>135</v>
      </c>
      <c r="E818" s="1" t="s">
        <v>134</v>
      </c>
      <c r="F818" s="1" t="s">
        <v>1512</v>
      </c>
      <c r="G818" s="1" t="s">
        <v>39</v>
      </c>
      <c r="H818" s="1" t="s">
        <v>38</v>
      </c>
      <c r="I818" s="1" t="s">
        <v>50</v>
      </c>
      <c r="J818" s="1" t="s">
        <v>17</v>
      </c>
      <c r="K818" s="1" t="s">
        <v>49</v>
      </c>
      <c r="L818" s="1" t="s">
        <v>48</v>
      </c>
      <c r="M818" s="1" t="s">
        <v>47</v>
      </c>
      <c r="N818" s="9">
        <v>2592</v>
      </c>
      <c r="O818" s="1" t="s">
        <v>4</v>
      </c>
      <c r="P818" s="8">
        <v>2592</v>
      </c>
      <c r="Q818" s="8">
        <v>0</v>
      </c>
      <c r="R818" s="1" t="s">
        <v>33</v>
      </c>
      <c r="S818" s="7">
        <v>167.56</v>
      </c>
    </row>
    <row r="819" spans="1:19" x14ac:dyDescent="0.2">
      <c r="A819" s="1" t="s">
        <v>1509</v>
      </c>
      <c r="B819" s="1" t="s">
        <v>15</v>
      </c>
      <c r="C819" s="10">
        <v>45363</v>
      </c>
      <c r="D819" s="1" t="s">
        <v>1508</v>
      </c>
      <c r="E819" s="1" t="s">
        <v>1507</v>
      </c>
      <c r="F819" s="1" t="s">
        <v>1506</v>
      </c>
      <c r="G819" s="1" t="s">
        <v>39</v>
      </c>
      <c r="H819" s="1" t="s">
        <v>38</v>
      </c>
      <c r="I819" s="1" t="s">
        <v>10</v>
      </c>
      <c r="J819" s="1" t="s">
        <v>17</v>
      </c>
      <c r="K819" s="1" t="s">
        <v>16</v>
      </c>
      <c r="L819" s="1" t="s">
        <v>1505</v>
      </c>
      <c r="M819" s="1" t="s">
        <v>1504</v>
      </c>
      <c r="N819" s="8">
        <v>100.8</v>
      </c>
      <c r="O819" s="1" t="s">
        <v>2</v>
      </c>
      <c r="P819" s="8">
        <v>0</v>
      </c>
      <c r="Q819" s="8">
        <v>100.8</v>
      </c>
      <c r="R819" s="1" t="s">
        <v>46</v>
      </c>
      <c r="S819" s="7">
        <v>17096.68</v>
      </c>
    </row>
    <row r="820" spans="1:19" x14ac:dyDescent="0.2">
      <c r="A820" s="1" t="s">
        <v>1509</v>
      </c>
      <c r="B820" s="1" t="s">
        <v>15</v>
      </c>
      <c r="C820" s="10">
        <v>45363</v>
      </c>
      <c r="D820" s="1" t="s">
        <v>1508</v>
      </c>
      <c r="E820" s="1" t="s">
        <v>1507</v>
      </c>
      <c r="F820" s="1" t="s">
        <v>1506</v>
      </c>
      <c r="G820" s="1" t="s">
        <v>39</v>
      </c>
      <c r="H820" s="1" t="s">
        <v>38</v>
      </c>
      <c r="I820" s="1" t="s">
        <v>10</v>
      </c>
      <c r="J820" s="1" t="s">
        <v>17</v>
      </c>
      <c r="K820" s="1" t="s">
        <v>16</v>
      </c>
      <c r="L820" s="1" t="s">
        <v>1511</v>
      </c>
      <c r="M820" s="1" t="s">
        <v>1510</v>
      </c>
      <c r="N820" s="8">
        <v>100.8</v>
      </c>
      <c r="O820" s="1" t="s">
        <v>2</v>
      </c>
      <c r="P820" s="8">
        <v>0</v>
      </c>
      <c r="Q820" s="8">
        <v>100.8</v>
      </c>
      <c r="R820" s="1" t="s">
        <v>46</v>
      </c>
      <c r="S820" s="7">
        <v>17096.68</v>
      </c>
    </row>
    <row r="821" spans="1:19" x14ac:dyDescent="0.2">
      <c r="A821" s="1" t="s">
        <v>1503</v>
      </c>
      <c r="B821" s="1" t="s">
        <v>15</v>
      </c>
      <c r="C821" s="10">
        <v>45363</v>
      </c>
      <c r="D821" s="1" t="s">
        <v>92</v>
      </c>
      <c r="E821" s="1" t="s">
        <v>91</v>
      </c>
      <c r="F821" s="1" t="s">
        <v>1355</v>
      </c>
      <c r="G821" s="1" t="s">
        <v>39</v>
      </c>
      <c r="H821" s="1" t="s">
        <v>38</v>
      </c>
      <c r="I821" s="1" t="s">
        <v>50</v>
      </c>
      <c r="J821" s="1" t="s">
        <v>17</v>
      </c>
      <c r="K821" s="1" t="s">
        <v>49</v>
      </c>
      <c r="L821" s="1" t="s">
        <v>55</v>
      </c>
      <c r="M821" s="1" t="s">
        <v>54</v>
      </c>
      <c r="N821" s="9">
        <v>2772</v>
      </c>
      <c r="O821" s="1" t="s">
        <v>4</v>
      </c>
      <c r="P821" s="8">
        <v>2772</v>
      </c>
      <c r="Q821" s="8">
        <v>0</v>
      </c>
      <c r="R821" s="1" t="s">
        <v>46</v>
      </c>
      <c r="S821" s="7">
        <v>189.61</v>
      </c>
    </row>
    <row r="822" spans="1:19" x14ac:dyDescent="0.2">
      <c r="A822" s="1" t="s">
        <v>1503</v>
      </c>
      <c r="B822" s="1" t="s">
        <v>15</v>
      </c>
      <c r="C822" s="10">
        <v>45363</v>
      </c>
      <c r="D822" s="1" t="s">
        <v>92</v>
      </c>
      <c r="E822" s="1" t="s">
        <v>91</v>
      </c>
      <c r="F822" s="1" t="s">
        <v>1355</v>
      </c>
      <c r="G822" s="1" t="s">
        <v>39</v>
      </c>
      <c r="H822" s="1" t="s">
        <v>38</v>
      </c>
      <c r="I822" s="1" t="s">
        <v>50</v>
      </c>
      <c r="J822" s="1" t="s">
        <v>17</v>
      </c>
      <c r="K822" s="1" t="s">
        <v>49</v>
      </c>
      <c r="L822" s="1" t="s">
        <v>57</v>
      </c>
      <c r="M822" s="1" t="s">
        <v>56</v>
      </c>
      <c r="N822" s="9">
        <v>4140</v>
      </c>
      <c r="O822" s="1" t="s">
        <v>4</v>
      </c>
      <c r="P822" s="8">
        <v>4140</v>
      </c>
      <c r="Q822" s="8">
        <v>0</v>
      </c>
      <c r="R822" s="1" t="s">
        <v>46</v>
      </c>
      <c r="S822" s="7">
        <v>327.45</v>
      </c>
    </row>
    <row r="823" spans="1:19" x14ac:dyDescent="0.2">
      <c r="A823" s="1" t="s">
        <v>1502</v>
      </c>
      <c r="B823" s="1" t="s">
        <v>15</v>
      </c>
      <c r="C823" s="10">
        <v>45363</v>
      </c>
      <c r="D823" s="1" t="s">
        <v>92</v>
      </c>
      <c r="E823" s="1" t="s">
        <v>91</v>
      </c>
      <c r="F823" s="1" t="s">
        <v>1355</v>
      </c>
      <c r="G823" s="1" t="s">
        <v>39</v>
      </c>
      <c r="H823" s="1" t="s">
        <v>38</v>
      </c>
      <c r="I823" s="1" t="s">
        <v>50</v>
      </c>
      <c r="J823" s="1" t="s">
        <v>17</v>
      </c>
      <c r="K823" s="1" t="s">
        <v>49</v>
      </c>
      <c r="L823" s="1" t="s">
        <v>55</v>
      </c>
      <c r="M823" s="1" t="s">
        <v>54</v>
      </c>
      <c r="N823" s="9">
        <v>396</v>
      </c>
      <c r="O823" s="1" t="s">
        <v>4</v>
      </c>
      <c r="P823" s="8">
        <v>396</v>
      </c>
      <c r="Q823" s="8">
        <v>0</v>
      </c>
      <c r="R823" s="1" t="s">
        <v>46</v>
      </c>
      <c r="S823" s="7">
        <v>189.61</v>
      </c>
    </row>
    <row r="824" spans="1:19" x14ac:dyDescent="0.2">
      <c r="A824" s="1" t="s">
        <v>1502</v>
      </c>
      <c r="B824" s="1" t="s">
        <v>15</v>
      </c>
      <c r="C824" s="10">
        <v>45363</v>
      </c>
      <c r="D824" s="1" t="s">
        <v>92</v>
      </c>
      <c r="E824" s="1" t="s">
        <v>91</v>
      </c>
      <c r="F824" s="1" t="s">
        <v>1355</v>
      </c>
      <c r="G824" s="1" t="s">
        <v>39</v>
      </c>
      <c r="H824" s="1" t="s">
        <v>38</v>
      </c>
      <c r="I824" s="1" t="s">
        <v>50</v>
      </c>
      <c r="J824" s="1" t="s">
        <v>17</v>
      </c>
      <c r="K824" s="1" t="s">
        <v>49</v>
      </c>
      <c r="L824" s="1" t="s">
        <v>48</v>
      </c>
      <c r="M824" s="1" t="s">
        <v>47</v>
      </c>
      <c r="N824" s="9">
        <v>7488</v>
      </c>
      <c r="O824" s="1" t="s">
        <v>4</v>
      </c>
      <c r="P824" s="8">
        <v>7488</v>
      </c>
      <c r="Q824" s="8">
        <v>0</v>
      </c>
      <c r="R824" s="1" t="s">
        <v>46</v>
      </c>
      <c r="S824" s="7">
        <v>241.77</v>
      </c>
    </row>
    <row r="825" spans="1:19" x14ac:dyDescent="0.2">
      <c r="A825" s="1" t="s">
        <v>1501</v>
      </c>
      <c r="B825" s="1" t="s">
        <v>15</v>
      </c>
      <c r="C825" s="10">
        <v>45363</v>
      </c>
      <c r="D825" s="1" t="s">
        <v>430</v>
      </c>
      <c r="E825" s="1" t="s">
        <v>429</v>
      </c>
      <c r="F825" s="1" t="s">
        <v>1500</v>
      </c>
      <c r="G825" s="1" t="s">
        <v>12</v>
      </c>
      <c r="H825" s="1" t="s">
        <v>11</v>
      </c>
      <c r="I825" s="1" t="s">
        <v>50</v>
      </c>
      <c r="J825" s="1" t="s">
        <v>9</v>
      </c>
      <c r="K825" s="1" t="s">
        <v>30</v>
      </c>
      <c r="L825" s="1" t="s">
        <v>112</v>
      </c>
      <c r="M825" s="1" t="s">
        <v>111</v>
      </c>
      <c r="N825" s="8">
        <v>193.92</v>
      </c>
      <c r="O825" s="1" t="s">
        <v>2</v>
      </c>
      <c r="P825" s="8">
        <v>193.92</v>
      </c>
      <c r="Q825" s="8">
        <v>0</v>
      </c>
      <c r="R825" s="1" t="s">
        <v>93</v>
      </c>
      <c r="S825" s="7">
        <v>3366.74</v>
      </c>
    </row>
    <row r="826" spans="1:19" x14ac:dyDescent="0.2">
      <c r="A826" s="1" t="s">
        <v>1501</v>
      </c>
      <c r="B826" s="1" t="s">
        <v>15</v>
      </c>
      <c r="C826" s="10">
        <v>45363</v>
      </c>
      <c r="D826" s="1" t="s">
        <v>430</v>
      </c>
      <c r="E826" s="1" t="s">
        <v>429</v>
      </c>
      <c r="F826" s="1" t="s">
        <v>1500</v>
      </c>
      <c r="G826" s="1" t="s">
        <v>12</v>
      </c>
      <c r="H826" s="1" t="s">
        <v>11</v>
      </c>
      <c r="I826" s="1" t="s">
        <v>50</v>
      </c>
      <c r="J826" s="1" t="s">
        <v>9</v>
      </c>
      <c r="K826" s="1" t="s">
        <v>30</v>
      </c>
      <c r="L826" s="1" t="s">
        <v>1071</v>
      </c>
      <c r="M826" s="1" t="s">
        <v>1070</v>
      </c>
      <c r="N826" s="8">
        <v>193.92</v>
      </c>
      <c r="O826" s="1" t="s">
        <v>2</v>
      </c>
      <c r="P826" s="8">
        <v>193.92</v>
      </c>
      <c r="Q826" s="8">
        <v>0</v>
      </c>
      <c r="R826" s="1" t="s">
        <v>93</v>
      </c>
      <c r="S826" s="7">
        <v>3366.74</v>
      </c>
    </row>
    <row r="827" spans="1:19" x14ac:dyDescent="0.2">
      <c r="A827" s="1" t="s">
        <v>1501</v>
      </c>
      <c r="B827" s="1" t="s">
        <v>15</v>
      </c>
      <c r="C827" s="10">
        <v>45363</v>
      </c>
      <c r="D827" s="1" t="s">
        <v>430</v>
      </c>
      <c r="E827" s="1" t="s">
        <v>429</v>
      </c>
      <c r="F827" s="1" t="s">
        <v>1500</v>
      </c>
      <c r="G827" s="1" t="s">
        <v>12</v>
      </c>
      <c r="H827" s="1" t="s">
        <v>11</v>
      </c>
      <c r="I827" s="1" t="s">
        <v>50</v>
      </c>
      <c r="J827" s="1" t="s">
        <v>9</v>
      </c>
      <c r="K827" s="1" t="s">
        <v>30</v>
      </c>
      <c r="L827" s="1" t="s">
        <v>201</v>
      </c>
      <c r="M827" s="1" t="s">
        <v>200</v>
      </c>
      <c r="N827" s="8">
        <v>193.92</v>
      </c>
      <c r="O827" s="1" t="s">
        <v>2</v>
      </c>
      <c r="P827" s="8">
        <v>193.92</v>
      </c>
      <c r="Q827" s="8">
        <v>0</v>
      </c>
      <c r="R827" s="1" t="s">
        <v>93</v>
      </c>
      <c r="S827" s="7">
        <v>3366.74</v>
      </c>
    </row>
    <row r="828" spans="1:19" x14ac:dyDescent="0.2">
      <c r="A828" s="1" t="s">
        <v>1499</v>
      </c>
      <c r="B828" s="1" t="s">
        <v>42</v>
      </c>
      <c r="C828" s="10">
        <v>45363</v>
      </c>
      <c r="D828" s="1" t="s">
        <v>1497</v>
      </c>
      <c r="E828" s="1" t="s">
        <v>1496</v>
      </c>
      <c r="F828" s="1" t="s">
        <v>1355</v>
      </c>
      <c r="G828" s="1" t="s">
        <v>39</v>
      </c>
      <c r="H828" s="1" t="s">
        <v>38</v>
      </c>
      <c r="I828" s="1" t="s">
        <v>0</v>
      </c>
      <c r="J828" s="1" t="s">
        <v>17</v>
      </c>
      <c r="K828" s="1" t="s">
        <v>49</v>
      </c>
      <c r="L828" s="1" t="s">
        <v>55</v>
      </c>
      <c r="M828" s="1" t="s">
        <v>54</v>
      </c>
      <c r="N828" s="9">
        <v>1284</v>
      </c>
      <c r="O828" s="1" t="s">
        <v>4</v>
      </c>
      <c r="P828" s="8">
        <v>1284</v>
      </c>
      <c r="Q828" s="8">
        <v>0</v>
      </c>
      <c r="R828" s="1" t="s">
        <v>46</v>
      </c>
      <c r="S828" s="7">
        <v>127.05</v>
      </c>
    </row>
    <row r="829" spans="1:19" x14ac:dyDescent="0.2">
      <c r="A829" s="1" t="s">
        <v>1498</v>
      </c>
      <c r="B829" s="1" t="s">
        <v>15</v>
      </c>
      <c r="C829" s="10">
        <v>45363</v>
      </c>
      <c r="D829" s="1" t="s">
        <v>1497</v>
      </c>
      <c r="E829" s="1" t="s">
        <v>1496</v>
      </c>
      <c r="F829" s="1" t="s">
        <v>1355</v>
      </c>
      <c r="G829" s="1" t="s">
        <v>39</v>
      </c>
      <c r="H829" s="1" t="s">
        <v>38</v>
      </c>
      <c r="I829" s="1" t="s">
        <v>50</v>
      </c>
      <c r="J829" s="1" t="s">
        <v>17</v>
      </c>
      <c r="K829" s="1" t="s">
        <v>49</v>
      </c>
      <c r="L829" s="1" t="s">
        <v>55</v>
      </c>
      <c r="M829" s="1" t="s">
        <v>54</v>
      </c>
      <c r="N829" s="9">
        <v>695</v>
      </c>
      <c r="O829" s="1" t="s">
        <v>4</v>
      </c>
      <c r="P829" s="8">
        <v>695</v>
      </c>
      <c r="Q829" s="8">
        <v>0</v>
      </c>
      <c r="R829" s="1" t="s">
        <v>46</v>
      </c>
      <c r="S829" s="7">
        <v>267.54000000000002</v>
      </c>
    </row>
    <row r="830" spans="1:19" x14ac:dyDescent="0.2">
      <c r="A830" s="1" t="s">
        <v>1498</v>
      </c>
      <c r="B830" s="1" t="s">
        <v>15</v>
      </c>
      <c r="C830" s="10">
        <v>45363</v>
      </c>
      <c r="D830" s="1" t="s">
        <v>1497</v>
      </c>
      <c r="E830" s="1" t="s">
        <v>1496</v>
      </c>
      <c r="F830" s="1" t="s">
        <v>1355</v>
      </c>
      <c r="G830" s="1" t="s">
        <v>39</v>
      </c>
      <c r="H830" s="1" t="s">
        <v>38</v>
      </c>
      <c r="I830" s="1" t="s">
        <v>50</v>
      </c>
      <c r="J830" s="1" t="s">
        <v>17</v>
      </c>
      <c r="K830" s="1" t="s">
        <v>49</v>
      </c>
      <c r="L830" s="1" t="s">
        <v>57</v>
      </c>
      <c r="M830" s="1" t="s">
        <v>56</v>
      </c>
      <c r="N830" s="9">
        <v>3600</v>
      </c>
      <c r="O830" s="1" t="s">
        <v>4</v>
      </c>
      <c r="P830" s="8">
        <v>3600</v>
      </c>
      <c r="Q830" s="8">
        <v>0</v>
      </c>
      <c r="R830" s="1" t="s">
        <v>46</v>
      </c>
      <c r="S830" s="7">
        <v>462.02</v>
      </c>
    </row>
    <row r="831" spans="1:19" x14ac:dyDescent="0.2">
      <c r="A831" s="1" t="s">
        <v>1495</v>
      </c>
      <c r="B831" s="1" t="s">
        <v>15</v>
      </c>
      <c r="C831" s="10">
        <v>45363</v>
      </c>
      <c r="D831" s="1" t="s">
        <v>1494</v>
      </c>
      <c r="E831" s="1" t="s">
        <v>1493</v>
      </c>
      <c r="F831" s="1" t="s">
        <v>1355</v>
      </c>
      <c r="G831" s="1" t="s">
        <v>39</v>
      </c>
      <c r="H831" s="1" t="s">
        <v>38</v>
      </c>
      <c r="I831" s="1" t="s">
        <v>50</v>
      </c>
      <c r="J831" s="1" t="s">
        <v>17</v>
      </c>
      <c r="K831" s="1" t="s">
        <v>49</v>
      </c>
      <c r="L831" s="1" t="s">
        <v>57</v>
      </c>
      <c r="M831" s="1" t="s">
        <v>56</v>
      </c>
      <c r="N831" s="9">
        <v>4500</v>
      </c>
      <c r="O831" s="1" t="s">
        <v>4</v>
      </c>
      <c r="P831" s="8">
        <v>4500</v>
      </c>
      <c r="Q831" s="8">
        <v>0</v>
      </c>
      <c r="R831" s="1" t="s">
        <v>46</v>
      </c>
      <c r="S831" s="7">
        <v>506.88</v>
      </c>
    </row>
    <row r="832" spans="1:19" x14ac:dyDescent="0.2">
      <c r="A832" s="1" t="s">
        <v>1492</v>
      </c>
      <c r="B832" s="1" t="s">
        <v>15</v>
      </c>
      <c r="C832" s="10">
        <v>45363</v>
      </c>
      <c r="D832" s="1" t="s">
        <v>835</v>
      </c>
      <c r="E832" s="1" t="s">
        <v>834</v>
      </c>
      <c r="F832" s="1" t="s">
        <v>1488</v>
      </c>
      <c r="G832" s="1" t="s">
        <v>12</v>
      </c>
      <c r="H832" s="1" t="s">
        <v>11</v>
      </c>
      <c r="I832" s="1" t="s">
        <v>50</v>
      </c>
      <c r="J832" s="1" t="s">
        <v>9</v>
      </c>
      <c r="K832" s="1" t="s">
        <v>30</v>
      </c>
      <c r="L832" s="1" t="s">
        <v>1306</v>
      </c>
      <c r="M832" s="1" t="s">
        <v>1305</v>
      </c>
      <c r="N832" s="8">
        <v>290.88</v>
      </c>
      <c r="O832" s="1" t="s">
        <v>2</v>
      </c>
      <c r="P832" s="8">
        <v>290.88</v>
      </c>
      <c r="Q832" s="8">
        <v>0</v>
      </c>
      <c r="R832" s="1" t="s">
        <v>43</v>
      </c>
      <c r="S832" s="7">
        <v>2788.19</v>
      </c>
    </row>
    <row r="833" spans="1:19" x14ac:dyDescent="0.2">
      <c r="A833" s="1" t="s">
        <v>1492</v>
      </c>
      <c r="B833" s="1" t="s">
        <v>15</v>
      </c>
      <c r="C833" s="10">
        <v>45363</v>
      </c>
      <c r="D833" s="1" t="s">
        <v>835</v>
      </c>
      <c r="E833" s="1" t="s">
        <v>834</v>
      </c>
      <c r="F833" s="1" t="s">
        <v>1488</v>
      </c>
      <c r="G833" s="1" t="s">
        <v>12</v>
      </c>
      <c r="H833" s="1" t="s">
        <v>11</v>
      </c>
      <c r="I833" s="1" t="s">
        <v>50</v>
      </c>
      <c r="J833" s="1" t="s">
        <v>9</v>
      </c>
      <c r="K833" s="1" t="s">
        <v>30</v>
      </c>
      <c r="L833" s="1" t="s">
        <v>511</v>
      </c>
      <c r="M833" s="1" t="s">
        <v>510</v>
      </c>
      <c r="N833" s="8">
        <v>96.96</v>
      </c>
      <c r="O833" s="1" t="s">
        <v>2</v>
      </c>
      <c r="P833" s="8">
        <v>96.96</v>
      </c>
      <c r="Q833" s="8">
        <v>0</v>
      </c>
      <c r="R833" s="1" t="s">
        <v>43</v>
      </c>
      <c r="S833" s="7">
        <v>2788.19</v>
      </c>
    </row>
    <row r="834" spans="1:19" x14ac:dyDescent="0.2">
      <c r="A834" s="1" t="s">
        <v>1491</v>
      </c>
      <c r="B834" s="1" t="s">
        <v>15</v>
      </c>
      <c r="C834" s="10">
        <v>45363</v>
      </c>
      <c r="D834" s="1" t="s">
        <v>192</v>
      </c>
      <c r="E834" s="1" t="s">
        <v>191</v>
      </c>
      <c r="F834" s="1" t="s">
        <v>1490</v>
      </c>
      <c r="G834" s="1" t="s">
        <v>12</v>
      </c>
      <c r="H834" s="1" t="s">
        <v>11</v>
      </c>
      <c r="I834" s="1" t="s">
        <v>50</v>
      </c>
      <c r="J834" s="1" t="s">
        <v>9</v>
      </c>
      <c r="K834" s="1" t="s">
        <v>30</v>
      </c>
      <c r="L834" s="1" t="s">
        <v>715</v>
      </c>
      <c r="M834" s="1" t="s">
        <v>714</v>
      </c>
      <c r="N834" s="8">
        <v>399.36</v>
      </c>
      <c r="O834" s="1" t="s">
        <v>2</v>
      </c>
      <c r="P834" s="8">
        <v>0</v>
      </c>
      <c r="Q834" s="8">
        <v>399.36</v>
      </c>
      <c r="R834" s="1" t="s">
        <v>144</v>
      </c>
      <c r="S834" s="7">
        <v>3990.12</v>
      </c>
    </row>
    <row r="835" spans="1:19" x14ac:dyDescent="0.2">
      <c r="A835" s="1" t="s">
        <v>1491</v>
      </c>
      <c r="B835" s="1" t="s">
        <v>15</v>
      </c>
      <c r="C835" s="10">
        <v>45363</v>
      </c>
      <c r="D835" s="1" t="s">
        <v>192</v>
      </c>
      <c r="E835" s="1" t="s">
        <v>191</v>
      </c>
      <c r="F835" s="1" t="s">
        <v>1490</v>
      </c>
      <c r="G835" s="1" t="s">
        <v>12</v>
      </c>
      <c r="H835" s="1" t="s">
        <v>11</v>
      </c>
      <c r="I835" s="1" t="s">
        <v>50</v>
      </c>
      <c r="J835" s="1" t="s">
        <v>9</v>
      </c>
      <c r="K835" s="1" t="s">
        <v>30</v>
      </c>
      <c r="L835" s="1" t="s">
        <v>82</v>
      </c>
      <c r="M835" s="1" t="s">
        <v>81</v>
      </c>
      <c r="N835" s="8">
        <v>399.36</v>
      </c>
      <c r="O835" s="1" t="s">
        <v>2</v>
      </c>
      <c r="P835" s="8">
        <v>0</v>
      </c>
      <c r="Q835" s="8">
        <v>399.36</v>
      </c>
      <c r="R835" s="1" t="s">
        <v>144</v>
      </c>
      <c r="S835" s="7">
        <v>3990.12</v>
      </c>
    </row>
    <row r="836" spans="1:19" x14ac:dyDescent="0.2">
      <c r="A836" s="1" t="s">
        <v>1491</v>
      </c>
      <c r="B836" s="1" t="s">
        <v>15</v>
      </c>
      <c r="C836" s="10">
        <v>45363</v>
      </c>
      <c r="D836" s="1" t="s">
        <v>192</v>
      </c>
      <c r="E836" s="1" t="s">
        <v>191</v>
      </c>
      <c r="F836" s="1" t="s">
        <v>1490</v>
      </c>
      <c r="G836" s="1" t="s">
        <v>12</v>
      </c>
      <c r="H836" s="1" t="s">
        <v>11</v>
      </c>
      <c r="I836" s="1" t="s">
        <v>50</v>
      </c>
      <c r="J836" s="1" t="s">
        <v>9</v>
      </c>
      <c r="K836" s="1" t="s">
        <v>30</v>
      </c>
      <c r="L836" s="1" t="s">
        <v>814</v>
      </c>
      <c r="M836" s="1" t="s">
        <v>813</v>
      </c>
      <c r="N836" s="8">
        <v>499.2</v>
      </c>
      <c r="O836" s="1" t="s">
        <v>2</v>
      </c>
      <c r="P836" s="8">
        <v>0</v>
      </c>
      <c r="Q836" s="8">
        <v>499.2</v>
      </c>
      <c r="R836" s="1" t="s">
        <v>144</v>
      </c>
      <c r="S836" s="7">
        <v>3990.12</v>
      </c>
    </row>
    <row r="837" spans="1:19" x14ac:dyDescent="0.2">
      <c r="A837" s="1" t="s">
        <v>1491</v>
      </c>
      <c r="B837" s="1" t="s">
        <v>15</v>
      </c>
      <c r="C837" s="10">
        <v>45363</v>
      </c>
      <c r="D837" s="1" t="s">
        <v>192</v>
      </c>
      <c r="E837" s="1" t="s">
        <v>191</v>
      </c>
      <c r="F837" s="1" t="s">
        <v>1490</v>
      </c>
      <c r="G837" s="1" t="s">
        <v>12</v>
      </c>
      <c r="H837" s="1" t="s">
        <v>11</v>
      </c>
      <c r="I837" s="1" t="s">
        <v>50</v>
      </c>
      <c r="J837" s="1" t="s">
        <v>9</v>
      </c>
      <c r="K837" s="1" t="s">
        <v>30</v>
      </c>
      <c r="L837" s="1" t="s">
        <v>1098</v>
      </c>
      <c r="M837" s="1" t="s">
        <v>1097</v>
      </c>
      <c r="N837" s="8">
        <v>499.2</v>
      </c>
      <c r="O837" s="1" t="s">
        <v>2</v>
      </c>
      <c r="P837" s="8">
        <v>0</v>
      </c>
      <c r="Q837" s="8">
        <v>499.2</v>
      </c>
      <c r="R837" s="1" t="s">
        <v>144</v>
      </c>
      <c r="S837" s="7">
        <v>3990.12</v>
      </c>
    </row>
    <row r="838" spans="1:19" x14ac:dyDescent="0.2">
      <c r="A838" s="1" t="s">
        <v>1491</v>
      </c>
      <c r="B838" s="1" t="s">
        <v>15</v>
      </c>
      <c r="C838" s="10">
        <v>45363</v>
      </c>
      <c r="D838" s="1" t="s">
        <v>192</v>
      </c>
      <c r="E838" s="1" t="s">
        <v>191</v>
      </c>
      <c r="F838" s="1" t="s">
        <v>1490</v>
      </c>
      <c r="G838" s="1" t="s">
        <v>12</v>
      </c>
      <c r="H838" s="1" t="s">
        <v>11</v>
      </c>
      <c r="I838" s="1" t="s">
        <v>50</v>
      </c>
      <c r="J838" s="1" t="s">
        <v>9</v>
      </c>
      <c r="K838" s="1" t="s">
        <v>30</v>
      </c>
      <c r="L838" s="1" t="s">
        <v>1216</v>
      </c>
      <c r="M838" s="1" t="s">
        <v>1215</v>
      </c>
      <c r="N838" s="8">
        <v>499.2</v>
      </c>
      <c r="O838" s="1" t="s">
        <v>2</v>
      </c>
      <c r="P838" s="8">
        <v>0</v>
      </c>
      <c r="Q838" s="8">
        <v>499.2</v>
      </c>
      <c r="R838" s="1" t="s">
        <v>144</v>
      </c>
      <c r="S838" s="7">
        <v>3990.12</v>
      </c>
    </row>
    <row r="839" spans="1:19" x14ac:dyDescent="0.2">
      <c r="A839" s="1" t="s">
        <v>1489</v>
      </c>
      <c r="B839" s="1" t="s">
        <v>15</v>
      </c>
      <c r="C839" s="10">
        <v>45363</v>
      </c>
      <c r="D839" s="1" t="s">
        <v>835</v>
      </c>
      <c r="E839" s="1" t="s">
        <v>834</v>
      </c>
      <c r="F839" s="1" t="s">
        <v>1488</v>
      </c>
      <c r="G839" s="1" t="s">
        <v>12</v>
      </c>
      <c r="H839" s="1" t="s">
        <v>11</v>
      </c>
      <c r="I839" s="1" t="s">
        <v>50</v>
      </c>
      <c r="J839" s="1" t="s">
        <v>17</v>
      </c>
      <c r="K839" s="1" t="s">
        <v>16</v>
      </c>
      <c r="L839" s="1" t="s">
        <v>375</v>
      </c>
      <c r="M839" s="1" t="s">
        <v>374</v>
      </c>
      <c r="N839" s="8">
        <v>68.400000000000006</v>
      </c>
      <c r="O839" s="1" t="s">
        <v>2</v>
      </c>
      <c r="P839" s="8">
        <v>68.400000000000006</v>
      </c>
      <c r="Q839" s="8">
        <v>0</v>
      </c>
      <c r="R839" s="1" t="s">
        <v>43</v>
      </c>
      <c r="S839" s="7">
        <v>12976.95</v>
      </c>
    </row>
    <row r="840" spans="1:19" x14ac:dyDescent="0.2">
      <c r="A840" s="1" t="s">
        <v>1487</v>
      </c>
      <c r="B840" s="1" t="s">
        <v>42</v>
      </c>
      <c r="C840" s="10">
        <v>45363</v>
      </c>
      <c r="D840" s="1" t="s">
        <v>255</v>
      </c>
      <c r="E840" s="1" t="s">
        <v>254</v>
      </c>
      <c r="F840" s="1" t="s">
        <v>1355</v>
      </c>
      <c r="G840" s="1" t="s">
        <v>39</v>
      </c>
      <c r="H840" s="1" t="s">
        <v>38</v>
      </c>
      <c r="I840" s="1" t="s">
        <v>0</v>
      </c>
      <c r="J840" s="1" t="s">
        <v>17</v>
      </c>
      <c r="K840" s="1" t="s">
        <v>49</v>
      </c>
      <c r="L840" s="1" t="s">
        <v>57</v>
      </c>
      <c r="M840" s="1" t="s">
        <v>56</v>
      </c>
      <c r="N840" s="9">
        <v>5040</v>
      </c>
      <c r="O840" s="1" t="s">
        <v>4</v>
      </c>
      <c r="P840" s="8">
        <v>5040</v>
      </c>
      <c r="Q840" s="8">
        <v>0</v>
      </c>
      <c r="R840" s="1" t="s">
        <v>93</v>
      </c>
      <c r="S840" s="7">
        <v>183.53</v>
      </c>
    </row>
    <row r="841" spans="1:19" x14ac:dyDescent="0.2">
      <c r="A841" s="1" t="s">
        <v>1486</v>
      </c>
      <c r="B841" s="1" t="s">
        <v>15</v>
      </c>
      <c r="C841" s="10">
        <v>45363</v>
      </c>
      <c r="D841" s="1" t="s">
        <v>1485</v>
      </c>
      <c r="E841" s="1" t="s">
        <v>1484</v>
      </c>
      <c r="F841" s="1" t="s">
        <v>1483</v>
      </c>
      <c r="G841" s="1" t="s">
        <v>12</v>
      </c>
      <c r="H841" s="1" t="s">
        <v>11</v>
      </c>
      <c r="I841" s="1" t="s">
        <v>10</v>
      </c>
      <c r="J841" s="1" t="s">
        <v>9</v>
      </c>
      <c r="K841" s="1" t="s">
        <v>30</v>
      </c>
      <c r="L841" s="1" t="s">
        <v>725</v>
      </c>
      <c r="M841" s="1" t="s">
        <v>724</v>
      </c>
      <c r="N841" s="8">
        <v>99.84</v>
      </c>
      <c r="O841" s="1" t="s">
        <v>2</v>
      </c>
      <c r="P841" s="8">
        <v>0</v>
      </c>
      <c r="Q841" s="8">
        <v>99.84</v>
      </c>
      <c r="R841" s="1" t="s">
        <v>46</v>
      </c>
      <c r="S841" s="7">
        <v>4731.7700000000004</v>
      </c>
    </row>
    <row r="842" spans="1:19" x14ac:dyDescent="0.2">
      <c r="A842" s="1" t="s">
        <v>1486</v>
      </c>
      <c r="B842" s="1" t="s">
        <v>15</v>
      </c>
      <c r="C842" s="10">
        <v>45363</v>
      </c>
      <c r="D842" s="1" t="s">
        <v>1485</v>
      </c>
      <c r="E842" s="1" t="s">
        <v>1484</v>
      </c>
      <c r="F842" s="1" t="s">
        <v>1483</v>
      </c>
      <c r="G842" s="1" t="s">
        <v>12</v>
      </c>
      <c r="H842" s="1" t="s">
        <v>11</v>
      </c>
      <c r="I842" s="1" t="s">
        <v>10</v>
      </c>
      <c r="J842" s="1" t="s">
        <v>9</v>
      </c>
      <c r="K842" s="1" t="s">
        <v>30</v>
      </c>
      <c r="L842" s="1" t="s">
        <v>723</v>
      </c>
      <c r="M842" s="1" t="s">
        <v>722</v>
      </c>
      <c r="N842" s="8">
        <v>99.84</v>
      </c>
      <c r="O842" s="1" t="s">
        <v>2</v>
      </c>
      <c r="P842" s="8">
        <v>0</v>
      </c>
      <c r="Q842" s="8">
        <v>99.84</v>
      </c>
      <c r="R842" s="1" t="s">
        <v>46</v>
      </c>
      <c r="S842" s="7">
        <v>4731.7700000000004</v>
      </c>
    </row>
    <row r="843" spans="1:19" x14ac:dyDescent="0.2">
      <c r="A843" s="1" t="s">
        <v>1486</v>
      </c>
      <c r="B843" s="1" t="s">
        <v>15</v>
      </c>
      <c r="C843" s="10">
        <v>45363</v>
      </c>
      <c r="D843" s="1" t="s">
        <v>1485</v>
      </c>
      <c r="E843" s="1" t="s">
        <v>1484</v>
      </c>
      <c r="F843" s="1" t="s">
        <v>1483</v>
      </c>
      <c r="G843" s="1" t="s">
        <v>12</v>
      </c>
      <c r="H843" s="1" t="s">
        <v>11</v>
      </c>
      <c r="I843" s="1" t="s">
        <v>10</v>
      </c>
      <c r="J843" s="1" t="s">
        <v>9</v>
      </c>
      <c r="K843" s="1" t="s">
        <v>30</v>
      </c>
      <c r="L843" s="1" t="s">
        <v>727</v>
      </c>
      <c r="M843" s="1" t="s">
        <v>726</v>
      </c>
      <c r="N843" s="8">
        <v>99.84</v>
      </c>
      <c r="O843" s="1" t="s">
        <v>2</v>
      </c>
      <c r="P843" s="8">
        <v>0</v>
      </c>
      <c r="Q843" s="8">
        <v>99.84</v>
      </c>
      <c r="R843" s="1" t="s">
        <v>46</v>
      </c>
      <c r="S843" s="7">
        <v>4731.7700000000004</v>
      </c>
    </row>
    <row r="844" spans="1:19" x14ac:dyDescent="0.2">
      <c r="A844" s="1" t="s">
        <v>1482</v>
      </c>
      <c r="B844" s="1" t="s">
        <v>42</v>
      </c>
      <c r="C844" s="10">
        <v>45363</v>
      </c>
      <c r="D844" s="1" t="s">
        <v>97</v>
      </c>
      <c r="E844" s="1" t="s">
        <v>96</v>
      </c>
      <c r="F844" s="1" t="s">
        <v>1355</v>
      </c>
      <c r="G844" s="1" t="s">
        <v>39</v>
      </c>
      <c r="H844" s="1" t="s">
        <v>38</v>
      </c>
      <c r="I844" s="1" t="s">
        <v>0</v>
      </c>
      <c r="J844" s="1" t="s">
        <v>17</v>
      </c>
      <c r="K844" s="1" t="s">
        <v>49</v>
      </c>
      <c r="L844" s="1" t="s">
        <v>57</v>
      </c>
      <c r="M844" s="1" t="s">
        <v>56</v>
      </c>
      <c r="N844" s="9">
        <v>4140</v>
      </c>
      <c r="O844" s="1" t="s">
        <v>4</v>
      </c>
      <c r="P844" s="8">
        <v>4140</v>
      </c>
      <c r="Q844" s="8">
        <v>0</v>
      </c>
      <c r="R844" s="1" t="s">
        <v>93</v>
      </c>
      <c r="S844" s="7">
        <v>457.54</v>
      </c>
    </row>
    <row r="845" spans="1:19" x14ac:dyDescent="0.2">
      <c r="A845" s="1" t="s">
        <v>1481</v>
      </c>
      <c r="B845" s="1" t="s">
        <v>42</v>
      </c>
      <c r="C845" s="10">
        <v>45363</v>
      </c>
      <c r="D845" s="1" t="s">
        <v>756</v>
      </c>
      <c r="E845" s="1" t="s">
        <v>755</v>
      </c>
      <c r="F845" s="1" t="s">
        <v>1355</v>
      </c>
      <c r="G845" s="1" t="s">
        <v>39</v>
      </c>
      <c r="H845" s="1" t="s">
        <v>38</v>
      </c>
      <c r="I845" s="1" t="s">
        <v>0</v>
      </c>
      <c r="J845" s="1" t="s">
        <v>17</v>
      </c>
      <c r="K845" s="1" t="s">
        <v>49</v>
      </c>
      <c r="L845" s="1" t="s">
        <v>57</v>
      </c>
      <c r="M845" s="1" t="s">
        <v>56</v>
      </c>
      <c r="N845" s="9">
        <v>4320</v>
      </c>
      <c r="O845" s="1" t="s">
        <v>4</v>
      </c>
      <c r="P845" s="8">
        <v>4320</v>
      </c>
      <c r="Q845" s="8">
        <v>0</v>
      </c>
      <c r="R845" s="1" t="s">
        <v>93</v>
      </c>
      <c r="S845" s="7">
        <v>348.38</v>
      </c>
    </row>
    <row r="846" spans="1:19" x14ac:dyDescent="0.2">
      <c r="A846" s="1" t="s">
        <v>1480</v>
      </c>
      <c r="B846" s="1" t="s">
        <v>42</v>
      </c>
      <c r="C846" s="10">
        <v>45363</v>
      </c>
      <c r="D846" s="1" t="s">
        <v>95</v>
      </c>
      <c r="E846" s="1" t="s">
        <v>94</v>
      </c>
      <c r="F846" s="1" t="s">
        <v>1355</v>
      </c>
      <c r="G846" s="1" t="s">
        <v>39</v>
      </c>
      <c r="H846" s="1" t="s">
        <v>38</v>
      </c>
      <c r="I846" s="1" t="s">
        <v>0</v>
      </c>
      <c r="J846" s="1" t="s">
        <v>17</v>
      </c>
      <c r="K846" s="1" t="s">
        <v>49</v>
      </c>
      <c r="L846" s="1" t="s">
        <v>55</v>
      </c>
      <c r="M846" s="1" t="s">
        <v>54</v>
      </c>
      <c r="N846" s="9">
        <v>792</v>
      </c>
      <c r="O846" s="1" t="s">
        <v>4</v>
      </c>
      <c r="P846" s="8">
        <v>792</v>
      </c>
      <c r="Q846" s="8">
        <v>0</v>
      </c>
      <c r="R846" s="1" t="s">
        <v>93</v>
      </c>
      <c r="S846" s="7">
        <v>132.29</v>
      </c>
    </row>
    <row r="847" spans="1:19" x14ac:dyDescent="0.2">
      <c r="A847" s="1" t="s">
        <v>1480</v>
      </c>
      <c r="B847" s="1" t="s">
        <v>42</v>
      </c>
      <c r="C847" s="10">
        <v>45363</v>
      </c>
      <c r="D847" s="1" t="s">
        <v>95</v>
      </c>
      <c r="E847" s="1" t="s">
        <v>94</v>
      </c>
      <c r="F847" s="1" t="s">
        <v>1355</v>
      </c>
      <c r="G847" s="1" t="s">
        <v>39</v>
      </c>
      <c r="H847" s="1" t="s">
        <v>38</v>
      </c>
      <c r="I847" s="1" t="s">
        <v>0</v>
      </c>
      <c r="J847" s="1" t="s">
        <v>17</v>
      </c>
      <c r="K847" s="1" t="s">
        <v>49</v>
      </c>
      <c r="L847" s="1" t="s">
        <v>48</v>
      </c>
      <c r="M847" s="1" t="s">
        <v>47</v>
      </c>
      <c r="N847" s="9">
        <v>1584</v>
      </c>
      <c r="O847" s="1" t="s">
        <v>4</v>
      </c>
      <c r="P847" s="8">
        <v>1584</v>
      </c>
      <c r="Q847" s="8">
        <v>0</v>
      </c>
      <c r="R847" s="1" t="s">
        <v>93</v>
      </c>
      <c r="S847" s="7">
        <v>168.67</v>
      </c>
    </row>
    <row r="848" spans="1:19" x14ac:dyDescent="0.2">
      <c r="A848" s="1" t="s">
        <v>1480</v>
      </c>
      <c r="B848" s="1" t="s">
        <v>42</v>
      </c>
      <c r="C848" s="10">
        <v>45363</v>
      </c>
      <c r="D848" s="1" t="s">
        <v>95</v>
      </c>
      <c r="E848" s="1" t="s">
        <v>94</v>
      </c>
      <c r="F848" s="1" t="s">
        <v>1355</v>
      </c>
      <c r="G848" s="1" t="s">
        <v>39</v>
      </c>
      <c r="H848" s="1" t="s">
        <v>38</v>
      </c>
      <c r="I848" s="1" t="s">
        <v>0</v>
      </c>
      <c r="J848" s="1" t="s">
        <v>17</v>
      </c>
      <c r="K848" s="1" t="s">
        <v>49</v>
      </c>
      <c r="L848" s="1" t="s">
        <v>57</v>
      </c>
      <c r="M848" s="1" t="s">
        <v>56</v>
      </c>
      <c r="N848" s="9">
        <v>3150</v>
      </c>
      <c r="O848" s="1" t="s">
        <v>4</v>
      </c>
      <c r="P848" s="8">
        <v>3150</v>
      </c>
      <c r="Q848" s="8">
        <v>0</v>
      </c>
      <c r="R848" s="1" t="s">
        <v>93</v>
      </c>
      <c r="S848" s="7">
        <v>228.46</v>
      </c>
    </row>
    <row r="849" spans="1:19" x14ac:dyDescent="0.2">
      <c r="A849" s="1" t="s">
        <v>1479</v>
      </c>
      <c r="B849" s="1" t="s">
        <v>42</v>
      </c>
      <c r="C849" s="10">
        <v>45363</v>
      </c>
      <c r="D849" s="1" t="s">
        <v>1478</v>
      </c>
      <c r="E849" s="1" t="s">
        <v>1477</v>
      </c>
      <c r="F849" s="1" t="s">
        <v>1355</v>
      </c>
      <c r="G849" s="1" t="s">
        <v>39</v>
      </c>
      <c r="H849" s="1" t="s">
        <v>38</v>
      </c>
      <c r="I849" s="1" t="s">
        <v>0</v>
      </c>
      <c r="J849" s="1" t="s">
        <v>17</v>
      </c>
      <c r="K849" s="1" t="s">
        <v>49</v>
      </c>
      <c r="L849" s="1" t="s">
        <v>90</v>
      </c>
      <c r="M849" s="1" t="s">
        <v>89</v>
      </c>
      <c r="N849" s="9">
        <v>1620</v>
      </c>
      <c r="O849" s="1" t="s">
        <v>4</v>
      </c>
      <c r="P849" s="8">
        <v>1620</v>
      </c>
      <c r="Q849" s="8">
        <v>0</v>
      </c>
      <c r="R849" s="1" t="s">
        <v>93</v>
      </c>
      <c r="S849" s="7">
        <v>154.41999999999999</v>
      </c>
    </row>
    <row r="850" spans="1:19" x14ac:dyDescent="0.2">
      <c r="A850" s="1" t="s">
        <v>1479</v>
      </c>
      <c r="B850" s="1" t="s">
        <v>42</v>
      </c>
      <c r="C850" s="10">
        <v>45363</v>
      </c>
      <c r="D850" s="1" t="s">
        <v>1478</v>
      </c>
      <c r="E850" s="1" t="s">
        <v>1477</v>
      </c>
      <c r="F850" s="1" t="s">
        <v>1355</v>
      </c>
      <c r="G850" s="1" t="s">
        <v>39</v>
      </c>
      <c r="H850" s="1" t="s">
        <v>38</v>
      </c>
      <c r="I850" s="1" t="s">
        <v>0</v>
      </c>
      <c r="J850" s="1" t="s">
        <v>17</v>
      </c>
      <c r="K850" s="1" t="s">
        <v>49</v>
      </c>
      <c r="L850" s="1" t="s">
        <v>261</v>
      </c>
      <c r="M850" s="1" t="s">
        <v>260</v>
      </c>
      <c r="N850" s="9">
        <v>2520</v>
      </c>
      <c r="O850" s="1" t="s">
        <v>4</v>
      </c>
      <c r="P850" s="8">
        <v>2520</v>
      </c>
      <c r="Q850" s="8">
        <v>0</v>
      </c>
      <c r="R850" s="1" t="s">
        <v>93</v>
      </c>
      <c r="S850" s="7">
        <v>126.35</v>
      </c>
    </row>
    <row r="851" spans="1:19" x14ac:dyDescent="0.2">
      <c r="A851" s="1" t="s">
        <v>1476</v>
      </c>
      <c r="B851" s="1" t="s">
        <v>15</v>
      </c>
      <c r="C851" s="10">
        <v>45363</v>
      </c>
      <c r="D851" s="1" t="s">
        <v>255</v>
      </c>
      <c r="E851" s="1" t="s">
        <v>254</v>
      </c>
      <c r="F851" s="1" t="s">
        <v>1475</v>
      </c>
      <c r="G851" s="1" t="s">
        <v>12</v>
      </c>
      <c r="H851" s="1" t="s">
        <v>11</v>
      </c>
      <c r="I851" s="1" t="s">
        <v>50</v>
      </c>
      <c r="J851" s="1" t="s">
        <v>9</v>
      </c>
      <c r="K851" s="1" t="s">
        <v>30</v>
      </c>
      <c r="L851" s="1" t="s">
        <v>727</v>
      </c>
      <c r="M851" s="1" t="s">
        <v>726</v>
      </c>
      <c r="N851" s="8">
        <v>299.52</v>
      </c>
      <c r="O851" s="1" t="s">
        <v>2</v>
      </c>
      <c r="P851" s="8">
        <v>0</v>
      </c>
      <c r="Q851" s="8">
        <v>299.52</v>
      </c>
      <c r="R851" s="1" t="s">
        <v>93</v>
      </c>
      <c r="S851" s="7">
        <v>4183.68</v>
      </c>
    </row>
    <row r="852" spans="1:19" x14ac:dyDescent="0.2">
      <c r="A852" s="1" t="s">
        <v>1474</v>
      </c>
      <c r="B852" s="1" t="s">
        <v>42</v>
      </c>
      <c r="C852" s="10">
        <v>45363</v>
      </c>
      <c r="D852" s="1" t="s">
        <v>1450</v>
      </c>
      <c r="E852" s="1" t="s">
        <v>1449</v>
      </c>
      <c r="F852" s="1" t="s">
        <v>1355</v>
      </c>
      <c r="G852" s="1" t="s">
        <v>39</v>
      </c>
      <c r="H852" s="1" t="s">
        <v>38</v>
      </c>
      <c r="I852" s="1" t="s">
        <v>0</v>
      </c>
      <c r="J852" s="1" t="s">
        <v>17</v>
      </c>
      <c r="K852" s="1" t="s">
        <v>49</v>
      </c>
      <c r="L852" s="1" t="s">
        <v>48</v>
      </c>
      <c r="M852" s="1" t="s">
        <v>47</v>
      </c>
      <c r="N852" s="9">
        <v>1358</v>
      </c>
      <c r="O852" s="1" t="s">
        <v>4</v>
      </c>
      <c r="P852" s="8">
        <v>1358</v>
      </c>
      <c r="Q852" s="8">
        <v>0</v>
      </c>
      <c r="R852" s="1" t="s">
        <v>93</v>
      </c>
      <c r="S852" s="7">
        <v>272.24</v>
      </c>
    </row>
    <row r="853" spans="1:19" x14ac:dyDescent="0.2">
      <c r="A853" s="1" t="s">
        <v>1473</v>
      </c>
      <c r="B853" s="1" t="s">
        <v>42</v>
      </c>
      <c r="C853" s="10">
        <v>45363</v>
      </c>
      <c r="D853" s="1" t="s">
        <v>1450</v>
      </c>
      <c r="E853" s="1" t="s">
        <v>1449</v>
      </c>
      <c r="F853" s="1" t="s">
        <v>1355</v>
      </c>
      <c r="G853" s="1" t="s">
        <v>39</v>
      </c>
      <c r="H853" s="1" t="s">
        <v>38</v>
      </c>
      <c r="I853" s="1" t="s">
        <v>0</v>
      </c>
      <c r="J853" s="1" t="s">
        <v>17</v>
      </c>
      <c r="K853" s="1" t="s">
        <v>49</v>
      </c>
      <c r="L853" s="1" t="s">
        <v>48</v>
      </c>
      <c r="M853" s="1" t="s">
        <v>47</v>
      </c>
      <c r="N853" s="9">
        <v>82</v>
      </c>
      <c r="O853" s="1" t="s">
        <v>4</v>
      </c>
      <c r="P853" s="8">
        <v>82</v>
      </c>
      <c r="Q853" s="8">
        <v>0</v>
      </c>
      <c r="R853" s="1" t="s">
        <v>93</v>
      </c>
      <c r="S853" s="7">
        <v>314.83</v>
      </c>
    </row>
    <row r="854" spans="1:19" x14ac:dyDescent="0.2">
      <c r="A854" s="1" t="s">
        <v>1473</v>
      </c>
      <c r="B854" s="1" t="s">
        <v>42</v>
      </c>
      <c r="C854" s="10">
        <v>45363</v>
      </c>
      <c r="D854" s="1" t="s">
        <v>1450</v>
      </c>
      <c r="E854" s="1" t="s">
        <v>1449</v>
      </c>
      <c r="F854" s="1" t="s">
        <v>1355</v>
      </c>
      <c r="G854" s="1" t="s">
        <v>39</v>
      </c>
      <c r="H854" s="1" t="s">
        <v>38</v>
      </c>
      <c r="I854" s="1" t="s">
        <v>0</v>
      </c>
      <c r="J854" s="1" t="s">
        <v>17</v>
      </c>
      <c r="K854" s="1" t="s">
        <v>49</v>
      </c>
      <c r="L854" s="1" t="s">
        <v>55</v>
      </c>
      <c r="M854" s="1" t="s">
        <v>54</v>
      </c>
      <c r="N854" s="9">
        <v>594</v>
      </c>
      <c r="O854" s="1" t="s">
        <v>4</v>
      </c>
      <c r="P854" s="8">
        <v>594</v>
      </c>
      <c r="Q854" s="8">
        <v>0</v>
      </c>
      <c r="R854" s="1" t="s">
        <v>93</v>
      </c>
      <c r="S854" s="7">
        <v>246.91</v>
      </c>
    </row>
    <row r="855" spans="1:19" x14ac:dyDescent="0.2">
      <c r="A855" s="1" t="s">
        <v>1473</v>
      </c>
      <c r="B855" s="1" t="s">
        <v>42</v>
      </c>
      <c r="C855" s="10">
        <v>45363</v>
      </c>
      <c r="D855" s="1" t="s">
        <v>1450</v>
      </c>
      <c r="E855" s="1" t="s">
        <v>1449</v>
      </c>
      <c r="F855" s="1" t="s">
        <v>1355</v>
      </c>
      <c r="G855" s="1" t="s">
        <v>39</v>
      </c>
      <c r="H855" s="1" t="s">
        <v>38</v>
      </c>
      <c r="I855" s="1" t="s">
        <v>0</v>
      </c>
      <c r="J855" s="1" t="s">
        <v>17</v>
      </c>
      <c r="K855" s="1" t="s">
        <v>49</v>
      </c>
      <c r="L855" s="1" t="s">
        <v>57</v>
      </c>
      <c r="M855" s="1" t="s">
        <v>56</v>
      </c>
      <c r="N855" s="9">
        <v>3150</v>
      </c>
      <c r="O855" s="1" t="s">
        <v>4</v>
      </c>
      <c r="P855" s="8">
        <v>3150</v>
      </c>
      <c r="Q855" s="8">
        <v>0</v>
      </c>
      <c r="R855" s="1" t="s">
        <v>93</v>
      </c>
      <c r="S855" s="7">
        <v>426.41</v>
      </c>
    </row>
    <row r="856" spans="1:19" x14ac:dyDescent="0.2">
      <c r="A856" s="1" t="s">
        <v>2347</v>
      </c>
      <c r="B856" s="1" t="s">
        <v>15</v>
      </c>
      <c r="C856" s="10">
        <v>45363</v>
      </c>
      <c r="D856" s="1" t="s">
        <v>106</v>
      </c>
      <c r="E856" s="1" t="s">
        <v>105</v>
      </c>
      <c r="F856" s="1" t="s">
        <v>2346</v>
      </c>
      <c r="G856" s="1" t="s">
        <v>39</v>
      </c>
      <c r="H856" s="1" t="s">
        <v>38</v>
      </c>
      <c r="I856" s="1" t="s">
        <v>50</v>
      </c>
      <c r="J856" s="1" t="s">
        <v>17</v>
      </c>
      <c r="K856" s="1" t="s">
        <v>16</v>
      </c>
      <c r="L856" s="1" t="s">
        <v>104</v>
      </c>
      <c r="M856" s="1" t="s">
        <v>103</v>
      </c>
      <c r="N856" s="8">
        <v>1409.4</v>
      </c>
      <c r="O856" s="1" t="s">
        <v>2</v>
      </c>
      <c r="P856" s="8">
        <v>0</v>
      </c>
      <c r="Q856" s="8">
        <v>1409.4</v>
      </c>
      <c r="R856" s="1" t="s">
        <v>43</v>
      </c>
      <c r="S856" s="7">
        <v>11050.11</v>
      </c>
    </row>
    <row r="857" spans="1:19" x14ac:dyDescent="0.2">
      <c r="A857" s="1" t="s">
        <v>1472</v>
      </c>
      <c r="B857" s="1" t="s">
        <v>15</v>
      </c>
      <c r="C857" s="10">
        <v>45363</v>
      </c>
      <c r="D857" s="1" t="s">
        <v>1471</v>
      </c>
      <c r="E857" s="1" t="s">
        <v>1470</v>
      </c>
      <c r="F857" s="1" t="s">
        <v>1469</v>
      </c>
      <c r="G857" s="1" t="s">
        <v>12</v>
      </c>
      <c r="H857" s="1" t="s">
        <v>11</v>
      </c>
      <c r="I857" s="1" t="s">
        <v>50</v>
      </c>
      <c r="J857" s="1" t="s">
        <v>9</v>
      </c>
      <c r="K857" s="1" t="s">
        <v>30</v>
      </c>
      <c r="L857" s="1" t="s">
        <v>300</v>
      </c>
      <c r="M857" s="1" t="s">
        <v>299</v>
      </c>
      <c r="N857" s="8">
        <v>193.92</v>
      </c>
      <c r="O857" s="1" t="s">
        <v>2</v>
      </c>
      <c r="P857" s="8">
        <v>193.92</v>
      </c>
      <c r="Q857" s="8">
        <v>0</v>
      </c>
      <c r="R857" s="1" t="s">
        <v>46</v>
      </c>
      <c r="S857" s="7">
        <v>3455.22</v>
      </c>
    </row>
    <row r="858" spans="1:19" x14ac:dyDescent="0.2">
      <c r="A858" s="1" t="s">
        <v>1468</v>
      </c>
      <c r="B858" s="1" t="s">
        <v>15</v>
      </c>
      <c r="C858" s="10">
        <v>45363</v>
      </c>
      <c r="D858" s="1" t="s">
        <v>197</v>
      </c>
      <c r="E858" s="1" t="s">
        <v>196</v>
      </c>
      <c r="F858" s="1" t="s">
        <v>1467</v>
      </c>
      <c r="G858" s="1" t="s">
        <v>39</v>
      </c>
      <c r="H858" s="1" t="s">
        <v>38</v>
      </c>
      <c r="I858" s="1" t="s">
        <v>50</v>
      </c>
      <c r="J858" s="1" t="s">
        <v>9</v>
      </c>
      <c r="K858" s="1" t="s">
        <v>30</v>
      </c>
      <c r="L858" s="1" t="s">
        <v>517</v>
      </c>
      <c r="M858" s="1" t="s">
        <v>516</v>
      </c>
      <c r="N858" s="8">
        <v>193.92</v>
      </c>
      <c r="O858" s="1" t="s">
        <v>2</v>
      </c>
      <c r="P858" s="8">
        <v>0</v>
      </c>
      <c r="Q858" s="8">
        <v>193.92</v>
      </c>
      <c r="R858" s="1" t="s">
        <v>195</v>
      </c>
      <c r="S858" s="7">
        <v>2837.48</v>
      </c>
    </row>
    <row r="859" spans="1:19" x14ac:dyDescent="0.2">
      <c r="A859" s="1" t="s">
        <v>1468</v>
      </c>
      <c r="B859" s="1" t="s">
        <v>15</v>
      </c>
      <c r="C859" s="10">
        <v>45363</v>
      </c>
      <c r="D859" s="1" t="s">
        <v>197</v>
      </c>
      <c r="E859" s="1" t="s">
        <v>196</v>
      </c>
      <c r="F859" s="1" t="s">
        <v>1467</v>
      </c>
      <c r="G859" s="1" t="s">
        <v>39</v>
      </c>
      <c r="H859" s="1" t="s">
        <v>38</v>
      </c>
      <c r="I859" s="1" t="s">
        <v>50</v>
      </c>
      <c r="J859" s="1" t="s">
        <v>9</v>
      </c>
      <c r="K859" s="1" t="s">
        <v>30</v>
      </c>
      <c r="L859" s="1" t="s">
        <v>1466</v>
      </c>
      <c r="M859" s="1" t="s">
        <v>1465</v>
      </c>
      <c r="N859" s="8">
        <v>193.92</v>
      </c>
      <c r="O859" s="1" t="s">
        <v>2</v>
      </c>
      <c r="P859" s="8">
        <v>0</v>
      </c>
      <c r="Q859" s="8">
        <v>193.92</v>
      </c>
      <c r="R859" s="1" t="s">
        <v>195</v>
      </c>
      <c r="S859" s="7">
        <v>2605.08</v>
      </c>
    </row>
    <row r="860" spans="1:19" x14ac:dyDescent="0.2">
      <c r="A860" s="1" t="s">
        <v>1468</v>
      </c>
      <c r="B860" s="1" t="s">
        <v>15</v>
      </c>
      <c r="C860" s="10">
        <v>45363</v>
      </c>
      <c r="D860" s="1" t="s">
        <v>197</v>
      </c>
      <c r="E860" s="1" t="s">
        <v>196</v>
      </c>
      <c r="F860" s="1" t="s">
        <v>1467</v>
      </c>
      <c r="G860" s="1" t="s">
        <v>39</v>
      </c>
      <c r="H860" s="1" t="s">
        <v>38</v>
      </c>
      <c r="I860" s="1" t="s">
        <v>50</v>
      </c>
      <c r="J860" s="1" t="s">
        <v>9</v>
      </c>
      <c r="K860" s="1" t="s">
        <v>30</v>
      </c>
      <c r="L860" s="1" t="s">
        <v>800</v>
      </c>
      <c r="M860" s="1" t="s">
        <v>799</v>
      </c>
      <c r="N860" s="8">
        <v>193.92</v>
      </c>
      <c r="O860" s="1" t="s">
        <v>2</v>
      </c>
      <c r="P860" s="8">
        <v>0</v>
      </c>
      <c r="Q860" s="8">
        <v>193.92</v>
      </c>
      <c r="R860" s="1" t="s">
        <v>195</v>
      </c>
      <c r="S860" s="7">
        <v>2605.08</v>
      </c>
    </row>
    <row r="861" spans="1:19" x14ac:dyDescent="0.2">
      <c r="A861" s="1" t="s">
        <v>1464</v>
      </c>
      <c r="B861" s="1" t="s">
        <v>15</v>
      </c>
      <c r="C861" s="10">
        <v>45363</v>
      </c>
      <c r="D861" s="1" t="s">
        <v>1455</v>
      </c>
      <c r="E861" s="1" t="s">
        <v>1454</v>
      </c>
      <c r="F861" s="1" t="s">
        <v>1453</v>
      </c>
      <c r="G861" s="1" t="s">
        <v>12</v>
      </c>
      <c r="H861" s="1" t="s">
        <v>11</v>
      </c>
      <c r="I861" s="1" t="s">
        <v>50</v>
      </c>
      <c r="J861" s="1" t="s">
        <v>17</v>
      </c>
      <c r="K861" s="1" t="s">
        <v>16</v>
      </c>
      <c r="L861" s="1" t="s">
        <v>1463</v>
      </c>
      <c r="M861" s="1" t="s">
        <v>1462</v>
      </c>
      <c r="N861" s="9">
        <v>504</v>
      </c>
      <c r="O861" s="1" t="s">
        <v>2</v>
      </c>
      <c r="P861" s="8">
        <v>0</v>
      </c>
      <c r="Q861" s="8">
        <v>504</v>
      </c>
      <c r="R861" s="1" t="s">
        <v>33</v>
      </c>
      <c r="S861" s="7">
        <v>17036.63</v>
      </c>
    </row>
    <row r="862" spans="1:19" x14ac:dyDescent="0.2">
      <c r="A862" s="1" t="s">
        <v>1464</v>
      </c>
      <c r="B862" s="1" t="s">
        <v>15</v>
      </c>
      <c r="C862" s="10">
        <v>45363</v>
      </c>
      <c r="D862" s="1" t="s">
        <v>1455</v>
      </c>
      <c r="E862" s="1" t="s">
        <v>1454</v>
      </c>
      <c r="F862" s="1" t="s">
        <v>1453</v>
      </c>
      <c r="G862" s="1" t="s">
        <v>12</v>
      </c>
      <c r="H862" s="1" t="s">
        <v>11</v>
      </c>
      <c r="I862" s="1" t="s">
        <v>50</v>
      </c>
      <c r="J862" s="1" t="s">
        <v>17</v>
      </c>
      <c r="K862" s="1" t="s">
        <v>16</v>
      </c>
      <c r="L862" s="1" t="s">
        <v>558</v>
      </c>
      <c r="M862" s="1" t="s">
        <v>557</v>
      </c>
      <c r="N862" s="9">
        <v>504</v>
      </c>
      <c r="O862" s="1" t="s">
        <v>2</v>
      </c>
      <c r="P862" s="8">
        <v>0</v>
      </c>
      <c r="Q862" s="8">
        <v>504</v>
      </c>
      <c r="R862" s="1" t="s">
        <v>33</v>
      </c>
      <c r="S862" s="7">
        <v>17036.63</v>
      </c>
    </row>
    <row r="863" spans="1:19" x14ac:dyDescent="0.2">
      <c r="A863" s="1" t="s">
        <v>1464</v>
      </c>
      <c r="B863" s="1" t="s">
        <v>15</v>
      </c>
      <c r="C863" s="10">
        <v>45363</v>
      </c>
      <c r="D863" s="1" t="s">
        <v>1455</v>
      </c>
      <c r="E863" s="1" t="s">
        <v>1454</v>
      </c>
      <c r="F863" s="1" t="s">
        <v>1453</v>
      </c>
      <c r="G863" s="1" t="s">
        <v>12</v>
      </c>
      <c r="H863" s="1" t="s">
        <v>11</v>
      </c>
      <c r="I863" s="1" t="s">
        <v>50</v>
      </c>
      <c r="J863" s="1" t="s">
        <v>17</v>
      </c>
      <c r="K863" s="1" t="s">
        <v>16</v>
      </c>
      <c r="L863" s="1" t="s">
        <v>763</v>
      </c>
      <c r="M863" s="1" t="s">
        <v>762</v>
      </c>
      <c r="N863" s="9">
        <v>504</v>
      </c>
      <c r="O863" s="1" t="s">
        <v>2</v>
      </c>
      <c r="P863" s="8">
        <v>0</v>
      </c>
      <c r="Q863" s="8">
        <v>504</v>
      </c>
      <c r="R863" s="1" t="s">
        <v>33</v>
      </c>
      <c r="S863" s="7">
        <v>17036.63</v>
      </c>
    </row>
    <row r="864" spans="1:19" x14ac:dyDescent="0.2">
      <c r="A864" s="1" t="s">
        <v>1461</v>
      </c>
      <c r="B864" s="1" t="s">
        <v>42</v>
      </c>
      <c r="C864" s="10">
        <v>45363</v>
      </c>
      <c r="D864" s="1" t="s">
        <v>777</v>
      </c>
      <c r="E864" s="1" t="s">
        <v>776</v>
      </c>
      <c r="F864" s="1" t="s">
        <v>1427</v>
      </c>
      <c r="G864" s="1" t="s">
        <v>39</v>
      </c>
      <c r="H864" s="1" t="s">
        <v>38</v>
      </c>
      <c r="I864" s="1" t="s">
        <v>50</v>
      </c>
      <c r="J864" s="1" t="s">
        <v>37</v>
      </c>
      <c r="K864" s="1" t="s">
        <v>36</v>
      </c>
      <c r="L864" s="1" t="s">
        <v>35</v>
      </c>
      <c r="M864" s="1" t="s">
        <v>34</v>
      </c>
      <c r="N864" s="9">
        <v>5760</v>
      </c>
      <c r="O864" s="1" t="s">
        <v>4</v>
      </c>
      <c r="P864" s="8">
        <v>5760</v>
      </c>
      <c r="Q864" s="8">
        <v>0</v>
      </c>
      <c r="R864" s="1" t="s">
        <v>33</v>
      </c>
      <c r="S864" s="7">
        <v>292.99</v>
      </c>
    </row>
    <row r="865" spans="1:19" x14ac:dyDescent="0.2">
      <c r="A865" s="1" t="s">
        <v>1460</v>
      </c>
      <c r="B865" s="1" t="s">
        <v>15</v>
      </c>
      <c r="C865" s="10">
        <v>45363</v>
      </c>
      <c r="D865" s="1" t="s">
        <v>197</v>
      </c>
      <c r="E865" s="1" t="s">
        <v>196</v>
      </c>
      <c r="F865" s="1" t="s">
        <v>1459</v>
      </c>
      <c r="G865" s="1" t="s">
        <v>12</v>
      </c>
      <c r="H865" s="1" t="s">
        <v>11</v>
      </c>
      <c r="I865" s="1" t="s">
        <v>50</v>
      </c>
      <c r="J865" s="1" t="s">
        <v>17</v>
      </c>
      <c r="K865" s="1" t="s">
        <v>16</v>
      </c>
      <c r="L865" s="1" t="s">
        <v>1458</v>
      </c>
      <c r="M865" s="1" t="s">
        <v>1457</v>
      </c>
      <c r="N865" s="8">
        <v>100.8</v>
      </c>
      <c r="O865" s="1" t="s">
        <v>2</v>
      </c>
      <c r="P865" s="8">
        <v>100.8</v>
      </c>
      <c r="Q865" s="8">
        <v>0</v>
      </c>
      <c r="R865" s="1" t="s">
        <v>195</v>
      </c>
      <c r="S865" s="7">
        <v>9151.57</v>
      </c>
    </row>
    <row r="866" spans="1:19" x14ac:dyDescent="0.2">
      <c r="A866" s="1" t="s">
        <v>1460</v>
      </c>
      <c r="B866" s="1" t="s">
        <v>15</v>
      </c>
      <c r="C866" s="10">
        <v>45363</v>
      </c>
      <c r="D866" s="1" t="s">
        <v>197</v>
      </c>
      <c r="E866" s="1" t="s">
        <v>196</v>
      </c>
      <c r="F866" s="1" t="s">
        <v>1459</v>
      </c>
      <c r="G866" s="1" t="s">
        <v>12</v>
      </c>
      <c r="H866" s="1" t="s">
        <v>11</v>
      </c>
      <c r="I866" s="1" t="s">
        <v>50</v>
      </c>
      <c r="J866" s="1" t="s">
        <v>17</v>
      </c>
      <c r="K866" s="1" t="s">
        <v>16</v>
      </c>
      <c r="L866" s="1" t="s">
        <v>1373</v>
      </c>
      <c r="M866" s="1" t="s">
        <v>1372</v>
      </c>
      <c r="N866" s="8">
        <v>100.8</v>
      </c>
      <c r="O866" s="1" t="s">
        <v>2</v>
      </c>
      <c r="P866" s="8">
        <v>100.8</v>
      </c>
      <c r="Q866" s="8">
        <v>0</v>
      </c>
      <c r="R866" s="1" t="s">
        <v>195</v>
      </c>
      <c r="S866" s="7">
        <v>9151.57</v>
      </c>
    </row>
    <row r="867" spans="1:19" x14ac:dyDescent="0.2">
      <c r="A867" s="1" t="s">
        <v>1456</v>
      </c>
      <c r="B867" s="1" t="s">
        <v>15</v>
      </c>
      <c r="C867" s="10">
        <v>45363</v>
      </c>
      <c r="D867" s="1" t="s">
        <v>1455</v>
      </c>
      <c r="E867" s="1" t="s">
        <v>1454</v>
      </c>
      <c r="F867" s="1" t="s">
        <v>1453</v>
      </c>
      <c r="G867" s="1" t="s">
        <v>12</v>
      </c>
      <c r="H867" s="1" t="s">
        <v>11</v>
      </c>
      <c r="I867" s="1" t="s">
        <v>50</v>
      </c>
      <c r="J867" s="1" t="s">
        <v>9</v>
      </c>
      <c r="K867" s="1" t="s">
        <v>30</v>
      </c>
      <c r="L867" s="1" t="s">
        <v>719</v>
      </c>
      <c r="M867" s="1" t="s">
        <v>718</v>
      </c>
      <c r="N867" s="8">
        <v>1996.8</v>
      </c>
      <c r="O867" s="1" t="s">
        <v>2</v>
      </c>
      <c r="P867" s="8">
        <v>0</v>
      </c>
      <c r="Q867" s="8">
        <v>1996.8</v>
      </c>
      <c r="R867" s="1" t="s">
        <v>33</v>
      </c>
      <c r="S867" s="7">
        <v>4757.88</v>
      </c>
    </row>
    <row r="868" spans="1:19" x14ac:dyDescent="0.2">
      <c r="A868" s="1" t="s">
        <v>1456</v>
      </c>
      <c r="B868" s="1" t="s">
        <v>15</v>
      </c>
      <c r="C868" s="10">
        <v>45363</v>
      </c>
      <c r="D868" s="1" t="s">
        <v>1455</v>
      </c>
      <c r="E868" s="1" t="s">
        <v>1454</v>
      </c>
      <c r="F868" s="1" t="s">
        <v>1453</v>
      </c>
      <c r="G868" s="1" t="s">
        <v>12</v>
      </c>
      <c r="H868" s="1" t="s">
        <v>11</v>
      </c>
      <c r="I868" s="1" t="s">
        <v>50</v>
      </c>
      <c r="J868" s="1" t="s">
        <v>9</v>
      </c>
      <c r="K868" s="1" t="s">
        <v>30</v>
      </c>
      <c r="L868" s="1" t="s">
        <v>713</v>
      </c>
      <c r="M868" s="1" t="s">
        <v>712</v>
      </c>
      <c r="N868" s="8">
        <v>1297.92</v>
      </c>
      <c r="O868" s="1" t="s">
        <v>2</v>
      </c>
      <c r="P868" s="8">
        <v>0</v>
      </c>
      <c r="Q868" s="8">
        <v>1297.92</v>
      </c>
      <c r="R868" s="1" t="s">
        <v>33</v>
      </c>
      <c r="S868" s="7">
        <v>4757.88</v>
      </c>
    </row>
    <row r="869" spans="1:19" x14ac:dyDescent="0.2">
      <c r="A869" s="1" t="s">
        <v>1452</v>
      </c>
      <c r="B869" s="1" t="s">
        <v>42</v>
      </c>
      <c r="C869" s="10">
        <v>45363</v>
      </c>
      <c r="D869" s="1" t="s">
        <v>194</v>
      </c>
      <c r="E869" s="1" t="s">
        <v>193</v>
      </c>
      <c r="F869" s="1" t="s">
        <v>1427</v>
      </c>
      <c r="G869" s="1" t="s">
        <v>39</v>
      </c>
      <c r="H869" s="1" t="s">
        <v>38</v>
      </c>
      <c r="I869" s="1" t="s">
        <v>0</v>
      </c>
      <c r="J869" s="1" t="s">
        <v>37</v>
      </c>
      <c r="K869" s="1" t="s">
        <v>36</v>
      </c>
      <c r="L869" s="1" t="s">
        <v>88</v>
      </c>
      <c r="M869" s="1" t="s">
        <v>87</v>
      </c>
      <c r="N869" s="9">
        <v>6336</v>
      </c>
      <c r="O869" s="1" t="s">
        <v>4</v>
      </c>
      <c r="P869" s="8">
        <v>6336</v>
      </c>
      <c r="Q869" s="8">
        <v>0</v>
      </c>
      <c r="R869" s="1" t="s">
        <v>125</v>
      </c>
      <c r="S869" s="7">
        <v>245.88</v>
      </c>
    </row>
    <row r="870" spans="1:19" x14ac:dyDescent="0.2">
      <c r="A870" s="1" t="s">
        <v>1451</v>
      </c>
      <c r="B870" s="1" t="s">
        <v>42</v>
      </c>
      <c r="C870" s="10">
        <v>45363</v>
      </c>
      <c r="D870" s="1" t="s">
        <v>1450</v>
      </c>
      <c r="E870" s="1" t="s">
        <v>1449</v>
      </c>
      <c r="F870" s="1" t="s">
        <v>1355</v>
      </c>
      <c r="G870" s="1" t="s">
        <v>39</v>
      </c>
      <c r="H870" s="1" t="s">
        <v>38</v>
      </c>
      <c r="I870" s="1" t="s">
        <v>0</v>
      </c>
      <c r="J870" s="1" t="s">
        <v>17</v>
      </c>
      <c r="K870" s="1" t="s">
        <v>49</v>
      </c>
      <c r="L870" s="1" t="s">
        <v>55</v>
      </c>
      <c r="M870" s="1" t="s">
        <v>54</v>
      </c>
      <c r="N870" s="9">
        <v>4356</v>
      </c>
      <c r="O870" s="1" t="s">
        <v>4</v>
      </c>
      <c r="P870" s="8">
        <v>4356</v>
      </c>
      <c r="Q870" s="8">
        <v>0</v>
      </c>
      <c r="R870" s="1" t="s">
        <v>93</v>
      </c>
      <c r="S870" s="7">
        <v>246.91</v>
      </c>
    </row>
    <row r="871" spans="1:19" x14ac:dyDescent="0.2">
      <c r="A871" s="1" t="s">
        <v>1451</v>
      </c>
      <c r="B871" s="1" t="s">
        <v>42</v>
      </c>
      <c r="C871" s="10">
        <v>45363</v>
      </c>
      <c r="D871" s="1" t="s">
        <v>1450</v>
      </c>
      <c r="E871" s="1" t="s">
        <v>1449</v>
      </c>
      <c r="F871" s="1" t="s">
        <v>1355</v>
      </c>
      <c r="G871" s="1" t="s">
        <v>39</v>
      </c>
      <c r="H871" s="1" t="s">
        <v>38</v>
      </c>
      <c r="I871" s="1" t="s">
        <v>0</v>
      </c>
      <c r="J871" s="1" t="s">
        <v>17</v>
      </c>
      <c r="K871" s="1" t="s">
        <v>49</v>
      </c>
      <c r="L871" s="1" t="s">
        <v>57</v>
      </c>
      <c r="M871" s="1" t="s">
        <v>56</v>
      </c>
      <c r="N871" s="9">
        <v>1980</v>
      </c>
      <c r="O871" s="1" t="s">
        <v>4</v>
      </c>
      <c r="P871" s="8">
        <v>1980</v>
      </c>
      <c r="Q871" s="8">
        <v>0</v>
      </c>
      <c r="R871" s="1" t="s">
        <v>93</v>
      </c>
      <c r="S871" s="7">
        <v>426.41</v>
      </c>
    </row>
    <row r="872" spans="1:19" x14ac:dyDescent="0.2">
      <c r="A872" s="1" t="s">
        <v>1448</v>
      </c>
      <c r="B872" s="1" t="s">
        <v>15</v>
      </c>
      <c r="C872" s="10">
        <v>45363</v>
      </c>
      <c r="D872" s="1" t="s">
        <v>127</v>
      </c>
      <c r="E872" s="1" t="s">
        <v>126</v>
      </c>
      <c r="F872" s="1" t="s">
        <v>1427</v>
      </c>
      <c r="G872" s="1" t="s">
        <v>39</v>
      </c>
      <c r="H872" s="1" t="s">
        <v>38</v>
      </c>
      <c r="I872" s="1" t="s">
        <v>50</v>
      </c>
      <c r="J872" s="1" t="s">
        <v>37</v>
      </c>
      <c r="K872" s="1" t="s">
        <v>36</v>
      </c>
      <c r="L872" s="1" t="s">
        <v>88</v>
      </c>
      <c r="M872" s="1" t="s">
        <v>87</v>
      </c>
      <c r="N872" s="9">
        <v>6336</v>
      </c>
      <c r="O872" s="1" t="s">
        <v>4</v>
      </c>
      <c r="P872" s="8">
        <v>6336</v>
      </c>
      <c r="Q872" s="8">
        <v>0</v>
      </c>
      <c r="R872" s="1" t="s">
        <v>125</v>
      </c>
      <c r="S872" s="7">
        <v>263.33</v>
      </c>
    </row>
    <row r="873" spans="1:19" x14ac:dyDescent="0.2">
      <c r="A873" s="1" t="s">
        <v>1447</v>
      </c>
      <c r="B873" s="1" t="s">
        <v>42</v>
      </c>
      <c r="C873" s="10">
        <v>45363</v>
      </c>
      <c r="D873" s="1" t="s">
        <v>41</v>
      </c>
      <c r="E873" s="1" t="s">
        <v>40</v>
      </c>
      <c r="F873" s="1" t="s">
        <v>1446</v>
      </c>
      <c r="G873" s="1" t="s">
        <v>39</v>
      </c>
      <c r="H873" s="1" t="s">
        <v>38</v>
      </c>
      <c r="I873" s="1" t="s">
        <v>50</v>
      </c>
      <c r="J873" s="1" t="s">
        <v>37</v>
      </c>
      <c r="K873" s="1" t="s">
        <v>36</v>
      </c>
      <c r="L873" s="1" t="s">
        <v>35</v>
      </c>
      <c r="M873" s="1" t="s">
        <v>34</v>
      </c>
      <c r="N873" s="9">
        <v>7776</v>
      </c>
      <c r="O873" s="1" t="s">
        <v>4</v>
      </c>
      <c r="P873" s="8">
        <v>7776</v>
      </c>
      <c r="Q873" s="8">
        <v>0</v>
      </c>
      <c r="R873" s="1" t="s">
        <v>33</v>
      </c>
      <c r="S873" s="7">
        <v>116.04</v>
      </c>
    </row>
    <row r="874" spans="1:19" x14ac:dyDescent="0.2">
      <c r="A874" s="1" t="s">
        <v>1445</v>
      </c>
      <c r="B874" s="1" t="s">
        <v>42</v>
      </c>
      <c r="C874" s="10">
        <v>45363</v>
      </c>
      <c r="D874" s="1" t="s">
        <v>41</v>
      </c>
      <c r="E874" s="1" t="s">
        <v>40</v>
      </c>
      <c r="F874" s="1" t="s">
        <v>1444</v>
      </c>
      <c r="G874" s="1" t="s">
        <v>39</v>
      </c>
      <c r="H874" s="1" t="s">
        <v>38</v>
      </c>
      <c r="I874" s="1" t="s">
        <v>50</v>
      </c>
      <c r="J874" s="1" t="s">
        <v>37</v>
      </c>
      <c r="K874" s="1" t="s">
        <v>36</v>
      </c>
      <c r="L874" s="1" t="s">
        <v>35</v>
      </c>
      <c r="M874" s="1" t="s">
        <v>34</v>
      </c>
      <c r="N874" s="9">
        <v>7776</v>
      </c>
      <c r="O874" s="1" t="s">
        <v>4</v>
      </c>
      <c r="P874" s="8">
        <v>7776</v>
      </c>
      <c r="Q874" s="8">
        <v>0</v>
      </c>
      <c r="R874" s="1" t="s">
        <v>33</v>
      </c>
      <c r="S874" s="7">
        <v>116.04</v>
      </c>
    </row>
    <row r="875" spans="1:19" x14ac:dyDescent="0.2">
      <c r="A875" s="1" t="s">
        <v>1443</v>
      </c>
      <c r="B875" s="1" t="s">
        <v>42</v>
      </c>
      <c r="C875" s="10">
        <v>45363</v>
      </c>
      <c r="D875" s="1" t="s">
        <v>41</v>
      </c>
      <c r="E875" s="1" t="s">
        <v>40</v>
      </c>
      <c r="F875" s="1" t="s">
        <v>1442</v>
      </c>
      <c r="G875" s="1" t="s">
        <v>39</v>
      </c>
      <c r="H875" s="1" t="s">
        <v>38</v>
      </c>
      <c r="I875" s="1" t="s">
        <v>50</v>
      </c>
      <c r="J875" s="1" t="s">
        <v>37</v>
      </c>
      <c r="K875" s="1" t="s">
        <v>36</v>
      </c>
      <c r="L875" s="1" t="s">
        <v>35</v>
      </c>
      <c r="M875" s="1" t="s">
        <v>34</v>
      </c>
      <c r="N875" s="9">
        <v>6624</v>
      </c>
      <c r="O875" s="1" t="s">
        <v>4</v>
      </c>
      <c r="P875" s="8">
        <v>6624</v>
      </c>
      <c r="Q875" s="8">
        <v>0</v>
      </c>
      <c r="R875" s="1" t="s">
        <v>33</v>
      </c>
      <c r="S875" s="7">
        <v>116.04</v>
      </c>
    </row>
    <row r="876" spans="1:19" x14ac:dyDescent="0.2">
      <c r="A876" s="1" t="s">
        <v>1441</v>
      </c>
      <c r="B876" s="1" t="s">
        <v>42</v>
      </c>
      <c r="C876" s="10">
        <v>45363</v>
      </c>
      <c r="D876" s="1" t="s">
        <v>41</v>
      </c>
      <c r="E876" s="1" t="s">
        <v>40</v>
      </c>
      <c r="F876" s="1" t="s">
        <v>1440</v>
      </c>
      <c r="G876" s="1" t="s">
        <v>39</v>
      </c>
      <c r="H876" s="1" t="s">
        <v>38</v>
      </c>
      <c r="I876" s="1" t="s">
        <v>50</v>
      </c>
      <c r="J876" s="1" t="s">
        <v>37</v>
      </c>
      <c r="K876" s="1" t="s">
        <v>36</v>
      </c>
      <c r="L876" s="1" t="s">
        <v>75</v>
      </c>
      <c r="M876" s="1" t="s">
        <v>74</v>
      </c>
      <c r="N876" s="9">
        <v>2160</v>
      </c>
      <c r="O876" s="1" t="s">
        <v>4</v>
      </c>
      <c r="P876" s="8">
        <v>2160</v>
      </c>
      <c r="Q876" s="8">
        <v>0</v>
      </c>
      <c r="R876" s="1" t="s">
        <v>33</v>
      </c>
      <c r="S876" s="7">
        <v>224.01</v>
      </c>
    </row>
    <row r="877" spans="1:19" x14ac:dyDescent="0.2">
      <c r="A877" s="1" t="s">
        <v>1441</v>
      </c>
      <c r="B877" s="1" t="s">
        <v>42</v>
      </c>
      <c r="C877" s="10">
        <v>45363</v>
      </c>
      <c r="D877" s="1" t="s">
        <v>41</v>
      </c>
      <c r="E877" s="1" t="s">
        <v>40</v>
      </c>
      <c r="F877" s="1" t="s">
        <v>1440</v>
      </c>
      <c r="G877" s="1" t="s">
        <v>39</v>
      </c>
      <c r="H877" s="1" t="s">
        <v>38</v>
      </c>
      <c r="I877" s="1" t="s">
        <v>50</v>
      </c>
      <c r="J877" s="1" t="s">
        <v>37</v>
      </c>
      <c r="K877" s="1" t="s">
        <v>36</v>
      </c>
      <c r="L877" s="1" t="s">
        <v>35</v>
      </c>
      <c r="M877" s="1" t="s">
        <v>34</v>
      </c>
      <c r="N877" s="9">
        <v>3168</v>
      </c>
      <c r="O877" s="1" t="s">
        <v>4</v>
      </c>
      <c r="P877" s="8">
        <v>3168</v>
      </c>
      <c r="Q877" s="8">
        <v>0</v>
      </c>
      <c r="R877" s="1" t="s">
        <v>33</v>
      </c>
      <c r="S877" s="7">
        <v>116.04</v>
      </c>
    </row>
    <row r="878" spans="1:19" x14ac:dyDescent="0.2">
      <c r="A878" s="1" t="s">
        <v>1439</v>
      </c>
      <c r="B878" s="1" t="s">
        <v>15</v>
      </c>
      <c r="C878" s="10">
        <v>45363</v>
      </c>
      <c r="D878" s="1" t="s">
        <v>1438</v>
      </c>
      <c r="E878" s="1" t="s">
        <v>1437</v>
      </c>
      <c r="F878" s="1" t="s">
        <v>1436</v>
      </c>
      <c r="G878" s="1" t="s">
        <v>12</v>
      </c>
      <c r="H878" s="1" t="s">
        <v>11</v>
      </c>
      <c r="I878" s="1" t="s">
        <v>50</v>
      </c>
      <c r="J878" s="1" t="s">
        <v>17</v>
      </c>
      <c r="K878" s="1" t="s">
        <v>16</v>
      </c>
      <c r="L878" s="1" t="s">
        <v>600</v>
      </c>
      <c r="M878" s="1" t="s">
        <v>599</v>
      </c>
      <c r="N878" s="8">
        <v>10.8</v>
      </c>
      <c r="O878" s="1" t="s">
        <v>2</v>
      </c>
      <c r="P878" s="8">
        <v>10.8</v>
      </c>
      <c r="Q878" s="8">
        <v>0</v>
      </c>
      <c r="R878" s="1" t="s">
        <v>102</v>
      </c>
      <c r="S878" s="7">
        <v>6947.25</v>
      </c>
    </row>
    <row r="879" spans="1:19" x14ac:dyDescent="0.2">
      <c r="A879" s="1" t="s">
        <v>1435</v>
      </c>
      <c r="B879" s="1" t="s">
        <v>42</v>
      </c>
      <c r="C879" s="10">
        <v>45363</v>
      </c>
      <c r="D879" s="1" t="s">
        <v>1433</v>
      </c>
      <c r="E879" s="1" t="s">
        <v>1432</v>
      </c>
      <c r="F879" s="1" t="s">
        <v>997</v>
      </c>
      <c r="G879" s="1" t="s">
        <v>39</v>
      </c>
      <c r="H879" s="1" t="s">
        <v>38</v>
      </c>
      <c r="I879" s="1" t="s">
        <v>0</v>
      </c>
      <c r="J879" s="1" t="s">
        <v>37</v>
      </c>
      <c r="K879" s="1" t="s">
        <v>36</v>
      </c>
      <c r="L879" s="1" t="s">
        <v>86</v>
      </c>
      <c r="M879" s="1" t="s">
        <v>85</v>
      </c>
      <c r="N879" s="9">
        <v>5034</v>
      </c>
      <c r="O879" s="1" t="s">
        <v>4</v>
      </c>
      <c r="P879" s="8">
        <v>5034</v>
      </c>
      <c r="Q879" s="8">
        <v>0</v>
      </c>
      <c r="R879" s="1" t="s">
        <v>33</v>
      </c>
      <c r="S879" s="7">
        <v>231.24</v>
      </c>
    </row>
    <row r="880" spans="1:19" x14ac:dyDescent="0.2">
      <c r="A880" s="1" t="s">
        <v>1434</v>
      </c>
      <c r="B880" s="1" t="s">
        <v>42</v>
      </c>
      <c r="C880" s="10">
        <v>45363</v>
      </c>
      <c r="D880" s="1" t="s">
        <v>1433</v>
      </c>
      <c r="E880" s="1" t="s">
        <v>1432</v>
      </c>
      <c r="F880" s="1" t="s">
        <v>997</v>
      </c>
      <c r="G880" s="1" t="s">
        <v>39</v>
      </c>
      <c r="H880" s="1" t="s">
        <v>38</v>
      </c>
      <c r="I880" s="1" t="s">
        <v>0</v>
      </c>
      <c r="J880" s="1" t="s">
        <v>37</v>
      </c>
      <c r="K880" s="1" t="s">
        <v>36</v>
      </c>
      <c r="L880" s="1" t="s">
        <v>86</v>
      </c>
      <c r="M880" s="1" t="s">
        <v>85</v>
      </c>
      <c r="N880" s="9">
        <v>2886</v>
      </c>
      <c r="O880" s="1" t="s">
        <v>4</v>
      </c>
      <c r="P880" s="8">
        <v>2886</v>
      </c>
      <c r="Q880" s="8">
        <v>0</v>
      </c>
      <c r="R880" s="1" t="s">
        <v>33</v>
      </c>
      <c r="S880" s="7">
        <v>277.47000000000003</v>
      </c>
    </row>
    <row r="881" spans="1:19" x14ac:dyDescent="0.2">
      <c r="A881" s="1" t="s">
        <v>1431</v>
      </c>
      <c r="B881" s="1" t="s">
        <v>15</v>
      </c>
      <c r="C881" s="10">
        <v>45363</v>
      </c>
      <c r="D881" s="1" t="s">
        <v>807</v>
      </c>
      <c r="E881" s="1" t="s">
        <v>806</v>
      </c>
      <c r="F881" s="1" t="s">
        <v>1430</v>
      </c>
      <c r="G881" s="1" t="s">
        <v>12</v>
      </c>
      <c r="H881" s="1" t="s">
        <v>11</v>
      </c>
      <c r="I881" s="1" t="s">
        <v>50</v>
      </c>
      <c r="J881" s="1" t="s">
        <v>9</v>
      </c>
      <c r="K881" s="1" t="s">
        <v>30</v>
      </c>
      <c r="L881" s="1" t="s">
        <v>122</v>
      </c>
      <c r="M881" s="1" t="s">
        <v>121</v>
      </c>
      <c r="N881" s="8">
        <v>872.64</v>
      </c>
      <c r="O881" s="1" t="s">
        <v>2</v>
      </c>
      <c r="P881" s="8">
        <v>872.64</v>
      </c>
      <c r="Q881" s="8">
        <v>0</v>
      </c>
      <c r="R881" s="1" t="s">
        <v>590</v>
      </c>
      <c r="S881" s="7">
        <v>3110.55</v>
      </c>
    </row>
    <row r="882" spans="1:19" x14ac:dyDescent="0.2">
      <c r="A882" s="1" t="s">
        <v>1429</v>
      </c>
      <c r="B882" s="1" t="s">
        <v>15</v>
      </c>
      <c r="C882" s="10">
        <v>45363</v>
      </c>
      <c r="D882" s="1" t="s">
        <v>941</v>
      </c>
      <c r="E882" s="1" t="s">
        <v>940</v>
      </c>
      <c r="F882" s="1" t="s">
        <v>1427</v>
      </c>
      <c r="G882" s="1" t="s">
        <v>39</v>
      </c>
      <c r="H882" s="1" t="s">
        <v>38</v>
      </c>
      <c r="I882" s="1" t="s">
        <v>50</v>
      </c>
      <c r="J882" s="1" t="s">
        <v>37</v>
      </c>
      <c r="K882" s="1" t="s">
        <v>36</v>
      </c>
      <c r="L882" s="1" t="s">
        <v>35</v>
      </c>
      <c r="M882" s="1" t="s">
        <v>34</v>
      </c>
      <c r="N882" s="9">
        <v>1872</v>
      </c>
      <c r="O882" s="1" t="s">
        <v>4</v>
      </c>
      <c r="P882" s="8">
        <v>1872</v>
      </c>
      <c r="Q882" s="8">
        <v>0</v>
      </c>
      <c r="R882" s="1" t="s">
        <v>144</v>
      </c>
      <c r="S882" s="7">
        <v>344.51</v>
      </c>
    </row>
    <row r="883" spans="1:19" x14ac:dyDescent="0.2">
      <c r="A883" s="1" t="s">
        <v>1429</v>
      </c>
      <c r="B883" s="1" t="s">
        <v>15</v>
      </c>
      <c r="C883" s="10">
        <v>45363</v>
      </c>
      <c r="D883" s="1" t="s">
        <v>941</v>
      </c>
      <c r="E883" s="1" t="s">
        <v>940</v>
      </c>
      <c r="F883" s="1" t="s">
        <v>1427</v>
      </c>
      <c r="G883" s="1" t="s">
        <v>39</v>
      </c>
      <c r="H883" s="1" t="s">
        <v>38</v>
      </c>
      <c r="I883" s="1" t="s">
        <v>50</v>
      </c>
      <c r="J883" s="1" t="s">
        <v>37</v>
      </c>
      <c r="K883" s="1" t="s">
        <v>36</v>
      </c>
      <c r="L883" s="1" t="s">
        <v>86</v>
      </c>
      <c r="M883" s="1" t="s">
        <v>85</v>
      </c>
      <c r="N883" s="9">
        <v>2574</v>
      </c>
      <c r="O883" s="1" t="s">
        <v>4</v>
      </c>
      <c r="P883" s="8">
        <v>2574</v>
      </c>
      <c r="Q883" s="8">
        <v>0</v>
      </c>
      <c r="R883" s="1" t="s">
        <v>144</v>
      </c>
      <c r="S883" s="7">
        <v>288.24</v>
      </c>
    </row>
    <row r="884" spans="1:19" x14ac:dyDescent="0.2">
      <c r="A884" s="1" t="s">
        <v>1429</v>
      </c>
      <c r="B884" s="1" t="s">
        <v>15</v>
      </c>
      <c r="C884" s="10">
        <v>45363</v>
      </c>
      <c r="D884" s="1" t="s">
        <v>941</v>
      </c>
      <c r="E884" s="1" t="s">
        <v>940</v>
      </c>
      <c r="F884" s="1" t="s">
        <v>1427</v>
      </c>
      <c r="G884" s="1" t="s">
        <v>39</v>
      </c>
      <c r="H884" s="1" t="s">
        <v>38</v>
      </c>
      <c r="I884" s="1" t="s">
        <v>50</v>
      </c>
      <c r="J884" s="1" t="s">
        <v>37</v>
      </c>
      <c r="K884" s="1" t="s">
        <v>36</v>
      </c>
      <c r="L884" s="1" t="s">
        <v>77</v>
      </c>
      <c r="M884" s="1" t="s">
        <v>76</v>
      </c>
      <c r="N884" s="9">
        <v>504</v>
      </c>
      <c r="O884" s="1" t="s">
        <v>4</v>
      </c>
      <c r="P884" s="8">
        <v>504</v>
      </c>
      <c r="Q884" s="8">
        <v>0</v>
      </c>
      <c r="R884" s="1" t="s">
        <v>144</v>
      </c>
      <c r="S884" s="7">
        <v>544.01</v>
      </c>
    </row>
    <row r="885" spans="1:19" x14ac:dyDescent="0.2">
      <c r="A885" s="1" t="s">
        <v>1429</v>
      </c>
      <c r="B885" s="1" t="s">
        <v>15</v>
      </c>
      <c r="C885" s="10">
        <v>45363</v>
      </c>
      <c r="D885" s="1" t="s">
        <v>941</v>
      </c>
      <c r="E885" s="1" t="s">
        <v>940</v>
      </c>
      <c r="F885" s="1" t="s">
        <v>1427</v>
      </c>
      <c r="G885" s="1" t="s">
        <v>39</v>
      </c>
      <c r="H885" s="1" t="s">
        <v>38</v>
      </c>
      <c r="I885" s="1" t="s">
        <v>50</v>
      </c>
      <c r="J885" s="1" t="s">
        <v>37</v>
      </c>
      <c r="K885" s="1" t="s">
        <v>36</v>
      </c>
      <c r="L885" s="1" t="s">
        <v>75</v>
      </c>
      <c r="M885" s="1" t="s">
        <v>74</v>
      </c>
      <c r="N885" s="9">
        <v>360</v>
      </c>
      <c r="O885" s="1" t="s">
        <v>4</v>
      </c>
      <c r="P885" s="8">
        <v>360</v>
      </c>
      <c r="Q885" s="8">
        <v>0</v>
      </c>
      <c r="R885" s="1" t="s">
        <v>144</v>
      </c>
      <c r="S885" s="7">
        <v>665.1</v>
      </c>
    </row>
    <row r="886" spans="1:19" x14ac:dyDescent="0.2">
      <c r="A886" s="1" t="s">
        <v>1428</v>
      </c>
      <c r="B886" s="1" t="s">
        <v>42</v>
      </c>
      <c r="C886" s="10">
        <v>45364</v>
      </c>
      <c r="D886" s="1" t="s">
        <v>192</v>
      </c>
      <c r="E886" s="1" t="s">
        <v>191</v>
      </c>
      <c r="F886" s="1" t="s">
        <v>1427</v>
      </c>
      <c r="G886" s="1" t="s">
        <v>39</v>
      </c>
      <c r="H886" s="1" t="s">
        <v>38</v>
      </c>
      <c r="I886" s="1" t="s">
        <v>50</v>
      </c>
      <c r="J886" s="1" t="s">
        <v>37</v>
      </c>
      <c r="K886" s="1" t="s">
        <v>36</v>
      </c>
      <c r="L886" s="1" t="s">
        <v>88</v>
      </c>
      <c r="M886" s="1" t="s">
        <v>87</v>
      </c>
      <c r="N886" s="9">
        <v>6336</v>
      </c>
      <c r="O886" s="1" t="s">
        <v>4</v>
      </c>
      <c r="P886" s="8">
        <v>6336</v>
      </c>
      <c r="Q886" s="8">
        <v>0</v>
      </c>
      <c r="R886" s="1" t="s">
        <v>144</v>
      </c>
      <c r="S886" s="7">
        <v>224.73</v>
      </c>
    </row>
    <row r="887" spans="1:19" x14ac:dyDescent="0.2">
      <c r="A887" s="1" t="s">
        <v>1426</v>
      </c>
      <c r="B887" s="1" t="s">
        <v>15</v>
      </c>
      <c r="C887" s="10">
        <v>45364</v>
      </c>
      <c r="D887" s="1" t="s">
        <v>366</v>
      </c>
      <c r="E887" s="1" t="s">
        <v>365</v>
      </c>
      <c r="F887" s="1" t="s">
        <v>1425</v>
      </c>
      <c r="G887" s="1" t="s">
        <v>12</v>
      </c>
      <c r="H887" s="1" t="s">
        <v>11</v>
      </c>
      <c r="I887" s="1" t="s">
        <v>50</v>
      </c>
      <c r="J887" s="1" t="s">
        <v>17</v>
      </c>
      <c r="K887" s="1" t="s">
        <v>16</v>
      </c>
      <c r="L887" s="1" t="s">
        <v>854</v>
      </c>
      <c r="M887" s="1" t="s">
        <v>853</v>
      </c>
      <c r="N887" s="8">
        <v>2.7</v>
      </c>
      <c r="O887" s="1" t="s">
        <v>2</v>
      </c>
      <c r="P887" s="8">
        <v>0</v>
      </c>
      <c r="Q887" s="8">
        <v>2.7</v>
      </c>
      <c r="R887" s="1" t="s">
        <v>102</v>
      </c>
      <c r="S887" s="7">
        <v>20658.66</v>
      </c>
    </row>
    <row r="888" spans="1:19" x14ac:dyDescent="0.2">
      <c r="A888" s="1" t="s">
        <v>1422</v>
      </c>
      <c r="B888" s="1" t="s">
        <v>15</v>
      </c>
      <c r="C888" s="10">
        <v>45364</v>
      </c>
      <c r="D888" s="1" t="s">
        <v>1421</v>
      </c>
      <c r="E888" s="1" t="s">
        <v>1420</v>
      </c>
      <c r="F888" s="1" t="s">
        <v>1411</v>
      </c>
      <c r="G888" s="1" t="s">
        <v>12</v>
      </c>
      <c r="H888" s="1" t="s">
        <v>11</v>
      </c>
      <c r="I888" s="1" t="s">
        <v>50</v>
      </c>
      <c r="J888" s="1" t="s">
        <v>17</v>
      </c>
      <c r="K888" s="1" t="s">
        <v>498</v>
      </c>
      <c r="L888" s="1" t="s">
        <v>1416</v>
      </c>
      <c r="M888" s="1" t="s">
        <v>1415</v>
      </c>
      <c r="N888" s="8">
        <v>37.75</v>
      </c>
      <c r="O888" s="1" t="s">
        <v>2</v>
      </c>
      <c r="P888" s="8">
        <v>0</v>
      </c>
      <c r="Q888" s="8">
        <v>37.75</v>
      </c>
      <c r="R888" s="1" t="s">
        <v>102</v>
      </c>
      <c r="S888" s="7">
        <v>16688.79</v>
      </c>
    </row>
    <row r="889" spans="1:19" x14ac:dyDescent="0.2">
      <c r="A889" s="1" t="s">
        <v>1422</v>
      </c>
      <c r="B889" s="1" t="s">
        <v>15</v>
      </c>
      <c r="C889" s="10">
        <v>45364</v>
      </c>
      <c r="D889" s="1" t="s">
        <v>1421</v>
      </c>
      <c r="E889" s="1" t="s">
        <v>1420</v>
      </c>
      <c r="F889" s="1" t="s">
        <v>1411</v>
      </c>
      <c r="G889" s="1" t="s">
        <v>12</v>
      </c>
      <c r="H889" s="1" t="s">
        <v>11</v>
      </c>
      <c r="I889" s="1" t="s">
        <v>50</v>
      </c>
      <c r="J889" s="1" t="s">
        <v>17</v>
      </c>
      <c r="K889" s="1" t="s">
        <v>16</v>
      </c>
      <c r="L889" s="1" t="s">
        <v>1424</v>
      </c>
      <c r="M889" s="1" t="s">
        <v>1423</v>
      </c>
      <c r="N889" s="8">
        <v>8.6999999999999993</v>
      </c>
      <c r="O889" s="1" t="s">
        <v>2</v>
      </c>
      <c r="P889" s="8">
        <v>0</v>
      </c>
      <c r="Q889" s="8">
        <v>8.6999999999999993</v>
      </c>
      <c r="R889" s="1" t="s">
        <v>102</v>
      </c>
      <c r="S889" s="7">
        <v>9953.4</v>
      </c>
    </row>
    <row r="890" spans="1:19" x14ac:dyDescent="0.2">
      <c r="A890" s="1" t="s">
        <v>1422</v>
      </c>
      <c r="B890" s="1" t="s">
        <v>15</v>
      </c>
      <c r="C890" s="10">
        <v>45364</v>
      </c>
      <c r="D890" s="1" t="s">
        <v>1421</v>
      </c>
      <c r="E890" s="1" t="s">
        <v>1420</v>
      </c>
      <c r="F890" s="1" t="s">
        <v>1411</v>
      </c>
      <c r="G890" s="1" t="s">
        <v>12</v>
      </c>
      <c r="H890" s="1" t="s">
        <v>11</v>
      </c>
      <c r="I890" s="1" t="s">
        <v>50</v>
      </c>
      <c r="J890" s="1" t="s">
        <v>17</v>
      </c>
      <c r="K890" s="1" t="s">
        <v>16</v>
      </c>
      <c r="L890" s="1" t="s">
        <v>27</v>
      </c>
      <c r="M890" s="1" t="s">
        <v>26</v>
      </c>
      <c r="N890" s="8">
        <v>8.6999999999999993</v>
      </c>
      <c r="O890" s="1" t="s">
        <v>2</v>
      </c>
      <c r="P890" s="8">
        <v>0</v>
      </c>
      <c r="Q890" s="8">
        <v>8.6999999999999993</v>
      </c>
      <c r="R890" s="1" t="s">
        <v>102</v>
      </c>
      <c r="S890" s="7">
        <v>9953.4</v>
      </c>
    </row>
    <row r="891" spans="1:19" x14ac:dyDescent="0.2">
      <c r="A891" s="1" t="s">
        <v>1422</v>
      </c>
      <c r="B891" s="1" t="s">
        <v>15</v>
      </c>
      <c r="C891" s="10">
        <v>45364</v>
      </c>
      <c r="D891" s="1" t="s">
        <v>1421</v>
      </c>
      <c r="E891" s="1" t="s">
        <v>1420</v>
      </c>
      <c r="F891" s="1" t="s">
        <v>1411</v>
      </c>
      <c r="G891" s="1" t="s">
        <v>12</v>
      </c>
      <c r="H891" s="1" t="s">
        <v>11</v>
      </c>
      <c r="I891" s="1" t="s">
        <v>50</v>
      </c>
      <c r="J891" s="1" t="s">
        <v>17</v>
      </c>
      <c r="K891" s="1" t="s">
        <v>16</v>
      </c>
      <c r="L891" s="1" t="s">
        <v>677</v>
      </c>
      <c r="M891" s="1" t="s">
        <v>676</v>
      </c>
      <c r="N891" s="8">
        <v>31.32</v>
      </c>
      <c r="O891" s="1" t="s">
        <v>2</v>
      </c>
      <c r="P891" s="8">
        <v>0</v>
      </c>
      <c r="Q891" s="8">
        <v>31.32</v>
      </c>
      <c r="R891" s="1" t="s">
        <v>102</v>
      </c>
      <c r="S891" s="7">
        <v>9953.4</v>
      </c>
    </row>
    <row r="892" spans="1:19" x14ac:dyDescent="0.2">
      <c r="A892" s="1" t="s">
        <v>1419</v>
      </c>
      <c r="B892" s="1" t="s">
        <v>15</v>
      </c>
      <c r="C892" s="10">
        <v>45364</v>
      </c>
      <c r="D892" s="1" t="s">
        <v>1418</v>
      </c>
      <c r="E892" s="1" t="s">
        <v>1417</v>
      </c>
      <c r="F892" s="1" t="s">
        <v>1411</v>
      </c>
      <c r="G892" s="1" t="s">
        <v>12</v>
      </c>
      <c r="H892" s="1" t="s">
        <v>11</v>
      </c>
      <c r="I892" s="1" t="s">
        <v>50</v>
      </c>
      <c r="J892" s="1" t="s">
        <v>17</v>
      </c>
      <c r="K892" s="1" t="s">
        <v>498</v>
      </c>
      <c r="L892" s="1" t="s">
        <v>1416</v>
      </c>
      <c r="M892" s="1" t="s">
        <v>1415</v>
      </c>
      <c r="N892" s="8">
        <v>3.02</v>
      </c>
      <c r="O892" s="1" t="s">
        <v>2</v>
      </c>
      <c r="P892" s="8">
        <v>0</v>
      </c>
      <c r="Q892" s="8">
        <v>3.02</v>
      </c>
      <c r="R892" s="1" t="s">
        <v>102</v>
      </c>
      <c r="S892" s="7">
        <v>16688.87</v>
      </c>
    </row>
    <row r="893" spans="1:19" x14ac:dyDescent="0.2">
      <c r="A893" s="1" t="s">
        <v>1414</v>
      </c>
      <c r="B893" s="1" t="s">
        <v>15</v>
      </c>
      <c r="C893" s="10">
        <v>45364</v>
      </c>
      <c r="D893" s="1" t="s">
        <v>1413</v>
      </c>
      <c r="E893" s="1" t="s">
        <v>1412</v>
      </c>
      <c r="F893" s="1" t="s">
        <v>1411</v>
      </c>
      <c r="G893" s="1" t="s">
        <v>12</v>
      </c>
      <c r="H893" s="1" t="s">
        <v>11</v>
      </c>
      <c r="I893" s="1" t="s">
        <v>50</v>
      </c>
      <c r="J893" s="1" t="s">
        <v>17</v>
      </c>
      <c r="K893" s="1" t="s">
        <v>498</v>
      </c>
      <c r="L893" s="1" t="s">
        <v>1410</v>
      </c>
      <c r="M893" s="1" t="s">
        <v>1409</v>
      </c>
      <c r="N893" s="8">
        <v>16.61</v>
      </c>
      <c r="O893" s="1" t="s">
        <v>2</v>
      </c>
      <c r="P893" s="8">
        <v>0</v>
      </c>
      <c r="Q893" s="8">
        <v>16.61</v>
      </c>
      <c r="R893" s="1" t="s">
        <v>102</v>
      </c>
      <c r="S893" s="7">
        <v>16688.87</v>
      </c>
    </row>
    <row r="894" spans="1:19" x14ac:dyDescent="0.2">
      <c r="A894" s="1" t="s">
        <v>1408</v>
      </c>
      <c r="B894" s="1" t="s">
        <v>15</v>
      </c>
      <c r="C894" s="10">
        <v>45364</v>
      </c>
      <c r="D894" s="1" t="s">
        <v>1175</v>
      </c>
      <c r="E894" s="1" t="s">
        <v>1174</v>
      </c>
      <c r="F894" s="1" t="s">
        <v>1407</v>
      </c>
      <c r="G894" s="1" t="s">
        <v>12</v>
      </c>
      <c r="H894" s="1" t="s">
        <v>11</v>
      </c>
      <c r="I894" s="1" t="s">
        <v>50</v>
      </c>
      <c r="J894" s="1" t="s">
        <v>17</v>
      </c>
      <c r="K894" s="1" t="s">
        <v>16</v>
      </c>
      <c r="L894" s="1" t="s">
        <v>1406</v>
      </c>
      <c r="M894" s="1" t="s">
        <v>1405</v>
      </c>
      <c r="N894" s="9">
        <v>108</v>
      </c>
      <c r="O894" s="1" t="s">
        <v>2</v>
      </c>
      <c r="P894" s="8">
        <v>0</v>
      </c>
      <c r="Q894" s="8">
        <v>108</v>
      </c>
      <c r="R894" s="1" t="s">
        <v>80</v>
      </c>
      <c r="S894" s="7">
        <v>9244.3700000000008</v>
      </c>
    </row>
    <row r="895" spans="1:19" x14ac:dyDescent="0.2">
      <c r="A895" s="1" t="s">
        <v>1404</v>
      </c>
      <c r="B895" s="1" t="s">
        <v>15</v>
      </c>
      <c r="C895" s="10">
        <v>45364</v>
      </c>
      <c r="D895" s="1" t="s">
        <v>1403</v>
      </c>
      <c r="E895" s="1" t="s">
        <v>1402</v>
      </c>
      <c r="F895" s="1" t="s">
        <v>1401</v>
      </c>
      <c r="G895" s="1" t="s">
        <v>12</v>
      </c>
      <c r="H895" s="1" t="s">
        <v>11</v>
      </c>
      <c r="I895" s="1" t="s">
        <v>50</v>
      </c>
      <c r="J895" s="1" t="s">
        <v>17</v>
      </c>
      <c r="K895" s="1" t="s">
        <v>16</v>
      </c>
      <c r="L895" s="1" t="s">
        <v>187</v>
      </c>
      <c r="M895" s="1" t="s">
        <v>186</v>
      </c>
      <c r="N895" s="8">
        <v>194.4</v>
      </c>
      <c r="O895" s="1" t="s">
        <v>2</v>
      </c>
      <c r="P895" s="8">
        <v>0</v>
      </c>
      <c r="Q895" s="8">
        <v>194.4</v>
      </c>
      <c r="R895" s="1" t="s">
        <v>80</v>
      </c>
      <c r="S895" s="7">
        <v>25213.81</v>
      </c>
    </row>
    <row r="896" spans="1:19" x14ac:dyDescent="0.2">
      <c r="A896" s="1" t="s">
        <v>1404</v>
      </c>
      <c r="B896" s="1" t="s">
        <v>15</v>
      </c>
      <c r="C896" s="10">
        <v>45364</v>
      </c>
      <c r="D896" s="1" t="s">
        <v>1403</v>
      </c>
      <c r="E896" s="1" t="s">
        <v>1402</v>
      </c>
      <c r="F896" s="1" t="s">
        <v>1401</v>
      </c>
      <c r="G896" s="1" t="s">
        <v>12</v>
      </c>
      <c r="H896" s="1" t="s">
        <v>11</v>
      </c>
      <c r="I896" s="1" t="s">
        <v>50</v>
      </c>
      <c r="J896" s="1" t="s">
        <v>17</v>
      </c>
      <c r="K896" s="1" t="s">
        <v>16</v>
      </c>
      <c r="L896" s="1" t="s">
        <v>141</v>
      </c>
      <c r="M896" s="1" t="s">
        <v>140</v>
      </c>
      <c r="N896" s="8">
        <v>194.4</v>
      </c>
      <c r="O896" s="1" t="s">
        <v>2</v>
      </c>
      <c r="P896" s="8">
        <v>0</v>
      </c>
      <c r="Q896" s="8">
        <v>194.4</v>
      </c>
      <c r="R896" s="1" t="s">
        <v>80</v>
      </c>
      <c r="S896" s="7">
        <v>25213.81</v>
      </c>
    </row>
    <row r="897" spans="1:19" x14ac:dyDescent="0.2">
      <c r="A897" s="1" t="s">
        <v>1404</v>
      </c>
      <c r="B897" s="1" t="s">
        <v>15</v>
      </c>
      <c r="C897" s="10">
        <v>45364</v>
      </c>
      <c r="D897" s="1" t="s">
        <v>1403</v>
      </c>
      <c r="E897" s="1" t="s">
        <v>1402</v>
      </c>
      <c r="F897" s="1" t="s">
        <v>1401</v>
      </c>
      <c r="G897" s="1" t="s">
        <v>12</v>
      </c>
      <c r="H897" s="1" t="s">
        <v>11</v>
      </c>
      <c r="I897" s="1" t="s">
        <v>50</v>
      </c>
      <c r="J897" s="1" t="s">
        <v>17</v>
      </c>
      <c r="K897" s="1" t="s">
        <v>16</v>
      </c>
      <c r="L897" s="1" t="s">
        <v>1033</v>
      </c>
      <c r="M897" s="1" t="s">
        <v>1032</v>
      </c>
      <c r="N897" s="8">
        <v>194.4</v>
      </c>
      <c r="O897" s="1" t="s">
        <v>2</v>
      </c>
      <c r="P897" s="8">
        <v>194.4</v>
      </c>
      <c r="Q897" s="8">
        <v>0</v>
      </c>
      <c r="R897" s="1" t="s">
        <v>80</v>
      </c>
      <c r="S897" s="7">
        <v>25213.759999999998</v>
      </c>
    </row>
    <row r="898" spans="1:19" x14ac:dyDescent="0.2">
      <c r="A898" s="1" t="s">
        <v>1400</v>
      </c>
      <c r="B898" s="1" t="s">
        <v>15</v>
      </c>
      <c r="C898" s="10">
        <v>45364</v>
      </c>
      <c r="D898" s="1" t="s">
        <v>580</v>
      </c>
      <c r="E898" s="1" t="s">
        <v>579</v>
      </c>
      <c r="F898" s="1" t="s">
        <v>1397</v>
      </c>
      <c r="G898" s="1" t="s">
        <v>12</v>
      </c>
      <c r="H898" s="1" t="s">
        <v>11</v>
      </c>
      <c r="I898" s="1" t="s">
        <v>50</v>
      </c>
      <c r="J898" s="1" t="s">
        <v>9</v>
      </c>
      <c r="K898" s="1" t="s">
        <v>30</v>
      </c>
      <c r="L898" s="1" t="s">
        <v>621</v>
      </c>
      <c r="M898" s="1" t="s">
        <v>620</v>
      </c>
      <c r="N898" s="8">
        <v>96.96</v>
      </c>
      <c r="O898" s="1" t="s">
        <v>2</v>
      </c>
      <c r="P898" s="8">
        <v>96.96</v>
      </c>
      <c r="Q898" s="8">
        <v>0</v>
      </c>
      <c r="R898" s="1" t="s">
        <v>80</v>
      </c>
      <c r="S898" s="7">
        <v>2836.94</v>
      </c>
    </row>
    <row r="899" spans="1:19" x14ac:dyDescent="0.2">
      <c r="A899" s="1" t="s">
        <v>1400</v>
      </c>
      <c r="B899" s="1" t="s">
        <v>15</v>
      </c>
      <c r="C899" s="10">
        <v>45364</v>
      </c>
      <c r="D899" s="1" t="s">
        <v>580</v>
      </c>
      <c r="E899" s="1" t="s">
        <v>579</v>
      </c>
      <c r="F899" s="1" t="s">
        <v>1397</v>
      </c>
      <c r="G899" s="1" t="s">
        <v>12</v>
      </c>
      <c r="H899" s="1" t="s">
        <v>11</v>
      </c>
      <c r="I899" s="1" t="s">
        <v>50</v>
      </c>
      <c r="J899" s="1" t="s">
        <v>9</v>
      </c>
      <c r="K899" s="1" t="s">
        <v>30</v>
      </c>
      <c r="L899" s="1" t="s">
        <v>625</v>
      </c>
      <c r="M899" s="1" t="s">
        <v>624</v>
      </c>
      <c r="N899" s="8">
        <v>1066.56</v>
      </c>
      <c r="O899" s="1" t="s">
        <v>2</v>
      </c>
      <c r="P899" s="8">
        <v>1066.56</v>
      </c>
      <c r="Q899" s="8">
        <v>0</v>
      </c>
      <c r="R899" s="1" t="s">
        <v>80</v>
      </c>
      <c r="S899" s="7">
        <v>2836.94</v>
      </c>
    </row>
    <row r="900" spans="1:19" x14ac:dyDescent="0.2">
      <c r="A900" s="1" t="s">
        <v>1400</v>
      </c>
      <c r="B900" s="1" t="s">
        <v>15</v>
      </c>
      <c r="C900" s="10">
        <v>45364</v>
      </c>
      <c r="D900" s="1" t="s">
        <v>580</v>
      </c>
      <c r="E900" s="1" t="s">
        <v>579</v>
      </c>
      <c r="F900" s="1" t="s">
        <v>1397</v>
      </c>
      <c r="G900" s="1" t="s">
        <v>12</v>
      </c>
      <c r="H900" s="1" t="s">
        <v>11</v>
      </c>
      <c r="I900" s="1" t="s">
        <v>50</v>
      </c>
      <c r="J900" s="1" t="s">
        <v>9</v>
      </c>
      <c r="K900" s="1" t="s">
        <v>30</v>
      </c>
      <c r="L900" s="1" t="s">
        <v>122</v>
      </c>
      <c r="M900" s="1" t="s">
        <v>121</v>
      </c>
      <c r="N900" s="8">
        <v>775.68</v>
      </c>
      <c r="O900" s="1" t="s">
        <v>2</v>
      </c>
      <c r="P900" s="8">
        <v>775.68</v>
      </c>
      <c r="Q900" s="8">
        <v>0</v>
      </c>
      <c r="R900" s="1" t="s">
        <v>80</v>
      </c>
      <c r="S900" s="7">
        <v>2836.94</v>
      </c>
    </row>
    <row r="901" spans="1:19" x14ac:dyDescent="0.2">
      <c r="A901" s="1" t="s">
        <v>1400</v>
      </c>
      <c r="B901" s="1" t="s">
        <v>15</v>
      </c>
      <c r="C901" s="10">
        <v>45364</v>
      </c>
      <c r="D901" s="1" t="s">
        <v>580</v>
      </c>
      <c r="E901" s="1" t="s">
        <v>579</v>
      </c>
      <c r="F901" s="1" t="s">
        <v>1397</v>
      </c>
      <c r="G901" s="1" t="s">
        <v>12</v>
      </c>
      <c r="H901" s="1" t="s">
        <v>11</v>
      </c>
      <c r="I901" s="1" t="s">
        <v>50</v>
      </c>
      <c r="J901" s="1" t="s">
        <v>9</v>
      </c>
      <c r="K901" s="1" t="s">
        <v>8</v>
      </c>
      <c r="L901" s="1" t="s">
        <v>983</v>
      </c>
      <c r="M901" s="1" t="s">
        <v>982</v>
      </c>
      <c r="N901" s="8">
        <v>590.4</v>
      </c>
      <c r="O901" s="1" t="s">
        <v>2</v>
      </c>
      <c r="P901" s="8">
        <v>590.4</v>
      </c>
      <c r="Q901" s="8">
        <v>0</v>
      </c>
      <c r="R901" s="1" t="s">
        <v>80</v>
      </c>
      <c r="S901" s="7">
        <v>3968.83</v>
      </c>
    </row>
    <row r="902" spans="1:19" x14ac:dyDescent="0.2">
      <c r="A902" s="1" t="s">
        <v>1400</v>
      </c>
      <c r="B902" s="1" t="s">
        <v>15</v>
      </c>
      <c r="C902" s="10">
        <v>45364</v>
      </c>
      <c r="D902" s="1" t="s">
        <v>580</v>
      </c>
      <c r="E902" s="1" t="s">
        <v>579</v>
      </c>
      <c r="F902" s="1" t="s">
        <v>1397</v>
      </c>
      <c r="G902" s="1" t="s">
        <v>12</v>
      </c>
      <c r="H902" s="1" t="s">
        <v>11</v>
      </c>
      <c r="I902" s="1" t="s">
        <v>50</v>
      </c>
      <c r="J902" s="1" t="s">
        <v>9</v>
      </c>
      <c r="K902" s="1" t="s">
        <v>30</v>
      </c>
      <c r="L902" s="1" t="s">
        <v>65</v>
      </c>
      <c r="M902" s="1" t="s">
        <v>64</v>
      </c>
      <c r="N902" s="8">
        <v>484.8</v>
      </c>
      <c r="O902" s="1" t="s">
        <v>2</v>
      </c>
      <c r="P902" s="8">
        <v>484.8</v>
      </c>
      <c r="Q902" s="8">
        <v>0</v>
      </c>
      <c r="R902" s="1" t="s">
        <v>80</v>
      </c>
      <c r="S902" s="7">
        <v>2836.94</v>
      </c>
    </row>
    <row r="903" spans="1:19" x14ac:dyDescent="0.2">
      <c r="A903" s="1" t="s">
        <v>1400</v>
      </c>
      <c r="B903" s="1" t="s">
        <v>15</v>
      </c>
      <c r="C903" s="10">
        <v>45364</v>
      </c>
      <c r="D903" s="1" t="s">
        <v>580</v>
      </c>
      <c r="E903" s="1" t="s">
        <v>579</v>
      </c>
      <c r="F903" s="1" t="s">
        <v>1397</v>
      </c>
      <c r="G903" s="1" t="s">
        <v>12</v>
      </c>
      <c r="H903" s="1" t="s">
        <v>11</v>
      </c>
      <c r="I903" s="1" t="s">
        <v>50</v>
      </c>
      <c r="J903" s="1" t="s">
        <v>9</v>
      </c>
      <c r="K903" s="1" t="s">
        <v>30</v>
      </c>
      <c r="L903" s="1" t="s">
        <v>67</v>
      </c>
      <c r="M903" s="1" t="s">
        <v>66</v>
      </c>
      <c r="N903" s="8">
        <v>484.8</v>
      </c>
      <c r="O903" s="1" t="s">
        <v>2</v>
      </c>
      <c r="P903" s="8">
        <v>484.8</v>
      </c>
      <c r="Q903" s="8">
        <v>0</v>
      </c>
      <c r="R903" s="1" t="s">
        <v>80</v>
      </c>
      <c r="S903" s="7">
        <v>2836.94</v>
      </c>
    </row>
    <row r="904" spans="1:19" x14ac:dyDescent="0.2">
      <c r="A904" s="1" t="s">
        <v>1400</v>
      </c>
      <c r="B904" s="1" t="s">
        <v>15</v>
      </c>
      <c r="C904" s="10">
        <v>45364</v>
      </c>
      <c r="D904" s="1" t="s">
        <v>580</v>
      </c>
      <c r="E904" s="1" t="s">
        <v>579</v>
      </c>
      <c r="F904" s="1" t="s">
        <v>1397</v>
      </c>
      <c r="G904" s="1" t="s">
        <v>12</v>
      </c>
      <c r="H904" s="1" t="s">
        <v>11</v>
      </c>
      <c r="I904" s="1" t="s">
        <v>50</v>
      </c>
      <c r="J904" s="1" t="s">
        <v>9</v>
      </c>
      <c r="K904" s="1" t="s">
        <v>30</v>
      </c>
      <c r="L904" s="1" t="s">
        <v>69</v>
      </c>
      <c r="M904" s="1" t="s">
        <v>68</v>
      </c>
      <c r="N904" s="8">
        <v>678.72</v>
      </c>
      <c r="O904" s="1" t="s">
        <v>2</v>
      </c>
      <c r="P904" s="8">
        <v>678.72</v>
      </c>
      <c r="Q904" s="8">
        <v>0</v>
      </c>
      <c r="R904" s="1" t="s">
        <v>80</v>
      </c>
      <c r="S904" s="7">
        <v>3086.67</v>
      </c>
    </row>
    <row r="905" spans="1:19" x14ac:dyDescent="0.2">
      <c r="A905" s="1" t="s">
        <v>1400</v>
      </c>
      <c r="B905" s="1" t="s">
        <v>15</v>
      </c>
      <c r="C905" s="10">
        <v>45364</v>
      </c>
      <c r="D905" s="1" t="s">
        <v>580</v>
      </c>
      <c r="E905" s="1" t="s">
        <v>579</v>
      </c>
      <c r="F905" s="1" t="s">
        <v>1397</v>
      </c>
      <c r="G905" s="1" t="s">
        <v>12</v>
      </c>
      <c r="H905" s="1" t="s">
        <v>11</v>
      </c>
      <c r="I905" s="1" t="s">
        <v>50</v>
      </c>
      <c r="J905" s="1" t="s">
        <v>9</v>
      </c>
      <c r="K905" s="1" t="s">
        <v>30</v>
      </c>
      <c r="L905" s="1" t="s">
        <v>114</v>
      </c>
      <c r="M905" s="1" t="s">
        <v>113</v>
      </c>
      <c r="N905" s="8">
        <v>387.84</v>
      </c>
      <c r="O905" s="1" t="s">
        <v>2</v>
      </c>
      <c r="P905" s="8">
        <v>387.84</v>
      </c>
      <c r="Q905" s="8">
        <v>0</v>
      </c>
      <c r="R905" s="1" t="s">
        <v>80</v>
      </c>
      <c r="S905" s="7">
        <v>2836.94</v>
      </c>
    </row>
    <row r="906" spans="1:19" x14ac:dyDescent="0.2">
      <c r="A906" s="1" t="s">
        <v>1400</v>
      </c>
      <c r="B906" s="1" t="s">
        <v>15</v>
      </c>
      <c r="C906" s="10">
        <v>45364</v>
      </c>
      <c r="D906" s="1" t="s">
        <v>580</v>
      </c>
      <c r="E906" s="1" t="s">
        <v>579</v>
      </c>
      <c r="F906" s="1" t="s">
        <v>1397</v>
      </c>
      <c r="G906" s="1" t="s">
        <v>12</v>
      </c>
      <c r="H906" s="1" t="s">
        <v>11</v>
      </c>
      <c r="I906" s="1" t="s">
        <v>50</v>
      </c>
      <c r="J906" s="1" t="s">
        <v>9</v>
      </c>
      <c r="K906" s="1" t="s">
        <v>30</v>
      </c>
      <c r="L906" s="1" t="s">
        <v>619</v>
      </c>
      <c r="M906" s="1" t="s">
        <v>618</v>
      </c>
      <c r="N906" s="8">
        <v>969.6</v>
      </c>
      <c r="O906" s="1" t="s">
        <v>2</v>
      </c>
      <c r="P906" s="8">
        <v>969.6</v>
      </c>
      <c r="Q906" s="8">
        <v>0</v>
      </c>
      <c r="R906" s="1" t="s">
        <v>80</v>
      </c>
      <c r="S906" s="7">
        <v>2836.94</v>
      </c>
    </row>
    <row r="907" spans="1:19" x14ac:dyDescent="0.2">
      <c r="A907" s="1" t="s">
        <v>1400</v>
      </c>
      <c r="B907" s="1" t="s">
        <v>15</v>
      </c>
      <c r="C907" s="10">
        <v>45364</v>
      </c>
      <c r="D907" s="1" t="s">
        <v>580</v>
      </c>
      <c r="E907" s="1" t="s">
        <v>579</v>
      </c>
      <c r="F907" s="1" t="s">
        <v>1397</v>
      </c>
      <c r="G907" s="1" t="s">
        <v>12</v>
      </c>
      <c r="H907" s="1" t="s">
        <v>11</v>
      </c>
      <c r="I907" s="1" t="s">
        <v>50</v>
      </c>
      <c r="J907" s="1" t="s">
        <v>9</v>
      </c>
      <c r="K907" s="1" t="s">
        <v>30</v>
      </c>
      <c r="L907" s="1" t="s">
        <v>203</v>
      </c>
      <c r="M907" s="1" t="s">
        <v>202</v>
      </c>
      <c r="N907" s="8">
        <v>193.92</v>
      </c>
      <c r="O907" s="1" t="s">
        <v>2</v>
      </c>
      <c r="P907" s="8">
        <v>193.92</v>
      </c>
      <c r="Q907" s="8">
        <v>0</v>
      </c>
      <c r="R907" s="1" t="s">
        <v>80</v>
      </c>
      <c r="S907" s="7">
        <v>2836.94</v>
      </c>
    </row>
    <row r="908" spans="1:19" x14ac:dyDescent="0.2">
      <c r="A908" s="1" t="s">
        <v>1400</v>
      </c>
      <c r="B908" s="1" t="s">
        <v>15</v>
      </c>
      <c r="C908" s="10">
        <v>45364</v>
      </c>
      <c r="D908" s="1" t="s">
        <v>580</v>
      </c>
      <c r="E908" s="1" t="s">
        <v>579</v>
      </c>
      <c r="F908" s="1" t="s">
        <v>1397</v>
      </c>
      <c r="G908" s="1" t="s">
        <v>12</v>
      </c>
      <c r="H908" s="1" t="s">
        <v>11</v>
      </c>
      <c r="I908" s="1" t="s">
        <v>50</v>
      </c>
      <c r="J908" s="1" t="s">
        <v>9</v>
      </c>
      <c r="K908" s="1" t="s">
        <v>30</v>
      </c>
      <c r="L908" s="1" t="s">
        <v>201</v>
      </c>
      <c r="M908" s="1" t="s">
        <v>200</v>
      </c>
      <c r="N908" s="8">
        <v>290.88</v>
      </c>
      <c r="O908" s="1" t="s">
        <v>2</v>
      </c>
      <c r="P908" s="8">
        <v>290.88</v>
      </c>
      <c r="Q908" s="8">
        <v>0</v>
      </c>
      <c r="R908" s="1" t="s">
        <v>80</v>
      </c>
      <c r="S908" s="7">
        <v>2836.94</v>
      </c>
    </row>
    <row r="909" spans="1:19" x14ac:dyDescent="0.2">
      <c r="A909" s="1" t="s">
        <v>1399</v>
      </c>
      <c r="B909" s="1" t="s">
        <v>15</v>
      </c>
      <c r="C909" s="10">
        <v>45364</v>
      </c>
      <c r="D909" s="1" t="s">
        <v>580</v>
      </c>
      <c r="E909" s="1" t="s">
        <v>579</v>
      </c>
      <c r="F909" s="1" t="s">
        <v>1397</v>
      </c>
      <c r="G909" s="1" t="s">
        <v>12</v>
      </c>
      <c r="H909" s="1" t="s">
        <v>11</v>
      </c>
      <c r="I909" s="1" t="s">
        <v>50</v>
      </c>
      <c r="J909" s="1" t="s">
        <v>9</v>
      </c>
      <c r="K909" s="1" t="s">
        <v>30</v>
      </c>
      <c r="L909" s="1" t="s">
        <v>519</v>
      </c>
      <c r="M909" s="1" t="s">
        <v>518</v>
      </c>
      <c r="N909" s="8">
        <v>775.68</v>
      </c>
      <c r="O909" s="1" t="s">
        <v>2</v>
      </c>
      <c r="P909" s="8">
        <v>775.68</v>
      </c>
      <c r="Q909" s="8">
        <v>0</v>
      </c>
      <c r="R909" s="1" t="s">
        <v>80</v>
      </c>
      <c r="S909" s="7">
        <v>2487.17</v>
      </c>
    </row>
    <row r="910" spans="1:19" x14ac:dyDescent="0.2">
      <c r="A910" s="1" t="s">
        <v>1399</v>
      </c>
      <c r="B910" s="1" t="s">
        <v>15</v>
      </c>
      <c r="C910" s="10">
        <v>45364</v>
      </c>
      <c r="D910" s="1" t="s">
        <v>580</v>
      </c>
      <c r="E910" s="1" t="s">
        <v>579</v>
      </c>
      <c r="F910" s="1" t="s">
        <v>1397</v>
      </c>
      <c r="G910" s="1" t="s">
        <v>12</v>
      </c>
      <c r="H910" s="1" t="s">
        <v>11</v>
      </c>
      <c r="I910" s="1" t="s">
        <v>50</v>
      </c>
      <c r="J910" s="1" t="s">
        <v>9</v>
      </c>
      <c r="K910" s="1" t="s">
        <v>30</v>
      </c>
      <c r="L910" s="1" t="s">
        <v>1082</v>
      </c>
      <c r="M910" s="1" t="s">
        <v>1081</v>
      </c>
      <c r="N910" s="8">
        <v>775.68</v>
      </c>
      <c r="O910" s="1" t="s">
        <v>2</v>
      </c>
      <c r="P910" s="8">
        <v>290.88</v>
      </c>
      <c r="Q910" s="8">
        <v>484.8</v>
      </c>
      <c r="R910" s="1" t="s">
        <v>80</v>
      </c>
      <c r="S910" s="7">
        <v>2487.17</v>
      </c>
    </row>
    <row r="911" spans="1:19" x14ac:dyDescent="0.2">
      <c r="A911" s="1" t="s">
        <v>1399</v>
      </c>
      <c r="B911" s="1" t="s">
        <v>15</v>
      </c>
      <c r="C911" s="10">
        <v>45364</v>
      </c>
      <c r="D911" s="1" t="s">
        <v>580</v>
      </c>
      <c r="E911" s="1" t="s">
        <v>579</v>
      </c>
      <c r="F911" s="1" t="s">
        <v>1397</v>
      </c>
      <c r="G911" s="1" t="s">
        <v>12</v>
      </c>
      <c r="H911" s="1" t="s">
        <v>11</v>
      </c>
      <c r="I911" s="1" t="s">
        <v>50</v>
      </c>
      <c r="J911" s="1" t="s">
        <v>9</v>
      </c>
      <c r="K911" s="1" t="s">
        <v>30</v>
      </c>
      <c r="L911" s="1" t="s">
        <v>517</v>
      </c>
      <c r="M911" s="1" t="s">
        <v>516</v>
      </c>
      <c r="N911" s="8">
        <v>1066.56</v>
      </c>
      <c r="O911" s="1" t="s">
        <v>2</v>
      </c>
      <c r="P911" s="8">
        <v>1066.56</v>
      </c>
      <c r="Q911" s="8">
        <v>0</v>
      </c>
      <c r="R911" s="1" t="s">
        <v>80</v>
      </c>
      <c r="S911" s="7">
        <v>2699.53</v>
      </c>
    </row>
    <row r="912" spans="1:19" x14ac:dyDescent="0.2">
      <c r="A912" s="1" t="s">
        <v>1399</v>
      </c>
      <c r="B912" s="1" t="s">
        <v>15</v>
      </c>
      <c r="C912" s="10">
        <v>45364</v>
      </c>
      <c r="D912" s="1" t="s">
        <v>580</v>
      </c>
      <c r="E912" s="1" t="s">
        <v>579</v>
      </c>
      <c r="F912" s="1" t="s">
        <v>1397</v>
      </c>
      <c r="G912" s="1" t="s">
        <v>12</v>
      </c>
      <c r="H912" s="1" t="s">
        <v>11</v>
      </c>
      <c r="I912" s="1" t="s">
        <v>50</v>
      </c>
      <c r="J912" s="1" t="s">
        <v>9</v>
      </c>
      <c r="K912" s="1" t="s">
        <v>30</v>
      </c>
      <c r="L912" s="1" t="s">
        <v>1382</v>
      </c>
      <c r="M912" s="1" t="s">
        <v>1381</v>
      </c>
      <c r="N912" s="8">
        <v>775.68</v>
      </c>
      <c r="O912" s="1" t="s">
        <v>2</v>
      </c>
      <c r="P912" s="8">
        <v>775.68</v>
      </c>
      <c r="Q912" s="8">
        <v>0</v>
      </c>
      <c r="R912" s="1" t="s">
        <v>80</v>
      </c>
      <c r="S912" s="7">
        <v>2487.17</v>
      </c>
    </row>
    <row r="913" spans="1:19" x14ac:dyDescent="0.2">
      <c r="A913" s="1" t="s">
        <v>1399</v>
      </c>
      <c r="B913" s="1" t="s">
        <v>15</v>
      </c>
      <c r="C913" s="10">
        <v>45364</v>
      </c>
      <c r="D913" s="1" t="s">
        <v>580</v>
      </c>
      <c r="E913" s="1" t="s">
        <v>579</v>
      </c>
      <c r="F913" s="1" t="s">
        <v>1397</v>
      </c>
      <c r="G913" s="1" t="s">
        <v>12</v>
      </c>
      <c r="H913" s="1" t="s">
        <v>11</v>
      </c>
      <c r="I913" s="1" t="s">
        <v>50</v>
      </c>
      <c r="J913" s="1" t="s">
        <v>9</v>
      </c>
      <c r="K913" s="1" t="s">
        <v>30</v>
      </c>
      <c r="L913" s="1" t="s">
        <v>1385</v>
      </c>
      <c r="M913" s="1" t="s">
        <v>1384</v>
      </c>
      <c r="N913" s="8">
        <v>775.68</v>
      </c>
      <c r="O913" s="1" t="s">
        <v>2</v>
      </c>
      <c r="P913" s="8">
        <v>775.68</v>
      </c>
      <c r="Q913" s="8">
        <v>0</v>
      </c>
      <c r="R913" s="1" t="s">
        <v>80</v>
      </c>
      <c r="S913" s="7">
        <v>2487.17</v>
      </c>
    </row>
    <row r="914" spans="1:19" x14ac:dyDescent="0.2">
      <c r="A914" s="1" t="s">
        <v>1399</v>
      </c>
      <c r="B914" s="1" t="s">
        <v>15</v>
      </c>
      <c r="C914" s="10">
        <v>45364</v>
      </c>
      <c r="D914" s="1" t="s">
        <v>580</v>
      </c>
      <c r="E914" s="1" t="s">
        <v>579</v>
      </c>
      <c r="F914" s="1" t="s">
        <v>1397</v>
      </c>
      <c r="G914" s="1" t="s">
        <v>12</v>
      </c>
      <c r="H914" s="1" t="s">
        <v>11</v>
      </c>
      <c r="I914" s="1" t="s">
        <v>50</v>
      </c>
      <c r="J914" s="1" t="s">
        <v>9</v>
      </c>
      <c r="K914" s="1" t="s">
        <v>30</v>
      </c>
      <c r="L914" s="1" t="s">
        <v>282</v>
      </c>
      <c r="M914" s="1" t="s">
        <v>281</v>
      </c>
      <c r="N914" s="8">
        <v>1066.56</v>
      </c>
      <c r="O914" s="1" t="s">
        <v>2</v>
      </c>
      <c r="P914" s="8">
        <v>1066.56</v>
      </c>
      <c r="Q914" s="8">
        <v>0</v>
      </c>
      <c r="R914" s="1" t="s">
        <v>80</v>
      </c>
      <c r="S914" s="7">
        <v>2487.17</v>
      </c>
    </row>
    <row r="915" spans="1:19" x14ac:dyDescent="0.2">
      <c r="A915" s="1" t="s">
        <v>1398</v>
      </c>
      <c r="B915" s="1" t="s">
        <v>15</v>
      </c>
      <c r="C915" s="10">
        <v>45364</v>
      </c>
      <c r="D915" s="1" t="s">
        <v>580</v>
      </c>
      <c r="E915" s="1" t="s">
        <v>579</v>
      </c>
      <c r="F915" s="1" t="s">
        <v>1397</v>
      </c>
      <c r="G915" s="1" t="s">
        <v>12</v>
      </c>
      <c r="H915" s="1" t="s">
        <v>11</v>
      </c>
      <c r="I915" s="1" t="s">
        <v>50</v>
      </c>
      <c r="J915" s="1" t="s">
        <v>17</v>
      </c>
      <c r="K915" s="1" t="s">
        <v>16</v>
      </c>
      <c r="L915" s="1" t="s">
        <v>1373</v>
      </c>
      <c r="M915" s="1" t="s">
        <v>1372</v>
      </c>
      <c r="N915" s="8">
        <v>655.20000000000005</v>
      </c>
      <c r="O915" s="1" t="s">
        <v>2</v>
      </c>
      <c r="P915" s="8">
        <v>655.20000000000005</v>
      </c>
      <c r="Q915" s="8">
        <v>0</v>
      </c>
      <c r="R915" s="1" t="s">
        <v>80</v>
      </c>
      <c r="S915" s="7">
        <v>8969.56</v>
      </c>
    </row>
    <row r="916" spans="1:19" x14ac:dyDescent="0.2">
      <c r="A916" s="1" t="s">
        <v>1398</v>
      </c>
      <c r="B916" s="1" t="s">
        <v>15</v>
      </c>
      <c r="C916" s="10">
        <v>45364</v>
      </c>
      <c r="D916" s="1" t="s">
        <v>580</v>
      </c>
      <c r="E916" s="1" t="s">
        <v>579</v>
      </c>
      <c r="F916" s="1" t="s">
        <v>1397</v>
      </c>
      <c r="G916" s="1" t="s">
        <v>12</v>
      </c>
      <c r="H916" s="1" t="s">
        <v>11</v>
      </c>
      <c r="I916" s="1" t="s">
        <v>50</v>
      </c>
      <c r="J916" s="1" t="s">
        <v>17</v>
      </c>
      <c r="K916" s="1" t="s">
        <v>16</v>
      </c>
      <c r="L916" s="1" t="s">
        <v>346</v>
      </c>
      <c r="M916" s="1" t="s">
        <v>345</v>
      </c>
      <c r="N916" s="8">
        <v>655.20000000000005</v>
      </c>
      <c r="O916" s="1" t="s">
        <v>2</v>
      </c>
      <c r="P916" s="8">
        <v>655.20000000000005</v>
      </c>
      <c r="Q916" s="8">
        <v>0</v>
      </c>
      <c r="R916" s="1" t="s">
        <v>80</v>
      </c>
      <c r="S916" s="7">
        <v>8969.56</v>
      </c>
    </row>
    <row r="917" spans="1:19" x14ac:dyDescent="0.2">
      <c r="A917" s="1" t="s">
        <v>1394</v>
      </c>
      <c r="B917" s="1" t="s">
        <v>15</v>
      </c>
      <c r="C917" s="10">
        <v>45364</v>
      </c>
      <c r="D917" s="1" t="s">
        <v>1393</v>
      </c>
      <c r="E917" s="1" t="s">
        <v>1392</v>
      </c>
      <c r="F917" s="1" t="s">
        <v>1391</v>
      </c>
      <c r="G917" s="1" t="s">
        <v>39</v>
      </c>
      <c r="H917" s="1" t="s">
        <v>38</v>
      </c>
      <c r="I917" s="1" t="s">
        <v>50</v>
      </c>
      <c r="J917" s="1" t="s">
        <v>17</v>
      </c>
      <c r="K917" s="1" t="s">
        <v>16</v>
      </c>
      <c r="L917" s="1" t="s">
        <v>1396</v>
      </c>
      <c r="M917" s="1" t="s">
        <v>1395</v>
      </c>
      <c r="N917" s="8">
        <v>1.74</v>
      </c>
      <c r="O917" s="1" t="s">
        <v>2</v>
      </c>
      <c r="P917" s="8">
        <v>1.74</v>
      </c>
      <c r="Q917" s="8">
        <v>0</v>
      </c>
      <c r="R917" s="1" t="s">
        <v>93</v>
      </c>
      <c r="S917" s="7">
        <v>0.13</v>
      </c>
    </row>
    <row r="918" spans="1:19" x14ac:dyDescent="0.2">
      <c r="A918" s="1" t="s">
        <v>1394</v>
      </c>
      <c r="B918" s="1" t="s">
        <v>15</v>
      </c>
      <c r="C918" s="10">
        <v>45364</v>
      </c>
      <c r="D918" s="1" t="s">
        <v>1393</v>
      </c>
      <c r="E918" s="1" t="s">
        <v>1392</v>
      </c>
      <c r="F918" s="1" t="s">
        <v>1391</v>
      </c>
      <c r="G918" s="1" t="s">
        <v>39</v>
      </c>
      <c r="H918" s="1" t="s">
        <v>38</v>
      </c>
      <c r="I918" s="1" t="s">
        <v>50</v>
      </c>
      <c r="J918" s="1" t="s">
        <v>17</v>
      </c>
      <c r="K918" s="1" t="s">
        <v>16</v>
      </c>
      <c r="L918" s="1" t="s">
        <v>502</v>
      </c>
      <c r="M918" s="1" t="s">
        <v>501</v>
      </c>
      <c r="N918" s="8">
        <v>1.74</v>
      </c>
      <c r="O918" s="1" t="s">
        <v>2</v>
      </c>
      <c r="P918" s="8">
        <v>1.74</v>
      </c>
      <c r="Q918" s="8">
        <v>0</v>
      </c>
      <c r="R918" s="1" t="s">
        <v>93</v>
      </c>
      <c r="S918" s="7">
        <v>0.13</v>
      </c>
    </row>
    <row r="919" spans="1:19" x14ac:dyDescent="0.2">
      <c r="A919" s="1" t="s">
        <v>1394</v>
      </c>
      <c r="B919" s="1" t="s">
        <v>15</v>
      </c>
      <c r="C919" s="10">
        <v>45364</v>
      </c>
      <c r="D919" s="1" t="s">
        <v>1393</v>
      </c>
      <c r="E919" s="1" t="s">
        <v>1392</v>
      </c>
      <c r="F919" s="1" t="s">
        <v>1391</v>
      </c>
      <c r="G919" s="1" t="s">
        <v>39</v>
      </c>
      <c r="H919" s="1" t="s">
        <v>38</v>
      </c>
      <c r="I919" s="1" t="s">
        <v>50</v>
      </c>
      <c r="J919" s="1" t="s">
        <v>17</v>
      </c>
      <c r="K919" s="1" t="s">
        <v>16</v>
      </c>
      <c r="L919" s="1" t="s">
        <v>893</v>
      </c>
      <c r="M919" s="1" t="s">
        <v>892</v>
      </c>
      <c r="N919" s="8">
        <v>1.74</v>
      </c>
      <c r="O919" s="1" t="s">
        <v>2</v>
      </c>
      <c r="P919" s="8">
        <v>1.74</v>
      </c>
      <c r="Q919" s="8">
        <v>0</v>
      </c>
      <c r="R919" s="1" t="s">
        <v>93</v>
      </c>
      <c r="S919" s="7">
        <v>0.13</v>
      </c>
    </row>
    <row r="920" spans="1:19" x14ac:dyDescent="0.2">
      <c r="A920" s="1" t="s">
        <v>1394</v>
      </c>
      <c r="B920" s="1" t="s">
        <v>15</v>
      </c>
      <c r="C920" s="10">
        <v>45364</v>
      </c>
      <c r="D920" s="1" t="s">
        <v>1393</v>
      </c>
      <c r="E920" s="1" t="s">
        <v>1392</v>
      </c>
      <c r="F920" s="1" t="s">
        <v>1391</v>
      </c>
      <c r="G920" s="1" t="s">
        <v>39</v>
      </c>
      <c r="H920" s="1" t="s">
        <v>38</v>
      </c>
      <c r="I920" s="1" t="s">
        <v>50</v>
      </c>
      <c r="J920" s="1" t="s">
        <v>17</v>
      </c>
      <c r="K920" s="1" t="s">
        <v>16</v>
      </c>
      <c r="L920" s="1" t="s">
        <v>889</v>
      </c>
      <c r="M920" s="1" t="s">
        <v>888</v>
      </c>
      <c r="N920" s="8">
        <v>1.74</v>
      </c>
      <c r="O920" s="1" t="s">
        <v>2</v>
      </c>
      <c r="P920" s="8">
        <v>1.74</v>
      </c>
      <c r="Q920" s="8">
        <v>0</v>
      </c>
      <c r="R920" s="1" t="s">
        <v>93</v>
      </c>
      <c r="S920" s="7">
        <v>0.12</v>
      </c>
    </row>
    <row r="921" spans="1:19" x14ac:dyDescent="0.2">
      <c r="A921" s="1" t="s">
        <v>1390</v>
      </c>
      <c r="B921" s="1" t="s">
        <v>15</v>
      </c>
      <c r="C921" s="10">
        <v>45364</v>
      </c>
      <c r="D921" s="1" t="s">
        <v>580</v>
      </c>
      <c r="E921" s="1" t="s">
        <v>579</v>
      </c>
      <c r="F921" s="1" t="s">
        <v>1387</v>
      </c>
      <c r="G921" s="1" t="s">
        <v>12</v>
      </c>
      <c r="H921" s="1" t="s">
        <v>11</v>
      </c>
      <c r="I921" s="1" t="s">
        <v>50</v>
      </c>
      <c r="J921" s="1" t="s">
        <v>9</v>
      </c>
      <c r="K921" s="1" t="s">
        <v>8</v>
      </c>
      <c r="L921" s="1" t="s">
        <v>983</v>
      </c>
      <c r="M921" s="1" t="s">
        <v>982</v>
      </c>
      <c r="N921" s="8">
        <v>590.4</v>
      </c>
      <c r="O921" s="1" t="s">
        <v>2</v>
      </c>
      <c r="P921" s="8">
        <v>590.4</v>
      </c>
      <c r="Q921" s="8">
        <v>0</v>
      </c>
      <c r="R921" s="1" t="s">
        <v>80</v>
      </c>
      <c r="S921" s="7">
        <v>3968.83</v>
      </c>
    </row>
    <row r="922" spans="1:19" x14ac:dyDescent="0.2">
      <c r="A922" s="1" t="s">
        <v>1390</v>
      </c>
      <c r="B922" s="1" t="s">
        <v>15</v>
      </c>
      <c r="C922" s="10">
        <v>45364</v>
      </c>
      <c r="D922" s="1" t="s">
        <v>580</v>
      </c>
      <c r="E922" s="1" t="s">
        <v>579</v>
      </c>
      <c r="F922" s="1" t="s">
        <v>1387</v>
      </c>
      <c r="G922" s="1" t="s">
        <v>12</v>
      </c>
      <c r="H922" s="1" t="s">
        <v>11</v>
      </c>
      <c r="I922" s="1" t="s">
        <v>50</v>
      </c>
      <c r="J922" s="1" t="s">
        <v>9</v>
      </c>
      <c r="K922" s="1" t="s">
        <v>30</v>
      </c>
      <c r="L922" s="1" t="s">
        <v>122</v>
      </c>
      <c r="M922" s="1" t="s">
        <v>121</v>
      </c>
      <c r="N922" s="8">
        <v>193.92</v>
      </c>
      <c r="O922" s="1" t="s">
        <v>2</v>
      </c>
      <c r="P922" s="8">
        <v>193.92</v>
      </c>
      <c r="Q922" s="8">
        <v>0</v>
      </c>
      <c r="R922" s="1" t="s">
        <v>80</v>
      </c>
      <c r="S922" s="7">
        <v>2836.94</v>
      </c>
    </row>
    <row r="923" spans="1:19" x14ac:dyDescent="0.2">
      <c r="A923" s="1" t="s">
        <v>1390</v>
      </c>
      <c r="B923" s="1" t="s">
        <v>15</v>
      </c>
      <c r="C923" s="10">
        <v>45364</v>
      </c>
      <c r="D923" s="1" t="s">
        <v>580</v>
      </c>
      <c r="E923" s="1" t="s">
        <v>579</v>
      </c>
      <c r="F923" s="1" t="s">
        <v>1387</v>
      </c>
      <c r="G923" s="1" t="s">
        <v>12</v>
      </c>
      <c r="H923" s="1" t="s">
        <v>11</v>
      </c>
      <c r="I923" s="1" t="s">
        <v>50</v>
      </c>
      <c r="J923" s="1" t="s">
        <v>9</v>
      </c>
      <c r="K923" s="1" t="s">
        <v>30</v>
      </c>
      <c r="L923" s="1" t="s">
        <v>201</v>
      </c>
      <c r="M923" s="1" t="s">
        <v>200</v>
      </c>
      <c r="N923" s="8">
        <v>387.84</v>
      </c>
      <c r="O923" s="1" t="s">
        <v>2</v>
      </c>
      <c r="P923" s="8">
        <v>387.84</v>
      </c>
      <c r="Q923" s="8">
        <v>0</v>
      </c>
      <c r="R923" s="1" t="s">
        <v>80</v>
      </c>
      <c r="S923" s="7">
        <v>2836.94</v>
      </c>
    </row>
    <row r="924" spans="1:19" x14ac:dyDescent="0.2">
      <c r="A924" s="1" t="s">
        <v>1390</v>
      </c>
      <c r="B924" s="1" t="s">
        <v>15</v>
      </c>
      <c r="C924" s="10">
        <v>45364</v>
      </c>
      <c r="D924" s="1" t="s">
        <v>580</v>
      </c>
      <c r="E924" s="1" t="s">
        <v>579</v>
      </c>
      <c r="F924" s="1" t="s">
        <v>1387</v>
      </c>
      <c r="G924" s="1" t="s">
        <v>12</v>
      </c>
      <c r="H924" s="1" t="s">
        <v>11</v>
      </c>
      <c r="I924" s="1" t="s">
        <v>50</v>
      </c>
      <c r="J924" s="1" t="s">
        <v>9</v>
      </c>
      <c r="K924" s="1" t="s">
        <v>30</v>
      </c>
      <c r="L924" s="1" t="s">
        <v>203</v>
      </c>
      <c r="M924" s="1" t="s">
        <v>202</v>
      </c>
      <c r="N924" s="8">
        <v>678.72</v>
      </c>
      <c r="O924" s="1" t="s">
        <v>2</v>
      </c>
      <c r="P924" s="8">
        <v>678.72</v>
      </c>
      <c r="Q924" s="8">
        <v>0</v>
      </c>
      <c r="R924" s="1" t="s">
        <v>80</v>
      </c>
      <c r="S924" s="7">
        <v>2836.94</v>
      </c>
    </row>
    <row r="925" spans="1:19" x14ac:dyDescent="0.2">
      <c r="A925" s="1" t="s">
        <v>1390</v>
      </c>
      <c r="B925" s="1" t="s">
        <v>15</v>
      </c>
      <c r="C925" s="10">
        <v>45364</v>
      </c>
      <c r="D925" s="1" t="s">
        <v>580</v>
      </c>
      <c r="E925" s="1" t="s">
        <v>579</v>
      </c>
      <c r="F925" s="1" t="s">
        <v>1387</v>
      </c>
      <c r="G925" s="1" t="s">
        <v>12</v>
      </c>
      <c r="H925" s="1" t="s">
        <v>11</v>
      </c>
      <c r="I925" s="1" t="s">
        <v>50</v>
      </c>
      <c r="J925" s="1" t="s">
        <v>9</v>
      </c>
      <c r="K925" s="1" t="s">
        <v>30</v>
      </c>
      <c r="L925" s="1" t="s">
        <v>619</v>
      </c>
      <c r="M925" s="1" t="s">
        <v>618</v>
      </c>
      <c r="N925" s="8">
        <v>678.72</v>
      </c>
      <c r="O925" s="1" t="s">
        <v>2</v>
      </c>
      <c r="P925" s="8">
        <v>678.72</v>
      </c>
      <c r="Q925" s="8">
        <v>0</v>
      </c>
      <c r="R925" s="1" t="s">
        <v>80</v>
      </c>
      <c r="S925" s="7">
        <v>2836.94</v>
      </c>
    </row>
    <row r="926" spans="1:19" x14ac:dyDescent="0.2">
      <c r="A926" s="1" t="s">
        <v>1390</v>
      </c>
      <c r="B926" s="1" t="s">
        <v>15</v>
      </c>
      <c r="C926" s="10">
        <v>45364</v>
      </c>
      <c r="D926" s="1" t="s">
        <v>580</v>
      </c>
      <c r="E926" s="1" t="s">
        <v>579</v>
      </c>
      <c r="F926" s="1" t="s">
        <v>1387</v>
      </c>
      <c r="G926" s="1" t="s">
        <v>12</v>
      </c>
      <c r="H926" s="1" t="s">
        <v>11</v>
      </c>
      <c r="I926" s="1" t="s">
        <v>50</v>
      </c>
      <c r="J926" s="1" t="s">
        <v>9</v>
      </c>
      <c r="K926" s="1" t="s">
        <v>30</v>
      </c>
      <c r="L926" s="1" t="s">
        <v>114</v>
      </c>
      <c r="M926" s="1" t="s">
        <v>113</v>
      </c>
      <c r="N926" s="8">
        <v>775.68</v>
      </c>
      <c r="O926" s="1" t="s">
        <v>2</v>
      </c>
      <c r="P926" s="8">
        <v>775.68</v>
      </c>
      <c r="Q926" s="8">
        <v>0</v>
      </c>
      <c r="R926" s="1" t="s">
        <v>80</v>
      </c>
      <c r="S926" s="7">
        <v>2836.94</v>
      </c>
    </row>
    <row r="927" spans="1:19" x14ac:dyDescent="0.2">
      <c r="A927" s="1" t="s">
        <v>1390</v>
      </c>
      <c r="B927" s="1" t="s">
        <v>15</v>
      </c>
      <c r="C927" s="10">
        <v>45364</v>
      </c>
      <c r="D927" s="1" t="s">
        <v>580</v>
      </c>
      <c r="E927" s="1" t="s">
        <v>579</v>
      </c>
      <c r="F927" s="1" t="s">
        <v>1387</v>
      </c>
      <c r="G927" s="1" t="s">
        <v>12</v>
      </c>
      <c r="H927" s="1" t="s">
        <v>11</v>
      </c>
      <c r="I927" s="1" t="s">
        <v>50</v>
      </c>
      <c r="J927" s="1" t="s">
        <v>9</v>
      </c>
      <c r="K927" s="1" t="s">
        <v>30</v>
      </c>
      <c r="L927" s="1" t="s">
        <v>69</v>
      </c>
      <c r="M927" s="1" t="s">
        <v>68</v>
      </c>
      <c r="N927" s="8">
        <v>387.84</v>
      </c>
      <c r="O927" s="1" t="s">
        <v>2</v>
      </c>
      <c r="P927" s="8">
        <v>387.84</v>
      </c>
      <c r="Q927" s="8">
        <v>0</v>
      </c>
      <c r="R927" s="1" t="s">
        <v>80</v>
      </c>
      <c r="S927" s="7">
        <v>3086.67</v>
      </c>
    </row>
    <row r="928" spans="1:19" x14ac:dyDescent="0.2">
      <c r="A928" s="1" t="s">
        <v>1390</v>
      </c>
      <c r="B928" s="1" t="s">
        <v>15</v>
      </c>
      <c r="C928" s="10">
        <v>45364</v>
      </c>
      <c r="D928" s="1" t="s">
        <v>580</v>
      </c>
      <c r="E928" s="1" t="s">
        <v>579</v>
      </c>
      <c r="F928" s="1" t="s">
        <v>1387</v>
      </c>
      <c r="G928" s="1" t="s">
        <v>12</v>
      </c>
      <c r="H928" s="1" t="s">
        <v>11</v>
      </c>
      <c r="I928" s="1" t="s">
        <v>50</v>
      </c>
      <c r="J928" s="1" t="s">
        <v>9</v>
      </c>
      <c r="K928" s="1" t="s">
        <v>30</v>
      </c>
      <c r="L928" s="1" t="s">
        <v>65</v>
      </c>
      <c r="M928" s="1" t="s">
        <v>64</v>
      </c>
      <c r="N928" s="8">
        <v>775.68</v>
      </c>
      <c r="O928" s="1" t="s">
        <v>2</v>
      </c>
      <c r="P928" s="8">
        <v>775.68</v>
      </c>
      <c r="Q928" s="8">
        <v>0</v>
      </c>
      <c r="R928" s="1" t="s">
        <v>80</v>
      </c>
      <c r="S928" s="7">
        <v>2836.94</v>
      </c>
    </row>
    <row r="929" spans="1:19" x14ac:dyDescent="0.2">
      <c r="A929" s="1" t="s">
        <v>1389</v>
      </c>
      <c r="B929" s="1" t="s">
        <v>15</v>
      </c>
      <c r="C929" s="10">
        <v>45364</v>
      </c>
      <c r="D929" s="1" t="s">
        <v>580</v>
      </c>
      <c r="E929" s="1" t="s">
        <v>579</v>
      </c>
      <c r="F929" s="1" t="s">
        <v>1387</v>
      </c>
      <c r="G929" s="1" t="s">
        <v>12</v>
      </c>
      <c r="H929" s="1" t="s">
        <v>11</v>
      </c>
      <c r="I929" s="1" t="s">
        <v>50</v>
      </c>
      <c r="J929" s="1" t="s">
        <v>9</v>
      </c>
      <c r="K929" s="1" t="s">
        <v>30</v>
      </c>
      <c r="L929" s="1" t="s">
        <v>519</v>
      </c>
      <c r="M929" s="1" t="s">
        <v>518</v>
      </c>
      <c r="N929" s="8">
        <v>775.68</v>
      </c>
      <c r="O929" s="1" t="s">
        <v>2</v>
      </c>
      <c r="P929" s="8">
        <v>775.68</v>
      </c>
      <c r="Q929" s="8">
        <v>0</v>
      </c>
      <c r="R929" s="1" t="s">
        <v>80</v>
      </c>
      <c r="S929" s="7">
        <v>2487.17</v>
      </c>
    </row>
    <row r="930" spans="1:19" x14ac:dyDescent="0.2">
      <c r="A930" s="1" t="s">
        <v>1389</v>
      </c>
      <c r="B930" s="1" t="s">
        <v>15</v>
      </c>
      <c r="C930" s="10">
        <v>45364</v>
      </c>
      <c r="D930" s="1" t="s">
        <v>580</v>
      </c>
      <c r="E930" s="1" t="s">
        <v>579</v>
      </c>
      <c r="F930" s="1" t="s">
        <v>1387</v>
      </c>
      <c r="G930" s="1" t="s">
        <v>12</v>
      </c>
      <c r="H930" s="1" t="s">
        <v>11</v>
      </c>
      <c r="I930" s="1" t="s">
        <v>50</v>
      </c>
      <c r="J930" s="1" t="s">
        <v>9</v>
      </c>
      <c r="K930" s="1" t="s">
        <v>30</v>
      </c>
      <c r="L930" s="1" t="s">
        <v>517</v>
      </c>
      <c r="M930" s="1" t="s">
        <v>516</v>
      </c>
      <c r="N930" s="8">
        <v>775.68</v>
      </c>
      <c r="O930" s="1" t="s">
        <v>2</v>
      </c>
      <c r="P930" s="8">
        <v>775.68</v>
      </c>
      <c r="Q930" s="8">
        <v>0</v>
      </c>
      <c r="R930" s="1" t="s">
        <v>80</v>
      </c>
      <c r="S930" s="7">
        <v>2699.53</v>
      </c>
    </row>
    <row r="931" spans="1:19" x14ac:dyDescent="0.2">
      <c r="A931" s="1" t="s">
        <v>1389</v>
      </c>
      <c r="B931" s="1" t="s">
        <v>15</v>
      </c>
      <c r="C931" s="10">
        <v>45364</v>
      </c>
      <c r="D931" s="1" t="s">
        <v>580</v>
      </c>
      <c r="E931" s="1" t="s">
        <v>579</v>
      </c>
      <c r="F931" s="1" t="s">
        <v>1387</v>
      </c>
      <c r="G931" s="1" t="s">
        <v>12</v>
      </c>
      <c r="H931" s="1" t="s">
        <v>11</v>
      </c>
      <c r="I931" s="1" t="s">
        <v>50</v>
      </c>
      <c r="J931" s="1" t="s">
        <v>9</v>
      </c>
      <c r="K931" s="1" t="s">
        <v>30</v>
      </c>
      <c r="L931" s="1" t="s">
        <v>1385</v>
      </c>
      <c r="M931" s="1" t="s">
        <v>1384</v>
      </c>
      <c r="N931" s="8">
        <v>775.68</v>
      </c>
      <c r="O931" s="1" t="s">
        <v>2</v>
      </c>
      <c r="P931" s="8">
        <v>775.68</v>
      </c>
      <c r="Q931" s="8">
        <v>0</v>
      </c>
      <c r="R931" s="1" t="s">
        <v>80</v>
      </c>
      <c r="S931" s="7">
        <v>2487.17</v>
      </c>
    </row>
    <row r="932" spans="1:19" x14ac:dyDescent="0.2">
      <c r="A932" s="1" t="s">
        <v>1389</v>
      </c>
      <c r="B932" s="1" t="s">
        <v>15</v>
      </c>
      <c r="C932" s="10">
        <v>45364</v>
      </c>
      <c r="D932" s="1" t="s">
        <v>580</v>
      </c>
      <c r="E932" s="1" t="s">
        <v>579</v>
      </c>
      <c r="F932" s="1" t="s">
        <v>1387</v>
      </c>
      <c r="G932" s="1" t="s">
        <v>12</v>
      </c>
      <c r="H932" s="1" t="s">
        <v>11</v>
      </c>
      <c r="I932" s="1" t="s">
        <v>50</v>
      </c>
      <c r="J932" s="1" t="s">
        <v>9</v>
      </c>
      <c r="K932" s="1" t="s">
        <v>30</v>
      </c>
      <c r="L932" s="1" t="s">
        <v>282</v>
      </c>
      <c r="M932" s="1" t="s">
        <v>281</v>
      </c>
      <c r="N932" s="8">
        <v>775.68</v>
      </c>
      <c r="O932" s="1" t="s">
        <v>2</v>
      </c>
      <c r="P932" s="8">
        <v>775.68</v>
      </c>
      <c r="Q932" s="8">
        <v>0</v>
      </c>
      <c r="R932" s="1" t="s">
        <v>80</v>
      </c>
      <c r="S932" s="7">
        <v>2487.17</v>
      </c>
    </row>
    <row r="933" spans="1:19" x14ac:dyDescent="0.2">
      <c r="A933" s="1" t="s">
        <v>1389</v>
      </c>
      <c r="B933" s="1" t="s">
        <v>15</v>
      </c>
      <c r="C933" s="10">
        <v>45364</v>
      </c>
      <c r="D933" s="1" t="s">
        <v>580</v>
      </c>
      <c r="E933" s="1" t="s">
        <v>579</v>
      </c>
      <c r="F933" s="1" t="s">
        <v>1387</v>
      </c>
      <c r="G933" s="1" t="s">
        <v>12</v>
      </c>
      <c r="H933" s="1" t="s">
        <v>11</v>
      </c>
      <c r="I933" s="1" t="s">
        <v>50</v>
      </c>
      <c r="J933" s="1" t="s">
        <v>9</v>
      </c>
      <c r="K933" s="1" t="s">
        <v>30</v>
      </c>
      <c r="L933" s="1" t="s">
        <v>1082</v>
      </c>
      <c r="M933" s="1" t="s">
        <v>1081</v>
      </c>
      <c r="N933" s="8">
        <v>775.68</v>
      </c>
      <c r="O933" s="1" t="s">
        <v>2</v>
      </c>
      <c r="P933" s="8">
        <v>0</v>
      </c>
      <c r="Q933" s="8">
        <v>775.68</v>
      </c>
      <c r="R933" s="1" t="s">
        <v>80</v>
      </c>
      <c r="S933" s="7">
        <v>2487.17</v>
      </c>
    </row>
    <row r="934" spans="1:19" x14ac:dyDescent="0.2">
      <c r="A934" s="1" t="s">
        <v>1389</v>
      </c>
      <c r="B934" s="1" t="s">
        <v>15</v>
      </c>
      <c r="C934" s="10">
        <v>45364</v>
      </c>
      <c r="D934" s="1" t="s">
        <v>580</v>
      </c>
      <c r="E934" s="1" t="s">
        <v>579</v>
      </c>
      <c r="F934" s="1" t="s">
        <v>1387</v>
      </c>
      <c r="G934" s="1" t="s">
        <v>12</v>
      </c>
      <c r="H934" s="1" t="s">
        <v>11</v>
      </c>
      <c r="I934" s="1" t="s">
        <v>50</v>
      </c>
      <c r="J934" s="1" t="s">
        <v>9</v>
      </c>
      <c r="K934" s="1" t="s">
        <v>30</v>
      </c>
      <c r="L934" s="1" t="s">
        <v>1382</v>
      </c>
      <c r="M934" s="1" t="s">
        <v>1381</v>
      </c>
      <c r="N934" s="8">
        <v>775.68</v>
      </c>
      <c r="O934" s="1" t="s">
        <v>2</v>
      </c>
      <c r="P934" s="8">
        <v>775.68</v>
      </c>
      <c r="Q934" s="8">
        <v>0</v>
      </c>
      <c r="R934" s="1" t="s">
        <v>80</v>
      </c>
      <c r="S934" s="7">
        <v>2487.17</v>
      </c>
    </row>
    <row r="935" spans="1:19" x14ac:dyDescent="0.2">
      <c r="A935" s="1" t="s">
        <v>1388</v>
      </c>
      <c r="B935" s="1" t="s">
        <v>15</v>
      </c>
      <c r="C935" s="10">
        <v>45364</v>
      </c>
      <c r="D935" s="1" t="s">
        <v>580</v>
      </c>
      <c r="E935" s="1" t="s">
        <v>579</v>
      </c>
      <c r="F935" s="1" t="s">
        <v>1387</v>
      </c>
      <c r="G935" s="1" t="s">
        <v>12</v>
      </c>
      <c r="H935" s="1" t="s">
        <v>11</v>
      </c>
      <c r="I935" s="1" t="s">
        <v>50</v>
      </c>
      <c r="J935" s="1" t="s">
        <v>17</v>
      </c>
      <c r="K935" s="1" t="s">
        <v>16</v>
      </c>
      <c r="L935" s="1" t="s">
        <v>346</v>
      </c>
      <c r="M935" s="1" t="s">
        <v>345</v>
      </c>
      <c r="N935" s="9">
        <v>252</v>
      </c>
      <c r="O935" s="1" t="s">
        <v>2</v>
      </c>
      <c r="P935" s="8">
        <v>252</v>
      </c>
      <c r="Q935" s="8">
        <v>0</v>
      </c>
      <c r="R935" s="1" t="s">
        <v>80</v>
      </c>
      <c r="S935" s="7">
        <v>8969.65</v>
      </c>
    </row>
    <row r="936" spans="1:19" x14ac:dyDescent="0.2">
      <c r="A936" s="1" t="s">
        <v>1388</v>
      </c>
      <c r="B936" s="1" t="s">
        <v>15</v>
      </c>
      <c r="C936" s="10">
        <v>45364</v>
      </c>
      <c r="D936" s="1" t="s">
        <v>580</v>
      </c>
      <c r="E936" s="1" t="s">
        <v>579</v>
      </c>
      <c r="F936" s="1" t="s">
        <v>1387</v>
      </c>
      <c r="G936" s="1" t="s">
        <v>12</v>
      </c>
      <c r="H936" s="1" t="s">
        <v>11</v>
      </c>
      <c r="I936" s="1" t="s">
        <v>50</v>
      </c>
      <c r="J936" s="1" t="s">
        <v>17</v>
      </c>
      <c r="K936" s="1" t="s">
        <v>16</v>
      </c>
      <c r="L936" s="1" t="s">
        <v>1373</v>
      </c>
      <c r="M936" s="1" t="s">
        <v>1372</v>
      </c>
      <c r="N936" s="9">
        <v>252</v>
      </c>
      <c r="O936" s="1" t="s">
        <v>2</v>
      </c>
      <c r="P936" s="8">
        <v>252</v>
      </c>
      <c r="Q936" s="8">
        <v>0</v>
      </c>
      <c r="R936" s="1" t="s">
        <v>80</v>
      </c>
      <c r="S936" s="7">
        <v>8969.61</v>
      </c>
    </row>
    <row r="937" spans="1:19" x14ac:dyDescent="0.2">
      <c r="A937" s="1" t="s">
        <v>1386</v>
      </c>
      <c r="B937" s="1" t="s">
        <v>15</v>
      </c>
      <c r="C937" s="10">
        <v>45364</v>
      </c>
      <c r="D937" s="1" t="s">
        <v>84</v>
      </c>
      <c r="E937" s="1" t="s">
        <v>83</v>
      </c>
      <c r="F937" s="1" t="s">
        <v>1374</v>
      </c>
      <c r="G937" s="1" t="s">
        <v>12</v>
      </c>
      <c r="H937" s="1" t="s">
        <v>11</v>
      </c>
      <c r="I937" s="1" t="s">
        <v>50</v>
      </c>
      <c r="J937" s="1" t="s">
        <v>9</v>
      </c>
      <c r="K937" s="1" t="s">
        <v>8</v>
      </c>
      <c r="L937" s="1" t="s">
        <v>983</v>
      </c>
      <c r="M937" s="1" t="s">
        <v>982</v>
      </c>
      <c r="N937" s="8">
        <v>196.8</v>
      </c>
      <c r="O937" s="1" t="s">
        <v>2</v>
      </c>
      <c r="P937" s="8">
        <v>196.8</v>
      </c>
      <c r="Q937" s="8">
        <v>0</v>
      </c>
      <c r="R937" s="1" t="s">
        <v>80</v>
      </c>
      <c r="S937" s="7">
        <v>3968.83</v>
      </c>
    </row>
    <row r="938" spans="1:19" x14ac:dyDescent="0.2">
      <c r="A938" s="1" t="s">
        <v>1386</v>
      </c>
      <c r="B938" s="1" t="s">
        <v>15</v>
      </c>
      <c r="C938" s="10">
        <v>45364</v>
      </c>
      <c r="D938" s="1" t="s">
        <v>84</v>
      </c>
      <c r="E938" s="1" t="s">
        <v>83</v>
      </c>
      <c r="F938" s="1" t="s">
        <v>1374</v>
      </c>
      <c r="G938" s="1" t="s">
        <v>12</v>
      </c>
      <c r="H938" s="1" t="s">
        <v>11</v>
      </c>
      <c r="I938" s="1" t="s">
        <v>50</v>
      </c>
      <c r="J938" s="1" t="s">
        <v>9</v>
      </c>
      <c r="K938" s="1" t="s">
        <v>30</v>
      </c>
      <c r="L938" s="1" t="s">
        <v>122</v>
      </c>
      <c r="M938" s="1" t="s">
        <v>121</v>
      </c>
      <c r="N938" s="8">
        <v>193.92</v>
      </c>
      <c r="O938" s="1" t="s">
        <v>2</v>
      </c>
      <c r="P938" s="8">
        <v>193.92</v>
      </c>
      <c r="Q938" s="8">
        <v>0</v>
      </c>
      <c r="R938" s="1" t="s">
        <v>80</v>
      </c>
      <c r="S938" s="7">
        <v>2836.94</v>
      </c>
    </row>
    <row r="939" spans="1:19" x14ac:dyDescent="0.2">
      <c r="A939" s="1" t="s">
        <v>1386</v>
      </c>
      <c r="B939" s="1" t="s">
        <v>15</v>
      </c>
      <c r="C939" s="10">
        <v>45364</v>
      </c>
      <c r="D939" s="1" t="s">
        <v>84</v>
      </c>
      <c r="E939" s="1" t="s">
        <v>83</v>
      </c>
      <c r="F939" s="1" t="s">
        <v>1374</v>
      </c>
      <c r="G939" s="1" t="s">
        <v>12</v>
      </c>
      <c r="H939" s="1" t="s">
        <v>11</v>
      </c>
      <c r="I939" s="1" t="s">
        <v>50</v>
      </c>
      <c r="J939" s="1" t="s">
        <v>9</v>
      </c>
      <c r="K939" s="1" t="s">
        <v>30</v>
      </c>
      <c r="L939" s="1" t="s">
        <v>623</v>
      </c>
      <c r="M939" s="1" t="s">
        <v>622</v>
      </c>
      <c r="N939" s="8">
        <v>484.8</v>
      </c>
      <c r="O939" s="1" t="s">
        <v>2</v>
      </c>
      <c r="P939" s="8">
        <v>484.8</v>
      </c>
      <c r="Q939" s="8">
        <v>0</v>
      </c>
      <c r="R939" s="1" t="s">
        <v>80</v>
      </c>
      <c r="S939" s="7">
        <v>2836.94</v>
      </c>
    </row>
    <row r="940" spans="1:19" x14ac:dyDescent="0.2">
      <c r="A940" s="1" t="s">
        <v>1386</v>
      </c>
      <c r="B940" s="1" t="s">
        <v>15</v>
      </c>
      <c r="C940" s="10">
        <v>45364</v>
      </c>
      <c r="D940" s="1" t="s">
        <v>84</v>
      </c>
      <c r="E940" s="1" t="s">
        <v>83</v>
      </c>
      <c r="F940" s="1" t="s">
        <v>1374</v>
      </c>
      <c r="G940" s="1" t="s">
        <v>12</v>
      </c>
      <c r="H940" s="1" t="s">
        <v>11</v>
      </c>
      <c r="I940" s="1" t="s">
        <v>50</v>
      </c>
      <c r="J940" s="1" t="s">
        <v>9</v>
      </c>
      <c r="K940" s="1" t="s">
        <v>30</v>
      </c>
      <c r="L940" s="1" t="s">
        <v>114</v>
      </c>
      <c r="M940" s="1" t="s">
        <v>113</v>
      </c>
      <c r="N940" s="8">
        <v>193.92</v>
      </c>
      <c r="O940" s="1" t="s">
        <v>2</v>
      </c>
      <c r="P940" s="8">
        <v>193.92</v>
      </c>
      <c r="Q940" s="8">
        <v>0</v>
      </c>
      <c r="R940" s="1" t="s">
        <v>80</v>
      </c>
      <c r="S940" s="7">
        <v>2836.94</v>
      </c>
    </row>
    <row r="941" spans="1:19" x14ac:dyDescent="0.2">
      <c r="A941" s="1" t="s">
        <v>1386</v>
      </c>
      <c r="B941" s="1" t="s">
        <v>15</v>
      </c>
      <c r="C941" s="10">
        <v>45364</v>
      </c>
      <c r="D941" s="1" t="s">
        <v>84</v>
      </c>
      <c r="E941" s="1" t="s">
        <v>83</v>
      </c>
      <c r="F941" s="1" t="s">
        <v>1374</v>
      </c>
      <c r="G941" s="1" t="s">
        <v>12</v>
      </c>
      <c r="H941" s="1" t="s">
        <v>11</v>
      </c>
      <c r="I941" s="1" t="s">
        <v>50</v>
      </c>
      <c r="J941" s="1" t="s">
        <v>9</v>
      </c>
      <c r="K941" s="1" t="s">
        <v>30</v>
      </c>
      <c r="L941" s="1" t="s">
        <v>69</v>
      </c>
      <c r="M941" s="1" t="s">
        <v>68</v>
      </c>
      <c r="N941" s="8">
        <v>193.92</v>
      </c>
      <c r="O941" s="1" t="s">
        <v>2</v>
      </c>
      <c r="P941" s="8">
        <v>193.92</v>
      </c>
      <c r="Q941" s="8">
        <v>0</v>
      </c>
      <c r="R941" s="1" t="s">
        <v>80</v>
      </c>
      <c r="S941" s="7">
        <v>3086.67</v>
      </c>
    </row>
    <row r="942" spans="1:19" x14ac:dyDescent="0.2">
      <c r="A942" s="1" t="s">
        <v>1386</v>
      </c>
      <c r="B942" s="1" t="s">
        <v>15</v>
      </c>
      <c r="C942" s="10">
        <v>45364</v>
      </c>
      <c r="D942" s="1" t="s">
        <v>84</v>
      </c>
      <c r="E942" s="1" t="s">
        <v>83</v>
      </c>
      <c r="F942" s="1" t="s">
        <v>1374</v>
      </c>
      <c r="G942" s="1" t="s">
        <v>12</v>
      </c>
      <c r="H942" s="1" t="s">
        <v>11</v>
      </c>
      <c r="I942" s="1" t="s">
        <v>50</v>
      </c>
      <c r="J942" s="1" t="s">
        <v>9</v>
      </c>
      <c r="K942" s="1" t="s">
        <v>30</v>
      </c>
      <c r="L942" s="1" t="s">
        <v>67</v>
      </c>
      <c r="M942" s="1" t="s">
        <v>66</v>
      </c>
      <c r="N942" s="8">
        <v>96.96</v>
      </c>
      <c r="O942" s="1" t="s">
        <v>2</v>
      </c>
      <c r="P942" s="8">
        <v>96.96</v>
      </c>
      <c r="Q942" s="8">
        <v>0</v>
      </c>
      <c r="R942" s="1" t="s">
        <v>80</v>
      </c>
      <c r="S942" s="7">
        <v>2836.94</v>
      </c>
    </row>
    <row r="943" spans="1:19" x14ac:dyDescent="0.2">
      <c r="A943" s="1" t="s">
        <v>1386</v>
      </c>
      <c r="B943" s="1" t="s">
        <v>15</v>
      </c>
      <c r="C943" s="10">
        <v>45364</v>
      </c>
      <c r="D943" s="1" t="s">
        <v>84</v>
      </c>
      <c r="E943" s="1" t="s">
        <v>83</v>
      </c>
      <c r="F943" s="1" t="s">
        <v>1374</v>
      </c>
      <c r="G943" s="1" t="s">
        <v>12</v>
      </c>
      <c r="H943" s="1" t="s">
        <v>11</v>
      </c>
      <c r="I943" s="1" t="s">
        <v>50</v>
      </c>
      <c r="J943" s="1" t="s">
        <v>9</v>
      </c>
      <c r="K943" s="1" t="s">
        <v>30</v>
      </c>
      <c r="L943" s="1" t="s">
        <v>65</v>
      </c>
      <c r="M943" s="1" t="s">
        <v>64</v>
      </c>
      <c r="N943" s="8">
        <v>96.96</v>
      </c>
      <c r="O943" s="1" t="s">
        <v>2</v>
      </c>
      <c r="P943" s="8">
        <v>96.96</v>
      </c>
      <c r="Q943" s="8">
        <v>0</v>
      </c>
      <c r="R943" s="1" t="s">
        <v>80</v>
      </c>
      <c r="S943" s="7">
        <v>2836.94</v>
      </c>
    </row>
    <row r="944" spans="1:19" x14ac:dyDescent="0.2">
      <c r="A944" s="1" t="s">
        <v>1383</v>
      </c>
      <c r="B944" s="1" t="s">
        <v>15</v>
      </c>
      <c r="C944" s="10">
        <v>45364</v>
      </c>
      <c r="D944" s="1" t="s">
        <v>84</v>
      </c>
      <c r="E944" s="1" t="s">
        <v>83</v>
      </c>
      <c r="F944" s="1" t="s">
        <v>1374</v>
      </c>
      <c r="G944" s="1" t="s">
        <v>12</v>
      </c>
      <c r="H944" s="1" t="s">
        <v>11</v>
      </c>
      <c r="I944" s="1" t="s">
        <v>50</v>
      </c>
      <c r="J944" s="1" t="s">
        <v>9</v>
      </c>
      <c r="K944" s="1" t="s">
        <v>30</v>
      </c>
      <c r="L944" s="1" t="s">
        <v>519</v>
      </c>
      <c r="M944" s="1" t="s">
        <v>518</v>
      </c>
      <c r="N944" s="8">
        <v>484.8</v>
      </c>
      <c r="O944" s="1" t="s">
        <v>2</v>
      </c>
      <c r="P944" s="8">
        <v>484.8</v>
      </c>
      <c r="Q944" s="8">
        <v>0</v>
      </c>
      <c r="R944" s="1" t="s">
        <v>80</v>
      </c>
      <c r="S944" s="7">
        <v>2487.17</v>
      </c>
    </row>
    <row r="945" spans="1:19" x14ac:dyDescent="0.2">
      <c r="A945" s="1" t="s">
        <v>1383</v>
      </c>
      <c r="B945" s="1" t="s">
        <v>15</v>
      </c>
      <c r="C945" s="10">
        <v>45364</v>
      </c>
      <c r="D945" s="1" t="s">
        <v>84</v>
      </c>
      <c r="E945" s="1" t="s">
        <v>83</v>
      </c>
      <c r="F945" s="1" t="s">
        <v>1374</v>
      </c>
      <c r="G945" s="1" t="s">
        <v>12</v>
      </c>
      <c r="H945" s="1" t="s">
        <v>11</v>
      </c>
      <c r="I945" s="1" t="s">
        <v>50</v>
      </c>
      <c r="J945" s="1" t="s">
        <v>9</v>
      </c>
      <c r="K945" s="1" t="s">
        <v>30</v>
      </c>
      <c r="L945" s="1" t="s">
        <v>517</v>
      </c>
      <c r="M945" s="1" t="s">
        <v>516</v>
      </c>
      <c r="N945" s="8">
        <v>484.8</v>
      </c>
      <c r="O945" s="1" t="s">
        <v>2</v>
      </c>
      <c r="P945" s="8">
        <v>484.8</v>
      </c>
      <c r="Q945" s="8">
        <v>0</v>
      </c>
      <c r="R945" s="1" t="s">
        <v>80</v>
      </c>
      <c r="S945" s="7">
        <v>2699.53</v>
      </c>
    </row>
    <row r="946" spans="1:19" x14ac:dyDescent="0.2">
      <c r="A946" s="1" t="s">
        <v>1383</v>
      </c>
      <c r="B946" s="1" t="s">
        <v>15</v>
      </c>
      <c r="C946" s="10">
        <v>45364</v>
      </c>
      <c r="D946" s="1" t="s">
        <v>84</v>
      </c>
      <c r="E946" s="1" t="s">
        <v>83</v>
      </c>
      <c r="F946" s="1" t="s">
        <v>1374</v>
      </c>
      <c r="G946" s="1" t="s">
        <v>12</v>
      </c>
      <c r="H946" s="1" t="s">
        <v>11</v>
      </c>
      <c r="I946" s="1" t="s">
        <v>50</v>
      </c>
      <c r="J946" s="1" t="s">
        <v>9</v>
      </c>
      <c r="K946" s="1" t="s">
        <v>30</v>
      </c>
      <c r="L946" s="1" t="s">
        <v>1385</v>
      </c>
      <c r="M946" s="1" t="s">
        <v>1384</v>
      </c>
      <c r="N946" s="8">
        <v>484.8</v>
      </c>
      <c r="O946" s="1" t="s">
        <v>2</v>
      </c>
      <c r="P946" s="8">
        <v>484.8</v>
      </c>
      <c r="Q946" s="8">
        <v>0</v>
      </c>
      <c r="R946" s="1" t="s">
        <v>80</v>
      </c>
      <c r="S946" s="7">
        <v>2487.17</v>
      </c>
    </row>
    <row r="947" spans="1:19" x14ac:dyDescent="0.2">
      <c r="A947" s="1" t="s">
        <v>1383</v>
      </c>
      <c r="B947" s="1" t="s">
        <v>15</v>
      </c>
      <c r="C947" s="10">
        <v>45364</v>
      </c>
      <c r="D947" s="1" t="s">
        <v>84</v>
      </c>
      <c r="E947" s="1" t="s">
        <v>83</v>
      </c>
      <c r="F947" s="1" t="s">
        <v>1374</v>
      </c>
      <c r="G947" s="1" t="s">
        <v>12</v>
      </c>
      <c r="H947" s="1" t="s">
        <v>11</v>
      </c>
      <c r="I947" s="1" t="s">
        <v>50</v>
      </c>
      <c r="J947" s="1" t="s">
        <v>9</v>
      </c>
      <c r="K947" s="1" t="s">
        <v>30</v>
      </c>
      <c r="L947" s="1" t="s">
        <v>282</v>
      </c>
      <c r="M947" s="1" t="s">
        <v>281</v>
      </c>
      <c r="N947" s="8">
        <v>484.8</v>
      </c>
      <c r="O947" s="1" t="s">
        <v>2</v>
      </c>
      <c r="P947" s="8">
        <v>484.8</v>
      </c>
      <c r="Q947" s="8">
        <v>0</v>
      </c>
      <c r="R947" s="1" t="s">
        <v>80</v>
      </c>
      <c r="S947" s="7">
        <v>2487.17</v>
      </c>
    </row>
    <row r="948" spans="1:19" x14ac:dyDescent="0.2">
      <c r="A948" s="1" t="s">
        <v>1383</v>
      </c>
      <c r="B948" s="1" t="s">
        <v>15</v>
      </c>
      <c r="C948" s="10">
        <v>45364</v>
      </c>
      <c r="D948" s="1" t="s">
        <v>84</v>
      </c>
      <c r="E948" s="1" t="s">
        <v>83</v>
      </c>
      <c r="F948" s="1" t="s">
        <v>1374</v>
      </c>
      <c r="G948" s="1" t="s">
        <v>12</v>
      </c>
      <c r="H948" s="1" t="s">
        <v>11</v>
      </c>
      <c r="I948" s="1" t="s">
        <v>50</v>
      </c>
      <c r="J948" s="1" t="s">
        <v>9</v>
      </c>
      <c r="K948" s="1" t="s">
        <v>30</v>
      </c>
      <c r="L948" s="1" t="s">
        <v>1082</v>
      </c>
      <c r="M948" s="1" t="s">
        <v>1081</v>
      </c>
      <c r="N948" s="8">
        <v>484.8</v>
      </c>
      <c r="O948" s="1" t="s">
        <v>2</v>
      </c>
      <c r="P948" s="8">
        <v>387.84</v>
      </c>
      <c r="Q948" s="8">
        <v>96.96</v>
      </c>
      <c r="R948" s="1" t="s">
        <v>80</v>
      </c>
      <c r="S948" s="7">
        <v>2487.17</v>
      </c>
    </row>
    <row r="949" spans="1:19" x14ac:dyDescent="0.2">
      <c r="A949" s="1" t="s">
        <v>1383</v>
      </c>
      <c r="B949" s="1" t="s">
        <v>15</v>
      </c>
      <c r="C949" s="10">
        <v>45364</v>
      </c>
      <c r="D949" s="1" t="s">
        <v>84</v>
      </c>
      <c r="E949" s="1" t="s">
        <v>83</v>
      </c>
      <c r="F949" s="1" t="s">
        <v>1374</v>
      </c>
      <c r="G949" s="1" t="s">
        <v>12</v>
      </c>
      <c r="H949" s="1" t="s">
        <v>11</v>
      </c>
      <c r="I949" s="1" t="s">
        <v>50</v>
      </c>
      <c r="J949" s="1" t="s">
        <v>9</v>
      </c>
      <c r="K949" s="1" t="s">
        <v>30</v>
      </c>
      <c r="L949" s="1" t="s">
        <v>1382</v>
      </c>
      <c r="M949" s="1" t="s">
        <v>1381</v>
      </c>
      <c r="N949" s="8">
        <v>484.8</v>
      </c>
      <c r="O949" s="1" t="s">
        <v>2</v>
      </c>
      <c r="P949" s="8">
        <v>484.8</v>
      </c>
      <c r="Q949" s="8">
        <v>0</v>
      </c>
      <c r="R949" s="1" t="s">
        <v>80</v>
      </c>
      <c r="S949" s="7">
        <v>2487.17</v>
      </c>
    </row>
    <row r="950" spans="1:19" x14ac:dyDescent="0.2">
      <c r="A950" s="1" t="s">
        <v>2345</v>
      </c>
      <c r="B950" s="1" t="s">
        <v>15</v>
      </c>
      <c r="C950" s="10">
        <v>45364</v>
      </c>
      <c r="D950" s="1" t="s">
        <v>211</v>
      </c>
      <c r="E950" s="1" t="s">
        <v>210</v>
      </c>
      <c r="F950" s="1" t="s">
        <v>2344</v>
      </c>
      <c r="G950" s="1" t="s">
        <v>12</v>
      </c>
      <c r="H950" s="1" t="s">
        <v>11</v>
      </c>
      <c r="I950" s="1" t="s">
        <v>50</v>
      </c>
      <c r="J950" s="1" t="s">
        <v>17</v>
      </c>
      <c r="K950" s="1" t="s">
        <v>16</v>
      </c>
      <c r="L950" s="1" t="s">
        <v>209</v>
      </c>
      <c r="M950" s="1" t="s">
        <v>208</v>
      </c>
      <c r="N950" s="9">
        <v>1188</v>
      </c>
      <c r="O950" s="1" t="s">
        <v>2</v>
      </c>
      <c r="P950" s="8">
        <v>0</v>
      </c>
      <c r="Q950" s="8">
        <v>1188</v>
      </c>
      <c r="R950" s="1" t="s">
        <v>33</v>
      </c>
      <c r="S950" s="7">
        <v>8093.06</v>
      </c>
    </row>
    <row r="951" spans="1:19" x14ac:dyDescent="0.2">
      <c r="A951" s="1" t="s">
        <v>1380</v>
      </c>
      <c r="B951" s="1" t="s">
        <v>15</v>
      </c>
      <c r="C951" s="10">
        <v>45364</v>
      </c>
      <c r="D951" s="1" t="s">
        <v>1379</v>
      </c>
      <c r="E951" s="1" t="s">
        <v>1378</v>
      </c>
      <c r="F951" s="1" t="s">
        <v>167</v>
      </c>
      <c r="G951" s="1" t="s">
        <v>12</v>
      </c>
      <c r="H951" s="1" t="s">
        <v>11</v>
      </c>
      <c r="I951" s="1" t="s">
        <v>50</v>
      </c>
      <c r="J951" s="1" t="s">
        <v>17</v>
      </c>
      <c r="K951" s="1" t="s">
        <v>16</v>
      </c>
      <c r="L951" s="1" t="s">
        <v>183</v>
      </c>
      <c r="M951" s="1" t="s">
        <v>182</v>
      </c>
      <c r="N951" s="8">
        <v>1.56</v>
      </c>
      <c r="O951" s="1" t="s">
        <v>2</v>
      </c>
      <c r="P951" s="8">
        <v>0</v>
      </c>
      <c r="Q951" s="8">
        <v>1.56</v>
      </c>
      <c r="R951" s="1" t="s">
        <v>33</v>
      </c>
      <c r="S951" s="7">
        <v>0.19</v>
      </c>
    </row>
    <row r="952" spans="1:19" x14ac:dyDescent="0.2">
      <c r="A952" s="1" t="s">
        <v>1380</v>
      </c>
      <c r="B952" s="1" t="s">
        <v>15</v>
      </c>
      <c r="C952" s="10">
        <v>45364</v>
      </c>
      <c r="D952" s="1" t="s">
        <v>1379</v>
      </c>
      <c r="E952" s="1" t="s">
        <v>1378</v>
      </c>
      <c r="F952" s="1" t="s">
        <v>167</v>
      </c>
      <c r="G952" s="1" t="s">
        <v>12</v>
      </c>
      <c r="H952" s="1" t="s">
        <v>11</v>
      </c>
      <c r="I952" s="1" t="s">
        <v>50</v>
      </c>
      <c r="J952" s="1" t="s">
        <v>17</v>
      </c>
      <c r="K952" s="1" t="s">
        <v>16</v>
      </c>
      <c r="L952" s="1" t="s">
        <v>181</v>
      </c>
      <c r="M952" s="1" t="s">
        <v>180</v>
      </c>
      <c r="N952" s="8">
        <v>1.56</v>
      </c>
      <c r="O952" s="1" t="s">
        <v>2</v>
      </c>
      <c r="P952" s="8">
        <v>0</v>
      </c>
      <c r="Q952" s="8">
        <v>1.56</v>
      </c>
      <c r="R952" s="1" t="s">
        <v>33</v>
      </c>
      <c r="S952" s="7">
        <v>0.16</v>
      </c>
    </row>
    <row r="953" spans="1:19" x14ac:dyDescent="0.2">
      <c r="A953" s="1" t="s">
        <v>1380</v>
      </c>
      <c r="B953" s="1" t="s">
        <v>15</v>
      </c>
      <c r="C953" s="10">
        <v>45364</v>
      </c>
      <c r="D953" s="1" t="s">
        <v>1379</v>
      </c>
      <c r="E953" s="1" t="s">
        <v>1378</v>
      </c>
      <c r="F953" s="1" t="s">
        <v>167</v>
      </c>
      <c r="G953" s="1" t="s">
        <v>12</v>
      </c>
      <c r="H953" s="1" t="s">
        <v>11</v>
      </c>
      <c r="I953" s="1" t="s">
        <v>50</v>
      </c>
      <c r="J953" s="1" t="s">
        <v>17</v>
      </c>
      <c r="K953" s="1" t="s">
        <v>16</v>
      </c>
      <c r="L953" s="1" t="s">
        <v>179</v>
      </c>
      <c r="M953" s="1" t="s">
        <v>178</v>
      </c>
      <c r="N953" s="8">
        <v>1.56</v>
      </c>
      <c r="O953" s="1" t="s">
        <v>2</v>
      </c>
      <c r="P953" s="8">
        <v>0</v>
      </c>
      <c r="Q953" s="8">
        <v>1.56</v>
      </c>
      <c r="R953" s="1" t="s">
        <v>33</v>
      </c>
      <c r="S953" s="7">
        <v>0.16</v>
      </c>
    </row>
    <row r="954" spans="1:19" x14ac:dyDescent="0.2">
      <c r="A954" s="1" t="s">
        <v>1380</v>
      </c>
      <c r="B954" s="1" t="s">
        <v>15</v>
      </c>
      <c r="C954" s="10">
        <v>45364</v>
      </c>
      <c r="D954" s="1" t="s">
        <v>1379</v>
      </c>
      <c r="E954" s="1" t="s">
        <v>1378</v>
      </c>
      <c r="F954" s="1" t="s">
        <v>167</v>
      </c>
      <c r="G954" s="1" t="s">
        <v>12</v>
      </c>
      <c r="H954" s="1" t="s">
        <v>11</v>
      </c>
      <c r="I954" s="1" t="s">
        <v>50</v>
      </c>
      <c r="J954" s="1" t="s">
        <v>17</v>
      </c>
      <c r="K954" s="1" t="s">
        <v>16</v>
      </c>
      <c r="L954" s="1" t="s">
        <v>177</v>
      </c>
      <c r="M954" s="1" t="s">
        <v>176</v>
      </c>
      <c r="N954" s="8">
        <v>1.56</v>
      </c>
      <c r="O954" s="1" t="s">
        <v>2</v>
      </c>
      <c r="P954" s="8">
        <v>0</v>
      </c>
      <c r="Q954" s="8">
        <v>1.56</v>
      </c>
      <c r="R954" s="1" t="s">
        <v>33</v>
      </c>
      <c r="S954" s="7">
        <v>0.16</v>
      </c>
    </row>
    <row r="955" spans="1:19" x14ac:dyDescent="0.2">
      <c r="A955" s="1" t="s">
        <v>1380</v>
      </c>
      <c r="B955" s="1" t="s">
        <v>15</v>
      </c>
      <c r="C955" s="10">
        <v>45364</v>
      </c>
      <c r="D955" s="1" t="s">
        <v>1379</v>
      </c>
      <c r="E955" s="1" t="s">
        <v>1378</v>
      </c>
      <c r="F955" s="1" t="s">
        <v>167</v>
      </c>
      <c r="G955" s="1" t="s">
        <v>12</v>
      </c>
      <c r="H955" s="1" t="s">
        <v>11</v>
      </c>
      <c r="I955" s="1" t="s">
        <v>50</v>
      </c>
      <c r="J955" s="1" t="s">
        <v>17</v>
      </c>
      <c r="K955" s="1" t="s">
        <v>16</v>
      </c>
      <c r="L955" s="1" t="s">
        <v>175</v>
      </c>
      <c r="M955" s="1" t="s">
        <v>174</v>
      </c>
      <c r="N955" s="8">
        <v>1.56</v>
      </c>
      <c r="O955" s="1" t="s">
        <v>2</v>
      </c>
      <c r="P955" s="8">
        <v>0</v>
      </c>
      <c r="Q955" s="8">
        <v>1.56</v>
      </c>
      <c r="R955" s="1" t="s">
        <v>33</v>
      </c>
      <c r="S955" s="7">
        <v>0.16</v>
      </c>
    </row>
    <row r="956" spans="1:19" x14ac:dyDescent="0.2">
      <c r="A956" s="1" t="s">
        <v>1380</v>
      </c>
      <c r="B956" s="1" t="s">
        <v>15</v>
      </c>
      <c r="C956" s="10">
        <v>45364</v>
      </c>
      <c r="D956" s="1" t="s">
        <v>1379</v>
      </c>
      <c r="E956" s="1" t="s">
        <v>1378</v>
      </c>
      <c r="F956" s="1" t="s">
        <v>167</v>
      </c>
      <c r="G956" s="1" t="s">
        <v>12</v>
      </c>
      <c r="H956" s="1" t="s">
        <v>11</v>
      </c>
      <c r="I956" s="1" t="s">
        <v>50</v>
      </c>
      <c r="J956" s="1" t="s">
        <v>17</v>
      </c>
      <c r="K956" s="1" t="s">
        <v>16</v>
      </c>
      <c r="L956" s="1" t="s">
        <v>173</v>
      </c>
      <c r="M956" s="1" t="s">
        <v>172</v>
      </c>
      <c r="N956" s="8">
        <v>1.56</v>
      </c>
      <c r="O956" s="1" t="s">
        <v>2</v>
      </c>
      <c r="P956" s="8">
        <v>0</v>
      </c>
      <c r="Q956" s="8">
        <v>1.56</v>
      </c>
      <c r="R956" s="1" t="s">
        <v>33</v>
      </c>
      <c r="S956" s="7">
        <v>0.16</v>
      </c>
    </row>
    <row r="957" spans="1:19" x14ac:dyDescent="0.2">
      <c r="A957" s="1" t="s">
        <v>1380</v>
      </c>
      <c r="B957" s="1" t="s">
        <v>15</v>
      </c>
      <c r="C957" s="10">
        <v>45364</v>
      </c>
      <c r="D957" s="1" t="s">
        <v>1379</v>
      </c>
      <c r="E957" s="1" t="s">
        <v>1378</v>
      </c>
      <c r="F957" s="1" t="s">
        <v>167</v>
      </c>
      <c r="G957" s="1" t="s">
        <v>12</v>
      </c>
      <c r="H957" s="1" t="s">
        <v>11</v>
      </c>
      <c r="I957" s="1" t="s">
        <v>50</v>
      </c>
      <c r="J957" s="1" t="s">
        <v>17</v>
      </c>
      <c r="K957" s="1" t="s">
        <v>16</v>
      </c>
      <c r="L957" s="1" t="s">
        <v>171</v>
      </c>
      <c r="M957" s="1" t="s">
        <v>170</v>
      </c>
      <c r="N957" s="8">
        <v>1.56</v>
      </c>
      <c r="O957" s="1" t="s">
        <v>2</v>
      </c>
      <c r="P957" s="8">
        <v>0</v>
      </c>
      <c r="Q957" s="8">
        <v>1.56</v>
      </c>
      <c r="R957" s="1" t="s">
        <v>33</v>
      </c>
      <c r="S957" s="7">
        <v>0.16</v>
      </c>
    </row>
    <row r="958" spans="1:19" x14ac:dyDescent="0.2">
      <c r="A958" s="1" t="s">
        <v>1380</v>
      </c>
      <c r="B958" s="1" t="s">
        <v>15</v>
      </c>
      <c r="C958" s="10">
        <v>45364</v>
      </c>
      <c r="D958" s="1" t="s">
        <v>1379</v>
      </c>
      <c r="E958" s="1" t="s">
        <v>1378</v>
      </c>
      <c r="F958" s="1" t="s">
        <v>167</v>
      </c>
      <c r="G958" s="1" t="s">
        <v>12</v>
      </c>
      <c r="H958" s="1" t="s">
        <v>11</v>
      </c>
      <c r="I958" s="1" t="s">
        <v>50</v>
      </c>
      <c r="J958" s="1" t="s">
        <v>17</v>
      </c>
      <c r="K958" s="1" t="s">
        <v>16</v>
      </c>
      <c r="L958" s="1" t="s">
        <v>169</v>
      </c>
      <c r="M958" s="1" t="s">
        <v>168</v>
      </c>
      <c r="N958" s="8">
        <v>1.56</v>
      </c>
      <c r="O958" s="1" t="s">
        <v>2</v>
      </c>
      <c r="P958" s="8">
        <v>0</v>
      </c>
      <c r="Q958" s="8">
        <v>1.56</v>
      </c>
      <c r="R958" s="1" t="s">
        <v>33</v>
      </c>
      <c r="S958" s="7">
        <v>0.16</v>
      </c>
    </row>
    <row r="959" spans="1:19" x14ac:dyDescent="0.2">
      <c r="A959" s="1" t="s">
        <v>1375</v>
      </c>
      <c r="B959" s="1" t="s">
        <v>15</v>
      </c>
      <c r="C959" s="10">
        <v>45364</v>
      </c>
      <c r="D959" s="1" t="s">
        <v>84</v>
      </c>
      <c r="E959" s="1" t="s">
        <v>83</v>
      </c>
      <c r="F959" s="1" t="s">
        <v>1374</v>
      </c>
      <c r="G959" s="1" t="s">
        <v>12</v>
      </c>
      <c r="H959" s="1" t="s">
        <v>11</v>
      </c>
      <c r="I959" s="1" t="s">
        <v>50</v>
      </c>
      <c r="J959" s="1" t="s">
        <v>17</v>
      </c>
      <c r="K959" s="1" t="s">
        <v>16</v>
      </c>
      <c r="L959" s="1" t="s">
        <v>1377</v>
      </c>
      <c r="M959" s="1" t="s">
        <v>1376</v>
      </c>
      <c r="N959" s="9">
        <v>270</v>
      </c>
      <c r="O959" s="1" t="s">
        <v>2</v>
      </c>
      <c r="P959" s="8">
        <v>270</v>
      </c>
      <c r="Q959" s="8">
        <v>0</v>
      </c>
      <c r="R959" s="1" t="s">
        <v>80</v>
      </c>
      <c r="S959" s="7">
        <v>6194.56</v>
      </c>
    </row>
    <row r="960" spans="1:19" x14ac:dyDescent="0.2">
      <c r="A960" s="1" t="s">
        <v>1375</v>
      </c>
      <c r="B960" s="1" t="s">
        <v>15</v>
      </c>
      <c r="C960" s="10">
        <v>45364</v>
      </c>
      <c r="D960" s="1" t="s">
        <v>84</v>
      </c>
      <c r="E960" s="1" t="s">
        <v>83</v>
      </c>
      <c r="F960" s="1" t="s">
        <v>1374</v>
      </c>
      <c r="G960" s="1" t="s">
        <v>12</v>
      </c>
      <c r="H960" s="1" t="s">
        <v>11</v>
      </c>
      <c r="I960" s="1" t="s">
        <v>50</v>
      </c>
      <c r="J960" s="1" t="s">
        <v>17</v>
      </c>
      <c r="K960" s="1" t="s">
        <v>16</v>
      </c>
      <c r="L960" s="1" t="s">
        <v>346</v>
      </c>
      <c r="M960" s="1" t="s">
        <v>345</v>
      </c>
      <c r="N960" s="9">
        <v>252</v>
      </c>
      <c r="O960" s="1" t="s">
        <v>2</v>
      </c>
      <c r="P960" s="8">
        <v>252</v>
      </c>
      <c r="Q960" s="8">
        <v>0</v>
      </c>
      <c r="R960" s="1" t="s">
        <v>80</v>
      </c>
      <c r="S960" s="7">
        <v>8969.65</v>
      </c>
    </row>
    <row r="961" spans="1:19" x14ac:dyDescent="0.2">
      <c r="A961" s="1" t="s">
        <v>1375</v>
      </c>
      <c r="B961" s="1" t="s">
        <v>15</v>
      </c>
      <c r="C961" s="10">
        <v>45364</v>
      </c>
      <c r="D961" s="1" t="s">
        <v>84</v>
      </c>
      <c r="E961" s="1" t="s">
        <v>83</v>
      </c>
      <c r="F961" s="1" t="s">
        <v>1374</v>
      </c>
      <c r="G961" s="1" t="s">
        <v>12</v>
      </c>
      <c r="H961" s="1" t="s">
        <v>11</v>
      </c>
      <c r="I961" s="1" t="s">
        <v>50</v>
      </c>
      <c r="J961" s="1" t="s">
        <v>17</v>
      </c>
      <c r="K961" s="1" t="s">
        <v>16</v>
      </c>
      <c r="L961" s="1" t="s">
        <v>1373</v>
      </c>
      <c r="M961" s="1" t="s">
        <v>1372</v>
      </c>
      <c r="N961" s="9">
        <v>252</v>
      </c>
      <c r="O961" s="1" t="s">
        <v>2</v>
      </c>
      <c r="P961" s="8">
        <v>252</v>
      </c>
      <c r="Q961" s="8">
        <v>0</v>
      </c>
      <c r="R961" s="1" t="s">
        <v>80</v>
      </c>
      <c r="S961" s="7">
        <v>8969.61</v>
      </c>
    </row>
    <row r="962" spans="1:19" x14ac:dyDescent="0.2">
      <c r="A962" s="1" t="s">
        <v>1371</v>
      </c>
      <c r="B962" s="1" t="s">
        <v>42</v>
      </c>
      <c r="C962" s="10">
        <v>45364</v>
      </c>
      <c r="D962" s="1" t="s">
        <v>135</v>
      </c>
      <c r="E962" s="1" t="s">
        <v>134</v>
      </c>
      <c r="F962" s="1" t="s">
        <v>1370</v>
      </c>
      <c r="G962" s="1" t="s">
        <v>39</v>
      </c>
      <c r="H962" s="1" t="s">
        <v>38</v>
      </c>
      <c r="I962" s="1" t="s">
        <v>50</v>
      </c>
      <c r="J962" s="1" t="s">
        <v>17</v>
      </c>
      <c r="K962" s="1" t="s">
        <v>49</v>
      </c>
      <c r="L962" s="1" t="s">
        <v>57</v>
      </c>
      <c r="M962" s="1" t="s">
        <v>56</v>
      </c>
      <c r="N962" s="9">
        <v>3240</v>
      </c>
      <c r="O962" s="1" t="s">
        <v>4</v>
      </c>
      <c r="P962" s="8">
        <v>3240</v>
      </c>
      <c r="Q962" s="8">
        <v>0</v>
      </c>
      <c r="R962" s="1" t="s">
        <v>33</v>
      </c>
      <c r="S962" s="7">
        <v>226.95</v>
      </c>
    </row>
    <row r="963" spans="1:19" x14ac:dyDescent="0.2">
      <c r="A963" s="1" t="s">
        <v>1371</v>
      </c>
      <c r="B963" s="1" t="s">
        <v>42</v>
      </c>
      <c r="C963" s="10">
        <v>45364</v>
      </c>
      <c r="D963" s="1" t="s">
        <v>135</v>
      </c>
      <c r="E963" s="1" t="s">
        <v>134</v>
      </c>
      <c r="F963" s="1" t="s">
        <v>1370</v>
      </c>
      <c r="G963" s="1" t="s">
        <v>39</v>
      </c>
      <c r="H963" s="1" t="s">
        <v>38</v>
      </c>
      <c r="I963" s="1" t="s">
        <v>50</v>
      </c>
      <c r="J963" s="1" t="s">
        <v>17</v>
      </c>
      <c r="K963" s="1" t="s">
        <v>49</v>
      </c>
      <c r="L963" s="1" t="s">
        <v>48</v>
      </c>
      <c r="M963" s="1" t="s">
        <v>47</v>
      </c>
      <c r="N963" s="9">
        <v>1728</v>
      </c>
      <c r="O963" s="1" t="s">
        <v>4</v>
      </c>
      <c r="P963" s="8">
        <v>1728</v>
      </c>
      <c r="Q963" s="8">
        <v>0</v>
      </c>
      <c r="R963" s="1" t="s">
        <v>33</v>
      </c>
      <c r="S963" s="7">
        <v>167.56</v>
      </c>
    </row>
    <row r="964" spans="1:19" x14ac:dyDescent="0.2">
      <c r="A964" s="1" t="s">
        <v>1369</v>
      </c>
      <c r="B964" s="1" t="s">
        <v>42</v>
      </c>
      <c r="C964" s="10">
        <v>45364</v>
      </c>
      <c r="D964" s="1" t="s">
        <v>135</v>
      </c>
      <c r="E964" s="1" t="s">
        <v>134</v>
      </c>
      <c r="F964" s="1" t="s">
        <v>1368</v>
      </c>
      <c r="G964" s="1" t="s">
        <v>39</v>
      </c>
      <c r="H964" s="1" t="s">
        <v>38</v>
      </c>
      <c r="I964" s="1" t="s">
        <v>50</v>
      </c>
      <c r="J964" s="1" t="s">
        <v>17</v>
      </c>
      <c r="K964" s="1" t="s">
        <v>49</v>
      </c>
      <c r="L964" s="1" t="s">
        <v>55</v>
      </c>
      <c r="M964" s="1" t="s">
        <v>54</v>
      </c>
      <c r="N964" s="9">
        <v>396</v>
      </c>
      <c r="O964" s="1" t="s">
        <v>4</v>
      </c>
      <c r="P964" s="8">
        <v>396</v>
      </c>
      <c r="Q964" s="8">
        <v>0</v>
      </c>
      <c r="R964" s="1" t="s">
        <v>33</v>
      </c>
      <c r="S964" s="7">
        <v>131.41999999999999</v>
      </c>
    </row>
    <row r="965" spans="1:19" x14ac:dyDescent="0.2">
      <c r="A965" s="1" t="s">
        <v>1369</v>
      </c>
      <c r="B965" s="1" t="s">
        <v>42</v>
      </c>
      <c r="C965" s="10">
        <v>45364</v>
      </c>
      <c r="D965" s="1" t="s">
        <v>135</v>
      </c>
      <c r="E965" s="1" t="s">
        <v>134</v>
      </c>
      <c r="F965" s="1" t="s">
        <v>1368</v>
      </c>
      <c r="G965" s="1" t="s">
        <v>39</v>
      </c>
      <c r="H965" s="1" t="s">
        <v>38</v>
      </c>
      <c r="I965" s="1" t="s">
        <v>50</v>
      </c>
      <c r="J965" s="1" t="s">
        <v>17</v>
      </c>
      <c r="K965" s="1" t="s">
        <v>49</v>
      </c>
      <c r="L965" s="1" t="s">
        <v>57</v>
      </c>
      <c r="M965" s="1" t="s">
        <v>56</v>
      </c>
      <c r="N965" s="9">
        <v>3780</v>
      </c>
      <c r="O965" s="1" t="s">
        <v>4</v>
      </c>
      <c r="P965" s="8">
        <v>3780</v>
      </c>
      <c r="Q965" s="8">
        <v>0</v>
      </c>
      <c r="R965" s="1" t="s">
        <v>33</v>
      </c>
      <c r="S965" s="7">
        <v>226.95</v>
      </c>
    </row>
    <row r="966" spans="1:19" x14ac:dyDescent="0.2">
      <c r="A966" s="1" t="s">
        <v>1367</v>
      </c>
      <c r="B966" s="1" t="s">
        <v>42</v>
      </c>
      <c r="C966" s="10">
        <v>45364</v>
      </c>
      <c r="D966" s="1" t="s">
        <v>135</v>
      </c>
      <c r="E966" s="1" t="s">
        <v>134</v>
      </c>
      <c r="F966" s="1" t="s">
        <v>1366</v>
      </c>
      <c r="G966" s="1" t="s">
        <v>39</v>
      </c>
      <c r="H966" s="1" t="s">
        <v>38</v>
      </c>
      <c r="I966" s="1" t="s">
        <v>50</v>
      </c>
      <c r="J966" s="1" t="s">
        <v>17</v>
      </c>
      <c r="K966" s="1" t="s">
        <v>49</v>
      </c>
      <c r="L966" s="1" t="s">
        <v>57</v>
      </c>
      <c r="M966" s="1" t="s">
        <v>56</v>
      </c>
      <c r="N966" s="9">
        <v>4320</v>
      </c>
      <c r="O966" s="1" t="s">
        <v>4</v>
      </c>
      <c r="P966" s="8">
        <v>4320</v>
      </c>
      <c r="Q966" s="8">
        <v>0</v>
      </c>
      <c r="R966" s="1" t="s">
        <v>33</v>
      </c>
      <c r="S966" s="7">
        <v>226.95</v>
      </c>
    </row>
    <row r="967" spans="1:19" x14ac:dyDescent="0.2">
      <c r="A967" s="1" t="s">
        <v>1365</v>
      </c>
      <c r="B967" s="1" t="s">
        <v>15</v>
      </c>
      <c r="C967" s="10">
        <v>45364</v>
      </c>
      <c r="D967" s="1" t="s">
        <v>1364</v>
      </c>
      <c r="E967" s="1" t="s">
        <v>1363</v>
      </c>
      <c r="F967" s="1" t="s">
        <v>1320</v>
      </c>
      <c r="G967" s="1" t="s">
        <v>12</v>
      </c>
      <c r="H967" s="1" t="s">
        <v>11</v>
      </c>
      <c r="I967" s="1" t="s">
        <v>50</v>
      </c>
      <c r="J967" s="1" t="s">
        <v>17</v>
      </c>
      <c r="K967" s="1" t="s">
        <v>16</v>
      </c>
      <c r="L967" s="1" t="s">
        <v>1362</v>
      </c>
      <c r="M967" s="1" t="s">
        <v>1361</v>
      </c>
      <c r="N967" s="8">
        <v>68.400000000000006</v>
      </c>
      <c r="O967" s="1" t="s">
        <v>2</v>
      </c>
      <c r="P967" s="8">
        <v>0</v>
      </c>
      <c r="Q967" s="8">
        <v>68.400000000000006</v>
      </c>
      <c r="R967" s="1" t="s">
        <v>93</v>
      </c>
      <c r="S967" s="7">
        <v>12976.95</v>
      </c>
    </row>
    <row r="968" spans="1:19" x14ac:dyDescent="0.2">
      <c r="A968" s="1" t="s">
        <v>1360</v>
      </c>
      <c r="B968" s="1" t="s">
        <v>15</v>
      </c>
      <c r="C968" s="10">
        <v>45364</v>
      </c>
      <c r="D968" s="1" t="s">
        <v>756</v>
      </c>
      <c r="E968" s="1" t="s">
        <v>755</v>
      </c>
      <c r="F968" s="1" t="s">
        <v>1320</v>
      </c>
      <c r="G968" s="1" t="s">
        <v>12</v>
      </c>
      <c r="H968" s="1" t="s">
        <v>11</v>
      </c>
      <c r="I968" s="1" t="s">
        <v>50</v>
      </c>
      <c r="J968" s="1" t="s">
        <v>17</v>
      </c>
      <c r="K968" s="1" t="s">
        <v>16</v>
      </c>
      <c r="L968" s="1" t="s">
        <v>21</v>
      </c>
      <c r="M968" s="1" t="s">
        <v>20</v>
      </c>
      <c r="N968" s="8">
        <v>205.2</v>
      </c>
      <c r="O968" s="1" t="s">
        <v>2</v>
      </c>
      <c r="P968" s="8">
        <v>205.2</v>
      </c>
      <c r="Q968" s="8">
        <v>0</v>
      </c>
      <c r="R968" s="1" t="s">
        <v>93</v>
      </c>
      <c r="S968" s="7">
        <v>18301.02</v>
      </c>
    </row>
    <row r="969" spans="1:19" x14ac:dyDescent="0.2">
      <c r="A969" s="1" t="s">
        <v>1357</v>
      </c>
      <c r="B969" s="1" t="s">
        <v>15</v>
      </c>
      <c r="C969" s="10">
        <v>45364</v>
      </c>
      <c r="D969" s="1" t="s">
        <v>284</v>
      </c>
      <c r="E969" s="1" t="s">
        <v>283</v>
      </c>
      <c r="F969" s="1" t="s">
        <v>1320</v>
      </c>
      <c r="G969" s="1" t="s">
        <v>39</v>
      </c>
      <c r="H969" s="1" t="s">
        <v>38</v>
      </c>
      <c r="I969" s="1" t="s">
        <v>50</v>
      </c>
      <c r="J969" s="1" t="s">
        <v>17</v>
      </c>
      <c r="K969" s="1" t="s">
        <v>16</v>
      </c>
      <c r="L969" s="1" t="s">
        <v>1359</v>
      </c>
      <c r="M969" s="1" t="s">
        <v>1358</v>
      </c>
      <c r="N969" s="8">
        <v>100.8</v>
      </c>
      <c r="O969" s="1" t="s">
        <v>2</v>
      </c>
      <c r="P969" s="8">
        <v>100.8</v>
      </c>
      <c r="Q969" s="8">
        <v>0</v>
      </c>
      <c r="R969" s="1" t="s">
        <v>93</v>
      </c>
      <c r="S969" s="7">
        <v>15604.77</v>
      </c>
    </row>
    <row r="970" spans="1:19" x14ac:dyDescent="0.2">
      <c r="A970" s="1" t="s">
        <v>1357</v>
      </c>
      <c r="B970" s="1" t="s">
        <v>15</v>
      </c>
      <c r="C970" s="10">
        <v>45364</v>
      </c>
      <c r="D970" s="1" t="s">
        <v>284</v>
      </c>
      <c r="E970" s="1" t="s">
        <v>283</v>
      </c>
      <c r="F970" s="1" t="s">
        <v>1320</v>
      </c>
      <c r="G970" s="1" t="s">
        <v>39</v>
      </c>
      <c r="H970" s="1" t="s">
        <v>38</v>
      </c>
      <c r="I970" s="1" t="s">
        <v>50</v>
      </c>
      <c r="J970" s="1" t="s">
        <v>17</v>
      </c>
      <c r="K970" s="1" t="s">
        <v>16</v>
      </c>
      <c r="L970" s="1" t="s">
        <v>901</v>
      </c>
      <c r="M970" s="1" t="s">
        <v>900</v>
      </c>
      <c r="N970" s="8">
        <v>201.6</v>
      </c>
      <c r="O970" s="1" t="s">
        <v>2</v>
      </c>
      <c r="P970" s="8">
        <v>0</v>
      </c>
      <c r="Q970" s="8">
        <v>201.6</v>
      </c>
      <c r="R970" s="1" t="s">
        <v>93</v>
      </c>
      <c r="S970" s="7">
        <v>15604.77</v>
      </c>
    </row>
    <row r="971" spans="1:19" x14ac:dyDescent="0.2">
      <c r="A971" s="1" t="s">
        <v>1357</v>
      </c>
      <c r="B971" s="1" t="s">
        <v>15</v>
      </c>
      <c r="C971" s="10">
        <v>45364</v>
      </c>
      <c r="D971" s="1" t="s">
        <v>284</v>
      </c>
      <c r="E971" s="1" t="s">
        <v>283</v>
      </c>
      <c r="F971" s="1" t="s">
        <v>1320</v>
      </c>
      <c r="G971" s="1" t="s">
        <v>39</v>
      </c>
      <c r="H971" s="1" t="s">
        <v>38</v>
      </c>
      <c r="I971" s="1" t="s">
        <v>50</v>
      </c>
      <c r="J971" s="1" t="s">
        <v>17</v>
      </c>
      <c r="K971" s="1" t="s">
        <v>16</v>
      </c>
      <c r="L971" s="1" t="s">
        <v>877</v>
      </c>
      <c r="M971" s="1" t="s">
        <v>876</v>
      </c>
      <c r="N971" s="8">
        <v>97.2</v>
      </c>
      <c r="O971" s="1" t="s">
        <v>2</v>
      </c>
      <c r="P971" s="8">
        <v>0</v>
      </c>
      <c r="Q971" s="8">
        <v>97.2</v>
      </c>
      <c r="R971" s="1" t="s">
        <v>93</v>
      </c>
      <c r="S971" s="7">
        <v>23624.28</v>
      </c>
    </row>
    <row r="972" spans="1:19" x14ac:dyDescent="0.2">
      <c r="A972" s="1" t="s">
        <v>1356</v>
      </c>
      <c r="B972" s="1" t="s">
        <v>42</v>
      </c>
      <c r="C972" s="10">
        <v>45364</v>
      </c>
      <c r="D972" s="1" t="s">
        <v>95</v>
      </c>
      <c r="E972" s="1" t="s">
        <v>94</v>
      </c>
      <c r="F972" s="1" t="s">
        <v>1355</v>
      </c>
      <c r="G972" s="1" t="s">
        <v>39</v>
      </c>
      <c r="H972" s="1" t="s">
        <v>38</v>
      </c>
      <c r="I972" s="1" t="s">
        <v>0</v>
      </c>
      <c r="J972" s="1" t="s">
        <v>17</v>
      </c>
      <c r="K972" s="1" t="s">
        <v>49</v>
      </c>
      <c r="L972" s="1" t="s">
        <v>57</v>
      </c>
      <c r="M972" s="1" t="s">
        <v>56</v>
      </c>
      <c r="N972" s="9">
        <v>4500</v>
      </c>
      <c r="O972" s="1" t="s">
        <v>4</v>
      </c>
      <c r="P972" s="8">
        <v>4500</v>
      </c>
      <c r="Q972" s="8">
        <v>0</v>
      </c>
      <c r="R972" s="1" t="s">
        <v>93</v>
      </c>
      <c r="S972" s="7">
        <v>228.46</v>
      </c>
    </row>
    <row r="973" spans="1:19" x14ac:dyDescent="0.2">
      <c r="A973" s="1" t="s">
        <v>1354</v>
      </c>
      <c r="B973" s="1" t="s">
        <v>42</v>
      </c>
      <c r="C973" s="10">
        <v>45364</v>
      </c>
      <c r="D973" s="1" t="s">
        <v>95</v>
      </c>
      <c r="E973" s="1" t="s">
        <v>94</v>
      </c>
      <c r="F973" s="1" t="s">
        <v>1326</v>
      </c>
      <c r="G973" s="1" t="s">
        <v>39</v>
      </c>
      <c r="H973" s="1" t="s">
        <v>38</v>
      </c>
      <c r="I973" s="1" t="s">
        <v>0</v>
      </c>
      <c r="J973" s="1" t="s">
        <v>17</v>
      </c>
      <c r="K973" s="1" t="s">
        <v>49</v>
      </c>
      <c r="L973" s="1" t="s">
        <v>48</v>
      </c>
      <c r="M973" s="1" t="s">
        <v>47</v>
      </c>
      <c r="N973" s="9">
        <v>3312</v>
      </c>
      <c r="O973" s="1" t="s">
        <v>4</v>
      </c>
      <c r="P973" s="8">
        <v>3312</v>
      </c>
      <c r="Q973" s="8">
        <v>0</v>
      </c>
      <c r="R973" s="1" t="s">
        <v>93</v>
      </c>
      <c r="S973" s="7">
        <v>168.67</v>
      </c>
    </row>
    <row r="974" spans="1:19" x14ac:dyDescent="0.2">
      <c r="A974" s="1" t="s">
        <v>1354</v>
      </c>
      <c r="B974" s="1" t="s">
        <v>42</v>
      </c>
      <c r="C974" s="10">
        <v>45364</v>
      </c>
      <c r="D974" s="1" t="s">
        <v>95</v>
      </c>
      <c r="E974" s="1" t="s">
        <v>94</v>
      </c>
      <c r="F974" s="1" t="s">
        <v>1326</v>
      </c>
      <c r="G974" s="1" t="s">
        <v>39</v>
      </c>
      <c r="H974" s="1" t="s">
        <v>38</v>
      </c>
      <c r="I974" s="1" t="s">
        <v>0</v>
      </c>
      <c r="J974" s="1" t="s">
        <v>17</v>
      </c>
      <c r="K974" s="1" t="s">
        <v>49</v>
      </c>
      <c r="L974" s="1" t="s">
        <v>57</v>
      </c>
      <c r="M974" s="1" t="s">
        <v>56</v>
      </c>
      <c r="N974" s="9">
        <v>2070</v>
      </c>
      <c r="O974" s="1" t="s">
        <v>4</v>
      </c>
      <c r="P974" s="8">
        <v>2070</v>
      </c>
      <c r="Q974" s="8">
        <v>0</v>
      </c>
      <c r="R974" s="1" t="s">
        <v>93</v>
      </c>
      <c r="S974" s="7">
        <v>228.46</v>
      </c>
    </row>
    <row r="975" spans="1:19" x14ac:dyDescent="0.2">
      <c r="A975" s="1" t="s">
        <v>1353</v>
      </c>
      <c r="B975" s="1" t="s">
        <v>42</v>
      </c>
      <c r="C975" s="10">
        <v>45364</v>
      </c>
      <c r="D975" s="1" t="s">
        <v>258</v>
      </c>
      <c r="E975" s="1" t="s">
        <v>257</v>
      </c>
      <c r="F975" s="1" t="s">
        <v>1326</v>
      </c>
      <c r="G975" s="1" t="s">
        <v>39</v>
      </c>
      <c r="H975" s="1" t="s">
        <v>38</v>
      </c>
      <c r="I975" s="1" t="s">
        <v>0</v>
      </c>
      <c r="J975" s="1" t="s">
        <v>17</v>
      </c>
      <c r="K975" s="1" t="s">
        <v>49</v>
      </c>
      <c r="L975" s="1" t="s">
        <v>55</v>
      </c>
      <c r="M975" s="1" t="s">
        <v>54</v>
      </c>
      <c r="N975" s="9">
        <v>2178</v>
      </c>
      <c r="O975" s="1" t="s">
        <v>4</v>
      </c>
      <c r="P975" s="8">
        <v>2178</v>
      </c>
      <c r="Q975" s="8">
        <v>0</v>
      </c>
      <c r="R975" s="1" t="s">
        <v>93</v>
      </c>
      <c r="S975" s="7">
        <v>220.78</v>
      </c>
    </row>
    <row r="976" spans="1:19" x14ac:dyDescent="0.2">
      <c r="A976" s="1" t="s">
        <v>1353</v>
      </c>
      <c r="B976" s="1" t="s">
        <v>42</v>
      </c>
      <c r="C976" s="10">
        <v>45364</v>
      </c>
      <c r="D976" s="1" t="s">
        <v>258</v>
      </c>
      <c r="E976" s="1" t="s">
        <v>257</v>
      </c>
      <c r="F976" s="1" t="s">
        <v>1326</v>
      </c>
      <c r="G976" s="1" t="s">
        <v>39</v>
      </c>
      <c r="H976" s="1" t="s">
        <v>38</v>
      </c>
      <c r="I976" s="1" t="s">
        <v>0</v>
      </c>
      <c r="J976" s="1" t="s">
        <v>17</v>
      </c>
      <c r="K976" s="1" t="s">
        <v>49</v>
      </c>
      <c r="L976" s="1" t="s">
        <v>57</v>
      </c>
      <c r="M976" s="1" t="s">
        <v>56</v>
      </c>
      <c r="N976" s="9">
        <v>2250</v>
      </c>
      <c r="O976" s="1" t="s">
        <v>4</v>
      </c>
      <c r="P976" s="8">
        <v>2250</v>
      </c>
      <c r="Q976" s="8">
        <v>0</v>
      </c>
      <c r="R976" s="1" t="s">
        <v>93</v>
      </c>
      <c r="S976" s="7">
        <v>381.28</v>
      </c>
    </row>
    <row r="977" spans="1:19" x14ac:dyDescent="0.2">
      <c r="A977" s="1" t="s">
        <v>1352</v>
      </c>
      <c r="B977" s="1" t="s">
        <v>42</v>
      </c>
      <c r="C977" s="10">
        <v>45364</v>
      </c>
      <c r="D977" s="1" t="s">
        <v>1351</v>
      </c>
      <c r="E977" s="1" t="s">
        <v>1350</v>
      </c>
      <c r="F977" s="1" t="s">
        <v>1326</v>
      </c>
      <c r="G977" s="1" t="s">
        <v>39</v>
      </c>
      <c r="H977" s="1" t="s">
        <v>38</v>
      </c>
      <c r="I977" s="1" t="s">
        <v>0</v>
      </c>
      <c r="J977" s="1" t="s">
        <v>17</v>
      </c>
      <c r="K977" s="1" t="s">
        <v>49</v>
      </c>
      <c r="L977" s="1" t="s">
        <v>57</v>
      </c>
      <c r="M977" s="1" t="s">
        <v>56</v>
      </c>
      <c r="N977" s="9">
        <v>3780</v>
      </c>
      <c r="O977" s="1" t="s">
        <v>4</v>
      </c>
      <c r="P977" s="8">
        <v>3780</v>
      </c>
      <c r="Q977" s="8">
        <v>0</v>
      </c>
      <c r="R977" s="1" t="s">
        <v>93</v>
      </c>
      <c r="S977" s="7">
        <v>174.77</v>
      </c>
    </row>
    <row r="978" spans="1:19" x14ac:dyDescent="0.2">
      <c r="A978" s="1" t="s">
        <v>1349</v>
      </c>
      <c r="B978" s="1" t="s">
        <v>42</v>
      </c>
      <c r="C978" s="10">
        <v>45364</v>
      </c>
      <c r="D978" s="1" t="s">
        <v>101</v>
      </c>
      <c r="E978" s="1" t="s">
        <v>100</v>
      </c>
      <c r="F978" s="1" t="s">
        <v>1326</v>
      </c>
      <c r="G978" s="1" t="s">
        <v>39</v>
      </c>
      <c r="H978" s="1" t="s">
        <v>38</v>
      </c>
      <c r="I978" s="1" t="s">
        <v>0</v>
      </c>
      <c r="J978" s="1" t="s">
        <v>17</v>
      </c>
      <c r="K978" s="1" t="s">
        <v>49</v>
      </c>
      <c r="L978" s="1" t="s">
        <v>48</v>
      </c>
      <c r="M978" s="1" t="s">
        <v>47</v>
      </c>
      <c r="N978" s="9">
        <v>3168</v>
      </c>
      <c r="O978" s="1" t="s">
        <v>4</v>
      </c>
      <c r="P978" s="8">
        <v>3168</v>
      </c>
      <c r="Q978" s="8">
        <v>0</v>
      </c>
      <c r="R978" s="1" t="s">
        <v>93</v>
      </c>
      <c r="S978" s="7">
        <v>319.60000000000002</v>
      </c>
    </row>
    <row r="979" spans="1:19" x14ac:dyDescent="0.2">
      <c r="A979" s="1" t="s">
        <v>1349</v>
      </c>
      <c r="B979" s="1" t="s">
        <v>42</v>
      </c>
      <c r="C979" s="10">
        <v>45364</v>
      </c>
      <c r="D979" s="1" t="s">
        <v>101</v>
      </c>
      <c r="E979" s="1" t="s">
        <v>100</v>
      </c>
      <c r="F979" s="1" t="s">
        <v>1326</v>
      </c>
      <c r="G979" s="1" t="s">
        <v>39</v>
      </c>
      <c r="H979" s="1" t="s">
        <v>38</v>
      </c>
      <c r="I979" s="1" t="s">
        <v>0</v>
      </c>
      <c r="J979" s="1" t="s">
        <v>17</v>
      </c>
      <c r="K979" s="1" t="s">
        <v>49</v>
      </c>
      <c r="L979" s="1" t="s">
        <v>57</v>
      </c>
      <c r="M979" s="1" t="s">
        <v>56</v>
      </c>
      <c r="N979" s="9">
        <v>1980</v>
      </c>
      <c r="O979" s="1" t="s">
        <v>4</v>
      </c>
      <c r="P979" s="8">
        <v>1980</v>
      </c>
      <c r="Q979" s="8">
        <v>0</v>
      </c>
      <c r="R979" s="1" t="s">
        <v>93</v>
      </c>
      <c r="S979" s="7">
        <v>432.87</v>
      </c>
    </row>
    <row r="980" spans="1:19" x14ac:dyDescent="0.2">
      <c r="A980" s="1" t="s">
        <v>1348</v>
      </c>
      <c r="B980" s="1" t="s">
        <v>42</v>
      </c>
      <c r="C980" s="10">
        <v>45364</v>
      </c>
      <c r="D980" s="1" t="s">
        <v>1347</v>
      </c>
      <c r="E980" s="1" t="s">
        <v>1346</v>
      </c>
      <c r="F980" s="1" t="s">
        <v>1345</v>
      </c>
      <c r="G980" s="1" t="s">
        <v>39</v>
      </c>
      <c r="H980" s="1" t="s">
        <v>38</v>
      </c>
      <c r="I980" s="1" t="s">
        <v>0</v>
      </c>
      <c r="J980" s="1" t="s">
        <v>9</v>
      </c>
      <c r="K980" s="1" t="s">
        <v>8</v>
      </c>
      <c r="L980" s="1" t="s">
        <v>148</v>
      </c>
      <c r="M980" s="1" t="s">
        <v>147</v>
      </c>
      <c r="N980" s="9">
        <v>5412</v>
      </c>
      <c r="O980" s="1" t="s">
        <v>2</v>
      </c>
      <c r="P980" s="8">
        <v>0</v>
      </c>
      <c r="Q980" s="8">
        <v>5412</v>
      </c>
      <c r="R980" s="1" t="s">
        <v>195</v>
      </c>
      <c r="S980" s="7">
        <v>3845.09</v>
      </c>
    </row>
    <row r="981" spans="1:19" x14ac:dyDescent="0.2">
      <c r="A981" s="1" t="s">
        <v>1344</v>
      </c>
      <c r="B981" s="1" t="s">
        <v>15</v>
      </c>
      <c r="C981" s="10">
        <v>45364</v>
      </c>
      <c r="D981" s="1" t="s">
        <v>1343</v>
      </c>
      <c r="E981" s="1" t="s">
        <v>1342</v>
      </c>
      <c r="F981" s="1" t="s">
        <v>1326</v>
      </c>
      <c r="G981" s="1" t="s">
        <v>39</v>
      </c>
      <c r="H981" s="1" t="s">
        <v>38</v>
      </c>
      <c r="I981" s="1" t="s">
        <v>50</v>
      </c>
      <c r="J981" s="1" t="s">
        <v>17</v>
      </c>
      <c r="K981" s="1" t="s">
        <v>49</v>
      </c>
      <c r="L981" s="1" t="s">
        <v>48</v>
      </c>
      <c r="M981" s="1" t="s">
        <v>47</v>
      </c>
      <c r="N981" s="9">
        <v>1728</v>
      </c>
      <c r="O981" s="1" t="s">
        <v>4</v>
      </c>
      <c r="P981" s="8">
        <v>1728</v>
      </c>
      <c r="Q981" s="8">
        <v>0</v>
      </c>
      <c r="R981" s="1" t="s">
        <v>93</v>
      </c>
      <c r="S981" s="7">
        <v>311.85000000000002</v>
      </c>
    </row>
    <row r="982" spans="1:19" x14ac:dyDescent="0.2">
      <c r="A982" s="1" t="s">
        <v>1344</v>
      </c>
      <c r="B982" s="1" t="s">
        <v>15</v>
      </c>
      <c r="C982" s="10">
        <v>45364</v>
      </c>
      <c r="D982" s="1" t="s">
        <v>1343</v>
      </c>
      <c r="E982" s="1" t="s">
        <v>1342</v>
      </c>
      <c r="F982" s="1" t="s">
        <v>1326</v>
      </c>
      <c r="G982" s="1" t="s">
        <v>39</v>
      </c>
      <c r="H982" s="1" t="s">
        <v>38</v>
      </c>
      <c r="I982" s="1" t="s">
        <v>50</v>
      </c>
      <c r="J982" s="1" t="s">
        <v>17</v>
      </c>
      <c r="K982" s="1" t="s">
        <v>49</v>
      </c>
      <c r="L982" s="1" t="s">
        <v>57</v>
      </c>
      <c r="M982" s="1" t="s">
        <v>56</v>
      </c>
      <c r="N982" s="9">
        <v>2880</v>
      </c>
      <c r="O982" s="1" t="s">
        <v>4</v>
      </c>
      <c r="P982" s="8">
        <v>2880</v>
      </c>
      <c r="Q982" s="8">
        <v>0</v>
      </c>
      <c r="R982" s="1" t="s">
        <v>93</v>
      </c>
      <c r="S982" s="7">
        <v>422.39</v>
      </c>
    </row>
    <row r="983" spans="1:19" x14ac:dyDescent="0.2">
      <c r="A983" s="1" t="s">
        <v>1341</v>
      </c>
      <c r="B983" s="1" t="s">
        <v>15</v>
      </c>
      <c r="C983" s="10">
        <v>45364</v>
      </c>
      <c r="D983" s="1" t="s">
        <v>92</v>
      </c>
      <c r="E983" s="1" t="s">
        <v>91</v>
      </c>
      <c r="F983" s="1" t="s">
        <v>1326</v>
      </c>
      <c r="G983" s="1" t="s">
        <v>39</v>
      </c>
      <c r="H983" s="1" t="s">
        <v>38</v>
      </c>
      <c r="I983" s="1" t="s">
        <v>50</v>
      </c>
      <c r="J983" s="1" t="s">
        <v>17</v>
      </c>
      <c r="K983" s="1" t="s">
        <v>49</v>
      </c>
      <c r="L983" s="1" t="s">
        <v>133</v>
      </c>
      <c r="M983" s="1" t="s">
        <v>132</v>
      </c>
      <c r="N983" s="9">
        <v>4320</v>
      </c>
      <c r="O983" s="1" t="s">
        <v>4</v>
      </c>
      <c r="P983" s="8">
        <v>4320</v>
      </c>
      <c r="Q983" s="8">
        <v>0</v>
      </c>
      <c r="R983" s="1" t="s">
        <v>46</v>
      </c>
      <c r="S983" s="7">
        <v>213.97</v>
      </c>
    </row>
    <row r="984" spans="1:19" x14ac:dyDescent="0.2">
      <c r="A984" s="1" t="s">
        <v>1341</v>
      </c>
      <c r="B984" s="1" t="s">
        <v>15</v>
      </c>
      <c r="C984" s="10">
        <v>45364</v>
      </c>
      <c r="D984" s="1" t="s">
        <v>92</v>
      </c>
      <c r="E984" s="1" t="s">
        <v>91</v>
      </c>
      <c r="F984" s="1" t="s">
        <v>1326</v>
      </c>
      <c r="G984" s="1" t="s">
        <v>39</v>
      </c>
      <c r="H984" s="1" t="s">
        <v>38</v>
      </c>
      <c r="I984" s="1" t="s">
        <v>50</v>
      </c>
      <c r="J984" s="1" t="s">
        <v>17</v>
      </c>
      <c r="K984" s="1" t="s">
        <v>49</v>
      </c>
      <c r="L984" s="1" t="s">
        <v>57</v>
      </c>
      <c r="M984" s="1" t="s">
        <v>56</v>
      </c>
      <c r="N984" s="9">
        <v>2700</v>
      </c>
      <c r="O984" s="1" t="s">
        <v>4</v>
      </c>
      <c r="P984" s="8">
        <v>2700</v>
      </c>
      <c r="Q984" s="8">
        <v>0</v>
      </c>
      <c r="R984" s="1" t="s">
        <v>46</v>
      </c>
      <c r="S984" s="7">
        <v>327.45</v>
      </c>
    </row>
    <row r="985" spans="1:19" x14ac:dyDescent="0.2">
      <c r="A985" s="1" t="s">
        <v>1340</v>
      </c>
      <c r="B985" s="1" t="s">
        <v>15</v>
      </c>
      <c r="C985" s="10">
        <v>45364</v>
      </c>
      <c r="D985" s="1" t="s">
        <v>1339</v>
      </c>
      <c r="E985" s="1" t="s">
        <v>1338</v>
      </c>
      <c r="F985" s="1" t="s">
        <v>1337</v>
      </c>
      <c r="G985" s="1" t="s">
        <v>12</v>
      </c>
      <c r="H985" s="1" t="s">
        <v>11</v>
      </c>
      <c r="I985" s="1" t="s">
        <v>50</v>
      </c>
      <c r="J985" s="1" t="s">
        <v>17</v>
      </c>
      <c r="K985" s="1" t="s">
        <v>16</v>
      </c>
      <c r="L985" s="1" t="s">
        <v>19</v>
      </c>
      <c r="M985" s="1" t="s">
        <v>18</v>
      </c>
      <c r="N985" s="8">
        <v>273.60000000000002</v>
      </c>
      <c r="O985" s="1" t="s">
        <v>2</v>
      </c>
      <c r="P985" s="8">
        <v>273.60000000000002</v>
      </c>
      <c r="Q985" s="8">
        <v>0</v>
      </c>
      <c r="R985" s="1" t="s">
        <v>195</v>
      </c>
      <c r="S985" s="7">
        <v>17945.12</v>
      </c>
    </row>
    <row r="986" spans="1:19" x14ac:dyDescent="0.2">
      <c r="A986" s="1" t="s">
        <v>1336</v>
      </c>
      <c r="B986" s="1" t="s">
        <v>15</v>
      </c>
      <c r="C986" s="10">
        <v>45364</v>
      </c>
      <c r="D986" s="1" t="s">
        <v>1335</v>
      </c>
      <c r="E986" s="1" t="s">
        <v>1334</v>
      </c>
      <c r="F986" s="1" t="s">
        <v>1326</v>
      </c>
      <c r="G986" s="1" t="s">
        <v>39</v>
      </c>
      <c r="H986" s="1" t="s">
        <v>38</v>
      </c>
      <c r="I986" s="1" t="s">
        <v>50</v>
      </c>
      <c r="J986" s="1" t="s">
        <v>17</v>
      </c>
      <c r="K986" s="1" t="s">
        <v>49</v>
      </c>
      <c r="L986" s="1" t="s">
        <v>133</v>
      </c>
      <c r="M986" s="1" t="s">
        <v>132</v>
      </c>
      <c r="N986" s="9">
        <v>1440</v>
      </c>
      <c r="O986" s="1" t="s">
        <v>4</v>
      </c>
      <c r="P986" s="8">
        <v>1440</v>
      </c>
      <c r="Q986" s="8">
        <v>0</v>
      </c>
      <c r="R986" s="1" t="s">
        <v>46</v>
      </c>
      <c r="S986" s="7">
        <v>331.21</v>
      </c>
    </row>
    <row r="987" spans="1:19" x14ac:dyDescent="0.2">
      <c r="A987" s="1" t="s">
        <v>1336</v>
      </c>
      <c r="B987" s="1" t="s">
        <v>15</v>
      </c>
      <c r="C987" s="10">
        <v>45364</v>
      </c>
      <c r="D987" s="1" t="s">
        <v>1335</v>
      </c>
      <c r="E987" s="1" t="s">
        <v>1334</v>
      </c>
      <c r="F987" s="1" t="s">
        <v>1326</v>
      </c>
      <c r="G987" s="1" t="s">
        <v>39</v>
      </c>
      <c r="H987" s="1" t="s">
        <v>38</v>
      </c>
      <c r="I987" s="1" t="s">
        <v>50</v>
      </c>
      <c r="J987" s="1" t="s">
        <v>17</v>
      </c>
      <c r="K987" s="1" t="s">
        <v>49</v>
      </c>
      <c r="L987" s="1" t="s">
        <v>48</v>
      </c>
      <c r="M987" s="1" t="s">
        <v>47</v>
      </c>
      <c r="N987" s="9">
        <v>5760</v>
      </c>
      <c r="O987" s="1" t="s">
        <v>4</v>
      </c>
      <c r="P987" s="8">
        <v>5760</v>
      </c>
      <c r="Q987" s="8">
        <v>0</v>
      </c>
      <c r="R987" s="1" t="s">
        <v>46</v>
      </c>
      <c r="S987" s="7">
        <v>374.25</v>
      </c>
    </row>
    <row r="988" spans="1:19" x14ac:dyDescent="0.2">
      <c r="A988" s="1" t="s">
        <v>1333</v>
      </c>
      <c r="B988" s="1" t="s">
        <v>15</v>
      </c>
      <c r="C988" s="10">
        <v>45364</v>
      </c>
      <c r="D988" s="1" t="s">
        <v>1332</v>
      </c>
      <c r="E988" s="1" t="s">
        <v>1331</v>
      </c>
      <c r="F988" s="1" t="s">
        <v>1326</v>
      </c>
      <c r="G988" s="1" t="s">
        <v>39</v>
      </c>
      <c r="H988" s="1" t="s">
        <v>38</v>
      </c>
      <c r="I988" s="1" t="s">
        <v>50</v>
      </c>
      <c r="J988" s="1" t="s">
        <v>17</v>
      </c>
      <c r="K988" s="1" t="s">
        <v>49</v>
      </c>
      <c r="L988" s="1" t="s">
        <v>48</v>
      </c>
      <c r="M988" s="1" t="s">
        <v>47</v>
      </c>
      <c r="N988" s="9">
        <v>5184</v>
      </c>
      <c r="O988" s="1" t="s">
        <v>4</v>
      </c>
      <c r="P988" s="8">
        <v>5184</v>
      </c>
      <c r="Q988" s="8">
        <v>0</v>
      </c>
      <c r="R988" s="1" t="s">
        <v>46</v>
      </c>
      <c r="S988" s="7">
        <v>374.25</v>
      </c>
    </row>
    <row r="989" spans="1:19" x14ac:dyDescent="0.2">
      <c r="A989" s="1" t="s">
        <v>1330</v>
      </c>
      <c r="B989" s="1" t="s">
        <v>15</v>
      </c>
      <c r="C989" s="10">
        <v>45364</v>
      </c>
      <c r="D989" s="1" t="s">
        <v>1329</v>
      </c>
      <c r="E989" s="1" t="s">
        <v>1328</v>
      </c>
      <c r="F989" s="1" t="s">
        <v>1326</v>
      </c>
      <c r="G989" s="1" t="s">
        <v>39</v>
      </c>
      <c r="H989" s="1" t="s">
        <v>38</v>
      </c>
      <c r="I989" s="1" t="s">
        <v>50</v>
      </c>
      <c r="J989" s="1" t="s">
        <v>17</v>
      </c>
      <c r="K989" s="1" t="s">
        <v>49</v>
      </c>
      <c r="L989" s="1" t="s">
        <v>57</v>
      </c>
      <c r="M989" s="1" t="s">
        <v>56</v>
      </c>
      <c r="N989" s="9">
        <v>4320</v>
      </c>
      <c r="O989" s="1" t="s">
        <v>4</v>
      </c>
      <c r="P989" s="8">
        <v>4140</v>
      </c>
      <c r="Q989" s="8">
        <v>180</v>
      </c>
      <c r="R989" s="1" t="s">
        <v>46</v>
      </c>
      <c r="S989" s="7">
        <v>488.94</v>
      </c>
    </row>
    <row r="990" spans="1:19" x14ac:dyDescent="0.2">
      <c r="A990" s="1" t="s">
        <v>1327</v>
      </c>
      <c r="B990" s="1" t="s">
        <v>42</v>
      </c>
      <c r="C990" s="10">
        <v>45364</v>
      </c>
      <c r="D990" s="1" t="s">
        <v>533</v>
      </c>
      <c r="E990" s="1" t="s">
        <v>532</v>
      </c>
      <c r="F990" s="1" t="s">
        <v>1326</v>
      </c>
      <c r="G990" s="1" t="s">
        <v>39</v>
      </c>
      <c r="H990" s="1" t="s">
        <v>38</v>
      </c>
      <c r="I990" s="1" t="s">
        <v>0</v>
      </c>
      <c r="J990" s="1" t="s">
        <v>17</v>
      </c>
      <c r="K990" s="1" t="s">
        <v>49</v>
      </c>
      <c r="L990" s="1" t="s">
        <v>48</v>
      </c>
      <c r="M990" s="1" t="s">
        <v>47</v>
      </c>
      <c r="N990" s="9">
        <v>7488</v>
      </c>
      <c r="O990" s="1" t="s">
        <v>4</v>
      </c>
      <c r="P990" s="8">
        <v>7200</v>
      </c>
      <c r="Q990" s="8">
        <v>288</v>
      </c>
      <c r="R990" s="1" t="s">
        <v>93</v>
      </c>
      <c r="S990" s="7">
        <v>257.20999999999998</v>
      </c>
    </row>
    <row r="991" spans="1:19" x14ac:dyDescent="0.2">
      <c r="A991" s="1" t="s">
        <v>1325</v>
      </c>
      <c r="B991" s="1" t="s">
        <v>15</v>
      </c>
      <c r="C991" s="10">
        <v>45364</v>
      </c>
      <c r="D991" s="1" t="s">
        <v>1324</v>
      </c>
      <c r="E991" s="1" t="s">
        <v>1323</v>
      </c>
      <c r="F991" s="1" t="s">
        <v>1322</v>
      </c>
      <c r="G991" s="1" t="s">
        <v>12</v>
      </c>
      <c r="H991" s="1" t="s">
        <v>11</v>
      </c>
      <c r="I991" s="1" t="s">
        <v>50</v>
      </c>
      <c r="J991" s="1" t="s">
        <v>17</v>
      </c>
      <c r="K991" s="1" t="s">
        <v>16</v>
      </c>
      <c r="L991" s="1" t="s">
        <v>312</v>
      </c>
      <c r="M991" s="1" t="s">
        <v>311</v>
      </c>
      <c r="N991" s="8">
        <v>547.20000000000005</v>
      </c>
      <c r="O991" s="1" t="s">
        <v>2</v>
      </c>
      <c r="P991" s="8">
        <v>0</v>
      </c>
      <c r="Q991" s="8">
        <v>547.20000000000005</v>
      </c>
      <c r="R991" s="1" t="s">
        <v>195</v>
      </c>
      <c r="S991" s="7">
        <v>18301.02</v>
      </c>
    </row>
    <row r="992" spans="1:19" x14ac:dyDescent="0.2">
      <c r="A992" s="1" t="s">
        <v>1321</v>
      </c>
      <c r="B992" s="1" t="s">
        <v>15</v>
      </c>
      <c r="C992" s="10">
        <v>45364</v>
      </c>
      <c r="D992" s="1" t="s">
        <v>97</v>
      </c>
      <c r="E992" s="1" t="s">
        <v>96</v>
      </c>
      <c r="F992" s="1" t="s">
        <v>1320</v>
      </c>
      <c r="G992" s="1" t="s">
        <v>12</v>
      </c>
      <c r="H992" s="1" t="s">
        <v>11</v>
      </c>
      <c r="I992" s="1" t="s">
        <v>50</v>
      </c>
      <c r="J992" s="1" t="s">
        <v>9</v>
      </c>
      <c r="K992" s="1" t="s">
        <v>30</v>
      </c>
      <c r="L992" s="1" t="s">
        <v>727</v>
      </c>
      <c r="M992" s="1" t="s">
        <v>726</v>
      </c>
      <c r="N992" s="8">
        <v>299.52</v>
      </c>
      <c r="O992" s="1" t="s">
        <v>2</v>
      </c>
      <c r="P992" s="8">
        <v>0</v>
      </c>
      <c r="Q992" s="8">
        <v>299.52</v>
      </c>
      <c r="R992" s="1" t="s">
        <v>93</v>
      </c>
      <c r="S992" s="7">
        <v>4631.09</v>
      </c>
    </row>
    <row r="993" spans="1:19" x14ac:dyDescent="0.2">
      <c r="A993" s="1" t="s">
        <v>1319</v>
      </c>
      <c r="B993" s="1" t="s">
        <v>15</v>
      </c>
      <c r="C993" s="10">
        <v>45364</v>
      </c>
      <c r="D993" s="1" t="s">
        <v>106</v>
      </c>
      <c r="E993" s="1" t="s">
        <v>105</v>
      </c>
      <c r="F993" s="1" t="s">
        <v>167</v>
      </c>
      <c r="G993" s="1" t="s">
        <v>12</v>
      </c>
      <c r="H993" s="1" t="s">
        <v>11</v>
      </c>
      <c r="I993" s="1" t="s">
        <v>50</v>
      </c>
      <c r="J993" s="1" t="s">
        <v>17</v>
      </c>
      <c r="K993" s="1" t="s">
        <v>16</v>
      </c>
      <c r="L993" s="1" t="s">
        <v>183</v>
      </c>
      <c r="M993" s="1" t="s">
        <v>182</v>
      </c>
      <c r="N993" s="8">
        <v>1.56</v>
      </c>
      <c r="O993" s="1" t="s">
        <v>2</v>
      </c>
      <c r="P993" s="8">
        <v>1.56</v>
      </c>
      <c r="Q993" s="8">
        <v>0</v>
      </c>
      <c r="R993" s="1" t="s">
        <v>43</v>
      </c>
      <c r="S993" s="7">
        <v>0.15</v>
      </c>
    </row>
    <row r="994" spans="1:19" x14ac:dyDescent="0.2">
      <c r="A994" s="1" t="s">
        <v>1319</v>
      </c>
      <c r="B994" s="1" t="s">
        <v>15</v>
      </c>
      <c r="C994" s="10">
        <v>45364</v>
      </c>
      <c r="D994" s="1" t="s">
        <v>106</v>
      </c>
      <c r="E994" s="1" t="s">
        <v>105</v>
      </c>
      <c r="F994" s="1" t="s">
        <v>167</v>
      </c>
      <c r="G994" s="1" t="s">
        <v>12</v>
      </c>
      <c r="H994" s="1" t="s">
        <v>11</v>
      </c>
      <c r="I994" s="1" t="s">
        <v>50</v>
      </c>
      <c r="J994" s="1" t="s">
        <v>17</v>
      </c>
      <c r="K994" s="1" t="s">
        <v>16</v>
      </c>
      <c r="L994" s="1" t="s">
        <v>181</v>
      </c>
      <c r="M994" s="1" t="s">
        <v>180</v>
      </c>
      <c r="N994" s="8">
        <v>1.56</v>
      </c>
      <c r="O994" s="1" t="s">
        <v>2</v>
      </c>
      <c r="P994" s="8">
        <v>1.56</v>
      </c>
      <c r="Q994" s="8">
        <v>0</v>
      </c>
      <c r="R994" s="1" t="s">
        <v>43</v>
      </c>
      <c r="S994" s="7">
        <v>0.15</v>
      </c>
    </row>
    <row r="995" spans="1:19" x14ac:dyDescent="0.2">
      <c r="A995" s="1" t="s">
        <v>1319</v>
      </c>
      <c r="B995" s="1" t="s">
        <v>15</v>
      </c>
      <c r="C995" s="10">
        <v>45364</v>
      </c>
      <c r="D995" s="1" t="s">
        <v>106</v>
      </c>
      <c r="E995" s="1" t="s">
        <v>105</v>
      </c>
      <c r="F995" s="1" t="s">
        <v>167</v>
      </c>
      <c r="G995" s="1" t="s">
        <v>12</v>
      </c>
      <c r="H995" s="1" t="s">
        <v>11</v>
      </c>
      <c r="I995" s="1" t="s">
        <v>50</v>
      </c>
      <c r="J995" s="1" t="s">
        <v>17</v>
      </c>
      <c r="K995" s="1" t="s">
        <v>16</v>
      </c>
      <c r="L995" s="1" t="s">
        <v>179</v>
      </c>
      <c r="M995" s="1" t="s">
        <v>178</v>
      </c>
      <c r="N995" s="8">
        <v>1.56</v>
      </c>
      <c r="O995" s="1" t="s">
        <v>2</v>
      </c>
      <c r="P995" s="8">
        <v>1.56</v>
      </c>
      <c r="Q995" s="8">
        <v>0</v>
      </c>
      <c r="R995" s="1" t="s">
        <v>43</v>
      </c>
      <c r="S995" s="7">
        <v>0.15</v>
      </c>
    </row>
    <row r="996" spans="1:19" x14ac:dyDescent="0.2">
      <c r="A996" s="1" t="s">
        <v>1319</v>
      </c>
      <c r="B996" s="1" t="s">
        <v>15</v>
      </c>
      <c r="C996" s="10">
        <v>45364</v>
      </c>
      <c r="D996" s="1" t="s">
        <v>106</v>
      </c>
      <c r="E996" s="1" t="s">
        <v>105</v>
      </c>
      <c r="F996" s="1" t="s">
        <v>167</v>
      </c>
      <c r="G996" s="1" t="s">
        <v>12</v>
      </c>
      <c r="H996" s="1" t="s">
        <v>11</v>
      </c>
      <c r="I996" s="1" t="s">
        <v>50</v>
      </c>
      <c r="J996" s="1" t="s">
        <v>17</v>
      </c>
      <c r="K996" s="1" t="s">
        <v>16</v>
      </c>
      <c r="L996" s="1" t="s">
        <v>177</v>
      </c>
      <c r="M996" s="1" t="s">
        <v>176</v>
      </c>
      <c r="N996" s="8">
        <v>1.56</v>
      </c>
      <c r="O996" s="1" t="s">
        <v>2</v>
      </c>
      <c r="P996" s="8">
        <v>1.56</v>
      </c>
      <c r="Q996" s="8">
        <v>0</v>
      </c>
      <c r="R996" s="1" t="s">
        <v>43</v>
      </c>
      <c r="S996" s="7">
        <v>0.15</v>
      </c>
    </row>
    <row r="997" spans="1:19" x14ac:dyDescent="0.2">
      <c r="A997" s="1" t="s">
        <v>1319</v>
      </c>
      <c r="B997" s="1" t="s">
        <v>15</v>
      </c>
      <c r="C997" s="10">
        <v>45364</v>
      </c>
      <c r="D997" s="1" t="s">
        <v>106</v>
      </c>
      <c r="E997" s="1" t="s">
        <v>105</v>
      </c>
      <c r="F997" s="1" t="s">
        <v>167</v>
      </c>
      <c r="G997" s="1" t="s">
        <v>12</v>
      </c>
      <c r="H997" s="1" t="s">
        <v>11</v>
      </c>
      <c r="I997" s="1" t="s">
        <v>50</v>
      </c>
      <c r="J997" s="1" t="s">
        <v>17</v>
      </c>
      <c r="K997" s="1" t="s">
        <v>16</v>
      </c>
      <c r="L997" s="1" t="s">
        <v>175</v>
      </c>
      <c r="M997" s="1" t="s">
        <v>174</v>
      </c>
      <c r="N997" s="8">
        <v>1.56</v>
      </c>
      <c r="O997" s="1" t="s">
        <v>2</v>
      </c>
      <c r="P997" s="8">
        <v>1.56</v>
      </c>
      <c r="Q997" s="8">
        <v>0</v>
      </c>
      <c r="R997" s="1" t="s">
        <v>43</v>
      </c>
      <c r="S997" s="7">
        <v>0.15</v>
      </c>
    </row>
    <row r="998" spans="1:19" x14ac:dyDescent="0.2">
      <c r="A998" s="1" t="s">
        <v>1319</v>
      </c>
      <c r="B998" s="1" t="s">
        <v>15</v>
      </c>
      <c r="C998" s="10">
        <v>45364</v>
      </c>
      <c r="D998" s="1" t="s">
        <v>106</v>
      </c>
      <c r="E998" s="1" t="s">
        <v>105</v>
      </c>
      <c r="F998" s="1" t="s">
        <v>167</v>
      </c>
      <c r="G998" s="1" t="s">
        <v>12</v>
      </c>
      <c r="H998" s="1" t="s">
        <v>11</v>
      </c>
      <c r="I998" s="1" t="s">
        <v>50</v>
      </c>
      <c r="J998" s="1" t="s">
        <v>17</v>
      </c>
      <c r="K998" s="1" t="s">
        <v>16</v>
      </c>
      <c r="L998" s="1" t="s">
        <v>173</v>
      </c>
      <c r="M998" s="1" t="s">
        <v>172</v>
      </c>
      <c r="N998" s="8">
        <v>1.56</v>
      </c>
      <c r="O998" s="1" t="s">
        <v>2</v>
      </c>
      <c r="P998" s="8">
        <v>1.56</v>
      </c>
      <c r="Q998" s="8">
        <v>0</v>
      </c>
      <c r="R998" s="1" t="s">
        <v>43</v>
      </c>
      <c r="S998" s="7">
        <v>0.15</v>
      </c>
    </row>
    <row r="999" spans="1:19" x14ac:dyDescent="0.2">
      <c r="A999" s="1" t="s">
        <v>1319</v>
      </c>
      <c r="B999" s="1" t="s">
        <v>15</v>
      </c>
      <c r="C999" s="10">
        <v>45364</v>
      </c>
      <c r="D999" s="1" t="s">
        <v>106</v>
      </c>
      <c r="E999" s="1" t="s">
        <v>105</v>
      </c>
      <c r="F999" s="1" t="s">
        <v>167</v>
      </c>
      <c r="G999" s="1" t="s">
        <v>12</v>
      </c>
      <c r="H999" s="1" t="s">
        <v>11</v>
      </c>
      <c r="I999" s="1" t="s">
        <v>50</v>
      </c>
      <c r="J999" s="1" t="s">
        <v>17</v>
      </c>
      <c r="K999" s="1" t="s">
        <v>16</v>
      </c>
      <c r="L999" s="1" t="s">
        <v>187</v>
      </c>
      <c r="M999" s="1" t="s">
        <v>186</v>
      </c>
      <c r="N999" s="8">
        <v>1.35</v>
      </c>
      <c r="O999" s="1" t="s">
        <v>2</v>
      </c>
      <c r="P999" s="8">
        <v>1.35</v>
      </c>
      <c r="Q999" s="8">
        <v>0</v>
      </c>
      <c r="R999" s="1" t="s">
        <v>43</v>
      </c>
      <c r="S999" s="7">
        <v>0.19</v>
      </c>
    </row>
    <row r="1000" spans="1:19" x14ac:dyDescent="0.2">
      <c r="A1000" s="1" t="s">
        <v>1319</v>
      </c>
      <c r="B1000" s="1" t="s">
        <v>15</v>
      </c>
      <c r="C1000" s="10">
        <v>45364</v>
      </c>
      <c r="D1000" s="1" t="s">
        <v>106</v>
      </c>
      <c r="E1000" s="1" t="s">
        <v>105</v>
      </c>
      <c r="F1000" s="1" t="s">
        <v>167</v>
      </c>
      <c r="G1000" s="1" t="s">
        <v>12</v>
      </c>
      <c r="H1000" s="1" t="s">
        <v>11</v>
      </c>
      <c r="I1000" s="1" t="s">
        <v>50</v>
      </c>
      <c r="J1000" s="1" t="s">
        <v>17</v>
      </c>
      <c r="K1000" s="1" t="s">
        <v>16</v>
      </c>
      <c r="L1000" s="1" t="s">
        <v>141</v>
      </c>
      <c r="M1000" s="1" t="s">
        <v>140</v>
      </c>
      <c r="N1000" s="8">
        <v>1.35</v>
      </c>
      <c r="O1000" s="1" t="s">
        <v>2</v>
      </c>
      <c r="P1000" s="8">
        <v>1.35</v>
      </c>
      <c r="Q1000" s="8">
        <v>0</v>
      </c>
      <c r="R1000" s="1" t="s">
        <v>43</v>
      </c>
      <c r="S1000" s="7">
        <v>0.2</v>
      </c>
    </row>
    <row r="1001" spans="1:19" x14ac:dyDescent="0.2">
      <c r="A1001" s="1" t="s">
        <v>1319</v>
      </c>
      <c r="B1001" s="1" t="s">
        <v>15</v>
      </c>
      <c r="C1001" s="10">
        <v>45364</v>
      </c>
      <c r="D1001" s="1" t="s">
        <v>106</v>
      </c>
      <c r="E1001" s="1" t="s">
        <v>105</v>
      </c>
      <c r="F1001" s="1" t="s">
        <v>167</v>
      </c>
      <c r="G1001" s="1" t="s">
        <v>12</v>
      </c>
      <c r="H1001" s="1" t="s">
        <v>11</v>
      </c>
      <c r="I1001" s="1" t="s">
        <v>50</v>
      </c>
      <c r="J1001" s="1" t="s">
        <v>17</v>
      </c>
      <c r="K1001" s="1" t="s">
        <v>16</v>
      </c>
      <c r="L1001" s="1" t="s">
        <v>171</v>
      </c>
      <c r="M1001" s="1" t="s">
        <v>170</v>
      </c>
      <c r="N1001" s="8">
        <v>1.56</v>
      </c>
      <c r="O1001" s="1" t="s">
        <v>2</v>
      </c>
      <c r="P1001" s="8">
        <v>1.56</v>
      </c>
      <c r="Q1001" s="8">
        <v>0</v>
      </c>
      <c r="R1001" s="1" t="s">
        <v>43</v>
      </c>
      <c r="S1001" s="7">
        <v>0.15</v>
      </c>
    </row>
    <row r="1002" spans="1:19" x14ac:dyDescent="0.2">
      <c r="A1002" s="1" t="s">
        <v>1319</v>
      </c>
      <c r="B1002" s="1" t="s">
        <v>15</v>
      </c>
      <c r="C1002" s="10">
        <v>45364</v>
      </c>
      <c r="D1002" s="1" t="s">
        <v>106</v>
      </c>
      <c r="E1002" s="1" t="s">
        <v>105</v>
      </c>
      <c r="F1002" s="1" t="s">
        <v>167</v>
      </c>
      <c r="G1002" s="1" t="s">
        <v>12</v>
      </c>
      <c r="H1002" s="1" t="s">
        <v>11</v>
      </c>
      <c r="I1002" s="1" t="s">
        <v>50</v>
      </c>
      <c r="J1002" s="1" t="s">
        <v>17</v>
      </c>
      <c r="K1002" s="1" t="s">
        <v>16</v>
      </c>
      <c r="L1002" s="1" t="s">
        <v>169</v>
      </c>
      <c r="M1002" s="1" t="s">
        <v>168</v>
      </c>
      <c r="N1002" s="8">
        <v>1.56</v>
      </c>
      <c r="O1002" s="1" t="s">
        <v>2</v>
      </c>
      <c r="P1002" s="8">
        <v>1.56</v>
      </c>
      <c r="Q1002" s="8">
        <v>0</v>
      </c>
      <c r="R1002" s="1" t="s">
        <v>43</v>
      </c>
      <c r="S1002" s="7">
        <v>0.15</v>
      </c>
    </row>
    <row r="1003" spans="1:19" x14ac:dyDescent="0.2">
      <c r="A1003" s="1" t="s">
        <v>1319</v>
      </c>
      <c r="B1003" s="1" t="s">
        <v>15</v>
      </c>
      <c r="C1003" s="10">
        <v>45364</v>
      </c>
      <c r="D1003" s="1" t="s">
        <v>106</v>
      </c>
      <c r="E1003" s="1" t="s">
        <v>105</v>
      </c>
      <c r="F1003" s="1" t="s">
        <v>167</v>
      </c>
      <c r="G1003" s="1" t="s">
        <v>12</v>
      </c>
      <c r="H1003" s="1" t="s">
        <v>11</v>
      </c>
      <c r="I1003" s="1" t="s">
        <v>50</v>
      </c>
      <c r="J1003" s="1" t="s">
        <v>17</v>
      </c>
      <c r="K1003" s="1" t="s">
        <v>16</v>
      </c>
      <c r="L1003" s="1" t="s">
        <v>166</v>
      </c>
      <c r="M1003" s="1" t="s">
        <v>165</v>
      </c>
      <c r="N1003" s="8">
        <v>1.56</v>
      </c>
      <c r="O1003" s="1" t="s">
        <v>2</v>
      </c>
      <c r="P1003" s="8">
        <v>0</v>
      </c>
      <c r="Q1003" s="8">
        <v>1.56</v>
      </c>
      <c r="R1003" s="1" t="s">
        <v>43</v>
      </c>
      <c r="S1003" s="7">
        <v>0.15</v>
      </c>
    </row>
    <row r="1004" spans="1:19" x14ac:dyDescent="0.2">
      <c r="A1004" s="1" t="s">
        <v>1318</v>
      </c>
      <c r="B1004" s="1" t="s">
        <v>15</v>
      </c>
      <c r="C1004" s="10">
        <v>45364</v>
      </c>
      <c r="D1004" s="1" t="s">
        <v>1317</v>
      </c>
      <c r="E1004" s="1" t="s">
        <v>1316</v>
      </c>
      <c r="F1004" s="1" t="s">
        <v>1315</v>
      </c>
      <c r="G1004" s="1" t="s">
        <v>12</v>
      </c>
      <c r="H1004" s="1" t="s">
        <v>11</v>
      </c>
      <c r="I1004" s="1" t="s">
        <v>50</v>
      </c>
      <c r="J1004" s="1" t="s">
        <v>17</v>
      </c>
      <c r="K1004" s="1" t="s">
        <v>16</v>
      </c>
      <c r="L1004" s="1" t="s">
        <v>183</v>
      </c>
      <c r="M1004" s="1" t="s">
        <v>182</v>
      </c>
      <c r="N1004" s="8">
        <v>1.56</v>
      </c>
      <c r="O1004" s="1" t="s">
        <v>2</v>
      </c>
      <c r="P1004" s="8">
        <v>0</v>
      </c>
      <c r="Q1004" s="8">
        <v>1.56</v>
      </c>
      <c r="R1004" s="1" t="s">
        <v>43</v>
      </c>
      <c r="S1004" s="7">
        <v>0.15</v>
      </c>
    </row>
    <row r="1005" spans="1:19" x14ac:dyDescent="0.2">
      <c r="A1005" s="1" t="s">
        <v>1318</v>
      </c>
      <c r="B1005" s="1" t="s">
        <v>15</v>
      </c>
      <c r="C1005" s="10">
        <v>45364</v>
      </c>
      <c r="D1005" s="1" t="s">
        <v>1317</v>
      </c>
      <c r="E1005" s="1" t="s">
        <v>1316</v>
      </c>
      <c r="F1005" s="1" t="s">
        <v>1315</v>
      </c>
      <c r="G1005" s="1" t="s">
        <v>12</v>
      </c>
      <c r="H1005" s="1" t="s">
        <v>11</v>
      </c>
      <c r="I1005" s="1" t="s">
        <v>50</v>
      </c>
      <c r="J1005" s="1" t="s">
        <v>17</v>
      </c>
      <c r="K1005" s="1" t="s">
        <v>16</v>
      </c>
      <c r="L1005" s="1" t="s">
        <v>181</v>
      </c>
      <c r="M1005" s="1" t="s">
        <v>180</v>
      </c>
      <c r="N1005" s="8">
        <v>1.56</v>
      </c>
      <c r="O1005" s="1" t="s">
        <v>2</v>
      </c>
      <c r="P1005" s="8">
        <v>0</v>
      </c>
      <c r="Q1005" s="8">
        <v>1.56</v>
      </c>
      <c r="R1005" s="1" t="s">
        <v>43</v>
      </c>
      <c r="S1005" s="7">
        <v>0.15</v>
      </c>
    </row>
    <row r="1006" spans="1:19" x14ac:dyDescent="0.2">
      <c r="A1006" s="1" t="s">
        <v>1318</v>
      </c>
      <c r="B1006" s="1" t="s">
        <v>15</v>
      </c>
      <c r="C1006" s="10">
        <v>45364</v>
      </c>
      <c r="D1006" s="1" t="s">
        <v>1317</v>
      </c>
      <c r="E1006" s="1" t="s">
        <v>1316</v>
      </c>
      <c r="F1006" s="1" t="s">
        <v>1315</v>
      </c>
      <c r="G1006" s="1" t="s">
        <v>12</v>
      </c>
      <c r="H1006" s="1" t="s">
        <v>11</v>
      </c>
      <c r="I1006" s="1" t="s">
        <v>50</v>
      </c>
      <c r="J1006" s="1" t="s">
        <v>17</v>
      </c>
      <c r="K1006" s="1" t="s">
        <v>16</v>
      </c>
      <c r="L1006" s="1" t="s">
        <v>179</v>
      </c>
      <c r="M1006" s="1" t="s">
        <v>178</v>
      </c>
      <c r="N1006" s="8">
        <v>1.56</v>
      </c>
      <c r="O1006" s="1" t="s">
        <v>2</v>
      </c>
      <c r="P1006" s="8">
        <v>0</v>
      </c>
      <c r="Q1006" s="8">
        <v>1.56</v>
      </c>
      <c r="R1006" s="1" t="s">
        <v>43</v>
      </c>
      <c r="S1006" s="7">
        <v>0.15</v>
      </c>
    </row>
    <row r="1007" spans="1:19" x14ac:dyDescent="0.2">
      <c r="A1007" s="1" t="s">
        <v>1318</v>
      </c>
      <c r="B1007" s="1" t="s">
        <v>15</v>
      </c>
      <c r="C1007" s="10">
        <v>45364</v>
      </c>
      <c r="D1007" s="1" t="s">
        <v>1317</v>
      </c>
      <c r="E1007" s="1" t="s">
        <v>1316</v>
      </c>
      <c r="F1007" s="1" t="s">
        <v>1315</v>
      </c>
      <c r="G1007" s="1" t="s">
        <v>12</v>
      </c>
      <c r="H1007" s="1" t="s">
        <v>11</v>
      </c>
      <c r="I1007" s="1" t="s">
        <v>50</v>
      </c>
      <c r="J1007" s="1" t="s">
        <v>17</v>
      </c>
      <c r="K1007" s="1" t="s">
        <v>16</v>
      </c>
      <c r="L1007" s="1" t="s">
        <v>177</v>
      </c>
      <c r="M1007" s="1" t="s">
        <v>176</v>
      </c>
      <c r="N1007" s="8">
        <v>1.56</v>
      </c>
      <c r="O1007" s="1" t="s">
        <v>2</v>
      </c>
      <c r="P1007" s="8">
        <v>0</v>
      </c>
      <c r="Q1007" s="8">
        <v>1.56</v>
      </c>
      <c r="R1007" s="1" t="s">
        <v>43</v>
      </c>
      <c r="S1007" s="7">
        <v>0.15</v>
      </c>
    </row>
    <row r="1008" spans="1:19" x14ac:dyDescent="0.2">
      <c r="A1008" s="1" t="s">
        <v>1318</v>
      </c>
      <c r="B1008" s="1" t="s">
        <v>15</v>
      </c>
      <c r="C1008" s="10">
        <v>45364</v>
      </c>
      <c r="D1008" s="1" t="s">
        <v>1317</v>
      </c>
      <c r="E1008" s="1" t="s">
        <v>1316</v>
      </c>
      <c r="F1008" s="1" t="s">
        <v>1315</v>
      </c>
      <c r="G1008" s="1" t="s">
        <v>12</v>
      </c>
      <c r="H1008" s="1" t="s">
        <v>11</v>
      </c>
      <c r="I1008" s="1" t="s">
        <v>50</v>
      </c>
      <c r="J1008" s="1" t="s">
        <v>17</v>
      </c>
      <c r="K1008" s="1" t="s">
        <v>16</v>
      </c>
      <c r="L1008" s="1" t="s">
        <v>175</v>
      </c>
      <c r="M1008" s="1" t="s">
        <v>174</v>
      </c>
      <c r="N1008" s="8">
        <v>1.56</v>
      </c>
      <c r="O1008" s="1" t="s">
        <v>2</v>
      </c>
      <c r="P1008" s="8">
        <v>0</v>
      </c>
      <c r="Q1008" s="8">
        <v>1.56</v>
      </c>
      <c r="R1008" s="1" t="s">
        <v>43</v>
      </c>
      <c r="S1008" s="7">
        <v>0.15</v>
      </c>
    </row>
    <row r="1009" spans="1:19" x14ac:dyDescent="0.2">
      <c r="A1009" s="1" t="s">
        <v>1318</v>
      </c>
      <c r="B1009" s="1" t="s">
        <v>15</v>
      </c>
      <c r="C1009" s="10">
        <v>45364</v>
      </c>
      <c r="D1009" s="1" t="s">
        <v>1317</v>
      </c>
      <c r="E1009" s="1" t="s">
        <v>1316</v>
      </c>
      <c r="F1009" s="1" t="s">
        <v>1315</v>
      </c>
      <c r="G1009" s="1" t="s">
        <v>12</v>
      </c>
      <c r="H1009" s="1" t="s">
        <v>11</v>
      </c>
      <c r="I1009" s="1" t="s">
        <v>50</v>
      </c>
      <c r="J1009" s="1" t="s">
        <v>17</v>
      </c>
      <c r="K1009" s="1" t="s">
        <v>16</v>
      </c>
      <c r="L1009" s="1" t="s">
        <v>173</v>
      </c>
      <c r="M1009" s="1" t="s">
        <v>172</v>
      </c>
      <c r="N1009" s="8">
        <v>1.56</v>
      </c>
      <c r="O1009" s="1" t="s">
        <v>2</v>
      </c>
      <c r="P1009" s="8">
        <v>0</v>
      </c>
      <c r="Q1009" s="8">
        <v>1.56</v>
      </c>
      <c r="R1009" s="1" t="s">
        <v>43</v>
      </c>
      <c r="S1009" s="7">
        <v>0.15</v>
      </c>
    </row>
    <row r="1010" spans="1:19" x14ac:dyDescent="0.2">
      <c r="A1010" s="1" t="s">
        <v>1318</v>
      </c>
      <c r="B1010" s="1" t="s">
        <v>15</v>
      </c>
      <c r="C1010" s="10">
        <v>45364</v>
      </c>
      <c r="D1010" s="1" t="s">
        <v>1317</v>
      </c>
      <c r="E1010" s="1" t="s">
        <v>1316</v>
      </c>
      <c r="F1010" s="1" t="s">
        <v>1315</v>
      </c>
      <c r="G1010" s="1" t="s">
        <v>12</v>
      </c>
      <c r="H1010" s="1" t="s">
        <v>11</v>
      </c>
      <c r="I1010" s="1" t="s">
        <v>50</v>
      </c>
      <c r="J1010" s="1" t="s">
        <v>17</v>
      </c>
      <c r="K1010" s="1" t="s">
        <v>16</v>
      </c>
      <c r="L1010" s="1" t="s">
        <v>187</v>
      </c>
      <c r="M1010" s="1" t="s">
        <v>186</v>
      </c>
      <c r="N1010" s="8">
        <v>1.35</v>
      </c>
      <c r="O1010" s="1" t="s">
        <v>2</v>
      </c>
      <c r="P1010" s="8">
        <v>0</v>
      </c>
      <c r="Q1010" s="8">
        <v>1.35</v>
      </c>
      <c r="R1010" s="1" t="s">
        <v>43</v>
      </c>
      <c r="S1010" s="7">
        <v>0.19</v>
      </c>
    </row>
    <row r="1011" spans="1:19" x14ac:dyDescent="0.2">
      <c r="A1011" s="1" t="s">
        <v>1318</v>
      </c>
      <c r="B1011" s="1" t="s">
        <v>15</v>
      </c>
      <c r="C1011" s="10">
        <v>45364</v>
      </c>
      <c r="D1011" s="1" t="s">
        <v>1317</v>
      </c>
      <c r="E1011" s="1" t="s">
        <v>1316</v>
      </c>
      <c r="F1011" s="1" t="s">
        <v>1315</v>
      </c>
      <c r="G1011" s="1" t="s">
        <v>12</v>
      </c>
      <c r="H1011" s="1" t="s">
        <v>11</v>
      </c>
      <c r="I1011" s="1" t="s">
        <v>50</v>
      </c>
      <c r="J1011" s="1" t="s">
        <v>17</v>
      </c>
      <c r="K1011" s="1" t="s">
        <v>16</v>
      </c>
      <c r="L1011" s="1" t="s">
        <v>141</v>
      </c>
      <c r="M1011" s="1" t="s">
        <v>140</v>
      </c>
      <c r="N1011" s="8">
        <v>1.35</v>
      </c>
      <c r="O1011" s="1" t="s">
        <v>2</v>
      </c>
      <c r="P1011" s="8">
        <v>0</v>
      </c>
      <c r="Q1011" s="8">
        <v>1.35</v>
      </c>
      <c r="R1011" s="1" t="s">
        <v>43</v>
      </c>
      <c r="S1011" s="7">
        <v>0.2</v>
      </c>
    </row>
    <row r="1012" spans="1:19" x14ac:dyDescent="0.2">
      <c r="A1012" s="1" t="s">
        <v>1318</v>
      </c>
      <c r="B1012" s="1" t="s">
        <v>15</v>
      </c>
      <c r="C1012" s="10">
        <v>45364</v>
      </c>
      <c r="D1012" s="1" t="s">
        <v>1317</v>
      </c>
      <c r="E1012" s="1" t="s">
        <v>1316</v>
      </c>
      <c r="F1012" s="1" t="s">
        <v>1315</v>
      </c>
      <c r="G1012" s="1" t="s">
        <v>12</v>
      </c>
      <c r="H1012" s="1" t="s">
        <v>11</v>
      </c>
      <c r="I1012" s="1" t="s">
        <v>50</v>
      </c>
      <c r="J1012" s="1" t="s">
        <v>17</v>
      </c>
      <c r="K1012" s="1" t="s">
        <v>16</v>
      </c>
      <c r="L1012" s="1" t="s">
        <v>171</v>
      </c>
      <c r="M1012" s="1" t="s">
        <v>170</v>
      </c>
      <c r="N1012" s="8">
        <v>1.56</v>
      </c>
      <c r="O1012" s="1" t="s">
        <v>2</v>
      </c>
      <c r="P1012" s="8">
        <v>0</v>
      </c>
      <c r="Q1012" s="8">
        <v>1.56</v>
      </c>
      <c r="R1012" s="1" t="s">
        <v>43</v>
      </c>
      <c r="S1012" s="7">
        <v>0.15</v>
      </c>
    </row>
    <row r="1013" spans="1:19" x14ac:dyDescent="0.2">
      <c r="A1013" s="1" t="s">
        <v>1318</v>
      </c>
      <c r="B1013" s="1" t="s">
        <v>15</v>
      </c>
      <c r="C1013" s="10">
        <v>45364</v>
      </c>
      <c r="D1013" s="1" t="s">
        <v>1317</v>
      </c>
      <c r="E1013" s="1" t="s">
        <v>1316</v>
      </c>
      <c r="F1013" s="1" t="s">
        <v>1315</v>
      </c>
      <c r="G1013" s="1" t="s">
        <v>12</v>
      </c>
      <c r="H1013" s="1" t="s">
        <v>11</v>
      </c>
      <c r="I1013" s="1" t="s">
        <v>50</v>
      </c>
      <c r="J1013" s="1" t="s">
        <v>17</v>
      </c>
      <c r="K1013" s="1" t="s">
        <v>16</v>
      </c>
      <c r="L1013" s="1" t="s">
        <v>169</v>
      </c>
      <c r="M1013" s="1" t="s">
        <v>168</v>
      </c>
      <c r="N1013" s="8">
        <v>1.56</v>
      </c>
      <c r="O1013" s="1" t="s">
        <v>2</v>
      </c>
      <c r="P1013" s="8">
        <v>0</v>
      </c>
      <c r="Q1013" s="8">
        <v>1.56</v>
      </c>
      <c r="R1013" s="1" t="s">
        <v>43</v>
      </c>
      <c r="S1013" s="7">
        <v>0.15</v>
      </c>
    </row>
    <row r="1014" spans="1:19" x14ac:dyDescent="0.2">
      <c r="A1014" s="1" t="s">
        <v>1318</v>
      </c>
      <c r="B1014" s="1" t="s">
        <v>15</v>
      </c>
      <c r="C1014" s="10">
        <v>45364</v>
      </c>
      <c r="D1014" s="1" t="s">
        <v>1317</v>
      </c>
      <c r="E1014" s="1" t="s">
        <v>1316</v>
      </c>
      <c r="F1014" s="1" t="s">
        <v>1315</v>
      </c>
      <c r="G1014" s="1" t="s">
        <v>12</v>
      </c>
      <c r="H1014" s="1" t="s">
        <v>11</v>
      </c>
      <c r="I1014" s="1" t="s">
        <v>50</v>
      </c>
      <c r="J1014" s="1" t="s">
        <v>17</v>
      </c>
      <c r="K1014" s="1" t="s">
        <v>16</v>
      </c>
      <c r="L1014" s="1" t="s">
        <v>166</v>
      </c>
      <c r="M1014" s="1" t="s">
        <v>165</v>
      </c>
      <c r="N1014" s="8">
        <v>1.56</v>
      </c>
      <c r="O1014" s="1" t="s">
        <v>2</v>
      </c>
      <c r="P1014" s="8">
        <v>0</v>
      </c>
      <c r="Q1014" s="8">
        <v>1.56</v>
      </c>
      <c r="R1014" s="1" t="s">
        <v>43</v>
      </c>
      <c r="S1014" s="7">
        <v>0.15</v>
      </c>
    </row>
    <row r="1015" spans="1:19" x14ac:dyDescent="0.2">
      <c r="A1015" s="1" t="s">
        <v>1314</v>
      </c>
      <c r="B1015" s="1" t="s">
        <v>15</v>
      </c>
      <c r="C1015" s="10">
        <v>45364</v>
      </c>
      <c r="D1015" s="1" t="s">
        <v>79</v>
      </c>
      <c r="E1015" s="1" t="s">
        <v>78</v>
      </c>
      <c r="F1015" s="1" t="s">
        <v>1313</v>
      </c>
      <c r="G1015" s="1" t="s">
        <v>12</v>
      </c>
      <c r="H1015" s="1" t="s">
        <v>11</v>
      </c>
      <c r="I1015" s="1" t="s">
        <v>50</v>
      </c>
      <c r="J1015" s="1" t="s">
        <v>9</v>
      </c>
      <c r="K1015" s="1" t="s">
        <v>30</v>
      </c>
      <c r="L1015" s="1" t="s">
        <v>511</v>
      </c>
      <c r="M1015" s="1" t="s">
        <v>510</v>
      </c>
      <c r="N1015" s="8">
        <v>290.88</v>
      </c>
      <c r="O1015" s="1" t="s">
        <v>2</v>
      </c>
      <c r="P1015" s="8">
        <v>290.88</v>
      </c>
      <c r="Q1015" s="8">
        <v>0</v>
      </c>
      <c r="R1015" s="1" t="s">
        <v>46</v>
      </c>
      <c r="S1015" s="7">
        <v>2937.84</v>
      </c>
    </row>
    <row r="1016" spans="1:19" x14ac:dyDescent="0.2">
      <c r="A1016" s="1" t="s">
        <v>1314</v>
      </c>
      <c r="B1016" s="1" t="s">
        <v>15</v>
      </c>
      <c r="C1016" s="10">
        <v>45364</v>
      </c>
      <c r="D1016" s="1" t="s">
        <v>79</v>
      </c>
      <c r="E1016" s="1" t="s">
        <v>78</v>
      </c>
      <c r="F1016" s="1" t="s">
        <v>1313</v>
      </c>
      <c r="G1016" s="1" t="s">
        <v>12</v>
      </c>
      <c r="H1016" s="1" t="s">
        <v>11</v>
      </c>
      <c r="I1016" s="1" t="s">
        <v>50</v>
      </c>
      <c r="J1016" s="1" t="s">
        <v>9</v>
      </c>
      <c r="K1016" s="1" t="s">
        <v>30</v>
      </c>
      <c r="L1016" s="1" t="s">
        <v>800</v>
      </c>
      <c r="M1016" s="1" t="s">
        <v>799</v>
      </c>
      <c r="N1016" s="8">
        <v>387.84</v>
      </c>
      <c r="O1016" s="1" t="s">
        <v>2</v>
      </c>
      <c r="P1016" s="8">
        <v>387.84</v>
      </c>
      <c r="Q1016" s="8">
        <v>0</v>
      </c>
      <c r="R1016" s="1" t="s">
        <v>46</v>
      </c>
      <c r="S1016" s="7">
        <v>2937.84</v>
      </c>
    </row>
    <row r="1017" spans="1:19" x14ac:dyDescent="0.2">
      <c r="A1017" s="1" t="s">
        <v>1314</v>
      </c>
      <c r="B1017" s="1" t="s">
        <v>15</v>
      </c>
      <c r="C1017" s="10">
        <v>45364</v>
      </c>
      <c r="D1017" s="1" t="s">
        <v>79</v>
      </c>
      <c r="E1017" s="1" t="s">
        <v>78</v>
      </c>
      <c r="F1017" s="1" t="s">
        <v>1313</v>
      </c>
      <c r="G1017" s="1" t="s">
        <v>12</v>
      </c>
      <c r="H1017" s="1" t="s">
        <v>11</v>
      </c>
      <c r="I1017" s="1" t="s">
        <v>50</v>
      </c>
      <c r="J1017" s="1" t="s">
        <v>9</v>
      </c>
      <c r="K1017" s="1" t="s">
        <v>30</v>
      </c>
      <c r="L1017" s="1" t="s">
        <v>839</v>
      </c>
      <c r="M1017" s="1" t="s">
        <v>838</v>
      </c>
      <c r="N1017" s="8">
        <v>290.88</v>
      </c>
      <c r="O1017" s="1" t="s">
        <v>2</v>
      </c>
      <c r="P1017" s="8">
        <v>290.88</v>
      </c>
      <c r="Q1017" s="8">
        <v>0</v>
      </c>
      <c r="R1017" s="1" t="s">
        <v>46</v>
      </c>
      <c r="S1017" s="7">
        <v>2937.84</v>
      </c>
    </row>
    <row r="1018" spans="1:19" x14ac:dyDescent="0.2">
      <c r="A1018" s="1" t="s">
        <v>1314</v>
      </c>
      <c r="B1018" s="1" t="s">
        <v>15</v>
      </c>
      <c r="C1018" s="10">
        <v>45364</v>
      </c>
      <c r="D1018" s="1" t="s">
        <v>79</v>
      </c>
      <c r="E1018" s="1" t="s">
        <v>78</v>
      </c>
      <c r="F1018" s="1" t="s">
        <v>1313</v>
      </c>
      <c r="G1018" s="1" t="s">
        <v>12</v>
      </c>
      <c r="H1018" s="1" t="s">
        <v>11</v>
      </c>
      <c r="I1018" s="1" t="s">
        <v>50</v>
      </c>
      <c r="J1018" s="1" t="s">
        <v>9</v>
      </c>
      <c r="K1018" s="1" t="s">
        <v>30</v>
      </c>
      <c r="L1018" s="1" t="s">
        <v>280</v>
      </c>
      <c r="M1018" s="1" t="s">
        <v>279</v>
      </c>
      <c r="N1018" s="8">
        <v>290.88</v>
      </c>
      <c r="O1018" s="1" t="s">
        <v>2</v>
      </c>
      <c r="P1018" s="8">
        <v>290.88</v>
      </c>
      <c r="Q1018" s="8">
        <v>0</v>
      </c>
      <c r="R1018" s="1" t="s">
        <v>46</v>
      </c>
      <c r="S1018" s="7">
        <v>2937.84</v>
      </c>
    </row>
    <row r="1019" spans="1:19" x14ac:dyDescent="0.2">
      <c r="A1019" s="1" t="s">
        <v>1314</v>
      </c>
      <c r="B1019" s="1" t="s">
        <v>15</v>
      </c>
      <c r="C1019" s="10">
        <v>45364</v>
      </c>
      <c r="D1019" s="1" t="s">
        <v>79</v>
      </c>
      <c r="E1019" s="1" t="s">
        <v>78</v>
      </c>
      <c r="F1019" s="1" t="s">
        <v>1313</v>
      </c>
      <c r="G1019" s="1" t="s">
        <v>12</v>
      </c>
      <c r="H1019" s="1" t="s">
        <v>11</v>
      </c>
      <c r="I1019" s="1" t="s">
        <v>50</v>
      </c>
      <c r="J1019" s="1" t="s">
        <v>9</v>
      </c>
      <c r="K1019" s="1" t="s">
        <v>30</v>
      </c>
      <c r="L1019" s="1" t="s">
        <v>282</v>
      </c>
      <c r="M1019" s="1" t="s">
        <v>281</v>
      </c>
      <c r="N1019" s="8">
        <v>387.84</v>
      </c>
      <c r="O1019" s="1" t="s">
        <v>2</v>
      </c>
      <c r="P1019" s="8">
        <v>387.84</v>
      </c>
      <c r="Q1019" s="8">
        <v>0</v>
      </c>
      <c r="R1019" s="1" t="s">
        <v>46</v>
      </c>
      <c r="S1019" s="7">
        <v>2937.84</v>
      </c>
    </row>
    <row r="1020" spans="1:19" x14ac:dyDescent="0.2">
      <c r="A1020" s="1" t="s">
        <v>1314</v>
      </c>
      <c r="B1020" s="1" t="s">
        <v>15</v>
      </c>
      <c r="C1020" s="10">
        <v>45364</v>
      </c>
      <c r="D1020" s="1" t="s">
        <v>79</v>
      </c>
      <c r="E1020" s="1" t="s">
        <v>78</v>
      </c>
      <c r="F1020" s="1" t="s">
        <v>1313</v>
      </c>
      <c r="G1020" s="1" t="s">
        <v>12</v>
      </c>
      <c r="H1020" s="1" t="s">
        <v>11</v>
      </c>
      <c r="I1020" s="1" t="s">
        <v>50</v>
      </c>
      <c r="J1020" s="1" t="s">
        <v>9</v>
      </c>
      <c r="K1020" s="1" t="s">
        <v>30</v>
      </c>
      <c r="L1020" s="1" t="s">
        <v>1310</v>
      </c>
      <c r="M1020" s="1" t="s">
        <v>1309</v>
      </c>
      <c r="N1020" s="8">
        <v>387.84</v>
      </c>
      <c r="O1020" s="1" t="s">
        <v>2</v>
      </c>
      <c r="P1020" s="8">
        <v>387.84</v>
      </c>
      <c r="Q1020" s="8">
        <v>0</v>
      </c>
      <c r="R1020" s="1" t="s">
        <v>46</v>
      </c>
      <c r="S1020" s="7">
        <v>2937.84</v>
      </c>
    </row>
    <row r="1021" spans="1:19" x14ac:dyDescent="0.2">
      <c r="A1021" s="1" t="s">
        <v>1314</v>
      </c>
      <c r="B1021" s="1" t="s">
        <v>15</v>
      </c>
      <c r="C1021" s="10">
        <v>45364</v>
      </c>
      <c r="D1021" s="1" t="s">
        <v>79</v>
      </c>
      <c r="E1021" s="1" t="s">
        <v>78</v>
      </c>
      <c r="F1021" s="1" t="s">
        <v>1313</v>
      </c>
      <c r="G1021" s="1" t="s">
        <v>12</v>
      </c>
      <c r="H1021" s="1" t="s">
        <v>11</v>
      </c>
      <c r="I1021" s="1" t="s">
        <v>50</v>
      </c>
      <c r="J1021" s="1" t="s">
        <v>9</v>
      </c>
      <c r="K1021" s="1" t="s">
        <v>30</v>
      </c>
      <c r="L1021" s="1" t="s">
        <v>1141</v>
      </c>
      <c r="M1021" s="1" t="s">
        <v>1140</v>
      </c>
      <c r="N1021" s="8">
        <v>387.84</v>
      </c>
      <c r="O1021" s="1" t="s">
        <v>2</v>
      </c>
      <c r="P1021" s="8">
        <v>387.84</v>
      </c>
      <c r="Q1021" s="8">
        <v>0</v>
      </c>
      <c r="R1021" s="1" t="s">
        <v>46</v>
      </c>
      <c r="S1021" s="7">
        <v>2937.84</v>
      </c>
    </row>
    <row r="1022" spans="1:19" x14ac:dyDescent="0.2">
      <c r="A1022" s="1" t="s">
        <v>1312</v>
      </c>
      <c r="B1022" s="1" t="s">
        <v>15</v>
      </c>
      <c r="C1022" s="10">
        <v>45364</v>
      </c>
      <c r="D1022" s="1" t="s">
        <v>79</v>
      </c>
      <c r="E1022" s="1" t="s">
        <v>78</v>
      </c>
      <c r="F1022" s="1" t="s">
        <v>1311</v>
      </c>
      <c r="G1022" s="1" t="s">
        <v>39</v>
      </c>
      <c r="H1022" s="1" t="s">
        <v>38</v>
      </c>
      <c r="I1022" s="1" t="s">
        <v>50</v>
      </c>
      <c r="J1022" s="1" t="s">
        <v>17</v>
      </c>
      <c r="K1022" s="1" t="s">
        <v>16</v>
      </c>
      <c r="L1022" s="1" t="s">
        <v>607</v>
      </c>
      <c r="M1022" s="1" t="s">
        <v>606</v>
      </c>
      <c r="N1022" s="8">
        <v>156.6</v>
      </c>
      <c r="O1022" s="1" t="s">
        <v>2</v>
      </c>
      <c r="P1022" s="8">
        <v>156.6</v>
      </c>
      <c r="Q1022" s="8">
        <v>0</v>
      </c>
      <c r="R1022" s="1" t="s">
        <v>46</v>
      </c>
      <c r="S1022" s="7">
        <v>7579.58</v>
      </c>
    </row>
    <row r="1023" spans="1:19" x14ac:dyDescent="0.2">
      <c r="A1023" s="1" t="s">
        <v>1308</v>
      </c>
      <c r="B1023" s="1" t="s">
        <v>15</v>
      </c>
      <c r="C1023" s="10">
        <v>45364</v>
      </c>
      <c r="D1023" s="1" t="s">
        <v>944</v>
      </c>
      <c r="E1023" s="1" t="s">
        <v>943</v>
      </c>
      <c r="F1023" s="1" t="s">
        <v>1307</v>
      </c>
      <c r="G1023" s="1" t="s">
        <v>12</v>
      </c>
      <c r="H1023" s="1" t="s">
        <v>11</v>
      </c>
      <c r="I1023" s="1" t="s">
        <v>50</v>
      </c>
      <c r="J1023" s="1" t="s">
        <v>9</v>
      </c>
      <c r="K1023" s="1" t="s">
        <v>30</v>
      </c>
      <c r="L1023" s="1" t="s">
        <v>1141</v>
      </c>
      <c r="M1023" s="1" t="s">
        <v>1140</v>
      </c>
      <c r="N1023" s="8">
        <v>193.92</v>
      </c>
      <c r="O1023" s="1" t="s">
        <v>2</v>
      </c>
      <c r="P1023" s="8">
        <v>193.92</v>
      </c>
      <c r="Q1023" s="8">
        <v>0</v>
      </c>
      <c r="R1023" s="1" t="s">
        <v>46</v>
      </c>
      <c r="S1023" s="7">
        <v>2674.08</v>
      </c>
    </row>
    <row r="1024" spans="1:19" x14ac:dyDescent="0.2">
      <c r="A1024" s="1" t="s">
        <v>1308</v>
      </c>
      <c r="B1024" s="1" t="s">
        <v>15</v>
      </c>
      <c r="C1024" s="10">
        <v>45364</v>
      </c>
      <c r="D1024" s="1" t="s">
        <v>944</v>
      </c>
      <c r="E1024" s="1" t="s">
        <v>943</v>
      </c>
      <c r="F1024" s="1" t="s">
        <v>1307</v>
      </c>
      <c r="G1024" s="1" t="s">
        <v>12</v>
      </c>
      <c r="H1024" s="1" t="s">
        <v>11</v>
      </c>
      <c r="I1024" s="1" t="s">
        <v>50</v>
      </c>
      <c r="J1024" s="1" t="s">
        <v>9</v>
      </c>
      <c r="K1024" s="1" t="s">
        <v>30</v>
      </c>
      <c r="L1024" s="1" t="s">
        <v>839</v>
      </c>
      <c r="M1024" s="1" t="s">
        <v>838</v>
      </c>
      <c r="N1024" s="8">
        <v>193.92</v>
      </c>
      <c r="O1024" s="1" t="s">
        <v>2</v>
      </c>
      <c r="P1024" s="8">
        <v>193.92</v>
      </c>
      <c r="Q1024" s="8">
        <v>0</v>
      </c>
      <c r="R1024" s="1" t="s">
        <v>46</v>
      </c>
      <c r="S1024" s="7">
        <v>2674.08</v>
      </c>
    </row>
    <row r="1025" spans="1:19" x14ac:dyDescent="0.2">
      <c r="A1025" s="1" t="s">
        <v>1308</v>
      </c>
      <c r="B1025" s="1" t="s">
        <v>15</v>
      </c>
      <c r="C1025" s="10">
        <v>45364</v>
      </c>
      <c r="D1025" s="1" t="s">
        <v>944</v>
      </c>
      <c r="E1025" s="1" t="s">
        <v>943</v>
      </c>
      <c r="F1025" s="1" t="s">
        <v>1307</v>
      </c>
      <c r="G1025" s="1" t="s">
        <v>12</v>
      </c>
      <c r="H1025" s="1" t="s">
        <v>11</v>
      </c>
      <c r="I1025" s="1" t="s">
        <v>50</v>
      </c>
      <c r="J1025" s="1" t="s">
        <v>9</v>
      </c>
      <c r="K1025" s="1" t="s">
        <v>30</v>
      </c>
      <c r="L1025" s="1" t="s">
        <v>1310</v>
      </c>
      <c r="M1025" s="1" t="s">
        <v>1309</v>
      </c>
      <c r="N1025" s="8">
        <v>193.92</v>
      </c>
      <c r="O1025" s="1" t="s">
        <v>2</v>
      </c>
      <c r="P1025" s="8">
        <v>193.92</v>
      </c>
      <c r="Q1025" s="8">
        <v>0</v>
      </c>
      <c r="R1025" s="1" t="s">
        <v>46</v>
      </c>
      <c r="S1025" s="7">
        <v>2674.08</v>
      </c>
    </row>
    <row r="1026" spans="1:19" x14ac:dyDescent="0.2">
      <c r="A1026" s="1" t="s">
        <v>1308</v>
      </c>
      <c r="B1026" s="1" t="s">
        <v>15</v>
      </c>
      <c r="C1026" s="10">
        <v>45364</v>
      </c>
      <c r="D1026" s="1" t="s">
        <v>944</v>
      </c>
      <c r="E1026" s="1" t="s">
        <v>943</v>
      </c>
      <c r="F1026" s="1" t="s">
        <v>1307</v>
      </c>
      <c r="G1026" s="1" t="s">
        <v>12</v>
      </c>
      <c r="H1026" s="1" t="s">
        <v>11</v>
      </c>
      <c r="I1026" s="1" t="s">
        <v>50</v>
      </c>
      <c r="J1026" s="1" t="s">
        <v>9</v>
      </c>
      <c r="K1026" s="1" t="s">
        <v>30</v>
      </c>
      <c r="L1026" s="1" t="s">
        <v>280</v>
      </c>
      <c r="M1026" s="1" t="s">
        <v>279</v>
      </c>
      <c r="N1026" s="8">
        <v>193.92</v>
      </c>
      <c r="O1026" s="1" t="s">
        <v>2</v>
      </c>
      <c r="P1026" s="8">
        <v>193.92</v>
      </c>
      <c r="Q1026" s="8">
        <v>0</v>
      </c>
      <c r="R1026" s="1" t="s">
        <v>46</v>
      </c>
      <c r="S1026" s="7">
        <v>2674.08</v>
      </c>
    </row>
    <row r="1027" spans="1:19" x14ac:dyDescent="0.2">
      <c r="A1027" s="1" t="s">
        <v>1308</v>
      </c>
      <c r="B1027" s="1" t="s">
        <v>15</v>
      </c>
      <c r="C1027" s="10">
        <v>45364</v>
      </c>
      <c r="D1027" s="1" t="s">
        <v>944</v>
      </c>
      <c r="E1027" s="1" t="s">
        <v>943</v>
      </c>
      <c r="F1027" s="1" t="s">
        <v>1307</v>
      </c>
      <c r="G1027" s="1" t="s">
        <v>12</v>
      </c>
      <c r="H1027" s="1" t="s">
        <v>11</v>
      </c>
      <c r="I1027" s="1" t="s">
        <v>50</v>
      </c>
      <c r="J1027" s="1" t="s">
        <v>9</v>
      </c>
      <c r="K1027" s="1" t="s">
        <v>30</v>
      </c>
      <c r="L1027" s="1" t="s">
        <v>1306</v>
      </c>
      <c r="M1027" s="1" t="s">
        <v>1305</v>
      </c>
      <c r="N1027" s="8">
        <v>193.92</v>
      </c>
      <c r="O1027" s="1" t="s">
        <v>2</v>
      </c>
      <c r="P1027" s="8">
        <v>193.92</v>
      </c>
      <c r="Q1027" s="8">
        <v>0</v>
      </c>
      <c r="R1027" s="1" t="s">
        <v>46</v>
      </c>
      <c r="S1027" s="7">
        <v>2674.08</v>
      </c>
    </row>
    <row r="1028" spans="1:19" x14ac:dyDescent="0.2">
      <c r="A1028" s="1" t="s">
        <v>1304</v>
      </c>
      <c r="B1028" s="1" t="s">
        <v>15</v>
      </c>
      <c r="C1028" s="10">
        <v>45364</v>
      </c>
      <c r="D1028" s="1" t="s">
        <v>197</v>
      </c>
      <c r="E1028" s="1" t="s">
        <v>196</v>
      </c>
      <c r="F1028" s="1" t="s">
        <v>1303</v>
      </c>
      <c r="G1028" s="1" t="s">
        <v>12</v>
      </c>
      <c r="H1028" s="1" t="s">
        <v>11</v>
      </c>
      <c r="I1028" s="1" t="s">
        <v>50</v>
      </c>
      <c r="J1028" s="1" t="s">
        <v>17</v>
      </c>
      <c r="K1028" s="1" t="s">
        <v>16</v>
      </c>
      <c r="L1028" s="1" t="s">
        <v>21</v>
      </c>
      <c r="M1028" s="1" t="s">
        <v>20</v>
      </c>
      <c r="N1028" s="8">
        <v>68.400000000000006</v>
      </c>
      <c r="O1028" s="1" t="s">
        <v>2</v>
      </c>
      <c r="P1028" s="8">
        <v>68.400000000000006</v>
      </c>
      <c r="Q1028" s="8">
        <v>0</v>
      </c>
      <c r="R1028" s="1" t="s">
        <v>195</v>
      </c>
      <c r="S1028" s="7">
        <v>18301.02</v>
      </c>
    </row>
    <row r="1029" spans="1:19" x14ac:dyDescent="0.2">
      <c r="A1029" s="1" t="s">
        <v>1302</v>
      </c>
      <c r="B1029" s="1" t="s">
        <v>15</v>
      </c>
      <c r="C1029" s="10">
        <v>45364</v>
      </c>
      <c r="D1029" s="1" t="s">
        <v>944</v>
      </c>
      <c r="E1029" s="1" t="s">
        <v>943</v>
      </c>
      <c r="F1029" s="1" t="s">
        <v>1301</v>
      </c>
      <c r="G1029" s="1" t="s">
        <v>39</v>
      </c>
      <c r="H1029" s="1" t="s">
        <v>38</v>
      </c>
      <c r="I1029" s="1" t="s">
        <v>50</v>
      </c>
      <c r="J1029" s="1" t="s">
        <v>17</v>
      </c>
      <c r="K1029" s="1" t="s">
        <v>16</v>
      </c>
      <c r="L1029" s="1" t="s">
        <v>379</v>
      </c>
      <c r="M1029" s="1" t="s">
        <v>378</v>
      </c>
      <c r="N1029" s="8">
        <v>194.4</v>
      </c>
      <c r="O1029" s="1" t="s">
        <v>2</v>
      </c>
      <c r="P1029" s="8">
        <v>194.4</v>
      </c>
      <c r="Q1029" s="8">
        <v>0</v>
      </c>
      <c r="R1029" s="1" t="s">
        <v>46</v>
      </c>
      <c r="S1029" s="7">
        <v>13653.73</v>
      </c>
    </row>
    <row r="1030" spans="1:19" x14ac:dyDescent="0.2">
      <c r="A1030" s="1" t="s">
        <v>1300</v>
      </c>
      <c r="B1030" s="1" t="s">
        <v>42</v>
      </c>
      <c r="C1030" s="10">
        <v>45364</v>
      </c>
      <c r="D1030" s="1" t="s">
        <v>192</v>
      </c>
      <c r="E1030" s="1" t="s">
        <v>191</v>
      </c>
      <c r="F1030" s="1" t="s">
        <v>1205</v>
      </c>
      <c r="G1030" s="1" t="s">
        <v>39</v>
      </c>
      <c r="H1030" s="1" t="s">
        <v>38</v>
      </c>
      <c r="I1030" s="1" t="s">
        <v>50</v>
      </c>
      <c r="J1030" s="1" t="s">
        <v>37</v>
      </c>
      <c r="K1030" s="1" t="s">
        <v>36</v>
      </c>
      <c r="L1030" s="1" t="s">
        <v>88</v>
      </c>
      <c r="M1030" s="1" t="s">
        <v>87</v>
      </c>
      <c r="N1030" s="9">
        <v>6336</v>
      </c>
      <c r="O1030" s="1" t="s">
        <v>4</v>
      </c>
      <c r="P1030" s="8">
        <v>6336</v>
      </c>
      <c r="Q1030" s="8">
        <v>0</v>
      </c>
      <c r="R1030" s="1" t="s">
        <v>144</v>
      </c>
      <c r="S1030" s="7">
        <v>224.73</v>
      </c>
    </row>
    <row r="1031" spans="1:19" x14ac:dyDescent="0.2">
      <c r="A1031" s="1" t="s">
        <v>1299</v>
      </c>
      <c r="B1031" s="1" t="s">
        <v>42</v>
      </c>
      <c r="C1031" s="10">
        <v>45364</v>
      </c>
      <c r="D1031" s="1" t="s">
        <v>192</v>
      </c>
      <c r="E1031" s="1" t="s">
        <v>191</v>
      </c>
      <c r="F1031" s="1" t="s">
        <v>1293</v>
      </c>
      <c r="G1031" s="1" t="s">
        <v>39</v>
      </c>
      <c r="H1031" s="1" t="s">
        <v>38</v>
      </c>
      <c r="I1031" s="1" t="s">
        <v>50</v>
      </c>
      <c r="J1031" s="1" t="s">
        <v>37</v>
      </c>
      <c r="K1031" s="1" t="s">
        <v>36</v>
      </c>
      <c r="L1031" s="1" t="s">
        <v>207</v>
      </c>
      <c r="M1031" s="1" t="s">
        <v>206</v>
      </c>
      <c r="N1031" s="9">
        <v>3960</v>
      </c>
      <c r="O1031" s="1" t="s">
        <v>4</v>
      </c>
      <c r="P1031" s="8">
        <v>3960</v>
      </c>
      <c r="Q1031" s="8">
        <v>0</v>
      </c>
      <c r="R1031" s="1" t="s">
        <v>144</v>
      </c>
      <c r="S1031" s="7">
        <v>380.74</v>
      </c>
    </row>
    <row r="1032" spans="1:19" x14ac:dyDescent="0.2">
      <c r="A1032" s="1" t="s">
        <v>1298</v>
      </c>
      <c r="B1032" s="1" t="s">
        <v>42</v>
      </c>
      <c r="C1032" s="10">
        <v>45364</v>
      </c>
      <c r="D1032" s="1" t="s">
        <v>950</v>
      </c>
      <c r="E1032" s="1" t="s">
        <v>949</v>
      </c>
      <c r="F1032" s="1" t="s">
        <v>1293</v>
      </c>
      <c r="G1032" s="1" t="s">
        <v>39</v>
      </c>
      <c r="H1032" s="1" t="s">
        <v>38</v>
      </c>
      <c r="I1032" s="1" t="s">
        <v>0</v>
      </c>
      <c r="J1032" s="1" t="s">
        <v>37</v>
      </c>
      <c r="K1032" s="1" t="s">
        <v>36</v>
      </c>
      <c r="L1032" s="1" t="s">
        <v>207</v>
      </c>
      <c r="M1032" s="1" t="s">
        <v>206</v>
      </c>
      <c r="N1032" s="9">
        <v>3960</v>
      </c>
      <c r="O1032" s="1" t="s">
        <v>4</v>
      </c>
      <c r="P1032" s="8">
        <v>3960</v>
      </c>
      <c r="Q1032" s="8">
        <v>0</v>
      </c>
      <c r="R1032" s="1" t="s">
        <v>125</v>
      </c>
      <c r="S1032" s="7">
        <v>380.74</v>
      </c>
    </row>
    <row r="1033" spans="1:19" x14ac:dyDescent="0.2">
      <c r="A1033" s="1" t="s">
        <v>1297</v>
      </c>
      <c r="B1033" s="1" t="s">
        <v>42</v>
      </c>
      <c r="C1033" s="10">
        <v>45364</v>
      </c>
      <c r="D1033" s="1" t="s">
        <v>1295</v>
      </c>
      <c r="E1033" s="1" t="s">
        <v>1294</v>
      </c>
      <c r="F1033" s="1" t="s">
        <v>1293</v>
      </c>
      <c r="G1033" s="1" t="s">
        <v>39</v>
      </c>
      <c r="H1033" s="1" t="s">
        <v>38</v>
      </c>
      <c r="I1033" s="1" t="s">
        <v>0</v>
      </c>
      <c r="J1033" s="1" t="s">
        <v>37</v>
      </c>
      <c r="K1033" s="1" t="s">
        <v>36</v>
      </c>
      <c r="L1033" s="1" t="s">
        <v>35</v>
      </c>
      <c r="M1033" s="1" t="s">
        <v>34</v>
      </c>
      <c r="N1033" s="9">
        <v>6232</v>
      </c>
      <c r="O1033" s="1" t="s">
        <v>4</v>
      </c>
      <c r="P1033" s="8">
        <v>6232</v>
      </c>
      <c r="Q1033" s="8">
        <v>0</v>
      </c>
      <c r="R1033" s="1" t="s">
        <v>125</v>
      </c>
      <c r="S1033" s="7">
        <v>222.7</v>
      </c>
    </row>
    <row r="1034" spans="1:19" x14ac:dyDescent="0.2">
      <c r="A1034" s="1" t="s">
        <v>1296</v>
      </c>
      <c r="B1034" s="1" t="s">
        <v>42</v>
      </c>
      <c r="C1034" s="10">
        <v>45364</v>
      </c>
      <c r="D1034" s="1" t="s">
        <v>1295</v>
      </c>
      <c r="E1034" s="1" t="s">
        <v>1294</v>
      </c>
      <c r="F1034" s="1" t="s">
        <v>1293</v>
      </c>
      <c r="G1034" s="1" t="s">
        <v>39</v>
      </c>
      <c r="H1034" s="1" t="s">
        <v>38</v>
      </c>
      <c r="I1034" s="1" t="s">
        <v>0</v>
      </c>
      <c r="J1034" s="1" t="s">
        <v>37</v>
      </c>
      <c r="K1034" s="1" t="s">
        <v>36</v>
      </c>
      <c r="L1034" s="1" t="s">
        <v>35</v>
      </c>
      <c r="M1034" s="1" t="s">
        <v>34</v>
      </c>
      <c r="N1034" s="9">
        <v>104</v>
      </c>
      <c r="O1034" s="1" t="s">
        <v>4</v>
      </c>
      <c r="P1034" s="8">
        <v>104</v>
      </c>
      <c r="Q1034" s="8">
        <v>0</v>
      </c>
      <c r="R1034" s="1" t="s">
        <v>125</v>
      </c>
      <c r="S1034" s="7">
        <v>222.7</v>
      </c>
    </row>
    <row r="1035" spans="1:19" x14ac:dyDescent="0.2">
      <c r="A1035" s="1" t="s">
        <v>1292</v>
      </c>
      <c r="B1035" s="1" t="s">
        <v>42</v>
      </c>
      <c r="C1035" s="10">
        <v>45365</v>
      </c>
      <c r="D1035" s="1" t="s">
        <v>540</v>
      </c>
      <c r="E1035" s="1" t="s">
        <v>539</v>
      </c>
      <c r="F1035" s="1" t="s">
        <v>1205</v>
      </c>
      <c r="G1035" s="1" t="s">
        <v>39</v>
      </c>
      <c r="H1035" s="1" t="s">
        <v>38</v>
      </c>
      <c r="I1035" s="1" t="s">
        <v>0</v>
      </c>
      <c r="J1035" s="1" t="s">
        <v>37</v>
      </c>
      <c r="K1035" s="1" t="s">
        <v>36</v>
      </c>
      <c r="L1035" s="1" t="s">
        <v>35</v>
      </c>
      <c r="M1035" s="1" t="s">
        <v>34</v>
      </c>
      <c r="N1035" s="9">
        <v>6336</v>
      </c>
      <c r="O1035" s="1" t="s">
        <v>4</v>
      </c>
      <c r="P1035" s="8">
        <v>6336</v>
      </c>
      <c r="Q1035" s="8">
        <v>0</v>
      </c>
      <c r="R1035" s="1" t="s">
        <v>125</v>
      </c>
      <c r="S1035" s="7">
        <v>222.7</v>
      </c>
    </row>
    <row r="1036" spans="1:19" x14ac:dyDescent="0.2">
      <c r="A1036" s="1" t="s">
        <v>1291</v>
      </c>
      <c r="B1036" s="1" t="s">
        <v>42</v>
      </c>
      <c r="C1036" s="10">
        <v>45365</v>
      </c>
      <c r="D1036" s="1" t="s">
        <v>1290</v>
      </c>
      <c r="E1036" s="1" t="s">
        <v>1289</v>
      </c>
      <c r="F1036" s="1" t="s">
        <v>1205</v>
      </c>
      <c r="G1036" s="1" t="s">
        <v>39</v>
      </c>
      <c r="H1036" s="1" t="s">
        <v>38</v>
      </c>
      <c r="I1036" s="1" t="s">
        <v>50</v>
      </c>
      <c r="J1036" s="1" t="s">
        <v>37</v>
      </c>
      <c r="K1036" s="1" t="s">
        <v>36</v>
      </c>
      <c r="L1036" s="1" t="s">
        <v>35</v>
      </c>
      <c r="M1036" s="1" t="s">
        <v>34</v>
      </c>
      <c r="N1036" s="9">
        <v>6336</v>
      </c>
      <c r="O1036" s="1" t="s">
        <v>4</v>
      </c>
      <c r="P1036" s="8">
        <v>6336</v>
      </c>
      <c r="Q1036" s="8">
        <v>0</v>
      </c>
      <c r="R1036" s="1" t="s">
        <v>33</v>
      </c>
      <c r="S1036" s="7">
        <v>260.27</v>
      </c>
    </row>
    <row r="1037" spans="1:19" x14ac:dyDescent="0.2">
      <c r="A1037" s="1" t="s">
        <v>1291</v>
      </c>
      <c r="B1037" s="1" t="s">
        <v>42</v>
      </c>
      <c r="C1037" s="10">
        <v>45365</v>
      </c>
      <c r="D1037" s="1" t="s">
        <v>1290</v>
      </c>
      <c r="E1037" s="1" t="s">
        <v>1289</v>
      </c>
      <c r="F1037" s="1" t="s">
        <v>1205</v>
      </c>
      <c r="G1037" s="1" t="s">
        <v>39</v>
      </c>
      <c r="H1037" s="1" t="s">
        <v>38</v>
      </c>
      <c r="I1037" s="1" t="s">
        <v>50</v>
      </c>
      <c r="J1037" s="1" t="s">
        <v>37</v>
      </c>
      <c r="K1037" s="1" t="s">
        <v>36</v>
      </c>
      <c r="L1037" s="1" t="s">
        <v>35</v>
      </c>
      <c r="M1037" s="1" t="s">
        <v>34</v>
      </c>
      <c r="N1037" s="9">
        <v>6336</v>
      </c>
      <c r="O1037" s="1" t="s">
        <v>4</v>
      </c>
      <c r="P1037" s="8">
        <v>6336</v>
      </c>
      <c r="Q1037" s="8">
        <v>0</v>
      </c>
      <c r="R1037" s="1" t="s">
        <v>33</v>
      </c>
      <c r="S1037" s="7">
        <v>260.27</v>
      </c>
    </row>
    <row r="1038" spans="1:19" x14ac:dyDescent="0.2">
      <c r="A1038" s="1" t="s">
        <v>1288</v>
      </c>
      <c r="B1038" s="1" t="s">
        <v>42</v>
      </c>
      <c r="C1038" s="10">
        <v>45365</v>
      </c>
      <c r="D1038" s="1" t="s">
        <v>41</v>
      </c>
      <c r="E1038" s="1" t="s">
        <v>40</v>
      </c>
      <c r="F1038" s="1" t="s">
        <v>1287</v>
      </c>
      <c r="G1038" s="1" t="s">
        <v>39</v>
      </c>
      <c r="H1038" s="1" t="s">
        <v>38</v>
      </c>
      <c r="I1038" s="1" t="s">
        <v>50</v>
      </c>
      <c r="J1038" s="1" t="s">
        <v>37</v>
      </c>
      <c r="K1038" s="1" t="s">
        <v>36</v>
      </c>
      <c r="L1038" s="1" t="s">
        <v>88</v>
      </c>
      <c r="M1038" s="1" t="s">
        <v>87</v>
      </c>
      <c r="N1038" s="9">
        <v>1440</v>
      </c>
      <c r="O1038" s="1" t="s">
        <v>4</v>
      </c>
      <c r="P1038" s="8">
        <v>1440</v>
      </c>
      <c r="Q1038" s="8">
        <v>0</v>
      </c>
      <c r="R1038" s="1" t="s">
        <v>33</v>
      </c>
      <c r="S1038" s="7">
        <v>114.34</v>
      </c>
    </row>
    <row r="1039" spans="1:19" x14ac:dyDescent="0.2">
      <c r="A1039" s="1" t="s">
        <v>1288</v>
      </c>
      <c r="B1039" s="1" t="s">
        <v>42</v>
      </c>
      <c r="C1039" s="10">
        <v>45365</v>
      </c>
      <c r="D1039" s="1" t="s">
        <v>41</v>
      </c>
      <c r="E1039" s="1" t="s">
        <v>40</v>
      </c>
      <c r="F1039" s="1" t="s">
        <v>1287</v>
      </c>
      <c r="G1039" s="1" t="s">
        <v>39</v>
      </c>
      <c r="H1039" s="1" t="s">
        <v>38</v>
      </c>
      <c r="I1039" s="1" t="s">
        <v>50</v>
      </c>
      <c r="J1039" s="1" t="s">
        <v>37</v>
      </c>
      <c r="K1039" s="1" t="s">
        <v>36</v>
      </c>
      <c r="L1039" s="1" t="s">
        <v>75</v>
      </c>
      <c r="M1039" s="1" t="s">
        <v>74</v>
      </c>
      <c r="N1039" s="9">
        <v>900</v>
      </c>
      <c r="O1039" s="1" t="s">
        <v>4</v>
      </c>
      <c r="P1039" s="8">
        <v>900</v>
      </c>
      <c r="Q1039" s="8">
        <v>0</v>
      </c>
      <c r="R1039" s="1" t="s">
        <v>33</v>
      </c>
      <c r="S1039" s="7">
        <v>224.01</v>
      </c>
    </row>
    <row r="1040" spans="1:19" x14ac:dyDescent="0.2">
      <c r="A1040" s="1" t="s">
        <v>1288</v>
      </c>
      <c r="B1040" s="1" t="s">
        <v>42</v>
      </c>
      <c r="C1040" s="10">
        <v>45365</v>
      </c>
      <c r="D1040" s="1" t="s">
        <v>41</v>
      </c>
      <c r="E1040" s="1" t="s">
        <v>40</v>
      </c>
      <c r="F1040" s="1" t="s">
        <v>1287</v>
      </c>
      <c r="G1040" s="1" t="s">
        <v>39</v>
      </c>
      <c r="H1040" s="1" t="s">
        <v>38</v>
      </c>
      <c r="I1040" s="1" t="s">
        <v>50</v>
      </c>
      <c r="J1040" s="1" t="s">
        <v>37</v>
      </c>
      <c r="K1040" s="1" t="s">
        <v>36</v>
      </c>
      <c r="L1040" s="1" t="s">
        <v>77</v>
      </c>
      <c r="M1040" s="1" t="s">
        <v>76</v>
      </c>
      <c r="N1040" s="9">
        <v>1260</v>
      </c>
      <c r="O1040" s="1" t="s">
        <v>4</v>
      </c>
      <c r="P1040" s="8">
        <v>1260</v>
      </c>
      <c r="Q1040" s="8">
        <v>0</v>
      </c>
      <c r="R1040" s="1" t="s">
        <v>33</v>
      </c>
      <c r="S1040" s="7">
        <v>183.22</v>
      </c>
    </row>
    <row r="1041" spans="1:19" x14ac:dyDescent="0.2">
      <c r="A1041" s="1" t="s">
        <v>1288</v>
      </c>
      <c r="B1041" s="1" t="s">
        <v>42</v>
      </c>
      <c r="C1041" s="10">
        <v>45365</v>
      </c>
      <c r="D1041" s="1" t="s">
        <v>41</v>
      </c>
      <c r="E1041" s="1" t="s">
        <v>40</v>
      </c>
      <c r="F1041" s="1" t="s">
        <v>1287</v>
      </c>
      <c r="G1041" s="1" t="s">
        <v>39</v>
      </c>
      <c r="H1041" s="1" t="s">
        <v>38</v>
      </c>
      <c r="I1041" s="1" t="s">
        <v>50</v>
      </c>
      <c r="J1041" s="1" t="s">
        <v>37</v>
      </c>
      <c r="K1041" s="1" t="s">
        <v>36</v>
      </c>
      <c r="L1041" s="1" t="s">
        <v>86</v>
      </c>
      <c r="M1041" s="1" t="s">
        <v>85</v>
      </c>
      <c r="N1041" s="9">
        <v>4752</v>
      </c>
      <c r="O1041" s="1" t="s">
        <v>4</v>
      </c>
      <c r="P1041" s="8">
        <v>4752</v>
      </c>
      <c r="Q1041" s="8">
        <v>0</v>
      </c>
      <c r="R1041" s="1" t="s">
        <v>33</v>
      </c>
      <c r="S1041" s="7">
        <v>97.09</v>
      </c>
    </row>
    <row r="1042" spans="1:19" x14ac:dyDescent="0.2">
      <c r="A1042" s="1" t="s">
        <v>1286</v>
      </c>
      <c r="B1042" s="1" t="s">
        <v>15</v>
      </c>
      <c r="C1042" s="10">
        <v>45365</v>
      </c>
      <c r="D1042" s="1" t="s">
        <v>1056</v>
      </c>
      <c r="E1042" s="1" t="s">
        <v>1055</v>
      </c>
      <c r="F1042" s="1" t="s">
        <v>1285</v>
      </c>
      <c r="G1042" s="1" t="s">
        <v>12</v>
      </c>
      <c r="H1042" s="1" t="s">
        <v>11</v>
      </c>
      <c r="I1042" s="1" t="s">
        <v>50</v>
      </c>
      <c r="J1042" s="1" t="s">
        <v>17</v>
      </c>
      <c r="K1042" s="1" t="s">
        <v>16</v>
      </c>
      <c r="L1042" s="1" t="s">
        <v>1053</v>
      </c>
      <c r="M1042" s="1" t="s">
        <v>1052</v>
      </c>
      <c r="N1042" s="8">
        <v>164.16</v>
      </c>
      <c r="O1042" s="1" t="s">
        <v>2</v>
      </c>
      <c r="P1042" s="8">
        <v>164.16</v>
      </c>
      <c r="Q1042" s="8">
        <v>0</v>
      </c>
      <c r="R1042" s="1" t="s">
        <v>80</v>
      </c>
      <c r="S1042" s="7">
        <v>16570.400000000001</v>
      </c>
    </row>
    <row r="1043" spans="1:19" x14ac:dyDescent="0.2">
      <c r="A1043" s="1" t="s">
        <v>1284</v>
      </c>
      <c r="B1043" s="1" t="s">
        <v>15</v>
      </c>
      <c r="C1043" s="10">
        <v>45365</v>
      </c>
      <c r="D1043" s="1" t="s">
        <v>1283</v>
      </c>
      <c r="E1043" s="1" t="s">
        <v>1282</v>
      </c>
      <c r="F1043" s="1" t="s">
        <v>1281</v>
      </c>
      <c r="G1043" s="1" t="s">
        <v>12</v>
      </c>
      <c r="H1043" s="1" t="s">
        <v>11</v>
      </c>
      <c r="I1043" s="1" t="s">
        <v>50</v>
      </c>
      <c r="J1043" s="1" t="s">
        <v>17</v>
      </c>
      <c r="K1043" s="1" t="s">
        <v>16</v>
      </c>
      <c r="L1043" s="1" t="s">
        <v>1089</v>
      </c>
      <c r="M1043" s="1" t="s">
        <v>1088</v>
      </c>
      <c r="N1043" s="8">
        <v>1123.2</v>
      </c>
      <c r="O1043" s="1" t="s">
        <v>2</v>
      </c>
      <c r="P1043" s="8">
        <v>1123.2</v>
      </c>
      <c r="Q1043" s="8">
        <v>0</v>
      </c>
      <c r="R1043" s="1" t="s">
        <v>195</v>
      </c>
      <c r="S1043" s="7">
        <v>10069.65</v>
      </c>
    </row>
    <row r="1044" spans="1:19" x14ac:dyDescent="0.2">
      <c r="A1044" s="1" t="s">
        <v>1284</v>
      </c>
      <c r="B1044" s="1" t="s">
        <v>15</v>
      </c>
      <c r="C1044" s="10">
        <v>45365</v>
      </c>
      <c r="D1044" s="1" t="s">
        <v>1283</v>
      </c>
      <c r="E1044" s="1" t="s">
        <v>1282</v>
      </c>
      <c r="F1044" s="1" t="s">
        <v>1281</v>
      </c>
      <c r="G1044" s="1" t="s">
        <v>12</v>
      </c>
      <c r="H1044" s="1" t="s">
        <v>11</v>
      </c>
      <c r="I1044" s="1" t="s">
        <v>50</v>
      </c>
      <c r="J1044" s="1" t="s">
        <v>17</v>
      </c>
      <c r="K1044" s="1" t="s">
        <v>16</v>
      </c>
      <c r="L1044" s="1" t="s">
        <v>742</v>
      </c>
      <c r="M1044" s="1" t="s">
        <v>741</v>
      </c>
      <c r="N1044" s="9">
        <v>522</v>
      </c>
      <c r="O1044" s="1" t="s">
        <v>2</v>
      </c>
      <c r="P1044" s="8">
        <v>522</v>
      </c>
      <c r="Q1044" s="8">
        <v>0</v>
      </c>
      <c r="R1044" s="1" t="s">
        <v>195</v>
      </c>
      <c r="S1044" s="7">
        <v>6682.85</v>
      </c>
    </row>
    <row r="1045" spans="1:19" x14ac:dyDescent="0.2">
      <c r="A1045" s="1" t="s">
        <v>1280</v>
      </c>
      <c r="B1045" s="1" t="s">
        <v>15</v>
      </c>
      <c r="C1045" s="10">
        <v>45365</v>
      </c>
      <c r="D1045" s="1" t="s">
        <v>1175</v>
      </c>
      <c r="E1045" s="1" t="s">
        <v>1174</v>
      </c>
      <c r="F1045" s="1" t="s">
        <v>1279</v>
      </c>
      <c r="G1045" s="1" t="s">
        <v>12</v>
      </c>
      <c r="H1045" s="1" t="s">
        <v>11</v>
      </c>
      <c r="I1045" s="1" t="s">
        <v>50</v>
      </c>
      <c r="J1045" s="1" t="s">
        <v>9</v>
      </c>
      <c r="K1045" s="1" t="s">
        <v>30</v>
      </c>
      <c r="L1045" s="1" t="s">
        <v>725</v>
      </c>
      <c r="M1045" s="1" t="s">
        <v>724</v>
      </c>
      <c r="N1045" s="8">
        <v>898.56</v>
      </c>
      <c r="O1045" s="1" t="s">
        <v>2</v>
      </c>
      <c r="P1045" s="8">
        <v>0</v>
      </c>
      <c r="Q1045" s="8">
        <v>898.56</v>
      </c>
      <c r="R1045" s="1" t="s">
        <v>80</v>
      </c>
      <c r="S1045" s="7">
        <v>3990.12</v>
      </c>
    </row>
    <row r="1046" spans="1:19" x14ac:dyDescent="0.2">
      <c r="A1046" s="1" t="s">
        <v>1278</v>
      </c>
      <c r="B1046" s="1" t="s">
        <v>15</v>
      </c>
      <c r="C1046" s="10">
        <v>45365</v>
      </c>
      <c r="D1046" s="1" t="s">
        <v>561</v>
      </c>
      <c r="E1046" s="1" t="s">
        <v>560</v>
      </c>
      <c r="F1046" s="1" t="s">
        <v>1277</v>
      </c>
      <c r="G1046" s="1" t="s">
        <v>12</v>
      </c>
      <c r="H1046" s="1" t="s">
        <v>11</v>
      </c>
      <c r="I1046" s="1" t="s">
        <v>10</v>
      </c>
      <c r="J1046" s="1" t="s">
        <v>9</v>
      </c>
      <c r="K1046" s="1" t="s">
        <v>30</v>
      </c>
      <c r="L1046" s="1" t="s">
        <v>847</v>
      </c>
      <c r="M1046" s="1" t="s">
        <v>846</v>
      </c>
      <c r="N1046" s="8">
        <v>581.76</v>
      </c>
      <c r="O1046" s="1" t="s">
        <v>2</v>
      </c>
      <c r="P1046" s="8">
        <v>0</v>
      </c>
      <c r="Q1046" s="8">
        <v>581.76</v>
      </c>
      <c r="R1046" s="1" t="s">
        <v>43</v>
      </c>
      <c r="S1046" s="7">
        <v>3056.8</v>
      </c>
    </row>
    <row r="1047" spans="1:19" x14ac:dyDescent="0.2">
      <c r="A1047" s="1" t="s">
        <v>1274</v>
      </c>
      <c r="B1047" s="1" t="s">
        <v>15</v>
      </c>
      <c r="C1047" s="10">
        <v>45365</v>
      </c>
      <c r="D1047" s="1" t="s">
        <v>1175</v>
      </c>
      <c r="E1047" s="1" t="s">
        <v>1174</v>
      </c>
      <c r="F1047" s="1" t="s">
        <v>1273</v>
      </c>
      <c r="G1047" s="1" t="s">
        <v>12</v>
      </c>
      <c r="H1047" s="1" t="s">
        <v>11</v>
      </c>
      <c r="I1047" s="1" t="s">
        <v>50</v>
      </c>
      <c r="J1047" s="1" t="s">
        <v>9</v>
      </c>
      <c r="K1047" s="1" t="s">
        <v>30</v>
      </c>
      <c r="L1047" s="1" t="s">
        <v>814</v>
      </c>
      <c r="M1047" s="1" t="s">
        <v>813</v>
      </c>
      <c r="N1047" s="8">
        <v>99.84</v>
      </c>
      <c r="O1047" s="1" t="s">
        <v>2</v>
      </c>
      <c r="P1047" s="8">
        <v>0</v>
      </c>
      <c r="Q1047" s="8">
        <v>99.84</v>
      </c>
      <c r="R1047" s="1" t="s">
        <v>80</v>
      </c>
      <c r="S1047" s="7">
        <v>3990.12</v>
      </c>
    </row>
    <row r="1048" spans="1:19" x14ac:dyDescent="0.2">
      <c r="A1048" s="1" t="s">
        <v>1274</v>
      </c>
      <c r="B1048" s="1" t="s">
        <v>15</v>
      </c>
      <c r="C1048" s="10">
        <v>45365</v>
      </c>
      <c r="D1048" s="1" t="s">
        <v>1175</v>
      </c>
      <c r="E1048" s="1" t="s">
        <v>1174</v>
      </c>
      <c r="F1048" s="1" t="s">
        <v>1273</v>
      </c>
      <c r="G1048" s="1" t="s">
        <v>12</v>
      </c>
      <c r="H1048" s="1" t="s">
        <v>11</v>
      </c>
      <c r="I1048" s="1" t="s">
        <v>50</v>
      </c>
      <c r="J1048" s="1" t="s">
        <v>9</v>
      </c>
      <c r="K1048" s="1" t="s">
        <v>30</v>
      </c>
      <c r="L1048" s="1" t="s">
        <v>727</v>
      </c>
      <c r="M1048" s="1" t="s">
        <v>726</v>
      </c>
      <c r="N1048" s="8">
        <v>99.84</v>
      </c>
      <c r="O1048" s="1" t="s">
        <v>2</v>
      </c>
      <c r="P1048" s="8">
        <v>0</v>
      </c>
      <c r="Q1048" s="8">
        <v>99.84</v>
      </c>
      <c r="R1048" s="1" t="s">
        <v>80</v>
      </c>
      <c r="S1048" s="7">
        <v>3990.12</v>
      </c>
    </row>
    <row r="1049" spans="1:19" x14ac:dyDescent="0.2">
      <c r="A1049" s="1" t="s">
        <v>1274</v>
      </c>
      <c r="B1049" s="1" t="s">
        <v>15</v>
      </c>
      <c r="C1049" s="10">
        <v>45365</v>
      </c>
      <c r="D1049" s="1" t="s">
        <v>1175</v>
      </c>
      <c r="E1049" s="1" t="s">
        <v>1174</v>
      </c>
      <c r="F1049" s="1" t="s">
        <v>1273</v>
      </c>
      <c r="G1049" s="1" t="s">
        <v>12</v>
      </c>
      <c r="H1049" s="1" t="s">
        <v>11</v>
      </c>
      <c r="I1049" s="1" t="s">
        <v>50</v>
      </c>
      <c r="J1049" s="1" t="s">
        <v>9</v>
      </c>
      <c r="K1049" s="1" t="s">
        <v>30</v>
      </c>
      <c r="L1049" s="1" t="s">
        <v>1276</v>
      </c>
      <c r="M1049" s="1" t="s">
        <v>1275</v>
      </c>
      <c r="N1049" s="8">
        <v>99.84</v>
      </c>
      <c r="O1049" s="1" t="s">
        <v>2</v>
      </c>
      <c r="P1049" s="8">
        <v>0</v>
      </c>
      <c r="Q1049" s="8">
        <v>99.84</v>
      </c>
      <c r="R1049" s="1" t="s">
        <v>80</v>
      </c>
      <c r="S1049" s="7">
        <v>3990.12</v>
      </c>
    </row>
    <row r="1050" spans="1:19" x14ac:dyDescent="0.2">
      <c r="A1050" s="1" t="s">
        <v>1272</v>
      </c>
      <c r="B1050" s="1" t="s">
        <v>15</v>
      </c>
      <c r="C1050" s="10">
        <v>45365</v>
      </c>
      <c r="D1050" s="1" t="s">
        <v>1175</v>
      </c>
      <c r="E1050" s="1" t="s">
        <v>1174</v>
      </c>
      <c r="F1050" s="1" t="s">
        <v>1271</v>
      </c>
      <c r="G1050" s="1" t="s">
        <v>12</v>
      </c>
      <c r="H1050" s="1" t="s">
        <v>11</v>
      </c>
      <c r="I1050" s="1" t="s">
        <v>50</v>
      </c>
      <c r="J1050" s="1" t="s">
        <v>9</v>
      </c>
      <c r="K1050" s="1" t="s">
        <v>30</v>
      </c>
      <c r="L1050" s="1" t="s">
        <v>723</v>
      </c>
      <c r="M1050" s="1" t="s">
        <v>722</v>
      </c>
      <c r="N1050" s="8">
        <v>599.04</v>
      </c>
      <c r="O1050" s="1" t="s">
        <v>2</v>
      </c>
      <c r="P1050" s="8">
        <v>0</v>
      </c>
      <c r="Q1050" s="8">
        <v>599.04</v>
      </c>
      <c r="R1050" s="1" t="s">
        <v>195</v>
      </c>
      <c r="S1050" s="7">
        <v>3990.12</v>
      </c>
    </row>
    <row r="1051" spans="1:19" x14ac:dyDescent="0.2">
      <c r="A1051" s="1" t="s">
        <v>1270</v>
      </c>
      <c r="B1051" s="1" t="s">
        <v>15</v>
      </c>
      <c r="C1051" s="10">
        <v>45365</v>
      </c>
      <c r="D1051" s="1" t="s">
        <v>1269</v>
      </c>
      <c r="E1051" s="1" t="s">
        <v>1268</v>
      </c>
      <c r="F1051" s="1" t="s">
        <v>1267</v>
      </c>
      <c r="G1051" s="1" t="s">
        <v>12</v>
      </c>
      <c r="H1051" s="1" t="s">
        <v>11</v>
      </c>
      <c r="I1051" s="1" t="s">
        <v>10</v>
      </c>
      <c r="J1051" s="1" t="s">
        <v>17</v>
      </c>
      <c r="K1051" s="1" t="s">
        <v>16</v>
      </c>
      <c r="L1051" s="1" t="s">
        <v>158</v>
      </c>
      <c r="M1051" s="1" t="s">
        <v>157</v>
      </c>
      <c r="N1051" s="8">
        <v>313.2</v>
      </c>
      <c r="O1051" s="1" t="s">
        <v>2</v>
      </c>
      <c r="P1051" s="8">
        <v>0</v>
      </c>
      <c r="Q1051" s="8">
        <v>313.2</v>
      </c>
      <c r="R1051" s="1" t="s">
        <v>43</v>
      </c>
      <c r="S1051" s="7">
        <v>11677.7</v>
      </c>
    </row>
    <row r="1052" spans="1:19" x14ac:dyDescent="0.2">
      <c r="A1052" s="1" t="s">
        <v>1266</v>
      </c>
      <c r="B1052" s="1" t="s">
        <v>15</v>
      </c>
      <c r="C1052" s="10">
        <v>45365</v>
      </c>
      <c r="D1052" s="1" t="s">
        <v>1175</v>
      </c>
      <c r="E1052" s="1" t="s">
        <v>1174</v>
      </c>
      <c r="F1052" s="1" t="s">
        <v>1265</v>
      </c>
      <c r="G1052" s="1" t="s">
        <v>12</v>
      </c>
      <c r="H1052" s="1" t="s">
        <v>11</v>
      </c>
      <c r="I1052" s="1" t="s">
        <v>50</v>
      </c>
      <c r="J1052" s="1" t="s">
        <v>9</v>
      </c>
      <c r="K1052" s="1" t="s">
        <v>30</v>
      </c>
      <c r="L1052" s="1" t="s">
        <v>124</v>
      </c>
      <c r="M1052" s="1" t="s">
        <v>123</v>
      </c>
      <c r="N1052" s="8">
        <v>969.6</v>
      </c>
      <c r="O1052" s="1" t="s">
        <v>2</v>
      </c>
      <c r="P1052" s="8">
        <v>0</v>
      </c>
      <c r="Q1052" s="8">
        <v>969.6</v>
      </c>
      <c r="R1052" s="1" t="s">
        <v>80</v>
      </c>
      <c r="S1052" s="7">
        <v>2976.3</v>
      </c>
    </row>
    <row r="1053" spans="1:19" x14ac:dyDescent="0.2">
      <c r="A1053" s="1" t="s">
        <v>1264</v>
      </c>
      <c r="B1053" s="1" t="s">
        <v>15</v>
      </c>
      <c r="C1053" s="10">
        <v>45365</v>
      </c>
      <c r="D1053" s="1" t="s">
        <v>1175</v>
      </c>
      <c r="E1053" s="1" t="s">
        <v>1174</v>
      </c>
      <c r="F1053" s="1" t="s">
        <v>1263</v>
      </c>
      <c r="G1053" s="1" t="s">
        <v>12</v>
      </c>
      <c r="H1053" s="1" t="s">
        <v>11</v>
      </c>
      <c r="I1053" s="1" t="s">
        <v>50</v>
      </c>
      <c r="J1053" s="1" t="s">
        <v>9</v>
      </c>
      <c r="K1053" s="1" t="s">
        <v>30</v>
      </c>
      <c r="L1053" s="1" t="s">
        <v>814</v>
      </c>
      <c r="M1053" s="1" t="s">
        <v>813</v>
      </c>
      <c r="N1053" s="8">
        <v>99.84</v>
      </c>
      <c r="O1053" s="1" t="s">
        <v>2</v>
      </c>
      <c r="P1053" s="8">
        <v>0</v>
      </c>
      <c r="Q1053" s="8">
        <v>99.84</v>
      </c>
      <c r="R1053" s="1" t="s">
        <v>80</v>
      </c>
      <c r="S1053" s="7">
        <v>3990.12</v>
      </c>
    </row>
    <row r="1054" spans="1:19" x14ac:dyDescent="0.2">
      <c r="A1054" s="1" t="s">
        <v>1264</v>
      </c>
      <c r="B1054" s="1" t="s">
        <v>15</v>
      </c>
      <c r="C1054" s="10">
        <v>45365</v>
      </c>
      <c r="D1054" s="1" t="s">
        <v>1175</v>
      </c>
      <c r="E1054" s="1" t="s">
        <v>1174</v>
      </c>
      <c r="F1054" s="1" t="s">
        <v>1263</v>
      </c>
      <c r="G1054" s="1" t="s">
        <v>12</v>
      </c>
      <c r="H1054" s="1" t="s">
        <v>11</v>
      </c>
      <c r="I1054" s="1" t="s">
        <v>50</v>
      </c>
      <c r="J1054" s="1" t="s">
        <v>9</v>
      </c>
      <c r="K1054" s="1" t="s">
        <v>30</v>
      </c>
      <c r="L1054" s="1" t="s">
        <v>1098</v>
      </c>
      <c r="M1054" s="1" t="s">
        <v>1097</v>
      </c>
      <c r="N1054" s="8">
        <v>99.84</v>
      </c>
      <c r="O1054" s="1" t="s">
        <v>2</v>
      </c>
      <c r="P1054" s="8">
        <v>0</v>
      </c>
      <c r="Q1054" s="8">
        <v>99.84</v>
      </c>
      <c r="R1054" s="1" t="s">
        <v>80</v>
      </c>
      <c r="S1054" s="7">
        <v>3990.12</v>
      </c>
    </row>
    <row r="1055" spans="1:19" x14ac:dyDescent="0.2">
      <c r="A1055" s="1" t="s">
        <v>1262</v>
      </c>
      <c r="B1055" s="1" t="s">
        <v>15</v>
      </c>
      <c r="C1055" s="10">
        <v>45365</v>
      </c>
      <c r="D1055" s="1" t="s">
        <v>1175</v>
      </c>
      <c r="E1055" s="1" t="s">
        <v>1174</v>
      </c>
      <c r="F1055" s="1" t="s">
        <v>1173</v>
      </c>
      <c r="G1055" s="1" t="s">
        <v>12</v>
      </c>
      <c r="H1055" s="1" t="s">
        <v>11</v>
      </c>
      <c r="I1055" s="1" t="s">
        <v>50</v>
      </c>
      <c r="J1055" s="1" t="s">
        <v>9</v>
      </c>
      <c r="K1055" s="1" t="s">
        <v>30</v>
      </c>
      <c r="L1055" s="1" t="s">
        <v>124</v>
      </c>
      <c r="M1055" s="1" t="s">
        <v>123</v>
      </c>
      <c r="N1055" s="8">
        <v>387.84</v>
      </c>
      <c r="O1055" s="1" t="s">
        <v>2</v>
      </c>
      <c r="P1055" s="8">
        <v>0</v>
      </c>
      <c r="Q1055" s="8">
        <v>387.84</v>
      </c>
      <c r="R1055" s="1" t="s">
        <v>80</v>
      </c>
      <c r="S1055" s="7">
        <v>2976.3</v>
      </c>
    </row>
    <row r="1056" spans="1:19" x14ac:dyDescent="0.2">
      <c r="A1056" s="1" t="s">
        <v>1261</v>
      </c>
      <c r="B1056" s="1" t="s">
        <v>15</v>
      </c>
      <c r="C1056" s="10">
        <v>45365</v>
      </c>
      <c r="D1056" s="1" t="s">
        <v>1175</v>
      </c>
      <c r="E1056" s="1" t="s">
        <v>1174</v>
      </c>
      <c r="F1056" s="1" t="s">
        <v>1260</v>
      </c>
      <c r="G1056" s="1" t="s">
        <v>12</v>
      </c>
      <c r="H1056" s="1" t="s">
        <v>11</v>
      </c>
      <c r="I1056" s="1" t="s">
        <v>50</v>
      </c>
      <c r="J1056" s="1" t="s">
        <v>9</v>
      </c>
      <c r="K1056" s="1" t="s">
        <v>30</v>
      </c>
      <c r="L1056" s="1" t="s">
        <v>1098</v>
      </c>
      <c r="M1056" s="1" t="s">
        <v>1097</v>
      </c>
      <c r="N1056" s="8">
        <v>199.68</v>
      </c>
      <c r="O1056" s="1" t="s">
        <v>2</v>
      </c>
      <c r="P1056" s="8">
        <v>0</v>
      </c>
      <c r="Q1056" s="8">
        <v>199.68</v>
      </c>
      <c r="R1056" s="1" t="s">
        <v>80</v>
      </c>
      <c r="S1056" s="7">
        <v>4067.54</v>
      </c>
    </row>
    <row r="1057" spans="1:19" x14ac:dyDescent="0.2">
      <c r="A1057" s="1" t="s">
        <v>1261</v>
      </c>
      <c r="B1057" s="1" t="s">
        <v>15</v>
      </c>
      <c r="C1057" s="10">
        <v>45365</v>
      </c>
      <c r="D1057" s="1" t="s">
        <v>1175</v>
      </c>
      <c r="E1057" s="1" t="s">
        <v>1174</v>
      </c>
      <c r="F1057" s="1" t="s">
        <v>1260</v>
      </c>
      <c r="G1057" s="1" t="s">
        <v>12</v>
      </c>
      <c r="H1057" s="1" t="s">
        <v>11</v>
      </c>
      <c r="I1057" s="1" t="s">
        <v>50</v>
      </c>
      <c r="J1057" s="1" t="s">
        <v>9</v>
      </c>
      <c r="K1057" s="1" t="s">
        <v>30</v>
      </c>
      <c r="L1057" s="1" t="s">
        <v>118</v>
      </c>
      <c r="M1057" s="1" t="s">
        <v>117</v>
      </c>
      <c r="N1057" s="8">
        <v>193.92</v>
      </c>
      <c r="O1057" s="1" t="s">
        <v>2</v>
      </c>
      <c r="P1057" s="8">
        <v>0</v>
      </c>
      <c r="Q1057" s="8">
        <v>193.92</v>
      </c>
      <c r="R1057" s="1" t="s">
        <v>80</v>
      </c>
      <c r="S1057" s="7">
        <v>2976.3</v>
      </c>
    </row>
    <row r="1058" spans="1:19" x14ac:dyDescent="0.2">
      <c r="A1058" s="1" t="s">
        <v>1261</v>
      </c>
      <c r="B1058" s="1" t="s">
        <v>15</v>
      </c>
      <c r="C1058" s="10">
        <v>45365</v>
      </c>
      <c r="D1058" s="1" t="s">
        <v>1175</v>
      </c>
      <c r="E1058" s="1" t="s">
        <v>1174</v>
      </c>
      <c r="F1058" s="1" t="s">
        <v>1260</v>
      </c>
      <c r="G1058" s="1" t="s">
        <v>12</v>
      </c>
      <c r="H1058" s="1" t="s">
        <v>11</v>
      </c>
      <c r="I1058" s="1" t="s">
        <v>50</v>
      </c>
      <c r="J1058" s="1" t="s">
        <v>9</v>
      </c>
      <c r="K1058" s="1" t="s">
        <v>30</v>
      </c>
      <c r="L1058" s="1" t="s">
        <v>124</v>
      </c>
      <c r="M1058" s="1" t="s">
        <v>123</v>
      </c>
      <c r="N1058" s="8">
        <v>193.92</v>
      </c>
      <c r="O1058" s="1" t="s">
        <v>2</v>
      </c>
      <c r="P1058" s="8">
        <v>0</v>
      </c>
      <c r="Q1058" s="8">
        <v>193.92</v>
      </c>
      <c r="R1058" s="1" t="s">
        <v>80</v>
      </c>
      <c r="S1058" s="7">
        <v>2976.3</v>
      </c>
    </row>
    <row r="1059" spans="1:19" x14ac:dyDescent="0.2">
      <c r="A1059" s="1" t="s">
        <v>1261</v>
      </c>
      <c r="B1059" s="1" t="s">
        <v>15</v>
      </c>
      <c r="C1059" s="10">
        <v>45365</v>
      </c>
      <c r="D1059" s="1" t="s">
        <v>1175</v>
      </c>
      <c r="E1059" s="1" t="s">
        <v>1174</v>
      </c>
      <c r="F1059" s="1" t="s">
        <v>1260</v>
      </c>
      <c r="G1059" s="1" t="s">
        <v>12</v>
      </c>
      <c r="H1059" s="1" t="s">
        <v>11</v>
      </c>
      <c r="I1059" s="1" t="s">
        <v>50</v>
      </c>
      <c r="J1059" s="1" t="s">
        <v>9</v>
      </c>
      <c r="K1059" s="1" t="s">
        <v>30</v>
      </c>
      <c r="L1059" s="1" t="s">
        <v>65</v>
      </c>
      <c r="M1059" s="1" t="s">
        <v>64</v>
      </c>
      <c r="N1059" s="8">
        <v>290.88</v>
      </c>
      <c r="O1059" s="1" t="s">
        <v>2</v>
      </c>
      <c r="P1059" s="8">
        <v>0</v>
      </c>
      <c r="Q1059" s="8">
        <v>290.88</v>
      </c>
      <c r="R1059" s="1" t="s">
        <v>80</v>
      </c>
      <c r="S1059" s="7">
        <v>2976.3</v>
      </c>
    </row>
    <row r="1060" spans="1:19" x14ac:dyDescent="0.2">
      <c r="A1060" s="1" t="s">
        <v>1259</v>
      </c>
      <c r="B1060" s="1" t="s">
        <v>15</v>
      </c>
      <c r="C1060" s="10">
        <v>45365</v>
      </c>
      <c r="D1060" s="1" t="s">
        <v>1175</v>
      </c>
      <c r="E1060" s="1" t="s">
        <v>1174</v>
      </c>
      <c r="F1060" s="1" t="s">
        <v>1258</v>
      </c>
      <c r="G1060" s="1" t="s">
        <v>12</v>
      </c>
      <c r="H1060" s="1" t="s">
        <v>11</v>
      </c>
      <c r="I1060" s="1" t="s">
        <v>50</v>
      </c>
      <c r="J1060" s="1" t="s">
        <v>9</v>
      </c>
      <c r="K1060" s="1" t="s">
        <v>30</v>
      </c>
      <c r="L1060" s="1" t="s">
        <v>124</v>
      </c>
      <c r="M1060" s="1" t="s">
        <v>123</v>
      </c>
      <c r="N1060" s="8">
        <v>484.8</v>
      </c>
      <c r="O1060" s="1" t="s">
        <v>2</v>
      </c>
      <c r="P1060" s="8">
        <v>0</v>
      </c>
      <c r="Q1060" s="8">
        <v>484.8</v>
      </c>
      <c r="R1060" s="1" t="s">
        <v>80</v>
      </c>
      <c r="S1060" s="7">
        <v>2976.3</v>
      </c>
    </row>
    <row r="1061" spans="1:19" x14ac:dyDescent="0.2">
      <c r="A1061" s="1" t="s">
        <v>1259</v>
      </c>
      <c r="B1061" s="1" t="s">
        <v>15</v>
      </c>
      <c r="C1061" s="10">
        <v>45365</v>
      </c>
      <c r="D1061" s="1" t="s">
        <v>1175</v>
      </c>
      <c r="E1061" s="1" t="s">
        <v>1174</v>
      </c>
      <c r="F1061" s="1" t="s">
        <v>1258</v>
      </c>
      <c r="G1061" s="1" t="s">
        <v>12</v>
      </c>
      <c r="H1061" s="1" t="s">
        <v>11</v>
      </c>
      <c r="I1061" s="1" t="s">
        <v>50</v>
      </c>
      <c r="J1061" s="1" t="s">
        <v>9</v>
      </c>
      <c r="K1061" s="1" t="s">
        <v>30</v>
      </c>
      <c r="L1061" s="1" t="s">
        <v>1098</v>
      </c>
      <c r="M1061" s="1" t="s">
        <v>1097</v>
      </c>
      <c r="N1061" s="8">
        <v>698.88</v>
      </c>
      <c r="O1061" s="1" t="s">
        <v>2</v>
      </c>
      <c r="P1061" s="8">
        <v>0</v>
      </c>
      <c r="Q1061" s="8">
        <v>698.88</v>
      </c>
      <c r="R1061" s="1" t="s">
        <v>80</v>
      </c>
      <c r="S1061" s="7">
        <v>4067.54</v>
      </c>
    </row>
    <row r="1062" spans="1:19" x14ac:dyDescent="0.2">
      <c r="A1062" s="1" t="s">
        <v>1257</v>
      </c>
      <c r="B1062" s="1" t="s">
        <v>15</v>
      </c>
      <c r="C1062" s="10">
        <v>45365</v>
      </c>
      <c r="D1062" s="1" t="s">
        <v>1175</v>
      </c>
      <c r="E1062" s="1" t="s">
        <v>1174</v>
      </c>
      <c r="F1062" s="1" t="s">
        <v>1256</v>
      </c>
      <c r="G1062" s="1" t="s">
        <v>12</v>
      </c>
      <c r="H1062" s="1" t="s">
        <v>11</v>
      </c>
      <c r="I1062" s="1" t="s">
        <v>50</v>
      </c>
      <c r="J1062" s="1" t="s">
        <v>9</v>
      </c>
      <c r="K1062" s="1" t="s">
        <v>30</v>
      </c>
      <c r="L1062" s="1" t="s">
        <v>118</v>
      </c>
      <c r="M1062" s="1" t="s">
        <v>117</v>
      </c>
      <c r="N1062" s="8">
        <v>193.92</v>
      </c>
      <c r="O1062" s="1" t="s">
        <v>2</v>
      </c>
      <c r="P1062" s="8">
        <v>0</v>
      </c>
      <c r="Q1062" s="8">
        <v>193.92</v>
      </c>
      <c r="R1062" s="1" t="s">
        <v>80</v>
      </c>
      <c r="S1062" s="7">
        <v>2976.3</v>
      </c>
    </row>
    <row r="1063" spans="1:19" x14ac:dyDescent="0.2">
      <c r="A1063" s="1" t="s">
        <v>1257</v>
      </c>
      <c r="B1063" s="1" t="s">
        <v>15</v>
      </c>
      <c r="C1063" s="10">
        <v>45365</v>
      </c>
      <c r="D1063" s="1" t="s">
        <v>1175</v>
      </c>
      <c r="E1063" s="1" t="s">
        <v>1174</v>
      </c>
      <c r="F1063" s="1" t="s">
        <v>1256</v>
      </c>
      <c r="G1063" s="1" t="s">
        <v>12</v>
      </c>
      <c r="H1063" s="1" t="s">
        <v>11</v>
      </c>
      <c r="I1063" s="1" t="s">
        <v>50</v>
      </c>
      <c r="J1063" s="1" t="s">
        <v>9</v>
      </c>
      <c r="K1063" s="1" t="s">
        <v>30</v>
      </c>
      <c r="L1063" s="1" t="s">
        <v>1098</v>
      </c>
      <c r="M1063" s="1" t="s">
        <v>1097</v>
      </c>
      <c r="N1063" s="8">
        <v>399.36</v>
      </c>
      <c r="O1063" s="1" t="s">
        <v>2</v>
      </c>
      <c r="P1063" s="8">
        <v>0</v>
      </c>
      <c r="Q1063" s="8">
        <v>399.36</v>
      </c>
      <c r="R1063" s="1" t="s">
        <v>80</v>
      </c>
      <c r="S1063" s="7">
        <v>3990.12</v>
      </c>
    </row>
    <row r="1064" spans="1:19" x14ac:dyDescent="0.2">
      <c r="A1064" s="1" t="s">
        <v>1257</v>
      </c>
      <c r="B1064" s="1" t="s">
        <v>15</v>
      </c>
      <c r="C1064" s="10">
        <v>45365</v>
      </c>
      <c r="D1064" s="1" t="s">
        <v>1175</v>
      </c>
      <c r="E1064" s="1" t="s">
        <v>1174</v>
      </c>
      <c r="F1064" s="1" t="s">
        <v>1256</v>
      </c>
      <c r="G1064" s="1" t="s">
        <v>12</v>
      </c>
      <c r="H1064" s="1" t="s">
        <v>11</v>
      </c>
      <c r="I1064" s="1" t="s">
        <v>50</v>
      </c>
      <c r="J1064" s="1" t="s">
        <v>9</v>
      </c>
      <c r="K1064" s="1" t="s">
        <v>30</v>
      </c>
      <c r="L1064" s="1" t="s">
        <v>713</v>
      </c>
      <c r="M1064" s="1" t="s">
        <v>712</v>
      </c>
      <c r="N1064" s="8">
        <v>99.84</v>
      </c>
      <c r="O1064" s="1" t="s">
        <v>2</v>
      </c>
      <c r="P1064" s="8">
        <v>0</v>
      </c>
      <c r="Q1064" s="8">
        <v>99.84</v>
      </c>
      <c r="R1064" s="1" t="s">
        <v>80</v>
      </c>
      <c r="S1064" s="7">
        <v>3990.12</v>
      </c>
    </row>
    <row r="1065" spans="1:19" x14ac:dyDescent="0.2">
      <c r="A1065" s="1" t="s">
        <v>1255</v>
      </c>
      <c r="B1065" s="1" t="s">
        <v>15</v>
      </c>
      <c r="C1065" s="10">
        <v>45365</v>
      </c>
      <c r="D1065" s="1" t="s">
        <v>1252</v>
      </c>
      <c r="E1065" s="1" t="s">
        <v>1251</v>
      </c>
      <c r="F1065" s="1" t="s">
        <v>1254</v>
      </c>
      <c r="G1065" s="1" t="s">
        <v>39</v>
      </c>
      <c r="H1065" s="1" t="s">
        <v>38</v>
      </c>
      <c r="I1065" s="1" t="s">
        <v>188</v>
      </c>
      <c r="J1065" s="1" t="s">
        <v>37</v>
      </c>
      <c r="K1065" s="1" t="s">
        <v>36</v>
      </c>
      <c r="L1065" s="1" t="s">
        <v>35</v>
      </c>
      <c r="M1065" s="1" t="s">
        <v>34</v>
      </c>
      <c r="N1065" s="9">
        <v>576</v>
      </c>
      <c r="O1065" s="1" t="s">
        <v>4</v>
      </c>
      <c r="P1065" s="8">
        <v>576</v>
      </c>
      <c r="Q1065" s="8">
        <v>0</v>
      </c>
      <c r="R1065" s="1" t="s">
        <v>5</v>
      </c>
      <c r="S1065" s="7">
        <v>357.39</v>
      </c>
    </row>
    <row r="1066" spans="1:19" x14ac:dyDescent="0.2">
      <c r="A1066" s="1" t="s">
        <v>1253</v>
      </c>
      <c r="B1066" s="1" t="s">
        <v>15</v>
      </c>
      <c r="C1066" s="10">
        <v>45365</v>
      </c>
      <c r="D1066" s="1" t="s">
        <v>1252</v>
      </c>
      <c r="E1066" s="1" t="s">
        <v>1251</v>
      </c>
      <c r="F1066" s="1" t="s">
        <v>1250</v>
      </c>
      <c r="G1066" s="1" t="s">
        <v>39</v>
      </c>
      <c r="H1066" s="1" t="s">
        <v>38</v>
      </c>
      <c r="I1066" s="1" t="s">
        <v>188</v>
      </c>
      <c r="J1066" s="1" t="s">
        <v>37</v>
      </c>
      <c r="K1066" s="1" t="s">
        <v>36</v>
      </c>
      <c r="L1066" s="1" t="s">
        <v>35</v>
      </c>
      <c r="M1066" s="1" t="s">
        <v>34</v>
      </c>
      <c r="N1066" s="9">
        <v>576</v>
      </c>
      <c r="O1066" s="1" t="s">
        <v>4</v>
      </c>
      <c r="P1066" s="8">
        <v>576</v>
      </c>
      <c r="Q1066" s="8">
        <v>0</v>
      </c>
      <c r="R1066" s="1" t="s">
        <v>5</v>
      </c>
      <c r="S1066" s="7">
        <v>357.39</v>
      </c>
    </row>
    <row r="1067" spans="1:19" x14ac:dyDescent="0.2">
      <c r="A1067" s="1" t="s">
        <v>1249</v>
      </c>
      <c r="B1067" s="1" t="s">
        <v>15</v>
      </c>
      <c r="C1067" s="10">
        <v>45365</v>
      </c>
      <c r="D1067" s="1" t="s">
        <v>1175</v>
      </c>
      <c r="E1067" s="1" t="s">
        <v>1174</v>
      </c>
      <c r="F1067" s="1" t="s">
        <v>1248</v>
      </c>
      <c r="G1067" s="1" t="s">
        <v>12</v>
      </c>
      <c r="H1067" s="1" t="s">
        <v>11</v>
      </c>
      <c r="I1067" s="1" t="s">
        <v>50</v>
      </c>
      <c r="J1067" s="1" t="s">
        <v>9</v>
      </c>
      <c r="K1067" s="1" t="s">
        <v>30</v>
      </c>
      <c r="L1067" s="1" t="s">
        <v>713</v>
      </c>
      <c r="M1067" s="1" t="s">
        <v>712</v>
      </c>
      <c r="N1067" s="8">
        <v>299.52</v>
      </c>
      <c r="O1067" s="1" t="s">
        <v>2</v>
      </c>
      <c r="P1067" s="8">
        <v>0</v>
      </c>
      <c r="Q1067" s="8">
        <v>299.52</v>
      </c>
      <c r="R1067" s="1" t="s">
        <v>80</v>
      </c>
      <c r="S1067" s="7">
        <v>4067.54</v>
      </c>
    </row>
    <row r="1068" spans="1:19" x14ac:dyDescent="0.2">
      <c r="A1068" s="1" t="s">
        <v>1249</v>
      </c>
      <c r="B1068" s="1" t="s">
        <v>15</v>
      </c>
      <c r="C1068" s="10">
        <v>45365</v>
      </c>
      <c r="D1068" s="1" t="s">
        <v>1175</v>
      </c>
      <c r="E1068" s="1" t="s">
        <v>1174</v>
      </c>
      <c r="F1068" s="1" t="s">
        <v>1248</v>
      </c>
      <c r="G1068" s="1" t="s">
        <v>12</v>
      </c>
      <c r="H1068" s="1" t="s">
        <v>11</v>
      </c>
      <c r="I1068" s="1" t="s">
        <v>50</v>
      </c>
      <c r="J1068" s="1" t="s">
        <v>9</v>
      </c>
      <c r="K1068" s="1" t="s">
        <v>30</v>
      </c>
      <c r="L1068" s="1" t="s">
        <v>723</v>
      </c>
      <c r="M1068" s="1" t="s">
        <v>722</v>
      </c>
      <c r="N1068" s="8">
        <v>998.4</v>
      </c>
      <c r="O1068" s="1" t="s">
        <v>2</v>
      </c>
      <c r="P1068" s="8">
        <v>0</v>
      </c>
      <c r="Q1068" s="8">
        <v>998.4</v>
      </c>
      <c r="R1068" s="1" t="s">
        <v>80</v>
      </c>
      <c r="S1068" s="7">
        <v>3990.12</v>
      </c>
    </row>
    <row r="1069" spans="1:19" x14ac:dyDescent="0.2">
      <c r="A1069" s="1" t="s">
        <v>1249</v>
      </c>
      <c r="B1069" s="1" t="s">
        <v>15</v>
      </c>
      <c r="C1069" s="10">
        <v>45365</v>
      </c>
      <c r="D1069" s="1" t="s">
        <v>1175</v>
      </c>
      <c r="E1069" s="1" t="s">
        <v>1174</v>
      </c>
      <c r="F1069" s="1" t="s">
        <v>1248</v>
      </c>
      <c r="G1069" s="1" t="s">
        <v>12</v>
      </c>
      <c r="H1069" s="1" t="s">
        <v>11</v>
      </c>
      <c r="I1069" s="1" t="s">
        <v>50</v>
      </c>
      <c r="J1069" s="1" t="s">
        <v>9</v>
      </c>
      <c r="K1069" s="1" t="s">
        <v>30</v>
      </c>
      <c r="L1069" s="1" t="s">
        <v>725</v>
      </c>
      <c r="M1069" s="1" t="s">
        <v>724</v>
      </c>
      <c r="N1069" s="8">
        <v>1497.6</v>
      </c>
      <c r="O1069" s="1" t="s">
        <v>2</v>
      </c>
      <c r="P1069" s="8">
        <v>0</v>
      </c>
      <c r="Q1069" s="8">
        <v>1497.6</v>
      </c>
      <c r="R1069" s="1" t="s">
        <v>80</v>
      </c>
      <c r="S1069" s="7">
        <v>3990.12</v>
      </c>
    </row>
    <row r="1070" spans="1:19" x14ac:dyDescent="0.2">
      <c r="A1070" s="1" t="s">
        <v>1249</v>
      </c>
      <c r="B1070" s="1" t="s">
        <v>15</v>
      </c>
      <c r="C1070" s="10">
        <v>45365</v>
      </c>
      <c r="D1070" s="1" t="s">
        <v>1175</v>
      </c>
      <c r="E1070" s="1" t="s">
        <v>1174</v>
      </c>
      <c r="F1070" s="1" t="s">
        <v>1248</v>
      </c>
      <c r="G1070" s="1" t="s">
        <v>12</v>
      </c>
      <c r="H1070" s="1" t="s">
        <v>11</v>
      </c>
      <c r="I1070" s="1" t="s">
        <v>50</v>
      </c>
      <c r="J1070" s="1" t="s">
        <v>9</v>
      </c>
      <c r="K1070" s="1" t="s">
        <v>30</v>
      </c>
      <c r="L1070" s="1" t="s">
        <v>1098</v>
      </c>
      <c r="M1070" s="1" t="s">
        <v>1097</v>
      </c>
      <c r="N1070" s="8">
        <v>998.4</v>
      </c>
      <c r="O1070" s="1" t="s">
        <v>2</v>
      </c>
      <c r="P1070" s="8">
        <v>0</v>
      </c>
      <c r="Q1070" s="8">
        <v>998.4</v>
      </c>
      <c r="R1070" s="1" t="s">
        <v>80</v>
      </c>
      <c r="S1070" s="7">
        <v>3990.12</v>
      </c>
    </row>
    <row r="1071" spans="1:19" x14ac:dyDescent="0.2">
      <c r="A1071" s="1" t="s">
        <v>1249</v>
      </c>
      <c r="B1071" s="1" t="s">
        <v>15</v>
      </c>
      <c r="C1071" s="10">
        <v>45365</v>
      </c>
      <c r="D1071" s="1" t="s">
        <v>1175</v>
      </c>
      <c r="E1071" s="1" t="s">
        <v>1174</v>
      </c>
      <c r="F1071" s="1" t="s">
        <v>1248</v>
      </c>
      <c r="G1071" s="1" t="s">
        <v>12</v>
      </c>
      <c r="H1071" s="1" t="s">
        <v>11</v>
      </c>
      <c r="I1071" s="1" t="s">
        <v>50</v>
      </c>
      <c r="J1071" s="1" t="s">
        <v>9</v>
      </c>
      <c r="K1071" s="1" t="s">
        <v>30</v>
      </c>
      <c r="L1071" s="1" t="s">
        <v>124</v>
      </c>
      <c r="M1071" s="1" t="s">
        <v>123</v>
      </c>
      <c r="N1071" s="8">
        <v>969.6</v>
      </c>
      <c r="O1071" s="1" t="s">
        <v>2</v>
      </c>
      <c r="P1071" s="8">
        <v>0</v>
      </c>
      <c r="Q1071" s="8">
        <v>969.6</v>
      </c>
      <c r="R1071" s="1" t="s">
        <v>80</v>
      </c>
      <c r="S1071" s="7">
        <v>2976.3</v>
      </c>
    </row>
    <row r="1072" spans="1:19" x14ac:dyDescent="0.2">
      <c r="A1072" s="1" t="s">
        <v>1247</v>
      </c>
      <c r="B1072" s="1" t="s">
        <v>15</v>
      </c>
      <c r="C1072" s="10">
        <v>45365</v>
      </c>
      <c r="D1072" s="1" t="s">
        <v>1175</v>
      </c>
      <c r="E1072" s="1" t="s">
        <v>1174</v>
      </c>
      <c r="F1072" s="1" t="s">
        <v>1246</v>
      </c>
      <c r="G1072" s="1" t="s">
        <v>12</v>
      </c>
      <c r="H1072" s="1" t="s">
        <v>11</v>
      </c>
      <c r="I1072" s="1" t="s">
        <v>50</v>
      </c>
      <c r="J1072" s="1" t="s">
        <v>9</v>
      </c>
      <c r="K1072" s="1" t="s">
        <v>30</v>
      </c>
      <c r="L1072" s="1" t="s">
        <v>124</v>
      </c>
      <c r="M1072" s="1" t="s">
        <v>123</v>
      </c>
      <c r="N1072" s="8">
        <v>969.6</v>
      </c>
      <c r="O1072" s="1" t="s">
        <v>2</v>
      </c>
      <c r="P1072" s="8">
        <v>0</v>
      </c>
      <c r="Q1072" s="8">
        <v>969.6</v>
      </c>
      <c r="R1072" s="1" t="s">
        <v>80</v>
      </c>
      <c r="S1072" s="7">
        <v>2976.3</v>
      </c>
    </row>
    <row r="1073" spans="1:19" x14ac:dyDescent="0.2">
      <c r="A1073" s="1" t="s">
        <v>1247</v>
      </c>
      <c r="B1073" s="1" t="s">
        <v>15</v>
      </c>
      <c r="C1073" s="10">
        <v>45365</v>
      </c>
      <c r="D1073" s="1" t="s">
        <v>1175</v>
      </c>
      <c r="E1073" s="1" t="s">
        <v>1174</v>
      </c>
      <c r="F1073" s="1" t="s">
        <v>1246</v>
      </c>
      <c r="G1073" s="1" t="s">
        <v>12</v>
      </c>
      <c r="H1073" s="1" t="s">
        <v>11</v>
      </c>
      <c r="I1073" s="1" t="s">
        <v>50</v>
      </c>
      <c r="J1073" s="1" t="s">
        <v>9</v>
      </c>
      <c r="K1073" s="1" t="s">
        <v>30</v>
      </c>
      <c r="L1073" s="1" t="s">
        <v>814</v>
      </c>
      <c r="M1073" s="1" t="s">
        <v>813</v>
      </c>
      <c r="N1073" s="8">
        <v>299.52</v>
      </c>
      <c r="O1073" s="1" t="s">
        <v>2</v>
      </c>
      <c r="P1073" s="8">
        <v>0</v>
      </c>
      <c r="Q1073" s="8">
        <v>299.52</v>
      </c>
      <c r="R1073" s="1" t="s">
        <v>80</v>
      </c>
      <c r="S1073" s="7">
        <v>3990.12</v>
      </c>
    </row>
    <row r="1074" spans="1:19" x14ac:dyDescent="0.2">
      <c r="A1074" s="1" t="s">
        <v>1247</v>
      </c>
      <c r="B1074" s="1" t="s">
        <v>15</v>
      </c>
      <c r="C1074" s="10">
        <v>45365</v>
      </c>
      <c r="D1074" s="1" t="s">
        <v>1175</v>
      </c>
      <c r="E1074" s="1" t="s">
        <v>1174</v>
      </c>
      <c r="F1074" s="1" t="s">
        <v>1246</v>
      </c>
      <c r="G1074" s="1" t="s">
        <v>12</v>
      </c>
      <c r="H1074" s="1" t="s">
        <v>11</v>
      </c>
      <c r="I1074" s="1" t="s">
        <v>50</v>
      </c>
      <c r="J1074" s="1" t="s">
        <v>9</v>
      </c>
      <c r="K1074" s="1" t="s">
        <v>30</v>
      </c>
      <c r="L1074" s="1" t="s">
        <v>1098</v>
      </c>
      <c r="M1074" s="1" t="s">
        <v>1097</v>
      </c>
      <c r="N1074" s="8">
        <v>399.36</v>
      </c>
      <c r="O1074" s="1" t="s">
        <v>2</v>
      </c>
      <c r="P1074" s="8">
        <v>0</v>
      </c>
      <c r="Q1074" s="8">
        <v>399.36</v>
      </c>
      <c r="R1074" s="1" t="s">
        <v>80</v>
      </c>
      <c r="S1074" s="7">
        <v>3990.12</v>
      </c>
    </row>
    <row r="1075" spans="1:19" x14ac:dyDescent="0.2">
      <c r="A1075" s="1" t="s">
        <v>1247</v>
      </c>
      <c r="B1075" s="1" t="s">
        <v>15</v>
      </c>
      <c r="C1075" s="10">
        <v>45365</v>
      </c>
      <c r="D1075" s="1" t="s">
        <v>1175</v>
      </c>
      <c r="E1075" s="1" t="s">
        <v>1174</v>
      </c>
      <c r="F1075" s="1" t="s">
        <v>1246</v>
      </c>
      <c r="G1075" s="1" t="s">
        <v>12</v>
      </c>
      <c r="H1075" s="1" t="s">
        <v>11</v>
      </c>
      <c r="I1075" s="1" t="s">
        <v>50</v>
      </c>
      <c r="J1075" s="1" t="s">
        <v>9</v>
      </c>
      <c r="K1075" s="1" t="s">
        <v>30</v>
      </c>
      <c r="L1075" s="1" t="s">
        <v>713</v>
      </c>
      <c r="M1075" s="1" t="s">
        <v>712</v>
      </c>
      <c r="N1075" s="8">
        <v>199.68</v>
      </c>
      <c r="O1075" s="1" t="s">
        <v>2</v>
      </c>
      <c r="P1075" s="8">
        <v>0</v>
      </c>
      <c r="Q1075" s="8">
        <v>199.68</v>
      </c>
      <c r="R1075" s="1" t="s">
        <v>80</v>
      </c>
      <c r="S1075" s="7">
        <v>3990.12</v>
      </c>
    </row>
    <row r="1076" spans="1:19" x14ac:dyDescent="0.2">
      <c r="A1076" s="1" t="s">
        <v>1245</v>
      </c>
      <c r="B1076" s="1" t="s">
        <v>15</v>
      </c>
      <c r="C1076" s="10">
        <v>45365</v>
      </c>
      <c r="D1076" s="1" t="s">
        <v>1175</v>
      </c>
      <c r="E1076" s="1" t="s">
        <v>1174</v>
      </c>
      <c r="F1076" s="1" t="s">
        <v>1244</v>
      </c>
      <c r="G1076" s="1" t="s">
        <v>12</v>
      </c>
      <c r="H1076" s="1" t="s">
        <v>11</v>
      </c>
      <c r="I1076" s="1" t="s">
        <v>50</v>
      </c>
      <c r="J1076" s="1" t="s">
        <v>9</v>
      </c>
      <c r="K1076" s="1" t="s">
        <v>30</v>
      </c>
      <c r="L1076" s="1" t="s">
        <v>814</v>
      </c>
      <c r="M1076" s="1" t="s">
        <v>813</v>
      </c>
      <c r="N1076" s="8">
        <v>199.68</v>
      </c>
      <c r="O1076" s="1" t="s">
        <v>2</v>
      </c>
      <c r="P1076" s="8">
        <v>0</v>
      </c>
      <c r="Q1076" s="8">
        <v>199.68</v>
      </c>
      <c r="R1076" s="1" t="s">
        <v>80</v>
      </c>
      <c r="S1076" s="7">
        <v>3990.12</v>
      </c>
    </row>
    <row r="1077" spans="1:19" x14ac:dyDescent="0.2">
      <c r="A1077" s="1" t="s">
        <v>1245</v>
      </c>
      <c r="B1077" s="1" t="s">
        <v>15</v>
      </c>
      <c r="C1077" s="10">
        <v>45365</v>
      </c>
      <c r="D1077" s="1" t="s">
        <v>1175</v>
      </c>
      <c r="E1077" s="1" t="s">
        <v>1174</v>
      </c>
      <c r="F1077" s="1" t="s">
        <v>1244</v>
      </c>
      <c r="G1077" s="1" t="s">
        <v>12</v>
      </c>
      <c r="H1077" s="1" t="s">
        <v>11</v>
      </c>
      <c r="I1077" s="1" t="s">
        <v>50</v>
      </c>
      <c r="J1077" s="1" t="s">
        <v>9</v>
      </c>
      <c r="K1077" s="1" t="s">
        <v>30</v>
      </c>
      <c r="L1077" s="1" t="s">
        <v>1212</v>
      </c>
      <c r="M1077" s="1" t="s">
        <v>1211</v>
      </c>
      <c r="N1077" s="8">
        <v>99.84</v>
      </c>
      <c r="O1077" s="1" t="s">
        <v>2</v>
      </c>
      <c r="P1077" s="8">
        <v>0</v>
      </c>
      <c r="Q1077" s="8">
        <v>99.84</v>
      </c>
      <c r="R1077" s="1" t="s">
        <v>80</v>
      </c>
      <c r="S1077" s="7">
        <v>3990.12</v>
      </c>
    </row>
    <row r="1078" spans="1:19" x14ac:dyDescent="0.2">
      <c r="A1078" s="1" t="s">
        <v>1243</v>
      </c>
      <c r="B1078" s="1" t="s">
        <v>15</v>
      </c>
      <c r="C1078" s="10">
        <v>45365</v>
      </c>
      <c r="D1078" s="1" t="s">
        <v>1242</v>
      </c>
      <c r="E1078" s="1" t="s">
        <v>1241</v>
      </c>
      <c r="F1078" s="1" t="s">
        <v>1240</v>
      </c>
      <c r="G1078" s="1" t="s">
        <v>12</v>
      </c>
      <c r="H1078" s="1" t="s">
        <v>11</v>
      </c>
      <c r="I1078" s="1" t="s">
        <v>50</v>
      </c>
      <c r="J1078" s="1" t="s">
        <v>17</v>
      </c>
      <c r="K1078" s="1" t="s">
        <v>16</v>
      </c>
      <c r="L1078" s="1" t="s">
        <v>173</v>
      </c>
      <c r="M1078" s="1" t="s">
        <v>172</v>
      </c>
      <c r="N1078" s="8">
        <v>1628.64</v>
      </c>
      <c r="O1078" s="1" t="s">
        <v>2</v>
      </c>
      <c r="P1078" s="8">
        <v>1628.64</v>
      </c>
      <c r="Q1078" s="8">
        <v>0</v>
      </c>
      <c r="R1078" s="1" t="s">
        <v>33</v>
      </c>
      <c r="S1078" s="7">
        <v>8857.09</v>
      </c>
    </row>
    <row r="1079" spans="1:19" x14ac:dyDescent="0.2">
      <c r="A1079" s="1" t="s">
        <v>1235</v>
      </c>
      <c r="B1079" s="1" t="s">
        <v>15</v>
      </c>
      <c r="C1079" s="10">
        <v>45365</v>
      </c>
      <c r="D1079" s="1" t="s">
        <v>1175</v>
      </c>
      <c r="E1079" s="1" t="s">
        <v>1174</v>
      </c>
      <c r="F1079" s="1" t="s">
        <v>1234</v>
      </c>
      <c r="G1079" s="1" t="s">
        <v>12</v>
      </c>
      <c r="H1079" s="1" t="s">
        <v>11</v>
      </c>
      <c r="I1079" s="1" t="s">
        <v>50</v>
      </c>
      <c r="J1079" s="1" t="s">
        <v>9</v>
      </c>
      <c r="K1079" s="1" t="s">
        <v>30</v>
      </c>
      <c r="L1079" s="1" t="s">
        <v>715</v>
      </c>
      <c r="M1079" s="1" t="s">
        <v>714</v>
      </c>
      <c r="N1079" s="8">
        <v>199.68</v>
      </c>
      <c r="O1079" s="1" t="s">
        <v>2</v>
      </c>
      <c r="P1079" s="8">
        <v>0</v>
      </c>
      <c r="Q1079" s="8">
        <v>199.68</v>
      </c>
      <c r="R1079" s="1" t="s">
        <v>80</v>
      </c>
      <c r="S1079" s="7">
        <v>3990.12</v>
      </c>
    </row>
    <row r="1080" spans="1:19" x14ac:dyDescent="0.2">
      <c r="A1080" s="1" t="s">
        <v>1235</v>
      </c>
      <c r="B1080" s="1" t="s">
        <v>15</v>
      </c>
      <c r="C1080" s="10">
        <v>45365</v>
      </c>
      <c r="D1080" s="1" t="s">
        <v>1175</v>
      </c>
      <c r="E1080" s="1" t="s">
        <v>1174</v>
      </c>
      <c r="F1080" s="1" t="s">
        <v>1234</v>
      </c>
      <c r="G1080" s="1" t="s">
        <v>12</v>
      </c>
      <c r="H1080" s="1" t="s">
        <v>11</v>
      </c>
      <c r="I1080" s="1" t="s">
        <v>50</v>
      </c>
      <c r="J1080" s="1" t="s">
        <v>9</v>
      </c>
      <c r="K1080" s="1" t="s">
        <v>30</v>
      </c>
      <c r="L1080" s="1" t="s">
        <v>717</v>
      </c>
      <c r="M1080" s="1" t="s">
        <v>716</v>
      </c>
      <c r="N1080" s="8">
        <v>199.68</v>
      </c>
      <c r="O1080" s="1" t="s">
        <v>2</v>
      </c>
      <c r="P1080" s="8">
        <v>0</v>
      </c>
      <c r="Q1080" s="8">
        <v>199.68</v>
      </c>
      <c r="R1080" s="1" t="s">
        <v>80</v>
      </c>
      <c r="S1080" s="7">
        <v>3990.12</v>
      </c>
    </row>
    <row r="1081" spans="1:19" x14ac:dyDescent="0.2">
      <c r="A1081" s="1" t="s">
        <v>1235</v>
      </c>
      <c r="B1081" s="1" t="s">
        <v>15</v>
      </c>
      <c r="C1081" s="10">
        <v>45365</v>
      </c>
      <c r="D1081" s="1" t="s">
        <v>1175</v>
      </c>
      <c r="E1081" s="1" t="s">
        <v>1174</v>
      </c>
      <c r="F1081" s="1" t="s">
        <v>1234</v>
      </c>
      <c r="G1081" s="1" t="s">
        <v>12</v>
      </c>
      <c r="H1081" s="1" t="s">
        <v>11</v>
      </c>
      <c r="I1081" s="1" t="s">
        <v>50</v>
      </c>
      <c r="J1081" s="1" t="s">
        <v>9</v>
      </c>
      <c r="K1081" s="1" t="s">
        <v>30</v>
      </c>
      <c r="L1081" s="1" t="s">
        <v>719</v>
      </c>
      <c r="M1081" s="1" t="s">
        <v>718</v>
      </c>
      <c r="N1081" s="8">
        <v>199.68</v>
      </c>
      <c r="O1081" s="1" t="s">
        <v>2</v>
      </c>
      <c r="P1081" s="8">
        <v>0</v>
      </c>
      <c r="Q1081" s="8">
        <v>199.68</v>
      </c>
      <c r="R1081" s="1" t="s">
        <v>80</v>
      </c>
      <c r="S1081" s="7">
        <v>3990.12</v>
      </c>
    </row>
    <row r="1082" spans="1:19" x14ac:dyDescent="0.2">
      <c r="A1082" s="1" t="s">
        <v>1235</v>
      </c>
      <c r="B1082" s="1" t="s">
        <v>15</v>
      </c>
      <c r="C1082" s="10">
        <v>45365</v>
      </c>
      <c r="D1082" s="1" t="s">
        <v>1175</v>
      </c>
      <c r="E1082" s="1" t="s">
        <v>1174</v>
      </c>
      <c r="F1082" s="1" t="s">
        <v>1234</v>
      </c>
      <c r="G1082" s="1" t="s">
        <v>12</v>
      </c>
      <c r="H1082" s="1" t="s">
        <v>11</v>
      </c>
      <c r="I1082" s="1" t="s">
        <v>50</v>
      </c>
      <c r="J1082" s="1" t="s">
        <v>9</v>
      </c>
      <c r="K1082" s="1" t="s">
        <v>30</v>
      </c>
      <c r="L1082" s="1" t="s">
        <v>721</v>
      </c>
      <c r="M1082" s="1" t="s">
        <v>720</v>
      </c>
      <c r="N1082" s="8">
        <v>199.68</v>
      </c>
      <c r="O1082" s="1" t="s">
        <v>2</v>
      </c>
      <c r="P1082" s="8">
        <v>0</v>
      </c>
      <c r="Q1082" s="8">
        <v>199.68</v>
      </c>
      <c r="R1082" s="1" t="s">
        <v>80</v>
      </c>
      <c r="S1082" s="7">
        <v>3990.12</v>
      </c>
    </row>
    <row r="1083" spans="1:19" x14ac:dyDescent="0.2">
      <c r="A1083" s="1" t="s">
        <v>1235</v>
      </c>
      <c r="B1083" s="1" t="s">
        <v>15</v>
      </c>
      <c r="C1083" s="10">
        <v>45365</v>
      </c>
      <c r="D1083" s="1" t="s">
        <v>1175</v>
      </c>
      <c r="E1083" s="1" t="s">
        <v>1174</v>
      </c>
      <c r="F1083" s="1" t="s">
        <v>1234</v>
      </c>
      <c r="G1083" s="1" t="s">
        <v>12</v>
      </c>
      <c r="H1083" s="1" t="s">
        <v>11</v>
      </c>
      <c r="I1083" s="1" t="s">
        <v>50</v>
      </c>
      <c r="J1083" s="1" t="s">
        <v>9</v>
      </c>
      <c r="K1083" s="1" t="s">
        <v>30</v>
      </c>
      <c r="L1083" s="1" t="s">
        <v>1216</v>
      </c>
      <c r="M1083" s="1" t="s">
        <v>1215</v>
      </c>
      <c r="N1083" s="8">
        <v>199.68</v>
      </c>
      <c r="O1083" s="1" t="s">
        <v>2</v>
      </c>
      <c r="P1083" s="8">
        <v>0</v>
      </c>
      <c r="Q1083" s="8">
        <v>199.68</v>
      </c>
      <c r="R1083" s="1" t="s">
        <v>80</v>
      </c>
      <c r="S1083" s="7">
        <v>3990.12</v>
      </c>
    </row>
    <row r="1084" spans="1:19" x14ac:dyDescent="0.2">
      <c r="A1084" s="1" t="s">
        <v>1235</v>
      </c>
      <c r="B1084" s="1" t="s">
        <v>15</v>
      </c>
      <c r="C1084" s="10">
        <v>45365</v>
      </c>
      <c r="D1084" s="1" t="s">
        <v>1175</v>
      </c>
      <c r="E1084" s="1" t="s">
        <v>1174</v>
      </c>
      <c r="F1084" s="1" t="s">
        <v>1234</v>
      </c>
      <c r="G1084" s="1" t="s">
        <v>12</v>
      </c>
      <c r="H1084" s="1" t="s">
        <v>11</v>
      </c>
      <c r="I1084" s="1" t="s">
        <v>50</v>
      </c>
      <c r="J1084" s="1" t="s">
        <v>9</v>
      </c>
      <c r="K1084" s="1" t="s">
        <v>30</v>
      </c>
      <c r="L1084" s="1" t="s">
        <v>814</v>
      </c>
      <c r="M1084" s="1" t="s">
        <v>813</v>
      </c>
      <c r="N1084" s="8">
        <v>199.68</v>
      </c>
      <c r="O1084" s="1" t="s">
        <v>2</v>
      </c>
      <c r="P1084" s="8">
        <v>0</v>
      </c>
      <c r="Q1084" s="8">
        <v>199.68</v>
      </c>
      <c r="R1084" s="1" t="s">
        <v>80</v>
      </c>
      <c r="S1084" s="7">
        <v>3990.12</v>
      </c>
    </row>
    <row r="1085" spans="1:19" x14ac:dyDescent="0.2">
      <c r="A1085" s="1" t="s">
        <v>1235</v>
      </c>
      <c r="B1085" s="1" t="s">
        <v>15</v>
      </c>
      <c r="C1085" s="10">
        <v>45365</v>
      </c>
      <c r="D1085" s="1" t="s">
        <v>1175</v>
      </c>
      <c r="E1085" s="1" t="s">
        <v>1174</v>
      </c>
      <c r="F1085" s="1" t="s">
        <v>1234</v>
      </c>
      <c r="G1085" s="1" t="s">
        <v>12</v>
      </c>
      <c r="H1085" s="1" t="s">
        <v>11</v>
      </c>
      <c r="I1085" s="1" t="s">
        <v>50</v>
      </c>
      <c r="J1085" s="1" t="s">
        <v>9</v>
      </c>
      <c r="K1085" s="1" t="s">
        <v>30</v>
      </c>
      <c r="L1085" s="1" t="s">
        <v>1233</v>
      </c>
      <c r="M1085" s="1" t="s">
        <v>1232</v>
      </c>
      <c r="N1085" s="8">
        <v>484.8</v>
      </c>
      <c r="O1085" s="1" t="s">
        <v>2</v>
      </c>
      <c r="P1085" s="8">
        <v>0</v>
      </c>
      <c r="Q1085" s="8">
        <v>484.8</v>
      </c>
      <c r="R1085" s="1" t="s">
        <v>80</v>
      </c>
      <c r="S1085" s="7">
        <v>2976.3</v>
      </c>
    </row>
    <row r="1086" spans="1:19" x14ac:dyDescent="0.2">
      <c r="A1086" s="1" t="s">
        <v>1235</v>
      </c>
      <c r="B1086" s="1" t="s">
        <v>15</v>
      </c>
      <c r="C1086" s="10">
        <v>45365</v>
      </c>
      <c r="D1086" s="1" t="s">
        <v>1175</v>
      </c>
      <c r="E1086" s="1" t="s">
        <v>1174</v>
      </c>
      <c r="F1086" s="1" t="s">
        <v>1234</v>
      </c>
      <c r="G1086" s="1" t="s">
        <v>12</v>
      </c>
      <c r="H1086" s="1" t="s">
        <v>11</v>
      </c>
      <c r="I1086" s="1" t="s">
        <v>50</v>
      </c>
      <c r="J1086" s="1" t="s">
        <v>9</v>
      </c>
      <c r="K1086" s="1" t="s">
        <v>8</v>
      </c>
      <c r="L1086" s="1" t="s">
        <v>1221</v>
      </c>
      <c r="M1086" s="1" t="s">
        <v>1220</v>
      </c>
      <c r="N1086" s="8">
        <v>688.8</v>
      </c>
      <c r="O1086" s="1" t="s">
        <v>2</v>
      </c>
      <c r="P1086" s="8">
        <v>0</v>
      </c>
      <c r="Q1086" s="8">
        <v>688.8</v>
      </c>
      <c r="R1086" s="1" t="s">
        <v>80</v>
      </c>
      <c r="S1086" s="7">
        <v>4229.4799999999996</v>
      </c>
    </row>
    <row r="1087" spans="1:19" x14ac:dyDescent="0.2">
      <c r="A1087" s="1" t="s">
        <v>1235</v>
      </c>
      <c r="B1087" s="1" t="s">
        <v>15</v>
      </c>
      <c r="C1087" s="10">
        <v>45365</v>
      </c>
      <c r="D1087" s="1" t="s">
        <v>1175</v>
      </c>
      <c r="E1087" s="1" t="s">
        <v>1174</v>
      </c>
      <c r="F1087" s="1" t="s">
        <v>1234</v>
      </c>
      <c r="G1087" s="1" t="s">
        <v>12</v>
      </c>
      <c r="H1087" s="1" t="s">
        <v>11</v>
      </c>
      <c r="I1087" s="1" t="s">
        <v>50</v>
      </c>
      <c r="J1087" s="1" t="s">
        <v>9</v>
      </c>
      <c r="K1087" s="1" t="s">
        <v>8</v>
      </c>
      <c r="L1087" s="1" t="s">
        <v>1239</v>
      </c>
      <c r="M1087" s="1" t="s">
        <v>1238</v>
      </c>
      <c r="N1087" s="8">
        <v>295.2</v>
      </c>
      <c r="O1087" s="1" t="s">
        <v>2</v>
      </c>
      <c r="P1087" s="8">
        <v>0</v>
      </c>
      <c r="Q1087" s="8">
        <v>295.2</v>
      </c>
      <c r="R1087" s="1" t="s">
        <v>80</v>
      </c>
      <c r="S1087" s="7">
        <v>4229.4799999999996</v>
      </c>
    </row>
    <row r="1088" spans="1:19" x14ac:dyDescent="0.2">
      <c r="A1088" s="1" t="s">
        <v>1235</v>
      </c>
      <c r="B1088" s="1" t="s">
        <v>15</v>
      </c>
      <c r="C1088" s="10">
        <v>45365</v>
      </c>
      <c r="D1088" s="1" t="s">
        <v>1175</v>
      </c>
      <c r="E1088" s="1" t="s">
        <v>1174</v>
      </c>
      <c r="F1088" s="1" t="s">
        <v>1234</v>
      </c>
      <c r="G1088" s="1" t="s">
        <v>12</v>
      </c>
      <c r="H1088" s="1" t="s">
        <v>11</v>
      </c>
      <c r="I1088" s="1" t="s">
        <v>50</v>
      </c>
      <c r="J1088" s="1" t="s">
        <v>9</v>
      </c>
      <c r="K1088" s="1" t="s">
        <v>8</v>
      </c>
      <c r="L1088" s="1" t="s">
        <v>1237</v>
      </c>
      <c r="M1088" s="1" t="s">
        <v>1236</v>
      </c>
      <c r="N1088" s="8">
        <v>295.2</v>
      </c>
      <c r="O1088" s="1" t="s">
        <v>2</v>
      </c>
      <c r="P1088" s="8">
        <v>0</v>
      </c>
      <c r="Q1088" s="8">
        <v>295.2</v>
      </c>
      <c r="R1088" s="1" t="s">
        <v>80</v>
      </c>
      <c r="S1088" s="7">
        <v>4229.4799999999996</v>
      </c>
    </row>
    <row r="1089" spans="1:19" x14ac:dyDescent="0.2">
      <c r="A1089" s="1" t="s">
        <v>1235</v>
      </c>
      <c r="B1089" s="1" t="s">
        <v>15</v>
      </c>
      <c r="C1089" s="10">
        <v>45365</v>
      </c>
      <c r="D1089" s="1" t="s">
        <v>1175</v>
      </c>
      <c r="E1089" s="1" t="s">
        <v>1174</v>
      </c>
      <c r="F1089" s="1" t="s">
        <v>1234</v>
      </c>
      <c r="G1089" s="1" t="s">
        <v>12</v>
      </c>
      <c r="H1089" s="1" t="s">
        <v>11</v>
      </c>
      <c r="I1089" s="1" t="s">
        <v>50</v>
      </c>
      <c r="J1089" s="1" t="s">
        <v>9</v>
      </c>
      <c r="K1089" s="1" t="s">
        <v>30</v>
      </c>
      <c r="L1089" s="1" t="s">
        <v>73</v>
      </c>
      <c r="M1089" s="1" t="s">
        <v>72</v>
      </c>
      <c r="N1089" s="8">
        <v>387.84</v>
      </c>
      <c r="O1089" s="1" t="s">
        <v>2</v>
      </c>
      <c r="P1089" s="8">
        <v>0</v>
      </c>
      <c r="Q1089" s="8">
        <v>387.84</v>
      </c>
      <c r="R1089" s="1" t="s">
        <v>80</v>
      </c>
      <c r="S1089" s="7">
        <v>2976.3</v>
      </c>
    </row>
    <row r="1090" spans="1:19" x14ac:dyDescent="0.2">
      <c r="A1090" s="1" t="s">
        <v>1231</v>
      </c>
      <c r="B1090" s="1" t="s">
        <v>42</v>
      </c>
      <c r="C1090" s="10">
        <v>45365</v>
      </c>
      <c r="D1090" s="1" t="s">
        <v>14</v>
      </c>
      <c r="E1090" s="1" t="s">
        <v>13</v>
      </c>
      <c r="F1090" s="1" t="s">
        <v>1229</v>
      </c>
      <c r="G1090" s="1" t="s">
        <v>39</v>
      </c>
      <c r="H1090" s="1" t="s">
        <v>38</v>
      </c>
      <c r="I1090" s="1" t="s">
        <v>0</v>
      </c>
      <c r="J1090" s="1" t="s">
        <v>37</v>
      </c>
      <c r="K1090" s="1" t="s">
        <v>36</v>
      </c>
      <c r="L1090" s="1" t="s">
        <v>86</v>
      </c>
      <c r="M1090" s="1" t="s">
        <v>85</v>
      </c>
      <c r="N1090" s="9">
        <v>5251</v>
      </c>
      <c r="O1090" s="1" t="s">
        <v>4</v>
      </c>
      <c r="P1090" s="8">
        <v>5251</v>
      </c>
      <c r="Q1090" s="8">
        <v>0</v>
      </c>
      <c r="R1090" s="1" t="s">
        <v>125</v>
      </c>
      <c r="S1090" s="7">
        <v>99.82</v>
      </c>
    </row>
    <row r="1091" spans="1:19" x14ac:dyDescent="0.2">
      <c r="A1091" s="1" t="s">
        <v>1230</v>
      </c>
      <c r="B1091" s="1" t="s">
        <v>42</v>
      </c>
      <c r="C1091" s="10">
        <v>45365</v>
      </c>
      <c r="D1091" s="1" t="s">
        <v>14</v>
      </c>
      <c r="E1091" s="1" t="s">
        <v>13</v>
      </c>
      <c r="F1091" s="1" t="s">
        <v>1229</v>
      </c>
      <c r="G1091" s="1" t="s">
        <v>39</v>
      </c>
      <c r="H1091" s="1" t="s">
        <v>38</v>
      </c>
      <c r="I1091" s="1" t="s">
        <v>0</v>
      </c>
      <c r="J1091" s="1" t="s">
        <v>37</v>
      </c>
      <c r="K1091" s="1" t="s">
        <v>36</v>
      </c>
      <c r="L1091" s="1" t="s">
        <v>86</v>
      </c>
      <c r="M1091" s="1" t="s">
        <v>85</v>
      </c>
      <c r="N1091" s="9">
        <v>2273</v>
      </c>
      <c r="O1091" s="1" t="s">
        <v>4</v>
      </c>
      <c r="P1091" s="8">
        <v>2273</v>
      </c>
      <c r="Q1091" s="8">
        <v>0</v>
      </c>
      <c r="R1091" s="1" t="s">
        <v>125</v>
      </c>
      <c r="S1091" s="7">
        <v>217.77</v>
      </c>
    </row>
    <row r="1092" spans="1:19" x14ac:dyDescent="0.2">
      <c r="A1092" s="1" t="s">
        <v>1228</v>
      </c>
      <c r="B1092" s="1" t="s">
        <v>15</v>
      </c>
      <c r="C1092" s="10">
        <v>45365</v>
      </c>
      <c r="D1092" s="1" t="s">
        <v>1175</v>
      </c>
      <c r="E1092" s="1" t="s">
        <v>1174</v>
      </c>
      <c r="F1092" s="1" t="s">
        <v>1227</v>
      </c>
      <c r="G1092" s="1" t="s">
        <v>12</v>
      </c>
      <c r="H1092" s="1" t="s">
        <v>11</v>
      </c>
      <c r="I1092" s="1" t="s">
        <v>50</v>
      </c>
      <c r="J1092" s="1" t="s">
        <v>9</v>
      </c>
      <c r="K1092" s="1" t="s">
        <v>30</v>
      </c>
      <c r="L1092" s="1" t="s">
        <v>814</v>
      </c>
      <c r="M1092" s="1" t="s">
        <v>813</v>
      </c>
      <c r="N1092" s="8">
        <v>499.2</v>
      </c>
      <c r="O1092" s="1" t="s">
        <v>2</v>
      </c>
      <c r="P1092" s="8">
        <v>0</v>
      </c>
      <c r="Q1092" s="8">
        <v>499.2</v>
      </c>
      <c r="R1092" s="1" t="s">
        <v>80</v>
      </c>
      <c r="S1092" s="7">
        <v>3990.12</v>
      </c>
    </row>
    <row r="1093" spans="1:19" x14ac:dyDescent="0.2">
      <c r="A1093" s="1" t="s">
        <v>1228</v>
      </c>
      <c r="B1093" s="1" t="s">
        <v>15</v>
      </c>
      <c r="C1093" s="10">
        <v>45365</v>
      </c>
      <c r="D1093" s="1" t="s">
        <v>1175</v>
      </c>
      <c r="E1093" s="1" t="s">
        <v>1174</v>
      </c>
      <c r="F1093" s="1" t="s">
        <v>1227</v>
      </c>
      <c r="G1093" s="1" t="s">
        <v>12</v>
      </c>
      <c r="H1093" s="1" t="s">
        <v>11</v>
      </c>
      <c r="I1093" s="1" t="s">
        <v>50</v>
      </c>
      <c r="J1093" s="1" t="s">
        <v>9</v>
      </c>
      <c r="K1093" s="1" t="s">
        <v>30</v>
      </c>
      <c r="L1093" s="1" t="s">
        <v>715</v>
      </c>
      <c r="M1093" s="1" t="s">
        <v>714</v>
      </c>
      <c r="N1093" s="8">
        <v>299.52</v>
      </c>
      <c r="O1093" s="1" t="s">
        <v>2</v>
      </c>
      <c r="P1093" s="8">
        <v>0</v>
      </c>
      <c r="Q1093" s="8">
        <v>299.52</v>
      </c>
      <c r="R1093" s="1" t="s">
        <v>80</v>
      </c>
      <c r="S1093" s="7">
        <v>3990.12</v>
      </c>
    </row>
    <row r="1094" spans="1:19" x14ac:dyDescent="0.2">
      <c r="A1094" s="1" t="s">
        <v>1228</v>
      </c>
      <c r="B1094" s="1" t="s">
        <v>15</v>
      </c>
      <c r="C1094" s="10">
        <v>45365</v>
      </c>
      <c r="D1094" s="1" t="s">
        <v>1175</v>
      </c>
      <c r="E1094" s="1" t="s">
        <v>1174</v>
      </c>
      <c r="F1094" s="1" t="s">
        <v>1227</v>
      </c>
      <c r="G1094" s="1" t="s">
        <v>12</v>
      </c>
      <c r="H1094" s="1" t="s">
        <v>11</v>
      </c>
      <c r="I1094" s="1" t="s">
        <v>50</v>
      </c>
      <c r="J1094" s="1" t="s">
        <v>9</v>
      </c>
      <c r="K1094" s="1" t="s">
        <v>30</v>
      </c>
      <c r="L1094" s="1" t="s">
        <v>717</v>
      </c>
      <c r="M1094" s="1" t="s">
        <v>716</v>
      </c>
      <c r="N1094" s="8">
        <v>299.52</v>
      </c>
      <c r="O1094" s="1" t="s">
        <v>2</v>
      </c>
      <c r="P1094" s="8">
        <v>0</v>
      </c>
      <c r="Q1094" s="8">
        <v>299.52</v>
      </c>
      <c r="R1094" s="1" t="s">
        <v>80</v>
      </c>
      <c r="S1094" s="7">
        <v>3990.12</v>
      </c>
    </row>
    <row r="1095" spans="1:19" x14ac:dyDescent="0.2">
      <c r="A1095" s="1" t="s">
        <v>1228</v>
      </c>
      <c r="B1095" s="1" t="s">
        <v>15</v>
      </c>
      <c r="C1095" s="10">
        <v>45365</v>
      </c>
      <c r="D1095" s="1" t="s">
        <v>1175</v>
      </c>
      <c r="E1095" s="1" t="s">
        <v>1174</v>
      </c>
      <c r="F1095" s="1" t="s">
        <v>1227</v>
      </c>
      <c r="G1095" s="1" t="s">
        <v>12</v>
      </c>
      <c r="H1095" s="1" t="s">
        <v>11</v>
      </c>
      <c r="I1095" s="1" t="s">
        <v>50</v>
      </c>
      <c r="J1095" s="1" t="s">
        <v>9</v>
      </c>
      <c r="K1095" s="1" t="s">
        <v>30</v>
      </c>
      <c r="L1095" s="1" t="s">
        <v>719</v>
      </c>
      <c r="M1095" s="1" t="s">
        <v>718</v>
      </c>
      <c r="N1095" s="8">
        <v>299.52</v>
      </c>
      <c r="O1095" s="1" t="s">
        <v>2</v>
      </c>
      <c r="P1095" s="8">
        <v>0</v>
      </c>
      <c r="Q1095" s="8">
        <v>299.52</v>
      </c>
      <c r="R1095" s="1" t="s">
        <v>80</v>
      </c>
      <c r="S1095" s="7">
        <v>3990.12</v>
      </c>
    </row>
    <row r="1096" spans="1:19" x14ac:dyDescent="0.2">
      <c r="A1096" s="1" t="s">
        <v>1228</v>
      </c>
      <c r="B1096" s="1" t="s">
        <v>15</v>
      </c>
      <c r="C1096" s="10">
        <v>45365</v>
      </c>
      <c r="D1096" s="1" t="s">
        <v>1175</v>
      </c>
      <c r="E1096" s="1" t="s">
        <v>1174</v>
      </c>
      <c r="F1096" s="1" t="s">
        <v>1227</v>
      </c>
      <c r="G1096" s="1" t="s">
        <v>12</v>
      </c>
      <c r="H1096" s="1" t="s">
        <v>11</v>
      </c>
      <c r="I1096" s="1" t="s">
        <v>50</v>
      </c>
      <c r="J1096" s="1" t="s">
        <v>9</v>
      </c>
      <c r="K1096" s="1" t="s">
        <v>30</v>
      </c>
      <c r="L1096" s="1" t="s">
        <v>1216</v>
      </c>
      <c r="M1096" s="1" t="s">
        <v>1215</v>
      </c>
      <c r="N1096" s="8">
        <v>299.52</v>
      </c>
      <c r="O1096" s="1" t="s">
        <v>2</v>
      </c>
      <c r="P1096" s="8">
        <v>0</v>
      </c>
      <c r="Q1096" s="8">
        <v>299.52</v>
      </c>
      <c r="R1096" s="1" t="s">
        <v>80</v>
      </c>
      <c r="S1096" s="7">
        <v>3990.12</v>
      </c>
    </row>
    <row r="1097" spans="1:19" x14ac:dyDescent="0.2">
      <c r="A1097" s="1" t="s">
        <v>1228</v>
      </c>
      <c r="B1097" s="1" t="s">
        <v>15</v>
      </c>
      <c r="C1097" s="10">
        <v>45365</v>
      </c>
      <c r="D1097" s="1" t="s">
        <v>1175</v>
      </c>
      <c r="E1097" s="1" t="s">
        <v>1174</v>
      </c>
      <c r="F1097" s="1" t="s">
        <v>1227</v>
      </c>
      <c r="G1097" s="1" t="s">
        <v>12</v>
      </c>
      <c r="H1097" s="1" t="s">
        <v>11</v>
      </c>
      <c r="I1097" s="1" t="s">
        <v>50</v>
      </c>
      <c r="J1097" s="1" t="s">
        <v>9</v>
      </c>
      <c r="K1097" s="1" t="s">
        <v>30</v>
      </c>
      <c r="L1097" s="1" t="s">
        <v>118</v>
      </c>
      <c r="M1097" s="1" t="s">
        <v>117</v>
      </c>
      <c r="N1097" s="8">
        <v>969.6</v>
      </c>
      <c r="O1097" s="1" t="s">
        <v>2</v>
      </c>
      <c r="P1097" s="8">
        <v>0</v>
      </c>
      <c r="Q1097" s="8">
        <v>969.6</v>
      </c>
      <c r="R1097" s="1" t="s">
        <v>80</v>
      </c>
      <c r="S1097" s="7">
        <v>2976.3</v>
      </c>
    </row>
    <row r="1098" spans="1:19" x14ac:dyDescent="0.2">
      <c r="A1098" s="1" t="s">
        <v>1226</v>
      </c>
      <c r="B1098" s="1" t="s">
        <v>15</v>
      </c>
      <c r="C1098" s="10">
        <v>45365</v>
      </c>
      <c r="D1098" s="1" t="s">
        <v>1225</v>
      </c>
      <c r="E1098" s="1" t="s">
        <v>1224</v>
      </c>
      <c r="F1098" s="1" t="s">
        <v>1113</v>
      </c>
      <c r="G1098" s="1" t="s">
        <v>12</v>
      </c>
      <c r="H1098" s="1" t="s">
        <v>11</v>
      </c>
      <c r="I1098" s="1" t="s">
        <v>50</v>
      </c>
      <c r="J1098" s="1" t="s">
        <v>17</v>
      </c>
      <c r="K1098" s="1" t="s">
        <v>498</v>
      </c>
      <c r="L1098" s="1" t="s">
        <v>1223</v>
      </c>
      <c r="M1098" s="1" t="s">
        <v>1222</v>
      </c>
      <c r="N1098" s="8">
        <v>122.88</v>
      </c>
      <c r="O1098" s="1" t="s">
        <v>2</v>
      </c>
      <c r="P1098" s="8">
        <v>0</v>
      </c>
      <c r="Q1098" s="8">
        <v>122.88</v>
      </c>
      <c r="R1098" s="1" t="s">
        <v>144</v>
      </c>
      <c r="S1098" s="7">
        <v>14203.59</v>
      </c>
    </row>
    <row r="1099" spans="1:19" x14ac:dyDescent="0.2">
      <c r="A1099" s="1" t="s">
        <v>1219</v>
      </c>
      <c r="B1099" s="1" t="s">
        <v>15</v>
      </c>
      <c r="C1099" s="10">
        <v>45365</v>
      </c>
      <c r="D1099" s="1" t="s">
        <v>1175</v>
      </c>
      <c r="E1099" s="1" t="s">
        <v>1174</v>
      </c>
      <c r="F1099" s="1" t="s">
        <v>1218</v>
      </c>
      <c r="G1099" s="1" t="s">
        <v>12</v>
      </c>
      <c r="H1099" s="1" t="s">
        <v>11</v>
      </c>
      <c r="I1099" s="1" t="s">
        <v>50</v>
      </c>
      <c r="J1099" s="1" t="s">
        <v>9</v>
      </c>
      <c r="K1099" s="1" t="s">
        <v>30</v>
      </c>
      <c r="L1099" s="1" t="s">
        <v>118</v>
      </c>
      <c r="M1099" s="1" t="s">
        <v>117</v>
      </c>
      <c r="N1099" s="8">
        <v>387.84</v>
      </c>
      <c r="O1099" s="1" t="s">
        <v>2</v>
      </c>
      <c r="P1099" s="8">
        <v>0</v>
      </c>
      <c r="Q1099" s="8">
        <v>387.84</v>
      </c>
      <c r="R1099" s="1" t="s">
        <v>80</v>
      </c>
      <c r="S1099" s="7">
        <v>2976.3</v>
      </c>
    </row>
    <row r="1100" spans="1:19" x14ac:dyDescent="0.2">
      <c r="A1100" s="1" t="s">
        <v>1219</v>
      </c>
      <c r="B1100" s="1" t="s">
        <v>15</v>
      </c>
      <c r="C1100" s="10">
        <v>45365</v>
      </c>
      <c r="D1100" s="1" t="s">
        <v>1175</v>
      </c>
      <c r="E1100" s="1" t="s">
        <v>1174</v>
      </c>
      <c r="F1100" s="1" t="s">
        <v>1218</v>
      </c>
      <c r="G1100" s="1" t="s">
        <v>12</v>
      </c>
      <c r="H1100" s="1" t="s">
        <v>11</v>
      </c>
      <c r="I1100" s="1" t="s">
        <v>50</v>
      </c>
      <c r="J1100" s="1" t="s">
        <v>9</v>
      </c>
      <c r="K1100" s="1" t="s">
        <v>30</v>
      </c>
      <c r="L1100" s="1" t="s">
        <v>715</v>
      </c>
      <c r="M1100" s="1" t="s">
        <v>714</v>
      </c>
      <c r="N1100" s="8">
        <v>99.84</v>
      </c>
      <c r="O1100" s="1" t="s">
        <v>2</v>
      </c>
      <c r="P1100" s="8">
        <v>0</v>
      </c>
      <c r="Q1100" s="8">
        <v>99.84</v>
      </c>
      <c r="R1100" s="1" t="s">
        <v>80</v>
      </c>
      <c r="S1100" s="7">
        <v>3990.12</v>
      </c>
    </row>
    <row r="1101" spans="1:19" x14ac:dyDescent="0.2">
      <c r="A1101" s="1" t="s">
        <v>1219</v>
      </c>
      <c r="B1101" s="1" t="s">
        <v>15</v>
      </c>
      <c r="C1101" s="10">
        <v>45365</v>
      </c>
      <c r="D1101" s="1" t="s">
        <v>1175</v>
      </c>
      <c r="E1101" s="1" t="s">
        <v>1174</v>
      </c>
      <c r="F1101" s="1" t="s">
        <v>1218</v>
      </c>
      <c r="G1101" s="1" t="s">
        <v>12</v>
      </c>
      <c r="H1101" s="1" t="s">
        <v>11</v>
      </c>
      <c r="I1101" s="1" t="s">
        <v>50</v>
      </c>
      <c r="J1101" s="1" t="s">
        <v>9</v>
      </c>
      <c r="K1101" s="1" t="s">
        <v>30</v>
      </c>
      <c r="L1101" s="1" t="s">
        <v>717</v>
      </c>
      <c r="M1101" s="1" t="s">
        <v>716</v>
      </c>
      <c r="N1101" s="8">
        <v>99.84</v>
      </c>
      <c r="O1101" s="1" t="s">
        <v>2</v>
      </c>
      <c r="P1101" s="8">
        <v>0</v>
      </c>
      <c r="Q1101" s="8">
        <v>99.84</v>
      </c>
      <c r="R1101" s="1" t="s">
        <v>80</v>
      </c>
      <c r="S1101" s="7">
        <v>3990.12</v>
      </c>
    </row>
    <row r="1102" spans="1:19" x14ac:dyDescent="0.2">
      <c r="A1102" s="1" t="s">
        <v>1219</v>
      </c>
      <c r="B1102" s="1" t="s">
        <v>15</v>
      </c>
      <c r="C1102" s="10">
        <v>45365</v>
      </c>
      <c r="D1102" s="1" t="s">
        <v>1175</v>
      </c>
      <c r="E1102" s="1" t="s">
        <v>1174</v>
      </c>
      <c r="F1102" s="1" t="s">
        <v>1218</v>
      </c>
      <c r="G1102" s="1" t="s">
        <v>12</v>
      </c>
      <c r="H1102" s="1" t="s">
        <v>11</v>
      </c>
      <c r="I1102" s="1" t="s">
        <v>50</v>
      </c>
      <c r="J1102" s="1" t="s">
        <v>9</v>
      </c>
      <c r="K1102" s="1" t="s">
        <v>30</v>
      </c>
      <c r="L1102" s="1" t="s">
        <v>719</v>
      </c>
      <c r="M1102" s="1" t="s">
        <v>718</v>
      </c>
      <c r="N1102" s="8">
        <v>99.84</v>
      </c>
      <c r="O1102" s="1" t="s">
        <v>2</v>
      </c>
      <c r="P1102" s="8">
        <v>0</v>
      </c>
      <c r="Q1102" s="8">
        <v>99.84</v>
      </c>
      <c r="R1102" s="1" t="s">
        <v>80</v>
      </c>
      <c r="S1102" s="7">
        <v>3990.12</v>
      </c>
    </row>
    <row r="1103" spans="1:19" x14ac:dyDescent="0.2">
      <c r="A1103" s="1" t="s">
        <v>1219</v>
      </c>
      <c r="B1103" s="1" t="s">
        <v>15</v>
      </c>
      <c r="C1103" s="10">
        <v>45365</v>
      </c>
      <c r="D1103" s="1" t="s">
        <v>1175</v>
      </c>
      <c r="E1103" s="1" t="s">
        <v>1174</v>
      </c>
      <c r="F1103" s="1" t="s">
        <v>1218</v>
      </c>
      <c r="G1103" s="1" t="s">
        <v>12</v>
      </c>
      <c r="H1103" s="1" t="s">
        <v>11</v>
      </c>
      <c r="I1103" s="1" t="s">
        <v>50</v>
      </c>
      <c r="J1103" s="1" t="s">
        <v>9</v>
      </c>
      <c r="K1103" s="1" t="s">
        <v>30</v>
      </c>
      <c r="L1103" s="1" t="s">
        <v>721</v>
      </c>
      <c r="M1103" s="1" t="s">
        <v>720</v>
      </c>
      <c r="N1103" s="8">
        <v>99.84</v>
      </c>
      <c r="O1103" s="1" t="s">
        <v>2</v>
      </c>
      <c r="P1103" s="8">
        <v>0</v>
      </c>
      <c r="Q1103" s="8">
        <v>99.84</v>
      </c>
      <c r="R1103" s="1" t="s">
        <v>80</v>
      </c>
      <c r="S1103" s="7">
        <v>3990.12</v>
      </c>
    </row>
    <row r="1104" spans="1:19" x14ac:dyDescent="0.2">
      <c r="A1104" s="1" t="s">
        <v>1219</v>
      </c>
      <c r="B1104" s="1" t="s">
        <v>15</v>
      </c>
      <c r="C1104" s="10">
        <v>45365</v>
      </c>
      <c r="D1104" s="1" t="s">
        <v>1175</v>
      </c>
      <c r="E1104" s="1" t="s">
        <v>1174</v>
      </c>
      <c r="F1104" s="1" t="s">
        <v>1218</v>
      </c>
      <c r="G1104" s="1" t="s">
        <v>12</v>
      </c>
      <c r="H1104" s="1" t="s">
        <v>11</v>
      </c>
      <c r="I1104" s="1" t="s">
        <v>50</v>
      </c>
      <c r="J1104" s="1" t="s">
        <v>9</v>
      </c>
      <c r="K1104" s="1" t="s">
        <v>30</v>
      </c>
      <c r="L1104" s="1" t="s">
        <v>1216</v>
      </c>
      <c r="M1104" s="1" t="s">
        <v>1215</v>
      </c>
      <c r="N1104" s="8">
        <v>99.84</v>
      </c>
      <c r="O1104" s="1" t="s">
        <v>2</v>
      </c>
      <c r="P1104" s="8">
        <v>0</v>
      </c>
      <c r="Q1104" s="8">
        <v>99.84</v>
      </c>
      <c r="R1104" s="1" t="s">
        <v>80</v>
      </c>
      <c r="S1104" s="7">
        <v>3990.12</v>
      </c>
    </row>
    <row r="1105" spans="1:19" x14ac:dyDescent="0.2">
      <c r="A1105" s="1" t="s">
        <v>1219</v>
      </c>
      <c r="B1105" s="1" t="s">
        <v>15</v>
      </c>
      <c r="C1105" s="10">
        <v>45365</v>
      </c>
      <c r="D1105" s="1" t="s">
        <v>1175</v>
      </c>
      <c r="E1105" s="1" t="s">
        <v>1174</v>
      </c>
      <c r="F1105" s="1" t="s">
        <v>1218</v>
      </c>
      <c r="G1105" s="1" t="s">
        <v>12</v>
      </c>
      <c r="H1105" s="1" t="s">
        <v>11</v>
      </c>
      <c r="I1105" s="1" t="s">
        <v>50</v>
      </c>
      <c r="J1105" s="1" t="s">
        <v>9</v>
      </c>
      <c r="K1105" s="1" t="s">
        <v>30</v>
      </c>
      <c r="L1105" s="1" t="s">
        <v>814</v>
      </c>
      <c r="M1105" s="1" t="s">
        <v>813</v>
      </c>
      <c r="N1105" s="8">
        <v>199.68</v>
      </c>
      <c r="O1105" s="1" t="s">
        <v>2</v>
      </c>
      <c r="P1105" s="8">
        <v>0</v>
      </c>
      <c r="Q1105" s="8">
        <v>199.68</v>
      </c>
      <c r="R1105" s="1" t="s">
        <v>80</v>
      </c>
      <c r="S1105" s="7">
        <v>3990.12</v>
      </c>
    </row>
    <row r="1106" spans="1:19" x14ac:dyDescent="0.2">
      <c r="A1106" s="1" t="s">
        <v>1219</v>
      </c>
      <c r="B1106" s="1" t="s">
        <v>15</v>
      </c>
      <c r="C1106" s="10">
        <v>45365</v>
      </c>
      <c r="D1106" s="1" t="s">
        <v>1175</v>
      </c>
      <c r="E1106" s="1" t="s">
        <v>1174</v>
      </c>
      <c r="F1106" s="1" t="s">
        <v>1218</v>
      </c>
      <c r="G1106" s="1" t="s">
        <v>12</v>
      </c>
      <c r="H1106" s="1" t="s">
        <v>11</v>
      </c>
      <c r="I1106" s="1" t="s">
        <v>50</v>
      </c>
      <c r="J1106" s="1" t="s">
        <v>9</v>
      </c>
      <c r="K1106" s="1" t="s">
        <v>30</v>
      </c>
      <c r="L1106" s="1" t="s">
        <v>723</v>
      </c>
      <c r="M1106" s="1" t="s">
        <v>722</v>
      </c>
      <c r="N1106" s="8">
        <v>99.84</v>
      </c>
      <c r="O1106" s="1" t="s">
        <v>2</v>
      </c>
      <c r="P1106" s="8">
        <v>0</v>
      </c>
      <c r="Q1106" s="8">
        <v>99.84</v>
      </c>
      <c r="R1106" s="1" t="s">
        <v>80</v>
      </c>
      <c r="S1106" s="7">
        <v>3990.12</v>
      </c>
    </row>
    <row r="1107" spans="1:19" x14ac:dyDescent="0.2">
      <c r="A1107" s="1" t="s">
        <v>1219</v>
      </c>
      <c r="B1107" s="1" t="s">
        <v>15</v>
      </c>
      <c r="C1107" s="10">
        <v>45365</v>
      </c>
      <c r="D1107" s="1" t="s">
        <v>1175</v>
      </c>
      <c r="E1107" s="1" t="s">
        <v>1174</v>
      </c>
      <c r="F1107" s="1" t="s">
        <v>1218</v>
      </c>
      <c r="G1107" s="1" t="s">
        <v>12</v>
      </c>
      <c r="H1107" s="1" t="s">
        <v>11</v>
      </c>
      <c r="I1107" s="1" t="s">
        <v>50</v>
      </c>
      <c r="J1107" s="1" t="s">
        <v>9</v>
      </c>
      <c r="K1107" s="1" t="s">
        <v>8</v>
      </c>
      <c r="L1107" s="1" t="s">
        <v>1221</v>
      </c>
      <c r="M1107" s="1" t="s">
        <v>1220</v>
      </c>
      <c r="N1107" s="8">
        <v>196.8</v>
      </c>
      <c r="O1107" s="1" t="s">
        <v>2</v>
      </c>
      <c r="P1107" s="8">
        <v>0</v>
      </c>
      <c r="Q1107" s="8">
        <v>196.8</v>
      </c>
      <c r="R1107" s="1" t="s">
        <v>80</v>
      </c>
      <c r="S1107" s="7">
        <v>4229.4799999999996</v>
      </c>
    </row>
    <row r="1108" spans="1:19" x14ac:dyDescent="0.2">
      <c r="A1108" s="1" t="s">
        <v>1217</v>
      </c>
      <c r="B1108" s="1" t="s">
        <v>42</v>
      </c>
      <c r="C1108" s="10">
        <v>45365</v>
      </c>
      <c r="D1108" s="1" t="s">
        <v>194</v>
      </c>
      <c r="E1108" s="1" t="s">
        <v>193</v>
      </c>
      <c r="F1108" s="1" t="s">
        <v>1205</v>
      </c>
      <c r="G1108" s="1" t="s">
        <v>39</v>
      </c>
      <c r="H1108" s="1" t="s">
        <v>38</v>
      </c>
      <c r="I1108" s="1" t="s">
        <v>0</v>
      </c>
      <c r="J1108" s="1" t="s">
        <v>37</v>
      </c>
      <c r="K1108" s="1" t="s">
        <v>36</v>
      </c>
      <c r="L1108" s="1" t="s">
        <v>35</v>
      </c>
      <c r="M1108" s="1" t="s">
        <v>34</v>
      </c>
      <c r="N1108" s="9">
        <v>6912</v>
      </c>
      <c r="O1108" s="1" t="s">
        <v>4</v>
      </c>
      <c r="P1108" s="8">
        <v>6912</v>
      </c>
      <c r="Q1108" s="8">
        <v>0</v>
      </c>
      <c r="R1108" s="1" t="s">
        <v>125</v>
      </c>
      <c r="S1108" s="7">
        <v>249.53</v>
      </c>
    </row>
    <row r="1109" spans="1:19" x14ac:dyDescent="0.2">
      <c r="A1109" s="1" t="s">
        <v>1214</v>
      </c>
      <c r="B1109" s="1" t="s">
        <v>15</v>
      </c>
      <c r="C1109" s="10">
        <v>45365</v>
      </c>
      <c r="D1109" s="1" t="s">
        <v>1175</v>
      </c>
      <c r="E1109" s="1" t="s">
        <v>1174</v>
      </c>
      <c r="F1109" s="1" t="s">
        <v>1213</v>
      </c>
      <c r="G1109" s="1" t="s">
        <v>12</v>
      </c>
      <c r="H1109" s="1" t="s">
        <v>11</v>
      </c>
      <c r="I1109" s="1" t="s">
        <v>50</v>
      </c>
      <c r="J1109" s="1" t="s">
        <v>9</v>
      </c>
      <c r="K1109" s="1" t="s">
        <v>30</v>
      </c>
      <c r="L1109" s="1" t="s">
        <v>717</v>
      </c>
      <c r="M1109" s="1" t="s">
        <v>716</v>
      </c>
      <c r="N1109" s="8">
        <v>99.84</v>
      </c>
      <c r="O1109" s="1" t="s">
        <v>2</v>
      </c>
      <c r="P1109" s="8">
        <v>0</v>
      </c>
      <c r="Q1109" s="8">
        <v>99.84</v>
      </c>
      <c r="R1109" s="1" t="s">
        <v>80</v>
      </c>
      <c r="S1109" s="7">
        <v>3990.12</v>
      </c>
    </row>
    <row r="1110" spans="1:19" x14ac:dyDescent="0.2">
      <c r="A1110" s="1" t="s">
        <v>1214</v>
      </c>
      <c r="B1110" s="1" t="s">
        <v>15</v>
      </c>
      <c r="C1110" s="10">
        <v>45365</v>
      </c>
      <c r="D1110" s="1" t="s">
        <v>1175</v>
      </c>
      <c r="E1110" s="1" t="s">
        <v>1174</v>
      </c>
      <c r="F1110" s="1" t="s">
        <v>1213</v>
      </c>
      <c r="G1110" s="1" t="s">
        <v>12</v>
      </c>
      <c r="H1110" s="1" t="s">
        <v>11</v>
      </c>
      <c r="I1110" s="1" t="s">
        <v>50</v>
      </c>
      <c r="J1110" s="1" t="s">
        <v>9</v>
      </c>
      <c r="K1110" s="1" t="s">
        <v>30</v>
      </c>
      <c r="L1110" s="1" t="s">
        <v>719</v>
      </c>
      <c r="M1110" s="1" t="s">
        <v>718</v>
      </c>
      <c r="N1110" s="8">
        <v>99.84</v>
      </c>
      <c r="O1110" s="1" t="s">
        <v>2</v>
      </c>
      <c r="P1110" s="8">
        <v>0</v>
      </c>
      <c r="Q1110" s="8">
        <v>99.84</v>
      </c>
      <c r="R1110" s="1" t="s">
        <v>80</v>
      </c>
      <c r="S1110" s="7">
        <v>3990.12</v>
      </c>
    </row>
    <row r="1111" spans="1:19" x14ac:dyDescent="0.2">
      <c r="A1111" s="1" t="s">
        <v>1214</v>
      </c>
      <c r="B1111" s="1" t="s">
        <v>15</v>
      </c>
      <c r="C1111" s="10">
        <v>45365</v>
      </c>
      <c r="D1111" s="1" t="s">
        <v>1175</v>
      </c>
      <c r="E1111" s="1" t="s">
        <v>1174</v>
      </c>
      <c r="F1111" s="1" t="s">
        <v>1213</v>
      </c>
      <c r="G1111" s="1" t="s">
        <v>12</v>
      </c>
      <c r="H1111" s="1" t="s">
        <v>11</v>
      </c>
      <c r="I1111" s="1" t="s">
        <v>50</v>
      </c>
      <c r="J1111" s="1" t="s">
        <v>9</v>
      </c>
      <c r="K1111" s="1" t="s">
        <v>30</v>
      </c>
      <c r="L1111" s="1" t="s">
        <v>1216</v>
      </c>
      <c r="M1111" s="1" t="s">
        <v>1215</v>
      </c>
      <c r="N1111" s="8">
        <v>99.84</v>
      </c>
      <c r="O1111" s="1" t="s">
        <v>2</v>
      </c>
      <c r="P1111" s="8">
        <v>0</v>
      </c>
      <c r="Q1111" s="8">
        <v>99.84</v>
      </c>
      <c r="R1111" s="1" t="s">
        <v>80</v>
      </c>
      <c r="S1111" s="7">
        <v>3990.12</v>
      </c>
    </row>
    <row r="1112" spans="1:19" x14ac:dyDescent="0.2">
      <c r="A1112" s="1" t="s">
        <v>1214</v>
      </c>
      <c r="B1112" s="1" t="s">
        <v>15</v>
      </c>
      <c r="C1112" s="10">
        <v>45365</v>
      </c>
      <c r="D1112" s="1" t="s">
        <v>1175</v>
      </c>
      <c r="E1112" s="1" t="s">
        <v>1174</v>
      </c>
      <c r="F1112" s="1" t="s">
        <v>1213</v>
      </c>
      <c r="G1112" s="1" t="s">
        <v>12</v>
      </c>
      <c r="H1112" s="1" t="s">
        <v>11</v>
      </c>
      <c r="I1112" s="1" t="s">
        <v>50</v>
      </c>
      <c r="J1112" s="1" t="s">
        <v>9</v>
      </c>
      <c r="K1112" s="1" t="s">
        <v>30</v>
      </c>
      <c r="L1112" s="1" t="s">
        <v>1212</v>
      </c>
      <c r="M1112" s="1" t="s">
        <v>1211</v>
      </c>
      <c r="N1112" s="8">
        <v>399.36</v>
      </c>
      <c r="O1112" s="1" t="s">
        <v>2</v>
      </c>
      <c r="P1112" s="8">
        <v>0</v>
      </c>
      <c r="Q1112" s="8">
        <v>399.36</v>
      </c>
      <c r="R1112" s="1" t="s">
        <v>80</v>
      </c>
      <c r="S1112" s="7">
        <v>3990.12</v>
      </c>
    </row>
    <row r="1113" spans="1:19" x14ac:dyDescent="0.2">
      <c r="A1113" s="1" t="s">
        <v>1214</v>
      </c>
      <c r="B1113" s="1" t="s">
        <v>15</v>
      </c>
      <c r="C1113" s="10">
        <v>45365</v>
      </c>
      <c r="D1113" s="1" t="s">
        <v>1175</v>
      </c>
      <c r="E1113" s="1" t="s">
        <v>1174</v>
      </c>
      <c r="F1113" s="1" t="s">
        <v>1213</v>
      </c>
      <c r="G1113" s="1" t="s">
        <v>12</v>
      </c>
      <c r="H1113" s="1" t="s">
        <v>11</v>
      </c>
      <c r="I1113" s="1" t="s">
        <v>50</v>
      </c>
      <c r="J1113" s="1" t="s">
        <v>9</v>
      </c>
      <c r="K1113" s="1" t="s">
        <v>30</v>
      </c>
      <c r="L1113" s="1" t="s">
        <v>715</v>
      </c>
      <c r="M1113" s="1" t="s">
        <v>714</v>
      </c>
      <c r="N1113" s="8">
        <v>99.84</v>
      </c>
      <c r="O1113" s="1" t="s">
        <v>2</v>
      </c>
      <c r="P1113" s="8">
        <v>0</v>
      </c>
      <c r="Q1113" s="8">
        <v>99.84</v>
      </c>
      <c r="R1113" s="1" t="s">
        <v>80</v>
      </c>
      <c r="S1113" s="7">
        <v>3990.12</v>
      </c>
    </row>
    <row r="1114" spans="1:19" x14ac:dyDescent="0.2">
      <c r="A1114" s="1" t="s">
        <v>1214</v>
      </c>
      <c r="B1114" s="1" t="s">
        <v>15</v>
      </c>
      <c r="C1114" s="10">
        <v>45365</v>
      </c>
      <c r="D1114" s="1" t="s">
        <v>1175</v>
      </c>
      <c r="E1114" s="1" t="s">
        <v>1174</v>
      </c>
      <c r="F1114" s="1" t="s">
        <v>1213</v>
      </c>
      <c r="G1114" s="1" t="s">
        <v>12</v>
      </c>
      <c r="H1114" s="1" t="s">
        <v>11</v>
      </c>
      <c r="I1114" s="1" t="s">
        <v>50</v>
      </c>
      <c r="J1114" s="1" t="s">
        <v>9</v>
      </c>
      <c r="K1114" s="1" t="s">
        <v>30</v>
      </c>
      <c r="L1114" s="1" t="s">
        <v>162</v>
      </c>
      <c r="M1114" s="1" t="s">
        <v>161</v>
      </c>
      <c r="N1114" s="8">
        <v>99.84</v>
      </c>
      <c r="O1114" s="1" t="s">
        <v>2</v>
      </c>
      <c r="P1114" s="8">
        <v>0</v>
      </c>
      <c r="Q1114" s="8">
        <v>99.84</v>
      </c>
      <c r="R1114" s="1" t="s">
        <v>80</v>
      </c>
      <c r="S1114" s="7">
        <v>3990.12</v>
      </c>
    </row>
    <row r="1115" spans="1:19" x14ac:dyDescent="0.2">
      <c r="A1115" s="1" t="s">
        <v>1210</v>
      </c>
      <c r="B1115" s="1" t="s">
        <v>15</v>
      </c>
      <c r="C1115" s="10">
        <v>45365</v>
      </c>
      <c r="D1115" s="1" t="s">
        <v>1175</v>
      </c>
      <c r="E1115" s="1" t="s">
        <v>1174</v>
      </c>
      <c r="F1115" s="1" t="s">
        <v>1209</v>
      </c>
      <c r="G1115" s="1" t="s">
        <v>12</v>
      </c>
      <c r="H1115" s="1" t="s">
        <v>11</v>
      </c>
      <c r="I1115" s="1" t="s">
        <v>50</v>
      </c>
      <c r="J1115" s="1" t="s">
        <v>9</v>
      </c>
      <c r="K1115" s="1" t="s">
        <v>30</v>
      </c>
      <c r="L1115" s="1" t="s">
        <v>804</v>
      </c>
      <c r="M1115" s="1" t="s">
        <v>803</v>
      </c>
      <c r="N1115" s="8">
        <v>290.88</v>
      </c>
      <c r="O1115" s="1" t="s">
        <v>2</v>
      </c>
      <c r="P1115" s="8">
        <v>0</v>
      </c>
      <c r="Q1115" s="8">
        <v>290.88</v>
      </c>
      <c r="R1115" s="1" t="s">
        <v>80</v>
      </c>
      <c r="S1115" s="7">
        <v>2976.3</v>
      </c>
    </row>
    <row r="1116" spans="1:19" x14ac:dyDescent="0.2">
      <c r="A1116" s="1" t="s">
        <v>1210</v>
      </c>
      <c r="B1116" s="1" t="s">
        <v>15</v>
      </c>
      <c r="C1116" s="10">
        <v>45365</v>
      </c>
      <c r="D1116" s="1" t="s">
        <v>1175</v>
      </c>
      <c r="E1116" s="1" t="s">
        <v>1174</v>
      </c>
      <c r="F1116" s="1" t="s">
        <v>1209</v>
      </c>
      <c r="G1116" s="1" t="s">
        <v>12</v>
      </c>
      <c r="H1116" s="1" t="s">
        <v>11</v>
      </c>
      <c r="I1116" s="1" t="s">
        <v>50</v>
      </c>
      <c r="J1116" s="1" t="s">
        <v>9</v>
      </c>
      <c r="K1116" s="1" t="s">
        <v>8</v>
      </c>
      <c r="L1116" s="1" t="s">
        <v>1208</v>
      </c>
      <c r="M1116" s="1" t="s">
        <v>1207</v>
      </c>
      <c r="N1116" s="8">
        <v>196.8</v>
      </c>
      <c r="O1116" s="1" t="s">
        <v>2</v>
      </c>
      <c r="P1116" s="8">
        <v>0</v>
      </c>
      <c r="Q1116" s="8">
        <v>196.8</v>
      </c>
      <c r="R1116" s="1" t="s">
        <v>80</v>
      </c>
      <c r="S1116" s="7">
        <v>4229.4799999999996</v>
      </c>
    </row>
    <row r="1117" spans="1:19" x14ac:dyDescent="0.2">
      <c r="A1117" s="1" t="s">
        <v>1206</v>
      </c>
      <c r="B1117" s="1" t="s">
        <v>42</v>
      </c>
      <c r="C1117" s="10">
        <v>45365</v>
      </c>
      <c r="D1117" s="1" t="s">
        <v>451</v>
      </c>
      <c r="E1117" s="1" t="s">
        <v>450</v>
      </c>
      <c r="F1117" s="1" t="s">
        <v>1205</v>
      </c>
      <c r="G1117" s="1" t="s">
        <v>39</v>
      </c>
      <c r="H1117" s="1" t="s">
        <v>38</v>
      </c>
      <c r="I1117" s="1" t="s">
        <v>50</v>
      </c>
      <c r="J1117" s="1" t="s">
        <v>37</v>
      </c>
      <c r="K1117" s="1" t="s">
        <v>36</v>
      </c>
      <c r="L1117" s="1" t="s">
        <v>86</v>
      </c>
      <c r="M1117" s="1" t="s">
        <v>85</v>
      </c>
      <c r="N1117" s="9">
        <v>2376</v>
      </c>
      <c r="O1117" s="1" t="s">
        <v>4</v>
      </c>
      <c r="P1117" s="8">
        <v>2376</v>
      </c>
      <c r="Q1117" s="8">
        <v>0</v>
      </c>
      <c r="R1117" s="1" t="s">
        <v>33</v>
      </c>
      <c r="S1117" s="7">
        <v>119.94</v>
      </c>
    </row>
    <row r="1118" spans="1:19" x14ac:dyDescent="0.2">
      <c r="A1118" s="1" t="s">
        <v>1206</v>
      </c>
      <c r="B1118" s="1" t="s">
        <v>42</v>
      </c>
      <c r="C1118" s="10">
        <v>45365</v>
      </c>
      <c r="D1118" s="1" t="s">
        <v>451</v>
      </c>
      <c r="E1118" s="1" t="s">
        <v>450</v>
      </c>
      <c r="F1118" s="1" t="s">
        <v>1205</v>
      </c>
      <c r="G1118" s="1" t="s">
        <v>39</v>
      </c>
      <c r="H1118" s="1" t="s">
        <v>38</v>
      </c>
      <c r="I1118" s="1" t="s">
        <v>50</v>
      </c>
      <c r="J1118" s="1" t="s">
        <v>37</v>
      </c>
      <c r="K1118" s="1" t="s">
        <v>36</v>
      </c>
      <c r="L1118" s="1" t="s">
        <v>207</v>
      </c>
      <c r="M1118" s="1" t="s">
        <v>206</v>
      </c>
      <c r="N1118" s="9">
        <v>720</v>
      </c>
      <c r="O1118" s="1" t="s">
        <v>4</v>
      </c>
      <c r="P1118" s="8">
        <v>720</v>
      </c>
      <c r="Q1118" s="8">
        <v>0</v>
      </c>
      <c r="R1118" s="1" t="s">
        <v>33</v>
      </c>
      <c r="S1118" s="7">
        <v>218.71</v>
      </c>
    </row>
    <row r="1119" spans="1:19" x14ac:dyDescent="0.2">
      <c r="A1119" s="1" t="s">
        <v>1206</v>
      </c>
      <c r="B1119" s="1" t="s">
        <v>42</v>
      </c>
      <c r="C1119" s="10">
        <v>45365</v>
      </c>
      <c r="D1119" s="1" t="s">
        <v>451</v>
      </c>
      <c r="E1119" s="1" t="s">
        <v>450</v>
      </c>
      <c r="F1119" s="1" t="s">
        <v>1205</v>
      </c>
      <c r="G1119" s="1" t="s">
        <v>39</v>
      </c>
      <c r="H1119" s="1" t="s">
        <v>38</v>
      </c>
      <c r="I1119" s="1" t="s">
        <v>50</v>
      </c>
      <c r="J1119" s="1" t="s">
        <v>37</v>
      </c>
      <c r="K1119" s="1" t="s">
        <v>36</v>
      </c>
      <c r="L1119" s="1" t="s">
        <v>35</v>
      </c>
      <c r="M1119" s="1" t="s">
        <v>34</v>
      </c>
      <c r="N1119" s="9">
        <v>2880</v>
      </c>
      <c r="O1119" s="1" t="s">
        <v>4</v>
      </c>
      <c r="P1119" s="8">
        <v>2880</v>
      </c>
      <c r="Q1119" s="8">
        <v>0</v>
      </c>
      <c r="R1119" s="1" t="s">
        <v>33</v>
      </c>
      <c r="S1119" s="7">
        <v>143.34</v>
      </c>
    </row>
    <row r="1120" spans="1:19" x14ac:dyDescent="0.2">
      <c r="A1120" s="1" t="s">
        <v>1204</v>
      </c>
      <c r="B1120" s="1" t="s">
        <v>42</v>
      </c>
      <c r="C1120" s="10">
        <v>45365</v>
      </c>
      <c r="D1120" s="1" t="s">
        <v>1203</v>
      </c>
      <c r="E1120" s="1" t="s">
        <v>1202</v>
      </c>
      <c r="F1120" s="1" t="s">
        <v>1196</v>
      </c>
      <c r="G1120" s="1" t="s">
        <v>39</v>
      </c>
      <c r="H1120" s="1" t="s">
        <v>38</v>
      </c>
      <c r="I1120" s="1" t="s">
        <v>50</v>
      </c>
      <c r="J1120" s="1" t="s">
        <v>37</v>
      </c>
      <c r="K1120" s="1" t="s">
        <v>36</v>
      </c>
      <c r="L1120" s="1" t="s">
        <v>75</v>
      </c>
      <c r="M1120" s="1" t="s">
        <v>74</v>
      </c>
      <c r="N1120" s="9">
        <v>2700</v>
      </c>
      <c r="O1120" s="1" t="s">
        <v>4</v>
      </c>
      <c r="P1120" s="8">
        <v>2700</v>
      </c>
      <c r="Q1120" s="8">
        <v>0</v>
      </c>
      <c r="R1120" s="1" t="s">
        <v>33</v>
      </c>
      <c r="S1120" s="7">
        <v>395.89</v>
      </c>
    </row>
    <row r="1121" spans="1:19" x14ac:dyDescent="0.2">
      <c r="A1121" s="1" t="s">
        <v>1204</v>
      </c>
      <c r="B1121" s="1" t="s">
        <v>42</v>
      </c>
      <c r="C1121" s="10">
        <v>45365</v>
      </c>
      <c r="D1121" s="1" t="s">
        <v>1203</v>
      </c>
      <c r="E1121" s="1" t="s">
        <v>1202</v>
      </c>
      <c r="F1121" s="1" t="s">
        <v>1196</v>
      </c>
      <c r="G1121" s="1" t="s">
        <v>39</v>
      </c>
      <c r="H1121" s="1" t="s">
        <v>38</v>
      </c>
      <c r="I1121" s="1" t="s">
        <v>50</v>
      </c>
      <c r="J1121" s="1" t="s">
        <v>37</v>
      </c>
      <c r="K1121" s="1" t="s">
        <v>36</v>
      </c>
      <c r="L1121" s="1" t="s">
        <v>35</v>
      </c>
      <c r="M1121" s="1" t="s">
        <v>34</v>
      </c>
      <c r="N1121" s="9">
        <v>1440</v>
      </c>
      <c r="O1121" s="1" t="s">
        <v>4</v>
      </c>
      <c r="P1121" s="8">
        <v>1440</v>
      </c>
      <c r="Q1121" s="8">
        <v>0</v>
      </c>
      <c r="R1121" s="1" t="s">
        <v>33</v>
      </c>
      <c r="S1121" s="7">
        <v>205.07</v>
      </c>
    </row>
    <row r="1122" spans="1:19" x14ac:dyDescent="0.2">
      <c r="A1122" s="1" t="s">
        <v>1199</v>
      </c>
      <c r="B1122" s="1" t="s">
        <v>15</v>
      </c>
      <c r="C1122" s="10">
        <v>45365</v>
      </c>
      <c r="D1122" s="1" t="s">
        <v>1175</v>
      </c>
      <c r="E1122" s="1" t="s">
        <v>1174</v>
      </c>
      <c r="F1122" s="1" t="s">
        <v>1198</v>
      </c>
      <c r="G1122" s="1" t="s">
        <v>12</v>
      </c>
      <c r="H1122" s="1" t="s">
        <v>11</v>
      </c>
      <c r="I1122" s="1" t="s">
        <v>50</v>
      </c>
      <c r="J1122" s="1" t="s">
        <v>9</v>
      </c>
      <c r="K1122" s="1" t="s">
        <v>30</v>
      </c>
      <c r="L1122" s="1" t="s">
        <v>199</v>
      </c>
      <c r="M1122" s="1" t="s">
        <v>198</v>
      </c>
      <c r="N1122" s="8">
        <v>290.88</v>
      </c>
      <c r="O1122" s="1" t="s">
        <v>2</v>
      </c>
      <c r="P1122" s="8">
        <v>0</v>
      </c>
      <c r="Q1122" s="8">
        <v>290.88</v>
      </c>
      <c r="R1122" s="1" t="s">
        <v>80</v>
      </c>
      <c r="S1122" s="7">
        <v>2976.3</v>
      </c>
    </row>
    <row r="1123" spans="1:19" x14ac:dyDescent="0.2">
      <c r="A1123" s="1" t="s">
        <v>1199</v>
      </c>
      <c r="B1123" s="1" t="s">
        <v>15</v>
      </c>
      <c r="C1123" s="10">
        <v>45365</v>
      </c>
      <c r="D1123" s="1" t="s">
        <v>1175</v>
      </c>
      <c r="E1123" s="1" t="s">
        <v>1174</v>
      </c>
      <c r="F1123" s="1" t="s">
        <v>1198</v>
      </c>
      <c r="G1123" s="1" t="s">
        <v>12</v>
      </c>
      <c r="H1123" s="1" t="s">
        <v>11</v>
      </c>
      <c r="I1123" s="1" t="s">
        <v>50</v>
      </c>
      <c r="J1123" s="1" t="s">
        <v>9</v>
      </c>
      <c r="K1123" s="1" t="s">
        <v>30</v>
      </c>
      <c r="L1123" s="1" t="s">
        <v>1201</v>
      </c>
      <c r="M1123" s="1" t="s">
        <v>1200</v>
      </c>
      <c r="N1123" s="8">
        <v>96.96</v>
      </c>
      <c r="O1123" s="1" t="s">
        <v>2</v>
      </c>
      <c r="P1123" s="8">
        <v>0</v>
      </c>
      <c r="Q1123" s="8">
        <v>96.96</v>
      </c>
      <c r="R1123" s="1" t="s">
        <v>80</v>
      </c>
      <c r="S1123" s="7">
        <v>2976.3</v>
      </c>
    </row>
    <row r="1124" spans="1:19" x14ac:dyDescent="0.2">
      <c r="A1124" s="1" t="s">
        <v>1199</v>
      </c>
      <c r="B1124" s="1" t="s">
        <v>15</v>
      </c>
      <c r="C1124" s="10">
        <v>45365</v>
      </c>
      <c r="D1124" s="1" t="s">
        <v>1175</v>
      </c>
      <c r="E1124" s="1" t="s">
        <v>1174</v>
      </c>
      <c r="F1124" s="1" t="s">
        <v>1198</v>
      </c>
      <c r="G1124" s="1" t="s">
        <v>12</v>
      </c>
      <c r="H1124" s="1" t="s">
        <v>11</v>
      </c>
      <c r="I1124" s="1" t="s">
        <v>50</v>
      </c>
      <c r="J1124" s="1" t="s">
        <v>9</v>
      </c>
      <c r="K1124" s="1" t="s">
        <v>30</v>
      </c>
      <c r="L1124" s="1" t="s">
        <v>32</v>
      </c>
      <c r="M1124" s="1" t="s">
        <v>31</v>
      </c>
      <c r="N1124" s="8">
        <v>484.8</v>
      </c>
      <c r="O1124" s="1" t="s">
        <v>2</v>
      </c>
      <c r="P1124" s="8">
        <v>0</v>
      </c>
      <c r="Q1124" s="8">
        <v>484.8</v>
      </c>
      <c r="R1124" s="1" t="s">
        <v>80</v>
      </c>
      <c r="S1124" s="7">
        <v>2976.3</v>
      </c>
    </row>
    <row r="1125" spans="1:19" x14ac:dyDescent="0.2">
      <c r="A1125" s="1" t="s">
        <v>1197</v>
      </c>
      <c r="B1125" s="1" t="s">
        <v>42</v>
      </c>
      <c r="C1125" s="10">
        <v>45365</v>
      </c>
      <c r="D1125" s="1" t="s">
        <v>1190</v>
      </c>
      <c r="E1125" s="1" t="s">
        <v>1189</v>
      </c>
      <c r="F1125" s="1" t="s">
        <v>1196</v>
      </c>
      <c r="G1125" s="1" t="s">
        <v>39</v>
      </c>
      <c r="H1125" s="1" t="s">
        <v>38</v>
      </c>
      <c r="I1125" s="1" t="s">
        <v>50</v>
      </c>
      <c r="J1125" s="1" t="s">
        <v>37</v>
      </c>
      <c r="K1125" s="1" t="s">
        <v>36</v>
      </c>
      <c r="L1125" s="1" t="s">
        <v>86</v>
      </c>
      <c r="M1125" s="1" t="s">
        <v>85</v>
      </c>
      <c r="N1125" s="9">
        <v>3960</v>
      </c>
      <c r="O1125" s="1" t="s">
        <v>4</v>
      </c>
      <c r="P1125" s="8">
        <v>3960</v>
      </c>
      <c r="Q1125" s="8">
        <v>0</v>
      </c>
      <c r="R1125" s="1" t="s">
        <v>33</v>
      </c>
      <c r="S1125" s="7">
        <v>133.87</v>
      </c>
    </row>
    <row r="1126" spans="1:19" x14ac:dyDescent="0.2">
      <c r="A1126" s="1" t="s">
        <v>1197</v>
      </c>
      <c r="B1126" s="1" t="s">
        <v>42</v>
      </c>
      <c r="C1126" s="10">
        <v>45365</v>
      </c>
      <c r="D1126" s="1" t="s">
        <v>1190</v>
      </c>
      <c r="E1126" s="1" t="s">
        <v>1189</v>
      </c>
      <c r="F1126" s="1" t="s">
        <v>1196</v>
      </c>
      <c r="G1126" s="1" t="s">
        <v>39</v>
      </c>
      <c r="H1126" s="1" t="s">
        <v>38</v>
      </c>
      <c r="I1126" s="1" t="s">
        <v>50</v>
      </c>
      <c r="J1126" s="1" t="s">
        <v>37</v>
      </c>
      <c r="K1126" s="1" t="s">
        <v>36</v>
      </c>
      <c r="L1126" s="1" t="s">
        <v>35</v>
      </c>
      <c r="M1126" s="1" t="s">
        <v>34</v>
      </c>
      <c r="N1126" s="9">
        <v>2880</v>
      </c>
      <c r="O1126" s="1" t="s">
        <v>4</v>
      </c>
      <c r="P1126" s="8">
        <v>2880</v>
      </c>
      <c r="Q1126" s="8">
        <v>0</v>
      </c>
      <c r="R1126" s="1" t="s">
        <v>33</v>
      </c>
      <c r="S1126" s="7">
        <v>159.99</v>
      </c>
    </row>
    <row r="1127" spans="1:19" x14ac:dyDescent="0.2">
      <c r="A1127" s="1" t="s">
        <v>1195</v>
      </c>
      <c r="B1127" s="1" t="s">
        <v>42</v>
      </c>
      <c r="C1127" s="10">
        <v>45365</v>
      </c>
      <c r="D1127" s="1" t="s">
        <v>1190</v>
      </c>
      <c r="E1127" s="1" t="s">
        <v>1189</v>
      </c>
      <c r="F1127" s="1" t="s">
        <v>1194</v>
      </c>
      <c r="G1127" s="1" t="s">
        <v>39</v>
      </c>
      <c r="H1127" s="1" t="s">
        <v>38</v>
      </c>
      <c r="I1127" s="1" t="s">
        <v>50</v>
      </c>
      <c r="J1127" s="1" t="s">
        <v>37</v>
      </c>
      <c r="K1127" s="1" t="s">
        <v>36</v>
      </c>
      <c r="L1127" s="1" t="s">
        <v>86</v>
      </c>
      <c r="M1127" s="1" t="s">
        <v>85</v>
      </c>
      <c r="N1127" s="9">
        <v>3960</v>
      </c>
      <c r="O1127" s="1" t="s">
        <v>4</v>
      </c>
      <c r="P1127" s="8">
        <v>3960</v>
      </c>
      <c r="Q1127" s="8">
        <v>0</v>
      </c>
      <c r="R1127" s="1" t="s">
        <v>33</v>
      </c>
      <c r="S1127" s="7">
        <v>133.87</v>
      </c>
    </row>
    <row r="1128" spans="1:19" x14ac:dyDescent="0.2">
      <c r="A1128" s="1" t="s">
        <v>1195</v>
      </c>
      <c r="B1128" s="1" t="s">
        <v>42</v>
      </c>
      <c r="C1128" s="10">
        <v>45365</v>
      </c>
      <c r="D1128" s="1" t="s">
        <v>1190</v>
      </c>
      <c r="E1128" s="1" t="s">
        <v>1189</v>
      </c>
      <c r="F1128" s="1" t="s">
        <v>1194</v>
      </c>
      <c r="G1128" s="1" t="s">
        <v>39</v>
      </c>
      <c r="H1128" s="1" t="s">
        <v>38</v>
      </c>
      <c r="I1128" s="1" t="s">
        <v>50</v>
      </c>
      <c r="J1128" s="1" t="s">
        <v>37</v>
      </c>
      <c r="K1128" s="1" t="s">
        <v>36</v>
      </c>
      <c r="L1128" s="1" t="s">
        <v>35</v>
      </c>
      <c r="M1128" s="1" t="s">
        <v>34</v>
      </c>
      <c r="N1128" s="9">
        <v>2880</v>
      </c>
      <c r="O1128" s="1" t="s">
        <v>4</v>
      </c>
      <c r="P1128" s="8">
        <v>2880</v>
      </c>
      <c r="Q1128" s="8">
        <v>0</v>
      </c>
      <c r="R1128" s="1" t="s">
        <v>33</v>
      </c>
      <c r="S1128" s="7">
        <v>159.99</v>
      </c>
    </row>
    <row r="1129" spans="1:19" x14ac:dyDescent="0.2">
      <c r="A1129" s="1" t="s">
        <v>1193</v>
      </c>
      <c r="B1129" s="1" t="s">
        <v>42</v>
      </c>
      <c r="C1129" s="10">
        <v>45365</v>
      </c>
      <c r="D1129" s="1" t="s">
        <v>1190</v>
      </c>
      <c r="E1129" s="1" t="s">
        <v>1189</v>
      </c>
      <c r="F1129" s="1" t="s">
        <v>768</v>
      </c>
      <c r="G1129" s="1" t="s">
        <v>39</v>
      </c>
      <c r="H1129" s="1" t="s">
        <v>38</v>
      </c>
      <c r="I1129" s="1" t="s">
        <v>50</v>
      </c>
      <c r="J1129" s="1" t="s">
        <v>37</v>
      </c>
      <c r="K1129" s="1" t="s">
        <v>36</v>
      </c>
      <c r="L1129" s="1" t="s">
        <v>86</v>
      </c>
      <c r="M1129" s="1" t="s">
        <v>85</v>
      </c>
      <c r="N1129" s="9">
        <v>3960</v>
      </c>
      <c r="O1129" s="1" t="s">
        <v>4</v>
      </c>
      <c r="P1129" s="8">
        <v>3960</v>
      </c>
      <c r="Q1129" s="8">
        <v>0</v>
      </c>
      <c r="R1129" s="1" t="s">
        <v>33</v>
      </c>
      <c r="S1129" s="7">
        <v>133.87</v>
      </c>
    </row>
    <row r="1130" spans="1:19" x14ac:dyDescent="0.2">
      <c r="A1130" s="1" t="s">
        <v>1193</v>
      </c>
      <c r="B1130" s="1" t="s">
        <v>42</v>
      </c>
      <c r="C1130" s="10">
        <v>45365</v>
      </c>
      <c r="D1130" s="1" t="s">
        <v>1190</v>
      </c>
      <c r="E1130" s="1" t="s">
        <v>1189</v>
      </c>
      <c r="F1130" s="1" t="s">
        <v>768</v>
      </c>
      <c r="G1130" s="1" t="s">
        <v>39</v>
      </c>
      <c r="H1130" s="1" t="s">
        <v>38</v>
      </c>
      <c r="I1130" s="1" t="s">
        <v>50</v>
      </c>
      <c r="J1130" s="1" t="s">
        <v>37</v>
      </c>
      <c r="K1130" s="1" t="s">
        <v>36</v>
      </c>
      <c r="L1130" s="1" t="s">
        <v>35</v>
      </c>
      <c r="M1130" s="1" t="s">
        <v>34</v>
      </c>
      <c r="N1130" s="9">
        <v>2880</v>
      </c>
      <c r="O1130" s="1" t="s">
        <v>4</v>
      </c>
      <c r="P1130" s="8">
        <v>2880</v>
      </c>
      <c r="Q1130" s="8">
        <v>0</v>
      </c>
      <c r="R1130" s="1" t="s">
        <v>33</v>
      </c>
      <c r="S1130" s="7">
        <v>159.99</v>
      </c>
    </row>
    <row r="1131" spans="1:19" x14ac:dyDescent="0.2">
      <c r="A1131" s="1" t="s">
        <v>1192</v>
      </c>
      <c r="B1131" s="1" t="s">
        <v>42</v>
      </c>
      <c r="C1131" s="10">
        <v>45365</v>
      </c>
      <c r="D1131" s="1" t="s">
        <v>1190</v>
      </c>
      <c r="E1131" s="1" t="s">
        <v>1189</v>
      </c>
      <c r="F1131" s="1" t="s">
        <v>315</v>
      </c>
      <c r="G1131" s="1" t="s">
        <v>39</v>
      </c>
      <c r="H1131" s="1" t="s">
        <v>38</v>
      </c>
      <c r="I1131" s="1" t="s">
        <v>0</v>
      </c>
      <c r="J1131" s="1" t="s">
        <v>37</v>
      </c>
      <c r="K1131" s="1" t="s">
        <v>36</v>
      </c>
      <c r="L1131" s="1" t="s">
        <v>86</v>
      </c>
      <c r="M1131" s="1" t="s">
        <v>85</v>
      </c>
      <c r="N1131" s="9">
        <v>3960</v>
      </c>
      <c r="O1131" s="1" t="s">
        <v>4</v>
      </c>
      <c r="P1131" s="8">
        <v>3960</v>
      </c>
      <c r="Q1131" s="8">
        <v>0</v>
      </c>
      <c r="R1131" s="1" t="s">
        <v>33</v>
      </c>
      <c r="S1131" s="7">
        <v>133.87</v>
      </c>
    </row>
    <row r="1132" spans="1:19" x14ac:dyDescent="0.2">
      <c r="A1132" s="1" t="s">
        <v>1192</v>
      </c>
      <c r="B1132" s="1" t="s">
        <v>42</v>
      </c>
      <c r="C1132" s="10">
        <v>45365</v>
      </c>
      <c r="D1132" s="1" t="s">
        <v>1190</v>
      </c>
      <c r="E1132" s="1" t="s">
        <v>1189</v>
      </c>
      <c r="F1132" s="1" t="s">
        <v>315</v>
      </c>
      <c r="G1132" s="1" t="s">
        <v>39</v>
      </c>
      <c r="H1132" s="1" t="s">
        <v>38</v>
      </c>
      <c r="I1132" s="1" t="s">
        <v>0</v>
      </c>
      <c r="J1132" s="1" t="s">
        <v>37</v>
      </c>
      <c r="K1132" s="1" t="s">
        <v>36</v>
      </c>
      <c r="L1132" s="1" t="s">
        <v>35</v>
      </c>
      <c r="M1132" s="1" t="s">
        <v>34</v>
      </c>
      <c r="N1132" s="9">
        <v>2880</v>
      </c>
      <c r="O1132" s="1" t="s">
        <v>4</v>
      </c>
      <c r="P1132" s="8">
        <v>2880</v>
      </c>
      <c r="Q1132" s="8">
        <v>0</v>
      </c>
      <c r="R1132" s="1" t="s">
        <v>33</v>
      </c>
      <c r="S1132" s="7">
        <v>159.99</v>
      </c>
    </row>
    <row r="1133" spans="1:19" x14ac:dyDescent="0.2">
      <c r="A1133" s="1" t="s">
        <v>1191</v>
      </c>
      <c r="B1133" s="1" t="s">
        <v>42</v>
      </c>
      <c r="C1133" s="10">
        <v>45365</v>
      </c>
      <c r="D1133" s="1" t="s">
        <v>1190</v>
      </c>
      <c r="E1133" s="1" t="s">
        <v>1189</v>
      </c>
      <c r="F1133" s="1" t="s">
        <v>359</v>
      </c>
      <c r="G1133" s="1" t="s">
        <v>39</v>
      </c>
      <c r="H1133" s="1" t="s">
        <v>38</v>
      </c>
      <c r="I1133" s="1" t="s">
        <v>50</v>
      </c>
      <c r="J1133" s="1" t="s">
        <v>37</v>
      </c>
      <c r="K1133" s="1" t="s">
        <v>36</v>
      </c>
      <c r="L1133" s="1" t="s">
        <v>35</v>
      </c>
      <c r="M1133" s="1" t="s">
        <v>34</v>
      </c>
      <c r="N1133" s="9">
        <v>2880</v>
      </c>
      <c r="O1133" s="1" t="s">
        <v>4</v>
      </c>
      <c r="P1133" s="8">
        <v>2880</v>
      </c>
      <c r="Q1133" s="8">
        <v>0</v>
      </c>
      <c r="R1133" s="1" t="s">
        <v>33</v>
      </c>
      <c r="S1133" s="7">
        <v>159.99</v>
      </c>
    </row>
    <row r="1134" spans="1:19" x14ac:dyDescent="0.2">
      <c r="A1134" s="1" t="s">
        <v>1191</v>
      </c>
      <c r="B1134" s="1" t="s">
        <v>42</v>
      </c>
      <c r="C1134" s="10">
        <v>45365</v>
      </c>
      <c r="D1134" s="1" t="s">
        <v>1190</v>
      </c>
      <c r="E1134" s="1" t="s">
        <v>1189</v>
      </c>
      <c r="F1134" s="1" t="s">
        <v>359</v>
      </c>
      <c r="G1134" s="1" t="s">
        <v>39</v>
      </c>
      <c r="H1134" s="1" t="s">
        <v>38</v>
      </c>
      <c r="I1134" s="1" t="s">
        <v>50</v>
      </c>
      <c r="J1134" s="1" t="s">
        <v>37</v>
      </c>
      <c r="K1134" s="1" t="s">
        <v>36</v>
      </c>
      <c r="L1134" s="1" t="s">
        <v>86</v>
      </c>
      <c r="M1134" s="1" t="s">
        <v>85</v>
      </c>
      <c r="N1134" s="9">
        <v>3960</v>
      </c>
      <c r="O1134" s="1" t="s">
        <v>4</v>
      </c>
      <c r="P1134" s="8">
        <v>3960</v>
      </c>
      <c r="Q1134" s="8">
        <v>0</v>
      </c>
      <c r="R1134" s="1" t="s">
        <v>33</v>
      </c>
      <c r="S1134" s="7">
        <v>133.87</v>
      </c>
    </row>
    <row r="1135" spans="1:19" x14ac:dyDescent="0.2">
      <c r="A1135" s="1" t="s">
        <v>1188</v>
      </c>
      <c r="B1135" s="1" t="s">
        <v>15</v>
      </c>
      <c r="C1135" s="10">
        <v>45365</v>
      </c>
      <c r="D1135" s="1" t="s">
        <v>1175</v>
      </c>
      <c r="E1135" s="1" t="s">
        <v>1174</v>
      </c>
      <c r="F1135" s="1" t="s">
        <v>1187</v>
      </c>
      <c r="G1135" s="1" t="s">
        <v>12</v>
      </c>
      <c r="H1135" s="1" t="s">
        <v>11</v>
      </c>
      <c r="I1135" s="1" t="s">
        <v>50</v>
      </c>
      <c r="J1135" s="1" t="s">
        <v>9</v>
      </c>
      <c r="K1135" s="1" t="s">
        <v>30</v>
      </c>
      <c r="L1135" s="1" t="s">
        <v>302</v>
      </c>
      <c r="M1135" s="1" t="s">
        <v>301</v>
      </c>
      <c r="N1135" s="8">
        <v>484.8</v>
      </c>
      <c r="O1135" s="1" t="s">
        <v>2</v>
      </c>
      <c r="P1135" s="8">
        <v>0</v>
      </c>
      <c r="Q1135" s="8">
        <v>484.8</v>
      </c>
      <c r="R1135" s="1" t="s">
        <v>80</v>
      </c>
      <c r="S1135" s="7">
        <v>2976.3</v>
      </c>
    </row>
    <row r="1136" spans="1:19" x14ac:dyDescent="0.2">
      <c r="A1136" s="1" t="s">
        <v>1186</v>
      </c>
      <c r="B1136" s="1" t="s">
        <v>15</v>
      </c>
      <c r="C1136" s="10">
        <v>45365</v>
      </c>
      <c r="D1136" s="1" t="s">
        <v>1175</v>
      </c>
      <c r="E1136" s="1" t="s">
        <v>1174</v>
      </c>
      <c r="F1136" s="1" t="s">
        <v>1185</v>
      </c>
      <c r="G1136" s="1" t="s">
        <v>12</v>
      </c>
      <c r="H1136" s="1" t="s">
        <v>11</v>
      </c>
      <c r="I1136" s="1" t="s">
        <v>50</v>
      </c>
      <c r="J1136" s="1" t="s">
        <v>9</v>
      </c>
      <c r="K1136" s="1" t="s">
        <v>30</v>
      </c>
      <c r="L1136" s="1" t="s">
        <v>199</v>
      </c>
      <c r="M1136" s="1" t="s">
        <v>198</v>
      </c>
      <c r="N1136" s="8">
        <v>290.88</v>
      </c>
      <c r="O1136" s="1" t="s">
        <v>2</v>
      </c>
      <c r="P1136" s="8">
        <v>0</v>
      </c>
      <c r="Q1136" s="8">
        <v>290.88</v>
      </c>
      <c r="R1136" s="1" t="s">
        <v>80</v>
      </c>
      <c r="S1136" s="7">
        <v>2976.3</v>
      </c>
    </row>
    <row r="1137" spans="1:19" x14ac:dyDescent="0.2">
      <c r="A1137" s="1" t="s">
        <v>1186</v>
      </c>
      <c r="B1137" s="1" t="s">
        <v>15</v>
      </c>
      <c r="C1137" s="10">
        <v>45365</v>
      </c>
      <c r="D1137" s="1" t="s">
        <v>1175</v>
      </c>
      <c r="E1137" s="1" t="s">
        <v>1174</v>
      </c>
      <c r="F1137" s="1" t="s">
        <v>1185</v>
      </c>
      <c r="G1137" s="1" t="s">
        <v>12</v>
      </c>
      <c r="H1137" s="1" t="s">
        <v>11</v>
      </c>
      <c r="I1137" s="1" t="s">
        <v>50</v>
      </c>
      <c r="J1137" s="1" t="s">
        <v>9</v>
      </c>
      <c r="K1137" s="1" t="s">
        <v>30</v>
      </c>
      <c r="L1137" s="1" t="s">
        <v>810</v>
      </c>
      <c r="M1137" s="1" t="s">
        <v>809</v>
      </c>
      <c r="N1137" s="8">
        <v>484.8</v>
      </c>
      <c r="O1137" s="1" t="s">
        <v>2</v>
      </c>
      <c r="P1137" s="8">
        <v>0</v>
      </c>
      <c r="Q1137" s="8">
        <v>484.8</v>
      </c>
      <c r="R1137" s="1" t="s">
        <v>80</v>
      </c>
      <c r="S1137" s="7">
        <v>2976.3</v>
      </c>
    </row>
    <row r="1138" spans="1:19" x14ac:dyDescent="0.2">
      <c r="A1138" s="1" t="s">
        <v>1184</v>
      </c>
      <c r="B1138" s="1" t="s">
        <v>42</v>
      </c>
      <c r="C1138" s="10">
        <v>45365</v>
      </c>
      <c r="D1138" s="1" t="s">
        <v>135</v>
      </c>
      <c r="E1138" s="1" t="s">
        <v>134</v>
      </c>
      <c r="F1138" s="1" t="s">
        <v>1183</v>
      </c>
      <c r="G1138" s="1" t="s">
        <v>39</v>
      </c>
      <c r="H1138" s="1" t="s">
        <v>38</v>
      </c>
      <c r="I1138" s="1" t="s">
        <v>50</v>
      </c>
      <c r="J1138" s="1" t="s">
        <v>17</v>
      </c>
      <c r="K1138" s="1" t="s">
        <v>49</v>
      </c>
      <c r="L1138" s="1" t="s">
        <v>48</v>
      </c>
      <c r="M1138" s="1" t="s">
        <v>47</v>
      </c>
      <c r="N1138" s="9">
        <v>6336</v>
      </c>
      <c r="O1138" s="1" t="s">
        <v>4</v>
      </c>
      <c r="P1138" s="8">
        <v>6336</v>
      </c>
      <c r="Q1138" s="8">
        <v>0</v>
      </c>
      <c r="R1138" s="1" t="s">
        <v>33</v>
      </c>
      <c r="S1138" s="7">
        <v>167.56</v>
      </c>
    </row>
    <row r="1139" spans="1:19" x14ac:dyDescent="0.2">
      <c r="A1139" s="1" t="s">
        <v>1182</v>
      </c>
      <c r="B1139" s="1" t="s">
        <v>15</v>
      </c>
      <c r="C1139" s="10">
        <v>45365</v>
      </c>
      <c r="D1139" s="1" t="s">
        <v>1175</v>
      </c>
      <c r="E1139" s="1" t="s">
        <v>1174</v>
      </c>
      <c r="F1139" s="1" t="s">
        <v>1181</v>
      </c>
      <c r="G1139" s="1" t="s">
        <v>12</v>
      </c>
      <c r="H1139" s="1" t="s">
        <v>11</v>
      </c>
      <c r="I1139" s="1" t="s">
        <v>50</v>
      </c>
      <c r="J1139" s="1" t="s">
        <v>9</v>
      </c>
      <c r="K1139" s="1" t="s">
        <v>30</v>
      </c>
      <c r="L1139" s="1" t="s">
        <v>118</v>
      </c>
      <c r="M1139" s="1" t="s">
        <v>117</v>
      </c>
      <c r="N1139" s="8">
        <v>290.88</v>
      </c>
      <c r="O1139" s="1" t="s">
        <v>2</v>
      </c>
      <c r="P1139" s="8">
        <v>0</v>
      </c>
      <c r="Q1139" s="8">
        <v>290.88</v>
      </c>
      <c r="R1139" s="1" t="s">
        <v>80</v>
      </c>
      <c r="S1139" s="7">
        <v>2976.3</v>
      </c>
    </row>
    <row r="1140" spans="1:19" x14ac:dyDescent="0.2">
      <c r="A1140" s="1" t="s">
        <v>1180</v>
      </c>
      <c r="B1140" s="1" t="s">
        <v>15</v>
      </c>
      <c r="C1140" s="10">
        <v>45365</v>
      </c>
      <c r="D1140" s="1" t="s">
        <v>1175</v>
      </c>
      <c r="E1140" s="1" t="s">
        <v>1174</v>
      </c>
      <c r="F1140" s="1" t="s">
        <v>1179</v>
      </c>
      <c r="G1140" s="1" t="s">
        <v>12</v>
      </c>
      <c r="H1140" s="1" t="s">
        <v>11</v>
      </c>
      <c r="I1140" s="1" t="s">
        <v>50</v>
      </c>
      <c r="J1140" s="1" t="s">
        <v>9</v>
      </c>
      <c r="K1140" s="1" t="s">
        <v>30</v>
      </c>
      <c r="L1140" s="1" t="s">
        <v>1178</v>
      </c>
      <c r="M1140" s="1" t="s">
        <v>1177</v>
      </c>
      <c r="N1140" s="8">
        <v>290.88</v>
      </c>
      <c r="O1140" s="1" t="s">
        <v>2</v>
      </c>
      <c r="P1140" s="8">
        <v>0</v>
      </c>
      <c r="Q1140" s="8">
        <v>290.88</v>
      </c>
      <c r="R1140" s="1" t="s">
        <v>80</v>
      </c>
      <c r="S1140" s="7">
        <v>2976.3</v>
      </c>
    </row>
    <row r="1141" spans="1:19" x14ac:dyDescent="0.2">
      <c r="A1141" s="1" t="s">
        <v>1176</v>
      </c>
      <c r="B1141" s="1" t="s">
        <v>15</v>
      </c>
      <c r="C1141" s="10">
        <v>45365</v>
      </c>
      <c r="D1141" s="1" t="s">
        <v>1175</v>
      </c>
      <c r="E1141" s="1" t="s">
        <v>1174</v>
      </c>
      <c r="F1141" s="1" t="s">
        <v>1173</v>
      </c>
      <c r="G1141" s="1" t="s">
        <v>12</v>
      </c>
      <c r="H1141" s="1" t="s">
        <v>11</v>
      </c>
      <c r="I1141" s="1" t="s">
        <v>50</v>
      </c>
      <c r="J1141" s="1" t="s">
        <v>9</v>
      </c>
      <c r="K1141" s="1" t="s">
        <v>30</v>
      </c>
      <c r="L1141" s="1" t="s">
        <v>65</v>
      </c>
      <c r="M1141" s="1" t="s">
        <v>64</v>
      </c>
      <c r="N1141" s="8">
        <v>96.96</v>
      </c>
      <c r="O1141" s="1" t="s">
        <v>2</v>
      </c>
      <c r="P1141" s="8">
        <v>0</v>
      </c>
      <c r="Q1141" s="8">
        <v>96.96</v>
      </c>
      <c r="R1141" s="1" t="s">
        <v>80</v>
      </c>
      <c r="S1141" s="7">
        <v>2976.3</v>
      </c>
    </row>
    <row r="1142" spans="1:19" x14ac:dyDescent="0.2">
      <c r="A1142" s="1" t="s">
        <v>1172</v>
      </c>
      <c r="B1142" s="1" t="s">
        <v>15</v>
      </c>
      <c r="C1142" s="10">
        <v>45365</v>
      </c>
      <c r="D1142" s="1" t="s">
        <v>687</v>
      </c>
      <c r="E1142" s="1" t="s">
        <v>686</v>
      </c>
      <c r="F1142" s="1" t="s">
        <v>1171</v>
      </c>
      <c r="G1142" s="1" t="s">
        <v>12</v>
      </c>
      <c r="H1142" s="1" t="s">
        <v>11</v>
      </c>
      <c r="I1142" s="1" t="s">
        <v>50</v>
      </c>
      <c r="J1142" s="1" t="s">
        <v>17</v>
      </c>
      <c r="K1142" s="1" t="s">
        <v>16</v>
      </c>
      <c r="L1142" s="1" t="s">
        <v>1067</v>
      </c>
      <c r="M1142" s="1" t="s">
        <v>1066</v>
      </c>
      <c r="N1142" s="8">
        <v>52.2</v>
      </c>
      <c r="O1142" s="1" t="s">
        <v>2</v>
      </c>
      <c r="P1142" s="8">
        <v>0</v>
      </c>
      <c r="Q1142" s="8">
        <v>52.2</v>
      </c>
      <c r="R1142" s="1" t="s">
        <v>43</v>
      </c>
      <c r="S1142" s="7">
        <v>11677.7</v>
      </c>
    </row>
    <row r="1143" spans="1:19" x14ac:dyDescent="0.2">
      <c r="A1143" s="1" t="s">
        <v>1170</v>
      </c>
      <c r="B1143" s="1" t="s">
        <v>42</v>
      </c>
      <c r="C1143" s="10">
        <v>45365</v>
      </c>
      <c r="D1143" s="1" t="s">
        <v>135</v>
      </c>
      <c r="E1143" s="1" t="s">
        <v>134</v>
      </c>
      <c r="F1143" s="1" t="s">
        <v>1169</v>
      </c>
      <c r="G1143" s="1" t="s">
        <v>39</v>
      </c>
      <c r="H1143" s="1" t="s">
        <v>38</v>
      </c>
      <c r="I1143" s="1" t="s">
        <v>50</v>
      </c>
      <c r="J1143" s="1" t="s">
        <v>17</v>
      </c>
      <c r="K1143" s="1" t="s">
        <v>49</v>
      </c>
      <c r="L1143" s="1" t="s">
        <v>57</v>
      </c>
      <c r="M1143" s="1" t="s">
        <v>56</v>
      </c>
      <c r="N1143" s="9">
        <v>3780</v>
      </c>
      <c r="O1143" s="1" t="s">
        <v>4</v>
      </c>
      <c r="P1143" s="8">
        <v>3780</v>
      </c>
      <c r="Q1143" s="8">
        <v>0</v>
      </c>
      <c r="R1143" s="1" t="s">
        <v>33</v>
      </c>
      <c r="S1143" s="7">
        <v>226.95</v>
      </c>
    </row>
    <row r="1144" spans="1:19" x14ac:dyDescent="0.2">
      <c r="A1144" s="1" t="s">
        <v>1170</v>
      </c>
      <c r="B1144" s="1" t="s">
        <v>42</v>
      </c>
      <c r="C1144" s="10">
        <v>45365</v>
      </c>
      <c r="D1144" s="1" t="s">
        <v>135</v>
      </c>
      <c r="E1144" s="1" t="s">
        <v>134</v>
      </c>
      <c r="F1144" s="1" t="s">
        <v>1169</v>
      </c>
      <c r="G1144" s="1" t="s">
        <v>39</v>
      </c>
      <c r="H1144" s="1" t="s">
        <v>38</v>
      </c>
      <c r="I1144" s="1" t="s">
        <v>50</v>
      </c>
      <c r="J1144" s="1" t="s">
        <v>17</v>
      </c>
      <c r="K1144" s="1" t="s">
        <v>49</v>
      </c>
      <c r="L1144" s="1" t="s">
        <v>48</v>
      </c>
      <c r="M1144" s="1" t="s">
        <v>47</v>
      </c>
      <c r="N1144" s="9">
        <v>864</v>
      </c>
      <c r="O1144" s="1" t="s">
        <v>4</v>
      </c>
      <c r="P1144" s="8">
        <v>864</v>
      </c>
      <c r="Q1144" s="8">
        <v>0</v>
      </c>
      <c r="R1144" s="1" t="s">
        <v>33</v>
      </c>
      <c r="S1144" s="7">
        <v>167.56</v>
      </c>
    </row>
    <row r="1145" spans="1:19" x14ac:dyDescent="0.2">
      <c r="A1145" s="1" t="s">
        <v>1168</v>
      </c>
      <c r="B1145" s="1" t="s">
        <v>15</v>
      </c>
      <c r="C1145" s="10">
        <v>45365</v>
      </c>
      <c r="D1145" s="1" t="s">
        <v>646</v>
      </c>
      <c r="E1145" s="1" t="s">
        <v>645</v>
      </c>
      <c r="F1145" s="1" t="s">
        <v>1135</v>
      </c>
      <c r="G1145" s="1" t="s">
        <v>12</v>
      </c>
      <c r="H1145" s="1" t="s">
        <v>11</v>
      </c>
      <c r="I1145" s="1" t="s">
        <v>10</v>
      </c>
      <c r="J1145" s="1" t="s">
        <v>17</v>
      </c>
      <c r="K1145" s="1" t="s">
        <v>16</v>
      </c>
      <c r="L1145" s="1" t="s">
        <v>1037</v>
      </c>
      <c r="M1145" s="1" t="s">
        <v>1036</v>
      </c>
      <c r="N1145" s="8">
        <v>680.4</v>
      </c>
      <c r="O1145" s="1" t="s">
        <v>2</v>
      </c>
      <c r="P1145" s="8">
        <v>0</v>
      </c>
      <c r="Q1145" s="8">
        <v>680.4</v>
      </c>
      <c r="R1145" s="1" t="s">
        <v>46</v>
      </c>
      <c r="S1145" s="7">
        <v>22533.919999999998</v>
      </c>
    </row>
    <row r="1146" spans="1:19" x14ac:dyDescent="0.2">
      <c r="A1146" s="1" t="s">
        <v>1168</v>
      </c>
      <c r="B1146" s="1" t="s">
        <v>15</v>
      </c>
      <c r="C1146" s="10">
        <v>45365</v>
      </c>
      <c r="D1146" s="1" t="s">
        <v>646</v>
      </c>
      <c r="E1146" s="1" t="s">
        <v>645</v>
      </c>
      <c r="F1146" s="1" t="s">
        <v>1135</v>
      </c>
      <c r="G1146" s="1" t="s">
        <v>12</v>
      </c>
      <c r="H1146" s="1" t="s">
        <v>11</v>
      </c>
      <c r="I1146" s="1" t="s">
        <v>10</v>
      </c>
      <c r="J1146" s="1" t="s">
        <v>17</v>
      </c>
      <c r="K1146" s="1" t="s">
        <v>16</v>
      </c>
      <c r="L1146" s="1" t="s">
        <v>897</v>
      </c>
      <c r="M1146" s="1" t="s">
        <v>896</v>
      </c>
      <c r="N1146" s="8">
        <v>730.8</v>
      </c>
      <c r="O1146" s="1" t="s">
        <v>2</v>
      </c>
      <c r="P1146" s="8">
        <v>0</v>
      </c>
      <c r="Q1146" s="8">
        <v>730.8</v>
      </c>
      <c r="R1146" s="1" t="s">
        <v>46</v>
      </c>
      <c r="S1146" s="7">
        <v>11119.11</v>
      </c>
    </row>
    <row r="1147" spans="1:19" x14ac:dyDescent="0.2">
      <c r="A1147" s="1" t="s">
        <v>1167</v>
      </c>
      <c r="B1147" s="1" t="s">
        <v>15</v>
      </c>
      <c r="C1147" s="10">
        <v>45365</v>
      </c>
      <c r="D1147" s="1" t="s">
        <v>92</v>
      </c>
      <c r="E1147" s="1" t="s">
        <v>91</v>
      </c>
      <c r="F1147" s="1" t="s">
        <v>1095</v>
      </c>
      <c r="G1147" s="1" t="s">
        <v>39</v>
      </c>
      <c r="H1147" s="1" t="s">
        <v>38</v>
      </c>
      <c r="I1147" s="1" t="s">
        <v>50</v>
      </c>
      <c r="J1147" s="1" t="s">
        <v>17</v>
      </c>
      <c r="K1147" s="1" t="s">
        <v>49</v>
      </c>
      <c r="L1147" s="1" t="s">
        <v>55</v>
      </c>
      <c r="M1147" s="1" t="s">
        <v>54</v>
      </c>
      <c r="N1147" s="9">
        <v>1188</v>
      </c>
      <c r="O1147" s="1" t="s">
        <v>4</v>
      </c>
      <c r="P1147" s="8">
        <v>1188</v>
      </c>
      <c r="Q1147" s="8">
        <v>0</v>
      </c>
      <c r="R1147" s="1" t="s">
        <v>46</v>
      </c>
      <c r="S1147" s="7">
        <v>189.61</v>
      </c>
    </row>
    <row r="1148" spans="1:19" x14ac:dyDescent="0.2">
      <c r="A1148" s="1" t="s">
        <v>1167</v>
      </c>
      <c r="B1148" s="1" t="s">
        <v>15</v>
      </c>
      <c r="C1148" s="10">
        <v>45365</v>
      </c>
      <c r="D1148" s="1" t="s">
        <v>92</v>
      </c>
      <c r="E1148" s="1" t="s">
        <v>91</v>
      </c>
      <c r="F1148" s="1" t="s">
        <v>1095</v>
      </c>
      <c r="G1148" s="1" t="s">
        <v>39</v>
      </c>
      <c r="H1148" s="1" t="s">
        <v>38</v>
      </c>
      <c r="I1148" s="1" t="s">
        <v>50</v>
      </c>
      <c r="J1148" s="1" t="s">
        <v>17</v>
      </c>
      <c r="K1148" s="1" t="s">
        <v>49</v>
      </c>
      <c r="L1148" s="1" t="s">
        <v>48</v>
      </c>
      <c r="M1148" s="1" t="s">
        <v>47</v>
      </c>
      <c r="N1148" s="9">
        <v>2016</v>
      </c>
      <c r="O1148" s="1" t="s">
        <v>4</v>
      </c>
      <c r="P1148" s="8">
        <v>2016</v>
      </c>
      <c r="Q1148" s="8">
        <v>0</v>
      </c>
      <c r="R1148" s="1" t="s">
        <v>46</v>
      </c>
      <c r="S1148" s="7">
        <v>241.77</v>
      </c>
    </row>
    <row r="1149" spans="1:19" x14ac:dyDescent="0.2">
      <c r="A1149" s="1" t="s">
        <v>1167</v>
      </c>
      <c r="B1149" s="1" t="s">
        <v>15</v>
      </c>
      <c r="C1149" s="10">
        <v>45365</v>
      </c>
      <c r="D1149" s="1" t="s">
        <v>92</v>
      </c>
      <c r="E1149" s="1" t="s">
        <v>91</v>
      </c>
      <c r="F1149" s="1" t="s">
        <v>1095</v>
      </c>
      <c r="G1149" s="1" t="s">
        <v>39</v>
      </c>
      <c r="H1149" s="1" t="s">
        <v>38</v>
      </c>
      <c r="I1149" s="1" t="s">
        <v>50</v>
      </c>
      <c r="J1149" s="1" t="s">
        <v>17</v>
      </c>
      <c r="K1149" s="1" t="s">
        <v>49</v>
      </c>
      <c r="L1149" s="1" t="s">
        <v>57</v>
      </c>
      <c r="M1149" s="1" t="s">
        <v>56</v>
      </c>
      <c r="N1149" s="9">
        <v>2700</v>
      </c>
      <c r="O1149" s="1" t="s">
        <v>4</v>
      </c>
      <c r="P1149" s="8">
        <v>2700</v>
      </c>
      <c r="Q1149" s="8">
        <v>0</v>
      </c>
      <c r="R1149" s="1" t="s">
        <v>46</v>
      </c>
      <c r="S1149" s="7">
        <v>327.45</v>
      </c>
    </row>
    <row r="1150" spans="1:19" x14ac:dyDescent="0.2">
      <c r="A1150" s="1" t="s">
        <v>1166</v>
      </c>
      <c r="B1150" s="1" t="s">
        <v>15</v>
      </c>
      <c r="C1150" s="10">
        <v>45365</v>
      </c>
      <c r="D1150" s="1" t="s">
        <v>92</v>
      </c>
      <c r="E1150" s="1" t="s">
        <v>91</v>
      </c>
      <c r="F1150" s="1" t="s">
        <v>1095</v>
      </c>
      <c r="G1150" s="1" t="s">
        <v>39</v>
      </c>
      <c r="H1150" s="1" t="s">
        <v>38</v>
      </c>
      <c r="I1150" s="1" t="s">
        <v>50</v>
      </c>
      <c r="J1150" s="1" t="s">
        <v>17</v>
      </c>
      <c r="K1150" s="1" t="s">
        <v>49</v>
      </c>
      <c r="L1150" s="1" t="s">
        <v>57</v>
      </c>
      <c r="M1150" s="1" t="s">
        <v>56</v>
      </c>
      <c r="N1150" s="9">
        <v>1800</v>
      </c>
      <c r="O1150" s="1" t="s">
        <v>4</v>
      </c>
      <c r="P1150" s="8">
        <v>1800</v>
      </c>
      <c r="Q1150" s="8">
        <v>0</v>
      </c>
      <c r="R1150" s="1" t="s">
        <v>46</v>
      </c>
      <c r="S1150" s="7">
        <v>327.45</v>
      </c>
    </row>
    <row r="1151" spans="1:19" x14ac:dyDescent="0.2">
      <c r="A1151" s="1" t="s">
        <v>1166</v>
      </c>
      <c r="B1151" s="1" t="s">
        <v>15</v>
      </c>
      <c r="C1151" s="10">
        <v>45365</v>
      </c>
      <c r="D1151" s="1" t="s">
        <v>92</v>
      </c>
      <c r="E1151" s="1" t="s">
        <v>91</v>
      </c>
      <c r="F1151" s="1" t="s">
        <v>1095</v>
      </c>
      <c r="G1151" s="1" t="s">
        <v>39</v>
      </c>
      <c r="H1151" s="1" t="s">
        <v>38</v>
      </c>
      <c r="I1151" s="1" t="s">
        <v>50</v>
      </c>
      <c r="J1151" s="1" t="s">
        <v>17</v>
      </c>
      <c r="K1151" s="1" t="s">
        <v>49</v>
      </c>
      <c r="L1151" s="1" t="s">
        <v>48</v>
      </c>
      <c r="M1151" s="1" t="s">
        <v>47</v>
      </c>
      <c r="N1151" s="9">
        <v>4320</v>
      </c>
      <c r="O1151" s="1" t="s">
        <v>4</v>
      </c>
      <c r="P1151" s="8">
        <v>4320</v>
      </c>
      <c r="Q1151" s="8">
        <v>0</v>
      </c>
      <c r="R1151" s="1" t="s">
        <v>46</v>
      </c>
      <c r="S1151" s="7">
        <v>241.77</v>
      </c>
    </row>
    <row r="1152" spans="1:19" x14ac:dyDescent="0.2">
      <c r="A1152" s="1" t="s">
        <v>1165</v>
      </c>
      <c r="B1152" s="1" t="s">
        <v>15</v>
      </c>
      <c r="C1152" s="10">
        <v>45365</v>
      </c>
      <c r="D1152" s="1" t="s">
        <v>1164</v>
      </c>
      <c r="E1152" s="1" t="s">
        <v>1163</v>
      </c>
      <c r="F1152" s="1" t="s">
        <v>1095</v>
      </c>
      <c r="G1152" s="1" t="s">
        <v>39</v>
      </c>
      <c r="H1152" s="1" t="s">
        <v>38</v>
      </c>
      <c r="I1152" s="1" t="s">
        <v>50</v>
      </c>
      <c r="J1152" s="1" t="s">
        <v>17</v>
      </c>
      <c r="K1152" s="1" t="s">
        <v>49</v>
      </c>
      <c r="L1152" s="1" t="s">
        <v>133</v>
      </c>
      <c r="M1152" s="1" t="s">
        <v>132</v>
      </c>
      <c r="N1152" s="9">
        <v>6912</v>
      </c>
      <c r="O1152" s="1" t="s">
        <v>4</v>
      </c>
      <c r="P1152" s="8">
        <v>6912</v>
      </c>
      <c r="Q1152" s="8">
        <v>0</v>
      </c>
      <c r="R1152" s="1" t="s">
        <v>46</v>
      </c>
      <c r="S1152" s="7">
        <v>331.21</v>
      </c>
    </row>
    <row r="1153" spans="1:19" x14ac:dyDescent="0.2">
      <c r="A1153" s="1" t="s">
        <v>1162</v>
      </c>
      <c r="B1153" s="1" t="s">
        <v>15</v>
      </c>
      <c r="C1153" s="10">
        <v>45365</v>
      </c>
      <c r="D1153" s="1" t="s">
        <v>1161</v>
      </c>
      <c r="E1153" s="1" t="s">
        <v>1160</v>
      </c>
      <c r="F1153" s="1" t="s">
        <v>1095</v>
      </c>
      <c r="G1153" s="1" t="s">
        <v>39</v>
      </c>
      <c r="H1153" s="1" t="s">
        <v>38</v>
      </c>
      <c r="I1153" s="1" t="s">
        <v>50</v>
      </c>
      <c r="J1153" s="1" t="s">
        <v>17</v>
      </c>
      <c r="K1153" s="1" t="s">
        <v>49</v>
      </c>
      <c r="L1153" s="1" t="s">
        <v>55</v>
      </c>
      <c r="M1153" s="1" t="s">
        <v>54</v>
      </c>
      <c r="N1153" s="9">
        <v>1188</v>
      </c>
      <c r="O1153" s="1" t="s">
        <v>4</v>
      </c>
      <c r="P1153" s="8">
        <v>1188</v>
      </c>
      <c r="Q1153" s="8">
        <v>0</v>
      </c>
      <c r="R1153" s="1" t="s">
        <v>1159</v>
      </c>
      <c r="S1153" s="7">
        <v>319.49</v>
      </c>
    </row>
    <row r="1154" spans="1:19" x14ac:dyDescent="0.2">
      <c r="A1154" s="1" t="s">
        <v>1162</v>
      </c>
      <c r="B1154" s="1" t="s">
        <v>15</v>
      </c>
      <c r="C1154" s="10">
        <v>45365</v>
      </c>
      <c r="D1154" s="1" t="s">
        <v>1161</v>
      </c>
      <c r="E1154" s="1" t="s">
        <v>1160</v>
      </c>
      <c r="F1154" s="1" t="s">
        <v>1095</v>
      </c>
      <c r="G1154" s="1" t="s">
        <v>39</v>
      </c>
      <c r="H1154" s="1" t="s">
        <v>38</v>
      </c>
      <c r="I1154" s="1" t="s">
        <v>50</v>
      </c>
      <c r="J1154" s="1" t="s">
        <v>17</v>
      </c>
      <c r="K1154" s="1" t="s">
        <v>49</v>
      </c>
      <c r="L1154" s="1" t="s">
        <v>133</v>
      </c>
      <c r="M1154" s="1" t="s">
        <v>132</v>
      </c>
      <c r="N1154" s="9">
        <v>5472</v>
      </c>
      <c r="O1154" s="1" t="s">
        <v>4</v>
      </c>
      <c r="P1154" s="8">
        <v>5472</v>
      </c>
      <c r="Q1154" s="8">
        <v>0</v>
      </c>
      <c r="R1154" s="1" t="s">
        <v>1159</v>
      </c>
      <c r="S1154" s="7">
        <v>360.53</v>
      </c>
    </row>
    <row r="1155" spans="1:19" x14ac:dyDescent="0.2">
      <c r="A1155" s="1" t="s">
        <v>1158</v>
      </c>
      <c r="B1155" s="1" t="s">
        <v>15</v>
      </c>
      <c r="C1155" s="10">
        <v>45365</v>
      </c>
      <c r="D1155" s="1" t="s">
        <v>932</v>
      </c>
      <c r="E1155" s="1" t="s">
        <v>931</v>
      </c>
      <c r="F1155" s="1" t="s">
        <v>1095</v>
      </c>
      <c r="G1155" s="1" t="s">
        <v>39</v>
      </c>
      <c r="H1155" s="1" t="s">
        <v>38</v>
      </c>
      <c r="I1155" s="1" t="s">
        <v>50</v>
      </c>
      <c r="J1155" s="1" t="s">
        <v>17</v>
      </c>
      <c r="K1155" s="1" t="s">
        <v>49</v>
      </c>
      <c r="L1155" s="1" t="s">
        <v>48</v>
      </c>
      <c r="M1155" s="1" t="s">
        <v>47</v>
      </c>
      <c r="N1155" s="9">
        <v>864</v>
      </c>
      <c r="O1155" s="1" t="s">
        <v>4</v>
      </c>
      <c r="P1155" s="8">
        <v>0</v>
      </c>
      <c r="Q1155" s="8">
        <v>864</v>
      </c>
      <c r="R1155" s="1" t="s">
        <v>46</v>
      </c>
      <c r="S1155" s="7">
        <v>374.25</v>
      </c>
    </row>
    <row r="1156" spans="1:19" x14ac:dyDescent="0.2">
      <c r="A1156" s="1" t="s">
        <v>1158</v>
      </c>
      <c r="B1156" s="1" t="s">
        <v>15</v>
      </c>
      <c r="C1156" s="10">
        <v>45365</v>
      </c>
      <c r="D1156" s="1" t="s">
        <v>932</v>
      </c>
      <c r="E1156" s="1" t="s">
        <v>931</v>
      </c>
      <c r="F1156" s="1" t="s">
        <v>1095</v>
      </c>
      <c r="G1156" s="1" t="s">
        <v>39</v>
      </c>
      <c r="H1156" s="1" t="s">
        <v>38</v>
      </c>
      <c r="I1156" s="1" t="s">
        <v>50</v>
      </c>
      <c r="J1156" s="1" t="s">
        <v>17</v>
      </c>
      <c r="K1156" s="1" t="s">
        <v>49</v>
      </c>
      <c r="L1156" s="1" t="s">
        <v>133</v>
      </c>
      <c r="M1156" s="1" t="s">
        <v>132</v>
      </c>
      <c r="N1156" s="9">
        <v>576</v>
      </c>
      <c r="O1156" s="1" t="s">
        <v>4</v>
      </c>
      <c r="P1156" s="8">
        <v>0</v>
      </c>
      <c r="Q1156" s="8">
        <v>576</v>
      </c>
      <c r="R1156" s="1" t="s">
        <v>46</v>
      </c>
      <c r="S1156" s="7">
        <v>331.21</v>
      </c>
    </row>
    <row r="1157" spans="1:19" x14ac:dyDescent="0.2">
      <c r="A1157" s="1" t="s">
        <v>1158</v>
      </c>
      <c r="B1157" s="1" t="s">
        <v>15</v>
      </c>
      <c r="C1157" s="10">
        <v>45365</v>
      </c>
      <c r="D1157" s="1" t="s">
        <v>932</v>
      </c>
      <c r="E1157" s="1" t="s">
        <v>931</v>
      </c>
      <c r="F1157" s="1" t="s">
        <v>1095</v>
      </c>
      <c r="G1157" s="1" t="s">
        <v>39</v>
      </c>
      <c r="H1157" s="1" t="s">
        <v>38</v>
      </c>
      <c r="I1157" s="1" t="s">
        <v>50</v>
      </c>
      <c r="J1157" s="1" t="s">
        <v>17</v>
      </c>
      <c r="K1157" s="1" t="s">
        <v>49</v>
      </c>
      <c r="L1157" s="1" t="s">
        <v>57</v>
      </c>
      <c r="M1157" s="1" t="s">
        <v>56</v>
      </c>
      <c r="N1157" s="9">
        <v>360</v>
      </c>
      <c r="O1157" s="1" t="s">
        <v>4</v>
      </c>
      <c r="P1157" s="8">
        <v>0</v>
      </c>
      <c r="Q1157" s="8">
        <v>360</v>
      </c>
      <c r="R1157" s="1" t="s">
        <v>46</v>
      </c>
      <c r="S1157" s="7">
        <v>506.88</v>
      </c>
    </row>
    <row r="1158" spans="1:19" x14ac:dyDescent="0.2">
      <c r="A1158" s="1" t="s">
        <v>1157</v>
      </c>
      <c r="B1158" s="1" t="s">
        <v>15</v>
      </c>
      <c r="C1158" s="10">
        <v>45365</v>
      </c>
      <c r="D1158" s="1" t="s">
        <v>79</v>
      </c>
      <c r="E1158" s="1" t="s">
        <v>78</v>
      </c>
      <c r="F1158" s="1" t="s">
        <v>1095</v>
      </c>
      <c r="G1158" s="1" t="s">
        <v>39</v>
      </c>
      <c r="H1158" s="1" t="s">
        <v>38</v>
      </c>
      <c r="I1158" s="1" t="s">
        <v>50</v>
      </c>
      <c r="J1158" s="1" t="s">
        <v>17</v>
      </c>
      <c r="K1158" s="1" t="s">
        <v>49</v>
      </c>
      <c r="L1158" s="1" t="s">
        <v>57</v>
      </c>
      <c r="M1158" s="1" t="s">
        <v>56</v>
      </c>
      <c r="N1158" s="9">
        <v>4140</v>
      </c>
      <c r="O1158" s="1" t="s">
        <v>4</v>
      </c>
      <c r="P1158" s="8">
        <v>4140</v>
      </c>
      <c r="Q1158" s="8">
        <v>0</v>
      </c>
      <c r="R1158" s="1" t="s">
        <v>46</v>
      </c>
      <c r="S1158" s="7">
        <v>385.01</v>
      </c>
    </row>
    <row r="1159" spans="1:19" x14ac:dyDescent="0.2">
      <c r="A1159" s="1" t="s">
        <v>1156</v>
      </c>
      <c r="B1159" s="1" t="s">
        <v>42</v>
      </c>
      <c r="C1159" s="10">
        <v>45365</v>
      </c>
      <c r="D1159" s="1" t="s">
        <v>944</v>
      </c>
      <c r="E1159" s="1" t="s">
        <v>943</v>
      </c>
      <c r="F1159" s="1" t="s">
        <v>1095</v>
      </c>
      <c r="G1159" s="1" t="s">
        <v>39</v>
      </c>
      <c r="H1159" s="1" t="s">
        <v>38</v>
      </c>
      <c r="I1159" s="1" t="s">
        <v>50</v>
      </c>
      <c r="J1159" s="1" t="s">
        <v>17</v>
      </c>
      <c r="K1159" s="1" t="s">
        <v>49</v>
      </c>
      <c r="L1159" s="1" t="s">
        <v>57</v>
      </c>
      <c r="M1159" s="1" t="s">
        <v>56</v>
      </c>
      <c r="N1159" s="9">
        <v>1980</v>
      </c>
      <c r="O1159" s="1" t="s">
        <v>4</v>
      </c>
      <c r="P1159" s="8">
        <v>1980</v>
      </c>
      <c r="Q1159" s="8">
        <v>0</v>
      </c>
      <c r="R1159" s="1" t="s">
        <v>46</v>
      </c>
      <c r="S1159" s="7">
        <v>236.82</v>
      </c>
    </row>
    <row r="1160" spans="1:19" x14ac:dyDescent="0.2">
      <c r="A1160" s="1" t="s">
        <v>1156</v>
      </c>
      <c r="B1160" s="1" t="s">
        <v>42</v>
      </c>
      <c r="C1160" s="10">
        <v>45365</v>
      </c>
      <c r="D1160" s="1" t="s">
        <v>944</v>
      </c>
      <c r="E1160" s="1" t="s">
        <v>943</v>
      </c>
      <c r="F1160" s="1" t="s">
        <v>1095</v>
      </c>
      <c r="G1160" s="1" t="s">
        <v>39</v>
      </c>
      <c r="H1160" s="1" t="s">
        <v>38</v>
      </c>
      <c r="I1160" s="1" t="s">
        <v>50</v>
      </c>
      <c r="J1160" s="1" t="s">
        <v>17</v>
      </c>
      <c r="K1160" s="1" t="s">
        <v>49</v>
      </c>
      <c r="L1160" s="1" t="s">
        <v>55</v>
      </c>
      <c r="M1160" s="1" t="s">
        <v>54</v>
      </c>
      <c r="N1160" s="9">
        <v>193</v>
      </c>
      <c r="O1160" s="1" t="s">
        <v>4</v>
      </c>
      <c r="P1160" s="8">
        <v>193</v>
      </c>
      <c r="Q1160" s="8">
        <v>0</v>
      </c>
      <c r="R1160" s="1" t="s">
        <v>46</v>
      </c>
      <c r="S1160" s="7">
        <v>137.13</v>
      </c>
    </row>
    <row r="1161" spans="1:19" x14ac:dyDescent="0.2">
      <c r="A1161" s="1" t="s">
        <v>1155</v>
      </c>
      <c r="B1161" s="1" t="s">
        <v>15</v>
      </c>
      <c r="C1161" s="10">
        <v>45365</v>
      </c>
      <c r="D1161" s="1" t="s">
        <v>944</v>
      </c>
      <c r="E1161" s="1" t="s">
        <v>943</v>
      </c>
      <c r="F1161" s="1" t="s">
        <v>1095</v>
      </c>
      <c r="G1161" s="1" t="s">
        <v>39</v>
      </c>
      <c r="H1161" s="1" t="s">
        <v>38</v>
      </c>
      <c r="I1161" s="1" t="s">
        <v>50</v>
      </c>
      <c r="J1161" s="1" t="s">
        <v>17</v>
      </c>
      <c r="K1161" s="1" t="s">
        <v>49</v>
      </c>
      <c r="L1161" s="1" t="s">
        <v>55</v>
      </c>
      <c r="M1161" s="1" t="s">
        <v>54</v>
      </c>
      <c r="N1161" s="9">
        <v>995</v>
      </c>
      <c r="O1161" s="1" t="s">
        <v>4</v>
      </c>
      <c r="P1161" s="8">
        <v>994</v>
      </c>
      <c r="Q1161" s="8">
        <v>1</v>
      </c>
      <c r="R1161" s="1" t="s">
        <v>46</v>
      </c>
      <c r="S1161" s="7">
        <v>264.94</v>
      </c>
    </row>
    <row r="1162" spans="1:19" x14ac:dyDescent="0.2">
      <c r="A1162" s="1" t="s">
        <v>1154</v>
      </c>
      <c r="B1162" s="1" t="s">
        <v>15</v>
      </c>
      <c r="C1162" s="10">
        <v>45365</v>
      </c>
      <c r="D1162" s="1" t="s">
        <v>1153</v>
      </c>
      <c r="E1162" s="1" t="s">
        <v>1152</v>
      </c>
      <c r="F1162" s="1" t="s">
        <v>1095</v>
      </c>
      <c r="G1162" s="1" t="s">
        <v>39</v>
      </c>
      <c r="H1162" s="1" t="s">
        <v>38</v>
      </c>
      <c r="I1162" s="1" t="s">
        <v>50</v>
      </c>
      <c r="J1162" s="1" t="s">
        <v>17</v>
      </c>
      <c r="K1162" s="1" t="s">
        <v>49</v>
      </c>
      <c r="L1162" s="1" t="s">
        <v>90</v>
      </c>
      <c r="M1162" s="1" t="s">
        <v>89</v>
      </c>
      <c r="N1162" s="9">
        <v>900</v>
      </c>
      <c r="O1162" s="1" t="s">
        <v>4</v>
      </c>
      <c r="P1162" s="8">
        <v>900</v>
      </c>
      <c r="Q1162" s="8">
        <v>0</v>
      </c>
      <c r="R1162" s="1" t="s">
        <v>46</v>
      </c>
      <c r="S1162" s="7">
        <v>622.87</v>
      </c>
    </row>
    <row r="1163" spans="1:19" x14ac:dyDescent="0.2">
      <c r="A1163" s="1" t="s">
        <v>1154</v>
      </c>
      <c r="B1163" s="1" t="s">
        <v>15</v>
      </c>
      <c r="C1163" s="10">
        <v>45365</v>
      </c>
      <c r="D1163" s="1" t="s">
        <v>1153</v>
      </c>
      <c r="E1163" s="1" t="s">
        <v>1152</v>
      </c>
      <c r="F1163" s="1" t="s">
        <v>1095</v>
      </c>
      <c r="G1163" s="1" t="s">
        <v>39</v>
      </c>
      <c r="H1163" s="1" t="s">
        <v>38</v>
      </c>
      <c r="I1163" s="1" t="s">
        <v>50</v>
      </c>
      <c r="J1163" s="1" t="s">
        <v>17</v>
      </c>
      <c r="K1163" s="1" t="s">
        <v>49</v>
      </c>
      <c r="L1163" s="1" t="s">
        <v>57</v>
      </c>
      <c r="M1163" s="1" t="s">
        <v>56</v>
      </c>
      <c r="N1163" s="9">
        <v>1800</v>
      </c>
      <c r="O1163" s="1" t="s">
        <v>4</v>
      </c>
      <c r="P1163" s="8">
        <v>1800</v>
      </c>
      <c r="Q1163" s="8">
        <v>0</v>
      </c>
      <c r="R1163" s="1" t="s">
        <v>46</v>
      </c>
      <c r="S1163" s="7">
        <v>462.02</v>
      </c>
    </row>
    <row r="1164" spans="1:19" x14ac:dyDescent="0.2">
      <c r="A1164" s="1" t="s">
        <v>1154</v>
      </c>
      <c r="B1164" s="1" t="s">
        <v>15</v>
      </c>
      <c r="C1164" s="10">
        <v>45365</v>
      </c>
      <c r="D1164" s="1" t="s">
        <v>1153</v>
      </c>
      <c r="E1164" s="1" t="s">
        <v>1152</v>
      </c>
      <c r="F1164" s="1" t="s">
        <v>1095</v>
      </c>
      <c r="G1164" s="1" t="s">
        <v>39</v>
      </c>
      <c r="H1164" s="1" t="s">
        <v>38</v>
      </c>
      <c r="I1164" s="1" t="s">
        <v>50</v>
      </c>
      <c r="J1164" s="1" t="s">
        <v>17</v>
      </c>
      <c r="K1164" s="1" t="s">
        <v>49</v>
      </c>
      <c r="L1164" s="1" t="s">
        <v>48</v>
      </c>
      <c r="M1164" s="1" t="s">
        <v>47</v>
      </c>
      <c r="N1164" s="9">
        <v>1440</v>
      </c>
      <c r="O1164" s="1" t="s">
        <v>4</v>
      </c>
      <c r="P1164" s="8">
        <v>1440</v>
      </c>
      <c r="Q1164" s="8">
        <v>0</v>
      </c>
      <c r="R1164" s="1" t="s">
        <v>46</v>
      </c>
      <c r="S1164" s="7">
        <v>341.13</v>
      </c>
    </row>
    <row r="1165" spans="1:19" x14ac:dyDescent="0.2">
      <c r="A1165" s="1" t="s">
        <v>1154</v>
      </c>
      <c r="B1165" s="1" t="s">
        <v>15</v>
      </c>
      <c r="C1165" s="10">
        <v>45365</v>
      </c>
      <c r="D1165" s="1" t="s">
        <v>1153</v>
      </c>
      <c r="E1165" s="1" t="s">
        <v>1152</v>
      </c>
      <c r="F1165" s="1" t="s">
        <v>1095</v>
      </c>
      <c r="G1165" s="1" t="s">
        <v>39</v>
      </c>
      <c r="H1165" s="1" t="s">
        <v>38</v>
      </c>
      <c r="I1165" s="1" t="s">
        <v>50</v>
      </c>
      <c r="J1165" s="1" t="s">
        <v>17</v>
      </c>
      <c r="K1165" s="1" t="s">
        <v>49</v>
      </c>
      <c r="L1165" s="1" t="s">
        <v>55</v>
      </c>
      <c r="M1165" s="1" t="s">
        <v>54</v>
      </c>
      <c r="N1165" s="9">
        <v>1188</v>
      </c>
      <c r="O1165" s="1" t="s">
        <v>4</v>
      </c>
      <c r="P1165" s="8">
        <v>1188</v>
      </c>
      <c r="Q1165" s="8">
        <v>0</v>
      </c>
      <c r="R1165" s="1" t="s">
        <v>46</v>
      </c>
      <c r="S1165" s="7">
        <v>267.54000000000002</v>
      </c>
    </row>
    <row r="1166" spans="1:19" x14ac:dyDescent="0.2">
      <c r="A1166" s="1" t="s">
        <v>1151</v>
      </c>
      <c r="B1166" s="1" t="s">
        <v>15</v>
      </c>
      <c r="C1166" s="10">
        <v>45365</v>
      </c>
      <c r="D1166" s="1" t="s">
        <v>1150</v>
      </c>
      <c r="E1166" s="1" t="s">
        <v>1149</v>
      </c>
      <c r="F1166" s="1" t="s">
        <v>1135</v>
      </c>
      <c r="G1166" s="1" t="s">
        <v>12</v>
      </c>
      <c r="H1166" s="1" t="s">
        <v>11</v>
      </c>
      <c r="I1166" s="1" t="s">
        <v>50</v>
      </c>
      <c r="J1166" s="1" t="s">
        <v>17</v>
      </c>
      <c r="K1166" s="1" t="s">
        <v>16</v>
      </c>
      <c r="L1166" s="1" t="s">
        <v>544</v>
      </c>
      <c r="M1166" s="1" t="s">
        <v>543</v>
      </c>
      <c r="N1166" s="8">
        <v>313.2</v>
      </c>
      <c r="O1166" s="1" t="s">
        <v>2</v>
      </c>
      <c r="P1166" s="8">
        <v>0</v>
      </c>
      <c r="Q1166" s="8">
        <v>313.2</v>
      </c>
      <c r="R1166" s="1" t="s">
        <v>43</v>
      </c>
      <c r="S1166" s="7">
        <v>10783.96</v>
      </c>
    </row>
    <row r="1167" spans="1:19" x14ac:dyDescent="0.2">
      <c r="A1167" s="1" t="s">
        <v>1151</v>
      </c>
      <c r="B1167" s="1" t="s">
        <v>15</v>
      </c>
      <c r="C1167" s="10">
        <v>45365</v>
      </c>
      <c r="D1167" s="1" t="s">
        <v>1150</v>
      </c>
      <c r="E1167" s="1" t="s">
        <v>1149</v>
      </c>
      <c r="F1167" s="1" t="s">
        <v>1135</v>
      </c>
      <c r="G1167" s="1" t="s">
        <v>12</v>
      </c>
      <c r="H1167" s="1" t="s">
        <v>11</v>
      </c>
      <c r="I1167" s="1" t="s">
        <v>50</v>
      </c>
      <c r="J1167" s="1" t="s">
        <v>17</v>
      </c>
      <c r="K1167" s="1" t="s">
        <v>16</v>
      </c>
      <c r="L1167" s="1" t="s">
        <v>897</v>
      </c>
      <c r="M1167" s="1" t="s">
        <v>896</v>
      </c>
      <c r="N1167" s="8">
        <v>208.8</v>
      </c>
      <c r="O1167" s="1" t="s">
        <v>2</v>
      </c>
      <c r="P1167" s="8">
        <v>0</v>
      </c>
      <c r="Q1167" s="8">
        <v>208.8</v>
      </c>
      <c r="R1167" s="1" t="s">
        <v>43</v>
      </c>
      <c r="S1167" s="7">
        <v>10783.96</v>
      </c>
    </row>
    <row r="1168" spans="1:19" x14ac:dyDescent="0.2">
      <c r="A1168" s="1" t="s">
        <v>1148</v>
      </c>
      <c r="B1168" s="1" t="s">
        <v>15</v>
      </c>
      <c r="C1168" s="10">
        <v>45365</v>
      </c>
      <c r="D1168" s="1" t="s">
        <v>835</v>
      </c>
      <c r="E1168" s="1" t="s">
        <v>834</v>
      </c>
      <c r="F1168" s="1" t="s">
        <v>1147</v>
      </c>
      <c r="G1168" s="1" t="s">
        <v>12</v>
      </c>
      <c r="H1168" s="1" t="s">
        <v>11</v>
      </c>
      <c r="I1168" s="1" t="s">
        <v>50</v>
      </c>
      <c r="J1168" s="1" t="s">
        <v>9</v>
      </c>
      <c r="K1168" s="1" t="s">
        <v>8</v>
      </c>
      <c r="L1168" s="1" t="s">
        <v>1146</v>
      </c>
      <c r="M1168" s="1" t="s">
        <v>1145</v>
      </c>
      <c r="N1168" s="8">
        <v>98.4</v>
      </c>
      <c r="O1168" s="1" t="s">
        <v>2</v>
      </c>
      <c r="P1168" s="8">
        <v>98.4</v>
      </c>
      <c r="Q1168" s="8">
        <v>0</v>
      </c>
      <c r="R1168" s="1" t="s">
        <v>43</v>
      </c>
      <c r="S1168" s="7">
        <v>3193.01</v>
      </c>
    </row>
    <row r="1169" spans="1:19" x14ac:dyDescent="0.2">
      <c r="A1169" s="1" t="s">
        <v>1144</v>
      </c>
      <c r="B1169" s="1" t="s">
        <v>15</v>
      </c>
      <c r="C1169" s="10">
        <v>45365</v>
      </c>
      <c r="D1169" s="1" t="s">
        <v>765</v>
      </c>
      <c r="E1169" s="1" t="s">
        <v>764</v>
      </c>
      <c r="F1169" s="1" t="s">
        <v>1095</v>
      </c>
      <c r="G1169" s="1" t="s">
        <v>39</v>
      </c>
      <c r="H1169" s="1" t="s">
        <v>38</v>
      </c>
      <c r="I1169" s="1" t="s">
        <v>50</v>
      </c>
      <c r="J1169" s="1" t="s">
        <v>17</v>
      </c>
      <c r="K1169" s="1" t="s">
        <v>49</v>
      </c>
      <c r="L1169" s="1" t="s">
        <v>48</v>
      </c>
      <c r="M1169" s="1" t="s">
        <v>47</v>
      </c>
      <c r="N1169" s="9">
        <v>4320</v>
      </c>
      <c r="O1169" s="1" t="s">
        <v>4</v>
      </c>
      <c r="P1169" s="8">
        <v>4032</v>
      </c>
      <c r="Q1169" s="8">
        <v>288</v>
      </c>
      <c r="R1169" s="1" t="s">
        <v>93</v>
      </c>
      <c r="S1169" s="7">
        <v>337.82</v>
      </c>
    </row>
    <row r="1170" spans="1:19" x14ac:dyDescent="0.2">
      <c r="A1170" s="1" t="s">
        <v>1144</v>
      </c>
      <c r="B1170" s="1" t="s">
        <v>15</v>
      </c>
      <c r="C1170" s="10">
        <v>45365</v>
      </c>
      <c r="D1170" s="1" t="s">
        <v>765</v>
      </c>
      <c r="E1170" s="1" t="s">
        <v>764</v>
      </c>
      <c r="F1170" s="1" t="s">
        <v>1095</v>
      </c>
      <c r="G1170" s="1" t="s">
        <v>39</v>
      </c>
      <c r="H1170" s="1" t="s">
        <v>38</v>
      </c>
      <c r="I1170" s="1" t="s">
        <v>50</v>
      </c>
      <c r="J1170" s="1" t="s">
        <v>17</v>
      </c>
      <c r="K1170" s="1" t="s">
        <v>49</v>
      </c>
      <c r="L1170" s="1" t="s">
        <v>57</v>
      </c>
      <c r="M1170" s="1" t="s">
        <v>56</v>
      </c>
      <c r="N1170" s="9">
        <v>1440</v>
      </c>
      <c r="O1170" s="1" t="s">
        <v>4</v>
      </c>
      <c r="P1170" s="8">
        <v>1440</v>
      </c>
      <c r="Q1170" s="8">
        <v>0</v>
      </c>
      <c r="R1170" s="1" t="s">
        <v>93</v>
      </c>
      <c r="S1170" s="7">
        <v>457.54</v>
      </c>
    </row>
    <row r="1171" spans="1:19" x14ac:dyDescent="0.2">
      <c r="A1171" s="1" t="s">
        <v>1143</v>
      </c>
      <c r="B1171" s="1" t="s">
        <v>42</v>
      </c>
      <c r="C1171" s="10">
        <v>45365</v>
      </c>
      <c r="D1171" s="1" t="s">
        <v>756</v>
      </c>
      <c r="E1171" s="1" t="s">
        <v>755</v>
      </c>
      <c r="F1171" s="1" t="s">
        <v>1095</v>
      </c>
      <c r="G1171" s="1" t="s">
        <v>39</v>
      </c>
      <c r="H1171" s="1" t="s">
        <v>38</v>
      </c>
      <c r="I1171" s="1" t="s">
        <v>0</v>
      </c>
      <c r="J1171" s="1" t="s">
        <v>17</v>
      </c>
      <c r="K1171" s="1" t="s">
        <v>49</v>
      </c>
      <c r="L1171" s="1" t="s">
        <v>48</v>
      </c>
      <c r="M1171" s="1" t="s">
        <v>47</v>
      </c>
      <c r="N1171" s="9">
        <v>2237</v>
      </c>
      <c r="O1171" s="1" t="s">
        <v>4</v>
      </c>
      <c r="P1171" s="8">
        <v>1373</v>
      </c>
      <c r="Q1171" s="8">
        <v>864</v>
      </c>
      <c r="R1171" s="1" t="s">
        <v>93</v>
      </c>
      <c r="S1171" s="7">
        <v>257.20999999999998</v>
      </c>
    </row>
    <row r="1172" spans="1:19" x14ac:dyDescent="0.2">
      <c r="A1172" s="1" t="s">
        <v>1142</v>
      </c>
      <c r="B1172" s="1" t="s">
        <v>42</v>
      </c>
      <c r="C1172" s="10">
        <v>45365</v>
      </c>
      <c r="D1172" s="1" t="s">
        <v>756</v>
      </c>
      <c r="E1172" s="1" t="s">
        <v>755</v>
      </c>
      <c r="F1172" s="1" t="s">
        <v>1095</v>
      </c>
      <c r="G1172" s="1" t="s">
        <v>39</v>
      </c>
      <c r="H1172" s="1" t="s">
        <v>38</v>
      </c>
      <c r="I1172" s="1" t="s">
        <v>0</v>
      </c>
      <c r="J1172" s="1" t="s">
        <v>17</v>
      </c>
      <c r="K1172" s="1" t="s">
        <v>49</v>
      </c>
      <c r="L1172" s="1" t="s">
        <v>48</v>
      </c>
      <c r="M1172" s="1" t="s">
        <v>47</v>
      </c>
      <c r="N1172" s="9">
        <v>4387</v>
      </c>
      <c r="O1172" s="1" t="s">
        <v>4</v>
      </c>
      <c r="P1172" s="8">
        <v>4386</v>
      </c>
      <c r="Q1172" s="8">
        <v>1</v>
      </c>
      <c r="R1172" s="1" t="s">
        <v>93</v>
      </c>
      <c r="S1172" s="7">
        <v>281.77999999999997</v>
      </c>
    </row>
    <row r="1173" spans="1:19" x14ac:dyDescent="0.2">
      <c r="A1173" s="1" t="s">
        <v>1139</v>
      </c>
      <c r="B1173" s="1" t="s">
        <v>15</v>
      </c>
      <c r="C1173" s="10">
        <v>45365</v>
      </c>
      <c r="D1173" s="1" t="s">
        <v>822</v>
      </c>
      <c r="E1173" s="1" t="s">
        <v>821</v>
      </c>
      <c r="F1173" s="1" t="s">
        <v>1135</v>
      </c>
      <c r="G1173" s="1" t="s">
        <v>39</v>
      </c>
      <c r="H1173" s="1" t="s">
        <v>38</v>
      </c>
      <c r="I1173" s="1" t="s">
        <v>50</v>
      </c>
      <c r="J1173" s="1" t="s">
        <v>9</v>
      </c>
      <c r="K1173" s="1" t="s">
        <v>30</v>
      </c>
      <c r="L1173" s="1" t="s">
        <v>1141</v>
      </c>
      <c r="M1173" s="1" t="s">
        <v>1140</v>
      </c>
      <c r="N1173" s="8">
        <v>581.76</v>
      </c>
      <c r="O1173" s="1" t="s">
        <v>2</v>
      </c>
      <c r="P1173" s="8">
        <v>0</v>
      </c>
      <c r="Q1173" s="8">
        <v>581.76</v>
      </c>
      <c r="R1173" s="1" t="s">
        <v>195</v>
      </c>
      <c r="S1173" s="7">
        <v>2582.2600000000002</v>
      </c>
    </row>
    <row r="1174" spans="1:19" x14ac:dyDescent="0.2">
      <c r="A1174" s="1" t="s">
        <v>1139</v>
      </c>
      <c r="B1174" s="1" t="s">
        <v>15</v>
      </c>
      <c r="C1174" s="10">
        <v>45365</v>
      </c>
      <c r="D1174" s="1" t="s">
        <v>822</v>
      </c>
      <c r="E1174" s="1" t="s">
        <v>821</v>
      </c>
      <c r="F1174" s="1" t="s">
        <v>1135</v>
      </c>
      <c r="G1174" s="1" t="s">
        <v>39</v>
      </c>
      <c r="H1174" s="1" t="s">
        <v>38</v>
      </c>
      <c r="I1174" s="1" t="s">
        <v>50</v>
      </c>
      <c r="J1174" s="1" t="s">
        <v>9</v>
      </c>
      <c r="K1174" s="1" t="s">
        <v>30</v>
      </c>
      <c r="L1174" s="1" t="s">
        <v>1138</v>
      </c>
      <c r="M1174" s="1" t="s">
        <v>1137</v>
      </c>
      <c r="N1174" s="8">
        <v>484.8</v>
      </c>
      <c r="O1174" s="1" t="s">
        <v>2</v>
      </c>
      <c r="P1174" s="8">
        <v>0</v>
      </c>
      <c r="Q1174" s="8">
        <v>484.8</v>
      </c>
      <c r="R1174" s="1" t="s">
        <v>195</v>
      </c>
      <c r="S1174" s="7">
        <v>2582.2600000000002</v>
      </c>
    </row>
    <row r="1175" spans="1:19" x14ac:dyDescent="0.2">
      <c r="A1175" s="1" t="s">
        <v>1136</v>
      </c>
      <c r="B1175" s="1" t="s">
        <v>15</v>
      </c>
      <c r="C1175" s="10">
        <v>45365</v>
      </c>
      <c r="D1175" s="1" t="s">
        <v>822</v>
      </c>
      <c r="E1175" s="1" t="s">
        <v>821</v>
      </c>
      <c r="F1175" s="1" t="s">
        <v>1135</v>
      </c>
      <c r="G1175" s="1" t="s">
        <v>12</v>
      </c>
      <c r="H1175" s="1" t="s">
        <v>11</v>
      </c>
      <c r="I1175" s="1" t="s">
        <v>50</v>
      </c>
      <c r="J1175" s="1" t="s">
        <v>17</v>
      </c>
      <c r="K1175" s="1" t="s">
        <v>16</v>
      </c>
      <c r="L1175" s="1" t="s">
        <v>137</v>
      </c>
      <c r="M1175" s="1" t="s">
        <v>136</v>
      </c>
      <c r="N1175" s="9">
        <v>261</v>
      </c>
      <c r="O1175" s="1" t="s">
        <v>2</v>
      </c>
      <c r="P1175" s="8">
        <v>261</v>
      </c>
      <c r="Q1175" s="8">
        <v>0</v>
      </c>
      <c r="R1175" s="1" t="s">
        <v>195</v>
      </c>
      <c r="S1175" s="7">
        <v>6873.99</v>
      </c>
    </row>
    <row r="1176" spans="1:19" x14ac:dyDescent="0.2">
      <c r="A1176" s="1" t="s">
        <v>1134</v>
      </c>
      <c r="B1176" s="1" t="s">
        <v>42</v>
      </c>
      <c r="C1176" s="10">
        <v>45365</v>
      </c>
      <c r="D1176" s="1" t="s">
        <v>1131</v>
      </c>
      <c r="E1176" s="1" t="s">
        <v>1130</v>
      </c>
      <c r="F1176" s="1" t="s">
        <v>1095</v>
      </c>
      <c r="G1176" s="1" t="s">
        <v>39</v>
      </c>
      <c r="H1176" s="1" t="s">
        <v>38</v>
      </c>
      <c r="I1176" s="1" t="s">
        <v>0</v>
      </c>
      <c r="J1176" s="1" t="s">
        <v>17</v>
      </c>
      <c r="K1176" s="1" t="s">
        <v>49</v>
      </c>
      <c r="L1176" s="1" t="s">
        <v>48</v>
      </c>
      <c r="M1176" s="1" t="s">
        <v>47</v>
      </c>
      <c r="N1176" s="9">
        <v>6336</v>
      </c>
      <c r="O1176" s="1" t="s">
        <v>4</v>
      </c>
      <c r="P1176" s="8">
        <v>6336</v>
      </c>
      <c r="Q1176" s="8">
        <v>0</v>
      </c>
      <c r="R1176" s="1" t="s">
        <v>93</v>
      </c>
      <c r="S1176" s="7">
        <v>356.03</v>
      </c>
    </row>
    <row r="1177" spans="1:19" x14ac:dyDescent="0.2">
      <c r="A1177" s="1" t="s">
        <v>1133</v>
      </c>
      <c r="B1177" s="1" t="s">
        <v>42</v>
      </c>
      <c r="C1177" s="10">
        <v>45365</v>
      </c>
      <c r="D1177" s="1" t="s">
        <v>1131</v>
      </c>
      <c r="E1177" s="1" t="s">
        <v>1130</v>
      </c>
      <c r="F1177" s="1" t="s">
        <v>1095</v>
      </c>
      <c r="G1177" s="1" t="s">
        <v>39</v>
      </c>
      <c r="H1177" s="1" t="s">
        <v>38</v>
      </c>
      <c r="I1177" s="1" t="s">
        <v>0</v>
      </c>
      <c r="J1177" s="1" t="s">
        <v>17</v>
      </c>
      <c r="K1177" s="1" t="s">
        <v>49</v>
      </c>
      <c r="L1177" s="1" t="s">
        <v>48</v>
      </c>
      <c r="M1177" s="1" t="s">
        <v>47</v>
      </c>
      <c r="N1177" s="9">
        <v>338</v>
      </c>
      <c r="O1177" s="1" t="s">
        <v>4</v>
      </c>
      <c r="P1177" s="8">
        <v>0</v>
      </c>
      <c r="Q1177" s="8">
        <v>338</v>
      </c>
      <c r="R1177" s="1" t="s">
        <v>93</v>
      </c>
      <c r="S1177" s="7">
        <v>296.67</v>
      </c>
    </row>
    <row r="1178" spans="1:19" x14ac:dyDescent="0.2">
      <c r="A1178" s="1" t="s">
        <v>1132</v>
      </c>
      <c r="B1178" s="1" t="s">
        <v>15</v>
      </c>
      <c r="C1178" s="10">
        <v>45365</v>
      </c>
      <c r="D1178" s="1" t="s">
        <v>1131</v>
      </c>
      <c r="E1178" s="1" t="s">
        <v>1130</v>
      </c>
      <c r="F1178" s="1" t="s">
        <v>1095</v>
      </c>
      <c r="G1178" s="1" t="s">
        <v>39</v>
      </c>
      <c r="H1178" s="1" t="s">
        <v>38</v>
      </c>
      <c r="I1178" s="1" t="s">
        <v>50</v>
      </c>
      <c r="J1178" s="1" t="s">
        <v>17</v>
      </c>
      <c r="K1178" s="1" t="s">
        <v>49</v>
      </c>
      <c r="L1178" s="1" t="s">
        <v>48</v>
      </c>
      <c r="M1178" s="1" t="s">
        <v>47</v>
      </c>
      <c r="N1178" s="9">
        <v>238</v>
      </c>
      <c r="O1178" s="1" t="s">
        <v>4</v>
      </c>
      <c r="P1178" s="8">
        <v>0</v>
      </c>
      <c r="Q1178" s="8">
        <v>238</v>
      </c>
      <c r="R1178" s="1" t="s">
        <v>93</v>
      </c>
      <c r="S1178" s="7">
        <v>356.03</v>
      </c>
    </row>
    <row r="1179" spans="1:19" x14ac:dyDescent="0.2">
      <c r="A1179" s="1" t="s">
        <v>1129</v>
      </c>
      <c r="B1179" s="1" t="s">
        <v>42</v>
      </c>
      <c r="C1179" s="10">
        <v>45365</v>
      </c>
      <c r="D1179" s="1" t="s">
        <v>95</v>
      </c>
      <c r="E1179" s="1" t="s">
        <v>94</v>
      </c>
      <c r="F1179" s="1" t="s">
        <v>1095</v>
      </c>
      <c r="G1179" s="1" t="s">
        <v>39</v>
      </c>
      <c r="H1179" s="1" t="s">
        <v>38</v>
      </c>
      <c r="I1179" s="1" t="s">
        <v>0</v>
      </c>
      <c r="J1179" s="1" t="s">
        <v>17</v>
      </c>
      <c r="K1179" s="1" t="s">
        <v>49</v>
      </c>
      <c r="L1179" s="1" t="s">
        <v>57</v>
      </c>
      <c r="M1179" s="1" t="s">
        <v>56</v>
      </c>
      <c r="N1179" s="9">
        <v>4500</v>
      </c>
      <c r="O1179" s="1" t="s">
        <v>4</v>
      </c>
      <c r="P1179" s="8">
        <v>4500</v>
      </c>
      <c r="Q1179" s="8">
        <v>0</v>
      </c>
      <c r="R1179" s="1" t="s">
        <v>93</v>
      </c>
      <c r="S1179" s="7">
        <v>228.46</v>
      </c>
    </row>
    <row r="1180" spans="1:19" x14ac:dyDescent="0.2">
      <c r="A1180" s="1" t="s">
        <v>1120</v>
      </c>
      <c r="B1180" s="1" t="s">
        <v>15</v>
      </c>
      <c r="C1180" s="10">
        <v>45365</v>
      </c>
      <c r="D1180" s="1" t="s">
        <v>944</v>
      </c>
      <c r="E1180" s="1" t="s">
        <v>943</v>
      </c>
      <c r="F1180" s="1" t="s">
        <v>654</v>
      </c>
      <c r="G1180" s="1" t="s">
        <v>39</v>
      </c>
      <c r="H1180" s="1" t="s">
        <v>38</v>
      </c>
      <c r="I1180" s="1" t="s">
        <v>50</v>
      </c>
      <c r="J1180" s="1" t="s">
        <v>17</v>
      </c>
      <c r="K1180" s="1" t="s">
        <v>16</v>
      </c>
      <c r="L1180" s="1" t="s">
        <v>185</v>
      </c>
      <c r="M1180" s="1" t="s">
        <v>184</v>
      </c>
      <c r="N1180" s="8">
        <v>1.52</v>
      </c>
      <c r="O1180" s="1" t="s">
        <v>2</v>
      </c>
      <c r="P1180" s="8">
        <v>1.52</v>
      </c>
      <c r="Q1180" s="8">
        <v>0</v>
      </c>
      <c r="R1180" s="1" t="s">
        <v>46</v>
      </c>
      <c r="S1180" s="7">
        <v>0.2</v>
      </c>
    </row>
    <row r="1181" spans="1:19" x14ac:dyDescent="0.2">
      <c r="A1181" s="1" t="s">
        <v>1120</v>
      </c>
      <c r="B1181" s="1" t="s">
        <v>15</v>
      </c>
      <c r="C1181" s="10">
        <v>45365</v>
      </c>
      <c r="D1181" s="1" t="s">
        <v>944</v>
      </c>
      <c r="E1181" s="1" t="s">
        <v>943</v>
      </c>
      <c r="F1181" s="1" t="s">
        <v>654</v>
      </c>
      <c r="G1181" s="1" t="s">
        <v>39</v>
      </c>
      <c r="H1181" s="1" t="s">
        <v>38</v>
      </c>
      <c r="I1181" s="1" t="s">
        <v>50</v>
      </c>
      <c r="J1181" s="1" t="s">
        <v>17</v>
      </c>
      <c r="K1181" s="1" t="s">
        <v>16</v>
      </c>
      <c r="L1181" s="1" t="s">
        <v>1128</v>
      </c>
      <c r="M1181" s="1" t="s">
        <v>1127</v>
      </c>
      <c r="N1181" s="8">
        <v>1.52</v>
      </c>
      <c r="O1181" s="1" t="s">
        <v>2</v>
      </c>
      <c r="P1181" s="8">
        <v>1.52</v>
      </c>
      <c r="Q1181" s="8">
        <v>0</v>
      </c>
      <c r="R1181" s="1" t="s">
        <v>46</v>
      </c>
      <c r="S1181" s="7">
        <v>0.2</v>
      </c>
    </row>
    <row r="1182" spans="1:19" x14ac:dyDescent="0.2">
      <c r="A1182" s="1" t="s">
        <v>1120</v>
      </c>
      <c r="B1182" s="1" t="s">
        <v>15</v>
      </c>
      <c r="C1182" s="10">
        <v>45365</v>
      </c>
      <c r="D1182" s="1" t="s">
        <v>944</v>
      </c>
      <c r="E1182" s="1" t="s">
        <v>943</v>
      </c>
      <c r="F1182" s="1" t="s">
        <v>654</v>
      </c>
      <c r="G1182" s="1" t="s">
        <v>39</v>
      </c>
      <c r="H1182" s="1" t="s">
        <v>38</v>
      </c>
      <c r="I1182" s="1" t="s">
        <v>50</v>
      </c>
      <c r="J1182" s="1" t="s">
        <v>17</v>
      </c>
      <c r="K1182" s="1" t="s">
        <v>16</v>
      </c>
      <c r="L1182" s="1" t="s">
        <v>1126</v>
      </c>
      <c r="M1182" s="1" t="s">
        <v>1125</v>
      </c>
      <c r="N1182" s="8">
        <v>1.52</v>
      </c>
      <c r="O1182" s="1" t="s">
        <v>2</v>
      </c>
      <c r="P1182" s="8">
        <v>1.52</v>
      </c>
      <c r="Q1182" s="8">
        <v>0</v>
      </c>
      <c r="R1182" s="1" t="s">
        <v>46</v>
      </c>
      <c r="S1182" s="7">
        <v>0.2</v>
      </c>
    </row>
    <row r="1183" spans="1:19" x14ac:dyDescent="0.2">
      <c r="A1183" s="1" t="s">
        <v>1120</v>
      </c>
      <c r="B1183" s="1" t="s">
        <v>15</v>
      </c>
      <c r="C1183" s="10">
        <v>45365</v>
      </c>
      <c r="D1183" s="1" t="s">
        <v>944</v>
      </c>
      <c r="E1183" s="1" t="s">
        <v>943</v>
      </c>
      <c r="F1183" s="1" t="s">
        <v>654</v>
      </c>
      <c r="G1183" s="1" t="s">
        <v>39</v>
      </c>
      <c r="H1183" s="1" t="s">
        <v>38</v>
      </c>
      <c r="I1183" s="1" t="s">
        <v>50</v>
      </c>
      <c r="J1183" s="1" t="s">
        <v>17</v>
      </c>
      <c r="K1183" s="1" t="s">
        <v>16</v>
      </c>
      <c r="L1183" s="1" t="s">
        <v>1124</v>
      </c>
      <c r="M1183" s="1" t="s">
        <v>1123</v>
      </c>
      <c r="N1183" s="8">
        <v>1.52</v>
      </c>
      <c r="O1183" s="1" t="s">
        <v>2</v>
      </c>
      <c r="P1183" s="8">
        <v>1.52</v>
      </c>
      <c r="Q1183" s="8">
        <v>0</v>
      </c>
      <c r="R1183" s="1" t="s">
        <v>46</v>
      </c>
      <c r="S1183" s="7">
        <v>0.2</v>
      </c>
    </row>
    <row r="1184" spans="1:19" x14ac:dyDescent="0.2">
      <c r="A1184" s="1" t="s">
        <v>1120</v>
      </c>
      <c r="B1184" s="1" t="s">
        <v>15</v>
      </c>
      <c r="C1184" s="10">
        <v>45365</v>
      </c>
      <c r="D1184" s="1" t="s">
        <v>944</v>
      </c>
      <c r="E1184" s="1" t="s">
        <v>943</v>
      </c>
      <c r="F1184" s="1" t="s">
        <v>654</v>
      </c>
      <c r="G1184" s="1" t="s">
        <v>39</v>
      </c>
      <c r="H1184" s="1" t="s">
        <v>38</v>
      </c>
      <c r="I1184" s="1" t="s">
        <v>50</v>
      </c>
      <c r="J1184" s="1" t="s">
        <v>17</v>
      </c>
      <c r="K1184" s="1" t="s">
        <v>16</v>
      </c>
      <c r="L1184" s="1" t="s">
        <v>879</v>
      </c>
      <c r="M1184" s="1" t="s">
        <v>878</v>
      </c>
      <c r="N1184" s="8">
        <v>1.52</v>
      </c>
      <c r="O1184" s="1" t="s">
        <v>2</v>
      </c>
      <c r="P1184" s="8">
        <v>0</v>
      </c>
      <c r="Q1184" s="8">
        <v>1.52</v>
      </c>
      <c r="R1184" s="1" t="s">
        <v>46</v>
      </c>
      <c r="S1184" s="7">
        <v>0.2</v>
      </c>
    </row>
    <row r="1185" spans="1:19" x14ac:dyDescent="0.2">
      <c r="A1185" s="1" t="s">
        <v>1120</v>
      </c>
      <c r="B1185" s="1" t="s">
        <v>15</v>
      </c>
      <c r="C1185" s="10">
        <v>45365</v>
      </c>
      <c r="D1185" s="1" t="s">
        <v>944</v>
      </c>
      <c r="E1185" s="1" t="s">
        <v>943</v>
      </c>
      <c r="F1185" s="1" t="s">
        <v>654</v>
      </c>
      <c r="G1185" s="1" t="s">
        <v>39</v>
      </c>
      <c r="H1185" s="1" t="s">
        <v>38</v>
      </c>
      <c r="I1185" s="1" t="s">
        <v>50</v>
      </c>
      <c r="J1185" s="1" t="s">
        <v>17</v>
      </c>
      <c r="K1185" s="1" t="s">
        <v>498</v>
      </c>
      <c r="L1185" s="1" t="s">
        <v>871</v>
      </c>
      <c r="M1185" s="1" t="s">
        <v>870</v>
      </c>
      <c r="N1185" s="8">
        <v>1.51</v>
      </c>
      <c r="O1185" s="1" t="s">
        <v>2</v>
      </c>
      <c r="P1185" s="8">
        <v>0</v>
      </c>
      <c r="Q1185" s="8">
        <v>1.51</v>
      </c>
      <c r="R1185" s="1" t="s">
        <v>46</v>
      </c>
      <c r="S1185" s="7">
        <v>0.21</v>
      </c>
    </row>
    <row r="1186" spans="1:19" x14ac:dyDescent="0.2">
      <c r="A1186" s="1" t="s">
        <v>1120</v>
      </c>
      <c r="B1186" s="1" t="s">
        <v>15</v>
      </c>
      <c r="C1186" s="10">
        <v>45365</v>
      </c>
      <c r="D1186" s="1" t="s">
        <v>944</v>
      </c>
      <c r="E1186" s="1" t="s">
        <v>943</v>
      </c>
      <c r="F1186" s="1" t="s">
        <v>654</v>
      </c>
      <c r="G1186" s="1" t="s">
        <v>39</v>
      </c>
      <c r="H1186" s="1" t="s">
        <v>38</v>
      </c>
      <c r="I1186" s="1" t="s">
        <v>50</v>
      </c>
      <c r="J1186" s="1" t="s">
        <v>17</v>
      </c>
      <c r="K1186" s="1" t="s">
        <v>498</v>
      </c>
      <c r="L1186" s="1" t="s">
        <v>1122</v>
      </c>
      <c r="M1186" s="1" t="s">
        <v>1121</v>
      </c>
      <c r="N1186" s="8">
        <v>1.51</v>
      </c>
      <c r="O1186" s="1" t="s">
        <v>2</v>
      </c>
      <c r="P1186" s="8">
        <v>0</v>
      </c>
      <c r="Q1186" s="8">
        <v>1.51</v>
      </c>
      <c r="R1186" s="1" t="s">
        <v>46</v>
      </c>
      <c r="S1186" s="7">
        <v>0.21</v>
      </c>
    </row>
    <row r="1187" spans="1:19" x14ac:dyDescent="0.2">
      <c r="A1187" s="1" t="s">
        <v>1120</v>
      </c>
      <c r="B1187" s="1" t="s">
        <v>15</v>
      </c>
      <c r="C1187" s="10">
        <v>45365</v>
      </c>
      <c r="D1187" s="1" t="s">
        <v>944</v>
      </c>
      <c r="E1187" s="1" t="s">
        <v>943</v>
      </c>
      <c r="F1187" s="1" t="s">
        <v>654</v>
      </c>
      <c r="G1187" s="1" t="s">
        <v>39</v>
      </c>
      <c r="H1187" s="1" t="s">
        <v>38</v>
      </c>
      <c r="I1187" s="1" t="s">
        <v>50</v>
      </c>
      <c r="J1187" s="1" t="s">
        <v>17</v>
      </c>
      <c r="K1187" s="1" t="s">
        <v>498</v>
      </c>
      <c r="L1187" s="1" t="s">
        <v>875</v>
      </c>
      <c r="M1187" s="1" t="s">
        <v>874</v>
      </c>
      <c r="N1187" s="8">
        <v>1.51</v>
      </c>
      <c r="O1187" s="1" t="s">
        <v>2</v>
      </c>
      <c r="P1187" s="8">
        <v>0</v>
      </c>
      <c r="Q1187" s="8">
        <v>1.51</v>
      </c>
      <c r="R1187" s="1" t="s">
        <v>46</v>
      </c>
      <c r="S1187" s="7">
        <v>0.21</v>
      </c>
    </row>
    <row r="1188" spans="1:19" x14ac:dyDescent="0.2">
      <c r="A1188" s="1" t="s">
        <v>1120</v>
      </c>
      <c r="B1188" s="1" t="s">
        <v>15</v>
      </c>
      <c r="C1188" s="10">
        <v>45365</v>
      </c>
      <c r="D1188" s="1" t="s">
        <v>944</v>
      </c>
      <c r="E1188" s="1" t="s">
        <v>943</v>
      </c>
      <c r="F1188" s="1" t="s">
        <v>654</v>
      </c>
      <c r="G1188" s="1" t="s">
        <v>39</v>
      </c>
      <c r="H1188" s="1" t="s">
        <v>38</v>
      </c>
      <c r="I1188" s="1" t="s">
        <v>50</v>
      </c>
      <c r="J1188" s="1" t="s">
        <v>17</v>
      </c>
      <c r="K1188" s="1" t="s">
        <v>16</v>
      </c>
      <c r="L1188" s="1" t="s">
        <v>661</v>
      </c>
      <c r="M1188" s="1" t="s">
        <v>660</v>
      </c>
      <c r="N1188" s="8">
        <v>1.35</v>
      </c>
      <c r="O1188" s="1" t="s">
        <v>2</v>
      </c>
      <c r="P1188" s="8">
        <v>1.35</v>
      </c>
      <c r="Q1188" s="8">
        <v>0</v>
      </c>
      <c r="R1188" s="1" t="s">
        <v>46</v>
      </c>
      <c r="S1188" s="7">
        <v>0.19</v>
      </c>
    </row>
    <row r="1189" spans="1:19" x14ac:dyDescent="0.2">
      <c r="A1189" s="1" t="s">
        <v>1119</v>
      </c>
      <c r="B1189" s="1" t="s">
        <v>15</v>
      </c>
      <c r="C1189" s="10">
        <v>45365</v>
      </c>
      <c r="D1189" s="1" t="s">
        <v>1118</v>
      </c>
      <c r="E1189" s="1" t="s">
        <v>1117</v>
      </c>
      <c r="F1189" s="1" t="s">
        <v>1113</v>
      </c>
      <c r="G1189" s="1" t="s">
        <v>12</v>
      </c>
      <c r="H1189" s="1" t="s">
        <v>11</v>
      </c>
      <c r="I1189" s="1" t="s">
        <v>50</v>
      </c>
      <c r="J1189" s="1" t="s">
        <v>9</v>
      </c>
      <c r="K1189" s="1" t="s">
        <v>30</v>
      </c>
      <c r="L1189" s="1" t="s">
        <v>112</v>
      </c>
      <c r="M1189" s="1" t="s">
        <v>111</v>
      </c>
      <c r="N1189" s="8">
        <v>193.92</v>
      </c>
      <c r="O1189" s="1" t="s">
        <v>2</v>
      </c>
      <c r="P1189" s="8">
        <v>193.92</v>
      </c>
      <c r="Q1189" s="8">
        <v>0</v>
      </c>
      <c r="R1189" s="1" t="s">
        <v>93</v>
      </c>
      <c r="S1189" s="7">
        <v>3224.12</v>
      </c>
    </row>
    <row r="1190" spans="1:19" x14ac:dyDescent="0.2">
      <c r="A1190" s="1" t="s">
        <v>1119</v>
      </c>
      <c r="B1190" s="1" t="s">
        <v>15</v>
      </c>
      <c r="C1190" s="10">
        <v>45365</v>
      </c>
      <c r="D1190" s="1" t="s">
        <v>1118</v>
      </c>
      <c r="E1190" s="1" t="s">
        <v>1117</v>
      </c>
      <c r="F1190" s="1" t="s">
        <v>1113</v>
      </c>
      <c r="G1190" s="1" t="s">
        <v>12</v>
      </c>
      <c r="H1190" s="1" t="s">
        <v>11</v>
      </c>
      <c r="I1190" s="1" t="s">
        <v>50</v>
      </c>
      <c r="J1190" s="1" t="s">
        <v>9</v>
      </c>
      <c r="K1190" s="1" t="s">
        <v>30</v>
      </c>
      <c r="L1190" s="1" t="s">
        <v>619</v>
      </c>
      <c r="M1190" s="1" t="s">
        <v>618</v>
      </c>
      <c r="N1190" s="8">
        <v>387.84</v>
      </c>
      <c r="O1190" s="1" t="s">
        <v>2</v>
      </c>
      <c r="P1190" s="8">
        <v>387.84</v>
      </c>
      <c r="Q1190" s="8">
        <v>0</v>
      </c>
      <c r="R1190" s="1" t="s">
        <v>93</v>
      </c>
      <c r="S1190" s="7">
        <v>3224.12</v>
      </c>
    </row>
    <row r="1191" spans="1:19" x14ac:dyDescent="0.2">
      <c r="A1191" s="1" t="s">
        <v>1119</v>
      </c>
      <c r="B1191" s="1" t="s">
        <v>15</v>
      </c>
      <c r="C1191" s="10">
        <v>45365</v>
      </c>
      <c r="D1191" s="1" t="s">
        <v>1118</v>
      </c>
      <c r="E1191" s="1" t="s">
        <v>1117</v>
      </c>
      <c r="F1191" s="1" t="s">
        <v>1113</v>
      </c>
      <c r="G1191" s="1" t="s">
        <v>12</v>
      </c>
      <c r="H1191" s="1" t="s">
        <v>11</v>
      </c>
      <c r="I1191" s="1" t="s">
        <v>50</v>
      </c>
      <c r="J1191" s="1" t="s">
        <v>9</v>
      </c>
      <c r="K1191" s="1" t="s">
        <v>30</v>
      </c>
      <c r="L1191" s="1" t="s">
        <v>300</v>
      </c>
      <c r="M1191" s="1" t="s">
        <v>299</v>
      </c>
      <c r="N1191" s="8">
        <v>96.96</v>
      </c>
      <c r="O1191" s="1" t="s">
        <v>2</v>
      </c>
      <c r="P1191" s="8">
        <v>96.96</v>
      </c>
      <c r="Q1191" s="8">
        <v>0</v>
      </c>
      <c r="R1191" s="1" t="s">
        <v>93</v>
      </c>
      <c r="S1191" s="7">
        <v>3224.12</v>
      </c>
    </row>
    <row r="1192" spans="1:19" x14ac:dyDescent="0.2">
      <c r="A1192" s="1" t="s">
        <v>1119</v>
      </c>
      <c r="B1192" s="1" t="s">
        <v>15</v>
      </c>
      <c r="C1192" s="10">
        <v>45365</v>
      </c>
      <c r="D1192" s="1" t="s">
        <v>1118</v>
      </c>
      <c r="E1192" s="1" t="s">
        <v>1117</v>
      </c>
      <c r="F1192" s="1" t="s">
        <v>1113</v>
      </c>
      <c r="G1192" s="1" t="s">
        <v>12</v>
      </c>
      <c r="H1192" s="1" t="s">
        <v>11</v>
      </c>
      <c r="I1192" s="1" t="s">
        <v>50</v>
      </c>
      <c r="J1192" s="1" t="s">
        <v>9</v>
      </c>
      <c r="K1192" s="1" t="s">
        <v>30</v>
      </c>
      <c r="L1192" s="1" t="s">
        <v>69</v>
      </c>
      <c r="M1192" s="1" t="s">
        <v>68</v>
      </c>
      <c r="N1192" s="8">
        <v>96.96</v>
      </c>
      <c r="O1192" s="1" t="s">
        <v>2</v>
      </c>
      <c r="P1192" s="8">
        <v>96.96</v>
      </c>
      <c r="Q1192" s="8">
        <v>0</v>
      </c>
      <c r="R1192" s="1" t="s">
        <v>93</v>
      </c>
      <c r="S1192" s="7">
        <v>3515.33</v>
      </c>
    </row>
    <row r="1193" spans="1:19" x14ac:dyDescent="0.2">
      <c r="A1193" s="1" t="s">
        <v>1119</v>
      </c>
      <c r="B1193" s="1" t="s">
        <v>15</v>
      </c>
      <c r="C1193" s="10">
        <v>45365</v>
      </c>
      <c r="D1193" s="1" t="s">
        <v>1118</v>
      </c>
      <c r="E1193" s="1" t="s">
        <v>1117</v>
      </c>
      <c r="F1193" s="1" t="s">
        <v>1113</v>
      </c>
      <c r="G1193" s="1" t="s">
        <v>12</v>
      </c>
      <c r="H1193" s="1" t="s">
        <v>11</v>
      </c>
      <c r="I1193" s="1" t="s">
        <v>50</v>
      </c>
      <c r="J1193" s="1" t="s">
        <v>9</v>
      </c>
      <c r="K1193" s="1" t="s">
        <v>30</v>
      </c>
      <c r="L1193" s="1" t="s">
        <v>621</v>
      </c>
      <c r="M1193" s="1" t="s">
        <v>620</v>
      </c>
      <c r="N1193" s="8">
        <v>96.96</v>
      </c>
      <c r="O1193" s="1" t="s">
        <v>2</v>
      </c>
      <c r="P1193" s="8">
        <v>96.96</v>
      </c>
      <c r="Q1193" s="8">
        <v>0</v>
      </c>
      <c r="R1193" s="1" t="s">
        <v>93</v>
      </c>
      <c r="S1193" s="7">
        <v>3224.12</v>
      </c>
    </row>
    <row r="1194" spans="1:19" x14ac:dyDescent="0.2">
      <c r="A1194" s="1" t="s">
        <v>1119</v>
      </c>
      <c r="B1194" s="1" t="s">
        <v>15</v>
      </c>
      <c r="C1194" s="10">
        <v>45365</v>
      </c>
      <c r="D1194" s="1" t="s">
        <v>1118</v>
      </c>
      <c r="E1194" s="1" t="s">
        <v>1117</v>
      </c>
      <c r="F1194" s="1" t="s">
        <v>1113</v>
      </c>
      <c r="G1194" s="1" t="s">
        <v>12</v>
      </c>
      <c r="H1194" s="1" t="s">
        <v>11</v>
      </c>
      <c r="I1194" s="1" t="s">
        <v>50</v>
      </c>
      <c r="J1194" s="1" t="s">
        <v>9</v>
      </c>
      <c r="K1194" s="1" t="s">
        <v>30</v>
      </c>
      <c r="L1194" s="1" t="s">
        <v>625</v>
      </c>
      <c r="M1194" s="1" t="s">
        <v>624</v>
      </c>
      <c r="N1194" s="8">
        <v>96.96</v>
      </c>
      <c r="O1194" s="1" t="s">
        <v>2</v>
      </c>
      <c r="P1194" s="8">
        <v>96.96</v>
      </c>
      <c r="Q1194" s="8">
        <v>0</v>
      </c>
      <c r="R1194" s="1" t="s">
        <v>93</v>
      </c>
      <c r="S1194" s="7">
        <v>3224.12</v>
      </c>
    </row>
    <row r="1195" spans="1:19" x14ac:dyDescent="0.2">
      <c r="A1195" s="1" t="s">
        <v>1116</v>
      </c>
      <c r="B1195" s="1" t="s">
        <v>15</v>
      </c>
      <c r="C1195" s="10">
        <v>45365</v>
      </c>
      <c r="D1195" s="1" t="s">
        <v>1115</v>
      </c>
      <c r="E1195" s="1" t="s">
        <v>1114</v>
      </c>
      <c r="F1195" s="1" t="s">
        <v>1113</v>
      </c>
      <c r="G1195" s="1" t="s">
        <v>12</v>
      </c>
      <c r="H1195" s="1" t="s">
        <v>11</v>
      </c>
      <c r="I1195" s="1" t="s">
        <v>50</v>
      </c>
      <c r="J1195" s="1" t="s">
        <v>17</v>
      </c>
      <c r="K1195" s="1" t="s">
        <v>16</v>
      </c>
      <c r="L1195" s="1" t="s">
        <v>346</v>
      </c>
      <c r="M1195" s="1" t="s">
        <v>345</v>
      </c>
      <c r="N1195" s="9">
        <v>504</v>
      </c>
      <c r="O1195" s="1" t="s">
        <v>2</v>
      </c>
      <c r="P1195" s="8">
        <v>504</v>
      </c>
      <c r="Q1195" s="8">
        <v>0</v>
      </c>
      <c r="R1195" s="1" t="s">
        <v>590</v>
      </c>
      <c r="S1195" s="7">
        <v>10501.84</v>
      </c>
    </row>
    <row r="1196" spans="1:19" x14ac:dyDescent="0.2">
      <c r="A1196" s="1" t="s">
        <v>1112</v>
      </c>
      <c r="B1196" s="1" t="s">
        <v>42</v>
      </c>
      <c r="C1196" s="10">
        <v>45365</v>
      </c>
      <c r="D1196" s="1" t="s">
        <v>41</v>
      </c>
      <c r="E1196" s="1" t="s">
        <v>40</v>
      </c>
      <c r="F1196" s="1" t="s">
        <v>1111</v>
      </c>
      <c r="G1196" s="1" t="s">
        <v>39</v>
      </c>
      <c r="H1196" s="1" t="s">
        <v>38</v>
      </c>
      <c r="I1196" s="1" t="s">
        <v>50</v>
      </c>
      <c r="J1196" s="1" t="s">
        <v>37</v>
      </c>
      <c r="K1196" s="1" t="s">
        <v>36</v>
      </c>
      <c r="L1196" s="1" t="s">
        <v>35</v>
      </c>
      <c r="M1196" s="1" t="s">
        <v>34</v>
      </c>
      <c r="N1196" s="9">
        <v>6336</v>
      </c>
      <c r="O1196" s="1" t="s">
        <v>4</v>
      </c>
      <c r="P1196" s="8">
        <v>6336</v>
      </c>
      <c r="Q1196" s="8">
        <v>0</v>
      </c>
      <c r="R1196" s="1" t="s">
        <v>33</v>
      </c>
      <c r="S1196" s="7">
        <v>116.04</v>
      </c>
    </row>
    <row r="1197" spans="1:19" x14ac:dyDescent="0.2">
      <c r="A1197" s="1" t="s">
        <v>1110</v>
      </c>
      <c r="B1197" s="1" t="s">
        <v>42</v>
      </c>
      <c r="C1197" s="10">
        <v>45365</v>
      </c>
      <c r="D1197" s="1" t="s">
        <v>41</v>
      </c>
      <c r="E1197" s="1" t="s">
        <v>40</v>
      </c>
      <c r="F1197" s="1" t="s">
        <v>1109</v>
      </c>
      <c r="G1197" s="1" t="s">
        <v>39</v>
      </c>
      <c r="H1197" s="1" t="s">
        <v>38</v>
      </c>
      <c r="I1197" s="1" t="s">
        <v>50</v>
      </c>
      <c r="J1197" s="1" t="s">
        <v>37</v>
      </c>
      <c r="K1197" s="1" t="s">
        <v>36</v>
      </c>
      <c r="L1197" s="1" t="s">
        <v>35</v>
      </c>
      <c r="M1197" s="1" t="s">
        <v>34</v>
      </c>
      <c r="N1197" s="9">
        <v>7776</v>
      </c>
      <c r="O1197" s="1" t="s">
        <v>4</v>
      </c>
      <c r="P1197" s="8">
        <v>7776</v>
      </c>
      <c r="Q1197" s="8">
        <v>0</v>
      </c>
      <c r="R1197" s="1" t="s">
        <v>33</v>
      </c>
      <c r="S1197" s="7">
        <v>116.04</v>
      </c>
    </row>
    <row r="1198" spans="1:19" x14ac:dyDescent="0.2">
      <c r="A1198" s="1" t="s">
        <v>1108</v>
      </c>
      <c r="B1198" s="1" t="s">
        <v>42</v>
      </c>
      <c r="C1198" s="10">
        <v>45365</v>
      </c>
      <c r="D1198" s="1" t="s">
        <v>41</v>
      </c>
      <c r="E1198" s="1" t="s">
        <v>40</v>
      </c>
      <c r="F1198" s="1" t="s">
        <v>1107</v>
      </c>
      <c r="G1198" s="1" t="s">
        <v>39</v>
      </c>
      <c r="H1198" s="1" t="s">
        <v>38</v>
      </c>
      <c r="I1198" s="1" t="s">
        <v>50</v>
      </c>
      <c r="J1198" s="1" t="s">
        <v>37</v>
      </c>
      <c r="K1198" s="1" t="s">
        <v>36</v>
      </c>
      <c r="L1198" s="1" t="s">
        <v>35</v>
      </c>
      <c r="M1198" s="1" t="s">
        <v>34</v>
      </c>
      <c r="N1198" s="9">
        <v>7776</v>
      </c>
      <c r="O1198" s="1" t="s">
        <v>4</v>
      </c>
      <c r="P1198" s="8">
        <v>7776</v>
      </c>
      <c r="Q1198" s="8">
        <v>0</v>
      </c>
      <c r="R1198" s="1" t="s">
        <v>33</v>
      </c>
      <c r="S1198" s="7">
        <v>116.04</v>
      </c>
    </row>
    <row r="1199" spans="1:19" x14ac:dyDescent="0.2">
      <c r="A1199" s="1" t="s">
        <v>1106</v>
      </c>
      <c r="B1199" s="1" t="s">
        <v>15</v>
      </c>
      <c r="C1199" s="10">
        <v>45366</v>
      </c>
      <c r="D1199" s="1" t="s">
        <v>944</v>
      </c>
      <c r="E1199" s="1" t="s">
        <v>943</v>
      </c>
      <c r="F1199" s="1" t="s">
        <v>1105</v>
      </c>
      <c r="G1199" s="1" t="s">
        <v>39</v>
      </c>
      <c r="H1199" s="1" t="s">
        <v>38</v>
      </c>
      <c r="I1199" s="1" t="s">
        <v>50</v>
      </c>
      <c r="J1199" s="1" t="s">
        <v>17</v>
      </c>
      <c r="K1199" s="1" t="s">
        <v>16</v>
      </c>
      <c r="L1199" s="1" t="s">
        <v>369</v>
      </c>
      <c r="M1199" s="1" t="s">
        <v>368</v>
      </c>
      <c r="N1199" s="8">
        <v>136.80000000000001</v>
      </c>
      <c r="O1199" s="1" t="s">
        <v>2</v>
      </c>
      <c r="P1199" s="8">
        <v>0</v>
      </c>
      <c r="Q1199" s="8">
        <v>136.80000000000001</v>
      </c>
      <c r="R1199" s="1" t="s">
        <v>46</v>
      </c>
      <c r="S1199" s="7">
        <v>12284.4</v>
      </c>
    </row>
    <row r="1200" spans="1:19" x14ac:dyDescent="0.2">
      <c r="A1200" s="1" t="s">
        <v>1104</v>
      </c>
      <c r="B1200" s="1" t="s">
        <v>15</v>
      </c>
      <c r="C1200" s="10">
        <v>45366</v>
      </c>
      <c r="D1200" s="1" t="s">
        <v>643</v>
      </c>
      <c r="E1200" s="1" t="s">
        <v>642</v>
      </c>
      <c r="F1200" s="1" t="s">
        <v>1038</v>
      </c>
      <c r="G1200" s="1" t="s">
        <v>39</v>
      </c>
      <c r="H1200" s="1" t="s">
        <v>38</v>
      </c>
      <c r="I1200" s="1" t="s">
        <v>50</v>
      </c>
      <c r="J1200" s="1" t="s">
        <v>17</v>
      </c>
      <c r="K1200" s="1" t="s">
        <v>498</v>
      </c>
      <c r="L1200" s="1" t="s">
        <v>1103</v>
      </c>
      <c r="M1200" s="1" t="s">
        <v>1102</v>
      </c>
      <c r="N1200" s="8">
        <v>61.44</v>
      </c>
      <c r="O1200" s="1" t="s">
        <v>2</v>
      </c>
      <c r="P1200" s="8">
        <v>61.44</v>
      </c>
      <c r="Q1200" s="8">
        <v>0</v>
      </c>
      <c r="R1200" s="1" t="s">
        <v>46</v>
      </c>
      <c r="S1200" s="7">
        <v>23266.44</v>
      </c>
    </row>
    <row r="1201" spans="1:19" x14ac:dyDescent="0.2">
      <c r="A1201" s="1" t="s">
        <v>1101</v>
      </c>
      <c r="B1201" s="1" t="s">
        <v>15</v>
      </c>
      <c r="C1201" s="10">
        <v>45366</v>
      </c>
      <c r="D1201" s="1" t="s">
        <v>1100</v>
      </c>
      <c r="E1201" s="1" t="s">
        <v>1099</v>
      </c>
      <c r="F1201" s="1" t="s">
        <v>1038</v>
      </c>
      <c r="G1201" s="1" t="s">
        <v>12</v>
      </c>
      <c r="H1201" s="1" t="s">
        <v>11</v>
      </c>
      <c r="I1201" s="1" t="s">
        <v>50</v>
      </c>
      <c r="J1201" s="1" t="s">
        <v>9</v>
      </c>
      <c r="K1201" s="1" t="s">
        <v>30</v>
      </c>
      <c r="L1201" s="1" t="s">
        <v>1098</v>
      </c>
      <c r="M1201" s="1" t="s">
        <v>1097</v>
      </c>
      <c r="N1201" s="8">
        <v>99.84</v>
      </c>
      <c r="O1201" s="1" t="s">
        <v>2</v>
      </c>
      <c r="P1201" s="8">
        <v>0</v>
      </c>
      <c r="Q1201" s="8">
        <v>99.84</v>
      </c>
      <c r="R1201" s="1" t="s">
        <v>46</v>
      </c>
      <c r="S1201" s="7">
        <v>4758.0200000000004</v>
      </c>
    </row>
    <row r="1202" spans="1:19" x14ac:dyDescent="0.2">
      <c r="A1202" s="1" t="s">
        <v>1101</v>
      </c>
      <c r="B1202" s="1" t="s">
        <v>15</v>
      </c>
      <c r="C1202" s="10">
        <v>45366</v>
      </c>
      <c r="D1202" s="1" t="s">
        <v>1100</v>
      </c>
      <c r="E1202" s="1" t="s">
        <v>1099</v>
      </c>
      <c r="F1202" s="1" t="s">
        <v>1038</v>
      </c>
      <c r="G1202" s="1" t="s">
        <v>12</v>
      </c>
      <c r="H1202" s="1" t="s">
        <v>11</v>
      </c>
      <c r="I1202" s="1" t="s">
        <v>50</v>
      </c>
      <c r="J1202" s="1" t="s">
        <v>9</v>
      </c>
      <c r="K1202" s="1" t="s">
        <v>30</v>
      </c>
      <c r="L1202" s="1" t="s">
        <v>810</v>
      </c>
      <c r="M1202" s="1" t="s">
        <v>809</v>
      </c>
      <c r="N1202" s="8">
        <v>96.96</v>
      </c>
      <c r="O1202" s="1" t="s">
        <v>2</v>
      </c>
      <c r="P1202" s="8">
        <v>0</v>
      </c>
      <c r="Q1202" s="8">
        <v>96.96</v>
      </c>
      <c r="R1202" s="1" t="s">
        <v>46</v>
      </c>
      <c r="S1202" s="7">
        <v>3455.22</v>
      </c>
    </row>
    <row r="1203" spans="1:19" x14ac:dyDescent="0.2">
      <c r="A1203" s="1" t="s">
        <v>1096</v>
      </c>
      <c r="B1203" s="1" t="s">
        <v>42</v>
      </c>
      <c r="C1203" s="10">
        <v>45366</v>
      </c>
      <c r="D1203" s="1" t="s">
        <v>95</v>
      </c>
      <c r="E1203" s="1" t="s">
        <v>94</v>
      </c>
      <c r="F1203" s="1" t="s">
        <v>1095</v>
      </c>
      <c r="G1203" s="1" t="s">
        <v>39</v>
      </c>
      <c r="H1203" s="1" t="s">
        <v>38</v>
      </c>
      <c r="I1203" s="1" t="s">
        <v>0</v>
      </c>
      <c r="J1203" s="1" t="s">
        <v>17</v>
      </c>
      <c r="K1203" s="1" t="s">
        <v>49</v>
      </c>
      <c r="L1203" s="1" t="s">
        <v>48</v>
      </c>
      <c r="M1203" s="1" t="s">
        <v>47</v>
      </c>
      <c r="N1203" s="9">
        <v>3456</v>
      </c>
      <c r="O1203" s="1" t="s">
        <v>4</v>
      </c>
      <c r="P1203" s="8">
        <v>3168</v>
      </c>
      <c r="Q1203" s="8">
        <v>288</v>
      </c>
      <c r="R1203" s="1" t="s">
        <v>93</v>
      </c>
      <c r="S1203" s="7">
        <v>168.67</v>
      </c>
    </row>
    <row r="1204" spans="1:19" x14ac:dyDescent="0.2">
      <c r="A1204" s="1" t="s">
        <v>1096</v>
      </c>
      <c r="B1204" s="1" t="s">
        <v>42</v>
      </c>
      <c r="C1204" s="10">
        <v>45366</v>
      </c>
      <c r="D1204" s="1" t="s">
        <v>95</v>
      </c>
      <c r="E1204" s="1" t="s">
        <v>94</v>
      </c>
      <c r="F1204" s="1" t="s">
        <v>1095</v>
      </c>
      <c r="G1204" s="1" t="s">
        <v>39</v>
      </c>
      <c r="H1204" s="1" t="s">
        <v>38</v>
      </c>
      <c r="I1204" s="1" t="s">
        <v>0</v>
      </c>
      <c r="J1204" s="1" t="s">
        <v>17</v>
      </c>
      <c r="K1204" s="1" t="s">
        <v>49</v>
      </c>
      <c r="L1204" s="1" t="s">
        <v>57</v>
      </c>
      <c r="M1204" s="1" t="s">
        <v>56</v>
      </c>
      <c r="N1204" s="9">
        <v>2520</v>
      </c>
      <c r="O1204" s="1" t="s">
        <v>4</v>
      </c>
      <c r="P1204" s="8">
        <v>2520</v>
      </c>
      <c r="Q1204" s="8">
        <v>0</v>
      </c>
      <c r="R1204" s="1" t="s">
        <v>93</v>
      </c>
      <c r="S1204" s="7">
        <v>228.46</v>
      </c>
    </row>
    <row r="1205" spans="1:19" x14ac:dyDescent="0.2">
      <c r="A1205" s="1" t="s">
        <v>1094</v>
      </c>
      <c r="B1205" s="1" t="s">
        <v>42</v>
      </c>
      <c r="C1205" s="10">
        <v>45366</v>
      </c>
      <c r="D1205" s="1" t="s">
        <v>14</v>
      </c>
      <c r="E1205" s="1" t="s">
        <v>13</v>
      </c>
      <c r="F1205" s="1" t="s">
        <v>1093</v>
      </c>
      <c r="G1205" s="1" t="s">
        <v>39</v>
      </c>
      <c r="H1205" s="1" t="s">
        <v>38</v>
      </c>
      <c r="I1205" s="1" t="s">
        <v>50</v>
      </c>
      <c r="J1205" s="1" t="s">
        <v>37</v>
      </c>
      <c r="K1205" s="1" t="s">
        <v>36</v>
      </c>
      <c r="L1205" s="1" t="s">
        <v>88</v>
      </c>
      <c r="M1205" s="1" t="s">
        <v>87</v>
      </c>
      <c r="N1205" s="9">
        <v>6336</v>
      </c>
      <c r="O1205" s="1" t="s">
        <v>4</v>
      </c>
      <c r="P1205" s="8">
        <v>6336</v>
      </c>
      <c r="Q1205" s="8">
        <v>0</v>
      </c>
      <c r="R1205" s="1" t="s">
        <v>125</v>
      </c>
      <c r="S1205" s="7">
        <v>256.45</v>
      </c>
    </row>
    <row r="1206" spans="1:19" x14ac:dyDescent="0.2">
      <c r="A1206" s="1" t="s">
        <v>1092</v>
      </c>
      <c r="B1206" s="1" t="s">
        <v>15</v>
      </c>
      <c r="C1206" s="10">
        <v>45366</v>
      </c>
      <c r="D1206" s="1" t="s">
        <v>197</v>
      </c>
      <c r="E1206" s="1" t="s">
        <v>196</v>
      </c>
      <c r="F1206" s="1" t="s">
        <v>1091</v>
      </c>
      <c r="G1206" s="1" t="s">
        <v>12</v>
      </c>
      <c r="H1206" s="1" t="s">
        <v>11</v>
      </c>
      <c r="I1206" s="1" t="s">
        <v>50</v>
      </c>
      <c r="J1206" s="1" t="s">
        <v>17</v>
      </c>
      <c r="K1206" s="1" t="s">
        <v>16</v>
      </c>
      <c r="L1206" s="1" t="s">
        <v>677</v>
      </c>
      <c r="M1206" s="1" t="s">
        <v>676</v>
      </c>
      <c r="N1206" s="8">
        <v>365.4</v>
      </c>
      <c r="O1206" s="1" t="s">
        <v>2</v>
      </c>
      <c r="P1206" s="8">
        <v>0</v>
      </c>
      <c r="Q1206" s="8">
        <v>365.4</v>
      </c>
      <c r="R1206" s="1" t="s">
        <v>46</v>
      </c>
      <c r="S1206" s="7">
        <v>10800.72</v>
      </c>
    </row>
    <row r="1207" spans="1:19" x14ac:dyDescent="0.2">
      <c r="A1207" s="1" t="s">
        <v>1090</v>
      </c>
      <c r="B1207" s="1" t="s">
        <v>15</v>
      </c>
      <c r="C1207" s="10">
        <v>45366</v>
      </c>
      <c r="D1207" s="1" t="s">
        <v>152</v>
      </c>
      <c r="E1207" s="1" t="s">
        <v>151</v>
      </c>
      <c r="F1207" s="1" t="s">
        <v>1048</v>
      </c>
      <c r="G1207" s="1" t="s">
        <v>12</v>
      </c>
      <c r="H1207" s="1" t="s">
        <v>11</v>
      </c>
      <c r="I1207" s="1" t="s">
        <v>50</v>
      </c>
      <c r="J1207" s="1" t="s">
        <v>17</v>
      </c>
      <c r="K1207" s="1" t="s">
        <v>16</v>
      </c>
      <c r="L1207" s="1" t="s">
        <v>1089</v>
      </c>
      <c r="M1207" s="1" t="s">
        <v>1088</v>
      </c>
      <c r="N1207" s="8">
        <v>56.16</v>
      </c>
      <c r="O1207" s="1" t="s">
        <v>2</v>
      </c>
      <c r="P1207" s="8">
        <v>56.16</v>
      </c>
      <c r="Q1207" s="8">
        <v>0</v>
      </c>
      <c r="R1207" s="1" t="s">
        <v>144</v>
      </c>
      <c r="S1207" s="7">
        <v>11215.57</v>
      </c>
    </row>
    <row r="1208" spans="1:19" x14ac:dyDescent="0.2">
      <c r="A1208" s="1" t="s">
        <v>1087</v>
      </c>
      <c r="B1208" s="1" t="s">
        <v>15</v>
      </c>
      <c r="C1208" s="10">
        <v>45366</v>
      </c>
      <c r="D1208" s="1" t="s">
        <v>1086</v>
      </c>
      <c r="E1208" s="1" t="s">
        <v>1085</v>
      </c>
      <c r="F1208" s="1" t="s">
        <v>1038</v>
      </c>
      <c r="G1208" s="1" t="s">
        <v>39</v>
      </c>
      <c r="H1208" s="1" t="s">
        <v>38</v>
      </c>
      <c r="I1208" s="1" t="s">
        <v>50</v>
      </c>
      <c r="J1208" s="1" t="s">
        <v>17</v>
      </c>
      <c r="K1208" s="1" t="s">
        <v>16</v>
      </c>
      <c r="L1208" s="1" t="s">
        <v>185</v>
      </c>
      <c r="M1208" s="1" t="s">
        <v>184</v>
      </c>
      <c r="N1208" s="8">
        <v>68.400000000000006</v>
      </c>
      <c r="O1208" s="1" t="s">
        <v>2</v>
      </c>
      <c r="P1208" s="8">
        <v>0</v>
      </c>
      <c r="Q1208" s="8">
        <v>68.400000000000006</v>
      </c>
      <c r="R1208" s="1" t="s">
        <v>46</v>
      </c>
      <c r="S1208" s="7">
        <v>21010.95</v>
      </c>
    </row>
    <row r="1209" spans="1:19" x14ac:dyDescent="0.2">
      <c r="A1209" s="1" t="s">
        <v>1076</v>
      </c>
      <c r="B1209" s="1" t="s">
        <v>15</v>
      </c>
      <c r="C1209" s="10">
        <v>45366</v>
      </c>
      <c r="D1209" s="1" t="s">
        <v>192</v>
      </c>
      <c r="E1209" s="1" t="s">
        <v>191</v>
      </c>
      <c r="F1209" s="1" t="s">
        <v>1048</v>
      </c>
      <c r="G1209" s="1" t="s">
        <v>12</v>
      </c>
      <c r="H1209" s="1" t="s">
        <v>11</v>
      </c>
      <c r="I1209" s="1" t="s">
        <v>50</v>
      </c>
      <c r="J1209" s="1" t="s">
        <v>9</v>
      </c>
      <c r="K1209" s="1" t="s">
        <v>30</v>
      </c>
      <c r="L1209" s="1" t="s">
        <v>517</v>
      </c>
      <c r="M1209" s="1" t="s">
        <v>516</v>
      </c>
      <c r="N1209" s="8">
        <v>484.8</v>
      </c>
      <c r="O1209" s="1" t="s">
        <v>2</v>
      </c>
      <c r="P1209" s="8">
        <v>484.8</v>
      </c>
      <c r="Q1209" s="8">
        <v>0</v>
      </c>
      <c r="R1209" s="1" t="s">
        <v>144</v>
      </c>
      <c r="S1209" s="7">
        <v>3032.82</v>
      </c>
    </row>
    <row r="1210" spans="1:19" x14ac:dyDescent="0.2">
      <c r="A1210" s="1" t="s">
        <v>1076</v>
      </c>
      <c r="B1210" s="1" t="s">
        <v>15</v>
      </c>
      <c r="C1210" s="10">
        <v>45366</v>
      </c>
      <c r="D1210" s="1" t="s">
        <v>192</v>
      </c>
      <c r="E1210" s="1" t="s">
        <v>191</v>
      </c>
      <c r="F1210" s="1" t="s">
        <v>1048</v>
      </c>
      <c r="G1210" s="1" t="s">
        <v>12</v>
      </c>
      <c r="H1210" s="1" t="s">
        <v>11</v>
      </c>
      <c r="I1210" s="1" t="s">
        <v>50</v>
      </c>
      <c r="J1210" s="1" t="s">
        <v>9</v>
      </c>
      <c r="K1210" s="1" t="s">
        <v>30</v>
      </c>
      <c r="L1210" s="1" t="s">
        <v>1078</v>
      </c>
      <c r="M1210" s="1" t="s">
        <v>1077</v>
      </c>
      <c r="N1210" s="8">
        <v>193.92</v>
      </c>
      <c r="O1210" s="1" t="s">
        <v>2</v>
      </c>
      <c r="P1210" s="8">
        <v>193.92</v>
      </c>
      <c r="Q1210" s="8">
        <v>0</v>
      </c>
      <c r="R1210" s="1" t="s">
        <v>144</v>
      </c>
      <c r="S1210" s="7">
        <v>2788.19</v>
      </c>
    </row>
    <row r="1211" spans="1:19" x14ac:dyDescent="0.2">
      <c r="A1211" s="1" t="s">
        <v>1076</v>
      </c>
      <c r="B1211" s="1" t="s">
        <v>15</v>
      </c>
      <c r="C1211" s="10">
        <v>45366</v>
      </c>
      <c r="D1211" s="1" t="s">
        <v>192</v>
      </c>
      <c r="E1211" s="1" t="s">
        <v>191</v>
      </c>
      <c r="F1211" s="1" t="s">
        <v>1048</v>
      </c>
      <c r="G1211" s="1" t="s">
        <v>12</v>
      </c>
      <c r="H1211" s="1" t="s">
        <v>11</v>
      </c>
      <c r="I1211" s="1" t="s">
        <v>50</v>
      </c>
      <c r="J1211" s="1" t="s">
        <v>9</v>
      </c>
      <c r="K1211" s="1" t="s">
        <v>30</v>
      </c>
      <c r="L1211" s="1" t="s">
        <v>1080</v>
      </c>
      <c r="M1211" s="1" t="s">
        <v>1079</v>
      </c>
      <c r="N1211" s="8">
        <v>290.88</v>
      </c>
      <c r="O1211" s="1" t="s">
        <v>2</v>
      </c>
      <c r="P1211" s="8">
        <v>290.88</v>
      </c>
      <c r="Q1211" s="8">
        <v>0</v>
      </c>
      <c r="R1211" s="1" t="s">
        <v>144</v>
      </c>
      <c r="S1211" s="7">
        <v>2788.19</v>
      </c>
    </row>
    <row r="1212" spans="1:19" x14ac:dyDescent="0.2">
      <c r="A1212" s="1" t="s">
        <v>1076</v>
      </c>
      <c r="B1212" s="1" t="s">
        <v>15</v>
      </c>
      <c r="C1212" s="10">
        <v>45366</v>
      </c>
      <c r="D1212" s="1" t="s">
        <v>192</v>
      </c>
      <c r="E1212" s="1" t="s">
        <v>191</v>
      </c>
      <c r="F1212" s="1" t="s">
        <v>1048</v>
      </c>
      <c r="G1212" s="1" t="s">
        <v>12</v>
      </c>
      <c r="H1212" s="1" t="s">
        <v>11</v>
      </c>
      <c r="I1212" s="1" t="s">
        <v>50</v>
      </c>
      <c r="J1212" s="1" t="s">
        <v>9</v>
      </c>
      <c r="K1212" s="1" t="s">
        <v>8</v>
      </c>
      <c r="L1212" s="1" t="s">
        <v>515</v>
      </c>
      <c r="M1212" s="1" t="s">
        <v>514</v>
      </c>
      <c r="N1212" s="8">
        <v>295.2</v>
      </c>
      <c r="O1212" s="1" t="s">
        <v>2</v>
      </c>
      <c r="P1212" s="8">
        <v>295.2</v>
      </c>
      <c r="Q1212" s="8">
        <v>0</v>
      </c>
      <c r="R1212" s="1" t="s">
        <v>144</v>
      </c>
      <c r="S1212" s="7">
        <v>3193.01</v>
      </c>
    </row>
    <row r="1213" spans="1:19" x14ac:dyDescent="0.2">
      <c r="A1213" s="1" t="s">
        <v>1076</v>
      </c>
      <c r="B1213" s="1" t="s">
        <v>15</v>
      </c>
      <c r="C1213" s="10">
        <v>45366</v>
      </c>
      <c r="D1213" s="1" t="s">
        <v>192</v>
      </c>
      <c r="E1213" s="1" t="s">
        <v>191</v>
      </c>
      <c r="F1213" s="1" t="s">
        <v>1048</v>
      </c>
      <c r="G1213" s="1" t="s">
        <v>12</v>
      </c>
      <c r="H1213" s="1" t="s">
        <v>11</v>
      </c>
      <c r="I1213" s="1" t="s">
        <v>50</v>
      </c>
      <c r="J1213" s="1" t="s">
        <v>9</v>
      </c>
      <c r="K1213" s="1" t="s">
        <v>30</v>
      </c>
      <c r="L1213" s="1" t="s">
        <v>1082</v>
      </c>
      <c r="M1213" s="1" t="s">
        <v>1081</v>
      </c>
      <c r="N1213" s="8">
        <v>581.76</v>
      </c>
      <c r="O1213" s="1" t="s">
        <v>2</v>
      </c>
      <c r="P1213" s="8">
        <v>0</v>
      </c>
      <c r="Q1213" s="8">
        <v>581.76</v>
      </c>
      <c r="R1213" s="1" t="s">
        <v>144</v>
      </c>
      <c r="S1213" s="7">
        <v>2788.19</v>
      </c>
    </row>
    <row r="1214" spans="1:19" x14ac:dyDescent="0.2">
      <c r="A1214" s="1" t="s">
        <v>1076</v>
      </c>
      <c r="B1214" s="1" t="s">
        <v>15</v>
      </c>
      <c r="C1214" s="10">
        <v>45366</v>
      </c>
      <c r="D1214" s="1" t="s">
        <v>192</v>
      </c>
      <c r="E1214" s="1" t="s">
        <v>191</v>
      </c>
      <c r="F1214" s="1" t="s">
        <v>1048</v>
      </c>
      <c r="G1214" s="1" t="s">
        <v>12</v>
      </c>
      <c r="H1214" s="1" t="s">
        <v>11</v>
      </c>
      <c r="I1214" s="1" t="s">
        <v>50</v>
      </c>
      <c r="J1214" s="1" t="s">
        <v>9</v>
      </c>
      <c r="K1214" s="1" t="s">
        <v>30</v>
      </c>
      <c r="L1214" s="1" t="s">
        <v>1084</v>
      </c>
      <c r="M1214" s="1" t="s">
        <v>1083</v>
      </c>
      <c r="N1214" s="8">
        <v>290.88</v>
      </c>
      <c r="O1214" s="1" t="s">
        <v>2</v>
      </c>
      <c r="P1214" s="8">
        <v>290.88</v>
      </c>
      <c r="Q1214" s="8">
        <v>0</v>
      </c>
      <c r="R1214" s="1" t="s">
        <v>144</v>
      </c>
      <c r="S1214" s="7">
        <v>2788.19</v>
      </c>
    </row>
    <row r="1215" spans="1:19" x14ac:dyDescent="0.2">
      <c r="A1215" s="1" t="s">
        <v>1075</v>
      </c>
      <c r="B1215" s="1" t="s">
        <v>15</v>
      </c>
      <c r="C1215" s="10">
        <v>45366</v>
      </c>
      <c r="D1215" s="1" t="s">
        <v>192</v>
      </c>
      <c r="E1215" s="1" t="s">
        <v>191</v>
      </c>
      <c r="F1215" s="1" t="s">
        <v>1048</v>
      </c>
      <c r="G1215" s="1" t="s">
        <v>12</v>
      </c>
      <c r="H1215" s="1" t="s">
        <v>11</v>
      </c>
      <c r="I1215" s="1" t="s">
        <v>50</v>
      </c>
      <c r="J1215" s="1" t="s">
        <v>17</v>
      </c>
      <c r="K1215" s="1" t="s">
        <v>16</v>
      </c>
      <c r="L1215" s="1" t="s">
        <v>609</v>
      </c>
      <c r="M1215" s="1" t="s">
        <v>608</v>
      </c>
      <c r="N1215" s="9">
        <v>261</v>
      </c>
      <c r="O1215" s="1" t="s">
        <v>2</v>
      </c>
      <c r="P1215" s="8">
        <v>261</v>
      </c>
      <c r="Q1215" s="8">
        <v>0</v>
      </c>
      <c r="R1215" s="1" t="s">
        <v>144</v>
      </c>
      <c r="S1215" s="7">
        <v>7209.03</v>
      </c>
    </row>
    <row r="1216" spans="1:19" x14ac:dyDescent="0.2">
      <c r="A1216" s="1" t="s">
        <v>1075</v>
      </c>
      <c r="B1216" s="1" t="s">
        <v>15</v>
      </c>
      <c r="C1216" s="10">
        <v>45366</v>
      </c>
      <c r="D1216" s="1" t="s">
        <v>192</v>
      </c>
      <c r="E1216" s="1" t="s">
        <v>191</v>
      </c>
      <c r="F1216" s="1" t="s">
        <v>1048</v>
      </c>
      <c r="G1216" s="1" t="s">
        <v>12</v>
      </c>
      <c r="H1216" s="1" t="s">
        <v>11</v>
      </c>
      <c r="I1216" s="1" t="s">
        <v>50</v>
      </c>
      <c r="J1216" s="1" t="s">
        <v>17</v>
      </c>
      <c r="K1216" s="1" t="s">
        <v>16</v>
      </c>
      <c r="L1216" s="1" t="s">
        <v>742</v>
      </c>
      <c r="M1216" s="1" t="s">
        <v>741</v>
      </c>
      <c r="N1216" s="9">
        <v>261</v>
      </c>
      <c r="O1216" s="1" t="s">
        <v>2</v>
      </c>
      <c r="P1216" s="8">
        <v>261</v>
      </c>
      <c r="Q1216" s="8">
        <v>0</v>
      </c>
      <c r="R1216" s="1" t="s">
        <v>144</v>
      </c>
      <c r="S1216" s="7">
        <v>7209.03</v>
      </c>
    </row>
    <row r="1217" spans="1:19" x14ac:dyDescent="0.2">
      <c r="A1217" s="1" t="s">
        <v>1075</v>
      </c>
      <c r="B1217" s="1" t="s">
        <v>15</v>
      </c>
      <c r="C1217" s="10">
        <v>45366</v>
      </c>
      <c r="D1217" s="1" t="s">
        <v>192</v>
      </c>
      <c r="E1217" s="1" t="s">
        <v>191</v>
      </c>
      <c r="F1217" s="1" t="s">
        <v>1048</v>
      </c>
      <c r="G1217" s="1" t="s">
        <v>12</v>
      </c>
      <c r="H1217" s="1" t="s">
        <v>11</v>
      </c>
      <c r="I1217" s="1" t="s">
        <v>50</v>
      </c>
      <c r="J1217" s="1" t="s">
        <v>17</v>
      </c>
      <c r="K1217" s="1" t="s">
        <v>16</v>
      </c>
      <c r="L1217" s="1" t="s">
        <v>341</v>
      </c>
      <c r="M1217" s="1" t="s">
        <v>340</v>
      </c>
      <c r="N1217" s="8">
        <v>151.19999999999999</v>
      </c>
      <c r="O1217" s="1" t="s">
        <v>2</v>
      </c>
      <c r="P1217" s="8">
        <v>151.19999999999999</v>
      </c>
      <c r="Q1217" s="8">
        <v>0</v>
      </c>
      <c r="R1217" s="1" t="s">
        <v>144</v>
      </c>
      <c r="S1217" s="7">
        <v>9606.69</v>
      </c>
    </row>
    <row r="1218" spans="1:19" x14ac:dyDescent="0.2">
      <c r="A1218" s="1" t="s">
        <v>1075</v>
      </c>
      <c r="B1218" s="1" t="s">
        <v>15</v>
      </c>
      <c r="C1218" s="10">
        <v>45366</v>
      </c>
      <c r="D1218" s="1" t="s">
        <v>192</v>
      </c>
      <c r="E1218" s="1" t="s">
        <v>191</v>
      </c>
      <c r="F1218" s="1" t="s">
        <v>1048</v>
      </c>
      <c r="G1218" s="1" t="s">
        <v>12</v>
      </c>
      <c r="H1218" s="1" t="s">
        <v>11</v>
      </c>
      <c r="I1218" s="1" t="s">
        <v>50</v>
      </c>
      <c r="J1218" s="1" t="s">
        <v>17</v>
      </c>
      <c r="K1218" s="1" t="s">
        <v>16</v>
      </c>
      <c r="L1218" s="1" t="s">
        <v>868</v>
      </c>
      <c r="M1218" s="1" t="s">
        <v>867</v>
      </c>
      <c r="N1218" s="8">
        <v>478.8</v>
      </c>
      <c r="O1218" s="1" t="s">
        <v>2</v>
      </c>
      <c r="P1218" s="8">
        <v>478.8</v>
      </c>
      <c r="Q1218" s="8">
        <v>0</v>
      </c>
      <c r="R1218" s="1" t="s">
        <v>144</v>
      </c>
      <c r="S1218" s="7">
        <v>12976.95</v>
      </c>
    </row>
    <row r="1219" spans="1:19" x14ac:dyDescent="0.2">
      <c r="A1219" s="1" t="s">
        <v>1074</v>
      </c>
      <c r="B1219" s="1" t="s">
        <v>15</v>
      </c>
      <c r="C1219" s="10">
        <v>45366</v>
      </c>
      <c r="D1219" s="1" t="s">
        <v>1073</v>
      </c>
      <c r="E1219" s="1" t="s">
        <v>1072</v>
      </c>
      <c r="F1219" s="1" t="s">
        <v>1048</v>
      </c>
      <c r="G1219" s="1" t="s">
        <v>12</v>
      </c>
      <c r="H1219" s="1" t="s">
        <v>11</v>
      </c>
      <c r="I1219" s="1" t="s">
        <v>10</v>
      </c>
      <c r="J1219" s="1" t="s">
        <v>9</v>
      </c>
      <c r="K1219" s="1" t="s">
        <v>30</v>
      </c>
      <c r="L1219" s="1" t="s">
        <v>67</v>
      </c>
      <c r="M1219" s="1" t="s">
        <v>66</v>
      </c>
      <c r="N1219" s="8">
        <v>96.96</v>
      </c>
      <c r="O1219" s="1" t="s">
        <v>2</v>
      </c>
      <c r="P1219" s="8">
        <v>0</v>
      </c>
      <c r="Q1219" s="8">
        <v>96.96</v>
      </c>
      <c r="R1219" s="1" t="s">
        <v>93</v>
      </c>
      <c r="S1219" s="7">
        <v>3366.74</v>
      </c>
    </row>
    <row r="1220" spans="1:19" x14ac:dyDescent="0.2">
      <c r="A1220" s="1" t="s">
        <v>1074</v>
      </c>
      <c r="B1220" s="1" t="s">
        <v>15</v>
      </c>
      <c r="C1220" s="10">
        <v>45366</v>
      </c>
      <c r="D1220" s="1" t="s">
        <v>1073</v>
      </c>
      <c r="E1220" s="1" t="s">
        <v>1072</v>
      </c>
      <c r="F1220" s="1" t="s">
        <v>1048</v>
      </c>
      <c r="G1220" s="1" t="s">
        <v>12</v>
      </c>
      <c r="H1220" s="1" t="s">
        <v>11</v>
      </c>
      <c r="I1220" s="1" t="s">
        <v>10</v>
      </c>
      <c r="J1220" s="1" t="s">
        <v>9</v>
      </c>
      <c r="K1220" s="1" t="s">
        <v>30</v>
      </c>
      <c r="L1220" s="1" t="s">
        <v>112</v>
      </c>
      <c r="M1220" s="1" t="s">
        <v>111</v>
      </c>
      <c r="N1220" s="8">
        <v>96.96</v>
      </c>
      <c r="O1220" s="1" t="s">
        <v>2</v>
      </c>
      <c r="P1220" s="8">
        <v>0</v>
      </c>
      <c r="Q1220" s="8">
        <v>96.96</v>
      </c>
      <c r="R1220" s="1" t="s">
        <v>93</v>
      </c>
      <c r="S1220" s="7">
        <v>3366.74</v>
      </c>
    </row>
    <row r="1221" spans="1:19" x14ac:dyDescent="0.2">
      <c r="A1221" s="1" t="s">
        <v>1074</v>
      </c>
      <c r="B1221" s="1" t="s">
        <v>15</v>
      </c>
      <c r="C1221" s="10">
        <v>45366</v>
      </c>
      <c r="D1221" s="1" t="s">
        <v>1073</v>
      </c>
      <c r="E1221" s="1" t="s">
        <v>1072</v>
      </c>
      <c r="F1221" s="1" t="s">
        <v>1048</v>
      </c>
      <c r="G1221" s="1" t="s">
        <v>12</v>
      </c>
      <c r="H1221" s="1" t="s">
        <v>11</v>
      </c>
      <c r="I1221" s="1" t="s">
        <v>10</v>
      </c>
      <c r="J1221" s="1" t="s">
        <v>9</v>
      </c>
      <c r="K1221" s="1" t="s">
        <v>30</v>
      </c>
      <c r="L1221" s="1" t="s">
        <v>625</v>
      </c>
      <c r="M1221" s="1" t="s">
        <v>624</v>
      </c>
      <c r="N1221" s="8">
        <v>96.96</v>
      </c>
      <c r="O1221" s="1" t="s">
        <v>2</v>
      </c>
      <c r="P1221" s="8">
        <v>0</v>
      </c>
      <c r="Q1221" s="8">
        <v>96.96</v>
      </c>
      <c r="R1221" s="1" t="s">
        <v>93</v>
      </c>
      <c r="S1221" s="7">
        <v>3366.74</v>
      </c>
    </row>
    <row r="1222" spans="1:19" x14ac:dyDescent="0.2">
      <c r="A1222" s="1" t="s">
        <v>1074</v>
      </c>
      <c r="B1222" s="1" t="s">
        <v>15</v>
      </c>
      <c r="C1222" s="10">
        <v>45366</v>
      </c>
      <c r="D1222" s="1" t="s">
        <v>1073</v>
      </c>
      <c r="E1222" s="1" t="s">
        <v>1072</v>
      </c>
      <c r="F1222" s="1" t="s">
        <v>1048</v>
      </c>
      <c r="G1222" s="1" t="s">
        <v>12</v>
      </c>
      <c r="H1222" s="1" t="s">
        <v>11</v>
      </c>
      <c r="I1222" s="1" t="s">
        <v>10</v>
      </c>
      <c r="J1222" s="1" t="s">
        <v>9</v>
      </c>
      <c r="K1222" s="1" t="s">
        <v>30</v>
      </c>
      <c r="L1222" s="1" t="s">
        <v>69</v>
      </c>
      <c r="M1222" s="1" t="s">
        <v>68</v>
      </c>
      <c r="N1222" s="8">
        <v>96.96</v>
      </c>
      <c r="O1222" s="1" t="s">
        <v>2</v>
      </c>
      <c r="P1222" s="8">
        <v>0</v>
      </c>
      <c r="Q1222" s="8">
        <v>96.96</v>
      </c>
      <c r="R1222" s="1" t="s">
        <v>93</v>
      </c>
      <c r="S1222" s="7">
        <v>3673.23</v>
      </c>
    </row>
    <row r="1223" spans="1:19" x14ac:dyDescent="0.2">
      <c r="A1223" s="1" t="s">
        <v>1074</v>
      </c>
      <c r="B1223" s="1" t="s">
        <v>15</v>
      </c>
      <c r="C1223" s="10">
        <v>45366</v>
      </c>
      <c r="D1223" s="1" t="s">
        <v>1073</v>
      </c>
      <c r="E1223" s="1" t="s">
        <v>1072</v>
      </c>
      <c r="F1223" s="1" t="s">
        <v>1048</v>
      </c>
      <c r="G1223" s="1" t="s">
        <v>12</v>
      </c>
      <c r="H1223" s="1" t="s">
        <v>11</v>
      </c>
      <c r="I1223" s="1" t="s">
        <v>10</v>
      </c>
      <c r="J1223" s="1" t="s">
        <v>9</v>
      </c>
      <c r="K1223" s="1" t="s">
        <v>30</v>
      </c>
      <c r="L1223" s="1" t="s">
        <v>114</v>
      </c>
      <c r="M1223" s="1" t="s">
        <v>113</v>
      </c>
      <c r="N1223" s="8">
        <v>96.96</v>
      </c>
      <c r="O1223" s="1" t="s">
        <v>2</v>
      </c>
      <c r="P1223" s="8">
        <v>0</v>
      </c>
      <c r="Q1223" s="8">
        <v>96.96</v>
      </c>
      <c r="R1223" s="1" t="s">
        <v>93</v>
      </c>
      <c r="S1223" s="7">
        <v>3366.74</v>
      </c>
    </row>
    <row r="1224" spans="1:19" x14ac:dyDescent="0.2">
      <c r="A1224" s="1" t="s">
        <v>1074</v>
      </c>
      <c r="B1224" s="1" t="s">
        <v>15</v>
      </c>
      <c r="C1224" s="10">
        <v>45366</v>
      </c>
      <c r="D1224" s="1" t="s">
        <v>1073</v>
      </c>
      <c r="E1224" s="1" t="s">
        <v>1072</v>
      </c>
      <c r="F1224" s="1" t="s">
        <v>1048</v>
      </c>
      <c r="G1224" s="1" t="s">
        <v>12</v>
      </c>
      <c r="H1224" s="1" t="s">
        <v>11</v>
      </c>
      <c r="I1224" s="1" t="s">
        <v>10</v>
      </c>
      <c r="J1224" s="1" t="s">
        <v>9</v>
      </c>
      <c r="K1224" s="1" t="s">
        <v>30</v>
      </c>
      <c r="L1224" s="1" t="s">
        <v>621</v>
      </c>
      <c r="M1224" s="1" t="s">
        <v>620</v>
      </c>
      <c r="N1224" s="8">
        <v>96.96</v>
      </c>
      <c r="O1224" s="1" t="s">
        <v>2</v>
      </c>
      <c r="P1224" s="8">
        <v>0</v>
      </c>
      <c r="Q1224" s="8">
        <v>96.96</v>
      </c>
      <c r="R1224" s="1" t="s">
        <v>93</v>
      </c>
      <c r="S1224" s="7">
        <v>3366.74</v>
      </c>
    </row>
    <row r="1225" spans="1:19" x14ac:dyDescent="0.2">
      <c r="A1225" s="1" t="s">
        <v>1074</v>
      </c>
      <c r="B1225" s="1" t="s">
        <v>15</v>
      </c>
      <c r="C1225" s="10">
        <v>45366</v>
      </c>
      <c r="D1225" s="1" t="s">
        <v>1073</v>
      </c>
      <c r="E1225" s="1" t="s">
        <v>1072</v>
      </c>
      <c r="F1225" s="1" t="s">
        <v>1048</v>
      </c>
      <c r="G1225" s="1" t="s">
        <v>12</v>
      </c>
      <c r="H1225" s="1" t="s">
        <v>11</v>
      </c>
      <c r="I1225" s="1" t="s">
        <v>10</v>
      </c>
      <c r="J1225" s="1" t="s">
        <v>9</v>
      </c>
      <c r="K1225" s="1" t="s">
        <v>30</v>
      </c>
      <c r="L1225" s="1" t="s">
        <v>1071</v>
      </c>
      <c r="M1225" s="1" t="s">
        <v>1070</v>
      </c>
      <c r="N1225" s="8">
        <v>96.96</v>
      </c>
      <c r="O1225" s="1" t="s">
        <v>2</v>
      </c>
      <c r="P1225" s="8">
        <v>0</v>
      </c>
      <c r="Q1225" s="8">
        <v>96.96</v>
      </c>
      <c r="R1225" s="1" t="s">
        <v>93</v>
      </c>
      <c r="S1225" s="7">
        <v>3366.74</v>
      </c>
    </row>
    <row r="1226" spans="1:19" x14ac:dyDescent="0.2">
      <c r="A1226" s="1" t="s">
        <v>1074</v>
      </c>
      <c r="B1226" s="1" t="s">
        <v>15</v>
      </c>
      <c r="C1226" s="10">
        <v>45366</v>
      </c>
      <c r="D1226" s="1" t="s">
        <v>1073</v>
      </c>
      <c r="E1226" s="1" t="s">
        <v>1072</v>
      </c>
      <c r="F1226" s="1" t="s">
        <v>1048</v>
      </c>
      <c r="G1226" s="1" t="s">
        <v>12</v>
      </c>
      <c r="H1226" s="1" t="s">
        <v>11</v>
      </c>
      <c r="I1226" s="1" t="s">
        <v>10</v>
      </c>
      <c r="J1226" s="1" t="s">
        <v>9</v>
      </c>
      <c r="K1226" s="1" t="s">
        <v>30</v>
      </c>
      <c r="L1226" s="1" t="s">
        <v>223</v>
      </c>
      <c r="M1226" s="1" t="s">
        <v>222</v>
      </c>
      <c r="N1226" s="8">
        <v>96.96</v>
      </c>
      <c r="O1226" s="1" t="s">
        <v>2</v>
      </c>
      <c r="P1226" s="8">
        <v>0</v>
      </c>
      <c r="Q1226" s="8">
        <v>96.96</v>
      </c>
      <c r="R1226" s="1" t="s">
        <v>93</v>
      </c>
      <c r="S1226" s="7">
        <v>3366.74</v>
      </c>
    </row>
    <row r="1227" spans="1:19" x14ac:dyDescent="0.2">
      <c r="A1227" s="1" t="s">
        <v>1069</v>
      </c>
      <c r="B1227" s="1" t="s">
        <v>15</v>
      </c>
      <c r="C1227" s="10">
        <v>45366</v>
      </c>
      <c r="D1227" s="1" t="s">
        <v>749</v>
      </c>
      <c r="E1227" s="1" t="s">
        <v>748</v>
      </c>
      <c r="F1227" s="1" t="s">
        <v>1048</v>
      </c>
      <c r="G1227" s="1" t="s">
        <v>12</v>
      </c>
      <c r="H1227" s="1" t="s">
        <v>11</v>
      </c>
      <c r="I1227" s="1" t="s">
        <v>50</v>
      </c>
      <c r="J1227" s="1" t="s">
        <v>9</v>
      </c>
      <c r="K1227" s="1" t="s">
        <v>30</v>
      </c>
      <c r="L1227" s="1" t="s">
        <v>223</v>
      </c>
      <c r="M1227" s="1" t="s">
        <v>222</v>
      </c>
      <c r="N1227" s="8">
        <v>96.96</v>
      </c>
      <c r="O1227" s="1" t="s">
        <v>2</v>
      </c>
      <c r="P1227" s="8">
        <v>96.96</v>
      </c>
      <c r="Q1227" s="8">
        <v>0</v>
      </c>
      <c r="R1227" s="1" t="s">
        <v>93</v>
      </c>
      <c r="S1227" s="7">
        <v>3191.11</v>
      </c>
    </row>
    <row r="1228" spans="1:19" x14ac:dyDescent="0.2">
      <c r="A1228" s="1" t="s">
        <v>1069</v>
      </c>
      <c r="B1228" s="1" t="s">
        <v>15</v>
      </c>
      <c r="C1228" s="10">
        <v>45366</v>
      </c>
      <c r="D1228" s="1" t="s">
        <v>749</v>
      </c>
      <c r="E1228" s="1" t="s">
        <v>748</v>
      </c>
      <c r="F1228" s="1" t="s">
        <v>1048</v>
      </c>
      <c r="G1228" s="1" t="s">
        <v>12</v>
      </c>
      <c r="H1228" s="1" t="s">
        <v>11</v>
      </c>
      <c r="I1228" s="1" t="s">
        <v>50</v>
      </c>
      <c r="J1228" s="1" t="s">
        <v>9</v>
      </c>
      <c r="K1228" s="1" t="s">
        <v>30</v>
      </c>
      <c r="L1228" s="1" t="s">
        <v>203</v>
      </c>
      <c r="M1228" s="1" t="s">
        <v>202</v>
      </c>
      <c r="N1228" s="8">
        <v>96.96</v>
      </c>
      <c r="O1228" s="1" t="s">
        <v>2</v>
      </c>
      <c r="P1228" s="8">
        <v>96.96</v>
      </c>
      <c r="Q1228" s="8">
        <v>0</v>
      </c>
      <c r="R1228" s="1" t="s">
        <v>93</v>
      </c>
      <c r="S1228" s="7">
        <v>3191.11</v>
      </c>
    </row>
    <row r="1229" spans="1:19" x14ac:dyDescent="0.2">
      <c r="A1229" s="1" t="s">
        <v>1069</v>
      </c>
      <c r="B1229" s="1" t="s">
        <v>15</v>
      </c>
      <c r="C1229" s="10">
        <v>45366</v>
      </c>
      <c r="D1229" s="1" t="s">
        <v>749</v>
      </c>
      <c r="E1229" s="1" t="s">
        <v>748</v>
      </c>
      <c r="F1229" s="1" t="s">
        <v>1048</v>
      </c>
      <c r="G1229" s="1" t="s">
        <v>12</v>
      </c>
      <c r="H1229" s="1" t="s">
        <v>11</v>
      </c>
      <c r="I1229" s="1" t="s">
        <v>50</v>
      </c>
      <c r="J1229" s="1" t="s">
        <v>9</v>
      </c>
      <c r="K1229" s="1" t="s">
        <v>30</v>
      </c>
      <c r="L1229" s="1" t="s">
        <v>201</v>
      </c>
      <c r="M1229" s="1" t="s">
        <v>200</v>
      </c>
      <c r="N1229" s="8">
        <v>96.96</v>
      </c>
      <c r="O1229" s="1" t="s">
        <v>2</v>
      </c>
      <c r="P1229" s="8">
        <v>96.96</v>
      </c>
      <c r="Q1229" s="8">
        <v>0</v>
      </c>
      <c r="R1229" s="1" t="s">
        <v>93</v>
      </c>
      <c r="S1229" s="7">
        <v>3191.11</v>
      </c>
    </row>
    <row r="1230" spans="1:19" x14ac:dyDescent="0.2">
      <c r="A1230" s="1" t="s">
        <v>1069</v>
      </c>
      <c r="B1230" s="1" t="s">
        <v>15</v>
      </c>
      <c r="C1230" s="10">
        <v>45366</v>
      </c>
      <c r="D1230" s="1" t="s">
        <v>749</v>
      </c>
      <c r="E1230" s="1" t="s">
        <v>748</v>
      </c>
      <c r="F1230" s="1" t="s">
        <v>1048</v>
      </c>
      <c r="G1230" s="1" t="s">
        <v>12</v>
      </c>
      <c r="H1230" s="1" t="s">
        <v>11</v>
      </c>
      <c r="I1230" s="1" t="s">
        <v>50</v>
      </c>
      <c r="J1230" s="1" t="s">
        <v>9</v>
      </c>
      <c r="K1230" s="1" t="s">
        <v>30</v>
      </c>
      <c r="L1230" s="1" t="s">
        <v>1071</v>
      </c>
      <c r="M1230" s="1" t="s">
        <v>1070</v>
      </c>
      <c r="N1230" s="8">
        <v>96.96</v>
      </c>
      <c r="O1230" s="1" t="s">
        <v>2</v>
      </c>
      <c r="P1230" s="8">
        <v>96.96</v>
      </c>
      <c r="Q1230" s="8">
        <v>0</v>
      </c>
      <c r="R1230" s="1" t="s">
        <v>93</v>
      </c>
      <c r="S1230" s="7">
        <v>3191.11</v>
      </c>
    </row>
    <row r="1231" spans="1:19" x14ac:dyDescent="0.2">
      <c r="A1231" s="1" t="s">
        <v>1069</v>
      </c>
      <c r="B1231" s="1" t="s">
        <v>15</v>
      </c>
      <c r="C1231" s="10">
        <v>45366</v>
      </c>
      <c r="D1231" s="1" t="s">
        <v>749</v>
      </c>
      <c r="E1231" s="1" t="s">
        <v>748</v>
      </c>
      <c r="F1231" s="1" t="s">
        <v>1048</v>
      </c>
      <c r="G1231" s="1" t="s">
        <v>12</v>
      </c>
      <c r="H1231" s="1" t="s">
        <v>11</v>
      </c>
      <c r="I1231" s="1" t="s">
        <v>50</v>
      </c>
      <c r="J1231" s="1" t="s">
        <v>9</v>
      </c>
      <c r="K1231" s="1" t="s">
        <v>30</v>
      </c>
      <c r="L1231" s="1" t="s">
        <v>625</v>
      </c>
      <c r="M1231" s="1" t="s">
        <v>624</v>
      </c>
      <c r="N1231" s="8">
        <v>96.96</v>
      </c>
      <c r="O1231" s="1" t="s">
        <v>2</v>
      </c>
      <c r="P1231" s="8">
        <v>96.96</v>
      </c>
      <c r="Q1231" s="8">
        <v>0</v>
      </c>
      <c r="R1231" s="1" t="s">
        <v>93</v>
      </c>
      <c r="S1231" s="7">
        <v>3191.11</v>
      </c>
    </row>
    <row r="1232" spans="1:19" x14ac:dyDescent="0.2">
      <c r="A1232" s="1" t="s">
        <v>1069</v>
      </c>
      <c r="B1232" s="1" t="s">
        <v>15</v>
      </c>
      <c r="C1232" s="10">
        <v>45366</v>
      </c>
      <c r="D1232" s="1" t="s">
        <v>749</v>
      </c>
      <c r="E1232" s="1" t="s">
        <v>748</v>
      </c>
      <c r="F1232" s="1" t="s">
        <v>1048</v>
      </c>
      <c r="G1232" s="1" t="s">
        <v>12</v>
      </c>
      <c r="H1232" s="1" t="s">
        <v>11</v>
      </c>
      <c r="I1232" s="1" t="s">
        <v>50</v>
      </c>
      <c r="J1232" s="1" t="s">
        <v>9</v>
      </c>
      <c r="K1232" s="1" t="s">
        <v>30</v>
      </c>
      <c r="L1232" s="1" t="s">
        <v>69</v>
      </c>
      <c r="M1232" s="1" t="s">
        <v>68</v>
      </c>
      <c r="N1232" s="8">
        <v>96.96</v>
      </c>
      <c r="O1232" s="1" t="s">
        <v>2</v>
      </c>
      <c r="P1232" s="8">
        <v>96.96</v>
      </c>
      <c r="Q1232" s="8">
        <v>0</v>
      </c>
      <c r="R1232" s="1" t="s">
        <v>93</v>
      </c>
      <c r="S1232" s="7">
        <v>3478.78</v>
      </c>
    </row>
    <row r="1233" spans="1:19" x14ac:dyDescent="0.2">
      <c r="A1233" s="1" t="s">
        <v>1068</v>
      </c>
      <c r="B1233" s="1" t="s">
        <v>15</v>
      </c>
      <c r="C1233" s="10">
        <v>45366</v>
      </c>
      <c r="D1233" s="1" t="s">
        <v>1056</v>
      </c>
      <c r="E1233" s="1" t="s">
        <v>1055</v>
      </c>
      <c r="F1233" s="1" t="s">
        <v>1054</v>
      </c>
      <c r="G1233" s="1" t="s">
        <v>12</v>
      </c>
      <c r="H1233" s="1" t="s">
        <v>11</v>
      </c>
      <c r="I1233" s="1" t="s">
        <v>50</v>
      </c>
      <c r="J1233" s="1" t="s">
        <v>17</v>
      </c>
      <c r="K1233" s="1" t="s">
        <v>16</v>
      </c>
      <c r="L1233" s="1" t="s">
        <v>1067</v>
      </c>
      <c r="M1233" s="1" t="s">
        <v>1066</v>
      </c>
      <c r="N1233" s="9">
        <v>261</v>
      </c>
      <c r="O1233" s="1" t="s">
        <v>2</v>
      </c>
      <c r="P1233" s="8">
        <v>0</v>
      </c>
      <c r="Q1233" s="8">
        <v>261</v>
      </c>
      <c r="R1233" s="1" t="s">
        <v>80</v>
      </c>
      <c r="S1233" s="7">
        <v>10783.96</v>
      </c>
    </row>
    <row r="1234" spans="1:19" x14ac:dyDescent="0.2">
      <c r="A1234" s="1" t="s">
        <v>1065</v>
      </c>
      <c r="B1234" s="1" t="s">
        <v>15</v>
      </c>
      <c r="C1234" s="10">
        <v>45366</v>
      </c>
      <c r="D1234" s="1" t="s">
        <v>1064</v>
      </c>
      <c r="E1234" s="1" t="s">
        <v>1063</v>
      </c>
      <c r="F1234" s="1" t="s">
        <v>1062</v>
      </c>
      <c r="G1234" s="1" t="s">
        <v>39</v>
      </c>
      <c r="H1234" s="1" t="s">
        <v>38</v>
      </c>
      <c r="I1234" s="1" t="s">
        <v>10</v>
      </c>
      <c r="J1234" s="1" t="s">
        <v>17</v>
      </c>
      <c r="K1234" s="1" t="s">
        <v>16</v>
      </c>
      <c r="L1234" s="1" t="s">
        <v>1033</v>
      </c>
      <c r="M1234" s="1" t="s">
        <v>1032</v>
      </c>
      <c r="N1234" s="8">
        <v>291.60000000000002</v>
      </c>
      <c r="O1234" s="1" t="s">
        <v>2</v>
      </c>
      <c r="P1234" s="8">
        <v>0</v>
      </c>
      <c r="Q1234" s="8">
        <v>291.60000000000002</v>
      </c>
      <c r="R1234" s="1" t="s">
        <v>43</v>
      </c>
      <c r="S1234" s="7">
        <v>23624.28</v>
      </c>
    </row>
    <row r="1235" spans="1:19" x14ac:dyDescent="0.2">
      <c r="A1235" s="1" t="s">
        <v>1061</v>
      </c>
      <c r="B1235" s="1" t="s">
        <v>15</v>
      </c>
      <c r="C1235" s="10">
        <v>45366</v>
      </c>
      <c r="D1235" s="1" t="s">
        <v>1060</v>
      </c>
      <c r="E1235" s="1" t="s">
        <v>1059</v>
      </c>
      <c r="F1235" s="1" t="s">
        <v>1048</v>
      </c>
      <c r="G1235" s="1" t="s">
        <v>12</v>
      </c>
      <c r="H1235" s="1" t="s">
        <v>11</v>
      </c>
      <c r="I1235" s="1" t="s">
        <v>50</v>
      </c>
      <c r="J1235" s="1" t="s">
        <v>9</v>
      </c>
      <c r="K1235" s="1" t="s">
        <v>30</v>
      </c>
      <c r="L1235" s="1" t="s">
        <v>201</v>
      </c>
      <c r="M1235" s="1" t="s">
        <v>200</v>
      </c>
      <c r="N1235" s="8">
        <v>193.92</v>
      </c>
      <c r="O1235" s="1" t="s">
        <v>2</v>
      </c>
      <c r="P1235" s="8">
        <v>193.92</v>
      </c>
      <c r="Q1235" s="8">
        <v>0</v>
      </c>
      <c r="R1235" s="1" t="s">
        <v>93</v>
      </c>
      <c r="S1235" s="7">
        <v>3189.79</v>
      </c>
    </row>
    <row r="1236" spans="1:19" x14ac:dyDescent="0.2">
      <c r="A1236" s="1" t="s">
        <v>1061</v>
      </c>
      <c r="B1236" s="1" t="s">
        <v>15</v>
      </c>
      <c r="C1236" s="10">
        <v>45366</v>
      </c>
      <c r="D1236" s="1" t="s">
        <v>1060</v>
      </c>
      <c r="E1236" s="1" t="s">
        <v>1059</v>
      </c>
      <c r="F1236" s="1" t="s">
        <v>1048</v>
      </c>
      <c r="G1236" s="1" t="s">
        <v>12</v>
      </c>
      <c r="H1236" s="1" t="s">
        <v>11</v>
      </c>
      <c r="I1236" s="1" t="s">
        <v>50</v>
      </c>
      <c r="J1236" s="1" t="s">
        <v>9</v>
      </c>
      <c r="K1236" s="1" t="s">
        <v>30</v>
      </c>
      <c r="L1236" s="1" t="s">
        <v>302</v>
      </c>
      <c r="M1236" s="1" t="s">
        <v>301</v>
      </c>
      <c r="N1236" s="8">
        <v>193.92</v>
      </c>
      <c r="O1236" s="1" t="s">
        <v>2</v>
      </c>
      <c r="P1236" s="8">
        <v>193.92</v>
      </c>
      <c r="Q1236" s="8">
        <v>0</v>
      </c>
      <c r="R1236" s="1" t="s">
        <v>93</v>
      </c>
      <c r="S1236" s="7">
        <v>3189.79</v>
      </c>
    </row>
    <row r="1237" spans="1:19" x14ac:dyDescent="0.2">
      <c r="A1237" s="1" t="s">
        <v>1061</v>
      </c>
      <c r="B1237" s="1" t="s">
        <v>15</v>
      </c>
      <c r="C1237" s="10">
        <v>45366</v>
      </c>
      <c r="D1237" s="1" t="s">
        <v>1060</v>
      </c>
      <c r="E1237" s="1" t="s">
        <v>1059</v>
      </c>
      <c r="F1237" s="1" t="s">
        <v>1048</v>
      </c>
      <c r="G1237" s="1" t="s">
        <v>12</v>
      </c>
      <c r="H1237" s="1" t="s">
        <v>11</v>
      </c>
      <c r="I1237" s="1" t="s">
        <v>50</v>
      </c>
      <c r="J1237" s="1" t="s">
        <v>9</v>
      </c>
      <c r="K1237" s="1" t="s">
        <v>30</v>
      </c>
      <c r="L1237" s="1" t="s">
        <v>71</v>
      </c>
      <c r="M1237" s="1" t="s">
        <v>70</v>
      </c>
      <c r="N1237" s="8">
        <v>96.96</v>
      </c>
      <c r="O1237" s="1" t="s">
        <v>2</v>
      </c>
      <c r="P1237" s="8">
        <v>96.96</v>
      </c>
      <c r="Q1237" s="8">
        <v>0</v>
      </c>
      <c r="R1237" s="1" t="s">
        <v>93</v>
      </c>
      <c r="S1237" s="7">
        <v>3189.79</v>
      </c>
    </row>
    <row r="1238" spans="1:19" x14ac:dyDescent="0.2">
      <c r="A1238" s="1" t="s">
        <v>1061</v>
      </c>
      <c r="B1238" s="1" t="s">
        <v>15</v>
      </c>
      <c r="C1238" s="10">
        <v>45366</v>
      </c>
      <c r="D1238" s="1" t="s">
        <v>1060</v>
      </c>
      <c r="E1238" s="1" t="s">
        <v>1059</v>
      </c>
      <c r="F1238" s="1" t="s">
        <v>1048</v>
      </c>
      <c r="G1238" s="1" t="s">
        <v>12</v>
      </c>
      <c r="H1238" s="1" t="s">
        <v>11</v>
      </c>
      <c r="I1238" s="1" t="s">
        <v>50</v>
      </c>
      <c r="J1238" s="1" t="s">
        <v>9</v>
      </c>
      <c r="K1238" s="1" t="s">
        <v>30</v>
      </c>
      <c r="L1238" s="1" t="s">
        <v>65</v>
      </c>
      <c r="M1238" s="1" t="s">
        <v>64</v>
      </c>
      <c r="N1238" s="8">
        <v>96.96</v>
      </c>
      <c r="O1238" s="1" t="s">
        <v>2</v>
      </c>
      <c r="P1238" s="8">
        <v>96.96</v>
      </c>
      <c r="Q1238" s="8">
        <v>0</v>
      </c>
      <c r="R1238" s="1" t="s">
        <v>93</v>
      </c>
      <c r="S1238" s="7">
        <v>3189.79</v>
      </c>
    </row>
    <row r="1239" spans="1:19" x14ac:dyDescent="0.2">
      <c r="A1239" s="1" t="s">
        <v>1061</v>
      </c>
      <c r="B1239" s="1" t="s">
        <v>15</v>
      </c>
      <c r="C1239" s="10">
        <v>45366</v>
      </c>
      <c r="D1239" s="1" t="s">
        <v>1060</v>
      </c>
      <c r="E1239" s="1" t="s">
        <v>1059</v>
      </c>
      <c r="F1239" s="1" t="s">
        <v>1048</v>
      </c>
      <c r="G1239" s="1" t="s">
        <v>12</v>
      </c>
      <c r="H1239" s="1" t="s">
        <v>11</v>
      </c>
      <c r="I1239" s="1" t="s">
        <v>50</v>
      </c>
      <c r="J1239" s="1" t="s">
        <v>9</v>
      </c>
      <c r="K1239" s="1" t="s">
        <v>30</v>
      </c>
      <c r="L1239" s="1" t="s">
        <v>112</v>
      </c>
      <c r="M1239" s="1" t="s">
        <v>111</v>
      </c>
      <c r="N1239" s="8">
        <v>193.92</v>
      </c>
      <c r="O1239" s="1" t="s">
        <v>2</v>
      </c>
      <c r="P1239" s="8">
        <v>193.92</v>
      </c>
      <c r="Q1239" s="8">
        <v>0</v>
      </c>
      <c r="R1239" s="1" t="s">
        <v>93</v>
      </c>
      <c r="S1239" s="7">
        <v>3189.79</v>
      </c>
    </row>
    <row r="1240" spans="1:19" x14ac:dyDescent="0.2">
      <c r="A1240" s="1" t="s">
        <v>1061</v>
      </c>
      <c r="B1240" s="1" t="s">
        <v>15</v>
      </c>
      <c r="C1240" s="10">
        <v>45366</v>
      </c>
      <c r="D1240" s="1" t="s">
        <v>1060</v>
      </c>
      <c r="E1240" s="1" t="s">
        <v>1059</v>
      </c>
      <c r="F1240" s="1" t="s">
        <v>1048</v>
      </c>
      <c r="G1240" s="1" t="s">
        <v>12</v>
      </c>
      <c r="H1240" s="1" t="s">
        <v>11</v>
      </c>
      <c r="I1240" s="1" t="s">
        <v>50</v>
      </c>
      <c r="J1240" s="1" t="s">
        <v>9</v>
      </c>
      <c r="K1240" s="1" t="s">
        <v>30</v>
      </c>
      <c r="L1240" s="1" t="s">
        <v>619</v>
      </c>
      <c r="M1240" s="1" t="s">
        <v>618</v>
      </c>
      <c r="N1240" s="8">
        <v>193.92</v>
      </c>
      <c r="O1240" s="1" t="s">
        <v>2</v>
      </c>
      <c r="P1240" s="8">
        <v>193.92</v>
      </c>
      <c r="Q1240" s="8">
        <v>0</v>
      </c>
      <c r="R1240" s="1" t="s">
        <v>93</v>
      </c>
      <c r="S1240" s="7">
        <v>3189.79</v>
      </c>
    </row>
    <row r="1241" spans="1:19" x14ac:dyDescent="0.2">
      <c r="A1241" s="1" t="s">
        <v>1061</v>
      </c>
      <c r="B1241" s="1" t="s">
        <v>15</v>
      </c>
      <c r="C1241" s="10">
        <v>45366</v>
      </c>
      <c r="D1241" s="1" t="s">
        <v>1060</v>
      </c>
      <c r="E1241" s="1" t="s">
        <v>1059</v>
      </c>
      <c r="F1241" s="1" t="s">
        <v>1048</v>
      </c>
      <c r="G1241" s="1" t="s">
        <v>12</v>
      </c>
      <c r="H1241" s="1" t="s">
        <v>11</v>
      </c>
      <c r="I1241" s="1" t="s">
        <v>50</v>
      </c>
      <c r="J1241" s="1" t="s">
        <v>9</v>
      </c>
      <c r="K1241" s="1" t="s">
        <v>30</v>
      </c>
      <c r="L1241" s="1" t="s">
        <v>300</v>
      </c>
      <c r="M1241" s="1" t="s">
        <v>299</v>
      </c>
      <c r="N1241" s="8">
        <v>193.92</v>
      </c>
      <c r="O1241" s="1" t="s">
        <v>2</v>
      </c>
      <c r="P1241" s="8">
        <v>193.92</v>
      </c>
      <c r="Q1241" s="8">
        <v>0</v>
      </c>
      <c r="R1241" s="1" t="s">
        <v>93</v>
      </c>
      <c r="S1241" s="7">
        <v>3189.79</v>
      </c>
    </row>
    <row r="1242" spans="1:19" x14ac:dyDescent="0.2">
      <c r="A1242" s="1" t="s">
        <v>1061</v>
      </c>
      <c r="B1242" s="1" t="s">
        <v>15</v>
      </c>
      <c r="C1242" s="10">
        <v>45366</v>
      </c>
      <c r="D1242" s="1" t="s">
        <v>1060</v>
      </c>
      <c r="E1242" s="1" t="s">
        <v>1059</v>
      </c>
      <c r="F1242" s="1" t="s">
        <v>1048</v>
      </c>
      <c r="G1242" s="1" t="s">
        <v>12</v>
      </c>
      <c r="H1242" s="1" t="s">
        <v>11</v>
      </c>
      <c r="I1242" s="1" t="s">
        <v>50</v>
      </c>
      <c r="J1242" s="1" t="s">
        <v>9</v>
      </c>
      <c r="K1242" s="1" t="s">
        <v>30</v>
      </c>
      <c r="L1242" s="1" t="s">
        <v>122</v>
      </c>
      <c r="M1242" s="1" t="s">
        <v>121</v>
      </c>
      <c r="N1242" s="8">
        <v>96.96</v>
      </c>
      <c r="O1242" s="1" t="s">
        <v>2</v>
      </c>
      <c r="P1242" s="8">
        <v>96.96</v>
      </c>
      <c r="Q1242" s="8">
        <v>0</v>
      </c>
      <c r="R1242" s="1" t="s">
        <v>93</v>
      </c>
      <c r="S1242" s="7">
        <v>3189.79</v>
      </c>
    </row>
    <row r="1243" spans="1:19" x14ac:dyDescent="0.2">
      <c r="A1243" s="1" t="s">
        <v>1061</v>
      </c>
      <c r="B1243" s="1" t="s">
        <v>15</v>
      </c>
      <c r="C1243" s="10">
        <v>45366</v>
      </c>
      <c r="D1243" s="1" t="s">
        <v>1060</v>
      </c>
      <c r="E1243" s="1" t="s">
        <v>1059</v>
      </c>
      <c r="F1243" s="1" t="s">
        <v>1048</v>
      </c>
      <c r="G1243" s="1" t="s">
        <v>12</v>
      </c>
      <c r="H1243" s="1" t="s">
        <v>11</v>
      </c>
      <c r="I1243" s="1" t="s">
        <v>50</v>
      </c>
      <c r="J1243" s="1" t="s">
        <v>9</v>
      </c>
      <c r="K1243" s="1" t="s">
        <v>30</v>
      </c>
      <c r="L1243" s="1" t="s">
        <v>623</v>
      </c>
      <c r="M1243" s="1" t="s">
        <v>622</v>
      </c>
      <c r="N1243" s="8">
        <v>96.96</v>
      </c>
      <c r="O1243" s="1" t="s">
        <v>2</v>
      </c>
      <c r="P1243" s="8">
        <v>96.96</v>
      </c>
      <c r="Q1243" s="8">
        <v>0</v>
      </c>
      <c r="R1243" s="1" t="s">
        <v>93</v>
      </c>
      <c r="S1243" s="7">
        <v>3189.79</v>
      </c>
    </row>
    <row r="1244" spans="1:19" x14ac:dyDescent="0.2">
      <c r="A1244" s="1" t="s">
        <v>1061</v>
      </c>
      <c r="B1244" s="1" t="s">
        <v>15</v>
      </c>
      <c r="C1244" s="10">
        <v>45366</v>
      </c>
      <c r="D1244" s="1" t="s">
        <v>1060</v>
      </c>
      <c r="E1244" s="1" t="s">
        <v>1059</v>
      </c>
      <c r="F1244" s="1" t="s">
        <v>1048</v>
      </c>
      <c r="G1244" s="1" t="s">
        <v>12</v>
      </c>
      <c r="H1244" s="1" t="s">
        <v>11</v>
      </c>
      <c r="I1244" s="1" t="s">
        <v>50</v>
      </c>
      <c r="J1244" s="1" t="s">
        <v>9</v>
      </c>
      <c r="K1244" s="1" t="s">
        <v>30</v>
      </c>
      <c r="L1244" s="1" t="s">
        <v>625</v>
      </c>
      <c r="M1244" s="1" t="s">
        <v>624</v>
      </c>
      <c r="N1244" s="8">
        <v>96.96</v>
      </c>
      <c r="O1244" s="1" t="s">
        <v>2</v>
      </c>
      <c r="P1244" s="8">
        <v>96.96</v>
      </c>
      <c r="Q1244" s="8">
        <v>0</v>
      </c>
      <c r="R1244" s="1" t="s">
        <v>93</v>
      </c>
      <c r="S1244" s="7">
        <v>3189.79</v>
      </c>
    </row>
    <row r="1245" spans="1:19" x14ac:dyDescent="0.2">
      <c r="A1245" s="1" t="s">
        <v>1061</v>
      </c>
      <c r="B1245" s="1" t="s">
        <v>15</v>
      </c>
      <c r="C1245" s="10">
        <v>45366</v>
      </c>
      <c r="D1245" s="1" t="s">
        <v>1060</v>
      </c>
      <c r="E1245" s="1" t="s">
        <v>1059</v>
      </c>
      <c r="F1245" s="1" t="s">
        <v>1048</v>
      </c>
      <c r="G1245" s="1" t="s">
        <v>12</v>
      </c>
      <c r="H1245" s="1" t="s">
        <v>11</v>
      </c>
      <c r="I1245" s="1" t="s">
        <v>50</v>
      </c>
      <c r="J1245" s="1" t="s">
        <v>9</v>
      </c>
      <c r="K1245" s="1" t="s">
        <v>30</v>
      </c>
      <c r="L1245" s="1" t="s">
        <v>118</v>
      </c>
      <c r="M1245" s="1" t="s">
        <v>117</v>
      </c>
      <c r="N1245" s="8">
        <v>193.92</v>
      </c>
      <c r="O1245" s="1" t="s">
        <v>2</v>
      </c>
      <c r="P1245" s="8">
        <v>193.92</v>
      </c>
      <c r="Q1245" s="8">
        <v>0</v>
      </c>
      <c r="R1245" s="1" t="s">
        <v>93</v>
      </c>
      <c r="S1245" s="7">
        <v>3189.79</v>
      </c>
    </row>
    <row r="1246" spans="1:19" x14ac:dyDescent="0.2">
      <c r="A1246" s="1" t="s">
        <v>1061</v>
      </c>
      <c r="B1246" s="1" t="s">
        <v>15</v>
      </c>
      <c r="C1246" s="10">
        <v>45366</v>
      </c>
      <c r="D1246" s="1" t="s">
        <v>1060</v>
      </c>
      <c r="E1246" s="1" t="s">
        <v>1059</v>
      </c>
      <c r="F1246" s="1" t="s">
        <v>1048</v>
      </c>
      <c r="G1246" s="1" t="s">
        <v>12</v>
      </c>
      <c r="H1246" s="1" t="s">
        <v>11</v>
      </c>
      <c r="I1246" s="1" t="s">
        <v>50</v>
      </c>
      <c r="J1246" s="1" t="s">
        <v>9</v>
      </c>
      <c r="K1246" s="1" t="s">
        <v>30</v>
      </c>
      <c r="L1246" s="1" t="s">
        <v>67</v>
      </c>
      <c r="M1246" s="1" t="s">
        <v>66</v>
      </c>
      <c r="N1246" s="8">
        <v>193.92</v>
      </c>
      <c r="O1246" s="1" t="s">
        <v>2</v>
      </c>
      <c r="P1246" s="8">
        <v>193.92</v>
      </c>
      <c r="Q1246" s="8">
        <v>0</v>
      </c>
      <c r="R1246" s="1" t="s">
        <v>93</v>
      </c>
      <c r="S1246" s="7">
        <v>3189.79</v>
      </c>
    </row>
    <row r="1247" spans="1:19" x14ac:dyDescent="0.2">
      <c r="A1247" s="1" t="s">
        <v>1061</v>
      </c>
      <c r="B1247" s="1" t="s">
        <v>15</v>
      </c>
      <c r="C1247" s="10">
        <v>45366</v>
      </c>
      <c r="D1247" s="1" t="s">
        <v>1060</v>
      </c>
      <c r="E1247" s="1" t="s">
        <v>1059</v>
      </c>
      <c r="F1247" s="1" t="s">
        <v>1048</v>
      </c>
      <c r="G1247" s="1" t="s">
        <v>12</v>
      </c>
      <c r="H1247" s="1" t="s">
        <v>11</v>
      </c>
      <c r="I1247" s="1" t="s">
        <v>50</v>
      </c>
      <c r="J1247" s="1" t="s">
        <v>9</v>
      </c>
      <c r="K1247" s="1" t="s">
        <v>30</v>
      </c>
      <c r="L1247" s="1" t="s">
        <v>621</v>
      </c>
      <c r="M1247" s="1" t="s">
        <v>620</v>
      </c>
      <c r="N1247" s="8">
        <v>193.92</v>
      </c>
      <c r="O1247" s="1" t="s">
        <v>2</v>
      </c>
      <c r="P1247" s="8">
        <v>0</v>
      </c>
      <c r="Q1247" s="8">
        <v>193.92</v>
      </c>
      <c r="R1247" s="1" t="s">
        <v>93</v>
      </c>
      <c r="S1247" s="7">
        <v>3189.79</v>
      </c>
    </row>
    <row r="1248" spans="1:19" x14ac:dyDescent="0.2">
      <c r="A1248" s="1" t="s">
        <v>1061</v>
      </c>
      <c r="B1248" s="1" t="s">
        <v>15</v>
      </c>
      <c r="C1248" s="10">
        <v>45366</v>
      </c>
      <c r="D1248" s="1" t="s">
        <v>1060</v>
      </c>
      <c r="E1248" s="1" t="s">
        <v>1059</v>
      </c>
      <c r="F1248" s="1" t="s">
        <v>1048</v>
      </c>
      <c r="G1248" s="1" t="s">
        <v>12</v>
      </c>
      <c r="H1248" s="1" t="s">
        <v>11</v>
      </c>
      <c r="I1248" s="1" t="s">
        <v>50</v>
      </c>
      <c r="J1248" s="1" t="s">
        <v>9</v>
      </c>
      <c r="K1248" s="1" t="s">
        <v>30</v>
      </c>
      <c r="L1248" s="1" t="s">
        <v>114</v>
      </c>
      <c r="M1248" s="1" t="s">
        <v>113</v>
      </c>
      <c r="N1248" s="8">
        <v>193.92</v>
      </c>
      <c r="O1248" s="1" t="s">
        <v>2</v>
      </c>
      <c r="P1248" s="8">
        <v>193.92</v>
      </c>
      <c r="Q1248" s="8">
        <v>0</v>
      </c>
      <c r="R1248" s="1" t="s">
        <v>93</v>
      </c>
      <c r="S1248" s="7">
        <v>3189.79</v>
      </c>
    </row>
    <row r="1249" spans="1:19" x14ac:dyDescent="0.2">
      <c r="A1249" s="1" t="s">
        <v>1061</v>
      </c>
      <c r="B1249" s="1" t="s">
        <v>15</v>
      </c>
      <c r="C1249" s="10">
        <v>45366</v>
      </c>
      <c r="D1249" s="1" t="s">
        <v>1060</v>
      </c>
      <c r="E1249" s="1" t="s">
        <v>1059</v>
      </c>
      <c r="F1249" s="1" t="s">
        <v>1048</v>
      </c>
      <c r="G1249" s="1" t="s">
        <v>12</v>
      </c>
      <c r="H1249" s="1" t="s">
        <v>11</v>
      </c>
      <c r="I1249" s="1" t="s">
        <v>50</v>
      </c>
      <c r="J1249" s="1" t="s">
        <v>9</v>
      </c>
      <c r="K1249" s="1" t="s">
        <v>30</v>
      </c>
      <c r="L1249" s="1" t="s">
        <v>69</v>
      </c>
      <c r="M1249" s="1" t="s">
        <v>68</v>
      </c>
      <c r="N1249" s="8">
        <v>96.96</v>
      </c>
      <c r="O1249" s="1" t="s">
        <v>2</v>
      </c>
      <c r="P1249" s="8">
        <v>96.96</v>
      </c>
      <c r="Q1249" s="8">
        <v>0</v>
      </c>
      <c r="R1249" s="1" t="s">
        <v>93</v>
      </c>
      <c r="S1249" s="7">
        <v>3477.32</v>
      </c>
    </row>
    <row r="1250" spans="1:19" x14ac:dyDescent="0.2">
      <c r="A1250" s="1" t="s">
        <v>1058</v>
      </c>
      <c r="B1250" s="1" t="s">
        <v>15</v>
      </c>
      <c r="C1250" s="10">
        <v>45366</v>
      </c>
      <c r="D1250" s="1" t="s">
        <v>536</v>
      </c>
      <c r="E1250" s="1" t="s">
        <v>535</v>
      </c>
      <c r="F1250" s="1" t="s">
        <v>1048</v>
      </c>
      <c r="G1250" s="1" t="s">
        <v>12</v>
      </c>
      <c r="H1250" s="1" t="s">
        <v>11</v>
      </c>
      <c r="I1250" s="1" t="s">
        <v>50</v>
      </c>
      <c r="J1250" s="1" t="s">
        <v>17</v>
      </c>
      <c r="K1250" s="1" t="s">
        <v>16</v>
      </c>
      <c r="L1250" s="1" t="s">
        <v>609</v>
      </c>
      <c r="M1250" s="1" t="s">
        <v>608</v>
      </c>
      <c r="N1250" s="8">
        <v>678.6</v>
      </c>
      <c r="O1250" s="1" t="s">
        <v>2</v>
      </c>
      <c r="P1250" s="8">
        <v>678.6</v>
      </c>
      <c r="Q1250" s="8">
        <v>0</v>
      </c>
      <c r="R1250" s="1" t="s">
        <v>93</v>
      </c>
      <c r="S1250" s="7">
        <v>7007.94</v>
      </c>
    </row>
    <row r="1251" spans="1:19" x14ac:dyDescent="0.2">
      <c r="A1251" s="1" t="s">
        <v>1057</v>
      </c>
      <c r="B1251" s="1" t="s">
        <v>15</v>
      </c>
      <c r="C1251" s="10">
        <v>45366</v>
      </c>
      <c r="D1251" s="1" t="s">
        <v>1056</v>
      </c>
      <c r="E1251" s="1" t="s">
        <v>1055</v>
      </c>
      <c r="F1251" s="1" t="s">
        <v>1054</v>
      </c>
      <c r="G1251" s="1" t="s">
        <v>12</v>
      </c>
      <c r="H1251" s="1" t="s">
        <v>11</v>
      </c>
      <c r="I1251" s="1" t="s">
        <v>50</v>
      </c>
      <c r="J1251" s="1" t="s">
        <v>17</v>
      </c>
      <c r="K1251" s="1" t="s">
        <v>16</v>
      </c>
      <c r="L1251" s="1" t="s">
        <v>1053</v>
      </c>
      <c r="M1251" s="1" t="s">
        <v>1052</v>
      </c>
      <c r="N1251" s="8">
        <v>218.88</v>
      </c>
      <c r="O1251" s="1" t="s">
        <v>2</v>
      </c>
      <c r="P1251" s="8">
        <v>218.88</v>
      </c>
      <c r="Q1251" s="8">
        <v>0</v>
      </c>
      <c r="R1251" s="1" t="s">
        <v>80</v>
      </c>
      <c r="S1251" s="7">
        <v>10250.73</v>
      </c>
    </row>
    <row r="1252" spans="1:19" x14ac:dyDescent="0.2">
      <c r="A1252" s="1" t="s">
        <v>1051</v>
      </c>
      <c r="B1252" s="1" t="s">
        <v>15</v>
      </c>
      <c r="C1252" s="10">
        <v>45366</v>
      </c>
      <c r="D1252" s="1" t="s">
        <v>1050</v>
      </c>
      <c r="E1252" s="1" t="s">
        <v>1049</v>
      </c>
      <c r="F1252" s="1" t="s">
        <v>1048</v>
      </c>
      <c r="G1252" s="1" t="s">
        <v>12</v>
      </c>
      <c r="H1252" s="1" t="s">
        <v>11</v>
      </c>
      <c r="I1252" s="1" t="s">
        <v>50</v>
      </c>
      <c r="J1252" s="1" t="s">
        <v>17</v>
      </c>
      <c r="K1252" s="1" t="s">
        <v>16</v>
      </c>
      <c r="L1252" s="1" t="s">
        <v>146</v>
      </c>
      <c r="M1252" s="1" t="s">
        <v>145</v>
      </c>
      <c r="N1252" s="9">
        <v>540</v>
      </c>
      <c r="O1252" s="1" t="s">
        <v>2</v>
      </c>
      <c r="P1252" s="8">
        <v>540</v>
      </c>
      <c r="Q1252" s="8">
        <v>0</v>
      </c>
      <c r="R1252" s="1" t="s">
        <v>33</v>
      </c>
      <c r="S1252" s="7">
        <v>5691.36</v>
      </c>
    </row>
    <row r="1253" spans="1:19" x14ac:dyDescent="0.2">
      <c r="A1253" s="1" t="s">
        <v>1051</v>
      </c>
      <c r="B1253" s="1" t="s">
        <v>15</v>
      </c>
      <c r="C1253" s="10">
        <v>45366</v>
      </c>
      <c r="D1253" s="1" t="s">
        <v>1050</v>
      </c>
      <c r="E1253" s="1" t="s">
        <v>1049</v>
      </c>
      <c r="F1253" s="1" t="s">
        <v>1048</v>
      </c>
      <c r="G1253" s="1" t="s">
        <v>12</v>
      </c>
      <c r="H1253" s="1" t="s">
        <v>11</v>
      </c>
      <c r="I1253" s="1" t="s">
        <v>50</v>
      </c>
      <c r="J1253" s="1" t="s">
        <v>17</v>
      </c>
      <c r="K1253" s="1" t="s">
        <v>16</v>
      </c>
      <c r="L1253" s="1" t="s">
        <v>348</v>
      </c>
      <c r="M1253" s="1" t="s">
        <v>347</v>
      </c>
      <c r="N1253" s="9">
        <v>540</v>
      </c>
      <c r="O1253" s="1" t="s">
        <v>2</v>
      </c>
      <c r="P1253" s="8">
        <v>540</v>
      </c>
      <c r="Q1253" s="8">
        <v>0</v>
      </c>
      <c r="R1253" s="1" t="s">
        <v>33</v>
      </c>
      <c r="S1253" s="7">
        <v>6316.89</v>
      </c>
    </row>
    <row r="1254" spans="1:19" x14ac:dyDescent="0.2">
      <c r="A1254" s="1" t="s">
        <v>1051</v>
      </c>
      <c r="B1254" s="1" t="s">
        <v>15</v>
      </c>
      <c r="C1254" s="10">
        <v>45366</v>
      </c>
      <c r="D1254" s="1" t="s">
        <v>1050</v>
      </c>
      <c r="E1254" s="1" t="s">
        <v>1049</v>
      </c>
      <c r="F1254" s="1" t="s">
        <v>1048</v>
      </c>
      <c r="G1254" s="1" t="s">
        <v>12</v>
      </c>
      <c r="H1254" s="1" t="s">
        <v>11</v>
      </c>
      <c r="I1254" s="1" t="s">
        <v>50</v>
      </c>
      <c r="J1254" s="1" t="s">
        <v>17</v>
      </c>
      <c r="K1254" s="1" t="s">
        <v>16</v>
      </c>
      <c r="L1254" s="1" t="s">
        <v>1047</v>
      </c>
      <c r="M1254" s="1" t="s">
        <v>1046</v>
      </c>
      <c r="N1254" s="9">
        <v>432</v>
      </c>
      <c r="O1254" s="1" t="s">
        <v>2</v>
      </c>
      <c r="P1254" s="8">
        <v>432</v>
      </c>
      <c r="Q1254" s="8">
        <v>0</v>
      </c>
      <c r="R1254" s="1" t="s">
        <v>33</v>
      </c>
      <c r="S1254" s="7">
        <v>5691.36</v>
      </c>
    </row>
    <row r="1255" spans="1:19" x14ac:dyDescent="0.2">
      <c r="A1255" s="1" t="s">
        <v>1045</v>
      </c>
      <c r="B1255" s="1" t="s">
        <v>42</v>
      </c>
      <c r="C1255" s="10">
        <v>45366</v>
      </c>
      <c r="D1255" s="1" t="s">
        <v>530</v>
      </c>
      <c r="E1255" s="1" t="s">
        <v>529</v>
      </c>
      <c r="F1255" s="1" t="s">
        <v>1026</v>
      </c>
      <c r="G1255" s="1" t="s">
        <v>39</v>
      </c>
      <c r="H1255" s="1" t="s">
        <v>38</v>
      </c>
      <c r="I1255" s="1" t="s">
        <v>0</v>
      </c>
      <c r="J1255" s="1" t="s">
        <v>17</v>
      </c>
      <c r="K1255" s="1" t="s">
        <v>49</v>
      </c>
      <c r="L1255" s="1" t="s">
        <v>57</v>
      </c>
      <c r="M1255" s="1" t="s">
        <v>56</v>
      </c>
      <c r="N1255" s="9">
        <v>2160</v>
      </c>
      <c r="O1255" s="1" t="s">
        <v>4</v>
      </c>
      <c r="P1255" s="8">
        <v>2160</v>
      </c>
      <c r="Q1255" s="8">
        <v>0</v>
      </c>
      <c r="R1255" s="1" t="s">
        <v>93</v>
      </c>
      <c r="S1255" s="7">
        <v>401.84</v>
      </c>
    </row>
    <row r="1256" spans="1:19" x14ac:dyDescent="0.2">
      <c r="A1256" s="1" t="s">
        <v>1045</v>
      </c>
      <c r="B1256" s="1" t="s">
        <v>42</v>
      </c>
      <c r="C1256" s="10">
        <v>45366</v>
      </c>
      <c r="D1256" s="1" t="s">
        <v>530</v>
      </c>
      <c r="E1256" s="1" t="s">
        <v>529</v>
      </c>
      <c r="F1256" s="1" t="s">
        <v>1026</v>
      </c>
      <c r="G1256" s="1" t="s">
        <v>39</v>
      </c>
      <c r="H1256" s="1" t="s">
        <v>38</v>
      </c>
      <c r="I1256" s="1" t="s">
        <v>0</v>
      </c>
      <c r="J1256" s="1" t="s">
        <v>17</v>
      </c>
      <c r="K1256" s="1" t="s">
        <v>49</v>
      </c>
      <c r="L1256" s="1" t="s">
        <v>48</v>
      </c>
      <c r="M1256" s="1" t="s">
        <v>47</v>
      </c>
      <c r="N1256" s="9">
        <v>3456</v>
      </c>
      <c r="O1256" s="1" t="s">
        <v>4</v>
      </c>
      <c r="P1256" s="8">
        <v>3456</v>
      </c>
      <c r="Q1256" s="8">
        <v>0</v>
      </c>
      <c r="R1256" s="1" t="s">
        <v>93</v>
      </c>
      <c r="S1256" s="7">
        <v>296.67</v>
      </c>
    </row>
    <row r="1257" spans="1:19" x14ac:dyDescent="0.2">
      <c r="A1257" s="1" t="s">
        <v>1044</v>
      </c>
      <c r="B1257" s="1" t="s">
        <v>15</v>
      </c>
      <c r="C1257" s="10">
        <v>45366</v>
      </c>
      <c r="D1257" s="1" t="s">
        <v>1043</v>
      </c>
      <c r="E1257" s="1" t="s">
        <v>1042</v>
      </c>
      <c r="F1257" s="1" t="s">
        <v>1026</v>
      </c>
      <c r="G1257" s="1" t="s">
        <v>39</v>
      </c>
      <c r="H1257" s="1" t="s">
        <v>38</v>
      </c>
      <c r="I1257" s="1" t="s">
        <v>50</v>
      </c>
      <c r="J1257" s="1" t="s">
        <v>17</v>
      </c>
      <c r="K1257" s="1" t="s">
        <v>49</v>
      </c>
      <c r="L1257" s="1" t="s">
        <v>48</v>
      </c>
      <c r="M1257" s="1" t="s">
        <v>47</v>
      </c>
      <c r="N1257" s="9">
        <v>4320</v>
      </c>
      <c r="O1257" s="1" t="s">
        <v>4</v>
      </c>
      <c r="P1257" s="8">
        <v>4032</v>
      </c>
      <c r="Q1257" s="8">
        <v>288</v>
      </c>
      <c r="R1257" s="1" t="s">
        <v>93</v>
      </c>
      <c r="S1257" s="7">
        <v>337.82</v>
      </c>
    </row>
    <row r="1258" spans="1:19" x14ac:dyDescent="0.2">
      <c r="A1258" s="1" t="s">
        <v>1044</v>
      </c>
      <c r="B1258" s="1" t="s">
        <v>15</v>
      </c>
      <c r="C1258" s="10">
        <v>45366</v>
      </c>
      <c r="D1258" s="1" t="s">
        <v>1043</v>
      </c>
      <c r="E1258" s="1" t="s">
        <v>1042</v>
      </c>
      <c r="F1258" s="1" t="s">
        <v>1026</v>
      </c>
      <c r="G1258" s="1" t="s">
        <v>39</v>
      </c>
      <c r="H1258" s="1" t="s">
        <v>38</v>
      </c>
      <c r="I1258" s="1" t="s">
        <v>50</v>
      </c>
      <c r="J1258" s="1" t="s">
        <v>17</v>
      </c>
      <c r="K1258" s="1" t="s">
        <v>49</v>
      </c>
      <c r="L1258" s="1" t="s">
        <v>57</v>
      </c>
      <c r="M1258" s="1" t="s">
        <v>56</v>
      </c>
      <c r="N1258" s="9">
        <v>1620</v>
      </c>
      <c r="O1258" s="1" t="s">
        <v>4</v>
      </c>
      <c r="P1258" s="8">
        <v>1620</v>
      </c>
      <c r="Q1258" s="8">
        <v>0</v>
      </c>
      <c r="R1258" s="1" t="s">
        <v>93</v>
      </c>
      <c r="S1258" s="7">
        <v>457.54</v>
      </c>
    </row>
    <row r="1259" spans="1:19" x14ac:dyDescent="0.2">
      <c r="A1259" s="1" t="s">
        <v>1039</v>
      </c>
      <c r="B1259" s="1" t="s">
        <v>15</v>
      </c>
      <c r="C1259" s="10">
        <v>45366</v>
      </c>
      <c r="D1259" s="1" t="s">
        <v>574</v>
      </c>
      <c r="E1259" s="1" t="s">
        <v>573</v>
      </c>
      <c r="F1259" s="1" t="s">
        <v>2343</v>
      </c>
      <c r="G1259" s="1" t="s">
        <v>39</v>
      </c>
      <c r="H1259" s="1" t="s">
        <v>38</v>
      </c>
      <c r="I1259" s="1" t="s">
        <v>50</v>
      </c>
      <c r="J1259" s="1" t="s">
        <v>17</v>
      </c>
      <c r="K1259" s="1" t="s">
        <v>16</v>
      </c>
      <c r="L1259" s="1" t="s">
        <v>1037</v>
      </c>
      <c r="M1259" s="1" t="s">
        <v>1036</v>
      </c>
      <c r="N1259" s="8">
        <v>48.6</v>
      </c>
      <c r="O1259" s="1" t="s">
        <v>2</v>
      </c>
      <c r="P1259" s="8">
        <v>0</v>
      </c>
      <c r="Q1259" s="8">
        <v>48.6</v>
      </c>
      <c r="R1259" s="1" t="s">
        <v>46</v>
      </c>
      <c r="S1259" s="7">
        <v>23624.28</v>
      </c>
    </row>
    <row r="1260" spans="1:19" x14ac:dyDescent="0.2">
      <c r="A1260" s="1" t="s">
        <v>1039</v>
      </c>
      <c r="B1260" s="1" t="s">
        <v>15</v>
      </c>
      <c r="C1260" s="10">
        <v>45366</v>
      </c>
      <c r="D1260" s="1" t="s">
        <v>574</v>
      </c>
      <c r="E1260" s="1" t="s">
        <v>573</v>
      </c>
      <c r="F1260" s="1" t="s">
        <v>2343</v>
      </c>
      <c r="G1260" s="1" t="s">
        <v>39</v>
      </c>
      <c r="H1260" s="1" t="s">
        <v>38</v>
      </c>
      <c r="I1260" s="1" t="s">
        <v>50</v>
      </c>
      <c r="J1260" s="1" t="s">
        <v>17</v>
      </c>
      <c r="K1260" s="1" t="s">
        <v>16</v>
      </c>
      <c r="L1260" s="1" t="s">
        <v>1041</v>
      </c>
      <c r="M1260" s="1" t="s">
        <v>1040</v>
      </c>
      <c r="N1260" s="8">
        <v>340.2</v>
      </c>
      <c r="O1260" s="1" t="s">
        <v>2</v>
      </c>
      <c r="P1260" s="8">
        <v>0</v>
      </c>
      <c r="Q1260" s="8">
        <v>340.2</v>
      </c>
      <c r="R1260" s="1" t="s">
        <v>46</v>
      </c>
      <c r="S1260" s="7">
        <v>18286.36</v>
      </c>
    </row>
    <row r="1261" spans="1:19" x14ac:dyDescent="0.2">
      <c r="A1261" s="1" t="s">
        <v>1035</v>
      </c>
      <c r="B1261" s="1" t="s">
        <v>15</v>
      </c>
      <c r="C1261" s="10">
        <v>45366</v>
      </c>
      <c r="D1261" s="1" t="s">
        <v>197</v>
      </c>
      <c r="E1261" s="1" t="s">
        <v>196</v>
      </c>
      <c r="F1261" s="1" t="s">
        <v>1034</v>
      </c>
      <c r="G1261" s="1" t="s">
        <v>39</v>
      </c>
      <c r="H1261" s="1" t="s">
        <v>38</v>
      </c>
      <c r="I1261" s="1" t="s">
        <v>50</v>
      </c>
      <c r="J1261" s="1" t="s">
        <v>17</v>
      </c>
      <c r="K1261" s="1" t="s">
        <v>16</v>
      </c>
      <c r="L1261" s="1" t="s">
        <v>1033</v>
      </c>
      <c r="M1261" s="1" t="s">
        <v>1032</v>
      </c>
      <c r="N1261" s="8">
        <v>48.6</v>
      </c>
      <c r="O1261" s="1" t="s">
        <v>2</v>
      </c>
      <c r="P1261" s="8">
        <v>48.6</v>
      </c>
      <c r="Q1261" s="8">
        <v>0</v>
      </c>
      <c r="R1261" s="1" t="s">
        <v>46</v>
      </c>
      <c r="S1261" s="7">
        <v>21363.52</v>
      </c>
    </row>
    <row r="1262" spans="1:19" x14ac:dyDescent="0.2">
      <c r="A1262" s="1" t="s">
        <v>1031</v>
      </c>
      <c r="B1262" s="1" t="s">
        <v>15</v>
      </c>
      <c r="C1262" s="10">
        <v>45366</v>
      </c>
      <c r="D1262" s="1" t="s">
        <v>92</v>
      </c>
      <c r="E1262" s="1" t="s">
        <v>91</v>
      </c>
      <c r="F1262" s="1" t="s">
        <v>1026</v>
      </c>
      <c r="G1262" s="1" t="s">
        <v>39</v>
      </c>
      <c r="H1262" s="1" t="s">
        <v>38</v>
      </c>
      <c r="I1262" s="1" t="s">
        <v>50</v>
      </c>
      <c r="J1262" s="1" t="s">
        <v>17</v>
      </c>
      <c r="K1262" s="1" t="s">
        <v>49</v>
      </c>
      <c r="L1262" s="1" t="s">
        <v>133</v>
      </c>
      <c r="M1262" s="1" t="s">
        <v>132</v>
      </c>
      <c r="N1262" s="9">
        <v>8640</v>
      </c>
      <c r="O1262" s="1" t="s">
        <v>4</v>
      </c>
      <c r="P1262" s="8">
        <v>8640</v>
      </c>
      <c r="Q1262" s="8">
        <v>0</v>
      </c>
      <c r="R1262" s="1" t="s">
        <v>46</v>
      </c>
      <c r="S1262" s="7">
        <v>213.97</v>
      </c>
    </row>
    <row r="1263" spans="1:19" x14ac:dyDescent="0.2">
      <c r="A1263" s="1" t="s">
        <v>1030</v>
      </c>
      <c r="B1263" s="1" t="s">
        <v>15</v>
      </c>
      <c r="C1263" s="10">
        <v>45366</v>
      </c>
      <c r="D1263" s="1" t="s">
        <v>1029</v>
      </c>
      <c r="E1263" s="1" t="s">
        <v>1028</v>
      </c>
      <c r="F1263" s="1" t="s">
        <v>1026</v>
      </c>
      <c r="G1263" s="1" t="s">
        <v>39</v>
      </c>
      <c r="H1263" s="1" t="s">
        <v>38</v>
      </c>
      <c r="I1263" s="1" t="s">
        <v>50</v>
      </c>
      <c r="J1263" s="1" t="s">
        <v>17</v>
      </c>
      <c r="K1263" s="1" t="s">
        <v>49</v>
      </c>
      <c r="L1263" s="1" t="s">
        <v>48</v>
      </c>
      <c r="M1263" s="1" t="s">
        <v>47</v>
      </c>
      <c r="N1263" s="9">
        <v>3456</v>
      </c>
      <c r="O1263" s="1" t="s">
        <v>4</v>
      </c>
      <c r="P1263" s="8">
        <v>3168</v>
      </c>
      <c r="Q1263" s="8">
        <v>288</v>
      </c>
      <c r="R1263" s="1" t="s">
        <v>46</v>
      </c>
      <c r="S1263" s="7">
        <v>387.5</v>
      </c>
    </row>
    <row r="1264" spans="1:19" x14ac:dyDescent="0.2">
      <c r="A1264" s="1" t="s">
        <v>1030</v>
      </c>
      <c r="B1264" s="1" t="s">
        <v>15</v>
      </c>
      <c r="C1264" s="10">
        <v>45366</v>
      </c>
      <c r="D1264" s="1" t="s">
        <v>1029</v>
      </c>
      <c r="E1264" s="1" t="s">
        <v>1028</v>
      </c>
      <c r="F1264" s="1" t="s">
        <v>1026</v>
      </c>
      <c r="G1264" s="1" t="s">
        <v>39</v>
      </c>
      <c r="H1264" s="1" t="s">
        <v>38</v>
      </c>
      <c r="I1264" s="1" t="s">
        <v>50</v>
      </c>
      <c r="J1264" s="1" t="s">
        <v>17</v>
      </c>
      <c r="K1264" s="1" t="s">
        <v>49</v>
      </c>
      <c r="L1264" s="1" t="s">
        <v>57</v>
      </c>
      <c r="M1264" s="1" t="s">
        <v>56</v>
      </c>
      <c r="N1264" s="9">
        <v>2160</v>
      </c>
      <c r="O1264" s="1" t="s">
        <v>4</v>
      </c>
      <c r="P1264" s="8">
        <v>1980</v>
      </c>
      <c r="Q1264" s="8">
        <v>180</v>
      </c>
      <c r="R1264" s="1" t="s">
        <v>46</v>
      </c>
      <c r="S1264" s="7">
        <v>524.82000000000005</v>
      </c>
    </row>
    <row r="1265" spans="1:19" x14ac:dyDescent="0.2">
      <c r="A1265" s="1" t="s">
        <v>1027</v>
      </c>
      <c r="B1265" s="1" t="s">
        <v>15</v>
      </c>
      <c r="C1265" s="10">
        <v>45366</v>
      </c>
      <c r="D1265" s="1" t="s">
        <v>53</v>
      </c>
      <c r="E1265" s="1" t="s">
        <v>52</v>
      </c>
      <c r="F1265" s="1" t="s">
        <v>1026</v>
      </c>
      <c r="G1265" s="1" t="s">
        <v>39</v>
      </c>
      <c r="H1265" s="1" t="s">
        <v>38</v>
      </c>
      <c r="I1265" s="1" t="s">
        <v>50</v>
      </c>
      <c r="J1265" s="1" t="s">
        <v>17</v>
      </c>
      <c r="K1265" s="1" t="s">
        <v>49</v>
      </c>
      <c r="L1265" s="1" t="s">
        <v>55</v>
      </c>
      <c r="M1265" s="1" t="s">
        <v>54</v>
      </c>
      <c r="N1265" s="9">
        <v>1386</v>
      </c>
      <c r="O1265" s="1" t="s">
        <v>4</v>
      </c>
      <c r="P1265" s="8">
        <v>1386</v>
      </c>
      <c r="Q1265" s="8">
        <v>0</v>
      </c>
      <c r="R1265" s="1" t="s">
        <v>46</v>
      </c>
      <c r="S1265" s="7">
        <v>267.54000000000002</v>
      </c>
    </row>
    <row r="1266" spans="1:19" x14ac:dyDescent="0.2">
      <c r="A1266" s="1" t="s">
        <v>1027</v>
      </c>
      <c r="B1266" s="1" t="s">
        <v>15</v>
      </c>
      <c r="C1266" s="10">
        <v>45366</v>
      </c>
      <c r="D1266" s="1" t="s">
        <v>53</v>
      </c>
      <c r="E1266" s="1" t="s">
        <v>52</v>
      </c>
      <c r="F1266" s="1" t="s">
        <v>1026</v>
      </c>
      <c r="G1266" s="1" t="s">
        <v>39</v>
      </c>
      <c r="H1266" s="1" t="s">
        <v>38</v>
      </c>
      <c r="I1266" s="1" t="s">
        <v>50</v>
      </c>
      <c r="J1266" s="1" t="s">
        <v>17</v>
      </c>
      <c r="K1266" s="1" t="s">
        <v>49</v>
      </c>
      <c r="L1266" s="1" t="s">
        <v>48</v>
      </c>
      <c r="M1266" s="1" t="s">
        <v>47</v>
      </c>
      <c r="N1266" s="9">
        <v>3456</v>
      </c>
      <c r="O1266" s="1" t="s">
        <v>4</v>
      </c>
      <c r="P1266" s="8">
        <v>3456</v>
      </c>
      <c r="Q1266" s="8">
        <v>0</v>
      </c>
      <c r="R1266" s="1" t="s">
        <v>46</v>
      </c>
      <c r="S1266" s="7">
        <v>341.13</v>
      </c>
    </row>
    <row r="1267" spans="1:19" x14ac:dyDescent="0.2">
      <c r="A1267" s="1" t="s">
        <v>1027</v>
      </c>
      <c r="B1267" s="1" t="s">
        <v>15</v>
      </c>
      <c r="C1267" s="10">
        <v>45366</v>
      </c>
      <c r="D1267" s="1" t="s">
        <v>53</v>
      </c>
      <c r="E1267" s="1" t="s">
        <v>52</v>
      </c>
      <c r="F1267" s="1" t="s">
        <v>1026</v>
      </c>
      <c r="G1267" s="1" t="s">
        <v>39</v>
      </c>
      <c r="H1267" s="1" t="s">
        <v>38</v>
      </c>
      <c r="I1267" s="1" t="s">
        <v>50</v>
      </c>
      <c r="J1267" s="1" t="s">
        <v>17</v>
      </c>
      <c r="K1267" s="1" t="s">
        <v>49</v>
      </c>
      <c r="L1267" s="1" t="s">
        <v>261</v>
      </c>
      <c r="M1267" s="1" t="s">
        <v>260</v>
      </c>
      <c r="N1267" s="9">
        <v>882</v>
      </c>
      <c r="O1267" s="1" t="s">
        <v>4</v>
      </c>
      <c r="P1267" s="8">
        <v>882</v>
      </c>
      <c r="Q1267" s="8">
        <v>0</v>
      </c>
      <c r="R1267" s="1" t="s">
        <v>46</v>
      </c>
      <c r="S1267" s="7">
        <v>509.65</v>
      </c>
    </row>
    <row r="1268" spans="1:19" x14ac:dyDescent="0.2">
      <c r="A1268" s="1" t="s">
        <v>1025</v>
      </c>
      <c r="B1268" s="1" t="s">
        <v>15</v>
      </c>
      <c r="C1268" s="10">
        <v>45366</v>
      </c>
      <c r="D1268" s="1" t="s">
        <v>92</v>
      </c>
      <c r="E1268" s="1" t="s">
        <v>91</v>
      </c>
      <c r="F1268" s="1" t="s">
        <v>967</v>
      </c>
      <c r="G1268" s="1" t="s">
        <v>39</v>
      </c>
      <c r="H1268" s="1" t="s">
        <v>38</v>
      </c>
      <c r="I1268" s="1" t="s">
        <v>50</v>
      </c>
      <c r="J1268" s="1" t="s">
        <v>17</v>
      </c>
      <c r="K1268" s="1" t="s">
        <v>49</v>
      </c>
      <c r="L1268" s="1" t="s">
        <v>454</v>
      </c>
      <c r="M1268" s="1" t="s">
        <v>453</v>
      </c>
      <c r="N1268" s="9">
        <v>450</v>
      </c>
      <c r="O1268" s="1" t="s">
        <v>4</v>
      </c>
      <c r="P1268" s="8">
        <v>450</v>
      </c>
      <c r="Q1268" s="8">
        <v>0</v>
      </c>
      <c r="R1268" s="1" t="s">
        <v>46</v>
      </c>
      <c r="S1268" s="7">
        <v>641.02</v>
      </c>
    </row>
    <row r="1269" spans="1:19" x14ac:dyDescent="0.2">
      <c r="A1269" s="1" t="s">
        <v>1025</v>
      </c>
      <c r="B1269" s="1" t="s">
        <v>15</v>
      </c>
      <c r="C1269" s="10">
        <v>45366</v>
      </c>
      <c r="D1269" s="1" t="s">
        <v>92</v>
      </c>
      <c r="E1269" s="1" t="s">
        <v>91</v>
      </c>
      <c r="F1269" s="1" t="s">
        <v>967</v>
      </c>
      <c r="G1269" s="1" t="s">
        <v>39</v>
      </c>
      <c r="H1269" s="1" t="s">
        <v>38</v>
      </c>
      <c r="I1269" s="1" t="s">
        <v>50</v>
      </c>
      <c r="J1269" s="1" t="s">
        <v>17</v>
      </c>
      <c r="K1269" s="1" t="s">
        <v>49</v>
      </c>
      <c r="L1269" s="1" t="s">
        <v>57</v>
      </c>
      <c r="M1269" s="1" t="s">
        <v>56</v>
      </c>
      <c r="N1269" s="9">
        <v>2970</v>
      </c>
      <c r="O1269" s="1" t="s">
        <v>4</v>
      </c>
      <c r="P1269" s="8">
        <v>2970</v>
      </c>
      <c r="Q1269" s="8">
        <v>0</v>
      </c>
      <c r="R1269" s="1" t="s">
        <v>46</v>
      </c>
      <c r="S1269" s="7">
        <v>327.45</v>
      </c>
    </row>
    <row r="1270" spans="1:19" x14ac:dyDescent="0.2">
      <c r="A1270" s="1" t="s">
        <v>1025</v>
      </c>
      <c r="B1270" s="1" t="s">
        <v>15</v>
      </c>
      <c r="C1270" s="10">
        <v>45366</v>
      </c>
      <c r="D1270" s="1" t="s">
        <v>92</v>
      </c>
      <c r="E1270" s="1" t="s">
        <v>91</v>
      </c>
      <c r="F1270" s="1" t="s">
        <v>967</v>
      </c>
      <c r="G1270" s="1" t="s">
        <v>39</v>
      </c>
      <c r="H1270" s="1" t="s">
        <v>38</v>
      </c>
      <c r="I1270" s="1" t="s">
        <v>50</v>
      </c>
      <c r="J1270" s="1" t="s">
        <v>17</v>
      </c>
      <c r="K1270" s="1" t="s">
        <v>49</v>
      </c>
      <c r="L1270" s="1" t="s">
        <v>133</v>
      </c>
      <c r="M1270" s="1" t="s">
        <v>132</v>
      </c>
      <c r="N1270" s="9">
        <v>1440</v>
      </c>
      <c r="O1270" s="1" t="s">
        <v>4</v>
      </c>
      <c r="P1270" s="8">
        <v>1440</v>
      </c>
      <c r="Q1270" s="8">
        <v>0</v>
      </c>
      <c r="R1270" s="1" t="s">
        <v>46</v>
      </c>
      <c r="S1270" s="7">
        <v>213.97</v>
      </c>
    </row>
    <row r="1271" spans="1:19" x14ac:dyDescent="0.2">
      <c r="A1271" s="1" t="s">
        <v>1025</v>
      </c>
      <c r="B1271" s="1" t="s">
        <v>15</v>
      </c>
      <c r="C1271" s="10">
        <v>45366</v>
      </c>
      <c r="D1271" s="1" t="s">
        <v>92</v>
      </c>
      <c r="E1271" s="1" t="s">
        <v>91</v>
      </c>
      <c r="F1271" s="1" t="s">
        <v>967</v>
      </c>
      <c r="G1271" s="1" t="s">
        <v>39</v>
      </c>
      <c r="H1271" s="1" t="s">
        <v>38</v>
      </c>
      <c r="I1271" s="1" t="s">
        <v>50</v>
      </c>
      <c r="J1271" s="1" t="s">
        <v>17</v>
      </c>
      <c r="K1271" s="1" t="s">
        <v>49</v>
      </c>
      <c r="L1271" s="1" t="s">
        <v>55</v>
      </c>
      <c r="M1271" s="1" t="s">
        <v>54</v>
      </c>
      <c r="N1271" s="9">
        <v>1980</v>
      </c>
      <c r="O1271" s="1" t="s">
        <v>4</v>
      </c>
      <c r="P1271" s="8">
        <v>1980</v>
      </c>
      <c r="Q1271" s="8">
        <v>0</v>
      </c>
      <c r="R1271" s="1" t="s">
        <v>46</v>
      </c>
      <c r="S1271" s="7">
        <v>189.61</v>
      </c>
    </row>
    <row r="1272" spans="1:19" x14ac:dyDescent="0.2">
      <c r="A1272" s="1" t="s">
        <v>1024</v>
      </c>
      <c r="B1272" s="1" t="s">
        <v>15</v>
      </c>
      <c r="C1272" s="10">
        <v>45366</v>
      </c>
      <c r="D1272" s="1" t="s">
        <v>1023</v>
      </c>
      <c r="E1272" s="1" t="s">
        <v>1022</v>
      </c>
      <c r="F1272" s="1" t="s">
        <v>967</v>
      </c>
      <c r="G1272" s="1" t="s">
        <v>39</v>
      </c>
      <c r="H1272" s="1" t="s">
        <v>38</v>
      </c>
      <c r="I1272" s="1" t="s">
        <v>50</v>
      </c>
      <c r="J1272" s="1" t="s">
        <v>17</v>
      </c>
      <c r="K1272" s="1" t="s">
        <v>49</v>
      </c>
      <c r="L1272" s="1" t="s">
        <v>48</v>
      </c>
      <c r="M1272" s="1" t="s">
        <v>47</v>
      </c>
      <c r="N1272" s="9">
        <v>2880</v>
      </c>
      <c r="O1272" s="1" t="s">
        <v>4</v>
      </c>
      <c r="P1272" s="8">
        <v>2880</v>
      </c>
      <c r="Q1272" s="8">
        <v>0</v>
      </c>
      <c r="R1272" s="1" t="s">
        <v>46</v>
      </c>
      <c r="S1272" s="7">
        <v>374.25</v>
      </c>
    </row>
    <row r="1273" spans="1:19" x14ac:dyDescent="0.2">
      <c r="A1273" s="1" t="s">
        <v>1024</v>
      </c>
      <c r="B1273" s="1" t="s">
        <v>15</v>
      </c>
      <c r="C1273" s="10">
        <v>45366</v>
      </c>
      <c r="D1273" s="1" t="s">
        <v>1023</v>
      </c>
      <c r="E1273" s="1" t="s">
        <v>1022</v>
      </c>
      <c r="F1273" s="1" t="s">
        <v>967</v>
      </c>
      <c r="G1273" s="1" t="s">
        <v>39</v>
      </c>
      <c r="H1273" s="1" t="s">
        <v>38</v>
      </c>
      <c r="I1273" s="1" t="s">
        <v>50</v>
      </c>
      <c r="J1273" s="1" t="s">
        <v>17</v>
      </c>
      <c r="K1273" s="1" t="s">
        <v>49</v>
      </c>
      <c r="L1273" s="1" t="s">
        <v>57</v>
      </c>
      <c r="M1273" s="1" t="s">
        <v>56</v>
      </c>
      <c r="N1273" s="9">
        <v>2160</v>
      </c>
      <c r="O1273" s="1" t="s">
        <v>4</v>
      </c>
      <c r="P1273" s="8">
        <v>2160</v>
      </c>
      <c r="Q1273" s="8">
        <v>0</v>
      </c>
      <c r="R1273" s="1" t="s">
        <v>46</v>
      </c>
      <c r="S1273" s="7">
        <v>506.88</v>
      </c>
    </row>
    <row r="1274" spans="1:19" x14ac:dyDescent="0.2">
      <c r="A1274" s="1" t="s">
        <v>1021</v>
      </c>
      <c r="B1274" s="1" t="s">
        <v>42</v>
      </c>
      <c r="C1274" s="10">
        <v>45366</v>
      </c>
      <c r="D1274" s="1" t="s">
        <v>684</v>
      </c>
      <c r="E1274" s="1" t="s">
        <v>683</v>
      </c>
      <c r="F1274" s="1" t="s">
        <v>967</v>
      </c>
      <c r="G1274" s="1" t="s">
        <v>39</v>
      </c>
      <c r="H1274" s="1" t="s">
        <v>38</v>
      </c>
      <c r="I1274" s="1" t="s">
        <v>0</v>
      </c>
      <c r="J1274" s="1" t="s">
        <v>17</v>
      </c>
      <c r="K1274" s="1" t="s">
        <v>49</v>
      </c>
      <c r="L1274" s="1" t="s">
        <v>57</v>
      </c>
      <c r="M1274" s="1" t="s">
        <v>56</v>
      </c>
      <c r="N1274" s="9">
        <v>2160</v>
      </c>
      <c r="O1274" s="1" t="s">
        <v>4</v>
      </c>
      <c r="P1274" s="8">
        <v>0</v>
      </c>
      <c r="Q1274" s="8">
        <v>2160</v>
      </c>
      <c r="R1274" s="1" t="s">
        <v>46</v>
      </c>
      <c r="S1274" s="7">
        <v>373.8</v>
      </c>
    </row>
    <row r="1275" spans="1:19" x14ac:dyDescent="0.2">
      <c r="A1275" s="1" t="s">
        <v>1020</v>
      </c>
      <c r="B1275" s="1" t="s">
        <v>42</v>
      </c>
      <c r="C1275" s="10">
        <v>45366</v>
      </c>
      <c r="D1275" s="1" t="s">
        <v>234</v>
      </c>
      <c r="E1275" s="1" t="s">
        <v>233</v>
      </c>
      <c r="F1275" s="1" t="s">
        <v>967</v>
      </c>
      <c r="G1275" s="1" t="s">
        <v>39</v>
      </c>
      <c r="H1275" s="1" t="s">
        <v>38</v>
      </c>
      <c r="I1275" s="1" t="s">
        <v>0</v>
      </c>
      <c r="J1275" s="1" t="s">
        <v>17</v>
      </c>
      <c r="K1275" s="1" t="s">
        <v>49</v>
      </c>
      <c r="L1275" s="1" t="s">
        <v>55</v>
      </c>
      <c r="M1275" s="1" t="s">
        <v>54</v>
      </c>
      <c r="N1275" s="9">
        <v>7920</v>
      </c>
      <c r="O1275" s="1" t="s">
        <v>4</v>
      </c>
      <c r="P1275" s="8">
        <v>0</v>
      </c>
      <c r="Q1275" s="8">
        <v>7920</v>
      </c>
      <c r="R1275" s="1" t="s">
        <v>46</v>
      </c>
      <c r="S1275" s="7">
        <v>95.47</v>
      </c>
    </row>
    <row r="1276" spans="1:19" x14ac:dyDescent="0.2">
      <c r="A1276" s="1" t="s">
        <v>1019</v>
      </c>
      <c r="B1276" s="1" t="s">
        <v>42</v>
      </c>
      <c r="C1276" s="10">
        <v>45366</v>
      </c>
      <c r="D1276" s="1" t="s">
        <v>436</v>
      </c>
      <c r="E1276" s="1" t="s">
        <v>435</v>
      </c>
      <c r="F1276" s="1" t="s">
        <v>967</v>
      </c>
      <c r="G1276" s="1" t="s">
        <v>39</v>
      </c>
      <c r="H1276" s="1" t="s">
        <v>38</v>
      </c>
      <c r="I1276" s="1" t="s">
        <v>0</v>
      </c>
      <c r="J1276" s="1" t="s">
        <v>17</v>
      </c>
      <c r="K1276" s="1" t="s">
        <v>49</v>
      </c>
      <c r="L1276" s="1" t="s">
        <v>90</v>
      </c>
      <c r="M1276" s="1" t="s">
        <v>89</v>
      </c>
      <c r="N1276" s="9">
        <v>4140</v>
      </c>
      <c r="O1276" s="1" t="s">
        <v>4</v>
      </c>
      <c r="P1276" s="8">
        <v>0</v>
      </c>
      <c r="Q1276" s="8">
        <v>4140</v>
      </c>
      <c r="R1276" s="1" t="s">
        <v>46</v>
      </c>
      <c r="S1276" s="7">
        <v>392.33</v>
      </c>
    </row>
    <row r="1277" spans="1:19" x14ac:dyDescent="0.2">
      <c r="A1277" s="1" t="s">
        <v>1018</v>
      </c>
      <c r="B1277" s="1" t="s">
        <v>42</v>
      </c>
      <c r="C1277" s="10">
        <v>45366</v>
      </c>
      <c r="D1277" s="1" t="s">
        <v>1017</v>
      </c>
      <c r="E1277" s="1" t="s">
        <v>1016</v>
      </c>
      <c r="F1277" s="1" t="s">
        <v>967</v>
      </c>
      <c r="G1277" s="1" t="s">
        <v>39</v>
      </c>
      <c r="H1277" s="1" t="s">
        <v>38</v>
      </c>
      <c r="I1277" s="1" t="s">
        <v>50</v>
      </c>
      <c r="J1277" s="1" t="s">
        <v>17</v>
      </c>
      <c r="K1277" s="1" t="s">
        <v>49</v>
      </c>
      <c r="L1277" s="1" t="s">
        <v>57</v>
      </c>
      <c r="M1277" s="1" t="s">
        <v>56</v>
      </c>
      <c r="N1277" s="9">
        <v>4320</v>
      </c>
      <c r="O1277" s="1" t="s">
        <v>4</v>
      </c>
      <c r="P1277" s="8">
        <v>4320</v>
      </c>
      <c r="Q1277" s="8">
        <v>0</v>
      </c>
      <c r="R1277" s="1" t="s">
        <v>46</v>
      </c>
      <c r="S1277" s="7">
        <v>187.96</v>
      </c>
    </row>
    <row r="1278" spans="1:19" x14ac:dyDescent="0.2">
      <c r="A1278" s="1" t="s">
        <v>1015</v>
      </c>
      <c r="B1278" s="1" t="s">
        <v>15</v>
      </c>
      <c r="C1278" s="10">
        <v>45366</v>
      </c>
      <c r="D1278" s="1" t="s">
        <v>1014</v>
      </c>
      <c r="E1278" s="1" t="s">
        <v>1013</v>
      </c>
      <c r="F1278" s="1" t="s">
        <v>967</v>
      </c>
      <c r="G1278" s="1" t="s">
        <v>39</v>
      </c>
      <c r="H1278" s="1" t="s">
        <v>38</v>
      </c>
      <c r="I1278" s="1" t="s">
        <v>50</v>
      </c>
      <c r="J1278" s="1" t="s">
        <v>17</v>
      </c>
      <c r="K1278" s="1" t="s">
        <v>49</v>
      </c>
      <c r="L1278" s="1" t="s">
        <v>48</v>
      </c>
      <c r="M1278" s="1" t="s">
        <v>47</v>
      </c>
      <c r="N1278" s="9">
        <v>864</v>
      </c>
      <c r="O1278" s="1" t="s">
        <v>4</v>
      </c>
      <c r="P1278" s="8">
        <v>864</v>
      </c>
      <c r="Q1278" s="8">
        <v>0</v>
      </c>
      <c r="R1278" s="1" t="s">
        <v>93</v>
      </c>
      <c r="S1278" s="7">
        <v>337.82</v>
      </c>
    </row>
    <row r="1279" spans="1:19" x14ac:dyDescent="0.2">
      <c r="A1279" s="1" t="s">
        <v>1015</v>
      </c>
      <c r="B1279" s="1" t="s">
        <v>15</v>
      </c>
      <c r="C1279" s="10">
        <v>45366</v>
      </c>
      <c r="D1279" s="1" t="s">
        <v>1014</v>
      </c>
      <c r="E1279" s="1" t="s">
        <v>1013</v>
      </c>
      <c r="F1279" s="1" t="s">
        <v>967</v>
      </c>
      <c r="G1279" s="1" t="s">
        <v>39</v>
      </c>
      <c r="H1279" s="1" t="s">
        <v>38</v>
      </c>
      <c r="I1279" s="1" t="s">
        <v>50</v>
      </c>
      <c r="J1279" s="1" t="s">
        <v>17</v>
      </c>
      <c r="K1279" s="1" t="s">
        <v>49</v>
      </c>
      <c r="L1279" s="1" t="s">
        <v>57</v>
      </c>
      <c r="M1279" s="1" t="s">
        <v>56</v>
      </c>
      <c r="N1279" s="9">
        <v>3600</v>
      </c>
      <c r="O1279" s="1" t="s">
        <v>4</v>
      </c>
      <c r="P1279" s="8">
        <v>3600</v>
      </c>
      <c r="Q1279" s="8">
        <v>0</v>
      </c>
      <c r="R1279" s="1" t="s">
        <v>93</v>
      </c>
      <c r="S1279" s="7">
        <v>457.54</v>
      </c>
    </row>
    <row r="1280" spans="1:19" x14ac:dyDescent="0.2">
      <c r="A1280" s="1" t="s">
        <v>1012</v>
      </c>
      <c r="B1280" s="1" t="s">
        <v>42</v>
      </c>
      <c r="C1280" s="10">
        <v>45366</v>
      </c>
      <c r="D1280" s="1" t="s">
        <v>255</v>
      </c>
      <c r="E1280" s="1" t="s">
        <v>254</v>
      </c>
      <c r="F1280" s="1" t="s">
        <v>967</v>
      </c>
      <c r="G1280" s="1" t="s">
        <v>39</v>
      </c>
      <c r="H1280" s="1" t="s">
        <v>38</v>
      </c>
      <c r="I1280" s="1" t="s">
        <v>0</v>
      </c>
      <c r="J1280" s="1" t="s">
        <v>17</v>
      </c>
      <c r="K1280" s="1" t="s">
        <v>49</v>
      </c>
      <c r="L1280" s="1" t="s">
        <v>57</v>
      </c>
      <c r="M1280" s="1" t="s">
        <v>56</v>
      </c>
      <c r="N1280" s="9">
        <v>5040</v>
      </c>
      <c r="O1280" s="1" t="s">
        <v>4</v>
      </c>
      <c r="P1280" s="8">
        <v>5040</v>
      </c>
      <c r="Q1280" s="8">
        <v>0</v>
      </c>
      <c r="R1280" s="1" t="s">
        <v>93</v>
      </c>
      <c r="S1280" s="7">
        <v>183.53</v>
      </c>
    </row>
    <row r="1281" spans="1:19" x14ac:dyDescent="0.2">
      <c r="A1281" s="1" t="s">
        <v>1011</v>
      </c>
      <c r="B1281" s="1" t="s">
        <v>42</v>
      </c>
      <c r="C1281" s="10">
        <v>45366</v>
      </c>
      <c r="D1281" s="1" t="s">
        <v>258</v>
      </c>
      <c r="E1281" s="1" t="s">
        <v>257</v>
      </c>
      <c r="F1281" s="1" t="s">
        <v>967</v>
      </c>
      <c r="G1281" s="1" t="s">
        <v>39</v>
      </c>
      <c r="H1281" s="1" t="s">
        <v>38</v>
      </c>
      <c r="I1281" s="1" t="s">
        <v>0</v>
      </c>
      <c r="J1281" s="1" t="s">
        <v>17</v>
      </c>
      <c r="K1281" s="1" t="s">
        <v>49</v>
      </c>
      <c r="L1281" s="1" t="s">
        <v>57</v>
      </c>
      <c r="M1281" s="1" t="s">
        <v>56</v>
      </c>
      <c r="N1281" s="9">
        <v>4500</v>
      </c>
      <c r="O1281" s="1" t="s">
        <v>4</v>
      </c>
      <c r="P1281" s="8">
        <v>4500</v>
      </c>
      <c r="Q1281" s="8">
        <v>0</v>
      </c>
      <c r="R1281" s="1" t="s">
        <v>93</v>
      </c>
      <c r="S1281" s="7">
        <v>381.28</v>
      </c>
    </row>
    <row r="1282" spans="1:19" x14ac:dyDescent="0.2">
      <c r="A1282" s="1" t="s">
        <v>1010</v>
      </c>
      <c r="B1282" s="1" t="s">
        <v>15</v>
      </c>
      <c r="C1282" s="10">
        <v>45366</v>
      </c>
      <c r="D1282" s="1" t="s">
        <v>1009</v>
      </c>
      <c r="E1282" s="1" t="s">
        <v>1008</v>
      </c>
      <c r="F1282" s="1" t="s">
        <v>967</v>
      </c>
      <c r="G1282" s="1" t="s">
        <v>39</v>
      </c>
      <c r="H1282" s="1" t="s">
        <v>38</v>
      </c>
      <c r="I1282" s="1" t="s">
        <v>50</v>
      </c>
      <c r="J1282" s="1" t="s">
        <v>17</v>
      </c>
      <c r="K1282" s="1" t="s">
        <v>49</v>
      </c>
      <c r="L1282" s="1" t="s">
        <v>57</v>
      </c>
      <c r="M1282" s="1" t="s">
        <v>56</v>
      </c>
      <c r="N1282" s="9">
        <v>2790</v>
      </c>
      <c r="O1282" s="1" t="s">
        <v>4</v>
      </c>
      <c r="P1282" s="8">
        <v>2790</v>
      </c>
      <c r="Q1282" s="8">
        <v>0</v>
      </c>
      <c r="R1282" s="1" t="s">
        <v>93</v>
      </c>
      <c r="S1282" s="7">
        <v>457.54</v>
      </c>
    </row>
    <row r="1283" spans="1:19" x14ac:dyDescent="0.2">
      <c r="A1283" s="1" t="s">
        <v>1010</v>
      </c>
      <c r="B1283" s="1" t="s">
        <v>15</v>
      </c>
      <c r="C1283" s="10">
        <v>45366</v>
      </c>
      <c r="D1283" s="1" t="s">
        <v>1009</v>
      </c>
      <c r="E1283" s="1" t="s">
        <v>1008</v>
      </c>
      <c r="F1283" s="1" t="s">
        <v>967</v>
      </c>
      <c r="G1283" s="1" t="s">
        <v>39</v>
      </c>
      <c r="H1283" s="1" t="s">
        <v>38</v>
      </c>
      <c r="I1283" s="1" t="s">
        <v>50</v>
      </c>
      <c r="J1283" s="1" t="s">
        <v>17</v>
      </c>
      <c r="K1283" s="1" t="s">
        <v>49</v>
      </c>
      <c r="L1283" s="1" t="s">
        <v>48</v>
      </c>
      <c r="M1283" s="1" t="s">
        <v>47</v>
      </c>
      <c r="N1283" s="9">
        <v>1296</v>
      </c>
      <c r="O1283" s="1" t="s">
        <v>4</v>
      </c>
      <c r="P1283" s="8">
        <v>1296</v>
      </c>
      <c r="Q1283" s="8">
        <v>0</v>
      </c>
      <c r="R1283" s="1" t="s">
        <v>93</v>
      </c>
      <c r="S1283" s="7">
        <v>337.82</v>
      </c>
    </row>
    <row r="1284" spans="1:19" x14ac:dyDescent="0.2">
      <c r="A1284" s="1" t="s">
        <v>1007</v>
      </c>
      <c r="B1284" s="1" t="s">
        <v>42</v>
      </c>
      <c r="C1284" s="10">
        <v>45366</v>
      </c>
      <c r="D1284" s="1" t="s">
        <v>95</v>
      </c>
      <c r="E1284" s="1" t="s">
        <v>94</v>
      </c>
      <c r="F1284" s="1" t="s">
        <v>967</v>
      </c>
      <c r="G1284" s="1" t="s">
        <v>39</v>
      </c>
      <c r="H1284" s="1" t="s">
        <v>38</v>
      </c>
      <c r="I1284" s="1" t="s">
        <v>0</v>
      </c>
      <c r="J1284" s="1" t="s">
        <v>17</v>
      </c>
      <c r="K1284" s="1" t="s">
        <v>49</v>
      </c>
      <c r="L1284" s="1" t="s">
        <v>57</v>
      </c>
      <c r="M1284" s="1" t="s">
        <v>56</v>
      </c>
      <c r="N1284" s="9">
        <v>2340</v>
      </c>
      <c r="O1284" s="1" t="s">
        <v>4</v>
      </c>
      <c r="P1284" s="8">
        <v>0</v>
      </c>
      <c r="Q1284" s="8">
        <v>2340</v>
      </c>
      <c r="R1284" s="1" t="s">
        <v>93</v>
      </c>
      <c r="S1284" s="7">
        <v>228.46</v>
      </c>
    </row>
    <row r="1285" spans="1:19" x14ac:dyDescent="0.2">
      <c r="A1285" s="1" t="s">
        <v>1007</v>
      </c>
      <c r="B1285" s="1" t="s">
        <v>42</v>
      </c>
      <c r="C1285" s="10">
        <v>45366</v>
      </c>
      <c r="D1285" s="1" t="s">
        <v>95</v>
      </c>
      <c r="E1285" s="1" t="s">
        <v>94</v>
      </c>
      <c r="F1285" s="1" t="s">
        <v>967</v>
      </c>
      <c r="G1285" s="1" t="s">
        <v>39</v>
      </c>
      <c r="H1285" s="1" t="s">
        <v>38</v>
      </c>
      <c r="I1285" s="1" t="s">
        <v>0</v>
      </c>
      <c r="J1285" s="1" t="s">
        <v>17</v>
      </c>
      <c r="K1285" s="1" t="s">
        <v>49</v>
      </c>
      <c r="L1285" s="1" t="s">
        <v>48</v>
      </c>
      <c r="M1285" s="1" t="s">
        <v>47</v>
      </c>
      <c r="N1285" s="9">
        <v>3456</v>
      </c>
      <c r="O1285" s="1" t="s">
        <v>4</v>
      </c>
      <c r="P1285" s="8">
        <v>0</v>
      </c>
      <c r="Q1285" s="8">
        <v>3456</v>
      </c>
      <c r="R1285" s="1" t="s">
        <v>93</v>
      </c>
      <c r="S1285" s="7">
        <v>168.67</v>
      </c>
    </row>
    <row r="1286" spans="1:19" x14ac:dyDescent="0.2">
      <c r="A1286" s="1" t="s">
        <v>1006</v>
      </c>
      <c r="B1286" s="1" t="s">
        <v>42</v>
      </c>
      <c r="C1286" s="10">
        <v>45366</v>
      </c>
      <c r="D1286" s="1" t="s">
        <v>95</v>
      </c>
      <c r="E1286" s="1" t="s">
        <v>94</v>
      </c>
      <c r="F1286" s="1" t="s">
        <v>967</v>
      </c>
      <c r="G1286" s="1" t="s">
        <v>39</v>
      </c>
      <c r="H1286" s="1" t="s">
        <v>38</v>
      </c>
      <c r="I1286" s="1" t="s">
        <v>0</v>
      </c>
      <c r="J1286" s="1" t="s">
        <v>17</v>
      </c>
      <c r="K1286" s="1" t="s">
        <v>49</v>
      </c>
      <c r="L1286" s="1" t="s">
        <v>57</v>
      </c>
      <c r="M1286" s="1" t="s">
        <v>56</v>
      </c>
      <c r="N1286" s="9">
        <v>4680</v>
      </c>
      <c r="O1286" s="1" t="s">
        <v>4</v>
      </c>
      <c r="P1286" s="8">
        <v>0</v>
      </c>
      <c r="Q1286" s="8">
        <v>4680</v>
      </c>
      <c r="R1286" s="1" t="s">
        <v>93</v>
      </c>
      <c r="S1286" s="7">
        <v>228.46</v>
      </c>
    </row>
    <row r="1287" spans="1:19" x14ac:dyDescent="0.2">
      <c r="A1287" s="1" t="s">
        <v>1005</v>
      </c>
      <c r="B1287" s="1" t="s">
        <v>42</v>
      </c>
      <c r="C1287" s="10">
        <v>45366</v>
      </c>
      <c r="D1287" s="1" t="s">
        <v>95</v>
      </c>
      <c r="E1287" s="1" t="s">
        <v>94</v>
      </c>
      <c r="F1287" s="1" t="s">
        <v>917</v>
      </c>
      <c r="G1287" s="1" t="s">
        <v>39</v>
      </c>
      <c r="H1287" s="1" t="s">
        <v>38</v>
      </c>
      <c r="I1287" s="1" t="s">
        <v>0</v>
      </c>
      <c r="J1287" s="1" t="s">
        <v>17</v>
      </c>
      <c r="K1287" s="1" t="s">
        <v>49</v>
      </c>
      <c r="L1287" s="1" t="s">
        <v>48</v>
      </c>
      <c r="M1287" s="1" t="s">
        <v>47</v>
      </c>
      <c r="N1287" s="9">
        <v>3744</v>
      </c>
      <c r="O1287" s="1" t="s">
        <v>4</v>
      </c>
      <c r="P1287" s="8">
        <v>3744</v>
      </c>
      <c r="Q1287" s="8">
        <v>0</v>
      </c>
      <c r="R1287" s="1" t="s">
        <v>93</v>
      </c>
      <c r="S1287" s="7">
        <v>168.67</v>
      </c>
    </row>
    <row r="1288" spans="1:19" x14ac:dyDescent="0.2">
      <c r="A1288" s="1" t="s">
        <v>1005</v>
      </c>
      <c r="B1288" s="1" t="s">
        <v>42</v>
      </c>
      <c r="C1288" s="10">
        <v>45366</v>
      </c>
      <c r="D1288" s="1" t="s">
        <v>95</v>
      </c>
      <c r="E1288" s="1" t="s">
        <v>94</v>
      </c>
      <c r="F1288" s="1" t="s">
        <v>917</v>
      </c>
      <c r="G1288" s="1" t="s">
        <v>39</v>
      </c>
      <c r="H1288" s="1" t="s">
        <v>38</v>
      </c>
      <c r="I1288" s="1" t="s">
        <v>0</v>
      </c>
      <c r="J1288" s="1" t="s">
        <v>17</v>
      </c>
      <c r="K1288" s="1" t="s">
        <v>49</v>
      </c>
      <c r="L1288" s="1" t="s">
        <v>57</v>
      </c>
      <c r="M1288" s="1" t="s">
        <v>56</v>
      </c>
      <c r="N1288" s="9">
        <v>2340</v>
      </c>
      <c r="O1288" s="1" t="s">
        <v>4</v>
      </c>
      <c r="P1288" s="8">
        <v>2340</v>
      </c>
      <c r="Q1288" s="8">
        <v>0</v>
      </c>
      <c r="R1288" s="1" t="s">
        <v>93</v>
      </c>
      <c r="S1288" s="7">
        <v>228.46</v>
      </c>
    </row>
    <row r="1289" spans="1:19" x14ac:dyDescent="0.2">
      <c r="A1289" s="1" t="s">
        <v>1004</v>
      </c>
      <c r="B1289" s="1" t="s">
        <v>42</v>
      </c>
      <c r="C1289" s="10">
        <v>45366</v>
      </c>
      <c r="D1289" s="1" t="s">
        <v>192</v>
      </c>
      <c r="E1289" s="1" t="s">
        <v>191</v>
      </c>
      <c r="F1289" s="1" t="s">
        <v>999</v>
      </c>
      <c r="G1289" s="1" t="s">
        <v>39</v>
      </c>
      <c r="H1289" s="1" t="s">
        <v>38</v>
      </c>
      <c r="I1289" s="1" t="s">
        <v>50</v>
      </c>
      <c r="J1289" s="1" t="s">
        <v>37</v>
      </c>
      <c r="K1289" s="1" t="s">
        <v>36</v>
      </c>
      <c r="L1289" s="1" t="s">
        <v>35</v>
      </c>
      <c r="M1289" s="1" t="s">
        <v>34</v>
      </c>
      <c r="N1289" s="9">
        <v>4320</v>
      </c>
      <c r="O1289" s="1" t="s">
        <v>4</v>
      </c>
      <c r="P1289" s="8">
        <v>4320</v>
      </c>
      <c r="Q1289" s="8">
        <v>0</v>
      </c>
      <c r="R1289" s="1" t="s">
        <v>144</v>
      </c>
      <c r="S1289" s="7">
        <v>249.53</v>
      </c>
    </row>
    <row r="1290" spans="1:19" x14ac:dyDescent="0.2">
      <c r="A1290" s="1" t="s">
        <v>1004</v>
      </c>
      <c r="B1290" s="1" t="s">
        <v>42</v>
      </c>
      <c r="C1290" s="10">
        <v>45366</v>
      </c>
      <c r="D1290" s="1" t="s">
        <v>192</v>
      </c>
      <c r="E1290" s="1" t="s">
        <v>191</v>
      </c>
      <c r="F1290" s="1" t="s">
        <v>999</v>
      </c>
      <c r="G1290" s="1" t="s">
        <v>39</v>
      </c>
      <c r="H1290" s="1" t="s">
        <v>38</v>
      </c>
      <c r="I1290" s="1" t="s">
        <v>50</v>
      </c>
      <c r="J1290" s="1" t="s">
        <v>37</v>
      </c>
      <c r="K1290" s="1" t="s">
        <v>36</v>
      </c>
      <c r="L1290" s="1" t="s">
        <v>86</v>
      </c>
      <c r="M1290" s="1" t="s">
        <v>85</v>
      </c>
      <c r="N1290" s="9">
        <v>1980</v>
      </c>
      <c r="O1290" s="1" t="s">
        <v>4</v>
      </c>
      <c r="P1290" s="8">
        <v>1980</v>
      </c>
      <c r="Q1290" s="8">
        <v>0</v>
      </c>
      <c r="R1290" s="1" t="s">
        <v>144</v>
      </c>
      <c r="S1290" s="7">
        <v>208.79</v>
      </c>
    </row>
    <row r="1291" spans="1:19" x14ac:dyDescent="0.2">
      <c r="A1291" s="1" t="s">
        <v>1003</v>
      </c>
      <c r="B1291" s="1" t="s">
        <v>42</v>
      </c>
      <c r="C1291" s="10">
        <v>45366</v>
      </c>
      <c r="D1291" s="1" t="s">
        <v>192</v>
      </c>
      <c r="E1291" s="1" t="s">
        <v>191</v>
      </c>
      <c r="F1291" s="1" t="s">
        <v>999</v>
      </c>
      <c r="G1291" s="1" t="s">
        <v>39</v>
      </c>
      <c r="H1291" s="1" t="s">
        <v>38</v>
      </c>
      <c r="I1291" s="1" t="s">
        <v>50</v>
      </c>
      <c r="J1291" s="1" t="s">
        <v>37</v>
      </c>
      <c r="K1291" s="1" t="s">
        <v>36</v>
      </c>
      <c r="L1291" s="1" t="s">
        <v>207</v>
      </c>
      <c r="M1291" s="1" t="s">
        <v>206</v>
      </c>
      <c r="N1291" s="9">
        <v>3960</v>
      </c>
      <c r="O1291" s="1" t="s">
        <v>4</v>
      </c>
      <c r="P1291" s="8">
        <v>3960</v>
      </c>
      <c r="Q1291" s="8">
        <v>0</v>
      </c>
      <c r="R1291" s="1" t="s">
        <v>144</v>
      </c>
      <c r="S1291" s="7">
        <v>380.74</v>
      </c>
    </row>
    <row r="1292" spans="1:19" x14ac:dyDescent="0.2">
      <c r="A1292" s="1" t="s">
        <v>1002</v>
      </c>
      <c r="B1292" s="1" t="s">
        <v>42</v>
      </c>
      <c r="C1292" s="10">
        <v>45366</v>
      </c>
      <c r="D1292" s="1" t="s">
        <v>135</v>
      </c>
      <c r="E1292" s="1" t="s">
        <v>134</v>
      </c>
      <c r="F1292" s="1" t="s">
        <v>1001</v>
      </c>
      <c r="G1292" s="1" t="s">
        <v>39</v>
      </c>
      <c r="H1292" s="1" t="s">
        <v>38</v>
      </c>
      <c r="I1292" s="1" t="s">
        <v>50</v>
      </c>
      <c r="J1292" s="1" t="s">
        <v>17</v>
      </c>
      <c r="K1292" s="1" t="s">
        <v>49</v>
      </c>
      <c r="L1292" s="1" t="s">
        <v>57</v>
      </c>
      <c r="M1292" s="1" t="s">
        <v>56</v>
      </c>
      <c r="N1292" s="9">
        <v>1800</v>
      </c>
      <c r="O1292" s="1" t="s">
        <v>4</v>
      </c>
      <c r="P1292" s="8">
        <v>1800</v>
      </c>
      <c r="Q1292" s="8">
        <v>0</v>
      </c>
      <c r="R1292" s="1" t="s">
        <v>33</v>
      </c>
      <c r="S1292" s="7">
        <v>226.95</v>
      </c>
    </row>
    <row r="1293" spans="1:19" x14ac:dyDescent="0.2">
      <c r="A1293" s="1" t="s">
        <v>1002</v>
      </c>
      <c r="B1293" s="1" t="s">
        <v>42</v>
      </c>
      <c r="C1293" s="10">
        <v>45366</v>
      </c>
      <c r="D1293" s="1" t="s">
        <v>135</v>
      </c>
      <c r="E1293" s="1" t="s">
        <v>134</v>
      </c>
      <c r="F1293" s="1" t="s">
        <v>1001</v>
      </c>
      <c r="G1293" s="1" t="s">
        <v>39</v>
      </c>
      <c r="H1293" s="1" t="s">
        <v>38</v>
      </c>
      <c r="I1293" s="1" t="s">
        <v>50</v>
      </c>
      <c r="J1293" s="1" t="s">
        <v>17</v>
      </c>
      <c r="K1293" s="1" t="s">
        <v>49</v>
      </c>
      <c r="L1293" s="1" t="s">
        <v>48</v>
      </c>
      <c r="M1293" s="1" t="s">
        <v>47</v>
      </c>
      <c r="N1293" s="9">
        <v>3744</v>
      </c>
      <c r="O1293" s="1" t="s">
        <v>4</v>
      </c>
      <c r="P1293" s="8">
        <v>3744</v>
      </c>
      <c r="Q1293" s="8">
        <v>0</v>
      </c>
      <c r="R1293" s="1" t="s">
        <v>33</v>
      </c>
      <c r="S1293" s="7">
        <v>167.56</v>
      </c>
    </row>
    <row r="1294" spans="1:19" x14ac:dyDescent="0.2">
      <c r="A1294" s="1" t="s">
        <v>1000</v>
      </c>
      <c r="B1294" s="1" t="s">
        <v>42</v>
      </c>
      <c r="C1294" s="10">
        <v>45366</v>
      </c>
      <c r="D1294" s="1" t="s">
        <v>194</v>
      </c>
      <c r="E1294" s="1" t="s">
        <v>193</v>
      </c>
      <c r="F1294" s="1" t="s">
        <v>999</v>
      </c>
      <c r="G1294" s="1" t="s">
        <v>39</v>
      </c>
      <c r="H1294" s="1" t="s">
        <v>38</v>
      </c>
      <c r="I1294" s="1" t="s">
        <v>0</v>
      </c>
      <c r="J1294" s="1" t="s">
        <v>37</v>
      </c>
      <c r="K1294" s="1" t="s">
        <v>36</v>
      </c>
      <c r="L1294" s="1" t="s">
        <v>35</v>
      </c>
      <c r="M1294" s="1" t="s">
        <v>34</v>
      </c>
      <c r="N1294" s="9">
        <v>3456</v>
      </c>
      <c r="O1294" s="1" t="s">
        <v>4</v>
      </c>
      <c r="P1294" s="8">
        <v>3456</v>
      </c>
      <c r="Q1294" s="8">
        <v>0</v>
      </c>
      <c r="R1294" s="1" t="s">
        <v>125</v>
      </c>
      <c r="S1294" s="7">
        <v>249.53</v>
      </c>
    </row>
    <row r="1295" spans="1:19" x14ac:dyDescent="0.2">
      <c r="A1295" s="1" t="s">
        <v>1000</v>
      </c>
      <c r="B1295" s="1" t="s">
        <v>42</v>
      </c>
      <c r="C1295" s="10">
        <v>45366</v>
      </c>
      <c r="D1295" s="1" t="s">
        <v>194</v>
      </c>
      <c r="E1295" s="1" t="s">
        <v>193</v>
      </c>
      <c r="F1295" s="1" t="s">
        <v>999</v>
      </c>
      <c r="G1295" s="1" t="s">
        <v>39</v>
      </c>
      <c r="H1295" s="1" t="s">
        <v>38</v>
      </c>
      <c r="I1295" s="1" t="s">
        <v>0</v>
      </c>
      <c r="J1295" s="1" t="s">
        <v>37</v>
      </c>
      <c r="K1295" s="1" t="s">
        <v>36</v>
      </c>
      <c r="L1295" s="1" t="s">
        <v>207</v>
      </c>
      <c r="M1295" s="1" t="s">
        <v>206</v>
      </c>
      <c r="N1295" s="9">
        <v>1800</v>
      </c>
      <c r="O1295" s="1" t="s">
        <v>4</v>
      </c>
      <c r="P1295" s="8">
        <v>1800</v>
      </c>
      <c r="Q1295" s="8">
        <v>0</v>
      </c>
      <c r="R1295" s="1" t="s">
        <v>125</v>
      </c>
      <c r="S1295" s="7">
        <v>380.74</v>
      </c>
    </row>
    <row r="1296" spans="1:19" x14ac:dyDescent="0.2">
      <c r="A1296" s="1" t="s">
        <v>998</v>
      </c>
      <c r="B1296" s="1" t="s">
        <v>15</v>
      </c>
      <c r="C1296" s="10">
        <v>45369</v>
      </c>
      <c r="D1296" s="1" t="s">
        <v>127</v>
      </c>
      <c r="E1296" s="1" t="s">
        <v>126</v>
      </c>
      <c r="F1296" s="1" t="s">
        <v>997</v>
      </c>
      <c r="G1296" s="1" t="s">
        <v>39</v>
      </c>
      <c r="H1296" s="1" t="s">
        <v>38</v>
      </c>
      <c r="I1296" s="1" t="s">
        <v>50</v>
      </c>
      <c r="J1296" s="1" t="s">
        <v>37</v>
      </c>
      <c r="K1296" s="1" t="s">
        <v>36</v>
      </c>
      <c r="L1296" s="1" t="s">
        <v>88</v>
      </c>
      <c r="M1296" s="1" t="s">
        <v>87</v>
      </c>
      <c r="N1296" s="9">
        <v>6336</v>
      </c>
      <c r="O1296" s="1" t="s">
        <v>4</v>
      </c>
      <c r="P1296" s="8">
        <v>6336</v>
      </c>
      <c r="Q1296" s="8">
        <v>0</v>
      </c>
      <c r="R1296" s="1" t="s">
        <v>125</v>
      </c>
      <c r="S1296" s="7">
        <v>263.33</v>
      </c>
    </row>
    <row r="1297" spans="1:19" x14ac:dyDescent="0.2">
      <c r="A1297" s="1" t="s">
        <v>992</v>
      </c>
      <c r="B1297" s="1" t="s">
        <v>15</v>
      </c>
      <c r="C1297" s="10">
        <v>45369</v>
      </c>
      <c r="D1297" s="1" t="s">
        <v>990</v>
      </c>
      <c r="E1297" s="1" t="s">
        <v>989</v>
      </c>
      <c r="F1297" s="1" t="s">
        <v>988</v>
      </c>
      <c r="G1297" s="1" t="s">
        <v>12</v>
      </c>
      <c r="H1297" s="1" t="s">
        <v>11</v>
      </c>
      <c r="I1297" s="1" t="s">
        <v>50</v>
      </c>
      <c r="J1297" s="1" t="s">
        <v>9</v>
      </c>
      <c r="K1297" s="1" t="s">
        <v>8</v>
      </c>
      <c r="L1297" s="1" t="s">
        <v>994</v>
      </c>
      <c r="M1297" s="1" t="s">
        <v>993</v>
      </c>
      <c r="N1297" s="9">
        <v>492</v>
      </c>
      <c r="O1297" s="1" t="s">
        <v>2</v>
      </c>
      <c r="P1297" s="8">
        <v>0</v>
      </c>
      <c r="Q1297" s="8">
        <v>492</v>
      </c>
      <c r="R1297" s="1" t="s">
        <v>195</v>
      </c>
      <c r="S1297" s="7">
        <v>4037.55</v>
      </c>
    </row>
    <row r="1298" spans="1:19" x14ac:dyDescent="0.2">
      <c r="A1298" s="1" t="s">
        <v>992</v>
      </c>
      <c r="B1298" s="1" t="s">
        <v>15</v>
      </c>
      <c r="C1298" s="10">
        <v>45369</v>
      </c>
      <c r="D1298" s="1" t="s">
        <v>990</v>
      </c>
      <c r="E1298" s="1" t="s">
        <v>989</v>
      </c>
      <c r="F1298" s="1" t="s">
        <v>988</v>
      </c>
      <c r="G1298" s="1" t="s">
        <v>12</v>
      </c>
      <c r="H1298" s="1" t="s">
        <v>11</v>
      </c>
      <c r="I1298" s="1" t="s">
        <v>50</v>
      </c>
      <c r="J1298" s="1" t="s">
        <v>9</v>
      </c>
      <c r="K1298" s="1" t="s">
        <v>30</v>
      </c>
      <c r="L1298" s="1" t="s">
        <v>723</v>
      </c>
      <c r="M1298" s="1" t="s">
        <v>722</v>
      </c>
      <c r="N1298" s="8">
        <v>898.56</v>
      </c>
      <c r="O1298" s="1" t="s">
        <v>2</v>
      </c>
      <c r="P1298" s="8">
        <v>0</v>
      </c>
      <c r="Q1298" s="8">
        <v>898.56</v>
      </c>
      <c r="R1298" s="1" t="s">
        <v>195</v>
      </c>
      <c r="S1298" s="7">
        <v>4067.54</v>
      </c>
    </row>
    <row r="1299" spans="1:19" x14ac:dyDescent="0.2">
      <c r="A1299" s="1" t="s">
        <v>992</v>
      </c>
      <c r="B1299" s="1" t="s">
        <v>15</v>
      </c>
      <c r="C1299" s="10">
        <v>45369</v>
      </c>
      <c r="D1299" s="1" t="s">
        <v>990</v>
      </c>
      <c r="E1299" s="1" t="s">
        <v>989</v>
      </c>
      <c r="F1299" s="1" t="s">
        <v>988</v>
      </c>
      <c r="G1299" s="1" t="s">
        <v>12</v>
      </c>
      <c r="H1299" s="1" t="s">
        <v>11</v>
      </c>
      <c r="I1299" s="1" t="s">
        <v>50</v>
      </c>
      <c r="J1299" s="1" t="s">
        <v>9</v>
      </c>
      <c r="K1299" s="1" t="s">
        <v>30</v>
      </c>
      <c r="L1299" s="1" t="s">
        <v>996</v>
      </c>
      <c r="M1299" s="1" t="s">
        <v>995</v>
      </c>
      <c r="N1299" s="8">
        <v>1066.56</v>
      </c>
      <c r="O1299" s="1" t="s">
        <v>2</v>
      </c>
      <c r="P1299" s="8">
        <v>0</v>
      </c>
      <c r="Q1299" s="8">
        <v>1066.56</v>
      </c>
      <c r="R1299" s="1" t="s">
        <v>195</v>
      </c>
      <c r="S1299" s="7">
        <v>2976.3</v>
      </c>
    </row>
    <row r="1300" spans="1:19" x14ac:dyDescent="0.2">
      <c r="A1300" s="1" t="s">
        <v>992</v>
      </c>
      <c r="B1300" s="1" t="s">
        <v>15</v>
      </c>
      <c r="C1300" s="10">
        <v>45369</v>
      </c>
      <c r="D1300" s="1" t="s">
        <v>990</v>
      </c>
      <c r="E1300" s="1" t="s">
        <v>989</v>
      </c>
      <c r="F1300" s="1" t="s">
        <v>988</v>
      </c>
      <c r="G1300" s="1" t="s">
        <v>12</v>
      </c>
      <c r="H1300" s="1" t="s">
        <v>11</v>
      </c>
      <c r="I1300" s="1" t="s">
        <v>50</v>
      </c>
      <c r="J1300" s="1" t="s">
        <v>9</v>
      </c>
      <c r="K1300" s="1" t="s">
        <v>30</v>
      </c>
      <c r="L1300" s="1" t="s">
        <v>199</v>
      </c>
      <c r="M1300" s="1" t="s">
        <v>198</v>
      </c>
      <c r="N1300" s="8">
        <v>581.76</v>
      </c>
      <c r="O1300" s="1" t="s">
        <v>2</v>
      </c>
      <c r="P1300" s="8">
        <v>0</v>
      </c>
      <c r="Q1300" s="8">
        <v>581.76</v>
      </c>
      <c r="R1300" s="1" t="s">
        <v>195</v>
      </c>
      <c r="S1300" s="7">
        <v>2976.3</v>
      </c>
    </row>
    <row r="1301" spans="1:19" x14ac:dyDescent="0.2">
      <c r="A1301" s="1" t="s">
        <v>992</v>
      </c>
      <c r="B1301" s="1" t="s">
        <v>15</v>
      </c>
      <c r="C1301" s="10">
        <v>45369</v>
      </c>
      <c r="D1301" s="1" t="s">
        <v>990</v>
      </c>
      <c r="E1301" s="1" t="s">
        <v>989</v>
      </c>
      <c r="F1301" s="1" t="s">
        <v>988</v>
      </c>
      <c r="G1301" s="1" t="s">
        <v>12</v>
      </c>
      <c r="H1301" s="1" t="s">
        <v>11</v>
      </c>
      <c r="I1301" s="1" t="s">
        <v>50</v>
      </c>
      <c r="J1301" s="1" t="s">
        <v>9</v>
      </c>
      <c r="K1301" s="1" t="s">
        <v>30</v>
      </c>
      <c r="L1301" s="1" t="s">
        <v>725</v>
      </c>
      <c r="M1301" s="1" t="s">
        <v>724</v>
      </c>
      <c r="N1301" s="8">
        <v>1198.08</v>
      </c>
      <c r="O1301" s="1" t="s">
        <v>2</v>
      </c>
      <c r="P1301" s="8">
        <v>0</v>
      </c>
      <c r="Q1301" s="8">
        <v>1198.08</v>
      </c>
      <c r="R1301" s="1" t="s">
        <v>195</v>
      </c>
      <c r="S1301" s="7">
        <v>4067.54</v>
      </c>
    </row>
    <row r="1302" spans="1:19" x14ac:dyDescent="0.2">
      <c r="A1302" s="1" t="s">
        <v>992</v>
      </c>
      <c r="B1302" s="1" t="s">
        <v>15</v>
      </c>
      <c r="C1302" s="10">
        <v>45369</v>
      </c>
      <c r="D1302" s="1" t="s">
        <v>990</v>
      </c>
      <c r="E1302" s="1" t="s">
        <v>989</v>
      </c>
      <c r="F1302" s="1" t="s">
        <v>988</v>
      </c>
      <c r="G1302" s="1" t="s">
        <v>12</v>
      </c>
      <c r="H1302" s="1" t="s">
        <v>11</v>
      </c>
      <c r="I1302" s="1" t="s">
        <v>50</v>
      </c>
      <c r="J1302" s="1" t="s">
        <v>9</v>
      </c>
      <c r="K1302" s="1" t="s">
        <v>30</v>
      </c>
      <c r="L1302" s="1" t="s">
        <v>300</v>
      </c>
      <c r="M1302" s="1" t="s">
        <v>299</v>
      </c>
      <c r="N1302" s="8">
        <v>775.68</v>
      </c>
      <c r="O1302" s="1" t="s">
        <v>2</v>
      </c>
      <c r="P1302" s="8">
        <v>775.68</v>
      </c>
      <c r="Q1302" s="8">
        <v>0</v>
      </c>
      <c r="R1302" s="1" t="s">
        <v>195</v>
      </c>
      <c r="S1302" s="7">
        <v>2976.3</v>
      </c>
    </row>
    <row r="1303" spans="1:19" x14ac:dyDescent="0.2">
      <c r="A1303" s="1" t="s">
        <v>992</v>
      </c>
      <c r="B1303" s="1" t="s">
        <v>15</v>
      </c>
      <c r="C1303" s="10">
        <v>45369</v>
      </c>
      <c r="D1303" s="1" t="s">
        <v>990</v>
      </c>
      <c r="E1303" s="1" t="s">
        <v>989</v>
      </c>
      <c r="F1303" s="1" t="s">
        <v>988</v>
      </c>
      <c r="G1303" s="1" t="s">
        <v>12</v>
      </c>
      <c r="H1303" s="1" t="s">
        <v>11</v>
      </c>
      <c r="I1303" s="1" t="s">
        <v>50</v>
      </c>
      <c r="J1303" s="1" t="s">
        <v>9</v>
      </c>
      <c r="K1303" s="1" t="s">
        <v>30</v>
      </c>
      <c r="L1303" s="1" t="s">
        <v>29</v>
      </c>
      <c r="M1303" s="1" t="s">
        <v>28</v>
      </c>
      <c r="N1303" s="8">
        <v>1260.48</v>
      </c>
      <c r="O1303" s="1" t="s">
        <v>2</v>
      </c>
      <c r="P1303" s="8">
        <v>1260.48</v>
      </c>
      <c r="Q1303" s="8">
        <v>0</v>
      </c>
      <c r="R1303" s="1" t="s">
        <v>195</v>
      </c>
      <c r="S1303" s="7">
        <v>2976.3</v>
      </c>
    </row>
    <row r="1304" spans="1:19" x14ac:dyDescent="0.2">
      <c r="A1304" s="1" t="s">
        <v>992</v>
      </c>
      <c r="B1304" s="1" t="s">
        <v>15</v>
      </c>
      <c r="C1304" s="10">
        <v>45369</v>
      </c>
      <c r="D1304" s="1" t="s">
        <v>990</v>
      </c>
      <c r="E1304" s="1" t="s">
        <v>989</v>
      </c>
      <c r="F1304" s="1" t="s">
        <v>988</v>
      </c>
      <c r="G1304" s="1" t="s">
        <v>12</v>
      </c>
      <c r="H1304" s="1" t="s">
        <v>11</v>
      </c>
      <c r="I1304" s="1" t="s">
        <v>50</v>
      </c>
      <c r="J1304" s="1" t="s">
        <v>9</v>
      </c>
      <c r="K1304" s="1" t="s">
        <v>30</v>
      </c>
      <c r="L1304" s="1" t="s">
        <v>302</v>
      </c>
      <c r="M1304" s="1" t="s">
        <v>301</v>
      </c>
      <c r="N1304" s="8">
        <v>1551.36</v>
      </c>
      <c r="O1304" s="1" t="s">
        <v>2</v>
      </c>
      <c r="P1304" s="8">
        <v>1551.36</v>
      </c>
      <c r="Q1304" s="8">
        <v>0</v>
      </c>
      <c r="R1304" s="1" t="s">
        <v>195</v>
      </c>
      <c r="S1304" s="7">
        <v>2976.3</v>
      </c>
    </row>
    <row r="1305" spans="1:19" x14ac:dyDescent="0.2">
      <c r="A1305" s="1" t="s">
        <v>992</v>
      </c>
      <c r="B1305" s="1" t="s">
        <v>15</v>
      </c>
      <c r="C1305" s="10">
        <v>45369</v>
      </c>
      <c r="D1305" s="1" t="s">
        <v>990</v>
      </c>
      <c r="E1305" s="1" t="s">
        <v>989</v>
      </c>
      <c r="F1305" s="1" t="s">
        <v>988</v>
      </c>
      <c r="G1305" s="1" t="s">
        <v>12</v>
      </c>
      <c r="H1305" s="1" t="s">
        <v>11</v>
      </c>
      <c r="I1305" s="1" t="s">
        <v>50</v>
      </c>
      <c r="J1305" s="1" t="s">
        <v>9</v>
      </c>
      <c r="K1305" s="1" t="s">
        <v>30</v>
      </c>
      <c r="L1305" s="1" t="s">
        <v>120</v>
      </c>
      <c r="M1305" s="1" t="s">
        <v>119</v>
      </c>
      <c r="N1305" s="8">
        <v>387.84</v>
      </c>
      <c r="O1305" s="1" t="s">
        <v>2</v>
      </c>
      <c r="P1305" s="8">
        <v>0</v>
      </c>
      <c r="Q1305" s="8">
        <v>387.84</v>
      </c>
      <c r="R1305" s="1" t="s">
        <v>195</v>
      </c>
      <c r="S1305" s="7">
        <v>2976.3</v>
      </c>
    </row>
    <row r="1306" spans="1:19" x14ac:dyDescent="0.2">
      <c r="A1306" s="1" t="s">
        <v>992</v>
      </c>
      <c r="B1306" s="1" t="s">
        <v>15</v>
      </c>
      <c r="C1306" s="10">
        <v>45369</v>
      </c>
      <c r="D1306" s="1" t="s">
        <v>990</v>
      </c>
      <c r="E1306" s="1" t="s">
        <v>989</v>
      </c>
      <c r="F1306" s="1" t="s">
        <v>988</v>
      </c>
      <c r="G1306" s="1" t="s">
        <v>12</v>
      </c>
      <c r="H1306" s="1" t="s">
        <v>11</v>
      </c>
      <c r="I1306" s="1" t="s">
        <v>50</v>
      </c>
      <c r="J1306" s="1" t="s">
        <v>9</v>
      </c>
      <c r="K1306" s="1" t="s">
        <v>30</v>
      </c>
      <c r="L1306" s="1" t="s">
        <v>804</v>
      </c>
      <c r="M1306" s="1" t="s">
        <v>803</v>
      </c>
      <c r="N1306" s="8">
        <v>775.68</v>
      </c>
      <c r="O1306" s="1" t="s">
        <v>2</v>
      </c>
      <c r="P1306" s="8">
        <v>0</v>
      </c>
      <c r="Q1306" s="8">
        <v>775.68</v>
      </c>
      <c r="R1306" s="1" t="s">
        <v>195</v>
      </c>
      <c r="S1306" s="7">
        <v>2976.3</v>
      </c>
    </row>
    <row r="1307" spans="1:19" x14ac:dyDescent="0.2">
      <c r="A1307" s="1" t="s">
        <v>992</v>
      </c>
      <c r="B1307" s="1" t="s">
        <v>15</v>
      </c>
      <c r="C1307" s="10">
        <v>45369</v>
      </c>
      <c r="D1307" s="1" t="s">
        <v>990</v>
      </c>
      <c r="E1307" s="1" t="s">
        <v>989</v>
      </c>
      <c r="F1307" s="1" t="s">
        <v>988</v>
      </c>
      <c r="G1307" s="1" t="s">
        <v>12</v>
      </c>
      <c r="H1307" s="1" t="s">
        <v>11</v>
      </c>
      <c r="I1307" s="1" t="s">
        <v>50</v>
      </c>
      <c r="J1307" s="1" t="s">
        <v>9</v>
      </c>
      <c r="K1307" s="1" t="s">
        <v>30</v>
      </c>
      <c r="L1307" s="1" t="s">
        <v>156</v>
      </c>
      <c r="M1307" s="1" t="s">
        <v>155</v>
      </c>
      <c r="N1307" s="8">
        <v>1066.56</v>
      </c>
      <c r="O1307" s="1" t="s">
        <v>2</v>
      </c>
      <c r="P1307" s="8">
        <v>0</v>
      </c>
      <c r="Q1307" s="8">
        <v>1066.56</v>
      </c>
      <c r="R1307" s="1" t="s">
        <v>195</v>
      </c>
      <c r="S1307" s="7">
        <v>2976.3</v>
      </c>
    </row>
    <row r="1308" spans="1:19" x14ac:dyDescent="0.2">
      <c r="A1308" s="1" t="s">
        <v>992</v>
      </c>
      <c r="B1308" s="1" t="s">
        <v>15</v>
      </c>
      <c r="C1308" s="10">
        <v>45369</v>
      </c>
      <c r="D1308" s="1" t="s">
        <v>990</v>
      </c>
      <c r="E1308" s="1" t="s">
        <v>989</v>
      </c>
      <c r="F1308" s="1" t="s">
        <v>988</v>
      </c>
      <c r="G1308" s="1" t="s">
        <v>12</v>
      </c>
      <c r="H1308" s="1" t="s">
        <v>11</v>
      </c>
      <c r="I1308" s="1" t="s">
        <v>50</v>
      </c>
      <c r="J1308" s="1" t="s">
        <v>9</v>
      </c>
      <c r="K1308" s="1" t="s">
        <v>30</v>
      </c>
      <c r="L1308" s="1" t="s">
        <v>162</v>
      </c>
      <c r="M1308" s="1" t="s">
        <v>161</v>
      </c>
      <c r="N1308" s="8">
        <v>1198.08</v>
      </c>
      <c r="O1308" s="1" t="s">
        <v>2</v>
      </c>
      <c r="P1308" s="8">
        <v>0</v>
      </c>
      <c r="Q1308" s="8">
        <v>1198.08</v>
      </c>
      <c r="R1308" s="1" t="s">
        <v>195</v>
      </c>
      <c r="S1308" s="7">
        <v>4067.54</v>
      </c>
    </row>
    <row r="1309" spans="1:19" x14ac:dyDescent="0.2">
      <c r="A1309" s="1" t="s">
        <v>992</v>
      </c>
      <c r="B1309" s="1" t="s">
        <v>15</v>
      </c>
      <c r="C1309" s="10">
        <v>45369</v>
      </c>
      <c r="D1309" s="1" t="s">
        <v>990</v>
      </c>
      <c r="E1309" s="1" t="s">
        <v>989</v>
      </c>
      <c r="F1309" s="1" t="s">
        <v>988</v>
      </c>
      <c r="G1309" s="1" t="s">
        <v>12</v>
      </c>
      <c r="H1309" s="1" t="s">
        <v>11</v>
      </c>
      <c r="I1309" s="1" t="s">
        <v>50</v>
      </c>
      <c r="J1309" s="1" t="s">
        <v>9</v>
      </c>
      <c r="K1309" s="1" t="s">
        <v>30</v>
      </c>
      <c r="L1309" s="1" t="s">
        <v>116</v>
      </c>
      <c r="M1309" s="1" t="s">
        <v>115</v>
      </c>
      <c r="N1309" s="8">
        <v>1066.56</v>
      </c>
      <c r="O1309" s="1" t="s">
        <v>2</v>
      </c>
      <c r="P1309" s="8">
        <v>0</v>
      </c>
      <c r="Q1309" s="8">
        <v>1066.56</v>
      </c>
      <c r="R1309" s="1" t="s">
        <v>195</v>
      </c>
      <c r="S1309" s="7">
        <v>2976.3</v>
      </c>
    </row>
    <row r="1310" spans="1:19" x14ac:dyDescent="0.2">
      <c r="A1310" s="1" t="s">
        <v>992</v>
      </c>
      <c r="B1310" s="1" t="s">
        <v>15</v>
      </c>
      <c r="C1310" s="10">
        <v>45369</v>
      </c>
      <c r="D1310" s="1" t="s">
        <v>990</v>
      </c>
      <c r="E1310" s="1" t="s">
        <v>989</v>
      </c>
      <c r="F1310" s="1" t="s">
        <v>988</v>
      </c>
      <c r="G1310" s="1" t="s">
        <v>12</v>
      </c>
      <c r="H1310" s="1" t="s">
        <v>11</v>
      </c>
      <c r="I1310" s="1" t="s">
        <v>50</v>
      </c>
      <c r="J1310" s="1" t="s">
        <v>9</v>
      </c>
      <c r="K1310" s="1" t="s">
        <v>30</v>
      </c>
      <c r="L1310" s="1" t="s">
        <v>32</v>
      </c>
      <c r="M1310" s="1" t="s">
        <v>31</v>
      </c>
      <c r="N1310" s="8">
        <v>1260.48</v>
      </c>
      <c r="O1310" s="1" t="s">
        <v>2</v>
      </c>
      <c r="P1310" s="8">
        <v>0</v>
      </c>
      <c r="Q1310" s="8">
        <v>1260.48</v>
      </c>
      <c r="R1310" s="1" t="s">
        <v>195</v>
      </c>
      <c r="S1310" s="7">
        <v>2976.3</v>
      </c>
    </row>
    <row r="1311" spans="1:19" x14ac:dyDescent="0.2">
      <c r="A1311" s="1" t="s">
        <v>992</v>
      </c>
      <c r="B1311" s="1" t="s">
        <v>15</v>
      </c>
      <c r="C1311" s="10">
        <v>45369</v>
      </c>
      <c r="D1311" s="1" t="s">
        <v>990</v>
      </c>
      <c r="E1311" s="1" t="s">
        <v>989</v>
      </c>
      <c r="F1311" s="1" t="s">
        <v>988</v>
      </c>
      <c r="G1311" s="1" t="s">
        <v>12</v>
      </c>
      <c r="H1311" s="1" t="s">
        <v>11</v>
      </c>
      <c r="I1311" s="1" t="s">
        <v>50</v>
      </c>
      <c r="J1311" s="1" t="s">
        <v>9</v>
      </c>
      <c r="K1311" s="1" t="s">
        <v>8</v>
      </c>
      <c r="L1311" s="1" t="s">
        <v>148</v>
      </c>
      <c r="M1311" s="1" t="s">
        <v>147</v>
      </c>
      <c r="N1311" s="8">
        <v>885.6</v>
      </c>
      <c r="O1311" s="1" t="s">
        <v>2</v>
      </c>
      <c r="P1311" s="8">
        <v>0</v>
      </c>
      <c r="Q1311" s="8">
        <v>885.6</v>
      </c>
      <c r="R1311" s="1" t="s">
        <v>195</v>
      </c>
      <c r="S1311" s="7">
        <v>4037.55</v>
      </c>
    </row>
    <row r="1312" spans="1:19" x14ac:dyDescent="0.2">
      <c r="A1312" s="1" t="s">
        <v>992</v>
      </c>
      <c r="B1312" s="1" t="s">
        <v>15</v>
      </c>
      <c r="C1312" s="10">
        <v>45369</v>
      </c>
      <c r="D1312" s="1" t="s">
        <v>990</v>
      </c>
      <c r="E1312" s="1" t="s">
        <v>989</v>
      </c>
      <c r="F1312" s="1" t="s">
        <v>988</v>
      </c>
      <c r="G1312" s="1" t="s">
        <v>12</v>
      </c>
      <c r="H1312" s="1" t="s">
        <v>11</v>
      </c>
      <c r="I1312" s="1" t="s">
        <v>50</v>
      </c>
      <c r="J1312" s="1" t="s">
        <v>9</v>
      </c>
      <c r="K1312" s="1" t="s">
        <v>30</v>
      </c>
      <c r="L1312" s="1" t="s">
        <v>154</v>
      </c>
      <c r="M1312" s="1" t="s">
        <v>153</v>
      </c>
      <c r="N1312" s="8">
        <v>484.8</v>
      </c>
      <c r="O1312" s="1" t="s">
        <v>2</v>
      </c>
      <c r="P1312" s="8">
        <v>0</v>
      </c>
      <c r="Q1312" s="8">
        <v>484.8</v>
      </c>
      <c r="R1312" s="1" t="s">
        <v>195</v>
      </c>
      <c r="S1312" s="7">
        <v>2976.3</v>
      </c>
    </row>
    <row r="1313" spans="1:19" x14ac:dyDescent="0.2">
      <c r="A1313" s="1" t="s">
        <v>992</v>
      </c>
      <c r="B1313" s="1" t="s">
        <v>15</v>
      </c>
      <c r="C1313" s="10">
        <v>45369</v>
      </c>
      <c r="D1313" s="1" t="s">
        <v>990</v>
      </c>
      <c r="E1313" s="1" t="s">
        <v>989</v>
      </c>
      <c r="F1313" s="1" t="s">
        <v>988</v>
      </c>
      <c r="G1313" s="1" t="s">
        <v>12</v>
      </c>
      <c r="H1313" s="1" t="s">
        <v>11</v>
      </c>
      <c r="I1313" s="1" t="s">
        <v>50</v>
      </c>
      <c r="J1313" s="1" t="s">
        <v>9</v>
      </c>
      <c r="K1313" s="1" t="s">
        <v>30</v>
      </c>
      <c r="L1313" s="1" t="s">
        <v>625</v>
      </c>
      <c r="M1313" s="1" t="s">
        <v>624</v>
      </c>
      <c r="N1313" s="8">
        <v>1066.56</v>
      </c>
      <c r="O1313" s="1" t="s">
        <v>2</v>
      </c>
      <c r="P1313" s="8">
        <v>0</v>
      </c>
      <c r="Q1313" s="8">
        <v>1066.56</v>
      </c>
      <c r="R1313" s="1" t="s">
        <v>195</v>
      </c>
      <c r="S1313" s="7">
        <v>2976.3</v>
      </c>
    </row>
    <row r="1314" spans="1:19" x14ac:dyDescent="0.2">
      <c r="A1314" s="1" t="s">
        <v>991</v>
      </c>
      <c r="B1314" s="1" t="s">
        <v>15</v>
      </c>
      <c r="C1314" s="10">
        <v>45369</v>
      </c>
      <c r="D1314" s="1" t="s">
        <v>990</v>
      </c>
      <c r="E1314" s="1" t="s">
        <v>989</v>
      </c>
      <c r="F1314" s="1" t="s">
        <v>988</v>
      </c>
      <c r="G1314" s="1" t="s">
        <v>12</v>
      </c>
      <c r="H1314" s="1" t="s">
        <v>11</v>
      </c>
      <c r="I1314" s="1" t="s">
        <v>50</v>
      </c>
      <c r="J1314" s="1" t="s">
        <v>17</v>
      </c>
      <c r="K1314" s="1" t="s">
        <v>16</v>
      </c>
      <c r="L1314" s="1" t="s">
        <v>600</v>
      </c>
      <c r="M1314" s="1" t="s">
        <v>599</v>
      </c>
      <c r="N1314" s="9">
        <v>702</v>
      </c>
      <c r="O1314" s="1" t="s">
        <v>2</v>
      </c>
      <c r="P1314" s="8">
        <v>0</v>
      </c>
      <c r="Q1314" s="8">
        <v>702</v>
      </c>
      <c r="R1314" s="1" t="s">
        <v>195</v>
      </c>
      <c r="S1314" s="7">
        <v>7835.74</v>
      </c>
    </row>
    <row r="1315" spans="1:19" x14ac:dyDescent="0.2">
      <c r="A1315" s="1" t="s">
        <v>991</v>
      </c>
      <c r="B1315" s="1" t="s">
        <v>15</v>
      </c>
      <c r="C1315" s="10">
        <v>45369</v>
      </c>
      <c r="D1315" s="1" t="s">
        <v>990</v>
      </c>
      <c r="E1315" s="1" t="s">
        <v>989</v>
      </c>
      <c r="F1315" s="1" t="s">
        <v>988</v>
      </c>
      <c r="G1315" s="1" t="s">
        <v>12</v>
      </c>
      <c r="H1315" s="1" t="s">
        <v>11</v>
      </c>
      <c r="I1315" s="1" t="s">
        <v>50</v>
      </c>
      <c r="J1315" s="1" t="s">
        <v>17</v>
      </c>
      <c r="K1315" s="1" t="s">
        <v>16</v>
      </c>
      <c r="L1315" s="1" t="s">
        <v>887</v>
      </c>
      <c r="M1315" s="1" t="s">
        <v>886</v>
      </c>
      <c r="N1315" s="8">
        <v>604.79999999999995</v>
      </c>
      <c r="O1315" s="1" t="s">
        <v>2</v>
      </c>
      <c r="P1315" s="8">
        <v>0</v>
      </c>
      <c r="Q1315" s="8">
        <v>604.79999999999995</v>
      </c>
      <c r="R1315" s="1" t="s">
        <v>195</v>
      </c>
      <c r="S1315" s="7">
        <v>14915.38</v>
      </c>
    </row>
    <row r="1316" spans="1:19" x14ac:dyDescent="0.2">
      <c r="A1316" s="1" t="s">
        <v>987</v>
      </c>
      <c r="B1316" s="1" t="s">
        <v>15</v>
      </c>
      <c r="C1316" s="10">
        <v>45369</v>
      </c>
      <c r="D1316" s="1" t="s">
        <v>580</v>
      </c>
      <c r="E1316" s="1" t="s">
        <v>579</v>
      </c>
      <c r="F1316" s="1" t="s">
        <v>986</v>
      </c>
      <c r="G1316" s="1" t="s">
        <v>12</v>
      </c>
      <c r="H1316" s="1" t="s">
        <v>11</v>
      </c>
      <c r="I1316" s="1" t="s">
        <v>50</v>
      </c>
      <c r="J1316" s="1" t="s">
        <v>9</v>
      </c>
      <c r="K1316" s="1" t="s">
        <v>30</v>
      </c>
      <c r="L1316" s="1" t="s">
        <v>623</v>
      </c>
      <c r="M1316" s="1" t="s">
        <v>622</v>
      </c>
      <c r="N1316" s="8">
        <v>484.8</v>
      </c>
      <c r="O1316" s="1" t="s">
        <v>2</v>
      </c>
      <c r="P1316" s="8">
        <v>484.8</v>
      </c>
      <c r="Q1316" s="8">
        <v>0</v>
      </c>
      <c r="R1316" s="1" t="s">
        <v>80</v>
      </c>
      <c r="S1316" s="7">
        <v>3003.15</v>
      </c>
    </row>
    <row r="1317" spans="1:19" x14ac:dyDescent="0.2">
      <c r="A1317" s="1" t="s">
        <v>987</v>
      </c>
      <c r="B1317" s="1" t="s">
        <v>15</v>
      </c>
      <c r="C1317" s="10">
        <v>45369</v>
      </c>
      <c r="D1317" s="1" t="s">
        <v>580</v>
      </c>
      <c r="E1317" s="1" t="s">
        <v>579</v>
      </c>
      <c r="F1317" s="1" t="s">
        <v>986</v>
      </c>
      <c r="G1317" s="1" t="s">
        <v>12</v>
      </c>
      <c r="H1317" s="1" t="s">
        <v>11</v>
      </c>
      <c r="I1317" s="1" t="s">
        <v>50</v>
      </c>
      <c r="J1317" s="1" t="s">
        <v>9</v>
      </c>
      <c r="K1317" s="1" t="s">
        <v>30</v>
      </c>
      <c r="L1317" s="1" t="s">
        <v>154</v>
      </c>
      <c r="M1317" s="1" t="s">
        <v>153</v>
      </c>
      <c r="N1317" s="8">
        <v>678.72</v>
      </c>
      <c r="O1317" s="1" t="s">
        <v>2</v>
      </c>
      <c r="P1317" s="8">
        <v>0</v>
      </c>
      <c r="Q1317" s="8">
        <v>678.72</v>
      </c>
      <c r="R1317" s="1" t="s">
        <v>80</v>
      </c>
      <c r="S1317" s="7">
        <v>3003.15</v>
      </c>
    </row>
    <row r="1318" spans="1:19" x14ac:dyDescent="0.2">
      <c r="A1318" s="1" t="s">
        <v>987</v>
      </c>
      <c r="B1318" s="1" t="s">
        <v>15</v>
      </c>
      <c r="C1318" s="10">
        <v>45369</v>
      </c>
      <c r="D1318" s="1" t="s">
        <v>580</v>
      </c>
      <c r="E1318" s="1" t="s">
        <v>579</v>
      </c>
      <c r="F1318" s="1" t="s">
        <v>986</v>
      </c>
      <c r="G1318" s="1" t="s">
        <v>12</v>
      </c>
      <c r="H1318" s="1" t="s">
        <v>11</v>
      </c>
      <c r="I1318" s="1" t="s">
        <v>50</v>
      </c>
      <c r="J1318" s="1" t="s">
        <v>9</v>
      </c>
      <c r="K1318" s="1" t="s">
        <v>30</v>
      </c>
      <c r="L1318" s="1" t="s">
        <v>124</v>
      </c>
      <c r="M1318" s="1" t="s">
        <v>123</v>
      </c>
      <c r="N1318" s="8">
        <v>484.8</v>
      </c>
      <c r="O1318" s="1" t="s">
        <v>2</v>
      </c>
      <c r="P1318" s="8">
        <v>0</v>
      </c>
      <c r="Q1318" s="8">
        <v>484.8</v>
      </c>
      <c r="R1318" s="1" t="s">
        <v>80</v>
      </c>
      <c r="S1318" s="7">
        <v>3003.15</v>
      </c>
    </row>
    <row r="1319" spans="1:19" x14ac:dyDescent="0.2">
      <c r="A1319" s="1" t="s">
        <v>987</v>
      </c>
      <c r="B1319" s="1" t="s">
        <v>15</v>
      </c>
      <c r="C1319" s="10">
        <v>45369</v>
      </c>
      <c r="D1319" s="1" t="s">
        <v>580</v>
      </c>
      <c r="E1319" s="1" t="s">
        <v>579</v>
      </c>
      <c r="F1319" s="1" t="s">
        <v>986</v>
      </c>
      <c r="G1319" s="1" t="s">
        <v>12</v>
      </c>
      <c r="H1319" s="1" t="s">
        <v>11</v>
      </c>
      <c r="I1319" s="1" t="s">
        <v>50</v>
      </c>
      <c r="J1319" s="1" t="s">
        <v>9</v>
      </c>
      <c r="K1319" s="1" t="s">
        <v>30</v>
      </c>
      <c r="L1319" s="1" t="s">
        <v>122</v>
      </c>
      <c r="M1319" s="1" t="s">
        <v>121</v>
      </c>
      <c r="N1319" s="8">
        <v>484.8</v>
      </c>
      <c r="O1319" s="1" t="s">
        <v>2</v>
      </c>
      <c r="P1319" s="8">
        <v>484.8</v>
      </c>
      <c r="Q1319" s="8">
        <v>0</v>
      </c>
      <c r="R1319" s="1" t="s">
        <v>80</v>
      </c>
      <c r="S1319" s="7">
        <v>3003.15</v>
      </c>
    </row>
    <row r="1320" spans="1:19" x14ac:dyDescent="0.2">
      <c r="A1320" s="1" t="s">
        <v>987</v>
      </c>
      <c r="B1320" s="1" t="s">
        <v>15</v>
      </c>
      <c r="C1320" s="10">
        <v>45369</v>
      </c>
      <c r="D1320" s="1" t="s">
        <v>580</v>
      </c>
      <c r="E1320" s="1" t="s">
        <v>579</v>
      </c>
      <c r="F1320" s="1" t="s">
        <v>986</v>
      </c>
      <c r="G1320" s="1" t="s">
        <v>12</v>
      </c>
      <c r="H1320" s="1" t="s">
        <v>11</v>
      </c>
      <c r="I1320" s="1" t="s">
        <v>50</v>
      </c>
      <c r="J1320" s="1" t="s">
        <v>9</v>
      </c>
      <c r="K1320" s="1" t="s">
        <v>30</v>
      </c>
      <c r="L1320" s="1" t="s">
        <v>302</v>
      </c>
      <c r="M1320" s="1" t="s">
        <v>301</v>
      </c>
      <c r="N1320" s="8">
        <v>678.72</v>
      </c>
      <c r="O1320" s="1" t="s">
        <v>2</v>
      </c>
      <c r="P1320" s="8">
        <v>678.72</v>
      </c>
      <c r="Q1320" s="8">
        <v>0</v>
      </c>
      <c r="R1320" s="1" t="s">
        <v>80</v>
      </c>
      <c r="S1320" s="7">
        <v>3003.15</v>
      </c>
    </row>
    <row r="1321" spans="1:19" x14ac:dyDescent="0.2">
      <c r="A1321" s="1" t="s">
        <v>987</v>
      </c>
      <c r="B1321" s="1" t="s">
        <v>15</v>
      </c>
      <c r="C1321" s="10">
        <v>45369</v>
      </c>
      <c r="D1321" s="1" t="s">
        <v>580</v>
      </c>
      <c r="E1321" s="1" t="s">
        <v>579</v>
      </c>
      <c r="F1321" s="1" t="s">
        <v>986</v>
      </c>
      <c r="G1321" s="1" t="s">
        <v>12</v>
      </c>
      <c r="H1321" s="1" t="s">
        <v>11</v>
      </c>
      <c r="I1321" s="1" t="s">
        <v>50</v>
      </c>
      <c r="J1321" s="1" t="s">
        <v>9</v>
      </c>
      <c r="K1321" s="1" t="s">
        <v>30</v>
      </c>
      <c r="L1321" s="1" t="s">
        <v>29</v>
      </c>
      <c r="M1321" s="1" t="s">
        <v>28</v>
      </c>
      <c r="N1321" s="8">
        <v>678.72</v>
      </c>
      <c r="O1321" s="1" t="s">
        <v>2</v>
      </c>
      <c r="P1321" s="8">
        <v>678.72</v>
      </c>
      <c r="Q1321" s="8">
        <v>0</v>
      </c>
      <c r="R1321" s="1" t="s">
        <v>80</v>
      </c>
      <c r="S1321" s="7">
        <v>3003.15</v>
      </c>
    </row>
    <row r="1322" spans="1:19" x14ac:dyDescent="0.2">
      <c r="A1322" s="1" t="s">
        <v>985</v>
      </c>
      <c r="B1322" s="1" t="s">
        <v>15</v>
      </c>
      <c r="C1322" s="10">
        <v>45369</v>
      </c>
      <c r="D1322" s="1" t="s">
        <v>131</v>
      </c>
      <c r="E1322" s="1" t="s">
        <v>130</v>
      </c>
      <c r="F1322" s="1" t="s">
        <v>984</v>
      </c>
      <c r="G1322" s="1" t="s">
        <v>12</v>
      </c>
      <c r="H1322" s="1" t="s">
        <v>11</v>
      </c>
      <c r="I1322" s="1" t="s">
        <v>10</v>
      </c>
      <c r="J1322" s="1" t="s">
        <v>9</v>
      </c>
      <c r="K1322" s="1" t="s">
        <v>8</v>
      </c>
      <c r="L1322" s="1" t="s">
        <v>983</v>
      </c>
      <c r="M1322" s="1" t="s">
        <v>982</v>
      </c>
      <c r="N1322" s="8">
        <v>295.2</v>
      </c>
      <c r="O1322" s="1" t="s">
        <v>2</v>
      </c>
      <c r="P1322" s="8">
        <v>0</v>
      </c>
      <c r="Q1322" s="8">
        <v>295.2</v>
      </c>
      <c r="R1322" s="1" t="s">
        <v>80</v>
      </c>
      <c r="S1322" s="7">
        <v>4229.4799999999996</v>
      </c>
    </row>
    <row r="1323" spans="1:19" x14ac:dyDescent="0.2">
      <c r="A1323" s="1" t="s">
        <v>981</v>
      </c>
      <c r="B1323" s="1" t="s">
        <v>42</v>
      </c>
      <c r="C1323" s="10">
        <v>45369</v>
      </c>
      <c r="D1323" s="1" t="s">
        <v>41</v>
      </c>
      <c r="E1323" s="1" t="s">
        <v>40</v>
      </c>
      <c r="F1323" s="1" t="s">
        <v>980</v>
      </c>
      <c r="G1323" s="1" t="s">
        <v>39</v>
      </c>
      <c r="H1323" s="1" t="s">
        <v>38</v>
      </c>
      <c r="I1323" s="1" t="s">
        <v>50</v>
      </c>
      <c r="J1323" s="1" t="s">
        <v>37</v>
      </c>
      <c r="K1323" s="1" t="s">
        <v>36</v>
      </c>
      <c r="L1323" s="1" t="s">
        <v>207</v>
      </c>
      <c r="M1323" s="1" t="s">
        <v>206</v>
      </c>
      <c r="N1323" s="9">
        <v>5040</v>
      </c>
      <c r="O1323" s="1" t="s">
        <v>4</v>
      </c>
      <c r="P1323" s="8">
        <v>5040</v>
      </c>
      <c r="Q1323" s="8">
        <v>0</v>
      </c>
      <c r="R1323" s="1" t="s">
        <v>33</v>
      </c>
      <c r="S1323" s="7">
        <v>177.05</v>
      </c>
    </row>
    <row r="1324" spans="1:19" x14ac:dyDescent="0.2">
      <c r="A1324" s="1" t="s">
        <v>979</v>
      </c>
      <c r="B1324" s="1" t="s">
        <v>42</v>
      </c>
      <c r="C1324" s="10">
        <v>45369</v>
      </c>
      <c r="D1324" s="1" t="s">
        <v>41</v>
      </c>
      <c r="E1324" s="1" t="s">
        <v>40</v>
      </c>
      <c r="F1324" s="1" t="s">
        <v>978</v>
      </c>
      <c r="G1324" s="1" t="s">
        <v>39</v>
      </c>
      <c r="H1324" s="1" t="s">
        <v>38</v>
      </c>
      <c r="I1324" s="1" t="s">
        <v>50</v>
      </c>
      <c r="J1324" s="1" t="s">
        <v>37</v>
      </c>
      <c r="K1324" s="1" t="s">
        <v>36</v>
      </c>
      <c r="L1324" s="1" t="s">
        <v>86</v>
      </c>
      <c r="M1324" s="1" t="s">
        <v>85</v>
      </c>
      <c r="N1324" s="9">
        <v>3564</v>
      </c>
      <c r="O1324" s="1" t="s">
        <v>4</v>
      </c>
      <c r="P1324" s="8">
        <v>3564</v>
      </c>
      <c r="Q1324" s="8">
        <v>0</v>
      </c>
      <c r="R1324" s="1" t="s">
        <v>33</v>
      </c>
      <c r="S1324" s="7">
        <v>97.09</v>
      </c>
    </row>
    <row r="1325" spans="1:19" x14ac:dyDescent="0.2">
      <c r="A1325" s="1" t="s">
        <v>979</v>
      </c>
      <c r="B1325" s="1" t="s">
        <v>42</v>
      </c>
      <c r="C1325" s="10">
        <v>45369</v>
      </c>
      <c r="D1325" s="1" t="s">
        <v>41</v>
      </c>
      <c r="E1325" s="1" t="s">
        <v>40</v>
      </c>
      <c r="F1325" s="1" t="s">
        <v>978</v>
      </c>
      <c r="G1325" s="1" t="s">
        <v>39</v>
      </c>
      <c r="H1325" s="1" t="s">
        <v>38</v>
      </c>
      <c r="I1325" s="1" t="s">
        <v>50</v>
      </c>
      <c r="J1325" s="1" t="s">
        <v>37</v>
      </c>
      <c r="K1325" s="1" t="s">
        <v>36</v>
      </c>
      <c r="L1325" s="1" t="s">
        <v>75</v>
      </c>
      <c r="M1325" s="1" t="s">
        <v>74</v>
      </c>
      <c r="N1325" s="9">
        <v>3420</v>
      </c>
      <c r="O1325" s="1" t="s">
        <v>4</v>
      </c>
      <c r="P1325" s="8">
        <v>3420</v>
      </c>
      <c r="Q1325" s="8">
        <v>0</v>
      </c>
      <c r="R1325" s="1" t="s">
        <v>33</v>
      </c>
      <c r="S1325" s="7">
        <v>224.01</v>
      </c>
    </row>
    <row r="1326" spans="1:19" x14ac:dyDescent="0.2">
      <c r="A1326" s="1" t="s">
        <v>971</v>
      </c>
      <c r="B1326" s="1" t="s">
        <v>42</v>
      </c>
      <c r="C1326" s="10">
        <v>45369</v>
      </c>
      <c r="D1326" s="1" t="s">
        <v>969</v>
      </c>
      <c r="E1326" s="1" t="s">
        <v>968</v>
      </c>
      <c r="F1326" s="1" t="s">
        <v>967</v>
      </c>
      <c r="G1326" s="1" t="s">
        <v>39</v>
      </c>
      <c r="H1326" s="1" t="s">
        <v>38</v>
      </c>
      <c r="I1326" s="1" t="s">
        <v>0</v>
      </c>
      <c r="J1326" s="1" t="s">
        <v>17</v>
      </c>
      <c r="K1326" s="1" t="s">
        <v>49</v>
      </c>
      <c r="L1326" s="1" t="s">
        <v>55</v>
      </c>
      <c r="M1326" s="1" t="s">
        <v>54</v>
      </c>
      <c r="N1326" s="9">
        <v>396</v>
      </c>
      <c r="O1326" s="1" t="s">
        <v>4</v>
      </c>
      <c r="P1326" s="8">
        <v>396</v>
      </c>
      <c r="Q1326" s="8">
        <v>0</v>
      </c>
      <c r="R1326" s="1" t="s">
        <v>93</v>
      </c>
      <c r="S1326" s="7">
        <v>101.2</v>
      </c>
    </row>
    <row r="1327" spans="1:19" x14ac:dyDescent="0.2">
      <c r="A1327" s="1" t="s">
        <v>971</v>
      </c>
      <c r="B1327" s="1" t="s">
        <v>42</v>
      </c>
      <c r="C1327" s="10">
        <v>45369</v>
      </c>
      <c r="D1327" s="1" t="s">
        <v>969</v>
      </c>
      <c r="E1327" s="1" t="s">
        <v>968</v>
      </c>
      <c r="F1327" s="1" t="s">
        <v>967</v>
      </c>
      <c r="G1327" s="1" t="s">
        <v>39</v>
      </c>
      <c r="H1327" s="1" t="s">
        <v>38</v>
      </c>
      <c r="I1327" s="1" t="s">
        <v>0</v>
      </c>
      <c r="J1327" s="1" t="s">
        <v>17</v>
      </c>
      <c r="K1327" s="1" t="s">
        <v>49</v>
      </c>
      <c r="L1327" s="1" t="s">
        <v>48</v>
      </c>
      <c r="M1327" s="1" t="s">
        <v>47</v>
      </c>
      <c r="N1327" s="9">
        <v>2393</v>
      </c>
      <c r="O1327" s="1" t="s">
        <v>4</v>
      </c>
      <c r="P1327" s="8">
        <v>2393</v>
      </c>
      <c r="Q1327" s="8">
        <v>0</v>
      </c>
      <c r="R1327" s="1" t="s">
        <v>93</v>
      </c>
      <c r="S1327" s="7">
        <v>129.02000000000001</v>
      </c>
    </row>
    <row r="1328" spans="1:19" x14ac:dyDescent="0.2">
      <c r="A1328" s="1" t="s">
        <v>970</v>
      </c>
      <c r="B1328" s="1" t="s">
        <v>15</v>
      </c>
      <c r="C1328" s="10">
        <v>45369</v>
      </c>
      <c r="D1328" s="1" t="s">
        <v>969</v>
      </c>
      <c r="E1328" s="1" t="s">
        <v>968</v>
      </c>
      <c r="F1328" s="1" t="s">
        <v>967</v>
      </c>
      <c r="G1328" s="1" t="s">
        <v>39</v>
      </c>
      <c r="H1328" s="1" t="s">
        <v>38</v>
      </c>
      <c r="I1328" s="1" t="s">
        <v>50</v>
      </c>
      <c r="J1328" s="1" t="s">
        <v>17</v>
      </c>
      <c r="K1328" s="1" t="s">
        <v>49</v>
      </c>
      <c r="L1328" s="1" t="s">
        <v>48</v>
      </c>
      <c r="M1328" s="1" t="s">
        <v>47</v>
      </c>
      <c r="N1328" s="9">
        <v>199</v>
      </c>
      <c r="O1328" s="1" t="s">
        <v>4</v>
      </c>
      <c r="P1328" s="8">
        <v>199</v>
      </c>
      <c r="Q1328" s="8">
        <v>0</v>
      </c>
      <c r="R1328" s="1" t="s">
        <v>93</v>
      </c>
      <c r="S1328" s="7">
        <v>337.82</v>
      </c>
    </row>
    <row r="1329" spans="1:19" x14ac:dyDescent="0.2">
      <c r="A1329" s="1" t="s">
        <v>970</v>
      </c>
      <c r="B1329" s="1" t="s">
        <v>15</v>
      </c>
      <c r="C1329" s="10">
        <v>45369</v>
      </c>
      <c r="D1329" s="1" t="s">
        <v>969</v>
      </c>
      <c r="E1329" s="1" t="s">
        <v>968</v>
      </c>
      <c r="F1329" s="1" t="s">
        <v>967</v>
      </c>
      <c r="G1329" s="1" t="s">
        <v>39</v>
      </c>
      <c r="H1329" s="1" t="s">
        <v>38</v>
      </c>
      <c r="I1329" s="1" t="s">
        <v>50</v>
      </c>
      <c r="J1329" s="1" t="s">
        <v>17</v>
      </c>
      <c r="K1329" s="1" t="s">
        <v>49</v>
      </c>
      <c r="L1329" s="1" t="s">
        <v>57</v>
      </c>
      <c r="M1329" s="1" t="s">
        <v>56</v>
      </c>
      <c r="N1329" s="9">
        <v>2160</v>
      </c>
      <c r="O1329" s="1" t="s">
        <v>4</v>
      </c>
      <c r="P1329" s="8">
        <v>2160</v>
      </c>
      <c r="Q1329" s="8">
        <v>0</v>
      </c>
      <c r="R1329" s="1" t="s">
        <v>93</v>
      </c>
      <c r="S1329" s="7">
        <v>457.54</v>
      </c>
    </row>
    <row r="1330" spans="1:19" x14ac:dyDescent="0.2">
      <c r="A1330" s="1" t="s">
        <v>966</v>
      </c>
      <c r="B1330" s="1" t="s">
        <v>15</v>
      </c>
      <c r="C1330" s="10">
        <v>45369</v>
      </c>
      <c r="D1330" s="1" t="s">
        <v>106</v>
      </c>
      <c r="E1330" s="1" t="s">
        <v>105</v>
      </c>
      <c r="F1330" s="1" t="s">
        <v>913</v>
      </c>
      <c r="G1330" s="1" t="s">
        <v>39</v>
      </c>
      <c r="H1330" s="1" t="s">
        <v>38</v>
      </c>
      <c r="I1330" s="1" t="s">
        <v>50</v>
      </c>
      <c r="J1330" s="1" t="s">
        <v>9</v>
      </c>
      <c r="K1330" s="1" t="s">
        <v>30</v>
      </c>
      <c r="L1330" s="1" t="s">
        <v>619</v>
      </c>
      <c r="M1330" s="1" t="s">
        <v>618</v>
      </c>
      <c r="N1330" s="8">
        <v>872.64</v>
      </c>
      <c r="O1330" s="1" t="s">
        <v>2</v>
      </c>
      <c r="P1330" s="8">
        <v>0</v>
      </c>
      <c r="Q1330" s="8">
        <v>872.64</v>
      </c>
      <c r="R1330" s="1" t="s">
        <v>43</v>
      </c>
      <c r="S1330" s="7">
        <v>2987.85</v>
      </c>
    </row>
    <row r="1331" spans="1:19" x14ac:dyDescent="0.2">
      <c r="A1331" s="1" t="s">
        <v>966</v>
      </c>
      <c r="B1331" s="1" t="s">
        <v>15</v>
      </c>
      <c r="C1331" s="10">
        <v>45369</v>
      </c>
      <c r="D1331" s="1" t="s">
        <v>106</v>
      </c>
      <c r="E1331" s="1" t="s">
        <v>105</v>
      </c>
      <c r="F1331" s="1" t="s">
        <v>913</v>
      </c>
      <c r="G1331" s="1" t="s">
        <v>39</v>
      </c>
      <c r="H1331" s="1" t="s">
        <v>38</v>
      </c>
      <c r="I1331" s="1" t="s">
        <v>50</v>
      </c>
      <c r="J1331" s="1" t="s">
        <v>9</v>
      </c>
      <c r="K1331" s="1" t="s">
        <v>30</v>
      </c>
      <c r="L1331" s="1" t="s">
        <v>302</v>
      </c>
      <c r="M1331" s="1" t="s">
        <v>301</v>
      </c>
      <c r="N1331" s="8">
        <v>387.84</v>
      </c>
      <c r="O1331" s="1" t="s">
        <v>2</v>
      </c>
      <c r="P1331" s="8">
        <v>0</v>
      </c>
      <c r="Q1331" s="8">
        <v>387.84</v>
      </c>
      <c r="R1331" s="1" t="s">
        <v>43</v>
      </c>
      <c r="S1331" s="7">
        <v>2987.85</v>
      </c>
    </row>
    <row r="1332" spans="1:19" x14ac:dyDescent="0.2">
      <c r="A1332" s="1" t="s">
        <v>966</v>
      </c>
      <c r="B1332" s="1" t="s">
        <v>15</v>
      </c>
      <c r="C1332" s="10">
        <v>45369</v>
      </c>
      <c r="D1332" s="1" t="s">
        <v>106</v>
      </c>
      <c r="E1332" s="1" t="s">
        <v>105</v>
      </c>
      <c r="F1332" s="1" t="s">
        <v>913</v>
      </c>
      <c r="G1332" s="1" t="s">
        <v>39</v>
      </c>
      <c r="H1332" s="1" t="s">
        <v>38</v>
      </c>
      <c r="I1332" s="1" t="s">
        <v>50</v>
      </c>
      <c r="J1332" s="1" t="s">
        <v>9</v>
      </c>
      <c r="K1332" s="1" t="s">
        <v>30</v>
      </c>
      <c r="L1332" s="1" t="s">
        <v>112</v>
      </c>
      <c r="M1332" s="1" t="s">
        <v>111</v>
      </c>
      <c r="N1332" s="8">
        <v>969.6</v>
      </c>
      <c r="O1332" s="1" t="s">
        <v>2</v>
      </c>
      <c r="P1332" s="8">
        <v>0</v>
      </c>
      <c r="Q1332" s="8">
        <v>969.6</v>
      </c>
      <c r="R1332" s="1" t="s">
        <v>43</v>
      </c>
      <c r="S1332" s="7">
        <v>2987.85</v>
      </c>
    </row>
    <row r="1333" spans="1:19" x14ac:dyDescent="0.2">
      <c r="A1333" s="1" t="s">
        <v>965</v>
      </c>
      <c r="B1333" s="1" t="s">
        <v>15</v>
      </c>
      <c r="C1333" s="10">
        <v>45369</v>
      </c>
      <c r="D1333" s="1" t="s">
        <v>963</v>
      </c>
      <c r="E1333" s="1" t="s">
        <v>962</v>
      </c>
      <c r="F1333" s="1" t="s">
        <v>913</v>
      </c>
      <c r="G1333" s="1" t="s">
        <v>12</v>
      </c>
      <c r="H1333" s="1" t="s">
        <v>11</v>
      </c>
      <c r="I1333" s="1" t="s">
        <v>50</v>
      </c>
      <c r="J1333" s="1" t="s">
        <v>9</v>
      </c>
      <c r="K1333" s="1" t="s">
        <v>30</v>
      </c>
      <c r="L1333" s="1" t="s">
        <v>67</v>
      </c>
      <c r="M1333" s="1" t="s">
        <v>66</v>
      </c>
      <c r="N1333" s="8">
        <v>193.92</v>
      </c>
      <c r="O1333" s="1" t="s">
        <v>2</v>
      </c>
      <c r="P1333" s="8">
        <v>193.92</v>
      </c>
      <c r="Q1333" s="8">
        <v>0</v>
      </c>
      <c r="R1333" s="1" t="s">
        <v>43</v>
      </c>
      <c r="S1333" s="7">
        <v>3224.12</v>
      </c>
    </row>
    <row r="1334" spans="1:19" x14ac:dyDescent="0.2">
      <c r="A1334" s="1" t="s">
        <v>965</v>
      </c>
      <c r="B1334" s="1" t="s">
        <v>15</v>
      </c>
      <c r="C1334" s="10">
        <v>45369</v>
      </c>
      <c r="D1334" s="1" t="s">
        <v>963</v>
      </c>
      <c r="E1334" s="1" t="s">
        <v>962</v>
      </c>
      <c r="F1334" s="1" t="s">
        <v>913</v>
      </c>
      <c r="G1334" s="1" t="s">
        <v>12</v>
      </c>
      <c r="H1334" s="1" t="s">
        <v>11</v>
      </c>
      <c r="I1334" s="1" t="s">
        <v>50</v>
      </c>
      <c r="J1334" s="1" t="s">
        <v>9</v>
      </c>
      <c r="K1334" s="1" t="s">
        <v>30</v>
      </c>
      <c r="L1334" s="1" t="s">
        <v>122</v>
      </c>
      <c r="M1334" s="1" t="s">
        <v>121</v>
      </c>
      <c r="N1334" s="8">
        <v>193.92</v>
      </c>
      <c r="O1334" s="1" t="s">
        <v>2</v>
      </c>
      <c r="P1334" s="8">
        <v>193.92</v>
      </c>
      <c r="Q1334" s="8">
        <v>0</v>
      </c>
      <c r="R1334" s="1" t="s">
        <v>43</v>
      </c>
      <c r="S1334" s="7">
        <v>3224.12</v>
      </c>
    </row>
    <row r="1335" spans="1:19" x14ac:dyDescent="0.2">
      <c r="A1335" s="1" t="s">
        <v>964</v>
      </c>
      <c r="B1335" s="1" t="s">
        <v>15</v>
      </c>
      <c r="C1335" s="10">
        <v>45369</v>
      </c>
      <c r="D1335" s="1" t="s">
        <v>963</v>
      </c>
      <c r="E1335" s="1" t="s">
        <v>962</v>
      </c>
      <c r="F1335" s="1" t="s">
        <v>833</v>
      </c>
      <c r="G1335" s="1" t="s">
        <v>12</v>
      </c>
      <c r="H1335" s="1" t="s">
        <v>11</v>
      </c>
      <c r="I1335" s="1" t="s">
        <v>50</v>
      </c>
      <c r="J1335" s="1" t="s">
        <v>9</v>
      </c>
      <c r="K1335" s="1" t="s">
        <v>30</v>
      </c>
      <c r="L1335" s="1" t="s">
        <v>519</v>
      </c>
      <c r="M1335" s="1" t="s">
        <v>518</v>
      </c>
      <c r="N1335" s="8">
        <v>290.88</v>
      </c>
      <c r="O1335" s="1" t="s">
        <v>2</v>
      </c>
      <c r="P1335" s="8">
        <v>290.88</v>
      </c>
      <c r="Q1335" s="8">
        <v>0</v>
      </c>
      <c r="R1335" s="1" t="s">
        <v>43</v>
      </c>
      <c r="S1335" s="7">
        <v>2816.25</v>
      </c>
    </row>
    <row r="1336" spans="1:19" x14ac:dyDescent="0.2">
      <c r="A1336" s="1" t="s">
        <v>964</v>
      </c>
      <c r="B1336" s="1" t="s">
        <v>15</v>
      </c>
      <c r="C1336" s="10">
        <v>45369</v>
      </c>
      <c r="D1336" s="1" t="s">
        <v>963</v>
      </c>
      <c r="E1336" s="1" t="s">
        <v>962</v>
      </c>
      <c r="F1336" s="1" t="s">
        <v>833</v>
      </c>
      <c r="G1336" s="1" t="s">
        <v>12</v>
      </c>
      <c r="H1336" s="1" t="s">
        <v>11</v>
      </c>
      <c r="I1336" s="1" t="s">
        <v>50</v>
      </c>
      <c r="J1336" s="1" t="s">
        <v>9</v>
      </c>
      <c r="K1336" s="1" t="s">
        <v>30</v>
      </c>
      <c r="L1336" s="1" t="s">
        <v>511</v>
      </c>
      <c r="M1336" s="1" t="s">
        <v>510</v>
      </c>
      <c r="N1336" s="8">
        <v>290.88</v>
      </c>
      <c r="O1336" s="1" t="s">
        <v>2</v>
      </c>
      <c r="P1336" s="8">
        <v>290.88</v>
      </c>
      <c r="Q1336" s="8">
        <v>0</v>
      </c>
      <c r="R1336" s="1" t="s">
        <v>43</v>
      </c>
      <c r="S1336" s="7">
        <v>2816.25</v>
      </c>
    </row>
    <row r="1337" spans="1:19" x14ac:dyDescent="0.2">
      <c r="A1337" s="1" t="s">
        <v>964</v>
      </c>
      <c r="B1337" s="1" t="s">
        <v>15</v>
      </c>
      <c r="C1337" s="10">
        <v>45369</v>
      </c>
      <c r="D1337" s="1" t="s">
        <v>963</v>
      </c>
      <c r="E1337" s="1" t="s">
        <v>962</v>
      </c>
      <c r="F1337" s="1" t="s">
        <v>833</v>
      </c>
      <c r="G1337" s="1" t="s">
        <v>12</v>
      </c>
      <c r="H1337" s="1" t="s">
        <v>11</v>
      </c>
      <c r="I1337" s="1" t="s">
        <v>50</v>
      </c>
      <c r="J1337" s="1" t="s">
        <v>9</v>
      </c>
      <c r="K1337" s="1" t="s">
        <v>30</v>
      </c>
      <c r="L1337" s="1" t="s">
        <v>517</v>
      </c>
      <c r="M1337" s="1" t="s">
        <v>516</v>
      </c>
      <c r="N1337" s="8">
        <v>290.88</v>
      </c>
      <c r="O1337" s="1" t="s">
        <v>2</v>
      </c>
      <c r="P1337" s="8">
        <v>290.88</v>
      </c>
      <c r="Q1337" s="8">
        <v>0</v>
      </c>
      <c r="R1337" s="1" t="s">
        <v>43</v>
      </c>
      <c r="S1337" s="7">
        <v>3063.89</v>
      </c>
    </row>
    <row r="1338" spans="1:19" x14ac:dyDescent="0.2">
      <c r="A1338" s="1" t="s">
        <v>964</v>
      </c>
      <c r="B1338" s="1" t="s">
        <v>15</v>
      </c>
      <c r="C1338" s="10">
        <v>45369</v>
      </c>
      <c r="D1338" s="1" t="s">
        <v>963</v>
      </c>
      <c r="E1338" s="1" t="s">
        <v>962</v>
      </c>
      <c r="F1338" s="1" t="s">
        <v>833</v>
      </c>
      <c r="G1338" s="1" t="s">
        <v>12</v>
      </c>
      <c r="H1338" s="1" t="s">
        <v>11</v>
      </c>
      <c r="I1338" s="1" t="s">
        <v>50</v>
      </c>
      <c r="J1338" s="1" t="s">
        <v>9</v>
      </c>
      <c r="K1338" s="1" t="s">
        <v>30</v>
      </c>
      <c r="L1338" s="1" t="s">
        <v>961</v>
      </c>
      <c r="M1338" s="1" t="s">
        <v>960</v>
      </c>
      <c r="N1338" s="8">
        <v>193.92</v>
      </c>
      <c r="O1338" s="1" t="s">
        <v>2</v>
      </c>
      <c r="P1338" s="8">
        <v>193.92</v>
      </c>
      <c r="Q1338" s="8">
        <v>0</v>
      </c>
      <c r="R1338" s="1" t="s">
        <v>43</v>
      </c>
      <c r="S1338" s="7">
        <v>2816.25</v>
      </c>
    </row>
    <row r="1339" spans="1:19" x14ac:dyDescent="0.2">
      <c r="A1339" s="1" t="s">
        <v>959</v>
      </c>
      <c r="B1339" s="1" t="s">
        <v>15</v>
      </c>
      <c r="C1339" s="10">
        <v>45369</v>
      </c>
      <c r="D1339" s="1" t="s">
        <v>691</v>
      </c>
      <c r="E1339" s="1" t="s">
        <v>690</v>
      </c>
      <c r="F1339" s="1" t="s">
        <v>913</v>
      </c>
      <c r="G1339" s="1" t="s">
        <v>12</v>
      </c>
      <c r="H1339" s="1" t="s">
        <v>11</v>
      </c>
      <c r="I1339" s="1" t="s">
        <v>50</v>
      </c>
      <c r="J1339" s="1" t="s">
        <v>9</v>
      </c>
      <c r="K1339" s="1" t="s">
        <v>30</v>
      </c>
      <c r="L1339" s="1" t="s">
        <v>118</v>
      </c>
      <c r="M1339" s="1" t="s">
        <v>117</v>
      </c>
      <c r="N1339" s="8">
        <v>290.88</v>
      </c>
      <c r="O1339" s="1" t="s">
        <v>2</v>
      </c>
      <c r="P1339" s="8">
        <v>290.88</v>
      </c>
      <c r="Q1339" s="8">
        <v>0</v>
      </c>
      <c r="R1339" s="1" t="s">
        <v>46</v>
      </c>
      <c r="S1339" s="7">
        <v>3191.11</v>
      </c>
    </row>
    <row r="1340" spans="1:19" x14ac:dyDescent="0.2">
      <c r="A1340" s="1" t="s">
        <v>959</v>
      </c>
      <c r="B1340" s="1" t="s">
        <v>15</v>
      </c>
      <c r="C1340" s="10">
        <v>45369</v>
      </c>
      <c r="D1340" s="1" t="s">
        <v>691</v>
      </c>
      <c r="E1340" s="1" t="s">
        <v>690</v>
      </c>
      <c r="F1340" s="1" t="s">
        <v>913</v>
      </c>
      <c r="G1340" s="1" t="s">
        <v>12</v>
      </c>
      <c r="H1340" s="1" t="s">
        <v>11</v>
      </c>
      <c r="I1340" s="1" t="s">
        <v>50</v>
      </c>
      <c r="J1340" s="1" t="s">
        <v>9</v>
      </c>
      <c r="K1340" s="1" t="s">
        <v>30</v>
      </c>
      <c r="L1340" s="1" t="s">
        <v>625</v>
      </c>
      <c r="M1340" s="1" t="s">
        <v>624</v>
      </c>
      <c r="N1340" s="8">
        <v>193.92</v>
      </c>
      <c r="O1340" s="1" t="s">
        <v>2</v>
      </c>
      <c r="P1340" s="8">
        <v>193.92</v>
      </c>
      <c r="Q1340" s="8">
        <v>0</v>
      </c>
      <c r="R1340" s="1" t="s">
        <v>46</v>
      </c>
      <c r="S1340" s="7">
        <v>3191.11</v>
      </c>
    </row>
    <row r="1341" spans="1:19" x14ac:dyDescent="0.2">
      <c r="A1341" s="1" t="s">
        <v>959</v>
      </c>
      <c r="B1341" s="1" t="s">
        <v>15</v>
      </c>
      <c r="C1341" s="10">
        <v>45369</v>
      </c>
      <c r="D1341" s="1" t="s">
        <v>691</v>
      </c>
      <c r="E1341" s="1" t="s">
        <v>690</v>
      </c>
      <c r="F1341" s="1" t="s">
        <v>913</v>
      </c>
      <c r="G1341" s="1" t="s">
        <v>12</v>
      </c>
      <c r="H1341" s="1" t="s">
        <v>11</v>
      </c>
      <c r="I1341" s="1" t="s">
        <v>50</v>
      </c>
      <c r="J1341" s="1" t="s">
        <v>9</v>
      </c>
      <c r="K1341" s="1" t="s">
        <v>30</v>
      </c>
      <c r="L1341" s="1" t="s">
        <v>114</v>
      </c>
      <c r="M1341" s="1" t="s">
        <v>113</v>
      </c>
      <c r="N1341" s="8">
        <v>193.92</v>
      </c>
      <c r="O1341" s="1" t="s">
        <v>2</v>
      </c>
      <c r="P1341" s="8">
        <v>193.92</v>
      </c>
      <c r="Q1341" s="8">
        <v>0</v>
      </c>
      <c r="R1341" s="1" t="s">
        <v>46</v>
      </c>
      <c r="S1341" s="7">
        <v>3191.11</v>
      </c>
    </row>
    <row r="1342" spans="1:19" x14ac:dyDescent="0.2">
      <c r="A1342" s="1" t="s">
        <v>958</v>
      </c>
      <c r="B1342" s="1" t="s">
        <v>15</v>
      </c>
      <c r="C1342" s="10">
        <v>45369</v>
      </c>
      <c r="D1342" s="1" t="s">
        <v>857</v>
      </c>
      <c r="E1342" s="1" t="s">
        <v>856</v>
      </c>
      <c r="F1342" s="1" t="s">
        <v>956</v>
      </c>
      <c r="G1342" s="1" t="s">
        <v>12</v>
      </c>
      <c r="H1342" s="1" t="s">
        <v>11</v>
      </c>
      <c r="I1342" s="1" t="s">
        <v>50</v>
      </c>
      <c r="J1342" s="1" t="s">
        <v>17</v>
      </c>
      <c r="K1342" s="1" t="s">
        <v>16</v>
      </c>
      <c r="L1342" s="1" t="s">
        <v>312</v>
      </c>
      <c r="M1342" s="1" t="s">
        <v>311</v>
      </c>
      <c r="N1342" s="9">
        <v>684</v>
      </c>
      <c r="O1342" s="1" t="s">
        <v>2</v>
      </c>
      <c r="P1342" s="8">
        <v>0</v>
      </c>
      <c r="Q1342" s="8">
        <v>684</v>
      </c>
      <c r="R1342" s="1" t="s">
        <v>33</v>
      </c>
      <c r="S1342" s="7">
        <v>19273.03</v>
      </c>
    </row>
    <row r="1343" spans="1:19" x14ac:dyDescent="0.2">
      <c r="A1343" s="1" t="s">
        <v>957</v>
      </c>
      <c r="B1343" s="1" t="s">
        <v>15</v>
      </c>
      <c r="C1343" s="10">
        <v>45369</v>
      </c>
      <c r="D1343" s="1" t="s">
        <v>857</v>
      </c>
      <c r="E1343" s="1" t="s">
        <v>856</v>
      </c>
      <c r="F1343" s="1" t="s">
        <v>956</v>
      </c>
      <c r="G1343" s="1" t="s">
        <v>12</v>
      </c>
      <c r="H1343" s="1" t="s">
        <v>11</v>
      </c>
      <c r="I1343" s="1" t="s">
        <v>50</v>
      </c>
      <c r="J1343" s="1" t="s">
        <v>9</v>
      </c>
      <c r="K1343" s="1" t="s">
        <v>30</v>
      </c>
      <c r="L1343" s="1" t="s">
        <v>711</v>
      </c>
      <c r="M1343" s="1" t="s">
        <v>710</v>
      </c>
      <c r="N1343" s="8">
        <v>199.68</v>
      </c>
      <c r="O1343" s="1" t="s">
        <v>2</v>
      </c>
      <c r="P1343" s="8">
        <v>0</v>
      </c>
      <c r="Q1343" s="8">
        <v>199.68</v>
      </c>
      <c r="R1343" s="1" t="s">
        <v>33</v>
      </c>
      <c r="S1343" s="7">
        <v>4076.86</v>
      </c>
    </row>
    <row r="1344" spans="1:19" x14ac:dyDescent="0.2">
      <c r="A1344" s="1" t="s">
        <v>955</v>
      </c>
      <c r="B1344" s="1" t="s">
        <v>42</v>
      </c>
      <c r="C1344" s="10">
        <v>45369</v>
      </c>
      <c r="D1344" s="1" t="s">
        <v>135</v>
      </c>
      <c r="E1344" s="1" t="s">
        <v>134</v>
      </c>
      <c r="F1344" s="1" t="s">
        <v>954</v>
      </c>
      <c r="G1344" s="1" t="s">
        <v>39</v>
      </c>
      <c r="H1344" s="1" t="s">
        <v>38</v>
      </c>
      <c r="I1344" s="1" t="s">
        <v>50</v>
      </c>
      <c r="J1344" s="1" t="s">
        <v>17</v>
      </c>
      <c r="K1344" s="1" t="s">
        <v>49</v>
      </c>
      <c r="L1344" s="1" t="s">
        <v>48</v>
      </c>
      <c r="M1344" s="1" t="s">
        <v>47</v>
      </c>
      <c r="N1344" s="9">
        <v>6336</v>
      </c>
      <c r="O1344" s="1" t="s">
        <v>4</v>
      </c>
      <c r="P1344" s="8">
        <v>6336</v>
      </c>
      <c r="Q1344" s="8">
        <v>0</v>
      </c>
      <c r="R1344" s="1" t="s">
        <v>33</v>
      </c>
      <c r="S1344" s="7">
        <v>167.56</v>
      </c>
    </row>
    <row r="1345" spans="1:19" x14ac:dyDescent="0.2">
      <c r="A1345" s="1" t="s">
        <v>953</v>
      </c>
      <c r="B1345" s="1" t="s">
        <v>42</v>
      </c>
      <c r="C1345" s="10">
        <v>45369</v>
      </c>
      <c r="D1345" s="1" t="s">
        <v>135</v>
      </c>
      <c r="E1345" s="1" t="s">
        <v>134</v>
      </c>
      <c r="F1345" s="1" t="s">
        <v>952</v>
      </c>
      <c r="G1345" s="1" t="s">
        <v>39</v>
      </c>
      <c r="H1345" s="1" t="s">
        <v>38</v>
      </c>
      <c r="I1345" s="1" t="s">
        <v>50</v>
      </c>
      <c r="J1345" s="1" t="s">
        <v>17</v>
      </c>
      <c r="K1345" s="1" t="s">
        <v>49</v>
      </c>
      <c r="L1345" s="1" t="s">
        <v>57</v>
      </c>
      <c r="M1345" s="1" t="s">
        <v>56</v>
      </c>
      <c r="N1345" s="9">
        <v>4680</v>
      </c>
      <c r="O1345" s="1" t="s">
        <v>4</v>
      </c>
      <c r="P1345" s="8">
        <v>4680</v>
      </c>
      <c r="Q1345" s="8">
        <v>0</v>
      </c>
      <c r="R1345" s="1" t="s">
        <v>33</v>
      </c>
      <c r="S1345" s="7">
        <v>226.95</v>
      </c>
    </row>
    <row r="1346" spans="1:19" x14ac:dyDescent="0.2">
      <c r="A1346" s="1" t="s">
        <v>951</v>
      </c>
      <c r="B1346" s="1" t="s">
        <v>15</v>
      </c>
      <c r="C1346" s="10">
        <v>45369</v>
      </c>
      <c r="D1346" s="1" t="s">
        <v>950</v>
      </c>
      <c r="E1346" s="1" t="s">
        <v>949</v>
      </c>
      <c r="F1346" s="1" t="s">
        <v>859</v>
      </c>
      <c r="G1346" s="1" t="s">
        <v>39</v>
      </c>
      <c r="H1346" s="1" t="s">
        <v>38</v>
      </c>
      <c r="I1346" s="1" t="s">
        <v>50</v>
      </c>
      <c r="J1346" s="1" t="s">
        <v>37</v>
      </c>
      <c r="K1346" s="1" t="s">
        <v>36</v>
      </c>
      <c r="L1346" s="1" t="s">
        <v>207</v>
      </c>
      <c r="M1346" s="1" t="s">
        <v>206</v>
      </c>
      <c r="N1346" s="9">
        <v>3960</v>
      </c>
      <c r="O1346" s="1" t="s">
        <v>4</v>
      </c>
      <c r="P1346" s="8">
        <v>3960</v>
      </c>
      <c r="Q1346" s="8">
        <v>0</v>
      </c>
      <c r="R1346" s="1" t="s">
        <v>125</v>
      </c>
      <c r="S1346" s="7">
        <v>380.74</v>
      </c>
    </row>
    <row r="1347" spans="1:19" x14ac:dyDescent="0.2">
      <c r="A1347" s="1" t="s">
        <v>948</v>
      </c>
      <c r="B1347" s="1" t="s">
        <v>15</v>
      </c>
      <c r="C1347" s="10">
        <v>45369</v>
      </c>
      <c r="D1347" s="1" t="s">
        <v>92</v>
      </c>
      <c r="E1347" s="1" t="s">
        <v>91</v>
      </c>
      <c r="F1347" s="1" t="s">
        <v>917</v>
      </c>
      <c r="G1347" s="1" t="s">
        <v>39</v>
      </c>
      <c r="H1347" s="1" t="s">
        <v>38</v>
      </c>
      <c r="I1347" s="1" t="s">
        <v>50</v>
      </c>
      <c r="J1347" s="1" t="s">
        <v>17</v>
      </c>
      <c r="K1347" s="1" t="s">
        <v>49</v>
      </c>
      <c r="L1347" s="1" t="s">
        <v>133</v>
      </c>
      <c r="M1347" s="1" t="s">
        <v>132</v>
      </c>
      <c r="N1347" s="9">
        <v>1440</v>
      </c>
      <c r="O1347" s="1" t="s">
        <v>4</v>
      </c>
      <c r="P1347" s="8">
        <v>1440</v>
      </c>
      <c r="Q1347" s="8">
        <v>0</v>
      </c>
      <c r="R1347" s="1" t="s">
        <v>46</v>
      </c>
      <c r="S1347" s="7">
        <v>213.97</v>
      </c>
    </row>
    <row r="1348" spans="1:19" x14ac:dyDescent="0.2">
      <c r="A1348" s="1" t="s">
        <v>948</v>
      </c>
      <c r="B1348" s="1" t="s">
        <v>15</v>
      </c>
      <c r="C1348" s="10">
        <v>45369</v>
      </c>
      <c r="D1348" s="1" t="s">
        <v>92</v>
      </c>
      <c r="E1348" s="1" t="s">
        <v>91</v>
      </c>
      <c r="F1348" s="1" t="s">
        <v>917</v>
      </c>
      <c r="G1348" s="1" t="s">
        <v>39</v>
      </c>
      <c r="H1348" s="1" t="s">
        <v>38</v>
      </c>
      <c r="I1348" s="1" t="s">
        <v>50</v>
      </c>
      <c r="J1348" s="1" t="s">
        <v>17</v>
      </c>
      <c r="K1348" s="1" t="s">
        <v>49</v>
      </c>
      <c r="L1348" s="1" t="s">
        <v>48</v>
      </c>
      <c r="M1348" s="1" t="s">
        <v>47</v>
      </c>
      <c r="N1348" s="9">
        <v>1872</v>
      </c>
      <c r="O1348" s="1" t="s">
        <v>4</v>
      </c>
      <c r="P1348" s="8">
        <v>1872</v>
      </c>
      <c r="Q1348" s="8">
        <v>0</v>
      </c>
      <c r="R1348" s="1" t="s">
        <v>46</v>
      </c>
      <c r="S1348" s="7">
        <v>241.77</v>
      </c>
    </row>
    <row r="1349" spans="1:19" x14ac:dyDescent="0.2">
      <c r="A1349" s="1" t="s">
        <v>948</v>
      </c>
      <c r="B1349" s="1" t="s">
        <v>15</v>
      </c>
      <c r="C1349" s="10">
        <v>45369</v>
      </c>
      <c r="D1349" s="1" t="s">
        <v>92</v>
      </c>
      <c r="E1349" s="1" t="s">
        <v>91</v>
      </c>
      <c r="F1349" s="1" t="s">
        <v>917</v>
      </c>
      <c r="G1349" s="1" t="s">
        <v>39</v>
      </c>
      <c r="H1349" s="1" t="s">
        <v>38</v>
      </c>
      <c r="I1349" s="1" t="s">
        <v>50</v>
      </c>
      <c r="J1349" s="1" t="s">
        <v>17</v>
      </c>
      <c r="K1349" s="1" t="s">
        <v>49</v>
      </c>
      <c r="L1349" s="1" t="s">
        <v>57</v>
      </c>
      <c r="M1349" s="1" t="s">
        <v>56</v>
      </c>
      <c r="N1349" s="9">
        <v>2250</v>
      </c>
      <c r="O1349" s="1" t="s">
        <v>4</v>
      </c>
      <c r="P1349" s="8">
        <v>2250</v>
      </c>
      <c r="Q1349" s="8">
        <v>0</v>
      </c>
      <c r="R1349" s="1" t="s">
        <v>46</v>
      </c>
      <c r="S1349" s="7">
        <v>327.45</v>
      </c>
    </row>
    <row r="1350" spans="1:19" x14ac:dyDescent="0.2">
      <c r="A1350" s="1" t="s">
        <v>947</v>
      </c>
      <c r="B1350" s="1" t="s">
        <v>15</v>
      </c>
      <c r="C1350" s="10">
        <v>45369</v>
      </c>
      <c r="D1350" s="1" t="s">
        <v>92</v>
      </c>
      <c r="E1350" s="1" t="s">
        <v>91</v>
      </c>
      <c r="F1350" s="1" t="s">
        <v>917</v>
      </c>
      <c r="G1350" s="1" t="s">
        <v>39</v>
      </c>
      <c r="H1350" s="1" t="s">
        <v>38</v>
      </c>
      <c r="I1350" s="1" t="s">
        <v>50</v>
      </c>
      <c r="J1350" s="1" t="s">
        <v>17</v>
      </c>
      <c r="K1350" s="1" t="s">
        <v>49</v>
      </c>
      <c r="L1350" s="1" t="s">
        <v>57</v>
      </c>
      <c r="M1350" s="1" t="s">
        <v>56</v>
      </c>
      <c r="N1350" s="9">
        <v>1800</v>
      </c>
      <c r="O1350" s="1" t="s">
        <v>4</v>
      </c>
      <c r="P1350" s="8">
        <v>1800</v>
      </c>
      <c r="Q1350" s="8">
        <v>0</v>
      </c>
      <c r="R1350" s="1" t="s">
        <v>46</v>
      </c>
      <c r="S1350" s="7">
        <v>327.45</v>
      </c>
    </row>
    <row r="1351" spans="1:19" x14ac:dyDescent="0.2">
      <c r="A1351" s="1" t="s">
        <v>947</v>
      </c>
      <c r="B1351" s="1" t="s">
        <v>15</v>
      </c>
      <c r="C1351" s="10">
        <v>45369</v>
      </c>
      <c r="D1351" s="1" t="s">
        <v>92</v>
      </c>
      <c r="E1351" s="1" t="s">
        <v>91</v>
      </c>
      <c r="F1351" s="1" t="s">
        <v>917</v>
      </c>
      <c r="G1351" s="1" t="s">
        <v>39</v>
      </c>
      <c r="H1351" s="1" t="s">
        <v>38</v>
      </c>
      <c r="I1351" s="1" t="s">
        <v>50</v>
      </c>
      <c r="J1351" s="1" t="s">
        <v>17</v>
      </c>
      <c r="K1351" s="1" t="s">
        <v>49</v>
      </c>
      <c r="L1351" s="1" t="s">
        <v>48</v>
      </c>
      <c r="M1351" s="1" t="s">
        <v>47</v>
      </c>
      <c r="N1351" s="9">
        <v>4320</v>
      </c>
      <c r="O1351" s="1" t="s">
        <v>4</v>
      </c>
      <c r="P1351" s="8">
        <v>4320</v>
      </c>
      <c r="Q1351" s="8">
        <v>0</v>
      </c>
      <c r="R1351" s="1" t="s">
        <v>46</v>
      </c>
      <c r="S1351" s="7">
        <v>241.77</v>
      </c>
    </row>
    <row r="1352" spans="1:19" x14ac:dyDescent="0.2">
      <c r="A1352" s="1" t="s">
        <v>947</v>
      </c>
      <c r="B1352" s="1" t="s">
        <v>15</v>
      </c>
      <c r="C1352" s="10">
        <v>45369</v>
      </c>
      <c r="D1352" s="1" t="s">
        <v>92</v>
      </c>
      <c r="E1352" s="1" t="s">
        <v>91</v>
      </c>
      <c r="F1352" s="1" t="s">
        <v>917</v>
      </c>
      <c r="G1352" s="1" t="s">
        <v>39</v>
      </c>
      <c r="H1352" s="1" t="s">
        <v>38</v>
      </c>
      <c r="I1352" s="1" t="s">
        <v>50</v>
      </c>
      <c r="J1352" s="1" t="s">
        <v>17</v>
      </c>
      <c r="K1352" s="1" t="s">
        <v>49</v>
      </c>
      <c r="L1352" s="1" t="s">
        <v>55</v>
      </c>
      <c r="M1352" s="1" t="s">
        <v>54</v>
      </c>
      <c r="N1352" s="9">
        <v>1980</v>
      </c>
      <c r="O1352" s="1" t="s">
        <v>4</v>
      </c>
      <c r="P1352" s="8">
        <v>1980</v>
      </c>
      <c r="Q1352" s="8">
        <v>0</v>
      </c>
      <c r="R1352" s="1" t="s">
        <v>46</v>
      </c>
      <c r="S1352" s="7">
        <v>189.61</v>
      </c>
    </row>
    <row r="1353" spans="1:19" x14ac:dyDescent="0.2">
      <c r="A1353" s="1" t="s">
        <v>946</v>
      </c>
      <c r="B1353" s="1" t="s">
        <v>42</v>
      </c>
      <c r="C1353" s="10">
        <v>45369</v>
      </c>
      <c r="D1353" s="1" t="s">
        <v>944</v>
      </c>
      <c r="E1353" s="1" t="s">
        <v>943</v>
      </c>
      <c r="F1353" s="1" t="s">
        <v>917</v>
      </c>
      <c r="G1353" s="1" t="s">
        <v>39</v>
      </c>
      <c r="H1353" s="1" t="s">
        <v>38</v>
      </c>
      <c r="I1353" s="1" t="s">
        <v>0</v>
      </c>
      <c r="J1353" s="1" t="s">
        <v>17</v>
      </c>
      <c r="K1353" s="1" t="s">
        <v>49</v>
      </c>
      <c r="L1353" s="1" t="s">
        <v>57</v>
      </c>
      <c r="M1353" s="1" t="s">
        <v>56</v>
      </c>
      <c r="N1353" s="9">
        <v>180</v>
      </c>
      <c r="O1353" s="1" t="s">
        <v>4</v>
      </c>
      <c r="P1353" s="8">
        <v>0</v>
      </c>
      <c r="Q1353" s="8">
        <v>180</v>
      </c>
      <c r="R1353" s="1" t="s">
        <v>46</v>
      </c>
      <c r="S1353" s="7">
        <v>236.82</v>
      </c>
    </row>
    <row r="1354" spans="1:19" x14ac:dyDescent="0.2">
      <c r="A1354" s="1" t="s">
        <v>945</v>
      </c>
      <c r="B1354" s="1" t="s">
        <v>15</v>
      </c>
      <c r="C1354" s="10">
        <v>45369</v>
      </c>
      <c r="D1354" s="1" t="s">
        <v>944</v>
      </c>
      <c r="E1354" s="1" t="s">
        <v>943</v>
      </c>
      <c r="F1354" s="1" t="s">
        <v>917</v>
      </c>
      <c r="G1354" s="1" t="s">
        <v>39</v>
      </c>
      <c r="H1354" s="1" t="s">
        <v>38</v>
      </c>
      <c r="I1354" s="1" t="s">
        <v>50</v>
      </c>
      <c r="J1354" s="1" t="s">
        <v>17</v>
      </c>
      <c r="K1354" s="1" t="s">
        <v>49</v>
      </c>
      <c r="L1354" s="1" t="s">
        <v>57</v>
      </c>
      <c r="M1354" s="1" t="s">
        <v>56</v>
      </c>
      <c r="N1354" s="9">
        <v>3060</v>
      </c>
      <c r="O1354" s="1" t="s">
        <v>4</v>
      </c>
      <c r="P1354" s="8">
        <v>0</v>
      </c>
      <c r="Q1354" s="8">
        <v>3060</v>
      </c>
      <c r="R1354" s="1" t="s">
        <v>46</v>
      </c>
      <c r="S1354" s="7">
        <v>457.54</v>
      </c>
    </row>
    <row r="1355" spans="1:19" x14ac:dyDescent="0.2">
      <c r="A1355" s="1" t="s">
        <v>942</v>
      </c>
      <c r="B1355" s="1" t="s">
        <v>15</v>
      </c>
      <c r="C1355" s="10">
        <v>45369</v>
      </c>
      <c r="D1355" s="1" t="s">
        <v>941</v>
      </c>
      <c r="E1355" s="1" t="s">
        <v>940</v>
      </c>
      <c r="F1355" s="1" t="s">
        <v>859</v>
      </c>
      <c r="G1355" s="1" t="s">
        <v>39</v>
      </c>
      <c r="H1355" s="1" t="s">
        <v>38</v>
      </c>
      <c r="I1355" s="1" t="s">
        <v>50</v>
      </c>
      <c r="J1355" s="1" t="s">
        <v>37</v>
      </c>
      <c r="K1355" s="1" t="s">
        <v>36</v>
      </c>
      <c r="L1355" s="1" t="s">
        <v>77</v>
      </c>
      <c r="M1355" s="1" t="s">
        <v>76</v>
      </c>
      <c r="N1355" s="9">
        <v>2520</v>
      </c>
      <c r="O1355" s="1" t="s">
        <v>4</v>
      </c>
      <c r="P1355" s="8">
        <v>2520</v>
      </c>
      <c r="Q1355" s="8">
        <v>0</v>
      </c>
      <c r="R1355" s="1" t="s">
        <v>144</v>
      </c>
      <c r="S1355" s="7">
        <v>544.01</v>
      </c>
    </row>
    <row r="1356" spans="1:19" x14ac:dyDescent="0.2">
      <c r="A1356" s="1" t="s">
        <v>942</v>
      </c>
      <c r="B1356" s="1" t="s">
        <v>15</v>
      </c>
      <c r="C1356" s="10">
        <v>45369</v>
      </c>
      <c r="D1356" s="1" t="s">
        <v>941</v>
      </c>
      <c r="E1356" s="1" t="s">
        <v>940</v>
      </c>
      <c r="F1356" s="1" t="s">
        <v>859</v>
      </c>
      <c r="G1356" s="1" t="s">
        <v>39</v>
      </c>
      <c r="H1356" s="1" t="s">
        <v>38</v>
      </c>
      <c r="I1356" s="1" t="s">
        <v>50</v>
      </c>
      <c r="J1356" s="1" t="s">
        <v>37</v>
      </c>
      <c r="K1356" s="1" t="s">
        <v>36</v>
      </c>
      <c r="L1356" s="1" t="s">
        <v>86</v>
      </c>
      <c r="M1356" s="1" t="s">
        <v>85</v>
      </c>
      <c r="N1356" s="9">
        <v>2772</v>
      </c>
      <c r="O1356" s="1" t="s">
        <v>4</v>
      </c>
      <c r="P1356" s="8">
        <v>2772</v>
      </c>
      <c r="Q1356" s="8">
        <v>0</v>
      </c>
      <c r="R1356" s="1" t="s">
        <v>144</v>
      </c>
      <c r="S1356" s="7">
        <v>288.24</v>
      </c>
    </row>
    <row r="1357" spans="1:19" x14ac:dyDescent="0.2">
      <c r="A1357" s="1" t="s">
        <v>942</v>
      </c>
      <c r="B1357" s="1" t="s">
        <v>15</v>
      </c>
      <c r="C1357" s="10">
        <v>45369</v>
      </c>
      <c r="D1357" s="1" t="s">
        <v>941</v>
      </c>
      <c r="E1357" s="1" t="s">
        <v>940</v>
      </c>
      <c r="F1357" s="1" t="s">
        <v>859</v>
      </c>
      <c r="G1357" s="1" t="s">
        <v>39</v>
      </c>
      <c r="H1357" s="1" t="s">
        <v>38</v>
      </c>
      <c r="I1357" s="1" t="s">
        <v>50</v>
      </c>
      <c r="J1357" s="1" t="s">
        <v>37</v>
      </c>
      <c r="K1357" s="1" t="s">
        <v>36</v>
      </c>
      <c r="L1357" s="1" t="s">
        <v>35</v>
      </c>
      <c r="M1357" s="1" t="s">
        <v>34</v>
      </c>
      <c r="N1357" s="9">
        <v>2016</v>
      </c>
      <c r="O1357" s="1" t="s">
        <v>4</v>
      </c>
      <c r="P1357" s="8">
        <v>2016</v>
      </c>
      <c r="Q1357" s="8">
        <v>0</v>
      </c>
      <c r="R1357" s="1" t="s">
        <v>144</v>
      </c>
      <c r="S1357" s="7">
        <v>344.51</v>
      </c>
    </row>
    <row r="1358" spans="1:19" x14ac:dyDescent="0.2">
      <c r="A1358" s="1" t="s">
        <v>934</v>
      </c>
      <c r="B1358" s="1" t="s">
        <v>15</v>
      </c>
      <c r="C1358" s="10">
        <v>45369</v>
      </c>
      <c r="D1358" s="1" t="s">
        <v>53</v>
      </c>
      <c r="E1358" s="1" t="s">
        <v>52</v>
      </c>
      <c r="F1358" s="1" t="s">
        <v>917</v>
      </c>
      <c r="G1358" s="1" t="s">
        <v>39</v>
      </c>
      <c r="H1358" s="1" t="s">
        <v>38</v>
      </c>
      <c r="I1358" s="1" t="s">
        <v>50</v>
      </c>
      <c r="J1358" s="1" t="s">
        <v>17</v>
      </c>
      <c r="K1358" s="1" t="s">
        <v>49</v>
      </c>
      <c r="L1358" s="1" t="s">
        <v>57</v>
      </c>
      <c r="M1358" s="1" t="s">
        <v>56</v>
      </c>
      <c r="N1358" s="9">
        <v>2160</v>
      </c>
      <c r="O1358" s="1" t="s">
        <v>4</v>
      </c>
      <c r="P1358" s="8">
        <v>1620</v>
      </c>
      <c r="Q1358" s="8">
        <v>540</v>
      </c>
      <c r="R1358" s="1" t="s">
        <v>46</v>
      </c>
      <c r="S1358" s="7">
        <v>462.02</v>
      </c>
    </row>
    <row r="1359" spans="1:19" x14ac:dyDescent="0.2">
      <c r="A1359" s="1" t="s">
        <v>934</v>
      </c>
      <c r="B1359" s="1" t="s">
        <v>15</v>
      </c>
      <c r="C1359" s="10">
        <v>45369</v>
      </c>
      <c r="D1359" s="1" t="s">
        <v>53</v>
      </c>
      <c r="E1359" s="1" t="s">
        <v>52</v>
      </c>
      <c r="F1359" s="1" t="s">
        <v>917</v>
      </c>
      <c r="G1359" s="1" t="s">
        <v>39</v>
      </c>
      <c r="H1359" s="1" t="s">
        <v>38</v>
      </c>
      <c r="I1359" s="1" t="s">
        <v>50</v>
      </c>
      <c r="J1359" s="1" t="s">
        <v>17</v>
      </c>
      <c r="K1359" s="1" t="s">
        <v>49</v>
      </c>
      <c r="L1359" s="1" t="s">
        <v>90</v>
      </c>
      <c r="M1359" s="1" t="s">
        <v>89</v>
      </c>
      <c r="N1359" s="9">
        <v>2160</v>
      </c>
      <c r="O1359" s="1" t="s">
        <v>4</v>
      </c>
      <c r="P1359" s="8">
        <v>2160</v>
      </c>
      <c r="Q1359" s="8">
        <v>0</v>
      </c>
      <c r="R1359" s="1" t="s">
        <v>46</v>
      </c>
      <c r="S1359" s="7">
        <v>622.87</v>
      </c>
    </row>
    <row r="1360" spans="1:19" x14ac:dyDescent="0.2">
      <c r="A1360" s="1" t="s">
        <v>933</v>
      </c>
      <c r="B1360" s="1" t="s">
        <v>15</v>
      </c>
      <c r="C1360" s="10">
        <v>45369</v>
      </c>
      <c r="D1360" s="1" t="s">
        <v>932</v>
      </c>
      <c r="E1360" s="1" t="s">
        <v>931</v>
      </c>
      <c r="F1360" s="1" t="s">
        <v>917</v>
      </c>
      <c r="G1360" s="1" t="s">
        <v>39</v>
      </c>
      <c r="H1360" s="1" t="s">
        <v>38</v>
      </c>
      <c r="I1360" s="1" t="s">
        <v>50</v>
      </c>
      <c r="J1360" s="1" t="s">
        <v>17</v>
      </c>
      <c r="K1360" s="1" t="s">
        <v>49</v>
      </c>
      <c r="L1360" s="1" t="s">
        <v>48</v>
      </c>
      <c r="M1360" s="1" t="s">
        <v>47</v>
      </c>
      <c r="N1360" s="9">
        <v>864</v>
      </c>
      <c r="O1360" s="1" t="s">
        <v>4</v>
      </c>
      <c r="P1360" s="8">
        <v>864</v>
      </c>
      <c r="Q1360" s="8">
        <v>0</v>
      </c>
      <c r="R1360" s="1" t="s">
        <v>46</v>
      </c>
      <c r="S1360" s="7">
        <v>374.25</v>
      </c>
    </row>
    <row r="1361" spans="1:19" x14ac:dyDescent="0.2">
      <c r="A1361" s="1" t="s">
        <v>933</v>
      </c>
      <c r="B1361" s="1" t="s">
        <v>15</v>
      </c>
      <c r="C1361" s="10">
        <v>45369</v>
      </c>
      <c r="D1361" s="1" t="s">
        <v>932</v>
      </c>
      <c r="E1361" s="1" t="s">
        <v>931</v>
      </c>
      <c r="F1361" s="1" t="s">
        <v>917</v>
      </c>
      <c r="G1361" s="1" t="s">
        <v>39</v>
      </c>
      <c r="H1361" s="1" t="s">
        <v>38</v>
      </c>
      <c r="I1361" s="1" t="s">
        <v>50</v>
      </c>
      <c r="J1361" s="1" t="s">
        <v>17</v>
      </c>
      <c r="K1361" s="1" t="s">
        <v>49</v>
      </c>
      <c r="L1361" s="1" t="s">
        <v>133</v>
      </c>
      <c r="M1361" s="1" t="s">
        <v>132</v>
      </c>
      <c r="N1361" s="9">
        <v>576</v>
      </c>
      <c r="O1361" s="1" t="s">
        <v>4</v>
      </c>
      <c r="P1361" s="8">
        <v>576</v>
      </c>
      <c r="Q1361" s="8">
        <v>0</v>
      </c>
      <c r="R1361" s="1" t="s">
        <v>46</v>
      </c>
      <c r="S1361" s="7">
        <v>331.21</v>
      </c>
    </row>
    <row r="1362" spans="1:19" x14ac:dyDescent="0.2">
      <c r="A1362" s="1" t="s">
        <v>933</v>
      </c>
      <c r="B1362" s="1" t="s">
        <v>15</v>
      </c>
      <c r="C1362" s="10">
        <v>45369</v>
      </c>
      <c r="D1362" s="1" t="s">
        <v>932</v>
      </c>
      <c r="E1362" s="1" t="s">
        <v>931</v>
      </c>
      <c r="F1362" s="1" t="s">
        <v>917</v>
      </c>
      <c r="G1362" s="1" t="s">
        <v>39</v>
      </c>
      <c r="H1362" s="1" t="s">
        <v>38</v>
      </c>
      <c r="I1362" s="1" t="s">
        <v>50</v>
      </c>
      <c r="J1362" s="1" t="s">
        <v>17</v>
      </c>
      <c r="K1362" s="1" t="s">
        <v>49</v>
      </c>
      <c r="L1362" s="1" t="s">
        <v>57</v>
      </c>
      <c r="M1362" s="1" t="s">
        <v>56</v>
      </c>
      <c r="N1362" s="9">
        <v>360</v>
      </c>
      <c r="O1362" s="1" t="s">
        <v>4</v>
      </c>
      <c r="P1362" s="8">
        <v>360</v>
      </c>
      <c r="Q1362" s="8">
        <v>0</v>
      </c>
      <c r="R1362" s="1" t="s">
        <v>46</v>
      </c>
      <c r="S1362" s="7">
        <v>506.88</v>
      </c>
    </row>
    <row r="1363" spans="1:19" x14ac:dyDescent="0.2">
      <c r="A1363" s="1" t="s">
        <v>930</v>
      </c>
      <c r="B1363" s="1" t="s">
        <v>42</v>
      </c>
      <c r="C1363" s="10">
        <v>45369</v>
      </c>
      <c r="D1363" s="1" t="s">
        <v>95</v>
      </c>
      <c r="E1363" s="1" t="s">
        <v>94</v>
      </c>
      <c r="F1363" s="1" t="s">
        <v>917</v>
      </c>
      <c r="G1363" s="1" t="s">
        <v>39</v>
      </c>
      <c r="H1363" s="1" t="s">
        <v>38</v>
      </c>
      <c r="I1363" s="1" t="s">
        <v>0</v>
      </c>
      <c r="J1363" s="1" t="s">
        <v>17</v>
      </c>
      <c r="K1363" s="1" t="s">
        <v>49</v>
      </c>
      <c r="L1363" s="1" t="s">
        <v>57</v>
      </c>
      <c r="M1363" s="1" t="s">
        <v>56</v>
      </c>
      <c r="N1363" s="9">
        <v>2160</v>
      </c>
      <c r="O1363" s="1" t="s">
        <v>4</v>
      </c>
      <c r="P1363" s="8">
        <v>2160</v>
      </c>
      <c r="Q1363" s="8">
        <v>0</v>
      </c>
      <c r="R1363" s="1" t="s">
        <v>93</v>
      </c>
      <c r="S1363" s="7">
        <v>228.46</v>
      </c>
    </row>
    <row r="1364" spans="1:19" x14ac:dyDescent="0.2">
      <c r="A1364" s="1" t="s">
        <v>930</v>
      </c>
      <c r="B1364" s="1" t="s">
        <v>42</v>
      </c>
      <c r="C1364" s="10">
        <v>45369</v>
      </c>
      <c r="D1364" s="1" t="s">
        <v>95</v>
      </c>
      <c r="E1364" s="1" t="s">
        <v>94</v>
      </c>
      <c r="F1364" s="1" t="s">
        <v>917</v>
      </c>
      <c r="G1364" s="1" t="s">
        <v>39</v>
      </c>
      <c r="H1364" s="1" t="s">
        <v>38</v>
      </c>
      <c r="I1364" s="1" t="s">
        <v>0</v>
      </c>
      <c r="J1364" s="1" t="s">
        <v>17</v>
      </c>
      <c r="K1364" s="1" t="s">
        <v>49</v>
      </c>
      <c r="L1364" s="1" t="s">
        <v>48</v>
      </c>
      <c r="M1364" s="1" t="s">
        <v>47</v>
      </c>
      <c r="N1364" s="9">
        <v>3168</v>
      </c>
      <c r="O1364" s="1" t="s">
        <v>4</v>
      </c>
      <c r="P1364" s="8">
        <v>3168</v>
      </c>
      <c r="Q1364" s="8">
        <v>0</v>
      </c>
      <c r="R1364" s="1" t="s">
        <v>93</v>
      </c>
      <c r="S1364" s="7">
        <v>168.67</v>
      </c>
    </row>
    <row r="1365" spans="1:19" x14ac:dyDescent="0.2">
      <c r="A1365" s="1" t="s">
        <v>929</v>
      </c>
      <c r="B1365" s="1" t="s">
        <v>42</v>
      </c>
      <c r="C1365" s="10">
        <v>45369</v>
      </c>
      <c r="D1365" s="1" t="s">
        <v>258</v>
      </c>
      <c r="E1365" s="1" t="s">
        <v>257</v>
      </c>
      <c r="F1365" s="1" t="s">
        <v>917</v>
      </c>
      <c r="G1365" s="1" t="s">
        <v>39</v>
      </c>
      <c r="H1365" s="1" t="s">
        <v>38</v>
      </c>
      <c r="I1365" s="1" t="s">
        <v>0</v>
      </c>
      <c r="J1365" s="1" t="s">
        <v>17</v>
      </c>
      <c r="K1365" s="1" t="s">
        <v>49</v>
      </c>
      <c r="L1365" s="1" t="s">
        <v>55</v>
      </c>
      <c r="M1365" s="1" t="s">
        <v>54</v>
      </c>
      <c r="N1365" s="9">
        <v>3960</v>
      </c>
      <c r="O1365" s="1" t="s">
        <v>4</v>
      </c>
      <c r="P1365" s="8">
        <v>2772</v>
      </c>
      <c r="Q1365" s="8">
        <v>1188</v>
      </c>
      <c r="R1365" s="1" t="s">
        <v>93</v>
      </c>
      <c r="S1365" s="7">
        <v>220.78</v>
      </c>
    </row>
    <row r="1366" spans="1:19" x14ac:dyDescent="0.2">
      <c r="A1366" s="1" t="s">
        <v>929</v>
      </c>
      <c r="B1366" s="1" t="s">
        <v>42</v>
      </c>
      <c r="C1366" s="10">
        <v>45369</v>
      </c>
      <c r="D1366" s="1" t="s">
        <v>258</v>
      </c>
      <c r="E1366" s="1" t="s">
        <v>257</v>
      </c>
      <c r="F1366" s="1" t="s">
        <v>917</v>
      </c>
      <c r="G1366" s="1" t="s">
        <v>39</v>
      </c>
      <c r="H1366" s="1" t="s">
        <v>38</v>
      </c>
      <c r="I1366" s="1" t="s">
        <v>0</v>
      </c>
      <c r="J1366" s="1" t="s">
        <v>17</v>
      </c>
      <c r="K1366" s="1" t="s">
        <v>49</v>
      </c>
      <c r="L1366" s="1" t="s">
        <v>48</v>
      </c>
      <c r="M1366" s="1" t="s">
        <v>47</v>
      </c>
      <c r="N1366" s="9">
        <v>4320</v>
      </c>
      <c r="O1366" s="1" t="s">
        <v>4</v>
      </c>
      <c r="P1366" s="8">
        <v>4320</v>
      </c>
      <c r="Q1366" s="8">
        <v>0</v>
      </c>
      <c r="R1366" s="1" t="s">
        <v>93</v>
      </c>
      <c r="S1366" s="7">
        <v>281.49</v>
      </c>
    </row>
    <row r="1367" spans="1:19" x14ac:dyDescent="0.2">
      <c r="A1367" s="1" t="s">
        <v>928</v>
      </c>
      <c r="B1367" s="1" t="s">
        <v>15</v>
      </c>
      <c r="C1367" s="10">
        <v>45369</v>
      </c>
      <c r="D1367" s="1" t="s">
        <v>139</v>
      </c>
      <c r="E1367" s="1" t="s">
        <v>138</v>
      </c>
      <c r="F1367" s="1" t="s">
        <v>842</v>
      </c>
      <c r="G1367" s="1" t="s">
        <v>12</v>
      </c>
      <c r="H1367" s="1" t="s">
        <v>11</v>
      </c>
      <c r="I1367" s="1" t="s">
        <v>50</v>
      </c>
      <c r="J1367" s="1" t="s">
        <v>17</v>
      </c>
      <c r="K1367" s="1" t="s">
        <v>16</v>
      </c>
      <c r="L1367" s="1" t="s">
        <v>219</v>
      </c>
      <c r="M1367" s="1" t="s">
        <v>218</v>
      </c>
      <c r="N1367" s="9">
        <v>270</v>
      </c>
      <c r="O1367" s="1" t="s">
        <v>2</v>
      </c>
      <c r="P1367" s="8">
        <v>270</v>
      </c>
      <c r="Q1367" s="8">
        <v>0</v>
      </c>
      <c r="R1367" s="1" t="s">
        <v>43</v>
      </c>
      <c r="S1367" s="7">
        <v>7913.72</v>
      </c>
    </row>
    <row r="1368" spans="1:19" x14ac:dyDescent="0.2">
      <c r="A1368" s="1" t="s">
        <v>927</v>
      </c>
      <c r="B1368" s="1" t="s">
        <v>15</v>
      </c>
      <c r="C1368" s="10">
        <v>45369</v>
      </c>
      <c r="D1368" s="1" t="s">
        <v>926</v>
      </c>
      <c r="E1368" s="1" t="s">
        <v>925</v>
      </c>
      <c r="F1368" s="1" t="s">
        <v>768</v>
      </c>
      <c r="G1368" s="1" t="s">
        <v>39</v>
      </c>
      <c r="H1368" s="1" t="s">
        <v>38</v>
      </c>
      <c r="I1368" s="1" t="s">
        <v>50</v>
      </c>
      <c r="J1368" s="1" t="s">
        <v>37</v>
      </c>
      <c r="K1368" s="1" t="s">
        <v>36</v>
      </c>
      <c r="L1368" s="1" t="s">
        <v>35</v>
      </c>
      <c r="M1368" s="1" t="s">
        <v>34</v>
      </c>
      <c r="N1368" s="9">
        <v>2880</v>
      </c>
      <c r="O1368" s="1" t="s">
        <v>4</v>
      </c>
      <c r="P1368" s="8">
        <v>2880</v>
      </c>
      <c r="Q1368" s="8">
        <v>0</v>
      </c>
      <c r="R1368" s="1" t="s">
        <v>144</v>
      </c>
      <c r="S1368" s="7">
        <v>350.95</v>
      </c>
    </row>
    <row r="1369" spans="1:19" x14ac:dyDescent="0.2">
      <c r="A1369" s="1" t="s">
        <v>927</v>
      </c>
      <c r="B1369" s="1" t="s">
        <v>15</v>
      </c>
      <c r="C1369" s="10">
        <v>45369</v>
      </c>
      <c r="D1369" s="1" t="s">
        <v>926</v>
      </c>
      <c r="E1369" s="1" t="s">
        <v>925</v>
      </c>
      <c r="F1369" s="1" t="s">
        <v>768</v>
      </c>
      <c r="G1369" s="1" t="s">
        <v>39</v>
      </c>
      <c r="H1369" s="1" t="s">
        <v>38</v>
      </c>
      <c r="I1369" s="1" t="s">
        <v>50</v>
      </c>
      <c r="J1369" s="1" t="s">
        <v>37</v>
      </c>
      <c r="K1369" s="1" t="s">
        <v>36</v>
      </c>
      <c r="L1369" s="1" t="s">
        <v>86</v>
      </c>
      <c r="M1369" s="1" t="s">
        <v>85</v>
      </c>
      <c r="N1369" s="9">
        <v>2772</v>
      </c>
      <c r="O1369" s="1" t="s">
        <v>4</v>
      </c>
      <c r="P1369" s="8">
        <v>2772</v>
      </c>
      <c r="Q1369" s="8">
        <v>0</v>
      </c>
      <c r="R1369" s="1" t="s">
        <v>144</v>
      </c>
      <c r="S1369" s="7">
        <v>293.63</v>
      </c>
    </row>
    <row r="1370" spans="1:19" x14ac:dyDescent="0.2">
      <c r="A1370" s="1" t="s">
        <v>927</v>
      </c>
      <c r="B1370" s="1" t="s">
        <v>15</v>
      </c>
      <c r="C1370" s="10">
        <v>45369</v>
      </c>
      <c r="D1370" s="1" t="s">
        <v>926</v>
      </c>
      <c r="E1370" s="1" t="s">
        <v>925</v>
      </c>
      <c r="F1370" s="1" t="s">
        <v>768</v>
      </c>
      <c r="G1370" s="1" t="s">
        <v>39</v>
      </c>
      <c r="H1370" s="1" t="s">
        <v>38</v>
      </c>
      <c r="I1370" s="1" t="s">
        <v>50</v>
      </c>
      <c r="J1370" s="1" t="s">
        <v>37</v>
      </c>
      <c r="K1370" s="1" t="s">
        <v>36</v>
      </c>
      <c r="L1370" s="1" t="s">
        <v>75</v>
      </c>
      <c r="M1370" s="1" t="s">
        <v>74</v>
      </c>
      <c r="N1370" s="9">
        <v>540</v>
      </c>
      <c r="O1370" s="1" t="s">
        <v>4</v>
      </c>
      <c r="P1370" s="8">
        <v>540</v>
      </c>
      <c r="Q1370" s="8">
        <v>0</v>
      </c>
      <c r="R1370" s="1" t="s">
        <v>144</v>
      </c>
      <c r="S1370" s="7">
        <v>677.53</v>
      </c>
    </row>
    <row r="1371" spans="1:19" x14ac:dyDescent="0.2">
      <c r="A1371" s="1" t="s">
        <v>927</v>
      </c>
      <c r="B1371" s="1" t="s">
        <v>15</v>
      </c>
      <c r="C1371" s="10">
        <v>45369</v>
      </c>
      <c r="D1371" s="1" t="s">
        <v>926</v>
      </c>
      <c r="E1371" s="1" t="s">
        <v>925</v>
      </c>
      <c r="F1371" s="1" t="s">
        <v>768</v>
      </c>
      <c r="G1371" s="1" t="s">
        <v>39</v>
      </c>
      <c r="H1371" s="1" t="s">
        <v>38</v>
      </c>
      <c r="I1371" s="1" t="s">
        <v>50</v>
      </c>
      <c r="J1371" s="1" t="s">
        <v>37</v>
      </c>
      <c r="K1371" s="1" t="s">
        <v>36</v>
      </c>
      <c r="L1371" s="1" t="s">
        <v>77</v>
      </c>
      <c r="M1371" s="1" t="s">
        <v>76</v>
      </c>
      <c r="N1371" s="9">
        <v>504</v>
      </c>
      <c r="O1371" s="1" t="s">
        <v>4</v>
      </c>
      <c r="P1371" s="8">
        <v>504</v>
      </c>
      <c r="Q1371" s="8">
        <v>0</v>
      </c>
      <c r="R1371" s="1" t="s">
        <v>144</v>
      </c>
      <c r="S1371" s="7">
        <v>554.17999999999995</v>
      </c>
    </row>
    <row r="1372" spans="1:19" x14ac:dyDescent="0.2">
      <c r="A1372" s="1" t="s">
        <v>924</v>
      </c>
      <c r="B1372" s="1" t="s">
        <v>42</v>
      </c>
      <c r="C1372" s="10">
        <v>45369</v>
      </c>
      <c r="D1372" s="1" t="s">
        <v>101</v>
      </c>
      <c r="E1372" s="1" t="s">
        <v>100</v>
      </c>
      <c r="F1372" s="1" t="s">
        <v>917</v>
      </c>
      <c r="G1372" s="1" t="s">
        <v>39</v>
      </c>
      <c r="H1372" s="1" t="s">
        <v>38</v>
      </c>
      <c r="I1372" s="1" t="s">
        <v>0</v>
      </c>
      <c r="J1372" s="1" t="s">
        <v>17</v>
      </c>
      <c r="K1372" s="1" t="s">
        <v>49</v>
      </c>
      <c r="L1372" s="1" t="s">
        <v>48</v>
      </c>
      <c r="M1372" s="1" t="s">
        <v>47</v>
      </c>
      <c r="N1372" s="9">
        <v>3456</v>
      </c>
      <c r="O1372" s="1" t="s">
        <v>4</v>
      </c>
      <c r="P1372" s="8">
        <v>3168</v>
      </c>
      <c r="Q1372" s="8">
        <v>288</v>
      </c>
      <c r="R1372" s="1" t="s">
        <v>93</v>
      </c>
      <c r="S1372" s="7">
        <v>319.60000000000002</v>
      </c>
    </row>
    <row r="1373" spans="1:19" x14ac:dyDescent="0.2">
      <c r="A1373" s="1" t="s">
        <v>924</v>
      </c>
      <c r="B1373" s="1" t="s">
        <v>42</v>
      </c>
      <c r="C1373" s="10">
        <v>45369</v>
      </c>
      <c r="D1373" s="1" t="s">
        <v>101</v>
      </c>
      <c r="E1373" s="1" t="s">
        <v>100</v>
      </c>
      <c r="F1373" s="1" t="s">
        <v>917</v>
      </c>
      <c r="G1373" s="1" t="s">
        <v>39</v>
      </c>
      <c r="H1373" s="1" t="s">
        <v>38</v>
      </c>
      <c r="I1373" s="1" t="s">
        <v>0</v>
      </c>
      <c r="J1373" s="1" t="s">
        <v>17</v>
      </c>
      <c r="K1373" s="1" t="s">
        <v>49</v>
      </c>
      <c r="L1373" s="1" t="s">
        <v>57</v>
      </c>
      <c r="M1373" s="1" t="s">
        <v>56</v>
      </c>
      <c r="N1373" s="9">
        <v>2160</v>
      </c>
      <c r="O1373" s="1" t="s">
        <v>4</v>
      </c>
      <c r="P1373" s="8">
        <v>1980</v>
      </c>
      <c r="Q1373" s="8">
        <v>180</v>
      </c>
      <c r="R1373" s="1" t="s">
        <v>93</v>
      </c>
      <c r="S1373" s="7">
        <v>432.87</v>
      </c>
    </row>
    <row r="1374" spans="1:19" x14ac:dyDescent="0.2">
      <c r="A1374" s="1" t="s">
        <v>923</v>
      </c>
      <c r="B1374" s="1" t="s">
        <v>42</v>
      </c>
      <c r="C1374" s="10">
        <v>45369</v>
      </c>
      <c r="D1374" s="1" t="s">
        <v>756</v>
      </c>
      <c r="E1374" s="1" t="s">
        <v>755</v>
      </c>
      <c r="F1374" s="1" t="s">
        <v>917</v>
      </c>
      <c r="G1374" s="1" t="s">
        <v>39</v>
      </c>
      <c r="H1374" s="1" t="s">
        <v>38</v>
      </c>
      <c r="I1374" s="1" t="s">
        <v>0</v>
      </c>
      <c r="J1374" s="1" t="s">
        <v>17</v>
      </c>
      <c r="K1374" s="1" t="s">
        <v>49</v>
      </c>
      <c r="L1374" s="1" t="s">
        <v>57</v>
      </c>
      <c r="M1374" s="1" t="s">
        <v>56</v>
      </c>
      <c r="N1374" s="9">
        <v>4320</v>
      </c>
      <c r="O1374" s="1" t="s">
        <v>4</v>
      </c>
      <c r="P1374" s="8">
        <v>4320</v>
      </c>
      <c r="Q1374" s="8">
        <v>0</v>
      </c>
      <c r="R1374" s="1" t="s">
        <v>93</v>
      </c>
      <c r="S1374" s="7">
        <v>381.64</v>
      </c>
    </row>
    <row r="1375" spans="1:19" x14ac:dyDescent="0.2">
      <c r="A1375" s="1" t="s">
        <v>922</v>
      </c>
      <c r="B1375" s="1" t="s">
        <v>42</v>
      </c>
      <c r="C1375" s="10">
        <v>45369</v>
      </c>
      <c r="D1375" s="1" t="s">
        <v>255</v>
      </c>
      <c r="E1375" s="1" t="s">
        <v>254</v>
      </c>
      <c r="F1375" s="1" t="s">
        <v>917</v>
      </c>
      <c r="G1375" s="1" t="s">
        <v>39</v>
      </c>
      <c r="H1375" s="1" t="s">
        <v>38</v>
      </c>
      <c r="I1375" s="1" t="s">
        <v>0</v>
      </c>
      <c r="J1375" s="1" t="s">
        <v>17</v>
      </c>
      <c r="K1375" s="1" t="s">
        <v>49</v>
      </c>
      <c r="L1375" s="1" t="s">
        <v>55</v>
      </c>
      <c r="M1375" s="1" t="s">
        <v>54</v>
      </c>
      <c r="N1375" s="9">
        <v>11088</v>
      </c>
      <c r="O1375" s="1" t="s">
        <v>4</v>
      </c>
      <c r="P1375" s="8">
        <v>9108</v>
      </c>
      <c r="Q1375" s="8">
        <v>1980</v>
      </c>
      <c r="R1375" s="1" t="s">
        <v>93</v>
      </c>
      <c r="S1375" s="7">
        <v>106.28</v>
      </c>
    </row>
    <row r="1376" spans="1:19" x14ac:dyDescent="0.2">
      <c r="A1376" s="1" t="s">
        <v>921</v>
      </c>
      <c r="B1376" s="1" t="s">
        <v>42</v>
      </c>
      <c r="C1376" s="10">
        <v>45369</v>
      </c>
      <c r="D1376" s="1" t="s">
        <v>95</v>
      </c>
      <c r="E1376" s="1" t="s">
        <v>94</v>
      </c>
      <c r="F1376" s="1" t="s">
        <v>917</v>
      </c>
      <c r="G1376" s="1" t="s">
        <v>39</v>
      </c>
      <c r="H1376" s="1" t="s">
        <v>38</v>
      </c>
      <c r="I1376" s="1" t="s">
        <v>0</v>
      </c>
      <c r="J1376" s="1" t="s">
        <v>17</v>
      </c>
      <c r="K1376" s="1" t="s">
        <v>49</v>
      </c>
      <c r="L1376" s="1" t="s">
        <v>57</v>
      </c>
      <c r="M1376" s="1" t="s">
        <v>56</v>
      </c>
      <c r="N1376" s="9">
        <v>4500</v>
      </c>
      <c r="O1376" s="1" t="s">
        <v>4</v>
      </c>
      <c r="P1376" s="8">
        <v>4500</v>
      </c>
      <c r="Q1376" s="8">
        <v>0</v>
      </c>
      <c r="R1376" s="1" t="s">
        <v>93</v>
      </c>
      <c r="S1376" s="7">
        <v>228.46</v>
      </c>
    </row>
    <row r="1377" spans="1:19" x14ac:dyDescent="0.2">
      <c r="A1377" s="1" t="s">
        <v>920</v>
      </c>
      <c r="B1377" s="1" t="s">
        <v>42</v>
      </c>
      <c r="C1377" s="10">
        <v>45369</v>
      </c>
      <c r="D1377" s="1" t="s">
        <v>540</v>
      </c>
      <c r="E1377" s="1" t="s">
        <v>539</v>
      </c>
      <c r="F1377" s="1" t="s">
        <v>859</v>
      </c>
      <c r="G1377" s="1" t="s">
        <v>39</v>
      </c>
      <c r="H1377" s="1" t="s">
        <v>38</v>
      </c>
      <c r="I1377" s="1" t="s">
        <v>0</v>
      </c>
      <c r="J1377" s="1" t="s">
        <v>37</v>
      </c>
      <c r="K1377" s="1" t="s">
        <v>36</v>
      </c>
      <c r="L1377" s="1" t="s">
        <v>35</v>
      </c>
      <c r="M1377" s="1" t="s">
        <v>34</v>
      </c>
      <c r="N1377" s="9">
        <v>6336</v>
      </c>
      <c r="O1377" s="1" t="s">
        <v>4</v>
      </c>
      <c r="P1377" s="8">
        <v>6336</v>
      </c>
      <c r="Q1377" s="8">
        <v>0</v>
      </c>
      <c r="R1377" s="1" t="s">
        <v>125</v>
      </c>
      <c r="S1377" s="7">
        <v>222.7</v>
      </c>
    </row>
    <row r="1378" spans="1:19" x14ac:dyDescent="0.2">
      <c r="A1378" s="1" t="s">
        <v>919</v>
      </c>
      <c r="B1378" s="1" t="s">
        <v>42</v>
      </c>
      <c r="C1378" s="10">
        <v>45369</v>
      </c>
      <c r="D1378" s="1" t="s">
        <v>95</v>
      </c>
      <c r="E1378" s="1" t="s">
        <v>94</v>
      </c>
      <c r="F1378" s="1" t="s">
        <v>917</v>
      </c>
      <c r="G1378" s="1" t="s">
        <v>39</v>
      </c>
      <c r="H1378" s="1" t="s">
        <v>38</v>
      </c>
      <c r="I1378" s="1" t="s">
        <v>0</v>
      </c>
      <c r="J1378" s="1" t="s">
        <v>17</v>
      </c>
      <c r="K1378" s="1" t="s">
        <v>49</v>
      </c>
      <c r="L1378" s="1" t="s">
        <v>55</v>
      </c>
      <c r="M1378" s="1" t="s">
        <v>54</v>
      </c>
      <c r="N1378" s="9">
        <v>1980</v>
      </c>
      <c r="O1378" s="1" t="s">
        <v>4</v>
      </c>
      <c r="P1378" s="8">
        <v>0</v>
      </c>
      <c r="Q1378" s="8">
        <v>1980</v>
      </c>
      <c r="R1378" s="1" t="s">
        <v>93</v>
      </c>
      <c r="S1378" s="7">
        <v>132.29</v>
      </c>
    </row>
    <row r="1379" spans="1:19" x14ac:dyDescent="0.2">
      <c r="A1379" s="1" t="s">
        <v>919</v>
      </c>
      <c r="B1379" s="1" t="s">
        <v>42</v>
      </c>
      <c r="C1379" s="10">
        <v>45369</v>
      </c>
      <c r="D1379" s="1" t="s">
        <v>95</v>
      </c>
      <c r="E1379" s="1" t="s">
        <v>94</v>
      </c>
      <c r="F1379" s="1" t="s">
        <v>917</v>
      </c>
      <c r="G1379" s="1" t="s">
        <v>39</v>
      </c>
      <c r="H1379" s="1" t="s">
        <v>38</v>
      </c>
      <c r="I1379" s="1" t="s">
        <v>0</v>
      </c>
      <c r="J1379" s="1" t="s">
        <v>17</v>
      </c>
      <c r="K1379" s="1" t="s">
        <v>49</v>
      </c>
      <c r="L1379" s="1" t="s">
        <v>57</v>
      </c>
      <c r="M1379" s="1" t="s">
        <v>56</v>
      </c>
      <c r="N1379" s="9">
        <v>3780</v>
      </c>
      <c r="O1379" s="1" t="s">
        <v>4</v>
      </c>
      <c r="P1379" s="8">
        <v>0</v>
      </c>
      <c r="Q1379" s="8">
        <v>3780</v>
      </c>
      <c r="R1379" s="1" t="s">
        <v>93</v>
      </c>
      <c r="S1379" s="7">
        <v>228.46</v>
      </c>
    </row>
    <row r="1380" spans="1:19" x14ac:dyDescent="0.2">
      <c r="A1380" s="1" t="s">
        <v>918</v>
      </c>
      <c r="B1380" s="1" t="s">
        <v>42</v>
      </c>
      <c r="C1380" s="10">
        <v>45369</v>
      </c>
      <c r="D1380" s="1" t="s">
        <v>263</v>
      </c>
      <c r="E1380" s="1" t="s">
        <v>262</v>
      </c>
      <c r="F1380" s="1" t="s">
        <v>917</v>
      </c>
      <c r="G1380" s="1" t="s">
        <v>39</v>
      </c>
      <c r="H1380" s="1" t="s">
        <v>38</v>
      </c>
      <c r="I1380" s="1" t="s">
        <v>0</v>
      </c>
      <c r="J1380" s="1" t="s">
        <v>17</v>
      </c>
      <c r="K1380" s="1" t="s">
        <v>49</v>
      </c>
      <c r="L1380" s="1" t="s">
        <v>48</v>
      </c>
      <c r="M1380" s="1" t="s">
        <v>47</v>
      </c>
      <c r="N1380" s="9">
        <v>4032</v>
      </c>
      <c r="O1380" s="1" t="s">
        <v>4</v>
      </c>
      <c r="P1380" s="8">
        <v>3456</v>
      </c>
      <c r="Q1380" s="8">
        <v>576</v>
      </c>
      <c r="R1380" s="1" t="s">
        <v>93</v>
      </c>
      <c r="S1380" s="7">
        <v>129.02000000000001</v>
      </c>
    </row>
    <row r="1381" spans="1:19" x14ac:dyDescent="0.2">
      <c r="A1381" s="1" t="s">
        <v>918</v>
      </c>
      <c r="B1381" s="1" t="s">
        <v>42</v>
      </c>
      <c r="C1381" s="10">
        <v>45369</v>
      </c>
      <c r="D1381" s="1" t="s">
        <v>263</v>
      </c>
      <c r="E1381" s="1" t="s">
        <v>262</v>
      </c>
      <c r="F1381" s="1" t="s">
        <v>917</v>
      </c>
      <c r="G1381" s="1" t="s">
        <v>39</v>
      </c>
      <c r="H1381" s="1" t="s">
        <v>38</v>
      </c>
      <c r="I1381" s="1" t="s">
        <v>0</v>
      </c>
      <c r="J1381" s="1" t="s">
        <v>17</v>
      </c>
      <c r="K1381" s="1" t="s">
        <v>49</v>
      </c>
      <c r="L1381" s="1" t="s">
        <v>57</v>
      </c>
      <c r="M1381" s="1" t="s">
        <v>56</v>
      </c>
      <c r="N1381" s="9">
        <v>2520</v>
      </c>
      <c r="O1381" s="1" t="s">
        <v>4</v>
      </c>
      <c r="P1381" s="8">
        <v>2340</v>
      </c>
      <c r="Q1381" s="8">
        <v>180</v>
      </c>
      <c r="R1381" s="1" t="s">
        <v>93</v>
      </c>
      <c r="S1381" s="7">
        <v>174.77</v>
      </c>
    </row>
    <row r="1382" spans="1:19" x14ac:dyDescent="0.2">
      <c r="A1382" s="1" t="s">
        <v>916</v>
      </c>
      <c r="B1382" s="1" t="s">
        <v>15</v>
      </c>
      <c r="C1382" s="10">
        <v>45369</v>
      </c>
      <c r="D1382" s="1" t="s">
        <v>95</v>
      </c>
      <c r="E1382" s="1" t="s">
        <v>94</v>
      </c>
      <c r="F1382" s="1" t="s">
        <v>863</v>
      </c>
      <c r="G1382" s="1" t="s">
        <v>12</v>
      </c>
      <c r="H1382" s="1" t="s">
        <v>11</v>
      </c>
      <c r="I1382" s="1" t="s">
        <v>50</v>
      </c>
      <c r="J1382" s="1" t="s">
        <v>17</v>
      </c>
      <c r="K1382" s="1" t="s">
        <v>16</v>
      </c>
      <c r="L1382" s="1" t="s">
        <v>312</v>
      </c>
      <c r="M1382" s="1" t="s">
        <v>311</v>
      </c>
      <c r="N1382" s="9">
        <v>1026</v>
      </c>
      <c r="O1382" s="1" t="s">
        <v>2</v>
      </c>
      <c r="P1382" s="8">
        <v>0</v>
      </c>
      <c r="Q1382" s="8">
        <v>1026</v>
      </c>
      <c r="R1382" s="1" t="s">
        <v>93</v>
      </c>
      <c r="S1382" s="7">
        <v>18301.02</v>
      </c>
    </row>
    <row r="1383" spans="1:19" x14ac:dyDescent="0.2">
      <c r="A1383" s="1" t="s">
        <v>915</v>
      </c>
      <c r="B1383" s="1" t="s">
        <v>15</v>
      </c>
      <c r="C1383" s="10">
        <v>45369</v>
      </c>
      <c r="D1383" s="1" t="s">
        <v>574</v>
      </c>
      <c r="E1383" s="1" t="s">
        <v>573</v>
      </c>
      <c r="F1383" s="1" t="s">
        <v>913</v>
      </c>
      <c r="G1383" s="1" t="s">
        <v>39</v>
      </c>
      <c r="H1383" s="1" t="s">
        <v>38</v>
      </c>
      <c r="I1383" s="1" t="s">
        <v>50</v>
      </c>
      <c r="J1383" s="1" t="s">
        <v>17</v>
      </c>
      <c r="K1383" s="1" t="s">
        <v>16</v>
      </c>
      <c r="L1383" s="1" t="s">
        <v>504</v>
      </c>
      <c r="M1383" s="1" t="s">
        <v>503</v>
      </c>
      <c r="N1383" s="8">
        <v>291.60000000000002</v>
      </c>
      <c r="O1383" s="1" t="s">
        <v>2</v>
      </c>
      <c r="P1383" s="8">
        <v>0</v>
      </c>
      <c r="Q1383" s="8">
        <v>291.60000000000002</v>
      </c>
      <c r="R1383" s="1" t="s">
        <v>46</v>
      </c>
      <c r="S1383" s="7">
        <v>18286.36</v>
      </c>
    </row>
    <row r="1384" spans="1:19" x14ac:dyDescent="0.2">
      <c r="A1384" s="1" t="s">
        <v>914</v>
      </c>
      <c r="B1384" s="1" t="s">
        <v>15</v>
      </c>
      <c r="C1384" s="10">
        <v>45369</v>
      </c>
      <c r="D1384" s="1" t="s">
        <v>53</v>
      </c>
      <c r="E1384" s="1" t="s">
        <v>52</v>
      </c>
      <c r="F1384" s="1" t="s">
        <v>913</v>
      </c>
      <c r="G1384" s="1" t="s">
        <v>39</v>
      </c>
      <c r="H1384" s="1" t="s">
        <v>38</v>
      </c>
      <c r="I1384" s="1" t="s">
        <v>10</v>
      </c>
      <c r="J1384" s="1" t="s">
        <v>17</v>
      </c>
      <c r="K1384" s="1" t="s">
        <v>16</v>
      </c>
      <c r="L1384" s="1" t="s">
        <v>893</v>
      </c>
      <c r="M1384" s="1" t="s">
        <v>892</v>
      </c>
      <c r="N1384" s="8">
        <v>208.8</v>
      </c>
      <c r="O1384" s="1" t="s">
        <v>2</v>
      </c>
      <c r="P1384" s="8">
        <v>0</v>
      </c>
      <c r="Q1384" s="8">
        <v>208.8</v>
      </c>
      <c r="R1384" s="1" t="s">
        <v>46</v>
      </c>
      <c r="S1384" s="7">
        <v>11608.7</v>
      </c>
    </row>
    <row r="1385" spans="1:19" x14ac:dyDescent="0.2">
      <c r="A1385" s="1" t="s">
        <v>914</v>
      </c>
      <c r="B1385" s="1" t="s">
        <v>15</v>
      </c>
      <c r="C1385" s="10">
        <v>45369</v>
      </c>
      <c r="D1385" s="1" t="s">
        <v>53</v>
      </c>
      <c r="E1385" s="1" t="s">
        <v>52</v>
      </c>
      <c r="F1385" s="1" t="s">
        <v>913</v>
      </c>
      <c r="G1385" s="1" t="s">
        <v>39</v>
      </c>
      <c r="H1385" s="1" t="s">
        <v>38</v>
      </c>
      <c r="I1385" s="1" t="s">
        <v>10</v>
      </c>
      <c r="J1385" s="1" t="s">
        <v>17</v>
      </c>
      <c r="K1385" s="1" t="s">
        <v>16</v>
      </c>
      <c r="L1385" s="1" t="s">
        <v>891</v>
      </c>
      <c r="M1385" s="1" t="s">
        <v>890</v>
      </c>
      <c r="N1385" s="8">
        <v>208.8</v>
      </c>
      <c r="O1385" s="1" t="s">
        <v>2</v>
      </c>
      <c r="P1385" s="8">
        <v>0</v>
      </c>
      <c r="Q1385" s="8">
        <v>208.8</v>
      </c>
      <c r="R1385" s="1" t="s">
        <v>46</v>
      </c>
      <c r="S1385" s="7">
        <v>11608.7</v>
      </c>
    </row>
    <row r="1386" spans="1:19" x14ac:dyDescent="0.2">
      <c r="A1386" s="1" t="s">
        <v>914</v>
      </c>
      <c r="B1386" s="1" t="s">
        <v>15</v>
      </c>
      <c r="C1386" s="10">
        <v>45369</v>
      </c>
      <c r="D1386" s="1" t="s">
        <v>53</v>
      </c>
      <c r="E1386" s="1" t="s">
        <v>52</v>
      </c>
      <c r="F1386" s="1" t="s">
        <v>913</v>
      </c>
      <c r="G1386" s="1" t="s">
        <v>39</v>
      </c>
      <c r="H1386" s="1" t="s">
        <v>38</v>
      </c>
      <c r="I1386" s="1" t="s">
        <v>10</v>
      </c>
      <c r="J1386" s="1" t="s">
        <v>17</v>
      </c>
      <c r="K1386" s="1" t="s">
        <v>16</v>
      </c>
      <c r="L1386" s="1" t="s">
        <v>27</v>
      </c>
      <c r="M1386" s="1" t="s">
        <v>26</v>
      </c>
      <c r="N1386" s="8">
        <v>208.8</v>
      </c>
      <c r="O1386" s="1" t="s">
        <v>2</v>
      </c>
      <c r="P1386" s="8">
        <v>0</v>
      </c>
      <c r="Q1386" s="8">
        <v>208.8</v>
      </c>
      <c r="R1386" s="1" t="s">
        <v>46</v>
      </c>
      <c r="S1386" s="7">
        <v>11608.7</v>
      </c>
    </row>
    <row r="1387" spans="1:19" x14ac:dyDescent="0.2">
      <c r="A1387" s="1" t="s">
        <v>914</v>
      </c>
      <c r="B1387" s="1" t="s">
        <v>15</v>
      </c>
      <c r="C1387" s="10">
        <v>45369</v>
      </c>
      <c r="D1387" s="1" t="s">
        <v>53</v>
      </c>
      <c r="E1387" s="1" t="s">
        <v>52</v>
      </c>
      <c r="F1387" s="1" t="s">
        <v>913</v>
      </c>
      <c r="G1387" s="1" t="s">
        <v>39</v>
      </c>
      <c r="H1387" s="1" t="s">
        <v>38</v>
      </c>
      <c r="I1387" s="1" t="s">
        <v>10</v>
      </c>
      <c r="J1387" s="1" t="s">
        <v>17</v>
      </c>
      <c r="K1387" s="1" t="s">
        <v>16</v>
      </c>
      <c r="L1387" s="1" t="s">
        <v>502</v>
      </c>
      <c r="M1387" s="1" t="s">
        <v>501</v>
      </c>
      <c r="N1387" s="8">
        <v>208.8</v>
      </c>
      <c r="O1387" s="1" t="s">
        <v>2</v>
      </c>
      <c r="P1387" s="8">
        <v>0</v>
      </c>
      <c r="Q1387" s="8">
        <v>208.8</v>
      </c>
      <c r="R1387" s="1" t="s">
        <v>46</v>
      </c>
      <c r="S1387" s="7">
        <v>11608.7</v>
      </c>
    </row>
    <row r="1388" spans="1:19" x14ac:dyDescent="0.2">
      <c r="A1388" s="1" t="s">
        <v>912</v>
      </c>
      <c r="B1388" s="1" t="s">
        <v>15</v>
      </c>
      <c r="C1388" s="10">
        <v>45369</v>
      </c>
      <c r="D1388" s="1" t="s">
        <v>911</v>
      </c>
      <c r="E1388" s="1" t="s">
        <v>910</v>
      </c>
      <c r="F1388" s="1" t="s">
        <v>863</v>
      </c>
      <c r="G1388" s="1" t="s">
        <v>12</v>
      </c>
      <c r="H1388" s="1" t="s">
        <v>11</v>
      </c>
      <c r="I1388" s="1" t="s">
        <v>50</v>
      </c>
      <c r="J1388" s="1" t="s">
        <v>17</v>
      </c>
      <c r="K1388" s="1" t="s">
        <v>16</v>
      </c>
      <c r="L1388" s="1" t="s">
        <v>137</v>
      </c>
      <c r="M1388" s="1" t="s">
        <v>136</v>
      </c>
      <c r="N1388" s="8">
        <v>104.4</v>
      </c>
      <c r="O1388" s="1" t="s">
        <v>2</v>
      </c>
      <c r="P1388" s="8">
        <v>104.4</v>
      </c>
      <c r="Q1388" s="8">
        <v>0</v>
      </c>
      <c r="R1388" s="1" t="s">
        <v>144</v>
      </c>
      <c r="S1388" s="7">
        <v>7868.48</v>
      </c>
    </row>
    <row r="1389" spans="1:19" x14ac:dyDescent="0.2">
      <c r="A1389" s="1" t="s">
        <v>912</v>
      </c>
      <c r="B1389" s="1" t="s">
        <v>15</v>
      </c>
      <c r="C1389" s="10">
        <v>45369</v>
      </c>
      <c r="D1389" s="1" t="s">
        <v>911</v>
      </c>
      <c r="E1389" s="1" t="s">
        <v>910</v>
      </c>
      <c r="F1389" s="1" t="s">
        <v>863</v>
      </c>
      <c r="G1389" s="1" t="s">
        <v>12</v>
      </c>
      <c r="H1389" s="1" t="s">
        <v>11</v>
      </c>
      <c r="I1389" s="1" t="s">
        <v>50</v>
      </c>
      <c r="J1389" s="1" t="s">
        <v>17</v>
      </c>
      <c r="K1389" s="1" t="s">
        <v>16</v>
      </c>
      <c r="L1389" s="1" t="s">
        <v>909</v>
      </c>
      <c r="M1389" s="1" t="s">
        <v>293</v>
      </c>
      <c r="N1389" s="8">
        <v>104.4</v>
      </c>
      <c r="O1389" s="1" t="s">
        <v>2</v>
      </c>
      <c r="P1389" s="8">
        <v>104.4</v>
      </c>
      <c r="Q1389" s="8">
        <v>0</v>
      </c>
      <c r="R1389" s="1" t="s">
        <v>144</v>
      </c>
      <c r="S1389" s="7">
        <v>7868.35</v>
      </c>
    </row>
    <row r="1390" spans="1:19" x14ac:dyDescent="0.2">
      <c r="A1390" s="1" t="s">
        <v>908</v>
      </c>
      <c r="B1390" s="1" t="s">
        <v>15</v>
      </c>
      <c r="C1390" s="10">
        <v>45369</v>
      </c>
      <c r="D1390" s="1" t="s">
        <v>255</v>
      </c>
      <c r="E1390" s="1" t="s">
        <v>254</v>
      </c>
      <c r="F1390" s="1" t="s">
        <v>842</v>
      </c>
      <c r="G1390" s="1" t="s">
        <v>12</v>
      </c>
      <c r="H1390" s="1" t="s">
        <v>11</v>
      </c>
      <c r="I1390" s="1" t="s">
        <v>50</v>
      </c>
      <c r="J1390" s="1" t="s">
        <v>9</v>
      </c>
      <c r="K1390" s="1" t="s">
        <v>30</v>
      </c>
      <c r="L1390" s="1" t="s">
        <v>810</v>
      </c>
      <c r="M1390" s="1" t="s">
        <v>809</v>
      </c>
      <c r="N1390" s="8">
        <v>193.92</v>
      </c>
      <c r="O1390" s="1" t="s">
        <v>2</v>
      </c>
      <c r="P1390" s="8">
        <v>0</v>
      </c>
      <c r="Q1390" s="8">
        <v>193.92</v>
      </c>
      <c r="R1390" s="1" t="s">
        <v>93</v>
      </c>
      <c r="S1390" s="7">
        <v>3056.85</v>
      </c>
    </row>
    <row r="1391" spans="1:19" x14ac:dyDescent="0.2">
      <c r="A1391" s="1" t="s">
        <v>907</v>
      </c>
      <c r="B1391" s="1" t="s">
        <v>15</v>
      </c>
      <c r="C1391" s="10">
        <v>45369</v>
      </c>
      <c r="D1391" s="1" t="s">
        <v>197</v>
      </c>
      <c r="E1391" s="1" t="s">
        <v>196</v>
      </c>
      <c r="F1391" s="1" t="s">
        <v>906</v>
      </c>
      <c r="G1391" s="1" t="s">
        <v>39</v>
      </c>
      <c r="H1391" s="1" t="s">
        <v>38</v>
      </c>
      <c r="I1391" s="1" t="s">
        <v>50</v>
      </c>
      <c r="J1391" s="1" t="s">
        <v>17</v>
      </c>
      <c r="K1391" s="1" t="s">
        <v>49</v>
      </c>
      <c r="L1391" s="1" t="s">
        <v>55</v>
      </c>
      <c r="M1391" s="1" t="s">
        <v>54</v>
      </c>
      <c r="N1391" s="9">
        <v>1980</v>
      </c>
      <c r="O1391" s="1" t="s">
        <v>4</v>
      </c>
      <c r="P1391" s="8">
        <v>1980</v>
      </c>
      <c r="Q1391" s="8">
        <v>0</v>
      </c>
      <c r="R1391" s="1" t="s">
        <v>195</v>
      </c>
      <c r="S1391" s="7">
        <v>236.37</v>
      </c>
    </row>
    <row r="1392" spans="1:19" x14ac:dyDescent="0.2">
      <c r="A1392" s="1" t="s">
        <v>873</v>
      </c>
      <c r="B1392" s="1" t="s">
        <v>15</v>
      </c>
      <c r="C1392" s="10">
        <v>45369</v>
      </c>
      <c r="D1392" s="1" t="s">
        <v>668</v>
      </c>
      <c r="E1392" s="1" t="s">
        <v>667</v>
      </c>
      <c r="F1392" s="1" t="s">
        <v>872</v>
      </c>
      <c r="G1392" s="1" t="s">
        <v>12</v>
      </c>
      <c r="H1392" s="1" t="s">
        <v>11</v>
      </c>
      <c r="I1392" s="1" t="s">
        <v>188</v>
      </c>
      <c r="J1392" s="1" t="s">
        <v>17</v>
      </c>
      <c r="K1392" s="1" t="s">
        <v>16</v>
      </c>
      <c r="L1392" s="1" t="s">
        <v>166</v>
      </c>
      <c r="M1392" s="1" t="s">
        <v>165</v>
      </c>
      <c r="N1392" s="8">
        <v>6.24</v>
      </c>
      <c r="O1392" s="1" t="s">
        <v>2</v>
      </c>
      <c r="P1392" s="8">
        <v>0</v>
      </c>
      <c r="Q1392" s="8">
        <v>6.24</v>
      </c>
      <c r="R1392" s="1" t="s">
        <v>102</v>
      </c>
      <c r="S1392" s="7">
        <v>0.21</v>
      </c>
    </row>
    <row r="1393" spans="1:19" x14ac:dyDescent="0.2">
      <c r="A1393" s="1" t="s">
        <v>873</v>
      </c>
      <c r="B1393" s="1" t="s">
        <v>15</v>
      </c>
      <c r="C1393" s="10">
        <v>45369</v>
      </c>
      <c r="D1393" s="1" t="s">
        <v>668</v>
      </c>
      <c r="E1393" s="1" t="s">
        <v>667</v>
      </c>
      <c r="F1393" s="1" t="s">
        <v>872</v>
      </c>
      <c r="G1393" s="1" t="s">
        <v>12</v>
      </c>
      <c r="H1393" s="1" t="s">
        <v>11</v>
      </c>
      <c r="I1393" s="1" t="s">
        <v>188</v>
      </c>
      <c r="J1393" s="1" t="s">
        <v>17</v>
      </c>
      <c r="K1393" s="1" t="s">
        <v>16</v>
      </c>
      <c r="L1393" s="1" t="s">
        <v>179</v>
      </c>
      <c r="M1393" s="1" t="s">
        <v>178</v>
      </c>
      <c r="N1393" s="8">
        <v>6.24</v>
      </c>
      <c r="O1393" s="1" t="s">
        <v>2</v>
      </c>
      <c r="P1393" s="8">
        <v>0</v>
      </c>
      <c r="Q1393" s="8">
        <v>6.24</v>
      </c>
      <c r="R1393" s="1" t="s">
        <v>102</v>
      </c>
      <c r="S1393" s="7">
        <v>0.21</v>
      </c>
    </row>
    <row r="1394" spans="1:19" x14ac:dyDescent="0.2">
      <c r="A1394" s="1" t="s">
        <v>873</v>
      </c>
      <c r="B1394" s="1" t="s">
        <v>15</v>
      </c>
      <c r="C1394" s="10">
        <v>45369</v>
      </c>
      <c r="D1394" s="1" t="s">
        <v>668</v>
      </c>
      <c r="E1394" s="1" t="s">
        <v>667</v>
      </c>
      <c r="F1394" s="1" t="s">
        <v>872</v>
      </c>
      <c r="G1394" s="1" t="s">
        <v>12</v>
      </c>
      <c r="H1394" s="1" t="s">
        <v>11</v>
      </c>
      <c r="I1394" s="1" t="s">
        <v>188</v>
      </c>
      <c r="J1394" s="1" t="s">
        <v>17</v>
      </c>
      <c r="K1394" s="1" t="s">
        <v>16</v>
      </c>
      <c r="L1394" s="1" t="s">
        <v>183</v>
      </c>
      <c r="M1394" s="1" t="s">
        <v>182</v>
      </c>
      <c r="N1394" s="8">
        <v>6.24</v>
      </c>
      <c r="O1394" s="1" t="s">
        <v>2</v>
      </c>
      <c r="P1394" s="8">
        <v>0</v>
      </c>
      <c r="Q1394" s="8">
        <v>6.24</v>
      </c>
      <c r="R1394" s="1" t="s">
        <v>102</v>
      </c>
      <c r="S1394" s="7">
        <v>0.21</v>
      </c>
    </row>
    <row r="1395" spans="1:19" x14ac:dyDescent="0.2">
      <c r="A1395" s="1" t="s">
        <v>873</v>
      </c>
      <c r="B1395" s="1" t="s">
        <v>15</v>
      </c>
      <c r="C1395" s="10">
        <v>45369</v>
      </c>
      <c r="D1395" s="1" t="s">
        <v>668</v>
      </c>
      <c r="E1395" s="1" t="s">
        <v>667</v>
      </c>
      <c r="F1395" s="1" t="s">
        <v>872</v>
      </c>
      <c r="G1395" s="1" t="s">
        <v>12</v>
      </c>
      <c r="H1395" s="1" t="s">
        <v>11</v>
      </c>
      <c r="I1395" s="1" t="s">
        <v>188</v>
      </c>
      <c r="J1395" s="1" t="s">
        <v>17</v>
      </c>
      <c r="K1395" s="1" t="s">
        <v>16</v>
      </c>
      <c r="L1395" s="1" t="s">
        <v>177</v>
      </c>
      <c r="M1395" s="1" t="s">
        <v>176</v>
      </c>
      <c r="N1395" s="8">
        <v>6.24</v>
      </c>
      <c r="O1395" s="1" t="s">
        <v>2</v>
      </c>
      <c r="P1395" s="8">
        <v>0</v>
      </c>
      <c r="Q1395" s="8">
        <v>6.24</v>
      </c>
      <c r="R1395" s="1" t="s">
        <v>102</v>
      </c>
      <c r="S1395" s="7">
        <v>0.21</v>
      </c>
    </row>
    <row r="1396" spans="1:19" x14ac:dyDescent="0.2">
      <c r="A1396" s="1" t="s">
        <v>873</v>
      </c>
      <c r="B1396" s="1" t="s">
        <v>15</v>
      </c>
      <c r="C1396" s="10">
        <v>45369</v>
      </c>
      <c r="D1396" s="1" t="s">
        <v>668</v>
      </c>
      <c r="E1396" s="1" t="s">
        <v>667</v>
      </c>
      <c r="F1396" s="1" t="s">
        <v>872</v>
      </c>
      <c r="G1396" s="1" t="s">
        <v>12</v>
      </c>
      <c r="H1396" s="1" t="s">
        <v>11</v>
      </c>
      <c r="I1396" s="1" t="s">
        <v>188</v>
      </c>
      <c r="J1396" s="1" t="s">
        <v>17</v>
      </c>
      <c r="K1396" s="1" t="s">
        <v>16</v>
      </c>
      <c r="L1396" s="1" t="s">
        <v>171</v>
      </c>
      <c r="M1396" s="1" t="s">
        <v>170</v>
      </c>
      <c r="N1396" s="8">
        <v>3.12</v>
      </c>
      <c r="O1396" s="1" t="s">
        <v>2</v>
      </c>
      <c r="P1396" s="8">
        <v>0</v>
      </c>
      <c r="Q1396" s="8">
        <v>3.12</v>
      </c>
      <c r="R1396" s="1" t="s">
        <v>102</v>
      </c>
      <c r="S1396" s="7">
        <v>0.21</v>
      </c>
    </row>
    <row r="1397" spans="1:19" x14ac:dyDescent="0.2">
      <c r="A1397" s="1" t="s">
        <v>873</v>
      </c>
      <c r="B1397" s="1" t="s">
        <v>15</v>
      </c>
      <c r="C1397" s="10">
        <v>45369</v>
      </c>
      <c r="D1397" s="1" t="s">
        <v>668</v>
      </c>
      <c r="E1397" s="1" t="s">
        <v>667</v>
      </c>
      <c r="F1397" s="1" t="s">
        <v>872</v>
      </c>
      <c r="G1397" s="1" t="s">
        <v>12</v>
      </c>
      <c r="H1397" s="1" t="s">
        <v>11</v>
      </c>
      <c r="I1397" s="1" t="s">
        <v>188</v>
      </c>
      <c r="J1397" s="1" t="s">
        <v>17</v>
      </c>
      <c r="K1397" s="1" t="s">
        <v>16</v>
      </c>
      <c r="L1397" s="1" t="s">
        <v>169</v>
      </c>
      <c r="M1397" s="1" t="s">
        <v>168</v>
      </c>
      <c r="N1397" s="8">
        <v>3.12</v>
      </c>
      <c r="O1397" s="1" t="s">
        <v>2</v>
      </c>
      <c r="P1397" s="8">
        <v>0</v>
      </c>
      <c r="Q1397" s="8">
        <v>3.12</v>
      </c>
      <c r="R1397" s="1" t="s">
        <v>102</v>
      </c>
      <c r="S1397" s="7">
        <v>0.21</v>
      </c>
    </row>
    <row r="1398" spans="1:19" x14ac:dyDescent="0.2">
      <c r="A1398" s="1" t="s">
        <v>873</v>
      </c>
      <c r="B1398" s="1" t="s">
        <v>15</v>
      </c>
      <c r="C1398" s="10">
        <v>45369</v>
      </c>
      <c r="D1398" s="1" t="s">
        <v>668</v>
      </c>
      <c r="E1398" s="1" t="s">
        <v>667</v>
      </c>
      <c r="F1398" s="1" t="s">
        <v>872</v>
      </c>
      <c r="G1398" s="1" t="s">
        <v>12</v>
      </c>
      <c r="H1398" s="1" t="s">
        <v>11</v>
      </c>
      <c r="I1398" s="1" t="s">
        <v>188</v>
      </c>
      <c r="J1398" s="1" t="s">
        <v>17</v>
      </c>
      <c r="K1398" s="1" t="s">
        <v>16</v>
      </c>
      <c r="L1398" s="1" t="s">
        <v>187</v>
      </c>
      <c r="M1398" s="1" t="s">
        <v>186</v>
      </c>
      <c r="N1398" s="8">
        <v>2.7</v>
      </c>
      <c r="O1398" s="1" t="s">
        <v>2</v>
      </c>
      <c r="P1398" s="8">
        <v>0</v>
      </c>
      <c r="Q1398" s="8">
        <v>2.7</v>
      </c>
      <c r="R1398" s="1" t="s">
        <v>102</v>
      </c>
      <c r="S1398" s="7">
        <v>0.28000000000000003</v>
      </c>
    </row>
    <row r="1399" spans="1:19" x14ac:dyDescent="0.2">
      <c r="A1399" s="1" t="s">
        <v>873</v>
      </c>
      <c r="B1399" s="1" t="s">
        <v>15</v>
      </c>
      <c r="C1399" s="10">
        <v>45369</v>
      </c>
      <c r="D1399" s="1" t="s">
        <v>668</v>
      </c>
      <c r="E1399" s="1" t="s">
        <v>667</v>
      </c>
      <c r="F1399" s="1" t="s">
        <v>872</v>
      </c>
      <c r="G1399" s="1" t="s">
        <v>12</v>
      </c>
      <c r="H1399" s="1" t="s">
        <v>11</v>
      </c>
      <c r="I1399" s="1" t="s">
        <v>188</v>
      </c>
      <c r="J1399" s="1" t="s">
        <v>17</v>
      </c>
      <c r="K1399" s="1" t="s">
        <v>16</v>
      </c>
      <c r="L1399" s="1" t="s">
        <v>877</v>
      </c>
      <c r="M1399" s="1" t="s">
        <v>876</v>
      </c>
      <c r="N1399" s="8">
        <v>4.05</v>
      </c>
      <c r="O1399" s="1" t="s">
        <v>2</v>
      </c>
      <c r="P1399" s="8">
        <v>0</v>
      </c>
      <c r="Q1399" s="8">
        <v>4.05</v>
      </c>
      <c r="R1399" s="1" t="s">
        <v>102</v>
      </c>
      <c r="S1399" s="7">
        <v>0.28000000000000003</v>
      </c>
    </row>
    <row r="1400" spans="1:19" x14ac:dyDescent="0.2">
      <c r="A1400" s="1" t="s">
        <v>873</v>
      </c>
      <c r="B1400" s="1" t="s">
        <v>15</v>
      </c>
      <c r="C1400" s="10">
        <v>45369</v>
      </c>
      <c r="D1400" s="1" t="s">
        <v>668</v>
      </c>
      <c r="E1400" s="1" t="s">
        <v>667</v>
      </c>
      <c r="F1400" s="1" t="s">
        <v>872</v>
      </c>
      <c r="G1400" s="1" t="s">
        <v>12</v>
      </c>
      <c r="H1400" s="1" t="s">
        <v>11</v>
      </c>
      <c r="I1400" s="1" t="s">
        <v>188</v>
      </c>
      <c r="J1400" s="1" t="s">
        <v>17</v>
      </c>
      <c r="K1400" s="1" t="s">
        <v>16</v>
      </c>
      <c r="L1400" s="1" t="s">
        <v>854</v>
      </c>
      <c r="M1400" s="1" t="s">
        <v>853</v>
      </c>
      <c r="N1400" s="8">
        <v>2.7</v>
      </c>
      <c r="O1400" s="1" t="s">
        <v>2</v>
      </c>
      <c r="P1400" s="8">
        <v>0</v>
      </c>
      <c r="Q1400" s="8">
        <v>2.7</v>
      </c>
      <c r="R1400" s="1" t="s">
        <v>102</v>
      </c>
      <c r="S1400" s="7">
        <v>0.28000000000000003</v>
      </c>
    </row>
    <row r="1401" spans="1:19" x14ac:dyDescent="0.2">
      <c r="A1401" s="1" t="s">
        <v>873</v>
      </c>
      <c r="B1401" s="1" t="s">
        <v>15</v>
      </c>
      <c r="C1401" s="10">
        <v>45369</v>
      </c>
      <c r="D1401" s="1" t="s">
        <v>668</v>
      </c>
      <c r="E1401" s="1" t="s">
        <v>667</v>
      </c>
      <c r="F1401" s="1" t="s">
        <v>872</v>
      </c>
      <c r="G1401" s="1" t="s">
        <v>12</v>
      </c>
      <c r="H1401" s="1" t="s">
        <v>11</v>
      </c>
      <c r="I1401" s="1" t="s">
        <v>188</v>
      </c>
      <c r="J1401" s="1" t="s">
        <v>17</v>
      </c>
      <c r="K1401" s="1" t="s">
        <v>16</v>
      </c>
      <c r="L1401" s="1" t="s">
        <v>141</v>
      </c>
      <c r="M1401" s="1" t="s">
        <v>140</v>
      </c>
      <c r="N1401" s="8">
        <v>2.7</v>
      </c>
      <c r="O1401" s="1" t="s">
        <v>2</v>
      </c>
      <c r="P1401" s="8">
        <v>0</v>
      </c>
      <c r="Q1401" s="8">
        <v>2.7</v>
      </c>
      <c r="R1401" s="1" t="s">
        <v>102</v>
      </c>
      <c r="S1401" s="7">
        <v>0.28000000000000003</v>
      </c>
    </row>
    <row r="1402" spans="1:19" x14ac:dyDescent="0.2">
      <c r="A1402" s="1" t="s">
        <v>873</v>
      </c>
      <c r="B1402" s="1" t="s">
        <v>15</v>
      </c>
      <c r="C1402" s="10">
        <v>45369</v>
      </c>
      <c r="D1402" s="1" t="s">
        <v>668</v>
      </c>
      <c r="E1402" s="1" t="s">
        <v>667</v>
      </c>
      <c r="F1402" s="1" t="s">
        <v>872</v>
      </c>
      <c r="G1402" s="1" t="s">
        <v>12</v>
      </c>
      <c r="H1402" s="1" t="s">
        <v>11</v>
      </c>
      <c r="I1402" s="1" t="s">
        <v>188</v>
      </c>
      <c r="J1402" s="1" t="s">
        <v>17</v>
      </c>
      <c r="K1402" s="1" t="s">
        <v>16</v>
      </c>
      <c r="L1402" s="1" t="s">
        <v>661</v>
      </c>
      <c r="M1402" s="1" t="s">
        <v>660</v>
      </c>
      <c r="N1402" s="8">
        <v>2.7</v>
      </c>
      <c r="O1402" s="1" t="s">
        <v>2</v>
      </c>
      <c r="P1402" s="8">
        <v>0</v>
      </c>
      <c r="Q1402" s="8">
        <v>2.7</v>
      </c>
      <c r="R1402" s="1" t="s">
        <v>102</v>
      </c>
      <c r="S1402" s="7">
        <v>0.21</v>
      </c>
    </row>
    <row r="1403" spans="1:19" x14ac:dyDescent="0.2">
      <c r="A1403" s="1" t="s">
        <v>873</v>
      </c>
      <c r="B1403" s="1" t="s">
        <v>15</v>
      </c>
      <c r="C1403" s="10">
        <v>45369</v>
      </c>
      <c r="D1403" s="1" t="s">
        <v>668</v>
      </c>
      <c r="E1403" s="1" t="s">
        <v>667</v>
      </c>
      <c r="F1403" s="1" t="s">
        <v>872</v>
      </c>
      <c r="G1403" s="1" t="s">
        <v>12</v>
      </c>
      <c r="H1403" s="1" t="s">
        <v>11</v>
      </c>
      <c r="I1403" s="1" t="s">
        <v>188</v>
      </c>
      <c r="J1403" s="1" t="s">
        <v>17</v>
      </c>
      <c r="K1403" s="1" t="s">
        <v>16</v>
      </c>
      <c r="L1403" s="1" t="s">
        <v>479</v>
      </c>
      <c r="M1403" s="1" t="s">
        <v>478</v>
      </c>
      <c r="N1403" s="8">
        <v>1.35</v>
      </c>
      <c r="O1403" s="1" t="s">
        <v>2</v>
      </c>
      <c r="P1403" s="8">
        <v>0</v>
      </c>
      <c r="Q1403" s="8">
        <v>1.35</v>
      </c>
      <c r="R1403" s="1" t="s">
        <v>102</v>
      </c>
      <c r="S1403" s="7">
        <v>0.21</v>
      </c>
    </row>
    <row r="1404" spans="1:19" x14ac:dyDescent="0.2">
      <c r="A1404" s="1" t="s">
        <v>873</v>
      </c>
      <c r="B1404" s="1" t="s">
        <v>15</v>
      </c>
      <c r="C1404" s="10">
        <v>45369</v>
      </c>
      <c r="D1404" s="1" t="s">
        <v>668</v>
      </c>
      <c r="E1404" s="1" t="s">
        <v>667</v>
      </c>
      <c r="F1404" s="1" t="s">
        <v>872</v>
      </c>
      <c r="G1404" s="1" t="s">
        <v>12</v>
      </c>
      <c r="H1404" s="1" t="s">
        <v>11</v>
      </c>
      <c r="I1404" s="1" t="s">
        <v>188</v>
      </c>
      <c r="J1404" s="1" t="s">
        <v>17</v>
      </c>
      <c r="K1404" s="1" t="s">
        <v>498</v>
      </c>
      <c r="L1404" s="1" t="s">
        <v>871</v>
      </c>
      <c r="M1404" s="1" t="s">
        <v>870</v>
      </c>
      <c r="N1404" s="8">
        <v>1.51</v>
      </c>
      <c r="O1404" s="1" t="s">
        <v>2</v>
      </c>
      <c r="P1404" s="8">
        <v>0</v>
      </c>
      <c r="Q1404" s="8">
        <v>1.51</v>
      </c>
      <c r="R1404" s="1" t="s">
        <v>102</v>
      </c>
      <c r="S1404" s="7">
        <v>0.23</v>
      </c>
    </row>
    <row r="1405" spans="1:19" x14ac:dyDescent="0.2">
      <c r="A1405" s="1" t="s">
        <v>873</v>
      </c>
      <c r="B1405" s="1" t="s">
        <v>15</v>
      </c>
      <c r="C1405" s="10">
        <v>45369</v>
      </c>
      <c r="D1405" s="1" t="s">
        <v>668</v>
      </c>
      <c r="E1405" s="1" t="s">
        <v>667</v>
      </c>
      <c r="F1405" s="1" t="s">
        <v>872</v>
      </c>
      <c r="G1405" s="1" t="s">
        <v>12</v>
      </c>
      <c r="H1405" s="1" t="s">
        <v>11</v>
      </c>
      <c r="I1405" s="1" t="s">
        <v>188</v>
      </c>
      <c r="J1405" s="1" t="s">
        <v>17</v>
      </c>
      <c r="K1405" s="1" t="s">
        <v>498</v>
      </c>
      <c r="L1405" s="1" t="s">
        <v>875</v>
      </c>
      <c r="M1405" s="1" t="s">
        <v>874</v>
      </c>
      <c r="N1405" s="8">
        <v>1.51</v>
      </c>
      <c r="O1405" s="1" t="s">
        <v>2</v>
      </c>
      <c r="P1405" s="8">
        <v>0</v>
      </c>
      <c r="Q1405" s="8">
        <v>1.51</v>
      </c>
      <c r="R1405" s="1" t="s">
        <v>102</v>
      </c>
      <c r="S1405" s="7">
        <v>0.23</v>
      </c>
    </row>
    <row r="1406" spans="1:19" x14ac:dyDescent="0.2">
      <c r="A1406" s="1" t="s">
        <v>873</v>
      </c>
      <c r="B1406" s="1" t="s">
        <v>15</v>
      </c>
      <c r="C1406" s="10">
        <v>45369</v>
      </c>
      <c r="D1406" s="1" t="s">
        <v>668</v>
      </c>
      <c r="E1406" s="1" t="s">
        <v>667</v>
      </c>
      <c r="F1406" s="1" t="s">
        <v>872</v>
      </c>
      <c r="G1406" s="1" t="s">
        <v>12</v>
      </c>
      <c r="H1406" s="1" t="s">
        <v>11</v>
      </c>
      <c r="I1406" s="1" t="s">
        <v>188</v>
      </c>
      <c r="J1406" s="1" t="s">
        <v>17</v>
      </c>
      <c r="K1406" s="1" t="s">
        <v>16</v>
      </c>
      <c r="L1406" s="1" t="s">
        <v>732</v>
      </c>
      <c r="M1406" s="1" t="s">
        <v>731</v>
      </c>
      <c r="N1406" s="8">
        <v>3.04</v>
      </c>
      <c r="O1406" s="1" t="s">
        <v>2</v>
      </c>
      <c r="P1406" s="8">
        <v>0</v>
      </c>
      <c r="Q1406" s="8">
        <v>3.04</v>
      </c>
      <c r="R1406" s="1" t="s">
        <v>102</v>
      </c>
      <c r="S1406" s="7">
        <v>0.22</v>
      </c>
    </row>
    <row r="1407" spans="1:19" x14ac:dyDescent="0.2">
      <c r="A1407" s="1" t="s">
        <v>873</v>
      </c>
      <c r="B1407" s="1" t="s">
        <v>15</v>
      </c>
      <c r="C1407" s="10">
        <v>45369</v>
      </c>
      <c r="D1407" s="1" t="s">
        <v>668</v>
      </c>
      <c r="E1407" s="1" t="s">
        <v>667</v>
      </c>
      <c r="F1407" s="1" t="s">
        <v>872</v>
      </c>
      <c r="G1407" s="1" t="s">
        <v>12</v>
      </c>
      <c r="H1407" s="1" t="s">
        <v>11</v>
      </c>
      <c r="I1407" s="1" t="s">
        <v>188</v>
      </c>
      <c r="J1407" s="1" t="s">
        <v>17</v>
      </c>
      <c r="K1407" s="1" t="s">
        <v>16</v>
      </c>
      <c r="L1407" s="1" t="s">
        <v>879</v>
      </c>
      <c r="M1407" s="1" t="s">
        <v>878</v>
      </c>
      <c r="N1407" s="8">
        <v>3.04</v>
      </c>
      <c r="O1407" s="1" t="s">
        <v>2</v>
      </c>
      <c r="P1407" s="8">
        <v>0</v>
      </c>
      <c r="Q1407" s="8">
        <v>3.04</v>
      </c>
      <c r="R1407" s="1" t="s">
        <v>102</v>
      </c>
      <c r="S1407" s="7">
        <v>0.22</v>
      </c>
    </row>
    <row r="1408" spans="1:19" x14ac:dyDescent="0.2">
      <c r="A1408" s="1" t="s">
        <v>873</v>
      </c>
      <c r="B1408" s="1" t="s">
        <v>15</v>
      </c>
      <c r="C1408" s="10">
        <v>45369</v>
      </c>
      <c r="D1408" s="1" t="s">
        <v>668</v>
      </c>
      <c r="E1408" s="1" t="s">
        <v>667</v>
      </c>
      <c r="F1408" s="1" t="s">
        <v>872</v>
      </c>
      <c r="G1408" s="1" t="s">
        <v>12</v>
      </c>
      <c r="H1408" s="1" t="s">
        <v>11</v>
      </c>
      <c r="I1408" s="1" t="s">
        <v>188</v>
      </c>
      <c r="J1408" s="1" t="s">
        <v>17</v>
      </c>
      <c r="K1408" s="1" t="s">
        <v>16</v>
      </c>
      <c r="L1408" s="1" t="s">
        <v>19</v>
      </c>
      <c r="M1408" s="1" t="s">
        <v>18</v>
      </c>
      <c r="N1408" s="8">
        <v>3.04</v>
      </c>
      <c r="O1408" s="1" t="s">
        <v>2</v>
      </c>
      <c r="P1408" s="8">
        <v>0</v>
      </c>
      <c r="Q1408" s="8">
        <v>3.04</v>
      </c>
      <c r="R1408" s="1" t="s">
        <v>102</v>
      </c>
      <c r="S1408" s="7">
        <v>0.22</v>
      </c>
    </row>
    <row r="1409" spans="1:19" x14ac:dyDescent="0.2">
      <c r="A1409" s="1" t="s">
        <v>873</v>
      </c>
      <c r="B1409" s="1" t="s">
        <v>15</v>
      </c>
      <c r="C1409" s="10">
        <v>45369</v>
      </c>
      <c r="D1409" s="1" t="s">
        <v>668</v>
      </c>
      <c r="E1409" s="1" t="s">
        <v>667</v>
      </c>
      <c r="F1409" s="1" t="s">
        <v>872</v>
      </c>
      <c r="G1409" s="1" t="s">
        <v>12</v>
      </c>
      <c r="H1409" s="1" t="s">
        <v>11</v>
      </c>
      <c r="I1409" s="1" t="s">
        <v>188</v>
      </c>
      <c r="J1409" s="1" t="s">
        <v>17</v>
      </c>
      <c r="K1409" s="1" t="s">
        <v>16</v>
      </c>
      <c r="L1409" s="1" t="s">
        <v>470</v>
      </c>
      <c r="M1409" s="1" t="s">
        <v>469</v>
      </c>
      <c r="N1409" s="8">
        <v>3.04</v>
      </c>
      <c r="O1409" s="1" t="s">
        <v>2</v>
      </c>
      <c r="P1409" s="8">
        <v>0</v>
      </c>
      <c r="Q1409" s="8">
        <v>3.04</v>
      </c>
      <c r="R1409" s="1" t="s">
        <v>102</v>
      </c>
      <c r="S1409" s="7">
        <v>0.22</v>
      </c>
    </row>
    <row r="1410" spans="1:19" x14ac:dyDescent="0.2">
      <c r="A1410" s="1" t="s">
        <v>873</v>
      </c>
      <c r="B1410" s="1" t="s">
        <v>15</v>
      </c>
      <c r="C1410" s="10">
        <v>45369</v>
      </c>
      <c r="D1410" s="1" t="s">
        <v>668</v>
      </c>
      <c r="E1410" s="1" t="s">
        <v>667</v>
      </c>
      <c r="F1410" s="1" t="s">
        <v>872</v>
      </c>
      <c r="G1410" s="1" t="s">
        <v>12</v>
      </c>
      <c r="H1410" s="1" t="s">
        <v>11</v>
      </c>
      <c r="I1410" s="1" t="s">
        <v>188</v>
      </c>
      <c r="J1410" s="1" t="s">
        <v>17</v>
      </c>
      <c r="K1410" s="1" t="s">
        <v>16</v>
      </c>
      <c r="L1410" s="1" t="s">
        <v>25</v>
      </c>
      <c r="M1410" s="1" t="s">
        <v>24</v>
      </c>
      <c r="N1410" s="8">
        <v>3.04</v>
      </c>
      <c r="O1410" s="1" t="s">
        <v>2</v>
      </c>
      <c r="P1410" s="8">
        <v>0</v>
      </c>
      <c r="Q1410" s="8">
        <v>3.04</v>
      </c>
      <c r="R1410" s="1" t="s">
        <v>102</v>
      </c>
      <c r="S1410" s="7">
        <v>0.22</v>
      </c>
    </row>
    <row r="1411" spans="1:19" x14ac:dyDescent="0.2">
      <c r="A1411" s="1" t="s">
        <v>873</v>
      </c>
      <c r="B1411" s="1" t="s">
        <v>15</v>
      </c>
      <c r="C1411" s="10">
        <v>45369</v>
      </c>
      <c r="D1411" s="1" t="s">
        <v>668</v>
      </c>
      <c r="E1411" s="1" t="s">
        <v>667</v>
      </c>
      <c r="F1411" s="1" t="s">
        <v>872</v>
      </c>
      <c r="G1411" s="1" t="s">
        <v>12</v>
      </c>
      <c r="H1411" s="1" t="s">
        <v>11</v>
      </c>
      <c r="I1411" s="1" t="s">
        <v>188</v>
      </c>
      <c r="J1411" s="1" t="s">
        <v>17</v>
      </c>
      <c r="K1411" s="1" t="s">
        <v>16</v>
      </c>
      <c r="L1411" s="1" t="s">
        <v>780</v>
      </c>
      <c r="M1411" s="1" t="s">
        <v>779</v>
      </c>
      <c r="N1411" s="8">
        <v>3.04</v>
      </c>
      <c r="O1411" s="1" t="s">
        <v>2</v>
      </c>
      <c r="P1411" s="8">
        <v>0</v>
      </c>
      <c r="Q1411" s="8">
        <v>3.04</v>
      </c>
      <c r="R1411" s="1" t="s">
        <v>102</v>
      </c>
      <c r="S1411" s="7">
        <v>0.22</v>
      </c>
    </row>
    <row r="1412" spans="1:19" x14ac:dyDescent="0.2">
      <c r="A1412" s="1" t="s">
        <v>873</v>
      </c>
      <c r="B1412" s="1" t="s">
        <v>15</v>
      </c>
      <c r="C1412" s="10">
        <v>45369</v>
      </c>
      <c r="D1412" s="1" t="s">
        <v>668</v>
      </c>
      <c r="E1412" s="1" t="s">
        <v>667</v>
      </c>
      <c r="F1412" s="1" t="s">
        <v>872</v>
      </c>
      <c r="G1412" s="1" t="s">
        <v>12</v>
      </c>
      <c r="H1412" s="1" t="s">
        <v>11</v>
      </c>
      <c r="I1412" s="1" t="s">
        <v>188</v>
      </c>
      <c r="J1412" s="1" t="s">
        <v>17</v>
      </c>
      <c r="K1412" s="1" t="s">
        <v>16</v>
      </c>
      <c r="L1412" s="1" t="s">
        <v>883</v>
      </c>
      <c r="M1412" s="1" t="s">
        <v>882</v>
      </c>
      <c r="N1412" s="8">
        <v>3.04</v>
      </c>
      <c r="O1412" s="1" t="s">
        <v>2</v>
      </c>
      <c r="P1412" s="8">
        <v>0</v>
      </c>
      <c r="Q1412" s="8">
        <v>3.04</v>
      </c>
      <c r="R1412" s="1" t="s">
        <v>102</v>
      </c>
      <c r="S1412" s="7">
        <v>0.22</v>
      </c>
    </row>
    <row r="1413" spans="1:19" x14ac:dyDescent="0.2">
      <c r="A1413" s="1" t="s">
        <v>873</v>
      </c>
      <c r="B1413" s="1" t="s">
        <v>15</v>
      </c>
      <c r="C1413" s="10">
        <v>45369</v>
      </c>
      <c r="D1413" s="1" t="s">
        <v>668</v>
      </c>
      <c r="E1413" s="1" t="s">
        <v>667</v>
      </c>
      <c r="F1413" s="1" t="s">
        <v>872</v>
      </c>
      <c r="G1413" s="1" t="s">
        <v>12</v>
      </c>
      <c r="H1413" s="1" t="s">
        <v>11</v>
      </c>
      <c r="I1413" s="1" t="s">
        <v>188</v>
      </c>
      <c r="J1413" s="1" t="s">
        <v>17</v>
      </c>
      <c r="K1413" s="1" t="s">
        <v>16</v>
      </c>
      <c r="L1413" s="1" t="s">
        <v>885</v>
      </c>
      <c r="M1413" s="1" t="s">
        <v>884</v>
      </c>
      <c r="N1413" s="8">
        <v>1.8</v>
      </c>
      <c r="O1413" s="1" t="s">
        <v>2</v>
      </c>
      <c r="P1413" s="8">
        <v>0</v>
      </c>
      <c r="Q1413" s="8">
        <v>1.8</v>
      </c>
      <c r="R1413" s="1" t="s">
        <v>102</v>
      </c>
      <c r="S1413" s="7">
        <v>0.09</v>
      </c>
    </row>
    <row r="1414" spans="1:19" x14ac:dyDescent="0.2">
      <c r="A1414" s="1" t="s">
        <v>873</v>
      </c>
      <c r="B1414" s="1" t="s">
        <v>15</v>
      </c>
      <c r="C1414" s="10">
        <v>45369</v>
      </c>
      <c r="D1414" s="1" t="s">
        <v>668</v>
      </c>
      <c r="E1414" s="1" t="s">
        <v>667</v>
      </c>
      <c r="F1414" s="1" t="s">
        <v>872</v>
      </c>
      <c r="G1414" s="1" t="s">
        <v>12</v>
      </c>
      <c r="H1414" s="1" t="s">
        <v>11</v>
      </c>
      <c r="I1414" s="1" t="s">
        <v>188</v>
      </c>
      <c r="J1414" s="1" t="s">
        <v>17</v>
      </c>
      <c r="K1414" s="1" t="s">
        <v>16</v>
      </c>
      <c r="L1414" s="1" t="s">
        <v>219</v>
      </c>
      <c r="M1414" s="1" t="s">
        <v>218</v>
      </c>
      <c r="N1414" s="8">
        <v>1.8</v>
      </c>
      <c r="O1414" s="1" t="s">
        <v>2</v>
      </c>
      <c r="P1414" s="8">
        <v>0</v>
      </c>
      <c r="Q1414" s="8">
        <v>1.8</v>
      </c>
      <c r="R1414" s="1" t="s">
        <v>102</v>
      </c>
      <c r="S1414" s="7">
        <v>0.09</v>
      </c>
    </row>
    <row r="1415" spans="1:19" x14ac:dyDescent="0.2">
      <c r="A1415" s="1" t="s">
        <v>873</v>
      </c>
      <c r="B1415" s="1" t="s">
        <v>15</v>
      </c>
      <c r="C1415" s="10">
        <v>45369</v>
      </c>
      <c r="D1415" s="1" t="s">
        <v>668</v>
      </c>
      <c r="E1415" s="1" t="s">
        <v>667</v>
      </c>
      <c r="F1415" s="1" t="s">
        <v>872</v>
      </c>
      <c r="G1415" s="1" t="s">
        <v>12</v>
      </c>
      <c r="H1415" s="1" t="s">
        <v>11</v>
      </c>
      <c r="I1415" s="1" t="s">
        <v>188</v>
      </c>
      <c r="J1415" s="1" t="s">
        <v>17</v>
      </c>
      <c r="K1415" s="1" t="s">
        <v>16</v>
      </c>
      <c r="L1415" s="1" t="s">
        <v>600</v>
      </c>
      <c r="M1415" s="1" t="s">
        <v>599</v>
      </c>
      <c r="N1415" s="8">
        <v>1.8</v>
      </c>
      <c r="O1415" s="1" t="s">
        <v>2</v>
      </c>
      <c r="P1415" s="8">
        <v>0</v>
      </c>
      <c r="Q1415" s="8">
        <v>1.8</v>
      </c>
      <c r="R1415" s="1" t="s">
        <v>102</v>
      </c>
      <c r="S1415" s="7">
        <v>0.09</v>
      </c>
    </row>
    <row r="1416" spans="1:19" x14ac:dyDescent="0.2">
      <c r="A1416" s="1" t="s">
        <v>873</v>
      </c>
      <c r="B1416" s="1" t="s">
        <v>15</v>
      </c>
      <c r="C1416" s="10">
        <v>45369</v>
      </c>
      <c r="D1416" s="1" t="s">
        <v>668</v>
      </c>
      <c r="E1416" s="1" t="s">
        <v>667</v>
      </c>
      <c r="F1416" s="1" t="s">
        <v>872</v>
      </c>
      <c r="G1416" s="1" t="s">
        <v>12</v>
      </c>
      <c r="H1416" s="1" t="s">
        <v>11</v>
      </c>
      <c r="I1416" s="1" t="s">
        <v>188</v>
      </c>
      <c r="J1416" s="1" t="s">
        <v>17</v>
      </c>
      <c r="K1416" s="1" t="s">
        <v>16</v>
      </c>
      <c r="L1416" s="1" t="s">
        <v>23</v>
      </c>
      <c r="M1416" s="1" t="s">
        <v>22</v>
      </c>
      <c r="N1416" s="8">
        <v>1.8</v>
      </c>
      <c r="O1416" s="1" t="s">
        <v>2</v>
      </c>
      <c r="P1416" s="8">
        <v>0</v>
      </c>
      <c r="Q1416" s="8">
        <v>1.8</v>
      </c>
      <c r="R1416" s="1" t="s">
        <v>102</v>
      </c>
      <c r="S1416" s="7">
        <v>0.09</v>
      </c>
    </row>
    <row r="1417" spans="1:19" x14ac:dyDescent="0.2">
      <c r="A1417" s="1" t="s">
        <v>873</v>
      </c>
      <c r="B1417" s="1" t="s">
        <v>15</v>
      </c>
      <c r="C1417" s="10">
        <v>45369</v>
      </c>
      <c r="D1417" s="1" t="s">
        <v>668</v>
      </c>
      <c r="E1417" s="1" t="s">
        <v>667</v>
      </c>
      <c r="F1417" s="1" t="s">
        <v>872</v>
      </c>
      <c r="G1417" s="1" t="s">
        <v>12</v>
      </c>
      <c r="H1417" s="1" t="s">
        <v>11</v>
      </c>
      <c r="I1417" s="1" t="s">
        <v>188</v>
      </c>
      <c r="J1417" s="1" t="s">
        <v>17</v>
      </c>
      <c r="K1417" s="1" t="s">
        <v>16</v>
      </c>
      <c r="L1417" s="1" t="s">
        <v>881</v>
      </c>
      <c r="M1417" s="1" t="s">
        <v>880</v>
      </c>
      <c r="N1417" s="8">
        <v>1.8</v>
      </c>
      <c r="O1417" s="1" t="s">
        <v>2</v>
      </c>
      <c r="P1417" s="8">
        <v>0</v>
      </c>
      <c r="Q1417" s="8">
        <v>1.8</v>
      </c>
      <c r="R1417" s="1" t="s">
        <v>102</v>
      </c>
      <c r="S1417" s="7">
        <v>0.09</v>
      </c>
    </row>
    <row r="1418" spans="1:19" x14ac:dyDescent="0.2">
      <c r="A1418" s="1" t="s">
        <v>873</v>
      </c>
      <c r="B1418" s="1" t="s">
        <v>15</v>
      </c>
      <c r="C1418" s="10">
        <v>45369</v>
      </c>
      <c r="D1418" s="1" t="s">
        <v>668</v>
      </c>
      <c r="E1418" s="1" t="s">
        <v>667</v>
      </c>
      <c r="F1418" s="1" t="s">
        <v>872</v>
      </c>
      <c r="G1418" s="1" t="s">
        <v>12</v>
      </c>
      <c r="H1418" s="1" t="s">
        <v>11</v>
      </c>
      <c r="I1418" s="1" t="s">
        <v>188</v>
      </c>
      <c r="J1418" s="1" t="s">
        <v>17</v>
      </c>
      <c r="K1418" s="1" t="s">
        <v>16</v>
      </c>
      <c r="L1418" s="1" t="s">
        <v>209</v>
      </c>
      <c r="M1418" s="1" t="s">
        <v>208</v>
      </c>
      <c r="N1418" s="8">
        <v>1.8</v>
      </c>
      <c r="O1418" s="1" t="s">
        <v>2</v>
      </c>
      <c r="P1418" s="8">
        <v>0</v>
      </c>
      <c r="Q1418" s="8">
        <v>1.8</v>
      </c>
      <c r="R1418" s="1" t="s">
        <v>102</v>
      </c>
      <c r="S1418" s="7">
        <v>0.09</v>
      </c>
    </row>
    <row r="1419" spans="1:19" x14ac:dyDescent="0.2">
      <c r="A1419" s="1" t="s">
        <v>873</v>
      </c>
      <c r="B1419" s="1" t="s">
        <v>15</v>
      </c>
      <c r="C1419" s="10">
        <v>45369</v>
      </c>
      <c r="D1419" s="1" t="s">
        <v>668</v>
      </c>
      <c r="E1419" s="1" t="s">
        <v>667</v>
      </c>
      <c r="F1419" s="1" t="s">
        <v>872</v>
      </c>
      <c r="G1419" s="1" t="s">
        <v>12</v>
      </c>
      <c r="H1419" s="1" t="s">
        <v>11</v>
      </c>
      <c r="I1419" s="1" t="s">
        <v>188</v>
      </c>
      <c r="J1419" s="1" t="s">
        <v>17</v>
      </c>
      <c r="K1419" s="1" t="s">
        <v>16</v>
      </c>
      <c r="L1419" s="1" t="s">
        <v>158</v>
      </c>
      <c r="M1419" s="1" t="s">
        <v>157</v>
      </c>
      <c r="N1419" s="8">
        <v>1.74</v>
      </c>
      <c r="O1419" s="1" t="s">
        <v>2</v>
      </c>
      <c r="P1419" s="8">
        <v>0</v>
      </c>
      <c r="Q1419" s="8">
        <v>1.74</v>
      </c>
      <c r="R1419" s="1" t="s">
        <v>102</v>
      </c>
      <c r="S1419" s="7">
        <v>0.13</v>
      </c>
    </row>
    <row r="1420" spans="1:19" x14ac:dyDescent="0.2">
      <c r="A1420" s="1" t="s">
        <v>873</v>
      </c>
      <c r="B1420" s="1" t="s">
        <v>15</v>
      </c>
      <c r="C1420" s="10">
        <v>45369</v>
      </c>
      <c r="D1420" s="1" t="s">
        <v>668</v>
      </c>
      <c r="E1420" s="1" t="s">
        <v>667</v>
      </c>
      <c r="F1420" s="1" t="s">
        <v>872</v>
      </c>
      <c r="G1420" s="1" t="s">
        <v>12</v>
      </c>
      <c r="H1420" s="1" t="s">
        <v>11</v>
      </c>
      <c r="I1420" s="1" t="s">
        <v>188</v>
      </c>
      <c r="J1420" s="1" t="s">
        <v>17</v>
      </c>
      <c r="K1420" s="1" t="s">
        <v>16</v>
      </c>
      <c r="L1420" s="1" t="s">
        <v>889</v>
      </c>
      <c r="M1420" s="1" t="s">
        <v>888</v>
      </c>
      <c r="N1420" s="8">
        <v>1.74</v>
      </c>
      <c r="O1420" s="1" t="s">
        <v>2</v>
      </c>
      <c r="P1420" s="8">
        <v>0</v>
      </c>
      <c r="Q1420" s="8">
        <v>1.74</v>
      </c>
      <c r="R1420" s="1" t="s">
        <v>102</v>
      </c>
      <c r="S1420" s="7">
        <v>0.13</v>
      </c>
    </row>
    <row r="1421" spans="1:19" x14ac:dyDescent="0.2">
      <c r="A1421" s="1" t="s">
        <v>873</v>
      </c>
      <c r="B1421" s="1" t="s">
        <v>15</v>
      </c>
      <c r="C1421" s="10">
        <v>45369</v>
      </c>
      <c r="D1421" s="1" t="s">
        <v>668</v>
      </c>
      <c r="E1421" s="1" t="s">
        <v>667</v>
      </c>
      <c r="F1421" s="1" t="s">
        <v>872</v>
      </c>
      <c r="G1421" s="1" t="s">
        <v>12</v>
      </c>
      <c r="H1421" s="1" t="s">
        <v>11</v>
      </c>
      <c r="I1421" s="1" t="s">
        <v>188</v>
      </c>
      <c r="J1421" s="1" t="s">
        <v>17</v>
      </c>
      <c r="K1421" s="1" t="s">
        <v>16</v>
      </c>
      <c r="L1421" s="1" t="s">
        <v>891</v>
      </c>
      <c r="M1421" s="1" t="s">
        <v>890</v>
      </c>
      <c r="N1421" s="8">
        <v>1.74</v>
      </c>
      <c r="O1421" s="1" t="s">
        <v>2</v>
      </c>
      <c r="P1421" s="8">
        <v>0</v>
      </c>
      <c r="Q1421" s="8">
        <v>1.74</v>
      </c>
      <c r="R1421" s="1" t="s">
        <v>102</v>
      </c>
      <c r="S1421" s="7">
        <v>0.13</v>
      </c>
    </row>
    <row r="1422" spans="1:19" x14ac:dyDescent="0.2">
      <c r="A1422" s="1" t="s">
        <v>873</v>
      </c>
      <c r="B1422" s="1" t="s">
        <v>15</v>
      </c>
      <c r="C1422" s="10">
        <v>45369</v>
      </c>
      <c r="D1422" s="1" t="s">
        <v>668</v>
      </c>
      <c r="E1422" s="1" t="s">
        <v>667</v>
      </c>
      <c r="F1422" s="1" t="s">
        <v>872</v>
      </c>
      <c r="G1422" s="1" t="s">
        <v>12</v>
      </c>
      <c r="H1422" s="1" t="s">
        <v>11</v>
      </c>
      <c r="I1422" s="1" t="s">
        <v>188</v>
      </c>
      <c r="J1422" s="1" t="s">
        <v>17</v>
      </c>
      <c r="K1422" s="1" t="s">
        <v>16</v>
      </c>
      <c r="L1422" s="1" t="s">
        <v>893</v>
      </c>
      <c r="M1422" s="1" t="s">
        <v>892</v>
      </c>
      <c r="N1422" s="8">
        <v>1.74</v>
      </c>
      <c r="O1422" s="1" t="s">
        <v>2</v>
      </c>
      <c r="P1422" s="8">
        <v>0</v>
      </c>
      <c r="Q1422" s="8">
        <v>1.74</v>
      </c>
      <c r="R1422" s="1" t="s">
        <v>102</v>
      </c>
      <c r="S1422" s="7">
        <v>0.13</v>
      </c>
    </row>
    <row r="1423" spans="1:19" x14ac:dyDescent="0.2">
      <c r="A1423" s="1" t="s">
        <v>873</v>
      </c>
      <c r="B1423" s="1" t="s">
        <v>15</v>
      </c>
      <c r="C1423" s="10">
        <v>45369</v>
      </c>
      <c r="D1423" s="1" t="s">
        <v>668</v>
      </c>
      <c r="E1423" s="1" t="s">
        <v>667</v>
      </c>
      <c r="F1423" s="1" t="s">
        <v>872</v>
      </c>
      <c r="G1423" s="1" t="s">
        <v>12</v>
      </c>
      <c r="H1423" s="1" t="s">
        <v>11</v>
      </c>
      <c r="I1423" s="1" t="s">
        <v>188</v>
      </c>
      <c r="J1423" s="1" t="s">
        <v>17</v>
      </c>
      <c r="K1423" s="1" t="s">
        <v>16</v>
      </c>
      <c r="L1423" s="1" t="s">
        <v>27</v>
      </c>
      <c r="M1423" s="1" t="s">
        <v>26</v>
      </c>
      <c r="N1423" s="8">
        <v>1.74</v>
      </c>
      <c r="O1423" s="1" t="s">
        <v>2</v>
      </c>
      <c r="P1423" s="8">
        <v>0</v>
      </c>
      <c r="Q1423" s="8">
        <v>1.74</v>
      </c>
      <c r="R1423" s="1" t="s">
        <v>102</v>
      </c>
      <c r="S1423" s="7">
        <v>0.13</v>
      </c>
    </row>
    <row r="1424" spans="1:19" x14ac:dyDescent="0.2">
      <c r="A1424" s="1" t="s">
        <v>873</v>
      </c>
      <c r="B1424" s="1" t="s">
        <v>15</v>
      </c>
      <c r="C1424" s="10">
        <v>45369</v>
      </c>
      <c r="D1424" s="1" t="s">
        <v>668</v>
      </c>
      <c r="E1424" s="1" t="s">
        <v>667</v>
      </c>
      <c r="F1424" s="1" t="s">
        <v>872</v>
      </c>
      <c r="G1424" s="1" t="s">
        <v>12</v>
      </c>
      <c r="H1424" s="1" t="s">
        <v>11</v>
      </c>
      <c r="I1424" s="1" t="s">
        <v>188</v>
      </c>
      <c r="J1424" s="1" t="s">
        <v>17</v>
      </c>
      <c r="K1424" s="1" t="s">
        <v>16</v>
      </c>
      <c r="L1424" s="1" t="s">
        <v>897</v>
      </c>
      <c r="M1424" s="1" t="s">
        <v>896</v>
      </c>
      <c r="N1424" s="8">
        <v>1.74</v>
      </c>
      <c r="O1424" s="1" t="s">
        <v>2</v>
      </c>
      <c r="P1424" s="8">
        <v>0</v>
      </c>
      <c r="Q1424" s="8">
        <v>1.74</v>
      </c>
      <c r="R1424" s="1" t="s">
        <v>102</v>
      </c>
      <c r="S1424" s="7">
        <v>0.13</v>
      </c>
    </row>
    <row r="1425" spans="1:19" x14ac:dyDescent="0.2">
      <c r="A1425" s="1" t="s">
        <v>873</v>
      </c>
      <c r="B1425" s="1" t="s">
        <v>15</v>
      </c>
      <c r="C1425" s="10">
        <v>45369</v>
      </c>
      <c r="D1425" s="1" t="s">
        <v>668</v>
      </c>
      <c r="E1425" s="1" t="s">
        <v>667</v>
      </c>
      <c r="F1425" s="1" t="s">
        <v>872</v>
      </c>
      <c r="G1425" s="1" t="s">
        <v>12</v>
      </c>
      <c r="H1425" s="1" t="s">
        <v>11</v>
      </c>
      <c r="I1425" s="1" t="s">
        <v>188</v>
      </c>
      <c r="J1425" s="1" t="s">
        <v>17</v>
      </c>
      <c r="K1425" s="1" t="s">
        <v>16</v>
      </c>
      <c r="L1425" s="1" t="s">
        <v>763</v>
      </c>
      <c r="M1425" s="1" t="s">
        <v>762</v>
      </c>
      <c r="N1425" s="8">
        <v>1.68</v>
      </c>
      <c r="O1425" s="1" t="s">
        <v>2</v>
      </c>
      <c r="P1425" s="8">
        <v>0</v>
      </c>
      <c r="Q1425" s="8">
        <v>1.68</v>
      </c>
      <c r="R1425" s="1" t="s">
        <v>102</v>
      </c>
      <c r="S1425" s="7">
        <v>0.18</v>
      </c>
    </row>
    <row r="1426" spans="1:19" x14ac:dyDescent="0.2">
      <c r="A1426" s="1" t="s">
        <v>873</v>
      </c>
      <c r="B1426" s="1" t="s">
        <v>15</v>
      </c>
      <c r="C1426" s="10">
        <v>45369</v>
      </c>
      <c r="D1426" s="1" t="s">
        <v>668</v>
      </c>
      <c r="E1426" s="1" t="s">
        <v>667</v>
      </c>
      <c r="F1426" s="1" t="s">
        <v>872</v>
      </c>
      <c r="G1426" s="1" t="s">
        <v>12</v>
      </c>
      <c r="H1426" s="1" t="s">
        <v>11</v>
      </c>
      <c r="I1426" s="1" t="s">
        <v>188</v>
      </c>
      <c r="J1426" s="1" t="s">
        <v>17</v>
      </c>
      <c r="K1426" s="1" t="s">
        <v>16</v>
      </c>
      <c r="L1426" s="1" t="s">
        <v>558</v>
      </c>
      <c r="M1426" s="1" t="s">
        <v>557</v>
      </c>
      <c r="N1426" s="8">
        <v>1.68</v>
      </c>
      <c r="O1426" s="1" t="s">
        <v>2</v>
      </c>
      <c r="P1426" s="8">
        <v>0</v>
      </c>
      <c r="Q1426" s="8">
        <v>1.68</v>
      </c>
      <c r="R1426" s="1" t="s">
        <v>102</v>
      </c>
      <c r="S1426" s="7">
        <v>0.18</v>
      </c>
    </row>
    <row r="1427" spans="1:19" x14ac:dyDescent="0.2">
      <c r="A1427" s="1" t="s">
        <v>873</v>
      </c>
      <c r="B1427" s="1" t="s">
        <v>15</v>
      </c>
      <c r="C1427" s="10">
        <v>45369</v>
      </c>
      <c r="D1427" s="1" t="s">
        <v>668</v>
      </c>
      <c r="E1427" s="1" t="s">
        <v>667</v>
      </c>
      <c r="F1427" s="1" t="s">
        <v>872</v>
      </c>
      <c r="G1427" s="1" t="s">
        <v>12</v>
      </c>
      <c r="H1427" s="1" t="s">
        <v>11</v>
      </c>
      <c r="I1427" s="1" t="s">
        <v>188</v>
      </c>
      <c r="J1427" s="1" t="s">
        <v>17</v>
      </c>
      <c r="K1427" s="1" t="s">
        <v>16</v>
      </c>
      <c r="L1427" s="1" t="s">
        <v>887</v>
      </c>
      <c r="M1427" s="1" t="s">
        <v>886</v>
      </c>
      <c r="N1427" s="8">
        <v>1.68</v>
      </c>
      <c r="O1427" s="1" t="s">
        <v>2</v>
      </c>
      <c r="P1427" s="8">
        <v>0</v>
      </c>
      <c r="Q1427" s="8">
        <v>1.68</v>
      </c>
      <c r="R1427" s="1" t="s">
        <v>102</v>
      </c>
      <c r="S1427" s="7">
        <v>0.18</v>
      </c>
    </row>
    <row r="1428" spans="1:19" x14ac:dyDescent="0.2">
      <c r="A1428" s="1" t="s">
        <v>873</v>
      </c>
      <c r="B1428" s="1" t="s">
        <v>15</v>
      </c>
      <c r="C1428" s="10">
        <v>45369</v>
      </c>
      <c r="D1428" s="1" t="s">
        <v>668</v>
      </c>
      <c r="E1428" s="1" t="s">
        <v>667</v>
      </c>
      <c r="F1428" s="1" t="s">
        <v>872</v>
      </c>
      <c r="G1428" s="1" t="s">
        <v>12</v>
      </c>
      <c r="H1428" s="1" t="s">
        <v>11</v>
      </c>
      <c r="I1428" s="1" t="s">
        <v>188</v>
      </c>
      <c r="J1428" s="1" t="s">
        <v>17</v>
      </c>
      <c r="K1428" s="1" t="s">
        <v>16</v>
      </c>
      <c r="L1428" s="1" t="s">
        <v>899</v>
      </c>
      <c r="M1428" s="1" t="s">
        <v>898</v>
      </c>
      <c r="N1428" s="8">
        <v>1.68</v>
      </c>
      <c r="O1428" s="1" t="s">
        <v>2</v>
      </c>
      <c r="P1428" s="8">
        <v>0</v>
      </c>
      <c r="Q1428" s="8">
        <v>1.68</v>
      </c>
      <c r="R1428" s="1" t="s">
        <v>102</v>
      </c>
      <c r="S1428" s="7">
        <v>0.18</v>
      </c>
    </row>
    <row r="1429" spans="1:19" x14ac:dyDescent="0.2">
      <c r="A1429" s="1" t="s">
        <v>873</v>
      </c>
      <c r="B1429" s="1" t="s">
        <v>15</v>
      </c>
      <c r="C1429" s="10">
        <v>45369</v>
      </c>
      <c r="D1429" s="1" t="s">
        <v>668</v>
      </c>
      <c r="E1429" s="1" t="s">
        <v>667</v>
      </c>
      <c r="F1429" s="1" t="s">
        <v>872</v>
      </c>
      <c r="G1429" s="1" t="s">
        <v>12</v>
      </c>
      <c r="H1429" s="1" t="s">
        <v>11</v>
      </c>
      <c r="I1429" s="1" t="s">
        <v>188</v>
      </c>
      <c r="J1429" s="1" t="s">
        <v>17</v>
      </c>
      <c r="K1429" s="1" t="s">
        <v>16</v>
      </c>
      <c r="L1429" s="1" t="s">
        <v>901</v>
      </c>
      <c r="M1429" s="1" t="s">
        <v>900</v>
      </c>
      <c r="N1429" s="8">
        <v>1.68</v>
      </c>
      <c r="O1429" s="1" t="s">
        <v>2</v>
      </c>
      <c r="P1429" s="8">
        <v>0</v>
      </c>
      <c r="Q1429" s="8">
        <v>1.68</v>
      </c>
      <c r="R1429" s="1" t="s">
        <v>102</v>
      </c>
      <c r="S1429" s="7">
        <v>0.18</v>
      </c>
    </row>
    <row r="1430" spans="1:19" x14ac:dyDescent="0.2">
      <c r="A1430" s="1" t="s">
        <v>873</v>
      </c>
      <c r="B1430" s="1" t="s">
        <v>15</v>
      </c>
      <c r="C1430" s="10">
        <v>45369</v>
      </c>
      <c r="D1430" s="1" t="s">
        <v>668</v>
      </c>
      <c r="E1430" s="1" t="s">
        <v>667</v>
      </c>
      <c r="F1430" s="1" t="s">
        <v>872</v>
      </c>
      <c r="G1430" s="1" t="s">
        <v>12</v>
      </c>
      <c r="H1430" s="1" t="s">
        <v>11</v>
      </c>
      <c r="I1430" s="1" t="s">
        <v>188</v>
      </c>
      <c r="J1430" s="1" t="s">
        <v>17</v>
      </c>
      <c r="K1430" s="1" t="s">
        <v>16</v>
      </c>
      <c r="L1430" s="1" t="s">
        <v>903</v>
      </c>
      <c r="M1430" s="1" t="s">
        <v>902</v>
      </c>
      <c r="N1430" s="8">
        <v>1.68</v>
      </c>
      <c r="O1430" s="1" t="s">
        <v>2</v>
      </c>
      <c r="P1430" s="8">
        <v>0</v>
      </c>
      <c r="Q1430" s="8">
        <v>1.68</v>
      </c>
      <c r="R1430" s="1" t="s">
        <v>102</v>
      </c>
      <c r="S1430" s="7">
        <v>0.18</v>
      </c>
    </row>
    <row r="1431" spans="1:19" x14ac:dyDescent="0.2">
      <c r="A1431" s="1" t="s">
        <v>873</v>
      </c>
      <c r="B1431" s="1" t="s">
        <v>15</v>
      </c>
      <c r="C1431" s="10">
        <v>45369</v>
      </c>
      <c r="D1431" s="1" t="s">
        <v>668</v>
      </c>
      <c r="E1431" s="1" t="s">
        <v>667</v>
      </c>
      <c r="F1431" s="1" t="s">
        <v>872</v>
      </c>
      <c r="G1431" s="1" t="s">
        <v>12</v>
      </c>
      <c r="H1431" s="1" t="s">
        <v>11</v>
      </c>
      <c r="I1431" s="1" t="s">
        <v>188</v>
      </c>
      <c r="J1431" s="1" t="s">
        <v>17</v>
      </c>
      <c r="K1431" s="1" t="s">
        <v>16</v>
      </c>
      <c r="L1431" s="1" t="s">
        <v>895</v>
      </c>
      <c r="M1431" s="1" t="s">
        <v>894</v>
      </c>
      <c r="N1431" s="8">
        <v>2.7</v>
      </c>
      <c r="O1431" s="1" t="s">
        <v>2</v>
      </c>
      <c r="P1431" s="8">
        <v>0</v>
      </c>
      <c r="Q1431" s="8">
        <v>2.7</v>
      </c>
      <c r="R1431" s="1" t="s">
        <v>102</v>
      </c>
      <c r="S1431" s="7">
        <v>0.21</v>
      </c>
    </row>
    <row r="1432" spans="1:19" x14ac:dyDescent="0.2">
      <c r="A1432" s="1" t="s">
        <v>873</v>
      </c>
      <c r="B1432" s="1" t="s">
        <v>15</v>
      </c>
      <c r="C1432" s="10">
        <v>45369</v>
      </c>
      <c r="D1432" s="1" t="s">
        <v>668</v>
      </c>
      <c r="E1432" s="1" t="s">
        <v>667</v>
      </c>
      <c r="F1432" s="1" t="s">
        <v>872</v>
      </c>
      <c r="G1432" s="1" t="s">
        <v>12</v>
      </c>
      <c r="H1432" s="1" t="s">
        <v>11</v>
      </c>
      <c r="I1432" s="1" t="s">
        <v>188</v>
      </c>
      <c r="J1432" s="1" t="s">
        <v>17</v>
      </c>
      <c r="K1432" s="1" t="s">
        <v>16</v>
      </c>
      <c r="L1432" s="1" t="s">
        <v>905</v>
      </c>
      <c r="M1432" s="1" t="s">
        <v>904</v>
      </c>
      <c r="N1432" s="8">
        <v>1.35</v>
      </c>
      <c r="O1432" s="1" t="s">
        <v>2</v>
      </c>
      <c r="P1432" s="8">
        <v>0</v>
      </c>
      <c r="Q1432" s="8">
        <v>1.35</v>
      </c>
      <c r="R1432" s="1" t="s">
        <v>102</v>
      </c>
      <c r="S1432" s="7">
        <v>0.21</v>
      </c>
    </row>
    <row r="1433" spans="1:19" x14ac:dyDescent="0.2">
      <c r="A1433" s="1" t="s">
        <v>869</v>
      </c>
      <c r="B1433" s="1" t="s">
        <v>15</v>
      </c>
      <c r="C1433" s="10">
        <v>45369</v>
      </c>
      <c r="D1433" s="1" t="s">
        <v>192</v>
      </c>
      <c r="E1433" s="1" t="s">
        <v>191</v>
      </c>
      <c r="F1433" s="1" t="s">
        <v>863</v>
      </c>
      <c r="G1433" s="1" t="s">
        <v>12</v>
      </c>
      <c r="H1433" s="1" t="s">
        <v>11</v>
      </c>
      <c r="I1433" s="1" t="s">
        <v>50</v>
      </c>
      <c r="J1433" s="1" t="s">
        <v>9</v>
      </c>
      <c r="K1433" s="1" t="s">
        <v>30</v>
      </c>
      <c r="L1433" s="1" t="s">
        <v>798</v>
      </c>
      <c r="M1433" s="1" t="s">
        <v>797</v>
      </c>
      <c r="N1433" s="8">
        <v>387.84</v>
      </c>
      <c r="O1433" s="1" t="s">
        <v>2</v>
      </c>
      <c r="P1433" s="8">
        <v>290.88</v>
      </c>
      <c r="Q1433" s="8">
        <v>96.96</v>
      </c>
      <c r="R1433" s="1" t="s">
        <v>144</v>
      </c>
      <c r="S1433" s="7">
        <v>2788.19</v>
      </c>
    </row>
    <row r="1434" spans="1:19" x14ac:dyDescent="0.2">
      <c r="A1434" s="1" t="s">
        <v>869</v>
      </c>
      <c r="B1434" s="1" t="s">
        <v>15</v>
      </c>
      <c r="C1434" s="10">
        <v>45369</v>
      </c>
      <c r="D1434" s="1" t="s">
        <v>192</v>
      </c>
      <c r="E1434" s="1" t="s">
        <v>191</v>
      </c>
      <c r="F1434" s="1" t="s">
        <v>863</v>
      </c>
      <c r="G1434" s="1" t="s">
        <v>12</v>
      </c>
      <c r="H1434" s="1" t="s">
        <v>11</v>
      </c>
      <c r="I1434" s="1" t="s">
        <v>50</v>
      </c>
      <c r="J1434" s="1" t="s">
        <v>9</v>
      </c>
      <c r="K1434" s="1" t="s">
        <v>30</v>
      </c>
      <c r="L1434" s="1" t="s">
        <v>519</v>
      </c>
      <c r="M1434" s="1" t="s">
        <v>518</v>
      </c>
      <c r="N1434" s="8">
        <v>387.84</v>
      </c>
      <c r="O1434" s="1" t="s">
        <v>2</v>
      </c>
      <c r="P1434" s="8">
        <v>387.84</v>
      </c>
      <c r="Q1434" s="8">
        <v>0</v>
      </c>
      <c r="R1434" s="1" t="s">
        <v>144</v>
      </c>
      <c r="S1434" s="7">
        <v>2788.19</v>
      </c>
    </row>
    <row r="1435" spans="1:19" x14ac:dyDescent="0.2">
      <c r="A1435" s="1" t="s">
        <v>866</v>
      </c>
      <c r="B1435" s="1" t="s">
        <v>15</v>
      </c>
      <c r="C1435" s="10">
        <v>45369</v>
      </c>
      <c r="D1435" s="1" t="s">
        <v>192</v>
      </c>
      <c r="E1435" s="1" t="s">
        <v>191</v>
      </c>
      <c r="F1435" s="1" t="s">
        <v>865</v>
      </c>
      <c r="G1435" s="1" t="s">
        <v>12</v>
      </c>
      <c r="H1435" s="1" t="s">
        <v>11</v>
      </c>
      <c r="I1435" s="1" t="s">
        <v>50</v>
      </c>
      <c r="J1435" s="1" t="s">
        <v>17</v>
      </c>
      <c r="K1435" s="1" t="s">
        <v>16</v>
      </c>
      <c r="L1435" s="1" t="s">
        <v>377</v>
      </c>
      <c r="M1435" s="1" t="s">
        <v>376</v>
      </c>
      <c r="N1435" s="8">
        <v>478.8</v>
      </c>
      <c r="O1435" s="1" t="s">
        <v>2</v>
      </c>
      <c r="P1435" s="8">
        <v>478.8</v>
      </c>
      <c r="Q1435" s="8">
        <v>0</v>
      </c>
      <c r="R1435" s="1" t="s">
        <v>144</v>
      </c>
      <c r="S1435" s="7">
        <v>12976.95</v>
      </c>
    </row>
    <row r="1436" spans="1:19" x14ac:dyDescent="0.2">
      <c r="A1436" s="1" t="s">
        <v>866</v>
      </c>
      <c r="B1436" s="1" t="s">
        <v>15</v>
      </c>
      <c r="C1436" s="10">
        <v>45369</v>
      </c>
      <c r="D1436" s="1" t="s">
        <v>192</v>
      </c>
      <c r="E1436" s="1" t="s">
        <v>191</v>
      </c>
      <c r="F1436" s="1" t="s">
        <v>865</v>
      </c>
      <c r="G1436" s="1" t="s">
        <v>12</v>
      </c>
      <c r="H1436" s="1" t="s">
        <v>11</v>
      </c>
      <c r="I1436" s="1" t="s">
        <v>50</v>
      </c>
      <c r="J1436" s="1" t="s">
        <v>17</v>
      </c>
      <c r="K1436" s="1" t="s">
        <v>16</v>
      </c>
      <c r="L1436" s="1" t="s">
        <v>868</v>
      </c>
      <c r="M1436" s="1" t="s">
        <v>867</v>
      </c>
      <c r="N1436" s="8">
        <v>410.4</v>
      </c>
      <c r="O1436" s="1" t="s">
        <v>2</v>
      </c>
      <c r="P1436" s="8">
        <v>410.4</v>
      </c>
      <c r="Q1436" s="8">
        <v>0</v>
      </c>
      <c r="R1436" s="1" t="s">
        <v>144</v>
      </c>
      <c r="S1436" s="7">
        <v>12976.95</v>
      </c>
    </row>
    <row r="1437" spans="1:19" x14ac:dyDescent="0.2">
      <c r="A1437" s="1" t="s">
        <v>866</v>
      </c>
      <c r="B1437" s="1" t="s">
        <v>15</v>
      </c>
      <c r="C1437" s="10">
        <v>45369</v>
      </c>
      <c r="D1437" s="1" t="s">
        <v>192</v>
      </c>
      <c r="E1437" s="1" t="s">
        <v>191</v>
      </c>
      <c r="F1437" s="1" t="s">
        <v>865</v>
      </c>
      <c r="G1437" s="1" t="s">
        <v>12</v>
      </c>
      <c r="H1437" s="1" t="s">
        <v>11</v>
      </c>
      <c r="I1437" s="1" t="s">
        <v>50</v>
      </c>
      <c r="J1437" s="1" t="s">
        <v>17</v>
      </c>
      <c r="K1437" s="1" t="s">
        <v>16</v>
      </c>
      <c r="L1437" s="1" t="s">
        <v>346</v>
      </c>
      <c r="M1437" s="1" t="s">
        <v>345</v>
      </c>
      <c r="N1437" s="8">
        <v>403.2</v>
      </c>
      <c r="O1437" s="1" t="s">
        <v>2</v>
      </c>
      <c r="P1437" s="8">
        <v>403.2</v>
      </c>
      <c r="Q1437" s="8">
        <v>0</v>
      </c>
      <c r="R1437" s="1" t="s">
        <v>144</v>
      </c>
      <c r="S1437" s="7">
        <v>9606.69</v>
      </c>
    </row>
    <row r="1438" spans="1:19" x14ac:dyDescent="0.2">
      <c r="A1438" s="1" t="s">
        <v>866</v>
      </c>
      <c r="B1438" s="1" t="s">
        <v>15</v>
      </c>
      <c r="C1438" s="10">
        <v>45369</v>
      </c>
      <c r="D1438" s="1" t="s">
        <v>192</v>
      </c>
      <c r="E1438" s="1" t="s">
        <v>191</v>
      </c>
      <c r="F1438" s="1" t="s">
        <v>865</v>
      </c>
      <c r="G1438" s="1" t="s">
        <v>12</v>
      </c>
      <c r="H1438" s="1" t="s">
        <v>11</v>
      </c>
      <c r="I1438" s="1" t="s">
        <v>50</v>
      </c>
      <c r="J1438" s="1" t="s">
        <v>17</v>
      </c>
      <c r="K1438" s="1" t="s">
        <v>16</v>
      </c>
      <c r="L1438" s="1" t="s">
        <v>375</v>
      </c>
      <c r="M1438" s="1" t="s">
        <v>374</v>
      </c>
      <c r="N1438" s="8">
        <v>478.8</v>
      </c>
      <c r="O1438" s="1" t="s">
        <v>2</v>
      </c>
      <c r="P1438" s="8">
        <v>478.8</v>
      </c>
      <c r="Q1438" s="8">
        <v>0</v>
      </c>
      <c r="R1438" s="1" t="s">
        <v>144</v>
      </c>
      <c r="S1438" s="7">
        <v>12976.95</v>
      </c>
    </row>
    <row r="1439" spans="1:19" x14ac:dyDescent="0.2">
      <c r="A1439" s="1" t="s">
        <v>866</v>
      </c>
      <c r="B1439" s="1" t="s">
        <v>15</v>
      </c>
      <c r="C1439" s="10">
        <v>45369</v>
      </c>
      <c r="D1439" s="1" t="s">
        <v>192</v>
      </c>
      <c r="E1439" s="1" t="s">
        <v>191</v>
      </c>
      <c r="F1439" s="1" t="s">
        <v>865</v>
      </c>
      <c r="G1439" s="1" t="s">
        <v>12</v>
      </c>
      <c r="H1439" s="1" t="s">
        <v>11</v>
      </c>
      <c r="I1439" s="1" t="s">
        <v>50</v>
      </c>
      <c r="J1439" s="1" t="s">
        <v>17</v>
      </c>
      <c r="K1439" s="1" t="s">
        <v>16</v>
      </c>
      <c r="L1439" s="1" t="s">
        <v>369</v>
      </c>
      <c r="M1439" s="1" t="s">
        <v>368</v>
      </c>
      <c r="N1439" s="8">
        <v>752.4</v>
      </c>
      <c r="O1439" s="1" t="s">
        <v>2</v>
      </c>
      <c r="P1439" s="8">
        <v>752.4</v>
      </c>
      <c r="Q1439" s="8">
        <v>0</v>
      </c>
      <c r="R1439" s="1" t="s">
        <v>144</v>
      </c>
      <c r="S1439" s="7">
        <v>12976.95</v>
      </c>
    </row>
    <row r="1440" spans="1:19" x14ac:dyDescent="0.2">
      <c r="A1440" s="1" t="s">
        <v>864</v>
      </c>
      <c r="B1440" s="1" t="s">
        <v>15</v>
      </c>
      <c r="C1440" s="10">
        <v>45369</v>
      </c>
      <c r="D1440" s="1" t="s">
        <v>533</v>
      </c>
      <c r="E1440" s="1" t="s">
        <v>532</v>
      </c>
      <c r="F1440" s="1" t="s">
        <v>863</v>
      </c>
      <c r="G1440" s="1" t="s">
        <v>12</v>
      </c>
      <c r="H1440" s="1" t="s">
        <v>11</v>
      </c>
      <c r="I1440" s="1" t="s">
        <v>50</v>
      </c>
      <c r="J1440" s="1" t="s">
        <v>17</v>
      </c>
      <c r="K1440" s="1" t="s">
        <v>16</v>
      </c>
      <c r="L1440" s="1" t="s">
        <v>141</v>
      </c>
      <c r="M1440" s="1" t="s">
        <v>140</v>
      </c>
      <c r="N1440" s="8">
        <v>97.2</v>
      </c>
      <c r="O1440" s="1" t="s">
        <v>2</v>
      </c>
      <c r="P1440" s="8">
        <v>0</v>
      </c>
      <c r="Q1440" s="8">
        <v>97.2</v>
      </c>
      <c r="R1440" s="1" t="s">
        <v>93</v>
      </c>
      <c r="S1440" s="7">
        <v>21838.34</v>
      </c>
    </row>
    <row r="1441" spans="1:19" x14ac:dyDescent="0.2">
      <c r="A1441" s="1" t="s">
        <v>864</v>
      </c>
      <c r="B1441" s="1" t="s">
        <v>15</v>
      </c>
      <c r="C1441" s="10">
        <v>45369</v>
      </c>
      <c r="D1441" s="1" t="s">
        <v>533</v>
      </c>
      <c r="E1441" s="1" t="s">
        <v>532</v>
      </c>
      <c r="F1441" s="1" t="s">
        <v>863</v>
      </c>
      <c r="G1441" s="1" t="s">
        <v>12</v>
      </c>
      <c r="H1441" s="1" t="s">
        <v>11</v>
      </c>
      <c r="I1441" s="1" t="s">
        <v>50</v>
      </c>
      <c r="J1441" s="1" t="s">
        <v>17</v>
      </c>
      <c r="K1441" s="1" t="s">
        <v>16</v>
      </c>
      <c r="L1441" s="1" t="s">
        <v>187</v>
      </c>
      <c r="M1441" s="1" t="s">
        <v>186</v>
      </c>
      <c r="N1441" s="8">
        <v>97.2</v>
      </c>
      <c r="O1441" s="1" t="s">
        <v>2</v>
      </c>
      <c r="P1441" s="8">
        <v>0</v>
      </c>
      <c r="Q1441" s="8">
        <v>97.2</v>
      </c>
      <c r="R1441" s="1" t="s">
        <v>93</v>
      </c>
      <c r="S1441" s="7">
        <v>21838.34</v>
      </c>
    </row>
    <row r="1442" spans="1:19" x14ac:dyDescent="0.2">
      <c r="A1442" s="1" t="s">
        <v>862</v>
      </c>
      <c r="B1442" s="1" t="s">
        <v>42</v>
      </c>
      <c r="C1442" s="10">
        <v>45369</v>
      </c>
      <c r="D1442" s="1" t="s">
        <v>192</v>
      </c>
      <c r="E1442" s="1" t="s">
        <v>191</v>
      </c>
      <c r="F1442" s="1" t="s">
        <v>859</v>
      </c>
      <c r="G1442" s="1" t="s">
        <v>39</v>
      </c>
      <c r="H1442" s="1" t="s">
        <v>38</v>
      </c>
      <c r="I1442" s="1" t="s">
        <v>50</v>
      </c>
      <c r="J1442" s="1" t="s">
        <v>37</v>
      </c>
      <c r="K1442" s="1" t="s">
        <v>36</v>
      </c>
      <c r="L1442" s="1" t="s">
        <v>207</v>
      </c>
      <c r="M1442" s="1" t="s">
        <v>206</v>
      </c>
      <c r="N1442" s="9">
        <v>3960</v>
      </c>
      <c r="O1442" s="1" t="s">
        <v>4</v>
      </c>
      <c r="P1442" s="8">
        <v>3960</v>
      </c>
      <c r="Q1442" s="8">
        <v>0</v>
      </c>
      <c r="R1442" s="1" t="s">
        <v>144</v>
      </c>
      <c r="S1442" s="7">
        <v>380.74</v>
      </c>
    </row>
    <row r="1443" spans="1:19" x14ac:dyDescent="0.2">
      <c r="A1443" s="1" t="s">
        <v>861</v>
      </c>
      <c r="B1443" s="1" t="s">
        <v>42</v>
      </c>
      <c r="C1443" s="10">
        <v>45369</v>
      </c>
      <c r="D1443" s="1" t="s">
        <v>192</v>
      </c>
      <c r="E1443" s="1" t="s">
        <v>191</v>
      </c>
      <c r="F1443" s="1" t="s">
        <v>859</v>
      </c>
      <c r="G1443" s="1" t="s">
        <v>39</v>
      </c>
      <c r="H1443" s="1" t="s">
        <v>38</v>
      </c>
      <c r="I1443" s="1" t="s">
        <v>50</v>
      </c>
      <c r="J1443" s="1" t="s">
        <v>37</v>
      </c>
      <c r="K1443" s="1" t="s">
        <v>36</v>
      </c>
      <c r="L1443" s="1" t="s">
        <v>86</v>
      </c>
      <c r="M1443" s="1" t="s">
        <v>85</v>
      </c>
      <c r="N1443" s="9">
        <v>7920</v>
      </c>
      <c r="O1443" s="1" t="s">
        <v>4</v>
      </c>
      <c r="P1443" s="8">
        <v>7920</v>
      </c>
      <c r="Q1443" s="8">
        <v>0</v>
      </c>
      <c r="R1443" s="1" t="s">
        <v>144</v>
      </c>
      <c r="S1443" s="7">
        <v>208.79</v>
      </c>
    </row>
    <row r="1444" spans="1:19" x14ac:dyDescent="0.2">
      <c r="A1444" s="1" t="s">
        <v>860</v>
      </c>
      <c r="B1444" s="1" t="s">
        <v>42</v>
      </c>
      <c r="C1444" s="10">
        <v>45369</v>
      </c>
      <c r="D1444" s="1" t="s">
        <v>192</v>
      </c>
      <c r="E1444" s="1" t="s">
        <v>191</v>
      </c>
      <c r="F1444" s="1" t="s">
        <v>859</v>
      </c>
      <c r="G1444" s="1" t="s">
        <v>39</v>
      </c>
      <c r="H1444" s="1" t="s">
        <v>38</v>
      </c>
      <c r="I1444" s="1" t="s">
        <v>50</v>
      </c>
      <c r="J1444" s="1" t="s">
        <v>37</v>
      </c>
      <c r="K1444" s="1" t="s">
        <v>36</v>
      </c>
      <c r="L1444" s="1" t="s">
        <v>207</v>
      </c>
      <c r="M1444" s="1" t="s">
        <v>206</v>
      </c>
      <c r="N1444" s="9">
        <v>360</v>
      </c>
      <c r="O1444" s="1" t="s">
        <v>4</v>
      </c>
      <c r="P1444" s="8">
        <v>360</v>
      </c>
      <c r="Q1444" s="8">
        <v>0</v>
      </c>
      <c r="R1444" s="1" t="s">
        <v>144</v>
      </c>
      <c r="S1444" s="7">
        <v>380.74</v>
      </c>
    </row>
    <row r="1445" spans="1:19" x14ac:dyDescent="0.2">
      <c r="A1445" s="1" t="s">
        <v>860</v>
      </c>
      <c r="B1445" s="1" t="s">
        <v>42</v>
      </c>
      <c r="C1445" s="10">
        <v>45369</v>
      </c>
      <c r="D1445" s="1" t="s">
        <v>192</v>
      </c>
      <c r="E1445" s="1" t="s">
        <v>191</v>
      </c>
      <c r="F1445" s="1" t="s">
        <v>859</v>
      </c>
      <c r="G1445" s="1" t="s">
        <v>39</v>
      </c>
      <c r="H1445" s="1" t="s">
        <v>38</v>
      </c>
      <c r="I1445" s="1" t="s">
        <v>50</v>
      </c>
      <c r="J1445" s="1" t="s">
        <v>37</v>
      </c>
      <c r="K1445" s="1" t="s">
        <v>36</v>
      </c>
      <c r="L1445" s="1" t="s">
        <v>77</v>
      </c>
      <c r="M1445" s="1" t="s">
        <v>76</v>
      </c>
      <c r="N1445" s="9">
        <v>756</v>
      </c>
      <c r="O1445" s="1" t="s">
        <v>4</v>
      </c>
      <c r="P1445" s="8">
        <v>756</v>
      </c>
      <c r="Q1445" s="8">
        <v>0</v>
      </c>
      <c r="R1445" s="1" t="s">
        <v>144</v>
      </c>
      <c r="S1445" s="7">
        <v>394</v>
      </c>
    </row>
    <row r="1446" spans="1:19" x14ac:dyDescent="0.2">
      <c r="A1446" s="1" t="s">
        <v>860</v>
      </c>
      <c r="B1446" s="1" t="s">
        <v>42</v>
      </c>
      <c r="C1446" s="10">
        <v>45369</v>
      </c>
      <c r="D1446" s="1" t="s">
        <v>192</v>
      </c>
      <c r="E1446" s="1" t="s">
        <v>191</v>
      </c>
      <c r="F1446" s="1" t="s">
        <v>859</v>
      </c>
      <c r="G1446" s="1" t="s">
        <v>39</v>
      </c>
      <c r="H1446" s="1" t="s">
        <v>38</v>
      </c>
      <c r="I1446" s="1" t="s">
        <v>50</v>
      </c>
      <c r="J1446" s="1" t="s">
        <v>37</v>
      </c>
      <c r="K1446" s="1" t="s">
        <v>36</v>
      </c>
      <c r="L1446" s="1" t="s">
        <v>86</v>
      </c>
      <c r="M1446" s="1" t="s">
        <v>85</v>
      </c>
      <c r="N1446" s="9">
        <v>1188</v>
      </c>
      <c r="O1446" s="1" t="s">
        <v>4</v>
      </c>
      <c r="P1446" s="8">
        <v>1188</v>
      </c>
      <c r="Q1446" s="8">
        <v>0</v>
      </c>
      <c r="R1446" s="1" t="s">
        <v>144</v>
      </c>
      <c r="S1446" s="7">
        <v>208.79</v>
      </c>
    </row>
    <row r="1447" spans="1:19" x14ac:dyDescent="0.2">
      <c r="A1447" s="1" t="s">
        <v>860</v>
      </c>
      <c r="B1447" s="1" t="s">
        <v>42</v>
      </c>
      <c r="C1447" s="10">
        <v>45369</v>
      </c>
      <c r="D1447" s="1" t="s">
        <v>192</v>
      </c>
      <c r="E1447" s="1" t="s">
        <v>191</v>
      </c>
      <c r="F1447" s="1" t="s">
        <v>859</v>
      </c>
      <c r="G1447" s="1" t="s">
        <v>39</v>
      </c>
      <c r="H1447" s="1" t="s">
        <v>38</v>
      </c>
      <c r="I1447" s="1" t="s">
        <v>50</v>
      </c>
      <c r="J1447" s="1" t="s">
        <v>37</v>
      </c>
      <c r="K1447" s="1" t="s">
        <v>36</v>
      </c>
      <c r="L1447" s="1" t="s">
        <v>35</v>
      </c>
      <c r="M1447" s="1" t="s">
        <v>34</v>
      </c>
      <c r="N1447" s="9">
        <v>2592</v>
      </c>
      <c r="O1447" s="1" t="s">
        <v>4</v>
      </c>
      <c r="P1447" s="8">
        <v>2592</v>
      </c>
      <c r="Q1447" s="8">
        <v>0</v>
      </c>
      <c r="R1447" s="1" t="s">
        <v>144</v>
      </c>
      <c r="S1447" s="7">
        <v>249.53</v>
      </c>
    </row>
    <row r="1448" spans="1:19" x14ac:dyDescent="0.2">
      <c r="A1448" s="1" t="s">
        <v>860</v>
      </c>
      <c r="B1448" s="1" t="s">
        <v>42</v>
      </c>
      <c r="C1448" s="10">
        <v>45369</v>
      </c>
      <c r="D1448" s="1" t="s">
        <v>192</v>
      </c>
      <c r="E1448" s="1" t="s">
        <v>191</v>
      </c>
      <c r="F1448" s="1" t="s">
        <v>859</v>
      </c>
      <c r="G1448" s="1" t="s">
        <v>39</v>
      </c>
      <c r="H1448" s="1" t="s">
        <v>38</v>
      </c>
      <c r="I1448" s="1" t="s">
        <v>50</v>
      </c>
      <c r="J1448" s="1" t="s">
        <v>37</v>
      </c>
      <c r="K1448" s="1" t="s">
        <v>36</v>
      </c>
      <c r="L1448" s="1" t="s">
        <v>75</v>
      </c>
      <c r="M1448" s="1" t="s">
        <v>74</v>
      </c>
      <c r="N1448" s="9">
        <v>900</v>
      </c>
      <c r="O1448" s="1" t="s">
        <v>4</v>
      </c>
      <c r="P1448" s="8">
        <v>900</v>
      </c>
      <c r="Q1448" s="8">
        <v>0</v>
      </c>
      <c r="R1448" s="1" t="s">
        <v>144</v>
      </c>
      <c r="S1448" s="7">
        <v>481.73</v>
      </c>
    </row>
    <row r="1449" spans="1:19" x14ac:dyDescent="0.2">
      <c r="A1449" s="1" t="s">
        <v>858</v>
      </c>
      <c r="B1449" s="1" t="s">
        <v>15</v>
      </c>
      <c r="C1449" s="10">
        <v>45369</v>
      </c>
      <c r="D1449" s="1" t="s">
        <v>857</v>
      </c>
      <c r="E1449" s="1" t="s">
        <v>856</v>
      </c>
      <c r="F1449" s="1" t="s">
        <v>855</v>
      </c>
      <c r="G1449" s="1" t="s">
        <v>12</v>
      </c>
      <c r="H1449" s="1" t="s">
        <v>11</v>
      </c>
      <c r="I1449" s="1" t="s">
        <v>50</v>
      </c>
      <c r="J1449" s="1" t="s">
        <v>9</v>
      </c>
      <c r="K1449" s="1" t="s">
        <v>8</v>
      </c>
      <c r="L1449" s="1" t="s">
        <v>7</v>
      </c>
      <c r="M1449" s="1" t="s">
        <v>6</v>
      </c>
      <c r="N1449" s="8">
        <v>196.8</v>
      </c>
      <c r="O1449" s="1" t="s">
        <v>2</v>
      </c>
      <c r="P1449" s="8">
        <v>0</v>
      </c>
      <c r="Q1449" s="8">
        <v>196.8</v>
      </c>
      <c r="R1449" s="1" t="s">
        <v>33</v>
      </c>
      <c r="S1449" s="7">
        <v>4360.6400000000003</v>
      </c>
    </row>
    <row r="1450" spans="1:19" x14ac:dyDescent="0.2">
      <c r="A1450" s="1" t="s">
        <v>850</v>
      </c>
      <c r="B1450" s="1" t="s">
        <v>15</v>
      </c>
      <c r="C1450" s="10">
        <v>45369</v>
      </c>
      <c r="D1450" s="1" t="s">
        <v>211</v>
      </c>
      <c r="E1450" s="1" t="s">
        <v>210</v>
      </c>
      <c r="F1450" s="1" t="s">
        <v>844</v>
      </c>
      <c r="G1450" s="1" t="s">
        <v>12</v>
      </c>
      <c r="H1450" s="1" t="s">
        <v>11</v>
      </c>
      <c r="I1450" s="1" t="s">
        <v>50</v>
      </c>
      <c r="J1450" s="1" t="s">
        <v>17</v>
      </c>
      <c r="K1450" s="1" t="s">
        <v>16</v>
      </c>
      <c r="L1450" s="1" t="s">
        <v>854</v>
      </c>
      <c r="M1450" s="1" t="s">
        <v>853</v>
      </c>
      <c r="N1450" s="8">
        <v>388.8</v>
      </c>
      <c r="O1450" s="1" t="s">
        <v>2</v>
      </c>
      <c r="P1450" s="8">
        <v>0</v>
      </c>
      <c r="Q1450" s="8">
        <v>388.8</v>
      </c>
      <c r="R1450" s="1" t="s">
        <v>33</v>
      </c>
      <c r="S1450" s="7">
        <v>23067.22</v>
      </c>
    </row>
    <row r="1451" spans="1:19" x14ac:dyDescent="0.2">
      <c r="A1451" s="1" t="s">
        <v>850</v>
      </c>
      <c r="B1451" s="1" t="s">
        <v>15</v>
      </c>
      <c r="C1451" s="10">
        <v>45369</v>
      </c>
      <c r="D1451" s="1" t="s">
        <v>211</v>
      </c>
      <c r="E1451" s="1" t="s">
        <v>210</v>
      </c>
      <c r="F1451" s="1" t="s">
        <v>844</v>
      </c>
      <c r="G1451" s="1" t="s">
        <v>12</v>
      </c>
      <c r="H1451" s="1" t="s">
        <v>11</v>
      </c>
      <c r="I1451" s="1" t="s">
        <v>50</v>
      </c>
      <c r="J1451" s="1" t="s">
        <v>17</v>
      </c>
      <c r="K1451" s="1" t="s">
        <v>16</v>
      </c>
      <c r="L1451" s="1" t="s">
        <v>852</v>
      </c>
      <c r="M1451" s="1" t="s">
        <v>851</v>
      </c>
      <c r="N1451" s="8">
        <v>48.6</v>
      </c>
      <c r="O1451" s="1" t="s">
        <v>2</v>
      </c>
      <c r="P1451" s="8">
        <v>0</v>
      </c>
      <c r="Q1451" s="8">
        <v>48.6</v>
      </c>
      <c r="R1451" s="1" t="s">
        <v>33</v>
      </c>
      <c r="S1451" s="7">
        <v>23067.22</v>
      </c>
    </row>
    <row r="1452" spans="1:19" x14ac:dyDescent="0.2">
      <c r="A1452" s="1" t="s">
        <v>850</v>
      </c>
      <c r="B1452" s="1" t="s">
        <v>15</v>
      </c>
      <c r="C1452" s="10">
        <v>45369</v>
      </c>
      <c r="D1452" s="1" t="s">
        <v>211</v>
      </c>
      <c r="E1452" s="1" t="s">
        <v>210</v>
      </c>
      <c r="F1452" s="1" t="s">
        <v>844</v>
      </c>
      <c r="G1452" s="1" t="s">
        <v>12</v>
      </c>
      <c r="H1452" s="1" t="s">
        <v>11</v>
      </c>
      <c r="I1452" s="1" t="s">
        <v>50</v>
      </c>
      <c r="J1452" s="1" t="s">
        <v>17</v>
      </c>
      <c r="K1452" s="1" t="s">
        <v>16</v>
      </c>
      <c r="L1452" s="1" t="s">
        <v>45</v>
      </c>
      <c r="M1452" s="1" t="s">
        <v>44</v>
      </c>
      <c r="N1452" s="8">
        <v>194.4</v>
      </c>
      <c r="O1452" s="1" t="s">
        <v>2</v>
      </c>
      <c r="P1452" s="8">
        <v>0</v>
      </c>
      <c r="Q1452" s="8">
        <v>194.4</v>
      </c>
      <c r="R1452" s="1" t="s">
        <v>33</v>
      </c>
      <c r="S1452" s="7">
        <v>23067.22</v>
      </c>
    </row>
    <row r="1453" spans="1:19" x14ac:dyDescent="0.2">
      <c r="A1453" s="1" t="s">
        <v>849</v>
      </c>
      <c r="B1453" s="1" t="s">
        <v>15</v>
      </c>
      <c r="C1453" s="10">
        <v>45369</v>
      </c>
      <c r="D1453" s="1" t="s">
        <v>668</v>
      </c>
      <c r="E1453" s="1" t="s">
        <v>667</v>
      </c>
      <c r="F1453" s="1" t="s">
        <v>848</v>
      </c>
      <c r="G1453" s="1" t="s">
        <v>12</v>
      </c>
      <c r="H1453" s="1" t="s">
        <v>11</v>
      </c>
      <c r="I1453" s="1" t="s">
        <v>188</v>
      </c>
      <c r="J1453" s="1" t="s">
        <v>17</v>
      </c>
      <c r="K1453" s="1" t="s">
        <v>16</v>
      </c>
      <c r="L1453" s="1" t="s">
        <v>25</v>
      </c>
      <c r="M1453" s="1" t="s">
        <v>24</v>
      </c>
      <c r="N1453" s="8">
        <v>1.52</v>
      </c>
      <c r="O1453" s="1" t="s">
        <v>2</v>
      </c>
      <c r="P1453" s="8">
        <v>1.52</v>
      </c>
      <c r="Q1453" s="8">
        <v>0</v>
      </c>
      <c r="R1453" s="1" t="s">
        <v>102</v>
      </c>
      <c r="S1453" s="7">
        <v>0.22</v>
      </c>
    </row>
    <row r="1454" spans="1:19" x14ac:dyDescent="0.2">
      <c r="A1454" s="1" t="s">
        <v>845</v>
      </c>
      <c r="B1454" s="1" t="s">
        <v>15</v>
      </c>
      <c r="C1454" s="10">
        <v>45369</v>
      </c>
      <c r="D1454" s="1" t="s">
        <v>211</v>
      </c>
      <c r="E1454" s="1" t="s">
        <v>210</v>
      </c>
      <c r="F1454" s="1" t="s">
        <v>844</v>
      </c>
      <c r="G1454" s="1" t="s">
        <v>12</v>
      </c>
      <c r="H1454" s="1" t="s">
        <v>11</v>
      </c>
      <c r="I1454" s="1" t="s">
        <v>50</v>
      </c>
      <c r="J1454" s="1" t="s">
        <v>9</v>
      </c>
      <c r="K1454" s="1" t="s">
        <v>30</v>
      </c>
      <c r="L1454" s="1" t="s">
        <v>804</v>
      </c>
      <c r="M1454" s="1" t="s">
        <v>803</v>
      </c>
      <c r="N1454" s="8">
        <v>484.8</v>
      </c>
      <c r="O1454" s="1" t="s">
        <v>2</v>
      </c>
      <c r="P1454" s="8">
        <v>0</v>
      </c>
      <c r="Q1454" s="8">
        <v>484.8</v>
      </c>
      <c r="R1454" s="1" t="s">
        <v>33</v>
      </c>
      <c r="S1454" s="7">
        <v>3118.61</v>
      </c>
    </row>
    <row r="1455" spans="1:19" x14ac:dyDescent="0.2">
      <c r="A1455" s="1" t="s">
        <v>845</v>
      </c>
      <c r="B1455" s="1" t="s">
        <v>15</v>
      </c>
      <c r="C1455" s="10">
        <v>45369</v>
      </c>
      <c r="D1455" s="1" t="s">
        <v>211</v>
      </c>
      <c r="E1455" s="1" t="s">
        <v>210</v>
      </c>
      <c r="F1455" s="1" t="s">
        <v>844</v>
      </c>
      <c r="G1455" s="1" t="s">
        <v>12</v>
      </c>
      <c r="H1455" s="1" t="s">
        <v>11</v>
      </c>
      <c r="I1455" s="1" t="s">
        <v>50</v>
      </c>
      <c r="J1455" s="1" t="s">
        <v>9</v>
      </c>
      <c r="K1455" s="1" t="s">
        <v>30</v>
      </c>
      <c r="L1455" s="1" t="s">
        <v>847</v>
      </c>
      <c r="M1455" s="1" t="s">
        <v>846</v>
      </c>
      <c r="N1455" s="8">
        <v>484.8</v>
      </c>
      <c r="O1455" s="1" t="s">
        <v>2</v>
      </c>
      <c r="P1455" s="8">
        <v>0</v>
      </c>
      <c r="Q1455" s="8">
        <v>484.8</v>
      </c>
      <c r="R1455" s="1" t="s">
        <v>33</v>
      </c>
      <c r="S1455" s="7">
        <v>3118.61</v>
      </c>
    </row>
    <row r="1456" spans="1:19" x14ac:dyDescent="0.2">
      <c r="A1456" s="1" t="s">
        <v>845</v>
      </c>
      <c r="B1456" s="1" t="s">
        <v>15</v>
      </c>
      <c r="C1456" s="10">
        <v>45369</v>
      </c>
      <c r="D1456" s="1" t="s">
        <v>211</v>
      </c>
      <c r="E1456" s="1" t="s">
        <v>210</v>
      </c>
      <c r="F1456" s="1" t="s">
        <v>844</v>
      </c>
      <c r="G1456" s="1" t="s">
        <v>12</v>
      </c>
      <c r="H1456" s="1" t="s">
        <v>11</v>
      </c>
      <c r="I1456" s="1" t="s">
        <v>50</v>
      </c>
      <c r="J1456" s="1" t="s">
        <v>9</v>
      </c>
      <c r="K1456" s="1" t="s">
        <v>8</v>
      </c>
      <c r="L1456" s="1" t="s">
        <v>7</v>
      </c>
      <c r="M1456" s="1" t="s">
        <v>6</v>
      </c>
      <c r="N1456" s="8">
        <v>393.6</v>
      </c>
      <c r="O1456" s="1" t="s">
        <v>2</v>
      </c>
      <c r="P1456" s="8">
        <v>0</v>
      </c>
      <c r="Q1456" s="8">
        <v>393.6</v>
      </c>
      <c r="R1456" s="1" t="s">
        <v>33</v>
      </c>
      <c r="S1456" s="7">
        <v>4240.99</v>
      </c>
    </row>
    <row r="1457" spans="1:19" x14ac:dyDescent="0.2">
      <c r="A1457" s="1" t="s">
        <v>843</v>
      </c>
      <c r="B1457" s="1" t="s">
        <v>15</v>
      </c>
      <c r="C1457" s="10">
        <v>45369</v>
      </c>
      <c r="D1457" s="1" t="s">
        <v>536</v>
      </c>
      <c r="E1457" s="1" t="s">
        <v>535</v>
      </c>
      <c r="F1457" s="1" t="s">
        <v>842</v>
      </c>
      <c r="G1457" s="1" t="s">
        <v>12</v>
      </c>
      <c r="H1457" s="1" t="s">
        <v>11</v>
      </c>
      <c r="I1457" s="1" t="s">
        <v>50</v>
      </c>
      <c r="J1457" s="1" t="s">
        <v>9</v>
      </c>
      <c r="K1457" s="1" t="s">
        <v>30</v>
      </c>
      <c r="L1457" s="1" t="s">
        <v>814</v>
      </c>
      <c r="M1457" s="1" t="s">
        <v>813</v>
      </c>
      <c r="N1457" s="8">
        <v>299.52</v>
      </c>
      <c r="O1457" s="1" t="s">
        <v>2</v>
      </c>
      <c r="P1457" s="8">
        <v>0</v>
      </c>
      <c r="Q1457" s="8">
        <v>299.52</v>
      </c>
      <c r="R1457" s="1" t="s">
        <v>93</v>
      </c>
      <c r="S1457" s="7">
        <v>4377.24</v>
      </c>
    </row>
    <row r="1458" spans="1:19" x14ac:dyDescent="0.2">
      <c r="A1458" s="1" t="s">
        <v>837</v>
      </c>
      <c r="B1458" s="1" t="s">
        <v>15</v>
      </c>
      <c r="C1458" s="10">
        <v>45369</v>
      </c>
      <c r="D1458" s="1" t="s">
        <v>835</v>
      </c>
      <c r="E1458" s="1" t="s">
        <v>834</v>
      </c>
      <c r="F1458" s="1" t="s">
        <v>833</v>
      </c>
      <c r="G1458" s="1" t="s">
        <v>12</v>
      </c>
      <c r="H1458" s="1" t="s">
        <v>11</v>
      </c>
      <c r="I1458" s="1" t="s">
        <v>50</v>
      </c>
      <c r="J1458" s="1" t="s">
        <v>9</v>
      </c>
      <c r="K1458" s="1" t="s">
        <v>30</v>
      </c>
      <c r="L1458" s="1" t="s">
        <v>841</v>
      </c>
      <c r="M1458" s="1" t="s">
        <v>840</v>
      </c>
      <c r="N1458" s="8">
        <v>96.96</v>
      </c>
      <c r="O1458" s="1" t="s">
        <v>2</v>
      </c>
      <c r="P1458" s="8">
        <v>0</v>
      </c>
      <c r="Q1458" s="8">
        <v>96.96</v>
      </c>
      <c r="R1458" s="1" t="s">
        <v>43</v>
      </c>
      <c r="S1458" s="7">
        <v>2788.19</v>
      </c>
    </row>
    <row r="1459" spans="1:19" x14ac:dyDescent="0.2">
      <c r="A1459" s="1" t="s">
        <v>837</v>
      </c>
      <c r="B1459" s="1" t="s">
        <v>15</v>
      </c>
      <c r="C1459" s="10">
        <v>45369</v>
      </c>
      <c r="D1459" s="1" t="s">
        <v>835</v>
      </c>
      <c r="E1459" s="1" t="s">
        <v>834</v>
      </c>
      <c r="F1459" s="1" t="s">
        <v>833</v>
      </c>
      <c r="G1459" s="1" t="s">
        <v>12</v>
      </c>
      <c r="H1459" s="1" t="s">
        <v>11</v>
      </c>
      <c r="I1459" s="1" t="s">
        <v>50</v>
      </c>
      <c r="J1459" s="1" t="s">
        <v>9</v>
      </c>
      <c r="K1459" s="1" t="s">
        <v>30</v>
      </c>
      <c r="L1459" s="1" t="s">
        <v>839</v>
      </c>
      <c r="M1459" s="1" t="s">
        <v>838</v>
      </c>
      <c r="N1459" s="8">
        <v>193.92</v>
      </c>
      <c r="O1459" s="1" t="s">
        <v>2</v>
      </c>
      <c r="P1459" s="8">
        <v>0</v>
      </c>
      <c r="Q1459" s="8">
        <v>193.92</v>
      </c>
      <c r="R1459" s="1" t="s">
        <v>43</v>
      </c>
      <c r="S1459" s="7">
        <v>2788.19</v>
      </c>
    </row>
    <row r="1460" spans="1:19" x14ac:dyDescent="0.2">
      <c r="A1460" s="1" t="s">
        <v>837</v>
      </c>
      <c r="B1460" s="1" t="s">
        <v>15</v>
      </c>
      <c r="C1460" s="10">
        <v>45369</v>
      </c>
      <c r="D1460" s="1" t="s">
        <v>835</v>
      </c>
      <c r="E1460" s="1" t="s">
        <v>834</v>
      </c>
      <c r="F1460" s="1" t="s">
        <v>833</v>
      </c>
      <c r="G1460" s="1" t="s">
        <v>12</v>
      </c>
      <c r="H1460" s="1" t="s">
        <v>11</v>
      </c>
      <c r="I1460" s="1" t="s">
        <v>50</v>
      </c>
      <c r="J1460" s="1" t="s">
        <v>9</v>
      </c>
      <c r="K1460" s="1" t="s">
        <v>30</v>
      </c>
      <c r="L1460" s="1" t="s">
        <v>517</v>
      </c>
      <c r="M1460" s="1" t="s">
        <v>516</v>
      </c>
      <c r="N1460" s="8">
        <v>96.96</v>
      </c>
      <c r="O1460" s="1" t="s">
        <v>2</v>
      </c>
      <c r="P1460" s="8">
        <v>0</v>
      </c>
      <c r="Q1460" s="8">
        <v>96.96</v>
      </c>
      <c r="R1460" s="1" t="s">
        <v>43</v>
      </c>
      <c r="S1460" s="7">
        <v>3032.82</v>
      </c>
    </row>
    <row r="1461" spans="1:19" x14ac:dyDescent="0.2">
      <c r="A1461" s="1" t="s">
        <v>836</v>
      </c>
      <c r="B1461" s="1" t="s">
        <v>15</v>
      </c>
      <c r="C1461" s="10">
        <v>45369</v>
      </c>
      <c r="D1461" s="1" t="s">
        <v>835</v>
      </c>
      <c r="E1461" s="1" t="s">
        <v>834</v>
      </c>
      <c r="F1461" s="1" t="s">
        <v>833</v>
      </c>
      <c r="G1461" s="1" t="s">
        <v>12</v>
      </c>
      <c r="H1461" s="1" t="s">
        <v>11</v>
      </c>
      <c r="I1461" s="1" t="s">
        <v>50</v>
      </c>
      <c r="J1461" s="1" t="s">
        <v>17</v>
      </c>
      <c r="K1461" s="1" t="s">
        <v>16</v>
      </c>
      <c r="L1461" s="1" t="s">
        <v>335</v>
      </c>
      <c r="M1461" s="1" t="s">
        <v>334</v>
      </c>
      <c r="N1461" s="8">
        <v>136.80000000000001</v>
      </c>
      <c r="O1461" s="1" t="s">
        <v>2</v>
      </c>
      <c r="P1461" s="8">
        <v>136.80000000000001</v>
      </c>
      <c r="Q1461" s="8">
        <v>0</v>
      </c>
      <c r="R1461" s="1" t="s">
        <v>43</v>
      </c>
      <c r="S1461" s="7">
        <v>12976.95</v>
      </c>
    </row>
    <row r="1462" spans="1:19" x14ac:dyDescent="0.2">
      <c r="A1462" s="1" t="s">
        <v>832</v>
      </c>
      <c r="B1462" s="1" t="s">
        <v>42</v>
      </c>
      <c r="C1462" s="10">
        <v>45369</v>
      </c>
      <c r="D1462" s="1" t="s">
        <v>41</v>
      </c>
      <c r="E1462" s="1" t="s">
        <v>40</v>
      </c>
      <c r="F1462" s="1" t="s">
        <v>831</v>
      </c>
      <c r="G1462" s="1" t="s">
        <v>39</v>
      </c>
      <c r="H1462" s="1" t="s">
        <v>38</v>
      </c>
      <c r="I1462" s="1" t="s">
        <v>50</v>
      </c>
      <c r="J1462" s="1" t="s">
        <v>37</v>
      </c>
      <c r="K1462" s="1" t="s">
        <v>36</v>
      </c>
      <c r="L1462" s="1" t="s">
        <v>35</v>
      </c>
      <c r="M1462" s="1" t="s">
        <v>34</v>
      </c>
      <c r="N1462" s="9">
        <v>6336</v>
      </c>
      <c r="O1462" s="1" t="s">
        <v>4</v>
      </c>
      <c r="P1462" s="8">
        <v>6336</v>
      </c>
      <c r="Q1462" s="8">
        <v>0</v>
      </c>
      <c r="R1462" s="1" t="s">
        <v>33</v>
      </c>
      <c r="S1462" s="7">
        <v>116.04</v>
      </c>
    </row>
    <row r="1463" spans="1:19" x14ac:dyDescent="0.2">
      <c r="A1463" s="1" t="s">
        <v>830</v>
      </c>
      <c r="B1463" s="1" t="s">
        <v>42</v>
      </c>
      <c r="C1463" s="10">
        <v>45369</v>
      </c>
      <c r="D1463" s="1" t="s">
        <v>41</v>
      </c>
      <c r="E1463" s="1" t="s">
        <v>40</v>
      </c>
      <c r="F1463" s="1" t="s">
        <v>829</v>
      </c>
      <c r="G1463" s="1" t="s">
        <v>39</v>
      </c>
      <c r="H1463" s="1" t="s">
        <v>38</v>
      </c>
      <c r="I1463" s="1" t="s">
        <v>50</v>
      </c>
      <c r="J1463" s="1" t="s">
        <v>37</v>
      </c>
      <c r="K1463" s="1" t="s">
        <v>36</v>
      </c>
      <c r="L1463" s="1" t="s">
        <v>35</v>
      </c>
      <c r="M1463" s="1" t="s">
        <v>34</v>
      </c>
      <c r="N1463" s="9">
        <v>6336</v>
      </c>
      <c r="O1463" s="1" t="s">
        <v>4</v>
      </c>
      <c r="P1463" s="8">
        <v>6336</v>
      </c>
      <c r="Q1463" s="8">
        <v>0</v>
      </c>
      <c r="R1463" s="1" t="s">
        <v>33</v>
      </c>
      <c r="S1463" s="7">
        <v>116.04</v>
      </c>
    </row>
    <row r="1464" spans="1:19" x14ac:dyDescent="0.2">
      <c r="A1464" s="1" t="s">
        <v>828</v>
      </c>
      <c r="B1464" s="1" t="s">
        <v>42</v>
      </c>
      <c r="C1464" s="10">
        <v>45369</v>
      </c>
      <c r="D1464" s="1" t="s">
        <v>41</v>
      </c>
      <c r="E1464" s="1" t="s">
        <v>40</v>
      </c>
      <c r="F1464" s="1" t="s">
        <v>827</v>
      </c>
      <c r="G1464" s="1" t="s">
        <v>39</v>
      </c>
      <c r="H1464" s="1" t="s">
        <v>38</v>
      </c>
      <c r="I1464" s="1" t="s">
        <v>50</v>
      </c>
      <c r="J1464" s="1" t="s">
        <v>37</v>
      </c>
      <c r="K1464" s="1" t="s">
        <v>36</v>
      </c>
      <c r="L1464" s="1" t="s">
        <v>35</v>
      </c>
      <c r="M1464" s="1" t="s">
        <v>34</v>
      </c>
      <c r="N1464" s="9">
        <v>6624</v>
      </c>
      <c r="O1464" s="1" t="s">
        <v>4</v>
      </c>
      <c r="P1464" s="8">
        <v>6624</v>
      </c>
      <c r="Q1464" s="8">
        <v>0</v>
      </c>
      <c r="R1464" s="1" t="s">
        <v>33</v>
      </c>
      <c r="S1464" s="7">
        <v>116.04</v>
      </c>
    </row>
    <row r="1465" spans="1:19" x14ac:dyDescent="0.2">
      <c r="A1465" s="1" t="s">
        <v>826</v>
      </c>
      <c r="B1465" s="1" t="s">
        <v>42</v>
      </c>
      <c r="C1465" s="10">
        <v>45370</v>
      </c>
      <c r="D1465" s="1" t="s">
        <v>41</v>
      </c>
      <c r="E1465" s="1" t="s">
        <v>40</v>
      </c>
      <c r="F1465" s="1" t="s">
        <v>825</v>
      </c>
      <c r="G1465" s="1" t="s">
        <v>39</v>
      </c>
      <c r="H1465" s="1" t="s">
        <v>38</v>
      </c>
      <c r="I1465" s="1" t="s">
        <v>50</v>
      </c>
      <c r="J1465" s="1" t="s">
        <v>37</v>
      </c>
      <c r="K1465" s="1" t="s">
        <v>36</v>
      </c>
      <c r="L1465" s="1" t="s">
        <v>75</v>
      </c>
      <c r="M1465" s="1" t="s">
        <v>74</v>
      </c>
      <c r="N1465" s="9">
        <v>1260</v>
      </c>
      <c r="O1465" s="1" t="s">
        <v>4</v>
      </c>
      <c r="P1465" s="8">
        <v>1260</v>
      </c>
      <c r="Q1465" s="8">
        <v>0</v>
      </c>
      <c r="R1465" s="1" t="s">
        <v>33</v>
      </c>
      <c r="S1465" s="7">
        <v>224.01</v>
      </c>
    </row>
    <row r="1466" spans="1:19" x14ac:dyDescent="0.2">
      <c r="A1466" s="1" t="s">
        <v>826</v>
      </c>
      <c r="B1466" s="1" t="s">
        <v>42</v>
      </c>
      <c r="C1466" s="10">
        <v>45370</v>
      </c>
      <c r="D1466" s="1" t="s">
        <v>41</v>
      </c>
      <c r="E1466" s="1" t="s">
        <v>40</v>
      </c>
      <c r="F1466" s="1" t="s">
        <v>825</v>
      </c>
      <c r="G1466" s="1" t="s">
        <v>39</v>
      </c>
      <c r="H1466" s="1" t="s">
        <v>38</v>
      </c>
      <c r="I1466" s="1" t="s">
        <v>50</v>
      </c>
      <c r="J1466" s="1" t="s">
        <v>37</v>
      </c>
      <c r="K1466" s="1" t="s">
        <v>36</v>
      </c>
      <c r="L1466" s="1" t="s">
        <v>207</v>
      </c>
      <c r="M1466" s="1" t="s">
        <v>206</v>
      </c>
      <c r="N1466" s="9">
        <v>2700</v>
      </c>
      <c r="O1466" s="1" t="s">
        <v>4</v>
      </c>
      <c r="P1466" s="8">
        <v>2700</v>
      </c>
      <c r="Q1466" s="8">
        <v>0</v>
      </c>
      <c r="R1466" s="1" t="s">
        <v>33</v>
      </c>
      <c r="S1466" s="7">
        <v>177.05</v>
      </c>
    </row>
    <row r="1467" spans="1:19" x14ac:dyDescent="0.2">
      <c r="A1467" s="1" t="s">
        <v>824</v>
      </c>
      <c r="B1467" s="1" t="s">
        <v>42</v>
      </c>
      <c r="C1467" s="10">
        <v>45370</v>
      </c>
      <c r="D1467" s="1" t="s">
        <v>460</v>
      </c>
      <c r="E1467" s="1" t="s">
        <v>459</v>
      </c>
      <c r="F1467" s="1" t="s">
        <v>768</v>
      </c>
      <c r="G1467" s="1" t="s">
        <v>39</v>
      </c>
      <c r="H1467" s="1" t="s">
        <v>38</v>
      </c>
      <c r="I1467" s="1" t="s">
        <v>50</v>
      </c>
      <c r="J1467" s="1" t="s">
        <v>37</v>
      </c>
      <c r="K1467" s="1" t="s">
        <v>36</v>
      </c>
      <c r="L1467" s="1" t="s">
        <v>88</v>
      </c>
      <c r="M1467" s="1" t="s">
        <v>87</v>
      </c>
      <c r="N1467" s="9">
        <v>6336</v>
      </c>
      <c r="O1467" s="1" t="s">
        <v>4</v>
      </c>
      <c r="P1467" s="8">
        <v>6336</v>
      </c>
      <c r="Q1467" s="8">
        <v>0</v>
      </c>
      <c r="R1467" s="1" t="s">
        <v>125</v>
      </c>
      <c r="S1467" s="7">
        <v>219.44</v>
      </c>
    </row>
    <row r="1468" spans="1:19" x14ac:dyDescent="0.2">
      <c r="A1468" s="1" t="s">
        <v>823</v>
      </c>
      <c r="B1468" s="1" t="s">
        <v>15</v>
      </c>
      <c r="C1468" s="10">
        <v>45370</v>
      </c>
      <c r="D1468" s="1" t="s">
        <v>822</v>
      </c>
      <c r="E1468" s="1" t="s">
        <v>821</v>
      </c>
      <c r="F1468" s="1" t="s">
        <v>678</v>
      </c>
      <c r="G1468" s="1" t="s">
        <v>39</v>
      </c>
      <c r="H1468" s="1" t="s">
        <v>38</v>
      </c>
      <c r="I1468" s="1" t="s">
        <v>50</v>
      </c>
      <c r="J1468" s="1" t="s">
        <v>9</v>
      </c>
      <c r="K1468" s="1" t="s">
        <v>30</v>
      </c>
      <c r="L1468" s="1" t="s">
        <v>118</v>
      </c>
      <c r="M1468" s="1" t="s">
        <v>117</v>
      </c>
      <c r="N1468" s="8">
        <v>387.84</v>
      </c>
      <c r="O1468" s="1" t="s">
        <v>2</v>
      </c>
      <c r="P1468" s="8">
        <v>0</v>
      </c>
      <c r="Q1468" s="8">
        <v>387.84</v>
      </c>
      <c r="R1468" s="1" t="s">
        <v>195</v>
      </c>
      <c r="S1468" s="7">
        <v>2961</v>
      </c>
    </row>
    <row r="1469" spans="1:19" x14ac:dyDescent="0.2">
      <c r="A1469" s="1" t="s">
        <v>823</v>
      </c>
      <c r="B1469" s="1" t="s">
        <v>15</v>
      </c>
      <c r="C1469" s="10">
        <v>45370</v>
      </c>
      <c r="D1469" s="1" t="s">
        <v>822</v>
      </c>
      <c r="E1469" s="1" t="s">
        <v>821</v>
      </c>
      <c r="F1469" s="1" t="s">
        <v>678</v>
      </c>
      <c r="G1469" s="1" t="s">
        <v>39</v>
      </c>
      <c r="H1469" s="1" t="s">
        <v>38</v>
      </c>
      <c r="I1469" s="1" t="s">
        <v>50</v>
      </c>
      <c r="J1469" s="1" t="s">
        <v>9</v>
      </c>
      <c r="K1469" s="1" t="s">
        <v>30</v>
      </c>
      <c r="L1469" s="1" t="s">
        <v>69</v>
      </c>
      <c r="M1469" s="1" t="s">
        <v>68</v>
      </c>
      <c r="N1469" s="8">
        <v>290.88</v>
      </c>
      <c r="O1469" s="1" t="s">
        <v>2</v>
      </c>
      <c r="P1469" s="8">
        <v>0</v>
      </c>
      <c r="Q1469" s="8">
        <v>290.88</v>
      </c>
      <c r="R1469" s="1" t="s">
        <v>195</v>
      </c>
      <c r="S1469" s="7">
        <v>3231.41</v>
      </c>
    </row>
    <row r="1470" spans="1:19" x14ac:dyDescent="0.2">
      <c r="A1470" s="1" t="s">
        <v>820</v>
      </c>
      <c r="B1470" s="1" t="s">
        <v>42</v>
      </c>
      <c r="C1470" s="10">
        <v>45370</v>
      </c>
      <c r="D1470" s="1" t="s">
        <v>41</v>
      </c>
      <c r="E1470" s="1" t="s">
        <v>40</v>
      </c>
      <c r="F1470" s="1" t="s">
        <v>819</v>
      </c>
      <c r="G1470" s="1" t="s">
        <v>39</v>
      </c>
      <c r="H1470" s="1" t="s">
        <v>38</v>
      </c>
      <c r="I1470" s="1" t="s">
        <v>50</v>
      </c>
      <c r="J1470" s="1" t="s">
        <v>37</v>
      </c>
      <c r="K1470" s="1" t="s">
        <v>36</v>
      </c>
      <c r="L1470" s="1" t="s">
        <v>35</v>
      </c>
      <c r="M1470" s="1" t="s">
        <v>34</v>
      </c>
      <c r="N1470" s="9">
        <v>6336</v>
      </c>
      <c r="O1470" s="1" t="s">
        <v>4</v>
      </c>
      <c r="P1470" s="8">
        <v>6336</v>
      </c>
      <c r="Q1470" s="8">
        <v>0</v>
      </c>
      <c r="R1470" s="1" t="s">
        <v>33</v>
      </c>
      <c r="S1470" s="7">
        <v>116.04</v>
      </c>
    </row>
    <row r="1471" spans="1:19" x14ac:dyDescent="0.2">
      <c r="A1471" s="1" t="s">
        <v>818</v>
      </c>
      <c r="B1471" s="1" t="s">
        <v>42</v>
      </c>
      <c r="C1471" s="10">
        <v>45370</v>
      </c>
      <c r="D1471" s="1" t="s">
        <v>41</v>
      </c>
      <c r="E1471" s="1" t="s">
        <v>40</v>
      </c>
      <c r="F1471" s="1" t="s">
        <v>817</v>
      </c>
      <c r="G1471" s="1" t="s">
        <v>39</v>
      </c>
      <c r="H1471" s="1" t="s">
        <v>38</v>
      </c>
      <c r="I1471" s="1" t="s">
        <v>50</v>
      </c>
      <c r="J1471" s="1" t="s">
        <v>37</v>
      </c>
      <c r="K1471" s="1" t="s">
        <v>36</v>
      </c>
      <c r="L1471" s="1" t="s">
        <v>35</v>
      </c>
      <c r="M1471" s="1" t="s">
        <v>34</v>
      </c>
      <c r="N1471" s="9">
        <v>6336</v>
      </c>
      <c r="O1471" s="1" t="s">
        <v>4</v>
      </c>
      <c r="P1471" s="8">
        <v>6336</v>
      </c>
      <c r="Q1471" s="8">
        <v>0</v>
      </c>
      <c r="R1471" s="1" t="s">
        <v>33</v>
      </c>
      <c r="S1471" s="7">
        <v>116.04</v>
      </c>
    </row>
    <row r="1472" spans="1:19" x14ac:dyDescent="0.2">
      <c r="A1472" s="1" t="s">
        <v>816</v>
      </c>
      <c r="B1472" s="1" t="s">
        <v>42</v>
      </c>
      <c r="C1472" s="10">
        <v>45370</v>
      </c>
      <c r="D1472" s="1" t="s">
        <v>190</v>
      </c>
      <c r="E1472" s="1" t="s">
        <v>189</v>
      </c>
      <c r="F1472" s="1" t="s">
        <v>768</v>
      </c>
      <c r="G1472" s="1" t="s">
        <v>39</v>
      </c>
      <c r="H1472" s="1" t="s">
        <v>38</v>
      </c>
      <c r="I1472" s="1" t="s">
        <v>0</v>
      </c>
      <c r="J1472" s="1" t="s">
        <v>37</v>
      </c>
      <c r="K1472" s="1" t="s">
        <v>36</v>
      </c>
      <c r="L1472" s="1" t="s">
        <v>88</v>
      </c>
      <c r="M1472" s="1" t="s">
        <v>87</v>
      </c>
      <c r="N1472" s="9">
        <v>6336</v>
      </c>
      <c r="O1472" s="1" t="s">
        <v>4</v>
      </c>
      <c r="P1472" s="8">
        <v>6336</v>
      </c>
      <c r="Q1472" s="8">
        <v>0</v>
      </c>
      <c r="R1472" s="1" t="s">
        <v>125</v>
      </c>
      <c r="S1472" s="7">
        <v>235.3</v>
      </c>
    </row>
    <row r="1473" spans="1:19" x14ac:dyDescent="0.2">
      <c r="A1473" s="1" t="s">
        <v>815</v>
      </c>
      <c r="B1473" s="1" t="s">
        <v>42</v>
      </c>
      <c r="C1473" s="10">
        <v>45370</v>
      </c>
      <c r="D1473" s="1" t="s">
        <v>205</v>
      </c>
      <c r="E1473" s="1" t="s">
        <v>204</v>
      </c>
      <c r="F1473" s="1" t="s">
        <v>768</v>
      </c>
      <c r="G1473" s="1" t="s">
        <v>39</v>
      </c>
      <c r="H1473" s="1" t="s">
        <v>38</v>
      </c>
      <c r="I1473" s="1" t="s">
        <v>50</v>
      </c>
      <c r="J1473" s="1" t="s">
        <v>37</v>
      </c>
      <c r="K1473" s="1" t="s">
        <v>36</v>
      </c>
      <c r="L1473" s="1" t="s">
        <v>86</v>
      </c>
      <c r="M1473" s="1" t="s">
        <v>85</v>
      </c>
      <c r="N1473" s="9">
        <v>5940</v>
      </c>
      <c r="O1473" s="1" t="s">
        <v>4</v>
      </c>
      <c r="P1473" s="8">
        <v>5940</v>
      </c>
      <c r="Q1473" s="8">
        <v>0</v>
      </c>
      <c r="R1473" s="1" t="s">
        <v>144</v>
      </c>
      <c r="S1473" s="7">
        <v>132.47</v>
      </c>
    </row>
    <row r="1474" spans="1:19" x14ac:dyDescent="0.2">
      <c r="A1474" s="1" t="s">
        <v>815</v>
      </c>
      <c r="B1474" s="1" t="s">
        <v>42</v>
      </c>
      <c r="C1474" s="10">
        <v>45370</v>
      </c>
      <c r="D1474" s="1" t="s">
        <v>205</v>
      </c>
      <c r="E1474" s="1" t="s">
        <v>204</v>
      </c>
      <c r="F1474" s="1" t="s">
        <v>768</v>
      </c>
      <c r="G1474" s="1" t="s">
        <v>39</v>
      </c>
      <c r="H1474" s="1" t="s">
        <v>38</v>
      </c>
      <c r="I1474" s="1" t="s">
        <v>50</v>
      </c>
      <c r="J1474" s="1" t="s">
        <v>37</v>
      </c>
      <c r="K1474" s="1" t="s">
        <v>36</v>
      </c>
      <c r="L1474" s="1" t="s">
        <v>35</v>
      </c>
      <c r="M1474" s="1" t="s">
        <v>34</v>
      </c>
      <c r="N1474" s="9">
        <v>1440</v>
      </c>
      <c r="O1474" s="1" t="s">
        <v>4</v>
      </c>
      <c r="P1474" s="8">
        <v>1440</v>
      </c>
      <c r="Q1474" s="8">
        <v>0</v>
      </c>
      <c r="R1474" s="1" t="s">
        <v>144</v>
      </c>
      <c r="S1474" s="7">
        <v>158.32</v>
      </c>
    </row>
    <row r="1475" spans="1:19" x14ac:dyDescent="0.2">
      <c r="A1475" s="1" t="s">
        <v>808</v>
      </c>
      <c r="B1475" s="1" t="s">
        <v>15</v>
      </c>
      <c r="C1475" s="10">
        <v>45370</v>
      </c>
      <c r="D1475" s="1" t="s">
        <v>807</v>
      </c>
      <c r="E1475" s="1" t="s">
        <v>806</v>
      </c>
      <c r="F1475" s="1" t="s">
        <v>805</v>
      </c>
      <c r="G1475" s="1" t="s">
        <v>12</v>
      </c>
      <c r="H1475" s="1" t="s">
        <v>11</v>
      </c>
      <c r="I1475" s="1" t="s">
        <v>50</v>
      </c>
      <c r="J1475" s="1" t="s">
        <v>9</v>
      </c>
      <c r="K1475" s="1" t="s">
        <v>30</v>
      </c>
      <c r="L1475" s="1" t="s">
        <v>725</v>
      </c>
      <c r="M1475" s="1" t="s">
        <v>724</v>
      </c>
      <c r="N1475" s="8">
        <v>2196.48</v>
      </c>
      <c r="O1475" s="1" t="s">
        <v>2</v>
      </c>
      <c r="P1475" s="8">
        <v>0</v>
      </c>
      <c r="Q1475" s="8">
        <v>2196.48</v>
      </c>
      <c r="R1475" s="1" t="s">
        <v>590</v>
      </c>
      <c r="S1475" s="7">
        <v>3990.12</v>
      </c>
    </row>
    <row r="1476" spans="1:19" x14ac:dyDescent="0.2">
      <c r="A1476" s="1" t="s">
        <v>808</v>
      </c>
      <c r="B1476" s="1" t="s">
        <v>15</v>
      </c>
      <c r="C1476" s="10">
        <v>45370</v>
      </c>
      <c r="D1476" s="1" t="s">
        <v>807</v>
      </c>
      <c r="E1476" s="1" t="s">
        <v>806</v>
      </c>
      <c r="F1476" s="1" t="s">
        <v>805</v>
      </c>
      <c r="G1476" s="1" t="s">
        <v>12</v>
      </c>
      <c r="H1476" s="1" t="s">
        <v>11</v>
      </c>
      <c r="I1476" s="1" t="s">
        <v>50</v>
      </c>
      <c r="J1476" s="1" t="s">
        <v>9</v>
      </c>
      <c r="K1476" s="1" t="s">
        <v>30</v>
      </c>
      <c r="L1476" s="1" t="s">
        <v>814</v>
      </c>
      <c r="M1476" s="1" t="s">
        <v>813</v>
      </c>
      <c r="N1476" s="8">
        <v>1098.24</v>
      </c>
      <c r="O1476" s="1" t="s">
        <v>2</v>
      </c>
      <c r="P1476" s="8">
        <v>0</v>
      </c>
      <c r="Q1476" s="8">
        <v>1098.24</v>
      </c>
      <c r="R1476" s="1" t="s">
        <v>590</v>
      </c>
      <c r="S1476" s="7">
        <v>3990.12</v>
      </c>
    </row>
    <row r="1477" spans="1:19" x14ac:dyDescent="0.2">
      <c r="A1477" s="1" t="s">
        <v>808</v>
      </c>
      <c r="B1477" s="1" t="s">
        <v>15</v>
      </c>
      <c r="C1477" s="10">
        <v>45370</v>
      </c>
      <c r="D1477" s="1" t="s">
        <v>807</v>
      </c>
      <c r="E1477" s="1" t="s">
        <v>806</v>
      </c>
      <c r="F1477" s="1" t="s">
        <v>805</v>
      </c>
      <c r="G1477" s="1" t="s">
        <v>12</v>
      </c>
      <c r="H1477" s="1" t="s">
        <v>11</v>
      </c>
      <c r="I1477" s="1" t="s">
        <v>50</v>
      </c>
      <c r="J1477" s="1" t="s">
        <v>9</v>
      </c>
      <c r="K1477" s="1" t="s">
        <v>30</v>
      </c>
      <c r="L1477" s="1" t="s">
        <v>223</v>
      </c>
      <c r="M1477" s="1" t="s">
        <v>222</v>
      </c>
      <c r="N1477" s="8">
        <v>969.6</v>
      </c>
      <c r="O1477" s="1" t="s">
        <v>2</v>
      </c>
      <c r="P1477" s="8">
        <v>0</v>
      </c>
      <c r="Q1477" s="8">
        <v>969.6</v>
      </c>
      <c r="R1477" s="1" t="s">
        <v>590</v>
      </c>
      <c r="S1477" s="7">
        <v>3110.55</v>
      </c>
    </row>
    <row r="1478" spans="1:19" x14ac:dyDescent="0.2">
      <c r="A1478" s="1" t="s">
        <v>808</v>
      </c>
      <c r="B1478" s="1" t="s">
        <v>15</v>
      </c>
      <c r="C1478" s="10">
        <v>45370</v>
      </c>
      <c r="D1478" s="1" t="s">
        <v>807</v>
      </c>
      <c r="E1478" s="1" t="s">
        <v>806</v>
      </c>
      <c r="F1478" s="1" t="s">
        <v>805</v>
      </c>
      <c r="G1478" s="1" t="s">
        <v>12</v>
      </c>
      <c r="H1478" s="1" t="s">
        <v>11</v>
      </c>
      <c r="I1478" s="1" t="s">
        <v>50</v>
      </c>
      <c r="J1478" s="1" t="s">
        <v>9</v>
      </c>
      <c r="K1478" s="1" t="s">
        <v>30</v>
      </c>
      <c r="L1478" s="1" t="s">
        <v>124</v>
      </c>
      <c r="M1478" s="1" t="s">
        <v>123</v>
      </c>
      <c r="N1478" s="8">
        <v>969.6</v>
      </c>
      <c r="O1478" s="1" t="s">
        <v>2</v>
      </c>
      <c r="P1478" s="8">
        <v>0</v>
      </c>
      <c r="Q1478" s="8">
        <v>969.6</v>
      </c>
      <c r="R1478" s="1" t="s">
        <v>590</v>
      </c>
      <c r="S1478" s="7">
        <v>3110.55</v>
      </c>
    </row>
    <row r="1479" spans="1:19" x14ac:dyDescent="0.2">
      <c r="A1479" s="1" t="s">
        <v>808</v>
      </c>
      <c r="B1479" s="1" t="s">
        <v>15</v>
      </c>
      <c r="C1479" s="10">
        <v>45370</v>
      </c>
      <c r="D1479" s="1" t="s">
        <v>807</v>
      </c>
      <c r="E1479" s="1" t="s">
        <v>806</v>
      </c>
      <c r="F1479" s="1" t="s">
        <v>805</v>
      </c>
      <c r="G1479" s="1" t="s">
        <v>12</v>
      </c>
      <c r="H1479" s="1" t="s">
        <v>11</v>
      </c>
      <c r="I1479" s="1" t="s">
        <v>50</v>
      </c>
      <c r="J1479" s="1" t="s">
        <v>9</v>
      </c>
      <c r="K1479" s="1" t="s">
        <v>30</v>
      </c>
      <c r="L1479" s="1" t="s">
        <v>59</v>
      </c>
      <c r="M1479" s="1" t="s">
        <v>58</v>
      </c>
      <c r="N1479" s="8">
        <v>969.6</v>
      </c>
      <c r="O1479" s="1" t="s">
        <v>2</v>
      </c>
      <c r="P1479" s="8">
        <v>969.6</v>
      </c>
      <c r="Q1479" s="8">
        <v>0</v>
      </c>
      <c r="R1479" s="1" t="s">
        <v>590</v>
      </c>
      <c r="S1479" s="7">
        <v>3110.55</v>
      </c>
    </row>
    <row r="1480" spans="1:19" x14ac:dyDescent="0.2">
      <c r="A1480" s="1" t="s">
        <v>808</v>
      </c>
      <c r="B1480" s="1" t="s">
        <v>15</v>
      </c>
      <c r="C1480" s="10">
        <v>45370</v>
      </c>
      <c r="D1480" s="1" t="s">
        <v>807</v>
      </c>
      <c r="E1480" s="1" t="s">
        <v>806</v>
      </c>
      <c r="F1480" s="1" t="s">
        <v>805</v>
      </c>
      <c r="G1480" s="1" t="s">
        <v>12</v>
      </c>
      <c r="H1480" s="1" t="s">
        <v>11</v>
      </c>
      <c r="I1480" s="1" t="s">
        <v>50</v>
      </c>
      <c r="J1480" s="1" t="s">
        <v>9</v>
      </c>
      <c r="K1480" s="1" t="s">
        <v>30</v>
      </c>
      <c r="L1480" s="1" t="s">
        <v>812</v>
      </c>
      <c r="M1480" s="1" t="s">
        <v>811</v>
      </c>
      <c r="N1480" s="8">
        <v>969.6</v>
      </c>
      <c r="O1480" s="1" t="s">
        <v>2</v>
      </c>
      <c r="P1480" s="8">
        <v>969.6</v>
      </c>
      <c r="Q1480" s="8">
        <v>0</v>
      </c>
      <c r="R1480" s="1" t="s">
        <v>590</v>
      </c>
      <c r="S1480" s="7">
        <v>3110.55</v>
      </c>
    </row>
    <row r="1481" spans="1:19" x14ac:dyDescent="0.2">
      <c r="A1481" s="1" t="s">
        <v>808</v>
      </c>
      <c r="B1481" s="1" t="s">
        <v>15</v>
      </c>
      <c r="C1481" s="10">
        <v>45370</v>
      </c>
      <c r="D1481" s="1" t="s">
        <v>807</v>
      </c>
      <c r="E1481" s="1" t="s">
        <v>806</v>
      </c>
      <c r="F1481" s="1" t="s">
        <v>805</v>
      </c>
      <c r="G1481" s="1" t="s">
        <v>12</v>
      </c>
      <c r="H1481" s="1" t="s">
        <v>11</v>
      </c>
      <c r="I1481" s="1" t="s">
        <v>50</v>
      </c>
      <c r="J1481" s="1" t="s">
        <v>9</v>
      </c>
      <c r="K1481" s="1" t="s">
        <v>30</v>
      </c>
      <c r="L1481" s="1" t="s">
        <v>810</v>
      </c>
      <c r="M1481" s="1" t="s">
        <v>809</v>
      </c>
      <c r="N1481" s="8">
        <v>969.6</v>
      </c>
      <c r="O1481" s="1" t="s">
        <v>2</v>
      </c>
      <c r="P1481" s="8">
        <v>0</v>
      </c>
      <c r="Q1481" s="8">
        <v>969.6</v>
      </c>
      <c r="R1481" s="1" t="s">
        <v>590</v>
      </c>
      <c r="S1481" s="7">
        <v>3110.55</v>
      </c>
    </row>
    <row r="1482" spans="1:19" x14ac:dyDescent="0.2">
      <c r="A1482" s="1" t="s">
        <v>808</v>
      </c>
      <c r="B1482" s="1" t="s">
        <v>15</v>
      </c>
      <c r="C1482" s="10">
        <v>45370</v>
      </c>
      <c r="D1482" s="1" t="s">
        <v>807</v>
      </c>
      <c r="E1482" s="1" t="s">
        <v>806</v>
      </c>
      <c r="F1482" s="1" t="s">
        <v>805</v>
      </c>
      <c r="G1482" s="1" t="s">
        <v>12</v>
      </c>
      <c r="H1482" s="1" t="s">
        <v>11</v>
      </c>
      <c r="I1482" s="1" t="s">
        <v>50</v>
      </c>
      <c r="J1482" s="1" t="s">
        <v>9</v>
      </c>
      <c r="K1482" s="1" t="s">
        <v>30</v>
      </c>
      <c r="L1482" s="1" t="s">
        <v>804</v>
      </c>
      <c r="M1482" s="1" t="s">
        <v>803</v>
      </c>
      <c r="N1482" s="8">
        <v>969.6</v>
      </c>
      <c r="O1482" s="1" t="s">
        <v>2</v>
      </c>
      <c r="P1482" s="8">
        <v>290.88</v>
      </c>
      <c r="Q1482" s="8">
        <v>678.72</v>
      </c>
      <c r="R1482" s="1" t="s">
        <v>590</v>
      </c>
      <c r="S1482" s="7">
        <v>3110.55</v>
      </c>
    </row>
    <row r="1483" spans="1:19" x14ac:dyDescent="0.2">
      <c r="A1483" s="1" t="s">
        <v>802</v>
      </c>
      <c r="B1483" s="1" t="s">
        <v>15</v>
      </c>
      <c r="C1483" s="10">
        <v>45370</v>
      </c>
      <c r="D1483" s="1" t="s">
        <v>753</v>
      </c>
      <c r="E1483" s="1" t="s">
        <v>752</v>
      </c>
      <c r="F1483" s="1" t="s">
        <v>700</v>
      </c>
      <c r="G1483" s="1" t="s">
        <v>12</v>
      </c>
      <c r="H1483" s="1" t="s">
        <v>11</v>
      </c>
      <c r="I1483" s="1" t="s">
        <v>50</v>
      </c>
      <c r="J1483" s="1" t="s">
        <v>9</v>
      </c>
      <c r="K1483" s="1" t="s">
        <v>30</v>
      </c>
      <c r="L1483" s="1" t="s">
        <v>300</v>
      </c>
      <c r="M1483" s="1" t="s">
        <v>299</v>
      </c>
      <c r="N1483" s="8">
        <v>96.96</v>
      </c>
      <c r="O1483" s="1" t="s">
        <v>2</v>
      </c>
      <c r="P1483" s="8">
        <v>96.96</v>
      </c>
      <c r="Q1483" s="8">
        <v>0</v>
      </c>
      <c r="R1483" s="1" t="s">
        <v>93</v>
      </c>
      <c r="S1483" s="7">
        <v>3367.18</v>
      </c>
    </row>
    <row r="1484" spans="1:19" x14ac:dyDescent="0.2">
      <c r="A1484" s="1" t="s">
        <v>802</v>
      </c>
      <c r="B1484" s="1" t="s">
        <v>15</v>
      </c>
      <c r="C1484" s="10">
        <v>45370</v>
      </c>
      <c r="D1484" s="1" t="s">
        <v>753</v>
      </c>
      <c r="E1484" s="1" t="s">
        <v>752</v>
      </c>
      <c r="F1484" s="1" t="s">
        <v>700</v>
      </c>
      <c r="G1484" s="1" t="s">
        <v>12</v>
      </c>
      <c r="H1484" s="1" t="s">
        <v>11</v>
      </c>
      <c r="I1484" s="1" t="s">
        <v>50</v>
      </c>
      <c r="J1484" s="1" t="s">
        <v>9</v>
      </c>
      <c r="K1484" s="1" t="s">
        <v>30</v>
      </c>
      <c r="L1484" s="1" t="s">
        <v>112</v>
      </c>
      <c r="M1484" s="1" t="s">
        <v>111</v>
      </c>
      <c r="N1484" s="8">
        <v>96.96</v>
      </c>
      <c r="O1484" s="1" t="s">
        <v>2</v>
      </c>
      <c r="P1484" s="8">
        <v>96.96</v>
      </c>
      <c r="Q1484" s="8">
        <v>0</v>
      </c>
      <c r="R1484" s="1" t="s">
        <v>93</v>
      </c>
      <c r="S1484" s="7">
        <v>3367.18</v>
      </c>
    </row>
    <row r="1485" spans="1:19" x14ac:dyDescent="0.2">
      <c r="A1485" s="1" t="s">
        <v>802</v>
      </c>
      <c r="B1485" s="1" t="s">
        <v>15</v>
      </c>
      <c r="C1485" s="10">
        <v>45370</v>
      </c>
      <c r="D1485" s="1" t="s">
        <v>753</v>
      </c>
      <c r="E1485" s="1" t="s">
        <v>752</v>
      </c>
      <c r="F1485" s="1" t="s">
        <v>700</v>
      </c>
      <c r="G1485" s="1" t="s">
        <v>12</v>
      </c>
      <c r="H1485" s="1" t="s">
        <v>11</v>
      </c>
      <c r="I1485" s="1" t="s">
        <v>50</v>
      </c>
      <c r="J1485" s="1" t="s">
        <v>9</v>
      </c>
      <c r="K1485" s="1" t="s">
        <v>30</v>
      </c>
      <c r="L1485" s="1" t="s">
        <v>116</v>
      </c>
      <c r="M1485" s="1" t="s">
        <v>115</v>
      </c>
      <c r="N1485" s="8">
        <v>96.96</v>
      </c>
      <c r="O1485" s="1" t="s">
        <v>2</v>
      </c>
      <c r="P1485" s="8">
        <v>96.96</v>
      </c>
      <c r="Q1485" s="8">
        <v>0</v>
      </c>
      <c r="R1485" s="1" t="s">
        <v>93</v>
      </c>
      <c r="S1485" s="7">
        <v>3367.18</v>
      </c>
    </row>
    <row r="1486" spans="1:19" x14ac:dyDescent="0.2">
      <c r="A1486" s="1" t="s">
        <v>802</v>
      </c>
      <c r="B1486" s="1" t="s">
        <v>15</v>
      </c>
      <c r="C1486" s="10">
        <v>45370</v>
      </c>
      <c r="D1486" s="1" t="s">
        <v>753</v>
      </c>
      <c r="E1486" s="1" t="s">
        <v>752</v>
      </c>
      <c r="F1486" s="1" t="s">
        <v>700</v>
      </c>
      <c r="G1486" s="1" t="s">
        <v>12</v>
      </c>
      <c r="H1486" s="1" t="s">
        <v>11</v>
      </c>
      <c r="I1486" s="1" t="s">
        <v>50</v>
      </c>
      <c r="J1486" s="1" t="s">
        <v>9</v>
      </c>
      <c r="K1486" s="1" t="s">
        <v>30</v>
      </c>
      <c r="L1486" s="1" t="s">
        <v>29</v>
      </c>
      <c r="M1486" s="1" t="s">
        <v>28</v>
      </c>
      <c r="N1486" s="8">
        <v>96.96</v>
      </c>
      <c r="O1486" s="1" t="s">
        <v>2</v>
      </c>
      <c r="P1486" s="8">
        <v>96.96</v>
      </c>
      <c r="Q1486" s="8">
        <v>0</v>
      </c>
      <c r="R1486" s="1" t="s">
        <v>93</v>
      </c>
      <c r="S1486" s="7">
        <v>3367.18</v>
      </c>
    </row>
    <row r="1487" spans="1:19" x14ac:dyDescent="0.2">
      <c r="A1487" s="1" t="s">
        <v>802</v>
      </c>
      <c r="B1487" s="1" t="s">
        <v>15</v>
      </c>
      <c r="C1487" s="10">
        <v>45370</v>
      </c>
      <c r="D1487" s="1" t="s">
        <v>753</v>
      </c>
      <c r="E1487" s="1" t="s">
        <v>752</v>
      </c>
      <c r="F1487" s="1" t="s">
        <v>700</v>
      </c>
      <c r="G1487" s="1" t="s">
        <v>12</v>
      </c>
      <c r="H1487" s="1" t="s">
        <v>11</v>
      </c>
      <c r="I1487" s="1" t="s">
        <v>50</v>
      </c>
      <c r="J1487" s="1" t="s">
        <v>9</v>
      </c>
      <c r="K1487" s="1" t="s">
        <v>30</v>
      </c>
      <c r="L1487" s="1" t="s">
        <v>302</v>
      </c>
      <c r="M1487" s="1" t="s">
        <v>301</v>
      </c>
      <c r="N1487" s="8">
        <v>96.96</v>
      </c>
      <c r="O1487" s="1" t="s">
        <v>2</v>
      </c>
      <c r="P1487" s="8">
        <v>96.96</v>
      </c>
      <c r="Q1487" s="8">
        <v>0</v>
      </c>
      <c r="R1487" s="1" t="s">
        <v>93</v>
      </c>
      <c r="S1487" s="7">
        <v>3367.18</v>
      </c>
    </row>
    <row r="1488" spans="1:19" x14ac:dyDescent="0.2">
      <c r="A1488" s="1" t="s">
        <v>802</v>
      </c>
      <c r="B1488" s="1" t="s">
        <v>15</v>
      </c>
      <c r="C1488" s="10">
        <v>45370</v>
      </c>
      <c r="D1488" s="1" t="s">
        <v>753</v>
      </c>
      <c r="E1488" s="1" t="s">
        <v>752</v>
      </c>
      <c r="F1488" s="1" t="s">
        <v>700</v>
      </c>
      <c r="G1488" s="1" t="s">
        <v>12</v>
      </c>
      <c r="H1488" s="1" t="s">
        <v>11</v>
      </c>
      <c r="I1488" s="1" t="s">
        <v>50</v>
      </c>
      <c r="J1488" s="1" t="s">
        <v>9</v>
      </c>
      <c r="K1488" s="1" t="s">
        <v>30</v>
      </c>
      <c r="L1488" s="1" t="s">
        <v>69</v>
      </c>
      <c r="M1488" s="1" t="s">
        <v>68</v>
      </c>
      <c r="N1488" s="8">
        <v>96.96</v>
      </c>
      <c r="O1488" s="1" t="s">
        <v>2</v>
      </c>
      <c r="P1488" s="8">
        <v>96.96</v>
      </c>
      <c r="Q1488" s="8">
        <v>0</v>
      </c>
      <c r="R1488" s="1" t="s">
        <v>93</v>
      </c>
      <c r="S1488" s="7">
        <v>3673.71</v>
      </c>
    </row>
    <row r="1489" spans="1:19" x14ac:dyDescent="0.2">
      <c r="A1489" s="1" t="s">
        <v>802</v>
      </c>
      <c r="B1489" s="1" t="s">
        <v>15</v>
      </c>
      <c r="C1489" s="10">
        <v>45370</v>
      </c>
      <c r="D1489" s="1" t="s">
        <v>753</v>
      </c>
      <c r="E1489" s="1" t="s">
        <v>752</v>
      </c>
      <c r="F1489" s="1" t="s">
        <v>700</v>
      </c>
      <c r="G1489" s="1" t="s">
        <v>12</v>
      </c>
      <c r="H1489" s="1" t="s">
        <v>11</v>
      </c>
      <c r="I1489" s="1" t="s">
        <v>50</v>
      </c>
      <c r="J1489" s="1" t="s">
        <v>9</v>
      </c>
      <c r="K1489" s="1" t="s">
        <v>30</v>
      </c>
      <c r="L1489" s="1" t="s">
        <v>114</v>
      </c>
      <c r="M1489" s="1" t="s">
        <v>113</v>
      </c>
      <c r="N1489" s="8">
        <v>96.96</v>
      </c>
      <c r="O1489" s="1" t="s">
        <v>2</v>
      </c>
      <c r="P1489" s="8">
        <v>96.96</v>
      </c>
      <c r="Q1489" s="8">
        <v>0</v>
      </c>
      <c r="R1489" s="1" t="s">
        <v>93</v>
      </c>
      <c r="S1489" s="7">
        <v>3367.18</v>
      </c>
    </row>
    <row r="1490" spans="1:19" x14ac:dyDescent="0.2">
      <c r="A1490" s="1" t="s">
        <v>802</v>
      </c>
      <c r="B1490" s="1" t="s">
        <v>15</v>
      </c>
      <c r="C1490" s="10">
        <v>45370</v>
      </c>
      <c r="D1490" s="1" t="s">
        <v>753</v>
      </c>
      <c r="E1490" s="1" t="s">
        <v>752</v>
      </c>
      <c r="F1490" s="1" t="s">
        <v>700</v>
      </c>
      <c r="G1490" s="1" t="s">
        <v>12</v>
      </c>
      <c r="H1490" s="1" t="s">
        <v>11</v>
      </c>
      <c r="I1490" s="1" t="s">
        <v>50</v>
      </c>
      <c r="J1490" s="1" t="s">
        <v>9</v>
      </c>
      <c r="K1490" s="1" t="s">
        <v>30</v>
      </c>
      <c r="L1490" s="1" t="s">
        <v>73</v>
      </c>
      <c r="M1490" s="1" t="s">
        <v>72</v>
      </c>
      <c r="N1490" s="8">
        <v>96.96</v>
      </c>
      <c r="O1490" s="1" t="s">
        <v>2</v>
      </c>
      <c r="P1490" s="8">
        <v>96.96</v>
      </c>
      <c r="Q1490" s="8">
        <v>0</v>
      </c>
      <c r="R1490" s="1" t="s">
        <v>93</v>
      </c>
      <c r="S1490" s="7">
        <v>3367.18</v>
      </c>
    </row>
    <row r="1491" spans="1:19" x14ac:dyDescent="0.2">
      <c r="A1491" s="1" t="s">
        <v>802</v>
      </c>
      <c r="B1491" s="1" t="s">
        <v>15</v>
      </c>
      <c r="C1491" s="10">
        <v>45370</v>
      </c>
      <c r="D1491" s="1" t="s">
        <v>753</v>
      </c>
      <c r="E1491" s="1" t="s">
        <v>752</v>
      </c>
      <c r="F1491" s="1" t="s">
        <v>700</v>
      </c>
      <c r="G1491" s="1" t="s">
        <v>12</v>
      </c>
      <c r="H1491" s="1" t="s">
        <v>11</v>
      </c>
      <c r="I1491" s="1" t="s">
        <v>50</v>
      </c>
      <c r="J1491" s="1" t="s">
        <v>9</v>
      </c>
      <c r="K1491" s="1" t="s">
        <v>30</v>
      </c>
      <c r="L1491" s="1" t="s">
        <v>67</v>
      </c>
      <c r="M1491" s="1" t="s">
        <v>66</v>
      </c>
      <c r="N1491" s="8">
        <v>96.96</v>
      </c>
      <c r="O1491" s="1" t="s">
        <v>2</v>
      </c>
      <c r="P1491" s="8">
        <v>96.96</v>
      </c>
      <c r="Q1491" s="8">
        <v>0</v>
      </c>
      <c r="R1491" s="1" t="s">
        <v>93</v>
      </c>
      <c r="S1491" s="7">
        <v>3367.18</v>
      </c>
    </row>
    <row r="1492" spans="1:19" x14ac:dyDescent="0.2">
      <c r="A1492" s="1" t="s">
        <v>801</v>
      </c>
      <c r="B1492" s="1" t="s">
        <v>15</v>
      </c>
      <c r="C1492" s="10">
        <v>45370</v>
      </c>
      <c r="D1492" s="1" t="s">
        <v>330</v>
      </c>
      <c r="E1492" s="1" t="s">
        <v>329</v>
      </c>
      <c r="F1492" s="1" t="s">
        <v>795</v>
      </c>
      <c r="G1492" s="1" t="s">
        <v>39</v>
      </c>
      <c r="H1492" s="1" t="s">
        <v>38</v>
      </c>
      <c r="I1492" s="1" t="s">
        <v>50</v>
      </c>
      <c r="J1492" s="1" t="s">
        <v>17</v>
      </c>
      <c r="K1492" s="1" t="s">
        <v>16</v>
      </c>
      <c r="L1492" s="1" t="s">
        <v>335</v>
      </c>
      <c r="M1492" s="1" t="s">
        <v>334</v>
      </c>
      <c r="N1492" s="8">
        <v>136.80000000000001</v>
      </c>
      <c r="O1492" s="1" t="s">
        <v>2</v>
      </c>
      <c r="P1492" s="8">
        <v>0</v>
      </c>
      <c r="Q1492" s="8">
        <v>136.80000000000001</v>
      </c>
      <c r="R1492" s="1" t="s">
        <v>46</v>
      </c>
      <c r="S1492" s="7">
        <v>12284.4</v>
      </c>
    </row>
    <row r="1493" spans="1:19" x14ac:dyDescent="0.2">
      <c r="A1493" s="1" t="s">
        <v>796</v>
      </c>
      <c r="B1493" s="1" t="s">
        <v>15</v>
      </c>
      <c r="C1493" s="10">
        <v>45370</v>
      </c>
      <c r="D1493" s="1" t="s">
        <v>330</v>
      </c>
      <c r="E1493" s="1" t="s">
        <v>329</v>
      </c>
      <c r="F1493" s="1" t="s">
        <v>795</v>
      </c>
      <c r="G1493" s="1" t="s">
        <v>12</v>
      </c>
      <c r="H1493" s="1" t="s">
        <v>11</v>
      </c>
      <c r="I1493" s="1" t="s">
        <v>50</v>
      </c>
      <c r="J1493" s="1" t="s">
        <v>9</v>
      </c>
      <c r="K1493" s="1" t="s">
        <v>30</v>
      </c>
      <c r="L1493" s="1" t="s">
        <v>798</v>
      </c>
      <c r="M1493" s="1" t="s">
        <v>797</v>
      </c>
      <c r="N1493" s="8">
        <v>96.96</v>
      </c>
      <c r="O1493" s="1" t="s">
        <v>2</v>
      </c>
      <c r="P1493" s="8">
        <v>96.96</v>
      </c>
      <c r="Q1493" s="8">
        <v>0</v>
      </c>
      <c r="R1493" s="1" t="s">
        <v>46</v>
      </c>
      <c r="S1493" s="7">
        <v>2674.08</v>
      </c>
    </row>
    <row r="1494" spans="1:19" x14ac:dyDescent="0.2">
      <c r="A1494" s="1" t="s">
        <v>796</v>
      </c>
      <c r="B1494" s="1" t="s">
        <v>15</v>
      </c>
      <c r="C1494" s="10">
        <v>45370</v>
      </c>
      <c r="D1494" s="1" t="s">
        <v>330</v>
      </c>
      <c r="E1494" s="1" t="s">
        <v>329</v>
      </c>
      <c r="F1494" s="1" t="s">
        <v>795</v>
      </c>
      <c r="G1494" s="1" t="s">
        <v>12</v>
      </c>
      <c r="H1494" s="1" t="s">
        <v>11</v>
      </c>
      <c r="I1494" s="1" t="s">
        <v>50</v>
      </c>
      <c r="J1494" s="1" t="s">
        <v>9</v>
      </c>
      <c r="K1494" s="1" t="s">
        <v>30</v>
      </c>
      <c r="L1494" s="1" t="s">
        <v>800</v>
      </c>
      <c r="M1494" s="1" t="s">
        <v>799</v>
      </c>
      <c r="N1494" s="8">
        <v>96.96</v>
      </c>
      <c r="O1494" s="1" t="s">
        <v>2</v>
      </c>
      <c r="P1494" s="8">
        <v>96.96</v>
      </c>
      <c r="Q1494" s="8">
        <v>0</v>
      </c>
      <c r="R1494" s="1" t="s">
        <v>46</v>
      </c>
      <c r="S1494" s="7">
        <v>2674.08</v>
      </c>
    </row>
    <row r="1495" spans="1:19" x14ac:dyDescent="0.2">
      <c r="A1495" s="1" t="s">
        <v>796</v>
      </c>
      <c r="B1495" s="1" t="s">
        <v>15</v>
      </c>
      <c r="C1495" s="10">
        <v>45370</v>
      </c>
      <c r="D1495" s="1" t="s">
        <v>330</v>
      </c>
      <c r="E1495" s="1" t="s">
        <v>329</v>
      </c>
      <c r="F1495" s="1" t="s">
        <v>795</v>
      </c>
      <c r="G1495" s="1" t="s">
        <v>12</v>
      </c>
      <c r="H1495" s="1" t="s">
        <v>11</v>
      </c>
      <c r="I1495" s="1" t="s">
        <v>50</v>
      </c>
      <c r="J1495" s="1" t="s">
        <v>9</v>
      </c>
      <c r="K1495" s="1" t="s">
        <v>30</v>
      </c>
      <c r="L1495" s="1" t="s">
        <v>511</v>
      </c>
      <c r="M1495" s="1" t="s">
        <v>510</v>
      </c>
      <c r="N1495" s="8">
        <v>96.96</v>
      </c>
      <c r="O1495" s="1" t="s">
        <v>2</v>
      </c>
      <c r="P1495" s="8">
        <v>96.96</v>
      </c>
      <c r="Q1495" s="8">
        <v>0</v>
      </c>
      <c r="R1495" s="1" t="s">
        <v>46</v>
      </c>
      <c r="S1495" s="7">
        <v>2674.08</v>
      </c>
    </row>
    <row r="1496" spans="1:19" x14ac:dyDescent="0.2">
      <c r="A1496" s="1" t="s">
        <v>796</v>
      </c>
      <c r="B1496" s="1" t="s">
        <v>15</v>
      </c>
      <c r="C1496" s="10">
        <v>45370</v>
      </c>
      <c r="D1496" s="1" t="s">
        <v>330</v>
      </c>
      <c r="E1496" s="1" t="s">
        <v>329</v>
      </c>
      <c r="F1496" s="1" t="s">
        <v>795</v>
      </c>
      <c r="G1496" s="1" t="s">
        <v>12</v>
      </c>
      <c r="H1496" s="1" t="s">
        <v>11</v>
      </c>
      <c r="I1496" s="1" t="s">
        <v>50</v>
      </c>
      <c r="J1496" s="1" t="s">
        <v>9</v>
      </c>
      <c r="K1496" s="1" t="s">
        <v>30</v>
      </c>
      <c r="L1496" s="1" t="s">
        <v>517</v>
      </c>
      <c r="M1496" s="1" t="s">
        <v>516</v>
      </c>
      <c r="N1496" s="8">
        <v>193.92</v>
      </c>
      <c r="O1496" s="1" t="s">
        <v>2</v>
      </c>
      <c r="P1496" s="8">
        <v>193.92</v>
      </c>
      <c r="Q1496" s="8">
        <v>0</v>
      </c>
      <c r="R1496" s="1" t="s">
        <v>46</v>
      </c>
      <c r="S1496" s="7">
        <v>2906.48</v>
      </c>
    </row>
    <row r="1497" spans="1:19" x14ac:dyDescent="0.2">
      <c r="A1497" s="1" t="s">
        <v>792</v>
      </c>
      <c r="B1497" s="1" t="s">
        <v>42</v>
      </c>
      <c r="C1497" s="10">
        <v>45370</v>
      </c>
      <c r="D1497" s="1" t="s">
        <v>135</v>
      </c>
      <c r="E1497" s="1" t="s">
        <v>134</v>
      </c>
      <c r="F1497" s="1" t="s">
        <v>791</v>
      </c>
      <c r="G1497" s="1" t="s">
        <v>39</v>
      </c>
      <c r="H1497" s="1" t="s">
        <v>38</v>
      </c>
      <c r="I1497" s="1" t="s">
        <v>50</v>
      </c>
      <c r="J1497" s="1" t="s">
        <v>17</v>
      </c>
      <c r="K1497" s="1" t="s">
        <v>49</v>
      </c>
      <c r="L1497" s="1" t="s">
        <v>57</v>
      </c>
      <c r="M1497" s="1" t="s">
        <v>56</v>
      </c>
      <c r="N1497" s="9">
        <v>2160</v>
      </c>
      <c r="O1497" s="1" t="s">
        <v>4</v>
      </c>
      <c r="P1497" s="8">
        <v>2160</v>
      </c>
      <c r="Q1497" s="8">
        <v>0</v>
      </c>
      <c r="R1497" s="1" t="s">
        <v>33</v>
      </c>
      <c r="S1497" s="7">
        <v>226.95</v>
      </c>
    </row>
    <row r="1498" spans="1:19" x14ac:dyDescent="0.2">
      <c r="A1498" s="1" t="s">
        <v>792</v>
      </c>
      <c r="B1498" s="1" t="s">
        <v>42</v>
      </c>
      <c r="C1498" s="10">
        <v>45370</v>
      </c>
      <c r="D1498" s="1" t="s">
        <v>135</v>
      </c>
      <c r="E1498" s="1" t="s">
        <v>134</v>
      </c>
      <c r="F1498" s="1" t="s">
        <v>791</v>
      </c>
      <c r="G1498" s="1" t="s">
        <v>39</v>
      </c>
      <c r="H1498" s="1" t="s">
        <v>38</v>
      </c>
      <c r="I1498" s="1" t="s">
        <v>50</v>
      </c>
      <c r="J1498" s="1" t="s">
        <v>17</v>
      </c>
      <c r="K1498" s="1" t="s">
        <v>49</v>
      </c>
      <c r="L1498" s="1" t="s">
        <v>48</v>
      </c>
      <c r="M1498" s="1" t="s">
        <v>47</v>
      </c>
      <c r="N1498" s="9">
        <v>1728</v>
      </c>
      <c r="O1498" s="1" t="s">
        <v>4</v>
      </c>
      <c r="P1498" s="8">
        <v>1728</v>
      </c>
      <c r="Q1498" s="8">
        <v>0</v>
      </c>
      <c r="R1498" s="1" t="s">
        <v>33</v>
      </c>
      <c r="S1498" s="7">
        <v>167.56</v>
      </c>
    </row>
    <row r="1499" spans="1:19" x14ac:dyDescent="0.2">
      <c r="A1499" s="1" t="s">
        <v>792</v>
      </c>
      <c r="B1499" s="1" t="s">
        <v>42</v>
      </c>
      <c r="C1499" s="10">
        <v>45370</v>
      </c>
      <c r="D1499" s="1" t="s">
        <v>135</v>
      </c>
      <c r="E1499" s="1" t="s">
        <v>134</v>
      </c>
      <c r="F1499" s="1" t="s">
        <v>791</v>
      </c>
      <c r="G1499" s="1" t="s">
        <v>39</v>
      </c>
      <c r="H1499" s="1" t="s">
        <v>38</v>
      </c>
      <c r="I1499" s="1" t="s">
        <v>50</v>
      </c>
      <c r="J1499" s="1" t="s">
        <v>17</v>
      </c>
      <c r="K1499" s="1" t="s">
        <v>49</v>
      </c>
      <c r="L1499" s="1" t="s">
        <v>133</v>
      </c>
      <c r="M1499" s="1" t="s">
        <v>132</v>
      </c>
      <c r="N1499" s="9">
        <v>1728</v>
      </c>
      <c r="O1499" s="1" t="s">
        <v>4</v>
      </c>
      <c r="P1499" s="8">
        <v>1728</v>
      </c>
      <c r="Q1499" s="8">
        <v>0</v>
      </c>
      <c r="R1499" s="1" t="s">
        <v>33</v>
      </c>
      <c r="S1499" s="7">
        <v>148.29</v>
      </c>
    </row>
    <row r="1500" spans="1:19" x14ac:dyDescent="0.2">
      <c r="A1500" s="1" t="s">
        <v>790</v>
      </c>
      <c r="B1500" s="1" t="s">
        <v>15</v>
      </c>
      <c r="C1500" s="10">
        <v>45370</v>
      </c>
      <c r="D1500" s="1" t="s">
        <v>197</v>
      </c>
      <c r="E1500" s="1" t="s">
        <v>196</v>
      </c>
      <c r="F1500" s="1" t="s">
        <v>789</v>
      </c>
      <c r="G1500" s="1" t="s">
        <v>12</v>
      </c>
      <c r="H1500" s="1" t="s">
        <v>11</v>
      </c>
      <c r="I1500" s="1" t="s">
        <v>50</v>
      </c>
      <c r="J1500" s="1" t="s">
        <v>17</v>
      </c>
      <c r="K1500" s="1" t="s">
        <v>16</v>
      </c>
      <c r="L1500" s="1" t="s">
        <v>335</v>
      </c>
      <c r="M1500" s="1" t="s">
        <v>334</v>
      </c>
      <c r="N1500" s="8">
        <v>615.6</v>
      </c>
      <c r="O1500" s="1" t="s">
        <v>2</v>
      </c>
      <c r="P1500" s="8">
        <v>615.6</v>
      </c>
      <c r="Q1500" s="8">
        <v>0</v>
      </c>
      <c r="R1500" s="1" t="s">
        <v>43</v>
      </c>
      <c r="S1500" s="7">
        <v>12353.4</v>
      </c>
    </row>
    <row r="1501" spans="1:19" x14ac:dyDescent="0.2">
      <c r="A1501" s="1" t="s">
        <v>788</v>
      </c>
      <c r="B1501" s="1" t="s">
        <v>15</v>
      </c>
      <c r="C1501" s="10">
        <v>45370</v>
      </c>
      <c r="D1501" s="1" t="s">
        <v>787</v>
      </c>
      <c r="E1501" s="1" t="s">
        <v>786</v>
      </c>
      <c r="F1501" s="1" t="s">
        <v>700</v>
      </c>
      <c r="G1501" s="1" t="s">
        <v>12</v>
      </c>
      <c r="H1501" s="1" t="s">
        <v>11</v>
      </c>
      <c r="I1501" s="1" t="s">
        <v>50</v>
      </c>
      <c r="J1501" s="1" t="s">
        <v>17</v>
      </c>
      <c r="K1501" s="1" t="s">
        <v>16</v>
      </c>
      <c r="L1501" s="1" t="s">
        <v>785</v>
      </c>
      <c r="M1501" s="1" t="s">
        <v>784</v>
      </c>
      <c r="N1501" s="8">
        <v>104.4</v>
      </c>
      <c r="O1501" s="1" t="s">
        <v>2</v>
      </c>
      <c r="P1501" s="8">
        <v>0</v>
      </c>
      <c r="Q1501" s="8">
        <v>104.4</v>
      </c>
      <c r="R1501" s="1" t="s">
        <v>144</v>
      </c>
      <c r="S1501" s="7">
        <v>8804</v>
      </c>
    </row>
    <row r="1502" spans="1:19" x14ac:dyDescent="0.2">
      <c r="A1502" s="1" t="s">
        <v>783</v>
      </c>
      <c r="B1502" s="1" t="s">
        <v>15</v>
      </c>
      <c r="C1502" s="10">
        <v>45370</v>
      </c>
      <c r="D1502" s="1" t="s">
        <v>782</v>
      </c>
      <c r="E1502" s="1" t="s">
        <v>781</v>
      </c>
      <c r="F1502" s="1" t="s">
        <v>662</v>
      </c>
      <c r="G1502" s="1" t="s">
        <v>12</v>
      </c>
      <c r="H1502" s="1" t="s">
        <v>11</v>
      </c>
      <c r="I1502" s="1" t="s">
        <v>50</v>
      </c>
      <c r="J1502" s="1" t="s">
        <v>9</v>
      </c>
      <c r="K1502" s="1" t="s">
        <v>30</v>
      </c>
      <c r="L1502" s="1" t="s">
        <v>65</v>
      </c>
      <c r="M1502" s="1" t="s">
        <v>64</v>
      </c>
      <c r="N1502" s="8">
        <v>96.96</v>
      </c>
      <c r="O1502" s="1" t="s">
        <v>2</v>
      </c>
      <c r="P1502" s="8">
        <v>0</v>
      </c>
      <c r="Q1502" s="8">
        <v>96.96</v>
      </c>
      <c r="R1502" s="1" t="s">
        <v>43</v>
      </c>
      <c r="S1502" s="7">
        <v>3056.85</v>
      </c>
    </row>
    <row r="1503" spans="1:19" x14ac:dyDescent="0.2">
      <c r="A1503" s="1" t="s">
        <v>778</v>
      </c>
      <c r="B1503" s="1" t="s">
        <v>42</v>
      </c>
      <c r="C1503" s="10">
        <v>45370</v>
      </c>
      <c r="D1503" s="1" t="s">
        <v>777</v>
      </c>
      <c r="E1503" s="1" t="s">
        <v>776</v>
      </c>
      <c r="F1503" s="1" t="s">
        <v>775</v>
      </c>
      <c r="G1503" s="1" t="s">
        <v>12</v>
      </c>
      <c r="H1503" s="1" t="s">
        <v>11</v>
      </c>
      <c r="I1503" s="1" t="s">
        <v>50</v>
      </c>
      <c r="J1503" s="1" t="s">
        <v>17</v>
      </c>
      <c r="K1503" s="1" t="s">
        <v>16</v>
      </c>
      <c r="L1503" s="1" t="s">
        <v>780</v>
      </c>
      <c r="M1503" s="1" t="s">
        <v>779</v>
      </c>
      <c r="N1503" s="9">
        <v>342</v>
      </c>
      <c r="O1503" s="1" t="s">
        <v>2</v>
      </c>
      <c r="P1503" s="8">
        <v>342</v>
      </c>
      <c r="Q1503" s="8">
        <v>0</v>
      </c>
      <c r="R1503" s="1" t="s">
        <v>33</v>
      </c>
      <c r="S1503" s="7">
        <v>17419.72</v>
      </c>
    </row>
    <row r="1504" spans="1:19" x14ac:dyDescent="0.2">
      <c r="A1504" s="1" t="s">
        <v>778</v>
      </c>
      <c r="B1504" s="1" t="s">
        <v>42</v>
      </c>
      <c r="C1504" s="10">
        <v>45370</v>
      </c>
      <c r="D1504" s="1" t="s">
        <v>777</v>
      </c>
      <c r="E1504" s="1" t="s">
        <v>776</v>
      </c>
      <c r="F1504" s="1" t="s">
        <v>775</v>
      </c>
      <c r="G1504" s="1" t="s">
        <v>12</v>
      </c>
      <c r="H1504" s="1" t="s">
        <v>11</v>
      </c>
      <c r="I1504" s="1" t="s">
        <v>50</v>
      </c>
      <c r="J1504" s="1" t="s">
        <v>17</v>
      </c>
      <c r="K1504" s="1" t="s">
        <v>16</v>
      </c>
      <c r="L1504" s="1" t="s">
        <v>141</v>
      </c>
      <c r="M1504" s="1" t="s">
        <v>140</v>
      </c>
      <c r="N1504" s="8">
        <v>340.2</v>
      </c>
      <c r="O1504" s="1" t="s">
        <v>2</v>
      </c>
      <c r="P1504" s="8">
        <v>0</v>
      </c>
      <c r="Q1504" s="8">
        <v>340.2</v>
      </c>
      <c r="R1504" s="1" t="s">
        <v>33</v>
      </c>
      <c r="S1504" s="7">
        <v>20627.22</v>
      </c>
    </row>
    <row r="1505" spans="1:19" x14ac:dyDescent="0.2">
      <c r="A1505" s="1" t="s">
        <v>778</v>
      </c>
      <c r="B1505" s="1" t="s">
        <v>42</v>
      </c>
      <c r="C1505" s="10">
        <v>45370</v>
      </c>
      <c r="D1505" s="1" t="s">
        <v>777</v>
      </c>
      <c r="E1505" s="1" t="s">
        <v>776</v>
      </c>
      <c r="F1505" s="1" t="s">
        <v>775</v>
      </c>
      <c r="G1505" s="1" t="s">
        <v>12</v>
      </c>
      <c r="H1505" s="1" t="s">
        <v>11</v>
      </c>
      <c r="I1505" s="1" t="s">
        <v>50</v>
      </c>
      <c r="J1505" s="1" t="s">
        <v>17</v>
      </c>
      <c r="K1505" s="1" t="s">
        <v>16</v>
      </c>
      <c r="L1505" s="1" t="s">
        <v>179</v>
      </c>
      <c r="M1505" s="1" t="s">
        <v>178</v>
      </c>
      <c r="N1505" s="8">
        <v>617.76</v>
      </c>
      <c r="O1505" s="1" t="s">
        <v>2</v>
      </c>
      <c r="P1505" s="8">
        <v>617.76</v>
      </c>
      <c r="Q1505" s="8">
        <v>0</v>
      </c>
      <c r="R1505" s="1" t="s">
        <v>33</v>
      </c>
      <c r="S1505" s="7">
        <v>15319.55</v>
      </c>
    </row>
    <row r="1506" spans="1:19" x14ac:dyDescent="0.2">
      <c r="A1506" s="1" t="s">
        <v>774</v>
      </c>
      <c r="B1506" s="1" t="s">
        <v>42</v>
      </c>
      <c r="C1506" s="10">
        <v>45370</v>
      </c>
      <c r="D1506" s="1" t="s">
        <v>135</v>
      </c>
      <c r="E1506" s="1" t="s">
        <v>134</v>
      </c>
      <c r="F1506" s="1" t="s">
        <v>773</v>
      </c>
      <c r="G1506" s="1" t="s">
        <v>39</v>
      </c>
      <c r="H1506" s="1" t="s">
        <v>38</v>
      </c>
      <c r="I1506" s="1" t="s">
        <v>50</v>
      </c>
      <c r="J1506" s="1" t="s">
        <v>17</v>
      </c>
      <c r="K1506" s="1" t="s">
        <v>49</v>
      </c>
      <c r="L1506" s="1" t="s">
        <v>57</v>
      </c>
      <c r="M1506" s="1" t="s">
        <v>56</v>
      </c>
      <c r="N1506" s="9">
        <v>3600</v>
      </c>
      <c r="O1506" s="1" t="s">
        <v>4</v>
      </c>
      <c r="P1506" s="8">
        <v>3600</v>
      </c>
      <c r="Q1506" s="8">
        <v>0</v>
      </c>
      <c r="R1506" s="1" t="s">
        <v>33</v>
      </c>
      <c r="S1506" s="7">
        <v>226.95</v>
      </c>
    </row>
    <row r="1507" spans="1:19" x14ac:dyDescent="0.2">
      <c r="A1507" s="1" t="s">
        <v>772</v>
      </c>
      <c r="B1507" s="1" t="s">
        <v>42</v>
      </c>
      <c r="C1507" s="10">
        <v>45370</v>
      </c>
      <c r="D1507" s="1" t="s">
        <v>135</v>
      </c>
      <c r="E1507" s="1" t="s">
        <v>134</v>
      </c>
      <c r="F1507" s="1" t="s">
        <v>771</v>
      </c>
      <c r="G1507" s="1" t="s">
        <v>39</v>
      </c>
      <c r="H1507" s="1" t="s">
        <v>38</v>
      </c>
      <c r="I1507" s="1" t="s">
        <v>50</v>
      </c>
      <c r="J1507" s="1" t="s">
        <v>17</v>
      </c>
      <c r="K1507" s="1" t="s">
        <v>49</v>
      </c>
      <c r="L1507" s="1" t="s">
        <v>57</v>
      </c>
      <c r="M1507" s="1" t="s">
        <v>56</v>
      </c>
      <c r="N1507" s="9">
        <v>3420</v>
      </c>
      <c r="O1507" s="1" t="s">
        <v>4</v>
      </c>
      <c r="P1507" s="8">
        <v>3420</v>
      </c>
      <c r="Q1507" s="8">
        <v>0</v>
      </c>
      <c r="R1507" s="1" t="s">
        <v>33</v>
      </c>
      <c r="S1507" s="7">
        <v>226.95</v>
      </c>
    </row>
    <row r="1508" spans="1:19" x14ac:dyDescent="0.2">
      <c r="A1508" s="1" t="s">
        <v>772</v>
      </c>
      <c r="B1508" s="1" t="s">
        <v>42</v>
      </c>
      <c r="C1508" s="10">
        <v>45370</v>
      </c>
      <c r="D1508" s="1" t="s">
        <v>135</v>
      </c>
      <c r="E1508" s="1" t="s">
        <v>134</v>
      </c>
      <c r="F1508" s="1" t="s">
        <v>771</v>
      </c>
      <c r="G1508" s="1" t="s">
        <v>39</v>
      </c>
      <c r="H1508" s="1" t="s">
        <v>38</v>
      </c>
      <c r="I1508" s="1" t="s">
        <v>50</v>
      </c>
      <c r="J1508" s="1" t="s">
        <v>17</v>
      </c>
      <c r="K1508" s="1" t="s">
        <v>49</v>
      </c>
      <c r="L1508" s="1" t="s">
        <v>48</v>
      </c>
      <c r="M1508" s="1" t="s">
        <v>47</v>
      </c>
      <c r="N1508" s="9">
        <v>1152</v>
      </c>
      <c r="O1508" s="1" t="s">
        <v>4</v>
      </c>
      <c r="P1508" s="8">
        <v>1152</v>
      </c>
      <c r="Q1508" s="8">
        <v>0</v>
      </c>
      <c r="R1508" s="1" t="s">
        <v>33</v>
      </c>
      <c r="S1508" s="7">
        <v>167.56</v>
      </c>
    </row>
    <row r="1509" spans="1:19" x14ac:dyDescent="0.2">
      <c r="A1509" s="1" t="s">
        <v>770</v>
      </c>
      <c r="B1509" s="1" t="s">
        <v>42</v>
      </c>
      <c r="C1509" s="10">
        <v>45370</v>
      </c>
      <c r="D1509" s="1" t="s">
        <v>192</v>
      </c>
      <c r="E1509" s="1" t="s">
        <v>191</v>
      </c>
      <c r="F1509" s="1" t="s">
        <v>768</v>
      </c>
      <c r="G1509" s="1" t="s">
        <v>39</v>
      </c>
      <c r="H1509" s="1" t="s">
        <v>38</v>
      </c>
      <c r="I1509" s="1" t="s">
        <v>50</v>
      </c>
      <c r="J1509" s="1" t="s">
        <v>37</v>
      </c>
      <c r="K1509" s="1" t="s">
        <v>36</v>
      </c>
      <c r="L1509" s="1" t="s">
        <v>88</v>
      </c>
      <c r="M1509" s="1" t="s">
        <v>87</v>
      </c>
      <c r="N1509" s="9">
        <v>6336</v>
      </c>
      <c r="O1509" s="1" t="s">
        <v>4</v>
      </c>
      <c r="P1509" s="8">
        <v>6336</v>
      </c>
      <c r="Q1509" s="8">
        <v>0</v>
      </c>
      <c r="R1509" s="1" t="s">
        <v>144</v>
      </c>
      <c r="S1509" s="7">
        <v>224.73</v>
      </c>
    </row>
    <row r="1510" spans="1:19" x14ac:dyDescent="0.2">
      <c r="A1510" s="1" t="s">
        <v>769</v>
      </c>
      <c r="B1510" s="1" t="s">
        <v>42</v>
      </c>
      <c r="C1510" s="10">
        <v>45370</v>
      </c>
      <c r="D1510" s="1" t="s">
        <v>192</v>
      </c>
      <c r="E1510" s="1" t="s">
        <v>191</v>
      </c>
      <c r="F1510" s="1" t="s">
        <v>768</v>
      </c>
      <c r="G1510" s="1" t="s">
        <v>39</v>
      </c>
      <c r="H1510" s="1" t="s">
        <v>38</v>
      </c>
      <c r="I1510" s="1" t="s">
        <v>50</v>
      </c>
      <c r="J1510" s="1" t="s">
        <v>37</v>
      </c>
      <c r="K1510" s="1" t="s">
        <v>36</v>
      </c>
      <c r="L1510" s="1" t="s">
        <v>77</v>
      </c>
      <c r="M1510" s="1" t="s">
        <v>76</v>
      </c>
      <c r="N1510" s="9">
        <v>2772</v>
      </c>
      <c r="O1510" s="1" t="s">
        <v>4</v>
      </c>
      <c r="P1510" s="8">
        <v>2772</v>
      </c>
      <c r="Q1510" s="8">
        <v>0</v>
      </c>
      <c r="R1510" s="1" t="s">
        <v>144</v>
      </c>
      <c r="S1510" s="7">
        <v>394</v>
      </c>
    </row>
    <row r="1511" spans="1:19" x14ac:dyDescent="0.2">
      <c r="A1511" s="1" t="s">
        <v>769</v>
      </c>
      <c r="B1511" s="1" t="s">
        <v>42</v>
      </c>
      <c r="C1511" s="10">
        <v>45370</v>
      </c>
      <c r="D1511" s="1" t="s">
        <v>192</v>
      </c>
      <c r="E1511" s="1" t="s">
        <v>191</v>
      </c>
      <c r="F1511" s="1" t="s">
        <v>768</v>
      </c>
      <c r="G1511" s="1" t="s">
        <v>39</v>
      </c>
      <c r="H1511" s="1" t="s">
        <v>38</v>
      </c>
      <c r="I1511" s="1" t="s">
        <v>50</v>
      </c>
      <c r="J1511" s="1" t="s">
        <v>37</v>
      </c>
      <c r="K1511" s="1" t="s">
        <v>36</v>
      </c>
      <c r="L1511" s="1" t="s">
        <v>35</v>
      </c>
      <c r="M1511" s="1" t="s">
        <v>34</v>
      </c>
      <c r="N1511" s="9">
        <v>3168</v>
      </c>
      <c r="O1511" s="1" t="s">
        <v>4</v>
      </c>
      <c r="P1511" s="8">
        <v>3168</v>
      </c>
      <c r="Q1511" s="8">
        <v>0</v>
      </c>
      <c r="R1511" s="1" t="s">
        <v>144</v>
      </c>
      <c r="S1511" s="7">
        <v>249.53</v>
      </c>
    </row>
    <row r="1512" spans="1:19" x14ac:dyDescent="0.2">
      <c r="A1512" s="1" t="s">
        <v>767</v>
      </c>
      <c r="B1512" s="1" t="s">
        <v>42</v>
      </c>
      <c r="C1512" s="10">
        <v>45370</v>
      </c>
      <c r="D1512" s="1" t="s">
        <v>255</v>
      </c>
      <c r="E1512" s="1" t="s">
        <v>254</v>
      </c>
      <c r="F1512" s="1" t="s">
        <v>682</v>
      </c>
      <c r="G1512" s="1" t="s">
        <v>39</v>
      </c>
      <c r="H1512" s="1" t="s">
        <v>38</v>
      </c>
      <c r="I1512" s="1" t="s">
        <v>0</v>
      </c>
      <c r="J1512" s="1" t="s">
        <v>17</v>
      </c>
      <c r="K1512" s="1" t="s">
        <v>49</v>
      </c>
      <c r="L1512" s="1" t="s">
        <v>90</v>
      </c>
      <c r="M1512" s="1" t="s">
        <v>89</v>
      </c>
      <c r="N1512" s="9">
        <v>4320</v>
      </c>
      <c r="O1512" s="1" t="s">
        <v>4</v>
      </c>
      <c r="P1512" s="8">
        <v>4320</v>
      </c>
      <c r="Q1512" s="8">
        <v>0</v>
      </c>
      <c r="R1512" s="1" t="s">
        <v>93</v>
      </c>
      <c r="S1512" s="7">
        <v>247.41</v>
      </c>
    </row>
    <row r="1513" spans="1:19" x14ac:dyDescent="0.2">
      <c r="A1513" s="1" t="s">
        <v>766</v>
      </c>
      <c r="B1513" s="1" t="s">
        <v>15</v>
      </c>
      <c r="C1513" s="10">
        <v>45370</v>
      </c>
      <c r="D1513" s="1" t="s">
        <v>765</v>
      </c>
      <c r="E1513" s="1" t="s">
        <v>764</v>
      </c>
      <c r="F1513" s="1" t="s">
        <v>682</v>
      </c>
      <c r="G1513" s="1" t="s">
        <v>39</v>
      </c>
      <c r="H1513" s="1" t="s">
        <v>38</v>
      </c>
      <c r="I1513" s="1" t="s">
        <v>50</v>
      </c>
      <c r="J1513" s="1" t="s">
        <v>17</v>
      </c>
      <c r="K1513" s="1" t="s">
        <v>49</v>
      </c>
      <c r="L1513" s="1" t="s">
        <v>48</v>
      </c>
      <c r="M1513" s="1" t="s">
        <v>47</v>
      </c>
      <c r="N1513" s="9">
        <v>4032</v>
      </c>
      <c r="O1513" s="1" t="s">
        <v>4</v>
      </c>
      <c r="P1513" s="8">
        <v>4032</v>
      </c>
      <c r="Q1513" s="8">
        <v>0</v>
      </c>
      <c r="R1513" s="1" t="s">
        <v>93</v>
      </c>
      <c r="S1513" s="7">
        <v>337.82</v>
      </c>
    </row>
    <row r="1514" spans="1:19" x14ac:dyDescent="0.2">
      <c r="A1514" s="1" t="s">
        <v>766</v>
      </c>
      <c r="B1514" s="1" t="s">
        <v>15</v>
      </c>
      <c r="C1514" s="10">
        <v>45370</v>
      </c>
      <c r="D1514" s="1" t="s">
        <v>765</v>
      </c>
      <c r="E1514" s="1" t="s">
        <v>764</v>
      </c>
      <c r="F1514" s="1" t="s">
        <v>682</v>
      </c>
      <c r="G1514" s="1" t="s">
        <v>39</v>
      </c>
      <c r="H1514" s="1" t="s">
        <v>38</v>
      </c>
      <c r="I1514" s="1" t="s">
        <v>50</v>
      </c>
      <c r="J1514" s="1" t="s">
        <v>17</v>
      </c>
      <c r="K1514" s="1" t="s">
        <v>49</v>
      </c>
      <c r="L1514" s="1" t="s">
        <v>57</v>
      </c>
      <c r="M1514" s="1" t="s">
        <v>56</v>
      </c>
      <c r="N1514" s="9">
        <v>1440</v>
      </c>
      <c r="O1514" s="1" t="s">
        <v>4</v>
      </c>
      <c r="P1514" s="8">
        <v>1440</v>
      </c>
      <c r="Q1514" s="8">
        <v>0</v>
      </c>
      <c r="R1514" s="1" t="s">
        <v>93</v>
      </c>
      <c r="S1514" s="7">
        <v>457.54</v>
      </c>
    </row>
    <row r="1515" spans="1:19" x14ac:dyDescent="0.2">
      <c r="A1515" s="1" t="s">
        <v>761</v>
      </c>
      <c r="B1515" s="1" t="s">
        <v>42</v>
      </c>
      <c r="C1515" s="10">
        <v>45370</v>
      </c>
      <c r="D1515" s="1" t="s">
        <v>760</v>
      </c>
      <c r="E1515" s="1" t="s">
        <v>759</v>
      </c>
      <c r="F1515" s="1" t="s">
        <v>662</v>
      </c>
      <c r="G1515" s="1" t="s">
        <v>12</v>
      </c>
      <c r="H1515" s="1" t="s">
        <v>11</v>
      </c>
      <c r="I1515" s="1" t="s">
        <v>0</v>
      </c>
      <c r="J1515" s="1" t="s">
        <v>17</v>
      </c>
      <c r="K1515" s="1" t="s">
        <v>16</v>
      </c>
      <c r="L1515" s="1" t="s">
        <v>763</v>
      </c>
      <c r="M1515" s="1" t="s">
        <v>762</v>
      </c>
      <c r="N1515" s="9">
        <v>252</v>
      </c>
      <c r="O1515" s="1" t="s">
        <v>2</v>
      </c>
      <c r="P1515" s="8">
        <v>252</v>
      </c>
      <c r="Q1515" s="8">
        <v>0</v>
      </c>
      <c r="R1515" s="1" t="s">
        <v>43</v>
      </c>
      <c r="S1515" s="7">
        <v>15673.7</v>
      </c>
    </row>
    <row r="1516" spans="1:19" x14ac:dyDescent="0.2">
      <c r="A1516" s="1" t="s">
        <v>761</v>
      </c>
      <c r="B1516" s="1" t="s">
        <v>42</v>
      </c>
      <c r="C1516" s="10">
        <v>45370</v>
      </c>
      <c r="D1516" s="1" t="s">
        <v>760</v>
      </c>
      <c r="E1516" s="1" t="s">
        <v>759</v>
      </c>
      <c r="F1516" s="1" t="s">
        <v>662</v>
      </c>
      <c r="G1516" s="1" t="s">
        <v>12</v>
      </c>
      <c r="H1516" s="1" t="s">
        <v>11</v>
      </c>
      <c r="I1516" s="1" t="s">
        <v>0</v>
      </c>
      <c r="J1516" s="1" t="s">
        <v>17</v>
      </c>
      <c r="K1516" s="1" t="s">
        <v>16</v>
      </c>
      <c r="L1516" s="1" t="s">
        <v>25</v>
      </c>
      <c r="M1516" s="1" t="s">
        <v>24</v>
      </c>
      <c r="N1516" s="8">
        <v>273.60000000000002</v>
      </c>
      <c r="O1516" s="1" t="s">
        <v>2</v>
      </c>
      <c r="P1516" s="8">
        <v>273.60000000000002</v>
      </c>
      <c r="Q1516" s="8">
        <v>0</v>
      </c>
      <c r="R1516" s="1" t="s">
        <v>43</v>
      </c>
      <c r="S1516" s="7">
        <v>19237.59</v>
      </c>
    </row>
    <row r="1517" spans="1:19" x14ac:dyDescent="0.2">
      <c r="A1517" s="1" t="s">
        <v>758</v>
      </c>
      <c r="B1517" s="1" t="s">
        <v>15</v>
      </c>
      <c r="C1517" s="10">
        <v>45370</v>
      </c>
      <c r="D1517" s="1" t="s">
        <v>143</v>
      </c>
      <c r="E1517" s="1" t="s">
        <v>142</v>
      </c>
      <c r="F1517" s="1" t="s">
        <v>662</v>
      </c>
      <c r="G1517" s="1" t="s">
        <v>12</v>
      </c>
      <c r="H1517" s="1" t="s">
        <v>11</v>
      </c>
      <c r="I1517" s="1" t="s">
        <v>50</v>
      </c>
      <c r="J1517" s="1" t="s">
        <v>9</v>
      </c>
      <c r="K1517" s="1" t="s">
        <v>30</v>
      </c>
      <c r="L1517" s="1" t="s">
        <v>619</v>
      </c>
      <c r="M1517" s="1" t="s">
        <v>618</v>
      </c>
      <c r="N1517" s="8">
        <v>2617.92</v>
      </c>
      <c r="O1517" s="1" t="s">
        <v>2</v>
      </c>
      <c r="P1517" s="8">
        <v>2617.92</v>
      </c>
      <c r="Q1517" s="8">
        <v>0</v>
      </c>
      <c r="R1517" s="1" t="s">
        <v>43</v>
      </c>
      <c r="S1517" s="7">
        <v>2976.3</v>
      </c>
    </row>
    <row r="1518" spans="1:19" x14ac:dyDescent="0.2">
      <c r="A1518" s="1" t="s">
        <v>757</v>
      </c>
      <c r="B1518" s="1" t="s">
        <v>42</v>
      </c>
      <c r="C1518" s="10">
        <v>45370</v>
      </c>
      <c r="D1518" s="1" t="s">
        <v>756</v>
      </c>
      <c r="E1518" s="1" t="s">
        <v>755</v>
      </c>
      <c r="F1518" s="1" t="s">
        <v>682</v>
      </c>
      <c r="G1518" s="1" t="s">
        <v>39</v>
      </c>
      <c r="H1518" s="1" t="s">
        <v>38</v>
      </c>
      <c r="I1518" s="1" t="s">
        <v>0</v>
      </c>
      <c r="J1518" s="1" t="s">
        <v>17</v>
      </c>
      <c r="K1518" s="1" t="s">
        <v>49</v>
      </c>
      <c r="L1518" s="1" t="s">
        <v>48</v>
      </c>
      <c r="M1518" s="1" t="s">
        <v>47</v>
      </c>
      <c r="N1518" s="9">
        <v>6624</v>
      </c>
      <c r="O1518" s="1" t="s">
        <v>4</v>
      </c>
      <c r="P1518" s="8">
        <v>5760</v>
      </c>
      <c r="Q1518" s="8">
        <v>864</v>
      </c>
      <c r="R1518" s="1" t="s">
        <v>93</v>
      </c>
      <c r="S1518" s="7">
        <v>281.77999999999997</v>
      </c>
    </row>
    <row r="1519" spans="1:19" x14ac:dyDescent="0.2">
      <c r="A1519" s="1" t="s">
        <v>754</v>
      </c>
      <c r="B1519" s="1" t="s">
        <v>15</v>
      </c>
      <c r="C1519" s="10">
        <v>45370</v>
      </c>
      <c r="D1519" s="1" t="s">
        <v>753</v>
      </c>
      <c r="E1519" s="1" t="s">
        <v>752</v>
      </c>
      <c r="F1519" s="1" t="s">
        <v>682</v>
      </c>
      <c r="G1519" s="1" t="s">
        <v>39</v>
      </c>
      <c r="H1519" s="1" t="s">
        <v>38</v>
      </c>
      <c r="I1519" s="1" t="s">
        <v>50</v>
      </c>
      <c r="J1519" s="1" t="s">
        <v>17</v>
      </c>
      <c r="K1519" s="1" t="s">
        <v>49</v>
      </c>
      <c r="L1519" s="1" t="s">
        <v>48</v>
      </c>
      <c r="M1519" s="1" t="s">
        <v>47</v>
      </c>
      <c r="N1519" s="9">
        <v>2880</v>
      </c>
      <c r="O1519" s="1" t="s">
        <v>4</v>
      </c>
      <c r="P1519" s="8">
        <v>2592</v>
      </c>
      <c r="Q1519" s="8">
        <v>288</v>
      </c>
      <c r="R1519" s="1" t="s">
        <v>93</v>
      </c>
      <c r="S1519" s="7">
        <v>337.82</v>
      </c>
    </row>
    <row r="1520" spans="1:19" x14ac:dyDescent="0.2">
      <c r="A1520" s="1" t="s">
        <v>754</v>
      </c>
      <c r="B1520" s="1" t="s">
        <v>15</v>
      </c>
      <c r="C1520" s="10">
        <v>45370</v>
      </c>
      <c r="D1520" s="1" t="s">
        <v>753</v>
      </c>
      <c r="E1520" s="1" t="s">
        <v>752</v>
      </c>
      <c r="F1520" s="1" t="s">
        <v>682</v>
      </c>
      <c r="G1520" s="1" t="s">
        <v>39</v>
      </c>
      <c r="H1520" s="1" t="s">
        <v>38</v>
      </c>
      <c r="I1520" s="1" t="s">
        <v>50</v>
      </c>
      <c r="J1520" s="1" t="s">
        <v>17</v>
      </c>
      <c r="K1520" s="1" t="s">
        <v>49</v>
      </c>
      <c r="L1520" s="1" t="s">
        <v>57</v>
      </c>
      <c r="M1520" s="1" t="s">
        <v>56</v>
      </c>
      <c r="N1520" s="9">
        <v>2520</v>
      </c>
      <c r="O1520" s="1" t="s">
        <v>4</v>
      </c>
      <c r="P1520" s="8">
        <v>2340</v>
      </c>
      <c r="Q1520" s="8">
        <v>180</v>
      </c>
      <c r="R1520" s="1" t="s">
        <v>93</v>
      </c>
      <c r="S1520" s="7">
        <v>457.54</v>
      </c>
    </row>
    <row r="1521" spans="1:19" x14ac:dyDescent="0.2">
      <c r="A1521" s="1" t="s">
        <v>751</v>
      </c>
      <c r="B1521" s="1" t="s">
        <v>42</v>
      </c>
      <c r="C1521" s="10">
        <v>45370</v>
      </c>
      <c r="D1521" s="1" t="s">
        <v>749</v>
      </c>
      <c r="E1521" s="1" t="s">
        <v>748</v>
      </c>
      <c r="F1521" s="1" t="s">
        <v>682</v>
      </c>
      <c r="G1521" s="1" t="s">
        <v>39</v>
      </c>
      <c r="H1521" s="1" t="s">
        <v>38</v>
      </c>
      <c r="I1521" s="1" t="s">
        <v>0</v>
      </c>
      <c r="J1521" s="1" t="s">
        <v>17</v>
      </c>
      <c r="K1521" s="1" t="s">
        <v>49</v>
      </c>
      <c r="L1521" s="1" t="s">
        <v>57</v>
      </c>
      <c r="M1521" s="1" t="s">
        <v>56</v>
      </c>
      <c r="N1521" s="9">
        <v>851</v>
      </c>
      <c r="O1521" s="1" t="s">
        <v>4</v>
      </c>
      <c r="P1521" s="8">
        <v>851</v>
      </c>
      <c r="Q1521" s="8">
        <v>0</v>
      </c>
      <c r="R1521" s="1" t="s">
        <v>93</v>
      </c>
      <c r="S1521" s="7">
        <v>184.19</v>
      </c>
    </row>
    <row r="1522" spans="1:19" x14ac:dyDescent="0.2">
      <c r="A1522" s="1" t="s">
        <v>750</v>
      </c>
      <c r="B1522" s="1" t="s">
        <v>15</v>
      </c>
      <c r="C1522" s="10">
        <v>45370</v>
      </c>
      <c r="D1522" s="1" t="s">
        <v>749</v>
      </c>
      <c r="E1522" s="1" t="s">
        <v>748</v>
      </c>
      <c r="F1522" s="1" t="s">
        <v>682</v>
      </c>
      <c r="G1522" s="1" t="s">
        <v>39</v>
      </c>
      <c r="H1522" s="1" t="s">
        <v>38</v>
      </c>
      <c r="I1522" s="1" t="s">
        <v>50</v>
      </c>
      <c r="J1522" s="1" t="s">
        <v>17</v>
      </c>
      <c r="K1522" s="1" t="s">
        <v>49</v>
      </c>
      <c r="L1522" s="1" t="s">
        <v>57</v>
      </c>
      <c r="M1522" s="1" t="s">
        <v>56</v>
      </c>
      <c r="N1522" s="9">
        <v>3469</v>
      </c>
      <c r="O1522" s="1" t="s">
        <v>4</v>
      </c>
      <c r="P1522" s="8">
        <v>3469</v>
      </c>
      <c r="Q1522" s="8">
        <v>0</v>
      </c>
      <c r="R1522" s="1" t="s">
        <v>93</v>
      </c>
      <c r="S1522" s="7">
        <v>910.59</v>
      </c>
    </row>
    <row r="1523" spans="1:19" x14ac:dyDescent="0.2">
      <c r="A1523" s="1" t="s">
        <v>747</v>
      </c>
      <c r="B1523" s="1" t="s">
        <v>42</v>
      </c>
      <c r="C1523" s="10">
        <v>45370</v>
      </c>
      <c r="D1523" s="1" t="s">
        <v>95</v>
      </c>
      <c r="E1523" s="1" t="s">
        <v>94</v>
      </c>
      <c r="F1523" s="1" t="s">
        <v>682</v>
      </c>
      <c r="G1523" s="1" t="s">
        <v>39</v>
      </c>
      <c r="H1523" s="1" t="s">
        <v>38</v>
      </c>
      <c r="I1523" s="1" t="s">
        <v>0</v>
      </c>
      <c r="J1523" s="1" t="s">
        <v>17</v>
      </c>
      <c r="K1523" s="1" t="s">
        <v>49</v>
      </c>
      <c r="L1523" s="1" t="s">
        <v>57</v>
      </c>
      <c r="M1523" s="1" t="s">
        <v>56</v>
      </c>
      <c r="N1523" s="9">
        <v>4500</v>
      </c>
      <c r="O1523" s="1" t="s">
        <v>4</v>
      </c>
      <c r="P1523" s="8">
        <v>0</v>
      </c>
      <c r="Q1523" s="8">
        <v>4500</v>
      </c>
      <c r="R1523" s="1" t="s">
        <v>93</v>
      </c>
      <c r="S1523" s="7">
        <v>228.46</v>
      </c>
    </row>
    <row r="1524" spans="1:19" x14ac:dyDescent="0.2">
      <c r="A1524" s="1" t="s">
        <v>746</v>
      </c>
      <c r="B1524" s="1" t="s">
        <v>42</v>
      </c>
      <c r="C1524" s="10">
        <v>45370</v>
      </c>
      <c r="D1524" s="1" t="s">
        <v>95</v>
      </c>
      <c r="E1524" s="1" t="s">
        <v>94</v>
      </c>
      <c r="F1524" s="1" t="s">
        <v>682</v>
      </c>
      <c r="G1524" s="1" t="s">
        <v>39</v>
      </c>
      <c r="H1524" s="1" t="s">
        <v>38</v>
      </c>
      <c r="I1524" s="1" t="s">
        <v>0</v>
      </c>
      <c r="J1524" s="1" t="s">
        <v>17</v>
      </c>
      <c r="K1524" s="1" t="s">
        <v>49</v>
      </c>
      <c r="L1524" s="1" t="s">
        <v>48</v>
      </c>
      <c r="M1524" s="1" t="s">
        <v>47</v>
      </c>
      <c r="N1524" s="9">
        <v>3744</v>
      </c>
      <c r="O1524" s="1" t="s">
        <v>4</v>
      </c>
      <c r="P1524" s="8">
        <v>3744</v>
      </c>
      <c r="Q1524" s="8">
        <v>0</v>
      </c>
      <c r="R1524" s="1" t="s">
        <v>93</v>
      </c>
      <c r="S1524" s="7">
        <v>168.67</v>
      </c>
    </row>
    <row r="1525" spans="1:19" x14ac:dyDescent="0.2">
      <c r="A1525" s="1" t="s">
        <v>746</v>
      </c>
      <c r="B1525" s="1" t="s">
        <v>42</v>
      </c>
      <c r="C1525" s="10">
        <v>45370</v>
      </c>
      <c r="D1525" s="1" t="s">
        <v>95</v>
      </c>
      <c r="E1525" s="1" t="s">
        <v>94</v>
      </c>
      <c r="F1525" s="1" t="s">
        <v>682</v>
      </c>
      <c r="G1525" s="1" t="s">
        <v>39</v>
      </c>
      <c r="H1525" s="1" t="s">
        <v>38</v>
      </c>
      <c r="I1525" s="1" t="s">
        <v>0</v>
      </c>
      <c r="J1525" s="1" t="s">
        <v>17</v>
      </c>
      <c r="K1525" s="1" t="s">
        <v>49</v>
      </c>
      <c r="L1525" s="1" t="s">
        <v>57</v>
      </c>
      <c r="M1525" s="1" t="s">
        <v>56</v>
      </c>
      <c r="N1525" s="9">
        <v>2340</v>
      </c>
      <c r="O1525" s="1" t="s">
        <v>4</v>
      </c>
      <c r="P1525" s="8">
        <v>2340</v>
      </c>
      <c r="Q1525" s="8">
        <v>0</v>
      </c>
      <c r="R1525" s="1" t="s">
        <v>93</v>
      </c>
      <c r="S1525" s="7">
        <v>228.46</v>
      </c>
    </row>
    <row r="1526" spans="1:19" x14ac:dyDescent="0.2">
      <c r="A1526" s="1" t="s">
        <v>745</v>
      </c>
      <c r="B1526" s="1" t="s">
        <v>42</v>
      </c>
      <c r="C1526" s="10">
        <v>45370</v>
      </c>
      <c r="D1526" s="1" t="s">
        <v>744</v>
      </c>
      <c r="E1526" s="1" t="s">
        <v>743</v>
      </c>
      <c r="F1526" s="1" t="s">
        <v>682</v>
      </c>
      <c r="G1526" s="1" t="s">
        <v>39</v>
      </c>
      <c r="H1526" s="1" t="s">
        <v>38</v>
      </c>
      <c r="I1526" s="1" t="s">
        <v>0</v>
      </c>
      <c r="J1526" s="1" t="s">
        <v>17</v>
      </c>
      <c r="K1526" s="1" t="s">
        <v>49</v>
      </c>
      <c r="L1526" s="1" t="s">
        <v>55</v>
      </c>
      <c r="M1526" s="1" t="s">
        <v>54</v>
      </c>
      <c r="N1526" s="9">
        <v>1980</v>
      </c>
      <c r="O1526" s="1" t="s">
        <v>4</v>
      </c>
      <c r="P1526" s="8">
        <v>1980</v>
      </c>
      <c r="Q1526" s="8">
        <v>0</v>
      </c>
      <c r="R1526" s="1" t="s">
        <v>93</v>
      </c>
      <c r="S1526" s="7">
        <v>213.29</v>
      </c>
    </row>
    <row r="1527" spans="1:19" x14ac:dyDescent="0.2">
      <c r="A1527" s="1" t="s">
        <v>745</v>
      </c>
      <c r="B1527" s="1" t="s">
        <v>42</v>
      </c>
      <c r="C1527" s="10">
        <v>45370</v>
      </c>
      <c r="D1527" s="1" t="s">
        <v>744</v>
      </c>
      <c r="E1527" s="1" t="s">
        <v>743</v>
      </c>
      <c r="F1527" s="1" t="s">
        <v>682</v>
      </c>
      <c r="G1527" s="1" t="s">
        <v>39</v>
      </c>
      <c r="H1527" s="1" t="s">
        <v>38</v>
      </c>
      <c r="I1527" s="1" t="s">
        <v>0</v>
      </c>
      <c r="J1527" s="1" t="s">
        <v>17</v>
      </c>
      <c r="K1527" s="1" t="s">
        <v>49</v>
      </c>
      <c r="L1527" s="1" t="s">
        <v>57</v>
      </c>
      <c r="M1527" s="1" t="s">
        <v>56</v>
      </c>
      <c r="N1527" s="9">
        <v>3240</v>
      </c>
      <c r="O1527" s="1" t="s">
        <v>4</v>
      </c>
      <c r="P1527" s="8">
        <v>3240</v>
      </c>
      <c r="Q1527" s="8">
        <v>0</v>
      </c>
      <c r="R1527" s="1" t="s">
        <v>93</v>
      </c>
      <c r="S1527" s="7">
        <v>368.34</v>
      </c>
    </row>
    <row r="1528" spans="1:19" x14ac:dyDescent="0.2">
      <c r="A1528" s="1" t="s">
        <v>740</v>
      </c>
      <c r="B1528" s="1" t="s">
        <v>15</v>
      </c>
      <c r="C1528" s="10">
        <v>45370</v>
      </c>
      <c r="D1528" s="1" t="s">
        <v>739</v>
      </c>
      <c r="E1528" s="1" t="s">
        <v>738</v>
      </c>
      <c r="F1528" s="1" t="s">
        <v>678</v>
      </c>
      <c r="G1528" s="1" t="s">
        <v>12</v>
      </c>
      <c r="H1528" s="1" t="s">
        <v>11</v>
      </c>
      <c r="I1528" s="1" t="s">
        <v>50</v>
      </c>
      <c r="J1528" s="1" t="s">
        <v>17</v>
      </c>
      <c r="K1528" s="1" t="s">
        <v>16</v>
      </c>
      <c r="L1528" s="1" t="s">
        <v>607</v>
      </c>
      <c r="M1528" s="1" t="s">
        <v>606</v>
      </c>
      <c r="N1528" s="8">
        <v>208.8</v>
      </c>
      <c r="O1528" s="1" t="s">
        <v>2</v>
      </c>
      <c r="P1528" s="8">
        <v>104.4</v>
      </c>
      <c r="Q1528" s="8">
        <v>104.4</v>
      </c>
      <c r="R1528" s="1" t="s">
        <v>144</v>
      </c>
      <c r="S1528" s="7">
        <v>7209.03</v>
      </c>
    </row>
    <row r="1529" spans="1:19" x14ac:dyDescent="0.2">
      <c r="A1529" s="1" t="s">
        <v>740</v>
      </c>
      <c r="B1529" s="1" t="s">
        <v>15</v>
      </c>
      <c r="C1529" s="10">
        <v>45370</v>
      </c>
      <c r="D1529" s="1" t="s">
        <v>739</v>
      </c>
      <c r="E1529" s="1" t="s">
        <v>738</v>
      </c>
      <c r="F1529" s="1" t="s">
        <v>678</v>
      </c>
      <c r="G1529" s="1" t="s">
        <v>12</v>
      </c>
      <c r="H1529" s="1" t="s">
        <v>11</v>
      </c>
      <c r="I1529" s="1" t="s">
        <v>50</v>
      </c>
      <c r="J1529" s="1" t="s">
        <v>17</v>
      </c>
      <c r="K1529" s="1" t="s">
        <v>16</v>
      </c>
      <c r="L1529" s="1" t="s">
        <v>742</v>
      </c>
      <c r="M1529" s="1" t="s">
        <v>741</v>
      </c>
      <c r="N1529" s="9">
        <v>261</v>
      </c>
      <c r="O1529" s="1" t="s">
        <v>2</v>
      </c>
      <c r="P1529" s="8">
        <v>261</v>
      </c>
      <c r="Q1529" s="8">
        <v>0</v>
      </c>
      <c r="R1529" s="1" t="s">
        <v>144</v>
      </c>
      <c r="S1529" s="7">
        <v>7209.03</v>
      </c>
    </row>
    <row r="1530" spans="1:19" x14ac:dyDescent="0.2">
      <c r="A1530" s="1" t="s">
        <v>740</v>
      </c>
      <c r="B1530" s="1" t="s">
        <v>15</v>
      </c>
      <c r="C1530" s="10">
        <v>45370</v>
      </c>
      <c r="D1530" s="1" t="s">
        <v>739</v>
      </c>
      <c r="E1530" s="1" t="s">
        <v>738</v>
      </c>
      <c r="F1530" s="1" t="s">
        <v>678</v>
      </c>
      <c r="G1530" s="1" t="s">
        <v>12</v>
      </c>
      <c r="H1530" s="1" t="s">
        <v>11</v>
      </c>
      <c r="I1530" s="1" t="s">
        <v>50</v>
      </c>
      <c r="J1530" s="1" t="s">
        <v>17</v>
      </c>
      <c r="K1530" s="1" t="s">
        <v>16</v>
      </c>
      <c r="L1530" s="1" t="s">
        <v>609</v>
      </c>
      <c r="M1530" s="1" t="s">
        <v>608</v>
      </c>
      <c r="N1530" s="9">
        <v>261</v>
      </c>
      <c r="O1530" s="1" t="s">
        <v>2</v>
      </c>
      <c r="P1530" s="8">
        <v>261</v>
      </c>
      <c r="Q1530" s="8">
        <v>0</v>
      </c>
      <c r="R1530" s="1" t="s">
        <v>144</v>
      </c>
      <c r="S1530" s="7">
        <v>7209.03</v>
      </c>
    </row>
    <row r="1531" spans="1:19" x14ac:dyDescent="0.2">
      <c r="A1531" s="1" t="s">
        <v>737</v>
      </c>
      <c r="B1531" s="1" t="s">
        <v>15</v>
      </c>
      <c r="C1531" s="10">
        <v>45370</v>
      </c>
      <c r="D1531" s="1" t="s">
        <v>305</v>
      </c>
      <c r="E1531" s="1" t="s">
        <v>304</v>
      </c>
      <c r="F1531" s="1" t="s">
        <v>736</v>
      </c>
      <c r="G1531" s="1" t="s">
        <v>12</v>
      </c>
      <c r="H1531" s="1" t="s">
        <v>11</v>
      </c>
      <c r="I1531" s="1" t="s">
        <v>50</v>
      </c>
      <c r="J1531" s="1" t="s">
        <v>17</v>
      </c>
      <c r="K1531" s="1" t="s">
        <v>16</v>
      </c>
      <c r="L1531" s="1" t="s">
        <v>504</v>
      </c>
      <c r="M1531" s="1" t="s">
        <v>503</v>
      </c>
      <c r="N1531" s="8">
        <v>291.60000000000002</v>
      </c>
      <c r="O1531" s="1" t="s">
        <v>2</v>
      </c>
      <c r="P1531" s="8">
        <v>0</v>
      </c>
      <c r="Q1531" s="8">
        <v>291.60000000000002</v>
      </c>
      <c r="R1531" s="1" t="s">
        <v>43</v>
      </c>
      <c r="S1531" s="7">
        <v>17462.89</v>
      </c>
    </row>
    <row r="1532" spans="1:19" x14ac:dyDescent="0.2">
      <c r="A1532" s="1" t="s">
        <v>735</v>
      </c>
      <c r="B1532" s="1" t="s">
        <v>15</v>
      </c>
      <c r="C1532" s="10">
        <v>45370</v>
      </c>
      <c r="D1532" s="1" t="s">
        <v>734</v>
      </c>
      <c r="E1532" s="1" t="s">
        <v>733</v>
      </c>
      <c r="F1532" s="1" t="s">
        <v>706</v>
      </c>
      <c r="G1532" s="1" t="s">
        <v>12</v>
      </c>
      <c r="H1532" s="1" t="s">
        <v>11</v>
      </c>
      <c r="I1532" s="1" t="s">
        <v>50</v>
      </c>
      <c r="J1532" s="1" t="s">
        <v>17</v>
      </c>
      <c r="K1532" s="1" t="s">
        <v>16</v>
      </c>
      <c r="L1532" s="1" t="s">
        <v>732</v>
      </c>
      <c r="M1532" s="1" t="s">
        <v>731</v>
      </c>
      <c r="N1532" s="8">
        <v>3.04</v>
      </c>
      <c r="O1532" s="1" t="s">
        <v>2</v>
      </c>
      <c r="P1532" s="8">
        <v>0</v>
      </c>
      <c r="Q1532" s="8">
        <v>3.04</v>
      </c>
      <c r="R1532" s="1" t="s">
        <v>43</v>
      </c>
      <c r="S1532" s="7">
        <v>0.19</v>
      </c>
    </row>
    <row r="1533" spans="1:19" x14ac:dyDescent="0.2">
      <c r="A1533" s="1" t="s">
        <v>730</v>
      </c>
      <c r="B1533" s="1" t="s">
        <v>15</v>
      </c>
      <c r="C1533" s="10">
        <v>45370</v>
      </c>
      <c r="D1533" s="1" t="s">
        <v>561</v>
      </c>
      <c r="E1533" s="1" t="s">
        <v>560</v>
      </c>
      <c r="F1533" s="1" t="s">
        <v>706</v>
      </c>
      <c r="G1533" s="1" t="s">
        <v>12</v>
      </c>
      <c r="H1533" s="1" t="s">
        <v>11</v>
      </c>
      <c r="I1533" s="1" t="s">
        <v>50</v>
      </c>
      <c r="J1533" s="1" t="s">
        <v>17</v>
      </c>
      <c r="K1533" s="1" t="s">
        <v>16</v>
      </c>
      <c r="L1533" s="1" t="s">
        <v>729</v>
      </c>
      <c r="M1533" s="1" t="s">
        <v>728</v>
      </c>
      <c r="N1533" s="8">
        <v>1.35</v>
      </c>
      <c r="O1533" s="1" t="s">
        <v>2</v>
      </c>
      <c r="P1533" s="8">
        <v>0</v>
      </c>
      <c r="Q1533" s="8">
        <v>1.35</v>
      </c>
      <c r="R1533" s="1" t="s">
        <v>43</v>
      </c>
      <c r="S1533" s="7">
        <v>0.18</v>
      </c>
    </row>
    <row r="1534" spans="1:19" x14ac:dyDescent="0.2">
      <c r="A1534" s="1" t="s">
        <v>730</v>
      </c>
      <c r="B1534" s="1" t="s">
        <v>15</v>
      </c>
      <c r="C1534" s="10">
        <v>45370</v>
      </c>
      <c r="D1534" s="1" t="s">
        <v>561</v>
      </c>
      <c r="E1534" s="1" t="s">
        <v>560</v>
      </c>
      <c r="F1534" s="1" t="s">
        <v>706</v>
      </c>
      <c r="G1534" s="1" t="s">
        <v>12</v>
      </c>
      <c r="H1534" s="1" t="s">
        <v>11</v>
      </c>
      <c r="I1534" s="1" t="s">
        <v>50</v>
      </c>
      <c r="J1534" s="1" t="s">
        <v>17</v>
      </c>
      <c r="K1534" s="1" t="s">
        <v>16</v>
      </c>
      <c r="L1534" s="1" t="s">
        <v>141</v>
      </c>
      <c r="M1534" s="1" t="s">
        <v>140</v>
      </c>
      <c r="N1534" s="8">
        <v>1.35</v>
      </c>
      <c r="O1534" s="1" t="s">
        <v>2</v>
      </c>
      <c r="P1534" s="8">
        <v>0</v>
      </c>
      <c r="Q1534" s="8">
        <v>1.35</v>
      </c>
      <c r="R1534" s="1" t="s">
        <v>43</v>
      </c>
      <c r="S1534" s="7">
        <v>0.22</v>
      </c>
    </row>
    <row r="1535" spans="1:19" x14ac:dyDescent="0.2">
      <c r="A1535" s="1" t="s">
        <v>730</v>
      </c>
      <c r="B1535" s="1" t="s">
        <v>15</v>
      </c>
      <c r="C1535" s="10">
        <v>45370</v>
      </c>
      <c r="D1535" s="1" t="s">
        <v>561</v>
      </c>
      <c r="E1535" s="1" t="s">
        <v>560</v>
      </c>
      <c r="F1535" s="1" t="s">
        <v>706</v>
      </c>
      <c r="G1535" s="1" t="s">
        <v>12</v>
      </c>
      <c r="H1535" s="1" t="s">
        <v>11</v>
      </c>
      <c r="I1535" s="1" t="s">
        <v>50</v>
      </c>
      <c r="J1535" s="1" t="s">
        <v>17</v>
      </c>
      <c r="K1535" s="1" t="s">
        <v>16</v>
      </c>
      <c r="L1535" s="1" t="s">
        <v>175</v>
      </c>
      <c r="M1535" s="1" t="s">
        <v>174</v>
      </c>
      <c r="N1535" s="8">
        <v>1.56</v>
      </c>
      <c r="O1535" s="1" t="s">
        <v>2</v>
      </c>
      <c r="P1535" s="8">
        <v>0</v>
      </c>
      <c r="Q1535" s="8">
        <v>1.56</v>
      </c>
      <c r="R1535" s="1" t="s">
        <v>43</v>
      </c>
      <c r="S1535" s="7">
        <v>0.18</v>
      </c>
    </row>
    <row r="1536" spans="1:19" x14ac:dyDescent="0.2">
      <c r="A1536" s="1" t="s">
        <v>730</v>
      </c>
      <c r="B1536" s="1" t="s">
        <v>15</v>
      </c>
      <c r="C1536" s="10">
        <v>45370</v>
      </c>
      <c r="D1536" s="1" t="s">
        <v>561</v>
      </c>
      <c r="E1536" s="1" t="s">
        <v>560</v>
      </c>
      <c r="F1536" s="1" t="s">
        <v>706</v>
      </c>
      <c r="G1536" s="1" t="s">
        <v>12</v>
      </c>
      <c r="H1536" s="1" t="s">
        <v>11</v>
      </c>
      <c r="I1536" s="1" t="s">
        <v>50</v>
      </c>
      <c r="J1536" s="1" t="s">
        <v>17</v>
      </c>
      <c r="K1536" s="1" t="s">
        <v>16</v>
      </c>
      <c r="L1536" s="1" t="s">
        <v>169</v>
      </c>
      <c r="M1536" s="1" t="s">
        <v>168</v>
      </c>
      <c r="N1536" s="8">
        <v>1.56</v>
      </c>
      <c r="O1536" s="1" t="s">
        <v>2</v>
      </c>
      <c r="P1536" s="8">
        <v>0</v>
      </c>
      <c r="Q1536" s="8">
        <v>1.56</v>
      </c>
      <c r="R1536" s="1" t="s">
        <v>43</v>
      </c>
      <c r="S1536" s="7">
        <v>0.18</v>
      </c>
    </row>
    <row r="1537" spans="1:19" x14ac:dyDescent="0.2">
      <c r="A1537" s="1" t="s">
        <v>730</v>
      </c>
      <c r="B1537" s="1" t="s">
        <v>15</v>
      </c>
      <c r="C1537" s="10">
        <v>45370</v>
      </c>
      <c r="D1537" s="1" t="s">
        <v>561</v>
      </c>
      <c r="E1537" s="1" t="s">
        <v>560</v>
      </c>
      <c r="F1537" s="1" t="s">
        <v>706</v>
      </c>
      <c r="G1537" s="1" t="s">
        <v>12</v>
      </c>
      <c r="H1537" s="1" t="s">
        <v>11</v>
      </c>
      <c r="I1537" s="1" t="s">
        <v>50</v>
      </c>
      <c r="J1537" s="1" t="s">
        <v>17</v>
      </c>
      <c r="K1537" s="1" t="s">
        <v>16</v>
      </c>
      <c r="L1537" s="1" t="s">
        <v>171</v>
      </c>
      <c r="M1537" s="1" t="s">
        <v>170</v>
      </c>
      <c r="N1537" s="8">
        <v>1.56</v>
      </c>
      <c r="O1537" s="1" t="s">
        <v>2</v>
      </c>
      <c r="P1537" s="8">
        <v>0</v>
      </c>
      <c r="Q1537" s="8">
        <v>1.56</v>
      </c>
      <c r="R1537" s="1" t="s">
        <v>43</v>
      </c>
      <c r="S1537" s="7">
        <v>0.18</v>
      </c>
    </row>
    <row r="1538" spans="1:19" x14ac:dyDescent="0.2">
      <c r="A1538" s="1" t="s">
        <v>730</v>
      </c>
      <c r="B1538" s="1" t="s">
        <v>15</v>
      </c>
      <c r="C1538" s="10">
        <v>45370</v>
      </c>
      <c r="D1538" s="1" t="s">
        <v>561</v>
      </c>
      <c r="E1538" s="1" t="s">
        <v>560</v>
      </c>
      <c r="F1538" s="1" t="s">
        <v>706</v>
      </c>
      <c r="G1538" s="1" t="s">
        <v>12</v>
      </c>
      <c r="H1538" s="1" t="s">
        <v>11</v>
      </c>
      <c r="I1538" s="1" t="s">
        <v>50</v>
      </c>
      <c r="J1538" s="1" t="s">
        <v>17</v>
      </c>
      <c r="K1538" s="1" t="s">
        <v>16</v>
      </c>
      <c r="L1538" s="1" t="s">
        <v>181</v>
      </c>
      <c r="M1538" s="1" t="s">
        <v>180</v>
      </c>
      <c r="N1538" s="8">
        <v>1.56</v>
      </c>
      <c r="O1538" s="1" t="s">
        <v>2</v>
      </c>
      <c r="P1538" s="8">
        <v>0</v>
      </c>
      <c r="Q1538" s="8">
        <v>1.56</v>
      </c>
      <c r="R1538" s="1" t="s">
        <v>43</v>
      </c>
      <c r="S1538" s="7">
        <v>0.18</v>
      </c>
    </row>
    <row r="1539" spans="1:19" x14ac:dyDescent="0.2">
      <c r="A1539" s="1" t="s">
        <v>730</v>
      </c>
      <c r="B1539" s="1" t="s">
        <v>15</v>
      </c>
      <c r="C1539" s="10">
        <v>45370</v>
      </c>
      <c r="D1539" s="1" t="s">
        <v>561</v>
      </c>
      <c r="E1539" s="1" t="s">
        <v>560</v>
      </c>
      <c r="F1539" s="1" t="s">
        <v>706</v>
      </c>
      <c r="G1539" s="1" t="s">
        <v>12</v>
      </c>
      <c r="H1539" s="1" t="s">
        <v>11</v>
      </c>
      <c r="I1539" s="1" t="s">
        <v>50</v>
      </c>
      <c r="J1539" s="1" t="s">
        <v>17</v>
      </c>
      <c r="K1539" s="1" t="s">
        <v>16</v>
      </c>
      <c r="L1539" s="1" t="s">
        <v>177</v>
      </c>
      <c r="M1539" s="1" t="s">
        <v>176</v>
      </c>
      <c r="N1539" s="8">
        <v>1.56</v>
      </c>
      <c r="O1539" s="1" t="s">
        <v>2</v>
      </c>
      <c r="P1539" s="8">
        <v>0</v>
      </c>
      <c r="Q1539" s="8">
        <v>1.56</v>
      </c>
      <c r="R1539" s="1" t="s">
        <v>43</v>
      </c>
      <c r="S1539" s="7">
        <v>0.18</v>
      </c>
    </row>
    <row r="1540" spans="1:19" x14ac:dyDescent="0.2">
      <c r="A1540" s="1" t="s">
        <v>730</v>
      </c>
      <c r="B1540" s="1" t="s">
        <v>15</v>
      </c>
      <c r="C1540" s="10">
        <v>45370</v>
      </c>
      <c r="D1540" s="1" t="s">
        <v>561</v>
      </c>
      <c r="E1540" s="1" t="s">
        <v>560</v>
      </c>
      <c r="F1540" s="1" t="s">
        <v>706</v>
      </c>
      <c r="G1540" s="1" t="s">
        <v>12</v>
      </c>
      <c r="H1540" s="1" t="s">
        <v>11</v>
      </c>
      <c r="I1540" s="1" t="s">
        <v>50</v>
      </c>
      <c r="J1540" s="1" t="s">
        <v>17</v>
      </c>
      <c r="K1540" s="1" t="s">
        <v>16</v>
      </c>
      <c r="L1540" s="1" t="s">
        <v>183</v>
      </c>
      <c r="M1540" s="1" t="s">
        <v>182</v>
      </c>
      <c r="N1540" s="8">
        <v>1.56</v>
      </c>
      <c r="O1540" s="1" t="s">
        <v>2</v>
      </c>
      <c r="P1540" s="8">
        <v>0</v>
      </c>
      <c r="Q1540" s="8">
        <v>1.56</v>
      </c>
      <c r="R1540" s="1" t="s">
        <v>43</v>
      </c>
      <c r="S1540" s="7">
        <v>0.18</v>
      </c>
    </row>
    <row r="1541" spans="1:19" x14ac:dyDescent="0.2">
      <c r="A1541" s="1" t="s">
        <v>730</v>
      </c>
      <c r="B1541" s="1" t="s">
        <v>15</v>
      </c>
      <c r="C1541" s="10">
        <v>45370</v>
      </c>
      <c r="D1541" s="1" t="s">
        <v>561</v>
      </c>
      <c r="E1541" s="1" t="s">
        <v>560</v>
      </c>
      <c r="F1541" s="1" t="s">
        <v>706</v>
      </c>
      <c r="G1541" s="1" t="s">
        <v>12</v>
      </c>
      <c r="H1541" s="1" t="s">
        <v>11</v>
      </c>
      <c r="I1541" s="1" t="s">
        <v>50</v>
      </c>
      <c r="J1541" s="1" t="s">
        <v>17</v>
      </c>
      <c r="K1541" s="1" t="s">
        <v>16</v>
      </c>
      <c r="L1541" s="1" t="s">
        <v>179</v>
      </c>
      <c r="M1541" s="1" t="s">
        <v>178</v>
      </c>
      <c r="N1541" s="8">
        <v>1.56</v>
      </c>
      <c r="O1541" s="1" t="s">
        <v>2</v>
      </c>
      <c r="P1541" s="8">
        <v>0</v>
      </c>
      <c r="Q1541" s="8">
        <v>1.56</v>
      </c>
      <c r="R1541" s="1" t="s">
        <v>43</v>
      </c>
      <c r="S1541" s="7">
        <v>0.18</v>
      </c>
    </row>
    <row r="1542" spans="1:19" x14ac:dyDescent="0.2">
      <c r="A1542" s="1" t="s">
        <v>730</v>
      </c>
      <c r="B1542" s="1" t="s">
        <v>15</v>
      </c>
      <c r="C1542" s="10">
        <v>45370</v>
      </c>
      <c r="D1542" s="1" t="s">
        <v>561</v>
      </c>
      <c r="E1542" s="1" t="s">
        <v>560</v>
      </c>
      <c r="F1542" s="1" t="s">
        <v>706</v>
      </c>
      <c r="G1542" s="1" t="s">
        <v>12</v>
      </c>
      <c r="H1542" s="1" t="s">
        <v>11</v>
      </c>
      <c r="I1542" s="1" t="s">
        <v>50</v>
      </c>
      <c r="J1542" s="1" t="s">
        <v>17</v>
      </c>
      <c r="K1542" s="1" t="s">
        <v>16</v>
      </c>
      <c r="L1542" s="1" t="s">
        <v>166</v>
      </c>
      <c r="M1542" s="1" t="s">
        <v>165</v>
      </c>
      <c r="N1542" s="8">
        <v>1.56</v>
      </c>
      <c r="O1542" s="1" t="s">
        <v>2</v>
      </c>
      <c r="P1542" s="8">
        <v>0</v>
      </c>
      <c r="Q1542" s="8">
        <v>1.56</v>
      </c>
      <c r="R1542" s="1" t="s">
        <v>43</v>
      </c>
      <c r="S1542" s="7">
        <v>0.18</v>
      </c>
    </row>
    <row r="1543" spans="1:19" x14ac:dyDescent="0.2">
      <c r="A1543" s="1" t="s">
        <v>730</v>
      </c>
      <c r="B1543" s="1" t="s">
        <v>15</v>
      </c>
      <c r="C1543" s="10">
        <v>45370</v>
      </c>
      <c r="D1543" s="1" t="s">
        <v>561</v>
      </c>
      <c r="E1543" s="1" t="s">
        <v>560</v>
      </c>
      <c r="F1543" s="1" t="s">
        <v>706</v>
      </c>
      <c r="G1543" s="1" t="s">
        <v>12</v>
      </c>
      <c r="H1543" s="1" t="s">
        <v>11</v>
      </c>
      <c r="I1543" s="1" t="s">
        <v>50</v>
      </c>
      <c r="J1543" s="1" t="s">
        <v>17</v>
      </c>
      <c r="K1543" s="1" t="s">
        <v>16</v>
      </c>
      <c r="L1543" s="1" t="s">
        <v>173</v>
      </c>
      <c r="M1543" s="1" t="s">
        <v>172</v>
      </c>
      <c r="N1543" s="8">
        <v>1.56</v>
      </c>
      <c r="O1543" s="1" t="s">
        <v>2</v>
      </c>
      <c r="P1543" s="8">
        <v>0</v>
      </c>
      <c r="Q1543" s="8">
        <v>1.56</v>
      </c>
      <c r="R1543" s="1" t="s">
        <v>43</v>
      </c>
      <c r="S1543" s="7">
        <v>0.18</v>
      </c>
    </row>
    <row r="1544" spans="1:19" x14ac:dyDescent="0.2">
      <c r="A1544" s="1" t="s">
        <v>709</v>
      </c>
      <c r="B1544" s="1" t="s">
        <v>15</v>
      </c>
      <c r="C1544" s="10">
        <v>45370</v>
      </c>
      <c r="D1544" s="1" t="s">
        <v>708</v>
      </c>
      <c r="E1544" s="1" t="s">
        <v>707</v>
      </c>
      <c r="F1544" s="1" t="s">
        <v>706</v>
      </c>
      <c r="G1544" s="1" t="s">
        <v>12</v>
      </c>
      <c r="H1544" s="1" t="s">
        <v>11</v>
      </c>
      <c r="I1544" s="1" t="s">
        <v>50</v>
      </c>
      <c r="J1544" s="1" t="s">
        <v>9</v>
      </c>
      <c r="K1544" s="1" t="s">
        <v>30</v>
      </c>
      <c r="L1544" s="1" t="s">
        <v>727</v>
      </c>
      <c r="M1544" s="1" t="s">
        <v>726</v>
      </c>
      <c r="N1544" s="8">
        <v>2.08</v>
      </c>
      <c r="O1544" s="1" t="s">
        <v>2</v>
      </c>
      <c r="P1544" s="8">
        <v>0</v>
      </c>
      <c r="Q1544" s="8">
        <v>2.08</v>
      </c>
      <c r="R1544" s="1" t="s">
        <v>43</v>
      </c>
      <c r="S1544" s="7">
        <v>0.04</v>
      </c>
    </row>
    <row r="1545" spans="1:19" x14ac:dyDescent="0.2">
      <c r="A1545" s="1" t="s">
        <v>709</v>
      </c>
      <c r="B1545" s="1" t="s">
        <v>15</v>
      </c>
      <c r="C1545" s="10">
        <v>45370</v>
      </c>
      <c r="D1545" s="1" t="s">
        <v>708</v>
      </c>
      <c r="E1545" s="1" t="s">
        <v>707</v>
      </c>
      <c r="F1545" s="1" t="s">
        <v>706</v>
      </c>
      <c r="G1545" s="1" t="s">
        <v>12</v>
      </c>
      <c r="H1545" s="1" t="s">
        <v>11</v>
      </c>
      <c r="I1545" s="1" t="s">
        <v>50</v>
      </c>
      <c r="J1545" s="1" t="s">
        <v>9</v>
      </c>
      <c r="K1545" s="1" t="s">
        <v>30</v>
      </c>
      <c r="L1545" s="1" t="s">
        <v>725</v>
      </c>
      <c r="M1545" s="1" t="s">
        <v>724</v>
      </c>
      <c r="N1545" s="8">
        <v>2.08</v>
      </c>
      <c r="O1545" s="1" t="s">
        <v>2</v>
      </c>
      <c r="P1545" s="8">
        <v>0</v>
      </c>
      <c r="Q1545" s="8">
        <v>2.08</v>
      </c>
      <c r="R1545" s="1" t="s">
        <v>43</v>
      </c>
      <c r="S1545" s="7">
        <v>0.04</v>
      </c>
    </row>
    <row r="1546" spans="1:19" x14ac:dyDescent="0.2">
      <c r="A1546" s="1" t="s">
        <v>709</v>
      </c>
      <c r="B1546" s="1" t="s">
        <v>15</v>
      </c>
      <c r="C1546" s="10">
        <v>45370</v>
      </c>
      <c r="D1546" s="1" t="s">
        <v>708</v>
      </c>
      <c r="E1546" s="1" t="s">
        <v>707</v>
      </c>
      <c r="F1546" s="1" t="s">
        <v>706</v>
      </c>
      <c r="G1546" s="1" t="s">
        <v>12</v>
      </c>
      <c r="H1546" s="1" t="s">
        <v>11</v>
      </c>
      <c r="I1546" s="1" t="s">
        <v>50</v>
      </c>
      <c r="J1546" s="1" t="s">
        <v>9</v>
      </c>
      <c r="K1546" s="1" t="s">
        <v>30</v>
      </c>
      <c r="L1546" s="1" t="s">
        <v>723</v>
      </c>
      <c r="M1546" s="1" t="s">
        <v>722</v>
      </c>
      <c r="N1546" s="8">
        <v>2.08</v>
      </c>
      <c r="O1546" s="1" t="s">
        <v>2</v>
      </c>
      <c r="P1546" s="8">
        <v>0</v>
      </c>
      <c r="Q1546" s="8">
        <v>2.08</v>
      </c>
      <c r="R1546" s="1" t="s">
        <v>43</v>
      </c>
      <c r="S1546" s="7">
        <v>0.04</v>
      </c>
    </row>
    <row r="1547" spans="1:19" x14ac:dyDescent="0.2">
      <c r="A1547" s="1" t="s">
        <v>709</v>
      </c>
      <c r="B1547" s="1" t="s">
        <v>15</v>
      </c>
      <c r="C1547" s="10">
        <v>45370</v>
      </c>
      <c r="D1547" s="1" t="s">
        <v>708</v>
      </c>
      <c r="E1547" s="1" t="s">
        <v>707</v>
      </c>
      <c r="F1547" s="1" t="s">
        <v>706</v>
      </c>
      <c r="G1547" s="1" t="s">
        <v>12</v>
      </c>
      <c r="H1547" s="1" t="s">
        <v>11</v>
      </c>
      <c r="I1547" s="1" t="s">
        <v>50</v>
      </c>
      <c r="J1547" s="1" t="s">
        <v>9</v>
      </c>
      <c r="K1547" s="1" t="s">
        <v>30</v>
      </c>
      <c r="L1547" s="1" t="s">
        <v>721</v>
      </c>
      <c r="M1547" s="1" t="s">
        <v>720</v>
      </c>
      <c r="N1547" s="8">
        <v>2.08</v>
      </c>
      <c r="O1547" s="1" t="s">
        <v>2</v>
      </c>
      <c r="P1547" s="8">
        <v>0</v>
      </c>
      <c r="Q1547" s="8">
        <v>2.08</v>
      </c>
      <c r="R1547" s="1" t="s">
        <v>43</v>
      </c>
      <c r="S1547" s="7">
        <v>0.04</v>
      </c>
    </row>
    <row r="1548" spans="1:19" x14ac:dyDescent="0.2">
      <c r="A1548" s="1" t="s">
        <v>709</v>
      </c>
      <c r="B1548" s="1" t="s">
        <v>15</v>
      </c>
      <c r="C1548" s="10">
        <v>45370</v>
      </c>
      <c r="D1548" s="1" t="s">
        <v>708</v>
      </c>
      <c r="E1548" s="1" t="s">
        <v>707</v>
      </c>
      <c r="F1548" s="1" t="s">
        <v>706</v>
      </c>
      <c r="G1548" s="1" t="s">
        <v>12</v>
      </c>
      <c r="H1548" s="1" t="s">
        <v>11</v>
      </c>
      <c r="I1548" s="1" t="s">
        <v>50</v>
      </c>
      <c r="J1548" s="1" t="s">
        <v>9</v>
      </c>
      <c r="K1548" s="1" t="s">
        <v>30</v>
      </c>
      <c r="L1548" s="1" t="s">
        <v>719</v>
      </c>
      <c r="M1548" s="1" t="s">
        <v>718</v>
      </c>
      <c r="N1548" s="8">
        <v>2.08</v>
      </c>
      <c r="O1548" s="1" t="s">
        <v>2</v>
      </c>
      <c r="P1548" s="8">
        <v>0</v>
      </c>
      <c r="Q1548" s="8">
        <v>2.08</v>
      </c>
      <c r="R1548" s="1" t="s">
        <v>43</v>
      </c>
      <c r="S1548" s="7">
        <v>0.04</v>
      </c>
    </row>
    <row r="1549" spans="1:19" x14ac:dyDescent="0.2">
      <c r="A1549" s="1" t="s">
        <v>709</v>
      </c>
      <c r="B1549" s="1" t="s">
        <v>15</v>
      </c>
      <c r="C1549" s="10">
        <v>45370</v>
      </c>
      <c r="D1549" s="1" t="s">
        <v>708</v>
      </c>
      <c r="E1549" s="1" t="s">
        <v>707</v>
      </c>
      <c r="F1549" s="1" t="s">
        <v>706</v>
      </c>
      <c r="G1549" s="1" t="s">
        <v>12</v>
      </c>
      <c r="H1549" s="1" t="s">
        <v>11</v>
      </c>
      <c r="I1549" s="1" t="s">
        <v>50</v>
      </c>
      <c r="J1549" s="1" t="s">
        <v>9</v>
      </c>
      <c r="K1549" s="1" t="s">
        <v>30</v>
      </c>
      <c r="L1549" s="1" t="s">
        <v>717</v>
      </c>
      <c r="M1549" s="1" t="s">
        <v>716</v>
      </c>
      <c r="N1549" s="8">
        <v>2.08</v>
      </c>
      <c r="O1549" s="1" t="s">
        <v>2</v>
      </c>
      <c r="P1549" s="8">
        <v>0</v>
      </c>
      <c r="Q1549" s="8">
        <v>2.08</v>
      </c>
      <c r="R1549" s="1" t="s">
        <v>43</v>
      </c>
      <c r="S1549" s="7">
        <v>0.04</v>
      </c>
    </row>
    <row r="1550" spans="1:19" x14ac:dyDescent="0.2">
      <c r="A1550" s="1" t="s">
        <v>709</v>
      </c>
      <c r="B1550" s="1" t="s">
        <v>15</v>
      </c>
      <c r="C1550" s="10">
        <v>45370</v>
      </c>
      <c r="D1550" s="1" t="s">
        <v>708</v>
      </c>
      <c r="E1550" s="1" t="s">
        <v>707</v>
      </c>
      <c r="F1550" s="1" t="s">
        <v>706</v>
      </c>
      <c r="G1550" s="1" t="s">
        <v>12</v>
      </c>
      <c r="H1550" s="1" t="s">
        <v>11</v>
      </c>
      <c r="I1550" s="1" t="s">
        <v>50</v>
      </c>
      <c r="J1550" s="1" t="s">
        <v>9</v>
      </c>
      <c r="K1550" s="1" t="s">
        <v>30</v>
      </c>
      <c r="L1550" s="1" t="s">
        <v>715</v>
      </c>
      <c r="M1550" s="1" t="s">
        <v>714</v>
      </c>
      <c r="N1550" s="8">
        <v>2.08</v>
      </c>
      <c r="O1550" s="1" t="s">
        <v>2</v>
      </c>
      <c r="P1550" s="8">
        <v>0</v>
      </c>
      <c r="Q1550" s="8">
        <v>2.08</v>
      </c>
      <c r="R1550" s="1" t="s">
        <v>43</v>
      </c>
      <c r="S1550" s="7">
        <v>0.04</v>
      </c>
    </row>
    <row r="1551" spans="1:19" x14ac:dyDescent="0.2">
      <c r="A1551" s="1" t="s">
        <v>709</v>
      </c>
      <c r="B1551" s="1" t="s">
        <v>15</v>
      </c>
      <c r="C1551" s="10">
        <v>45370</v>
      </c>
      <c r="D1551" s="1" t="s">
        <v>708</v>
      </c>
      <c r="E1551" s="1" t="s">
        <v>707</v>
      </c>
      <c r="F1551" s="1" t="s">
        <v>706</v>
      </c>
      <c r="G1551" s="1" t="s">
        <v>12</v>
      </c>
      <c r="H1551" s="1" t="s">
        <v>11</v>
      </c>
      <c r="I1551" s="1" t="s">
        <v>50</v>
      </c>
      <c r="J1551" s="1" t="s">
        <v>9</v>
      </c>
      <c r="K1551" s="1" t="s">
        <v>30</v>
      </c>
      <c r="L1551" s="1" t="s">
        <v>82</v>
      </c>
      <c r="M1551" s="1" t="s">
        <v>81</v>
      </c>
      <c r="N1551" s="8">
        <v>2.08</v>
      </c>
      <c r="O1551" s="1" t="s">
        <v>2</v>
      </c>
      <c r="P1551" s="8">
        <v>0</v>
      </c>
      <c r="Q1551" s="8">
        <v>2.08</v>
      </c>
      <c r="R1551" s="1" t="s">
        <v>43</v>
      </c>
      <c r="S1551" s="7">
        <v>0.04</v>
      </c>
    </row>
    <row r="1552" spans="1:19" x14ac:dyDescent="0.2">
      <c r="A1552" s="1" t="s">
        <v>709</v>
      </c>
      <c r="B1552" s="1" t="s">
        <v>15</v>
      </c>
      <c r="C1552" s="10">
        <v>45370</v>
      </c>
      <c r="D1552" s="1" t="s">
        <v>708</v>
      </c>
      <c r="E1552" s="1" t="s">
        <v>707</v>
      </c>
      <c r="F1552" s="1" t="s">
        <v>706</v>
      </c>
      <c r="G1552" s="1" t="s">
        <v>12</v>
      </c>
      <c r="H1552" s="1" t="s">
        <v>11</v>
      </c>
      <c r="I1552" s="1" t="s">
        <v>50</v>
      </c>
      <c r="J1552" s="1" t="s">
        <v>9</v>
      </c>
      <c r="K1552" s="1" t="s">
        <v>30</v>
      </c>
      <c r="L1552" s="1" t="s">
        <v>162</v>
      </c>
      <c r="M1552" s="1" t="s">
        <v>161</v>
      </c>
      <c r="N1552" s="8">
        <v>2.08</v>
      </c>
      <c r="O1552" s="1" t="s">
        <v>2</v>
      </c>
      <c r="P1552" s="8">
        <v>0</v>
      </c>
      <c r="Q1552" s="8">
        <v>2.08</v>
      </c>
      <c r="R1552" s="1" t="s">
        <v>43</v>
      </c>
      <c r="S1552" s="7">
        <v>0.04</v>
      </c>
    </row>
    <row r="1553" spans="1:19" x14ac:dyDescent="0.2">
      <c r="A1553" s="1" t="s">
        <v>709</v>
      </c>
      <c r="B1553" s="1" t="s">
        <v>15</v>
      </c>
      <c r="C1553" s="10">
        <v>45370</v>
      </c>
      <c r="D1553" s="1" t="s">
        <v>708</v>
      </c>
      <c r="E1553" s="1" t="s">
        <v>707</v>
      </c>
      <c r="F1553" s="1" t="s">
        <v>706</v>
      </c>
      <c r="G1553" s="1" t="s">
        <v>12</v>
      </c>
      <c r="H1553" s="1" t="s">
        <v>11</v>
      </c>
      <c r="I1553" s="1" t="s">
        <v>50</v>
      </c>
      <c r="J1553" s="1" t="s">
        <v>9</v>
      </c>
      <c r="K1553" s="1" t="s">
        <v>30</v>
      </c>
      <c r="L1553" s="1" t="s">
        <v>713</v>
      </c>
      <c r="M1553" s="1" t="s">
        <v>712</v>
      </c>
      <c r="N1553" s="8">
        <v>2.08</v>
      </c>
      <c r="O1553" s="1" t="s">
        <v>2</v>
      </c>
      <c r="P1553" s="8">
        <v>0</v>
      </c>
      <c r="Q1553" s="8">
        <v>2.08</v>
      </c>
      <c r="R1553" s="1" t="s">
        <v>43</v>
      </c>
      <c r="S1553" s="7">
        <v>0.04</v>
      </c>
    </row>
    <row r="1554" spans="1:19" x14ac:dyDescent="0.2">
      <c r="A1554" s="1" t="s">
        <v>709</v>
      </c>
      <c r="B1554" s="1" t="s">
        <v>15</v>
      </c>
      <c r="C1554" s="10">
        <v>45370</v>
      </c>
      <c r="D1554" s="1" t="s">
        <v>708</v>
      </c>
      <c r="E1554" s="1" t="s">
        <v>707</v>
      </c>
      <c r="F1554" s="1" t="s">
        <v>706</v>
      </c>
      <c r="G1554" s="1" t="s">
        <v>12</v>
      </c>
      <c r="H1554" s="1" t="s">
        <v>11</v>
      </c>
      <c r="I1554" s="1" t="s">
        <v>50</v>
      </c>
      <c r="J1554" s="1" t="s">
        <v>9</v>
      </c>
      <c r="K1554" s="1" t="s">
        <v>30</v>
      </c>
      <c r="L1554" s="1" t="s">
        <v>711</v>
      </c>
      <c r="M1554" s="1" t="s">
        <v>710</v>
      </c>
      <c r="N1554" s="8">
        <v>2.08</v>
      </c>
      <c r="O1554" s="1" t="s">
        <v>2</v>
      </c>
      <c r="P1554" s="8">
        <v>0</v>
      </c>
      <c r="Q1554" s="8">
        <v>2.08</v>
      </c>
      <c r="R1554" s="1" t="s">
        <v>43</v>
      </c>
      <c r="S1554" s="7">
        <v>0.04</v>
      </c>
    </row>
    <row r="1555" spans="1:19" x14ac:dyDescent="0.2">
      <c r="A1555" s="1" t="s">
        <v>709</v>
      </c>
      <c r="B1555" s="1" t="s">
        <v>15</v>
      </c>
      <c r="C1555" s="10">
        <v>45370</v>
      </c>
      <c r="D1555" s="1" t="s">
        <v>708</v>
      </c>
      <c r="E1555" s="1" t="s">
        <v>707</v>
      </c>
      <c r="F1555" s="1" t="s">
        <v>706</v>
      </c>
      <c r="G1555" s="1" t="s">
        <v>12</v>
      </c>
      <c r="H1555" s="1" t="s">
        <v>11</v>
      </c>
      <c r="I1555" s="1" t="s">
        <v>50</v>
      </c>
      <c r="J1555" s="1" t="s">
        <v>9</v>
      </c>
      <c r="K1555" s="1" t="s">
        <v>30</v>
      </c>
      <c r="L1555" s="1" t="s">
        <v>705</v>
      </c>
      <c r="M1555" s="1" t="s">
        <v>704</v>
      </c>
      <c r="N1555" s="8">
        <v>2.08</v>
      </c>
      <c r="O1555" s="1" t="s">
        <v>2</v>
      </c>
      <c r="P1555" s="8">
        <v>0</v>
      </c>
      <c r="Q1555" s="8">
        <v>2.08</v>
      </c>
      <c r="R1555" s="1" t="s">
        <v>43</v>
      </c>
      <c r="S1555" s="7">
        <v>0.04</v>
      </c>
    </row>
    <row r="1556" spans="1:19" x14ac:dyDescent="0.2">
      <c r="A1556" s="1" t="s">
        <v>703</v>
      </c>
      <c r="B1556" s="1" t="s">
        <v>15</v>
      </c>
      <c r="C1556" s="10">
        <v>45370</v>
      </c>
      <c r="D1556" s="1" t="s">
        <v>92</v>
      </c>
      <c r="E1556" s="1" t="s">
        <v>91</v>
      </c>
      <c r="F1556" s="1" t="s">
        <v>700</v>
      </c>
      <c r="G1556" s="1" t="s">
        <v>39</v>
      </c>
      <c r="H1556" s="1" t="s">
        <v>38</v>
      </c>
      <c r="I1556" s="1" t="s">
        <v>50</v>
      </c>
      <c r="J1556" s="1" t="s">
        <v>17</v>
      </c>
      <c r="K1556" s="1" t="s">
        <v>49</v>
      </c>
      <c r="L1556" s="1" t="s">
        <v>48</v>
      </c>
      <c r="M1556" s="1" t="s">
        <v>47</v>
      </c>
      <c r="N1556" s="9">
        <v>1728</v>
      </c>
      <c r="O1556" s="1" t="s">
        <v>4</v>
      </c>
      <c r="P1556" s="8">
        <v>1728</v>
      </c>
      <c r="Q1556" s="8">
        <v>0</v>
      </c>
      <c r="R1556" s="1" t="s">
        <v>46</v>
      </c>
      <c r="S1556" s="7">
        <v>241.77</v>
      </c>
    </row>
    <row r="1557" spans="1:19" x14ac:dyDescent="0.2">
      <c r="A1557" s="1" t="s">
        <v>703</v>
      </c>
      <c r="B1557" s="1" t="s">
        <v>15</v>
      </c>
      <c r="C1557" s="10">
        <v>45370</v>
      </c>
      <c r="D1557" s="1" t="s">
        <v>92</v>
      </c>
      <c r="E1557" s="1" t="s">
        <v>91</v>
      </c>
      <c r="F1557" s="1" t="s">
        <v>700</v>
      </c>
      <c r="G1557" s="1" t="s">
        <v>39</v>
      </c>
      <c r="H1557" s="1" t="s">
        <v>38</v>
      </c>
      <c r="I1557" s="1" t="s">
        <v>50</v>
      </c>
      <c r="J1557" s="1" t="s">
        <v>17</v>
      </c>
      <c r="K1557" s="1" t="s">
        <v>49</v>
      </c>
      <c r="L1557" s="1" t="s">
        <v>133</v>
      </c>
      <c r="M1557" s="1" t="s">
        <v>132</v>
      </c>
      <c r="N1557" s="9">
        <v>5040</v>
      </c>
      <c r="O1557" s="1" t="s">
        <v>4</v>
      </c>
      <c r="P1557" s="8">
        <v>5040</v>
      </c>
      <c r="Q1557" s="8">
        <v>0</v>
      </c>
      <c r="R1557" s="1" t="s">
        <v>46</v>
      </c>
      <c r="S1557" s="7">
        <v>213.97</v>
      </c>
    </row>
    <row r="1558" spans="1:19" x14ac:dyDescent="0.2">
      <c r="A1558" s="1" t="s">
        <v>703</v>
      </c>
      <c r="B1558" s="1" t="s">
        <v>15</v>
      </c>
      <c r="C1558" s="10">
        <v>45370</v>
      </c>
      <c r="D1558" s="1" t="s">
        <v>92</v>
      </c>
      <c r="E1558" s="1" t="s">
        <v>91</v>
      </c>
      <c r="F1558" s="1" t="s">
        <v>700</v>
      </c>
      <c r="G1558" s="1" t="s">
        <v>39</v>
      </c>
      <c r="H1558" s="1" t="s">
        <v>38</v>
      </c>
      <c r="I1558" s="1" t="s">
        <v>50</v>
      </c>
      <c r="J1558" s="1" t="s">
        <v>17</v>
      </c>
      <c r="K1558" s="1" t="s">
        <v>49</v>
      </c>
      <c r="L1558" s="1" t="s">
        <v>57</v>
      </c>
      <c r="M1558" s="1" t="s">
        <v>56</v>
      </c>
      <c r="N1558" s="9">
        <v>1170</v>
      </c>
      <c r="O1558" s="1" t="s">
        <v>4</v>
      </c>
      <c r="P1558" s="8">
        <v>1170</v>
      </c>
      <c r="Q1558" s="8">
        <v>0</v>
      </c>
      <c r="R1558" s="1" t="s">
        <v>46</v>
      </c>
      <c r="S1558" s="7">
        <v>327.45</v>
      </c>
    </row>
    <row r="1559" spans="1:19" x14ac:dyDescent="0.2">
      <c r="A1559" s="1" t="s">
        <v>702</v>
      </c>
      <c r="B1559" s="1" t="s">
        <v>15</v>
      </c>
      <c r="C1559" s="10">
        <v>45370</v>
      </c>
      <c r="D1559" s="1" t="s">
        <v>92</v>
      </c>
      <c r="E1559" s="1" t="s">
        <v>91</v>
      </c>
      <c r="F1559" s="1" t="s">
        <v>682</v>
      </c>
      <c r="G1559" s="1" t="s">
        <v>39</v>
      </c>
      <c r="H1559" s="1" t="s">
        <v>38</v>
      </c>
      <c r="I1559" s="1" t="s">
        <v>50</v>
      </c>
      <c r="J1559" s="1" t="s">
        <v>17</v>
      </c>
      <c r="K1559" s="1" t="s">
        <v>49</v>
      </c>
      <c r="L1559" s="1" t="s">
        <v>57</v>
      </c>
      <c r="M1559" s="1" t="s">
        <v>56</v>
      </c>
      <c r="N1559" s="9">
        <v>3240</v>
      </c>
      <c r="O1559" s="1" t="s">
        <v>4</v>
      </c>
      <c r="P1559" s="8">
        <v>3240</v>
      </c>
      <c r="Q1559" s="8">
        <v>0</v>
      </c>
      <c r="R1559" s="1" t="s">
        <v>46</v>
      </c>
      <c r="S1559" s="7">
        <v>327.45</v>
      </c>
    </row>
    <row r="1560" spans="1:19" x14ac:dyDescent="0.2">
      <c r="A1560" s="1" t="s">
        <v>702</v>
      </c>
      <c r="B1560" s="1" t="s">
        <v>15</v>
      </c>
      <c r="C1560" s="10">
        <v>45370</v>
      </c>
      <c r="D1560" s="1" t="s">
        <v>92</v>
      </c>
      <c r="E1560" s="1" t="s">
        <v>91</v>
      </c>
      <c r="F1560" s="1" t="s">
        <v>682</v>
      </c>
      <c r="G1560" s="1" t="s">
        <v>39</v>
      </c>
      <c r="H1560" s="1" t="s">
        <v>38</v>
      </c>
      <c r="I1560" s="1" t="s">
        <v>50</v>
      </c>
      <c r="J1560" s="1" t="s">
        <v>17</v>
      </c>
      <c r="K1560" s="1" t="s">
        <v>49</v>
      </c>
      <c r="L1560" s="1" t="s">
        <v>133</v>
      </c>
      <c r="M1560" s="1" t="s">
        <v>132</v>
      </c>
      <c r="N1560" s="9">
        <v>5184</v>
      </c>
      <c r="O1560" s="1" t="s">
        <v>4</v>
      </c>
      <c r="P1560" s="8">
        <v>5184</v>
      </c>
      <c r="Q1560" s="8">
        <v>0</v>
      </c>
      <c r="R1560" s="1" t="s">
        <v>46</v>
      </c>
      <c r="S1560" s="7">
        <v>213.97</v>
      </c>
    </row>
    <row r="1561" spans="1:19" x14ac:dyDescent="0.2">
      <c r="A1561" s="1" t="s">
        <v>701</v>
      </c>
      <c r="B1561" s="1" t="s">
        <v>15</v>
      </c>
      <c r="C1561" s="10">
        <v>45370</v>
      </c>
      <c r="D1561" s="1" t="s">
        <v>92</v>
      </c>
      <c r="E1561" s="1" t="s">
        <v>91</v>
      </c>
      <c r="F1561" s="1" t="s">
        <v>700</v>
      </c>
      <c r="G1561" s="1" t="s">
        <v>39</v>
      </c>
      <c r="H1561" s="1" t="s">
        <v>38</v>
      </c>
      <c r="I1561" s="1" t="s">
        <v>50</v>
      </c>
      <c r="J1561" s="1" t="s">
        <v>17</v>
      </c>
      <c r="K1561" s="1" t="s">
        <v>49</v>
      </c>
      <c r="L1561" s="1" t="s">
        <v>48</v>
      </c>
      <c r="M1561" s="1" t="s">
        <v>47</v>
      </c>
      <c r="N1561" s="9">
        <v>3456</v>
      </c>
      <c r="O1561" s="1" t="s">
        <v>4</v>
      </c>
      <c r="P1561" s="8">
        <v>3456</v>
      </c>
      <c r="Q1561" s="8">
        <v>0</v>
      </c>
      <c r="R1561" s="1" t="s">
        <v>46</v>
      </c>
      <c r="S1561" s="7">
        <v>241.77</v>
      </c>
    </row>
    <row r="1562" spans="1:19" x14ac:dyDescent="0.2">
      <c r="A1562" s="1" t="s">
        <v>701</v>
      </c>
      <c r="B1562" s="1" t="s">
        <v>15</v>
      </c>
      <c r="C1562" s="10">
        <v>45370</v>
      </c>
      <c r="D1562" s="1" t="s">
        <v>92</v>
      </c>
      <c r="E1562" s="1" t="s">
        <v>91</v>
      </c>
      <c r="F1562" s="1" t="s">
        <v>700</v>
      </c>
      <c r="G1562" s="1" t="s">
        <v>39</v>
      </c>
      <c r="H1562" s="1" t="s">
        <v>38</v>
      </c>
      <c r="I1562" s="1" t="s">
        <v>50</v>
      </c>
      <c r="J1562" s="1" t="s">
        <v>17</v>
      </c>
      <c r="K1562" s="1" t="s">
        <v>49</v>
      </c>
      <c r="L1562" s="1" t="s">
        <v>57</v>
      </c>
      <c r="M1562" s="1" t="s">
        <v>56</v>
      </c>
      <c r="N1562" s="9">
        <v>2160</v>
      </c>
      <c r="O1562" s="1" t="s">
        <v>4</v>
      </c>
      <c r="P1562" s="8">
        <v>2160</v>
      </c>
      <c r="Q1562" s="8">
        <v>0</v>
      </c>
      <c r="R1562" s="1" t="s">
        <v>46</v>
      </c>
      <c r="S1562" s="7">
        <v>327.45</v>
      </c>
    </row>
    <row r="1563" spans="1:19" x14ac:dyDescent="0.2">
      <c r="A1563" s="1" t="s">
        <v>699</v>
      </c>
      <c r="B1563" s="1" t="s">
        <v>15</v>
      </c>
      <c r="C1563" s="10">
        <v>45370</v>
      </c>
      <c r="D1563" s="1" t="s">
        <v>79</v>
      </c>
      <c r="E1563" s="1" t="s">
        <v>78</v>
      </c>
      <c r="F1563" s="1" t="s">
        <v>682</v>
      </c>
      <c r="G1563" s="1" t="s">
        <v>39</v>
      </c>
      <c r="H1563" s="1" t="s">
        <v>38</v>
      </c>
      <c r="I1563" s="1" t="s">
        <v>50</v>
      </c>
      <c r="J1563" s="1" t="s">
        <v>17</v>
      </c>
      <c r="K1563" s="1" t="s">
        <v>49</v>
      </c>
      <c r="L1563" s="1" t="s">
        <v>57</v>
      </c>
      <c r="M1563" s="1" t="s">
        <v>56</v>
      </c>
      <c r="N1563" s="9">
        <v>4140</v>
      </c>
      <c r="O1563" s="1" t="s">
        <v>4</v>
      </c>
      <c r="P1563" s="8">
        <v>4140</v>
      </c>
      <c r="Q1563" s="8">
        <v>0</v>
      </c>
      <c r="R1563" s="1" t="s">
        <v>46</v>
      </c>
      <c r="S1563" s="7">
        <v>385.01</v>
      </c>
    </row>
    <row r="1564" spans="1:19" x14ac:dyDescent="0.2">
      <c r="A1564" s="1" t="s">
        <v>698</v>
      </c>
      <c r="B1564" s="1" t="s">
        <v>15</v>
      </c>
      <c r="C1564" s="10">
        <v>45370</v>
      </c>
      <c r="D1564" s="1" t="s">
        <v>697</v>
      </c>
      <c r="E1564" s="1" t="s">
        <v>696</v>
      </c>
      <c r="F1564" s="1" t="s">
        <v>520</v>
      </c>
      <c r="G1564" s="1" t="s">
        <v>39</v>
      </c>
      <c r="H1564" s="1" t="s">
        <v>38</v>
      </c>
      <c r="I1564" s="1" t="s">
        <v>50</v>
      </c>
      <c r="J1564" s="1" t="s">
        <v>17</v>
      </c>
      <c r="K1564" s="1" t="s">
        <v>49</v>
      </c>
      <c r="L1564" s="1" t="s">
        <v>55</v>
      </c>
      <c r="M1564" s="1" t="s">
        <v>54</v>
      </c>
      <c r="N1564" s="9">
        <v>198</v>
      </c>
      <c r="O1564" s="1" t="s">
        <v>4</v>
      </c>
      <c r="P1564" s="8">
        <v>198</v>
      </c>
      <c r="Q1564" s="8">
        <v>0</v>
      </c>
      <c r="R1564" s="1" t="s">
        <v>46</v>
      </c>
      <c r="S1564" s="7">
        <v>293.51</v>
      </c>
    </row>
    <row r="1565" spans="1:19" x14ac:dyDescent="0.2">
      <c r="A1565" s="1" t="s">
        <v>698</v>
      </c>
      <c r="B1565" s="1" t="s">
        <v>15</v>
      </c>
      <c r="C1565" s="10">
        <v>45370</v>
      </c>
      <c r="D1565" s="1" t="s">
        <v>697</v>
      </c>
      <c r="E1565" s="1" t="s">
        <v>696</v>
      </c>
      <c r="F1565" s="1" t="s">
        <v>520</v>
      </c>
      <c r="G1565" s="1" t="s">
        <v>39</v>
      </c>
      <c r="H1565" s="1" t="s">
        <v>38</v>
      </c>
      <c r="I1565" s="1" t="s">
        <v>50</v>
      </c>
      <c r="J1565" s="1" t="s">
        <v>17</v>
      </c>
      <c r="K1565" s="1" t="s">
        <v>49</v>
      </c>
      <c r="L1565" s="1" t="s">
        <v>133</v>
      </c>
      <c r="M1565" s="1" t="s">
        <v>132</v>
      </c>
      <c r="N1565" s="9">
        <v>2016</v>
      </c>
      <c r="O1565" s="1" t="s">
        <v>4</v>
      </c>
      <c r="P1565" s="8">
        <v>2016</v>
      </c>
      <c r="Q1565" s="8">
        <v>0</v>
      </c>
      <c r="R1565" s="1" t="s">
        <v>46</v>
      </c>
      <c r="S1565" s="7">
        <v>331.21</v>
      </c>
    </row>
    <row r="1566" spans="1:19" x14ac:dyDescent="0.2">
      <c r="A1566" s="1" t="s">
        <v>698</v>
      </c>
      <c r="B1566" s="1" t="s">
        <v>15</v>
      </c>
      <c r="C1566" s="10">
        <v>45370</v>
      </c>
      <c r="D1566" s="1" t="s">
        <v>697</v>
      </c>
      <c r="E1566" s="1" t="s">
        <v>696</v>
      </c>
      <c r="F1566" s="1" t="s">
        <v>520</v>
      </c>
      <c r="G1566" s="1" t="s">
        <v>39</v>
      </c>
      <c r="H1566" s="1" t="s">
        <v>38</v>
      </c>
      <c r="I1566" s="1" t="s">
        <v>50</v>
      </c>
      <c r="J1566" s="1" t="s">
        <v>17</v>
      </c>
      <c r="K1566" s="1" t="s">
        <v>49</v>
      </c>
      <c r="L1566" s="1" t="s">
        <v>57</v>
      </c>
      <c r="M1566" s="1" t="s">
        <v>56</v>
      </c>
      <c r="N1566" s="9">
        <v>1530</v>
      </c>
      <c r="O1566" s="1" t="s">
        <v>4</v>
      </c>
      <c r="P1566" s="8">
        <v>1530</v>
      </c>
      <c r="Q1566" s="8">
        <v>0</v>
      </c>
      <c r="R1566" s="1" t="s">
        <v>46</v>
      </c>
      <c r="S1566" s="7">
        <v>506.88</v>
      </c>
    </row>
    <row r="1567" spans="1:19" x14ac:dyDescent="0.2">
      <c r="A1567" s="1" t="s">
        <v>695</v>
      </c>
      <c r="B1567" s="1" t="s">
        <v>15</v>
      </c>
      <c r="C1567" s="10">
        <v>45370</v>
      </c>
      <c r="D1567" s="1" t="s">
        <v>694</v>
      </c>
      <c r="E1567" s="1" t="s">
        <v>693</v>
      </c>
      <c r="F1567" s="1" t="s">
        <v>682</v>
      </c>
      <c r="G1567" s="1" t="s">
        <v>39</v>
      </c>
      <c r="H1567" s="1" t="s">
        <v>38</v>
      </c>
      <c r="I1567" s="1" t="s">
        <v>50</v>
      </c>
      <c r="J1567" s="1" t="s">
        <v>17</v>
      </c>
      <c r="K1567" s="1" t="s">
        <v>49</v>
      </c>
      <c r="L1567" s="1" t="s">
        <v>57</v>
      </c>
      <c r="M1567" s="1" t="s">
        <v>56</v>
      </c>
      <c r="N1567" s="9">
        <v>3960</v>
      </c>
      <c r="O1567" s="1" t="s">
        <v>4</v>
      </c>
      <c r="P1567" s="8">
        <v>3960</v>
      </c>
      <c r="Q1567" s="8">
        <v>0</v>
      </c>
      <c r="R1567" s="1" t="s">
        <v>46</v>
      </c>
      <c r="S1567" s="7">
        <v>506.88</v>
      </c>
    </row>
    <row r="1568" spans="1:19" x14ac:dyDescent="0.2">
      <c r="A1568" s="1" t="s">
        <v>692</v>
      </c>
      <c r="B1568" s="1" t="s">
        <v>15</v>
      </c>
      <c r="C1568" s="10">
        <v>45370</v>
      </c>
      <c r="D1568" s="1" t="s">
        <v>691</v>
      </c>
      <c r="E1568" s="1" t="s">
        <v>690</v>
      </c>
      <c r="F1568" s="1" t="s">
        <v>682</v>
      </c>
      <c r="G1568" s="1" t="s">
        <v>39</v>
      </c>
      <c r="H1568" s="1" t="s">
        <v>38</v>
      </c>
      <c r="I1568" s="1" t="s">
        <v>50</v>
      </c>
      <c r="J1568" s="1" t="s">
        <v>17</v>
      </c>
      <c r="K1568" s="1" t="s">
        <v>49</v>
      </c>
      <c r="L1568" s="1" t="s">
        <v>57</v>
      </c>
      <c r="M1568" s="1" t="s">
        <v>56</v>
      </c>
      <c r="N1568" s="9">
        <v>810</v>
      </c>
      <c r="O1568" s="1" t="s">
        <v>4</v>
      </c>
      <c r="P1568" s="8">
        <v>810</v>
      </c>
      <c r="Q1568" s="8">
        <v>0</v>
      </c>
      <c r="R1568" s="1" t="s">
        <v>46</v>
      </c>
      <c r="S1568" s="7">
        <v>506.88</v>
      </c>
    </row>
    <row r="1569" spans="1:19" x14ac:dyDescent="0.2">
      <c r="A1569" s="1" t="s">
        <v>692</v>
      </c>
      <c r="B1569" s="1" t="s">
        <v>15</v>
      </c>
      <c r="C1569" s="10">
        <v>45370</v>
      </c>
      <c r="D1569" s="1" t="s">
        <v>691</v>
      </c>
      <c r="E1569" s="1" t="s">
        <v>690</v>
      </c>
      <c r="F1569" s="1" t="s">
        <v>682</v>
      </c>
      <c r="G1569" s="1" t="s">
        <v>39</v>
      </c>
      <c r="H1569" s="1" t="s">
        <v>38</v>
      </c>
      <c r="I1569" s="1" t="s">
        <v>50</v>
      </c>
      <c r="J1569" s="1" t="s">
        <v>17</v>
      </c>
      <c r="K1569" s="1" t="s">
        <v>49</v>
      </c>
      <c r="L1569" s="1" t="s">
        <v>55</v>
      </c>
      <c r="M1569" s="1" t="s">
        <v>54</v>
      </c>
      <c r="N1569" s="9">
        <v>1782</v>
      </c>
      <c r="O1569" s="1" t="s">
        <v>4</v>
      </c>
      <c r="P1569" s="8">
        <v>1782</v>
      </c>
      <c r="Q1569" s="8">
        <v>0</v>
      </c>
      <c r="R1569" s="1" t="s">
        <v>46</v>
      </c>
      <c r="S1569" s="7">
        <v>293.51</v>
      </c>
    </row>
    <row r="1570" spans="1:19" x14ac:dyDescent="0.2">
      <c r="A1570" s="1" t="s">
        <v>692</v>
      </c>
      <c r="B1570" s="1" t="s">
        <v>15</v>
      </c>
      <c r="C1570" s="10">
        <v>45370</v>
      </c>
      <c r="D1570" s="1" t="s">
        <v>691</v>
      </c>
      <c r="E1570" s="1" t="s">
        <v>690</v>
      </c>
      <c r="F1570" s="1" t="s">
        <v>682</v>
      </c>
      <c r="G1570" s="1" t="s">
        <v>39</v>
      </c>
      <c r="H1570" s="1" t="s">
        <v>38</v>
      </c>
      <c r="I1570" s="1" t="s">
        <v>50</v>
      </c>
      <c r="J1570" s="1" t="s">
        <v>17</v>
      </c>
      <c r="K1570" s="1" t="s">
        <v>49</v>
      </c>
      <c r="L1570" s="1" t="s">
        <v>133</v>
      </c>
      <c r="M1570" s="1" t="s">
        <v>132</v>
      </c>
      <c r="N1570" s="9">
        <v>1296</v>
      </c>
      <c r="O1570" s="1" t="s">
        <v>4</v>
      </c>
      <c r="P1570" s="8">
        <v>1296</v>
      </c>
      <c r="Q1570" s="8">
        <v>0</v>
      </c>
      <c r="R1570" s="1" t="s">
        <v>46</v>
      </c>
      <c r="S1570" s="7">
        <v>331.21</v>
      </c>
    </row>
    <row r="1571" spans="1:19" x14ac:dyDescent="0.2">
      <c r="A1571" s="1" t="s">
        <v>692</v>
      </c>
      <c r="B1571" s="1" t="s">
        <v>15</v>
      </c>
      <c r="C1571" s="10">
        <v>45370</v>
      </c>
      <c r="D1571" s="1" t="s">
        <v>691</v>
      </c>
      <c r="E1571" s="1" t="s">
        <v>690</v>
      </c>
      <c r="F1571" s="1" t="s">
        <v>682</v>
      </c>
      <c r="G1571" s="1" t="s">
        <v>39</v>
      </c>
      <c r="H1571" s="1" t="s">
        <v>38</v>
      </c>
      <c r="I1571" s="1" t="s">
        <v>50</v>
      </c>
      <c r="J1571" s="1" t="s">
        <v>17</v>
      </c>
      <c r="K1571" s="1" t="s">
        <v>49</v>
      </c>
      <c r="L1571" s="1" t="s">
        <v>48</v>
      </c>
      <c r="M1571" s="1" t="s">
        <v>47</v>
      </c>
      <c r="N1571" s="9">
        <v>1296</v>
      </c>
      <c r="O1571" s="1" t="s">
        <v>4</v>
      </c>
      <c r="P1571" s="8">
        <v>1296</v>
      </c>
      <c r="Q1571" s="8">
        <v>0</v>
      </c>
      <c r="R1571" s="1" t="s">
        <v>46</v>
      </c>
      <c r="S1571" s="7">
        <v>374.25</v>
      </c>
    </row>
    <row r="1572" spans="1:19" x14ac:dyDescent="0.2">
      <c r="A1572" s="1" t="s">
        <v>689</v>
      </c>
      <c r="B1572" s="1" t="s">
        <v>42</v>
      </c>
      <c r="C1572" s="10">
        <v>45370</v>
      </c>
      <c r="D1572" s="1" t="s">
        <v>684</v>
      </c>
      <c r="E1572" s="1" t="s">
        <v>683</v>
      </c>
      <c r="F1572" s="1" t="s">
        <v>682</v>
      </c>
      <c r="G1572" s="1" t="s">
        <v>39</v>
      </c>
      <c r="H1572" s="1" t="s">
        <v>38</v>
      </c>
      <c r="I1572" s="1" t="s">
        <v>0</v>
      </c>
      <c r="J1572" s="1" t="s">
        <v>17</v>
      </c>
      <c r="K1572" s="1" t="s">
        <v>49</v>
      </c>
      <c r="L1572" s="1" t="s">
        <v>57</v>
      </c>
      <c r="M1572" s="1" t="s">
        <v>56</v>
      </c>
      <c r="N1572" s="9">
        <v>1710</v>
      </c>
      <c r="O1572" s="1" t="s">
        <v>4</v>
      </c>
      <c r="P1572" s="8">
        <v>1710</v>
      </c>
      <c r="Q1572" s="8">
        <v>0</v>
      </c>
      <c r="R1572" s="1" t="s">
        <v>46</v>
      </c>
      <c r="S1572" s="7">
        <v>275.01</v>
      </c>
    </row>
    <row r="1573" spans="1:19" x14ac:dyDescent="0.2">
      <c r="A1573" s="1" t="s">
        <v>688</v>
      </c>
      <c r="B1573" s="1" t="s">
        <v>15</v>
      </c>
      <c r="C1573" s="10">
        <v>45370</v>
      </c>
      <c r="D1573" s="1" t="s">
        <v>687</v>
      </c>
      <c r="E1573" s="1" t="s">
        <v>686</v>
      </c>
      <c r="F1573" s="1" t="s">
        <v>538</v>
      </c>
      <c r="G1573" s="1" t="s">
        <v>39</v>
      </c>
      <c r="H1573" s="1" t="s">
        <v>38</v>
      </c>
      <c r="I1573" s="1" t="s">
        <v>50</v>
      </c>
      <c r="J1573" s="1" t="s">
        <v>37</v>
      </c>
      <c r="K1573" s="1" t="s">
        <v>36</v>
      </c>
      <c r="L1573" s="1" t="s">
        <v>75</v>
      </c>
      <c r="M1573" s="1" t="s">
        <v>74</v>
      </c>
      <c r="N1573" s="9">
        <v>3600</v>
      </c>
      <c r="O1573" s="1" t="s">
        <v>4</v>
      </c>
      <c r="P1573" s="8">
        <v>3600</v>
      </c>
      <c r="Q1573" s="8">
        <v>0</v>
      </c>
      <c r="R1573" s="1" t="s">
        <v>43</v>
      </c>
      <c r="S1573" s="7">
        <v>578.07000000000005</v>
      </c>
    </row>
    <row r="1574" spans="1:19" x14ac:dyDescent="0.2">
      <c r="A1574" s="1" t="s">
        <v>685</v>
      </c>
      <c r="B1574" s="1" t="s">
        <v>42</v>
      </c>
      <c r="C1574" s="10">
        <v>45370</v>
      </c>
      <c r="D1574" s="1" t="s">
        <v>684</v>
      </c>
      <c r="E1574" s="1" t="s">
        <v>683</v>
      </c>
      <c r="F1574" s="1" t="s">
        <v>682</v>
      </c>
      <c r="G1574" s="1" t="s">
        <v>39</v>
      </c>
      <c r="H1574" s="1" t="s">
        <v>38</v>
      </c>
      <c r="I1574" s="1" t="s">
        <v>0</v>
      </c>
      <c r="J1574" s="1" t="s">
        <v>17</v>
      </c>
      <c r="K1574" s="1" t="s">
        <v>49</v>
      </c>
      <c r="L1574" s="1" t="s">
        <v>57</v>
      </c>
      <c r="M1574" s="1" t="s">
        <v>56</v>
      </c>
      <c r="N1574" s="9">
        <v>450</v>
      </c>
      <c r="O1574" s="1" t="s">
        <v>4</v>
      </c>
      <c r="P1574" s="8">
        <v>450</v>
      </c>
      <c r="Q1574" s="8">
        <v>0</v>
      </c>
      <c r="R1574" s="1" t="s">
        <v>46</v>
      </c>
      <c r="S1574" s="7">
        <v>373.8</v>
      </c>
    </row>
    <row r="1575" spans="1:19" x14ac:dyDescent="0.2">
      <c r="A1575" s="1" t="s">
        <v>681</v>
      </c>
      <c r="B1575" s="1" t="s">
        <v>15</v>
      </c>
      <c r="C1575" s="10">
        <v>45370</v>
      </c>
      <c r="D1575" s="1" t="s">
        <v>680</v>
      </c>
      <c r="E1575" s="1" t="s">
        <v>679</v>
      </c>
      <c r="F1575" s="1" t="s">
        <v>678</v>
      </c>
      <c r="G1575" s="1" t="s">
        <v>12</v>
      </c>
      <c r="H1575" s="1" t="s">
        <v>11</v>
      </c>
      <c r="I1575" s="1" t="s">
        <v>50</v>
      </c>
      <c r="J1575" s="1" t="s">
        <v>17</v>
      </c>
      <c r="K1575" s="1" t="s">
        <v>16</v>
      </c>
      <c r="L1575" s="1" t="s">
        <v>677</v>
      </c>
      <c r="M1575" s="1" t="s">
        <v>676</v>
      </c>
      <c r="N1575" s="8">
        <v>678.6</v>
      </c>
      <c r="O1575" s="1" t="s">
        <v>2</v>
      </c>
      <c r="P1575" s="8">
        <v>0</v>
      </c>
      <c r="Q1575" s="8">
        <v>678.6</v>
      </c>
      <c r="R1575" s="1" t="s">
        <v>590</v>
      </c>
      <c r="S1575" s="7">
        <v>11731.98</v>
      </c>
    </row>
    <row r="1576" spans="1:19" x14ac:dyDescent="0.2">
      <c r="A1576" s="1" t="s">
        <v>681</v>
      </c>
      <c r="B1576" s="1" t="s">
        <v>15</v>
      </c>
      <c r="C1576" s="10">
        <v>45370</v>
      </c>
      <c r="D1576" s="1" t="s">
        <v>680</v>
      </c>
      <c r="E1576" s="1" t="s">
        <v>679</v>
      </c>
      <c r="F1576" s="1" t="s">
        <v>678</v>
      </c>
      <c r="G1576" s="1" t="s">
        <v>12</v>
      </c>
      <c r="H1576" s="1" t="s">
        <v>11</v>
      </c>
      <c r="I1576" s="1" t="s">
        <v>50</v>
      </c>
      <c r="J1576" s="1" t="s">
        <v>17</v>
      </c>
      <c r="K1576" s="1" t="s">
        <v>16</v>
      </c>
      <c r="L1576" s="1" t="s">
        <v>187</v>
      </c>
      <c r="M1576" s="1" t="s">
        <v>186</v>
      </c>
      <c r="N1576" s="9">
        <v>486</v>
      </c>
      <c r="O1576" s="1" t="s">
        <v>2</v>
      </c>
      <c r="P1576" s="8">
        <v>0</v>
      </c>
      <c r="Q1576" s="8">
        <v>486</v>
      </c>
      <c r="R1576" s="1" t="s">
        <v>590</v>
      </c>
      <c r="S1576" s="7">
        <v>23747.61</v>
      </c>
    </row>
    <row r="1577" spans="1:19" x14ac:dyDescent="0.2">
      <c r="A1577" s="1" t="s">
        <v>681</v>
      </c>
      <c r="B1577" s="1" t="s">
        <v>15</v>
      </c>
      <c r="C1577" s="10">
        <v>45370</v>
      </c>
      <c r="D1577" s="1" t="s">
        <v>680</v>
      </c>
      <c r="E1577" s="1" t="s">
        <v>679</v>
      </c>
      <c r="F1577" s="1" t="s">
        <v>678</v>
      </c>
      <c r="G1577" s="1" t="s">
        <v>12</v>
      </c>
      <c r="H1577" s="1" t="s">
        <v>11</v>
      </c>
      <c r="I1577" s="1" t="s">
        <v>50</v>
      </c>
      <c r="J1577" s="1" t="s">
        <v>17</v>
      </c>
      <c r="K1577" s="1" t="s">
        <v>16</v>
      </c>
      <c r="L1577" s="1" t="s">
        <v>173</v>
      </c>
      <c r="M1577" s="1" t="s">
        <v>172</v>
      </c>
      <c r="N1577" s="8">
        <v>561.6</v>
      </c>
      <c r="O1577" s="1" t="s">
        <v>2</v>
      </c>
      <c r="P1577" s="8">
        <v>561.6</v>
      </c>
      <c r="Q1577" s="8">
        <v>0</v>
      </c>
      <c r="R1577" s="1" t="s">
        <v>590</v>
      </c>
      <c r="S1577" s="7">
        <v>18409.62</v>
      </c>
    </row>
    <row r="1578" spans="1:19" x14ac:dyDescent="0.2">
      <c r="A1578" s="1" t="s">
        <v>675</v>
      </c>
      <c r="B1578" s="1" t="s">
        <v>42</v>
      </c>
      <c r="C1578" s="10">
        <v>45370</v>
      </c>
      <c r="D1578" s="1" t="s">
        <v>41</v>
      </c>
      <c r="E1578" s="1" t="s">
        <v>40</v>
      </c>
      <c r="F1578" s="1" t="s">
        <v>674</v>
      </c>
      <c r="G1578" s="1" t="s">
        <v>39</v>
      </c>
      <c r="H1578" s="1" t="s">
        <v>38</v>
      </c>
      <c r="I1578" s="1" t="s">
        <v>50</v>
      </c>
      <c r="J1578" s="1" t="s">
        <v>37</v>
      </c>
      <c r="K1578" s="1" t="s">
        <v>36</v>
      </c>
      <c r="L1578" s="1" t="s">
        <v>77</v>
      </c>
      <c r="M1578" s="1" t="s">
        <v>76</v>
      </c>
      <c r="N1578" s="9">
        <v>6804</v>
      </c>
      <c r="O1578" s="1" t="s">
        <v>4</v>
      </c>
      <c r="P1578" s="8">
        <v>6804</v>
      </c>
      <c r="Q1578" s="8">
        <v>0</v>
      </c>
      <c r="R1578" s="1" t="s">
        <v>33</v>
      </c>
      <c r="S1578" s="7">
        <v>183.22</v>
      </c>
    </row>
    <row r="1579" spans="1:19" x14ac:dyDescent="0.2">
      <c r="A1579" s="1" t="s">
        <v>673</v>
      </c>
      <c r="B1579" s="1" t="s">
        <v>42</v>
      </c>
      <c r="C1579" s="10">
        <v>45370</v>
      </c>
      <c r="D1579" s="1" t="s">
        <v>41</v>
      </c>
      <c r="E1579" s="1" t="s">
        <v>40</v>
      </c>
      <c r="F1579" s="1" t="s">
        <v>672</v>
      </c>
      <c r="G1579" s="1" t="s">
        <v>39</v>
      </c>
      <c r="H1579" s="1" t="s">
        <v>38</v>
      </c>
      <c r="I1579" s="1" t="s">
        <v>50</v>
      </c>
      <c r="J1579" s="1" t="s">
        <v>37</v>
      </c>
      <c r="K1579" s="1" t="s">
        <v>36</v>
      </c>
      <c r="L1579" s="1" t="s">
        <v>86</v>
      </c>
      <c r="M1579" s="1" t="s">
        <v>85</v>
      </c>
      <c r="N1579" s="9">
        <v>1980</v>
      </c>
      <c r="O1579" s="1" t="s">
        <v>4</v>
      </c>
      <c r="P1579" s="8">
        <v>1980</v>
      </c>
      <c r="Q1579" s="8">
        <v>0</v>
      </c>
      <c r="R1579" s="1" t="s">
        <v>33</v>
      </c>
      <c r="S1579" s="7">
        <v>97.09</v>
      </c>
    </row>
    <row r="1580" spans="1:19" x14ac:dyDescent="0.2">
      <c r="A1580" s="1" t="s">
        <v>673</v>
      </c>
      <c r="B1580" s="1" t="s">
        <v>42</v>
      </c>
      <c r="C1580" s="10">
        <v>45370</v>
      </c>
      <c r="D1580" s="1" t="s">
        <v>41</v>
      </c>
      <c r="E1580" s="1" t="s">
        <v>40</v>
      </c>
      <c r="F1580" s="1" t="s">
        <v>672</v>
      </c>
      <c r="G1580" s="1" t="s">
        <v>39</v>
      </c>
      <c r="H1580" s="1" t="s">
        <v>38</v>
      </c>
      <c r="I1580" s="1" t="s">
        <v>50</v>
      </c>
      <c r="J1580" s="1" t="s">
        <v>37</v>
      </c>
      <c r="K1580" s="1" t="s">
        <v>36</v>
      </c>
      <c r="L1580" s="1" t="s">
        <v>35</v>
      </c>
      <c r="M1580" s="1" t="s">
        <v>34</v>
      </c>
      <c r="N1580" s="9">
        <v>4896</v>
      </c>
      <c r="O1580" s="1" t="s">
        <v>4</v>
      </c>
      <c r="P1580" s="8">
        <v>4896</v>
      </c>
      <c r="Q1580" s="8">
        <v>0</v>
      </c>
      <c r="R1580" s="1" t="s">
        <v>33</v>
      </c>
      <c r="S1580" s="7">
        <v>116.04</v>
      </c>
    </row>
    <row r="1581" spans="1:19" x14ac:dyDescent="0.2">
      <c r="A1581" s="1" t="s">
        <v>671</v>
      </c>
      <c r="B1581" s="1" t="s">
        <v>42</v>
      </c>
      <c r="C1581" s="10">
        <v>45370</v>
      </c>
      <c r="D1581" s="1" t="s">
        <v>41</v>
      </c>
      <c r="E1581" s="1" t="s">
        <v>40</v>
      </c>
      <c r="F1581" s="1" t="s">
        <v>670</v>
      </c>
      <c r="G1581" s="1" t="s">
        <v>39</v>
      </c>
      <c r="H1581" s="1" t="s">
        <v>38</v>
      </c>
      <c r="I1581" s="1" t="s">
        <v>50</v>
      </c>
      <c r="J1581" s="1" t="s">
        <v>37</v>
      </c>
      <c r="K1581" s="1" t="s">
        <v>36</v>
      </c>
      <c r="L1581" s="1" t="s">
        <v>35</v>
      </c>
      <c r="M1581" s="1" t="s">
        <v>34</v>
      </c>
      <c r="N1581" s="9">
        <v>4320</v>
      </c>
      <c r="O1581" s="1" t="s">
        <v>4</v>
      </c>
      <c r="P1581" s="8">
        <v>4320</v>
      </c>
      <c r="Q1581" s="8">
        <v>0</v>
      </c>
      <c r="R1581" s="1" t="s">
        <v>33</v>
      </c>
      <c r="S1581" s="7">
        <v>116.04</v>
      </c>
    </row>
    <row r="1582" spans="1:19" x14ac:dyDescent="0.2">
      <c r="A1582" s="1" t="s">
        <v>671</v>
      </c>
      <c r="B1582" s="1" t="s">
        <v>42</v>
      </c>
      <c r="C1582" s="10">
        <v>45370</v>
      </c>
      <c r="D1582" s="1" t="s">
        <v>41</v>
      </c>
      <c r="E1582" s="1" t="s">
        <v>40</v>
      </c>
      <c r="F1582" s="1" t="s">
        <v>670</v>
      </c>
      <c r="G1582" s="1" t="s">
        <v>39</v>
      </c>
      <c r="H1582" s="1" t="s">
        <v>38</v>
      </c>
      <c r="I1582" s="1" t="s">
        <v>50</v>
      </c>
      <c r="J1582" s="1" t="s">
        <v>37</v>
      </c>
      <c r="K1582" s="1" t="s">
        <v>36</v>
      </c>
      <c r="L1582" s="1" t="s">
        <v>86</v>
      </c>
      <c r="M1582" s="1" t="s">
        <v>85</v>
      </c>
      <c r="N1582" s="9">
        <v>2772</v>
      </c>
      <c r="O1582" s="1" t="s">
        <v>4</v>
      </c>
      <c r="P1582" s="8">
        <v>2772</v>
      </c>
      <c r="Q1582" s="8">
        <v>0</v>
      </c>
      <c r="R1582" s="1" t="s">
        <v>33</v>
      </c>
      <c r="S1582" s="7">
        <v>97.09</v>
      </c>
    </row>
    <row r="1583" spans="1:19" x14ac:dyDescent="0.2">
      <c r="A1583" s="1" t="s">
        <v>669</v>
      </c>
      <c r="B1583" s="1" t="s">
        <v>15</v>
      </c>
      <c r="C1583" s="10">
        <v>45370</v>
      </c>
      <c r="D1583" s="1" t="s">
        <v>668</v>
      </c>
      <c r="E1583" s="1" t="s">
        <v>667</v>
      </c>
      <c r="F1583" s="1" t="s">
        <v>666</v>
      </c>
      <c r="G1583" s="1" t="s">
        <v>12</v>
      </c>
      <c r="H1583" s="1" t="s">
        <v>11</v>
      </c>
      <c r="I1583" s="1" t="s">
        <v>188</v>
      </c>
      <c r="J1583" s="1" t="s">
        <v>17</v>
      </c>
      <c r="K1583" s="1" t="s">
        <v>498</v>
      </c>
      <c r="L1583" s="1" t="s">
        <v>665</v>
      </c>
      <c r="M1583" s="1" t="s">
        <v>664</v>
      </c>
      <c r="N1583" s="8">
        <v>19.2</v>
      </c>
      <c r="O1583" s="1" t="s">
        <v>2</v>
      </c>
      <c r="P1583" s="8">
        <v>0</v>
      </c>
      <c r="Q1583" s="8">
        <v>19.2</v>
      </c>
      <c r="R1583" s="1" t="s">
        <v>102</v>
      </c>
      <c r="S1583" s="7">
        <v>0.25</v>
      </c>
    </row>
    <row r="1584" spans="1:19" x14ac:dyDescent="0.2">
      <c r="A1584" s="1" t="s">
        <v>663</v>
      </c>
      <c r="B1584" s="1" t="s">
        <v>42</v>
      </c>
      <c r="C1584" s="10">
        <v>45370</v>
      </c>
      <c r="D1584" s="1" t="s">
        <v>561</v>
      </c>
      <c r="E1584" s="1" t="s">
        <v>560</v>
      </c>
      <c r="F1584" s="1" t="s">
        <v>662</v>
      </c>
      <c r="G1584" s="1" t="s">
        <v>12</v>
      </c>
      <c r="H1584" s="1" t="s">
        <v>11</v>
      </c>
      <c r="I1584" s="1" t="s">
        <v>0</v>
      </c>
      <c r="J1584" s="1" t="s">
        <v>9</v>
      </c>
      <c r="K1584" s="1" t="s">
        <v>30</v>
      </c>
      <c r="L1584" s="1" t="s">
        <v>199</v>
      </c>
      <c r="M1584" s="1" t="s">
        <v>198</v>
      </c>
      <c r="N1584" s="8">
        <v>581.76</v>
      </c>
      <c r="O1584" s="1" t="s">
        <v>2</v>
      </c>
      <c r="P1584" s="8">
        <v>0</v>
      </c>
      <c r="Q1584" s="8">
        <v>581.76</v>
      </c>
      <c r="R1584" s="1" t="s">
        <v>43</v>
      </c>
      <c r="S1584" s="7">
        <v>3056.79</v>
      </c>
    </row>
    <row r="1585" spans="1:19" x14ac:dyDescent="0.2">
      <c r="A1585" s="1" t="s">
        <v>663</v>
      </c>
      <c r="B1585" s="1" t="s">
        <v>42</v>
      </c>
      <c r="C1585" s="10">
        <v>45370</v>
      </c>
      <c r="D1585" s="1" t="s">
        <v>561</v>
      </c>
      <c r="E1585" s="1" t="s">
        <v>560</v>
      </c>
      <c r="F1585" s="1" t="s">
        <v>662</v>
      </c>
      <c r="G1585" s="1" t="s">
        <v>12</v>
      </c>
      <c r="H1585" s="1" t="s">
        <v>11</v>
      </c>
      <c r="I1585" s="1" t="s">
        <v>0</v>
      </c>
      <c r="J1585" s="1" t="s">
        <v>9</v>
      </c>
      <c r="K1585" s="1" t="s">
        <v>30</v>
      </c>
      <c r="L1585" s="1" t="s">
        <v>32</v>
      </c>
      <c r="M1585" s="1" t="s">
        <v>31</v>
      </c>
      <c r="N1585" s="8">
        <v>581.76</v>
      </c>
      <c r="O1585" s="1" t="s">
        <v>2</v>
      </c>
      <c r="P1585" s="8">
        <v>581.76</v>
      </c>
      <c r="Q1585" s="8">
        <v>0</v>
      </c>
      <c r="R1585" s="1" t="s">
        <v>43</v>
      </c>
      <c r="S1585" s="7">
        <v>3056.8</v>
      </c>
    </row>
    <row r="1586" spans="1:19" x14ac:dyDescent="0.2">
      <c r="A1586" s="1" t="s">
        <v>663</v>
      </c>
      <c r="B1586" s="1" t="s">
        <v>42</v>
      </c>
      <c r="C1586" s="10">
        <v>45370</v>
      </c>
      <c r="D1586" s="1" t="s">
        <v>561</v>
      </c>
      <c r="E1586" s="1" t="s">
        <v>560</v>
      </c>
      <c r="F1586" s="1" t="s">
        <v>662</v>
      </c>
      <c r="G1586" s="1" t="s">
        <v>12</v>
      </c>
      <c r="H1586" s="1" t="s">
        <v>11</v>
      </c>
      <c r="I1586" s="1" t="s">
        <v>0</v>
      </c>
      <c r="J1586" s="1" t="s">
        <v>9</v>
      </c>
      <c r="K1586" s="1" t="s">
        <v>30</v>
      </c>
      <c r="L1586" s="1" t="s">
        <v>120</v>
      </c>
      <c r="M1586" s="1" t="s">
        <v>119</v>
      </c>
      <c r="N1586" s="8">
        <v>1551.36</v>
      </c>
      <c r="O1586" s="1" t="s">
        <v>2</v>
      </c>
      <c r="P1586" s="8">
        <v>1551.36</v>
      </c>
      <c r="Q1586" s="8">
        <v>0</v>
      </c>
      <c r="R1586" s="1" t="s">
        <v>43</v>
      </c>
      <c r="S1586" s="7">
        <v>3056.8</v>
      </c>
    </row>
    <row r="1587" spans="1:19" x14ac:dyDescent="0.2">
      <c r="A1587" s="1" t="s">
        <v>659</v>
      </c>
      <c r="B1587" s="1" t="s">
        <v>15</v>
      </c>
      <c r="C1587" s="10">
        <v>45370</v>
      </c>
      <c r="D1587" s="1" t="s">
        <v>473</v>
      </c>
      <c r="E1587" s="1" t="s">
        <v>472</v>
      </c>
      <c r="F1587" s="1" t="s">
        <v>654</v>
      </c>
      <c r="G1587" s="1" t="s">
        <v>39</v>
      </c>
      <c r="H1587" s="1" t="s">
        <v>38</v>
      </c>
      <c r="I1587" s="1" t="s">
        <v>50</v>
      </c>
      <c r="J1587" s="1" t="s">
        <v>17</v>
      </c>
      <c r="K1587" s="1" t="s">
        <v>16</v>
      </c>
      <c r="L1587" s="1" t="s">
        <v>661</v>
      </c>
      <c r="M1587" s="1" t="s">
        <v>660</v>
      </c>
      <c r="N1587" s="8">
        <v>1.35</v>
      </c>
      <c r="O1587" s="1" t="s">
        <v>2</v>
      </c>
      <c r="P1587" s="8">
        <v>0</v>
      </c>
      <c r="Q1587" s="8">
        <v>1.35</v>
      </c>
      <c r="R1587" s="1" t="s">
        <v>46</v>
      </c>
      <c r="S1587" s="7">
        <v>0.19</v>
      </c>
    </row>
    <row r="1588" spans="1:19" x14ac:dyDescent="0.2">
      <c r="A1588" s="1" t="s">
        <v>659</v>
      </c>
      <c r="B1588" s="1" t="s">
        <v>15</v>
      </c>
      <c r="C1588" s="10">
        <v>45370</v>
      </c>
      <c r="D1588" s="1" t="s">
        <v>473</v>
      </c>
      <c r="E1588" s="1" t="s">
        <v>472</v>
      </c>
      <c r="F1588" s="1" t="s">
        <v>654</v>
      </c>
      <c r="G1588" s="1" t="s">
        <v>39</v>
      </c>
      <c r="H1588" s="1" t="s">
        <v>38</v>
      </c>
      <c r="I1588" s="1" t="s">
        <v>50</v>
      </c>
      <c r="J1588" s="1" t="s">
        <v>17</v>
      </c>
      <c r="K1588" s="1" t="s">
        <v>16</v>
      </c>
      <c r="L1588" s="1" t="s">
        <v>181</v>
      </c>
      <c r="M1588" s="1" t="s">
        <v>180</v>
      </c>
      <c r="N1588" s="8">
        <v>1.56</v>
      </c>
      <c r="O1588" s="1" t="s">
        <v>2</v>
      </c>
      <c r="P1588" s="8">
        <v>0</v>
      </c>
      <c r="Q1588" s="8">
        <v>1.56</v>
      </c>
      <c r="R1588" s="1" t="s">
        <v>46</v>
      </c>
      <c r="S1588" s="7">
        <v>0.19</v>
      </c>
    </row>
    <row r="1589" spans="1:19" x14ac:dyDescent="0.2">
      <c r="A1589" s="1" t="s">
        <v>659</v>
      </c>
      <c r="B1589" s="1" t="s">
        <v>15</v>
      </c>
      <c r="C1589" s="10">
        <v>45370</v>
      </c>
      <c r="D1589" s="1" t="s">
        <v>473</v>
      </c>
      <c r="E1589" s="1" t="s">
        <v>472</v>
      </c>
      <c r="F1589" s="1" t="s">
        <v>654</v>
      </c>
      <c r="G1589" s="1" t="s">
        <v>39</v>
      </c>
      <c r="H1589" s="1" t="s">
        <v>38</v>
      </c>
      <c r="I1589" s="1" t="s">
        <v>50</v>
      </c>
      <c r="J1589" s="1" t="s">
        <v>17</v>
      </c>
      <c r="K1589" s="1" t="s">
        <v>16</v>
      </c>
      <c r="L1589" s="1" t="s">
        <v>175</v>
      </c>
      <c r="M1589" s="1" t="s">
        <v>174</v>
      </c>
      <c r="N1589" s="8">
        <v>1.56</v>
      </c>
      <c r="O1589" s="1" t="s">
        <v>2</v>
      </c>
      <c r="P1589" s="8">
        <v>0</v>
      </c>
      <c r="Q1589" s="8">
        <v>1.56</v>
      </c>
      <c r="R1589" s="1" t="s">
        <v>46</v>
      </c>
      <c r="S1589" s="7">
        <v>0.19</v>
      </c>
    </row>
    <row r="1590" spans="1:19" x14ac:dyDescent="0.2">
      <c r="A1590" s="1" t="s">
        <v>659</v>
      </c>
      <c r="B1590" s="1" t="s">
        <v>15</v>
      </c>
      <c r="C1590" s="10">
        <v>45370</v>
      </c>
      <c r="D1590" s="1" t="s">
        <v>473</v>
      </c>
      <c r="E1590" s="1" t="s">
        <v>472</v>
      </c>
      <c r="F1590" s="1" t="s">
        <v>654</v>
      </c>
      <c r="G1590" s="1" t="s">
        <v>39</v>
      </c>
      <c r="H1590" s="1" t="s">
        <v>38</v>
      </c>
      <c r="I1590" s="1" t="s">
        <v>50</v>
      </c>
      <c r="J1590" s="1" t="s">
        <v>17</v>
      </c>
      <c r="K1590" s="1" t="s">
        <v>16</v>
      </c>
      <c r="L1590" s="1" t="s">
        <v>169</v>
      </c>
      <c r="M1590" s="1" t="s">
        <v>168</v>
      </c>
      <c r="N1590" s="8">
        <v>1.56</v>
      </c>
      <c r="O1590" s="1" t="s">
        <v>2</v>
      </c>
      <c r="P1590" s="8">
        <v>0</v>
      </c>
      <c r="Q1590" s="8">
        <v>1.56</v>
      </c>
      <c r="R1590" s="1" t="s">
        <v>46</v>
      </c>
      <c r="S1590" s="7">
        <v>0.19</v>
      </c>
    </row>
    <row r="1591" spans="1:19" x14ac:dyDescent="0.2">
      <c r="A1591" s="1" t="s">
        <v>659</v>
      </c>
      <c r="B1591" s="1" t="s">
        <v>15</v>
      </c>
      <c r="C1591" s="10">
        <v>45370</v>
      </c>
      <c r="D1591" s="1" t="s">
        <v>473</v>
      </c>
      <c r="E1591" s="1" t="s">
        <v>472</v>
      </c>
      <c r="F1591" s="1" t="s">
        <v>654</v>
      </c>
      <c r="G1591" s="1" t="s">
        <v>39</v>
      </c>
      <c r="H1591" s="1" t="s">
        <v>38</v>
      </c>
      <c r="I1591" s="1" t="s">
        <v>50</v>
      </c>
      <c r="J1591" s="1" t="s">
        <v>17</v>
      </c>
      <c r="K1591" s="1" t="s">
        <v>16</v>
      </c>
      <c r="L1591" s="1" t="s">
        <v>173</v>
      </c>
      <c r="M1591" s="1" t="s">
        <v>172</v>
      </c>
      <c r="N1591" s="8">
        <v>1.56</v>
      </c>
      <c r="O1591" s="1" t="s">
        <v>2</v>
      </c>
      <c r="P1591" s="8">
        <v>0</v>
      </c>
      <c r="Q1591" s="8">
        <v>1.56</v>
      </c>
      <c r="R1591" s="1" t="s">
        <v>46</v>
      </c>
      <c r="S1591" s="7">
        <v>0.19</v>
      </c>
    </row>
    <row r="1592" spans="1:19" x14ac:dyDescent="0.2">
      <c r="A1592" s="1" t="s">
        <v>659</v>
      </c>
      <c r="B1592" s="1" t="s">
        <v>15</v>
      </c>
      <c r="C1592" s="10">
        <v>45370</v>
      </c>
      <c r="D1592" s="1" t="s">
        <v>473</v>
      </c>
      <c r="E1592" s="1" t="s">
        <v>472</v>
      </c>
      <c r="F1592" s="1" t="s">
        <v>654</v>
      </c>
      <c r="G1592" s="1" t="s">
        <v>39</v>
      </c>
      <c r="H1592" s="1" t="s">
        <v>38</v>
      </c>
      <c r="I1592" s="1" t="s">
        <v>50</v>
      </c>
      <c r="J1592" s="1" t="s">
        <v>17</v>
      </c>
      <c r="K1592" s="1" t="s">
        <v>16</v>
      </c>
      <c r="L1592" s="1" t="s">
        <v>171</v>
      </c>
      <c r="M1592" s="1" t="s">
        <v>170</v>
      </c>
      <c r="N1592" s="8">
        <v>1.56</v>
      </c>
      <c r="O1592" s="1" t="s">
        <v>2</v>
      </c>
      <c r="P1592" s="8">
        <v>0</v>
      </c>
      <c r="Q1592" s="8">
        <v>1.56</v>
      </c>
      <c r="R1592" s="1" t="s">
        <v>46</v>
      </c>
      <c r="S1592" s="7">
        <v>0.19</v>
      </c>
    </row>
    <row r="1593" spans="1:19" x14ac:dyDescent="0.2">
      <c r="A1593" s="1" t="s">
        <v>659</v>
      </c>
      <c r="B1593" s="1" t="s">
        <v>15</v>
      </c>
      <c r="C1593" s="10">
        <v>45370</v>
      </c>
      <c r="D1593" s="1" t="s">
        <v>473</v>
      </c>
      <c r="E1593" s="1" t="s">
        <v>472</v>
      </c>
      <c r="F1593" s="1" t="s">
        <v>654</v>
      </c>
      <c r="G1593" s="1" t="s">
        <v>39</v>
      </c>
      <c r="H1593" s="1" t="s">
        <v>38</v>
      </c>
      <c r="I1593" s="1" t="s">
        <v>50</v>
      </c>
      <c r="J1593" s="1" t="s">
        <v>17</v>
      </c>
      <c r="K1593" s="1" t="s">
        <v>16</v>
      </c>
      <c r="L1593" s="1" t="s">
        <v>183</v>
      </c>
      <c r="M1593" s="1" t="s">
        <v>182</v>
      </c>
      <c r="N1593" s="8">
        <v>1.56</v>
      </c>
      <c r="O1593" s="1" t="s">
        <v>2</v>
      </c>
      <c r="P1593" s="8">
        <v>0</v>
      </c>
      <c r="Q1593" s="8">
        <v>1.56</v>
      </c>
      <c r="R1593" s="1" t="s">
        <v>46</v>
      </c>
      <c r="S1593" s="7">
        <v>0.19</v>
      </c>
    </row>
    <row r="1594" spans="1:19" x14ac:dyDescent="0.2">
      <c r="A1594" s="1" t="s">
        <v>659</v>
      </c>
      <c r="B1594" s="1" t="s">
        <v>15</v>
      </c>
      <c r="C1594" s="10">
        <v>45370</v>
      </c>
      <c r="D1594" s="1" t="s">
        <v>473</v>
      </c>
      <c r="E1594" s="1" t="s">
        <v>472</v>
      </c>
      <c r="F1594" s="1" t="s">
        <v>654</v>
      </c>
      <c r="G1594" s="1" t="s">
        <v>39</v>
      </c>
      <c r="H1594" s="1" t="s">
        <v>38</v>
      </c>
      <c r="I1594" s="1" t="s">
        <v>50</v>
      </c>
      <c r="J1594" s="1" t="s">
        <v>17</v>
      </c>
      <c r="K1594" s="1" t="s">
        <v>16</v>
      </c>
      <c r="L1594" s="1" t="s">
        <v>179</v>
      </c>
      <c r="M1594" s="1" t="s">
        <v>178</v>
      </c>
      <c r="N1594" s="8">
        <v>1.56</v>
      </c>
      <c r="O1594" s="1" t="s">
        <v>2</v>
      </c>
      <c r="P1594" s="8">
        <v>0</v>
      </c>
      <c r="Q1594" s="8">
        <v>1.56</v>
      </c>
      <c r="R1594" s="1" t="s">
        <v>46</v>
      </c>
      <c r="S1594" s="7">
        <v>0.19</v>
      </c>
    </row>
    <row r="1595" spans="1:19" x14ac:dyDescent="0.2">
      <c r="A1595" s="1" t="s">
        <v>659</v>
      </c>
      <c r="B1595" s="1" t="s">
        <v>15</v>
      </c>
      <c r="C1595" s="10">
        <v>45370</v>
      </c>
      <c r="D1595" s="1" t="s">
        <v>473</v>
      </c>
      <c r="E1595" s="1" t="s">
        <v>472</v>
      </c>
      <c r="F1595" s="1" t="s">
        <v>654</v>
      </c>
      <c r="G1595" s="1" t="s">
        <v>39</v>
      </c>
      <c r="H1595" s="1" t="s">
        <v>38</v>
      </c>
      <c r="I1595" s="1" t="s">
        <v>50</v>
      </c>
      <c r="J1595" s="1" t="s">
        <v>17</v>
      </c>
      <c r="K1595" s="1" t="s">
        <v>16</v>
      </c>
      <c r="L1595" s="1" t="s">
        <v>177</v>
      </c>
      <c r="M1595" s="1" t="s">
        <v>176</v>
      </c>
      <c r="N1595" s="8">
        <v>1.56</v>
      </c>
      <c r="O1595" s="1" t="s">
        <v>2</v>
      </c>
      <c r="P1595" s="8">
        <v>0</v>
      </c>
      <c r="Q1595" s="8">
        <v>1.56</v>
      </c>
      <c r="R1595" s="1" t="s">
        <v>46</v>
      </c>
      <c r="S1595" s="7">
        <v>0.19</v>
      </c>
    </row>
    <row r="1596" spans="1:19" x14ac:dyDescent="0.2">
      <c r="A1596" s="1" t="s">
        <v>659</v>
      </c>
      <c r="B1596" s="1" t="s">
        <v>15</v>
      </c>
      <c r="C1596" s="10">
        <v>45370</v>
      </c>
      <c r="D1596" s="1" t="s">
        <v>473</v>
      </c>
      <c r="E1596" s="1" t="s">
        <v>472</v>
      </c>
      <c r="F1596" s="1" t="s">
        <v>654</v>
      </c>
      <c r="G1596" s="1" t="s">
        <v>39</v>
      </c>
      <c r="H1596" s="1" t="s">
        <v>38</v>
      </c>
      <c r="I1596" s="1" t="s">
        <v>50</v>
      </c>
      <c r="J1596" s="1" t="s">
        <v>17</v>
      </c>
      <c r="K1596" s="1" t="s">
        <v>16</v>
      </c>
      <c r="L1596" s="1" t="s">
        <v>166</v>
      </c>
      <c r="M1596" s="1" t="s">
        <v>165</v>
      </c>
      <c r="N1596" s="8">
        <v>1.56</v>
      </c>
      <c r="O1596" s="1" t="s">
        <v>2</v>
      </c>
      <c r="P1596" s="8">
        <v>0</v>
      </c>
      <c r="Q1596" s="8">
        <v>1.56</v>
      </c>
      <c r="R1596" s="1" t="s">
        <v>46</v>
      </c>
      <c r="S1596" s="7">
        <v>0.21</v>
      </c>
    </row>
    <row r="1597" spans="1:19" x14ac:dyDescent="0.2">
      <c r="A1597" s="1" t="s">
        <v>658</v>
      </c>
      <c r="B1597" s="1" t="s">
        <v>15</v>
      </c>
      <c r="C1597" s="10">
        <v>45370</v>
      </c>
      <c r="D1597" s="1" t="s">
        <v>53</v>
      </c>
      <c r="E1597" s="1" t="s">
        <v>52</v>
      </c>
      <c r="F1597" s="1" t="s">
        <v>654</v>
      </c>
      <c r="G1597" s="1" t="s">
        <v>39</v>
      </c>
      <c r="H1597" s="1" t="s">
        <v>38</v>
      </c>
      <c r="I1597" s="1" t="s">
        <v>50</v>
      </c>
      <c r="J1597" s="1" t="s">
        <v>17</v>
      </c>
      <c r="K1597" s="1" t="s">
        <v>16</v>
      </c>
      <c r="L1597" s="1" t="s">
        <v>166</v>
      </c>
      <c r="M1597" s="1" t="s">
        <v>165</v>
      </c>
      <c r="N1597" s="8">
        <v>1.56</v>
      </c>
      <c r="O1597" s="1" t="s">
        <v>2</v>
      </c>
      <c r="P1597" s="8">
        <v>0</v>
      </c>
      <c r="Q1597" s="8">
        <v>1.56</v>
      </c>
      <c r="R1597" s="1" t="s">
        <v>46</v>
      </c>
      <c r="S1597" s="7">
        <v>0.21</v>
      </c>
    </row>
    <row r="1598" spans="1:19" x14ac:dyDescent="0.2">
      <c r="A1598" s="1" t="s">
        <v>658</v>
      </c>
      <c r="B1598" s="1" t="s">
        <v>15</v>
      </c>
      <c r="C1598" s="10">
        <v>45370</v>
      </c>
      <c r="D1598" s="1" t="s">
        <v>53</v>
      </c>
      <c r="E1598" s="1" t="s">
        <v>52</v>
      </c>
      <c r="F1598" s="1" t="s">
        <v>654</v>
      </c>
      <c r="G1598" s="1" t="s">
        <v>39</v>
      </c>
      <c r="H1598" s="1" t="s">
        <v>38</v>
      </c>
      <c r="I1598" s="1" t="s">
        <v>50</v>
      </c>
      <c r="J1598" s="1" t="s">
        <v>17</v>
      </c>
      <c r="K1598" s="1" t="s">
        <v>16</v>
      </c>
      <c r="L1598" s="1" t="s">
        <v>177</v>
      </c>
      <c r="M1598" s="1" t="s">
        <v>176</v>
      </c>
      <c r="N1598" s="8">
        <v>1.56</v>
      </c>
      <c r="O1598" s="1" t="s">
        <v>2</v>
      </c>
      <c r="P1598" s="8">
        <v>0</v>
      </c>
      <c r="Q1598" s="8">
        <v>1.56</v>
      </c>
      <c r="R1598" s="1" t="s">
        <v>46</v>
      </c>
      <c r="S1598" s="7">
        <v>0.19</v>
      </c>
    </row>
    <row r="1599" spans="1:19" x14ac:dyDescent="0.2">
      <c r="A1599" s="1" t="s">
        <v>658</v>
      </c>
      <c r="B1599" s="1" t="s">
        <v>15</v>
      </c>
      <c r="C1599" s="10">
        <v>45370</v>
      </c>
      <c r="D1599" s="1" t="s">
        <v>53</v>
      </c>
      <c r="E1599" s="1" t="s">
        <v>52</v>
      </c>
      <c r="F1599" s="1" t="s">
        <v>654</v>
      </c>
      <c r="G1599" s="1" t="s">
        <v>39</v>
      </c>
      <c r="H1599" s="1" t="s">
        <v>38</v>
      </c>
      <c r="I1599" s="1" t="s">
        <v>50</v>
      </c>
      <c r="J1599" s="1" t="s">
        <v>17</v>
      </c>
      <c r="K1599" s="1" t="s">
        <v>16</v>
      </c>
      <c r="L1599" s="1" t="s">
        <v>179</v>
      </c>
      <c r="M1599" s="1" t="s">
        <v>178</v>
      </c>
      <c r="N1599" s="8">
        <v>1.56</v>
      </c>
      <c r="O1599" s="1" t="s">
        <v>2</v>
      </c>
      <c r="P1599" s="8">
        <v>0</v>
      </c>
      <c r="Q1599" s="8">
        <v>1.56</v>
      </c>
      <c r="R1599" s="1" t="s">
        <v>46</v>
      </c>
      <c r="S1599" s="7">
        <v>0.19</v>
      </c>
    </row>
    <row r="1600" spans="1:19" x14ac:dyDescent="0.2">
      <c r="A1600" s="1" t="s">
        <v>658</v>
      </c>
      <c r="B1600" s="1" t="s">
        <v>15</v>
      </c>
      <c r="C1600" s="10">
        <v>45370</v>
      </c>
      <c r="D1600" s="1" t="s">
        <v>53</v>
      </c>
      <c r="E1600" s="1" t="s">
        <v>52</v>
      </c>
      <c r="F1600" s="1" t="s">
        <v>654</v>
      </c>
      <c r="G1600" s="1" t="s">
        <v>39</v>
      </c>
      <c r="H1600" s="1" t="s">
        <v>38</v>
      </c>
      <c r="I1600" s="1" t="s">
        <v>50</v>
      </c>
      <c r="J1600" s="1" t="s">
        <v>17</v>
      </c>
      <c r="K1600" s="1" t="s">
        <v>16</v>
      </c>
      <c r="L1600" s="1" t="s">
        <v>183</v>
      </c>
      <c r="M1600" s="1" t="s">
        <v>182</v>
      </c>
      <c r="N1600" s="8">
        <v>1.56</v>
      </c>
      <c r="O1600" s="1" t="s">
        <v>2</v>
      </c>
      <c r="P1600" s="8">
        <v>0</v>
      </c>
      <c r="Q1600" s="8">
        <v>1.56</v>
      </c>
      <c r="R1600" s="1" t="s">
        <v>46</v>
      </c>
      <c r="S1600" s="7">
        <v>0.19</v>
      </c>
    </row>
    <row r="1601" spans="1:19" x14ac:dyDescent="0.2">
      <c r="A1601" s="1" t="s">
        <v>658</v>
      </c>
      <c r="B1601" s="1" t="s">
        <v>15</v>
      </c>
      <c r="C1601" s="10">
        <v>45370</v>
      </c>
      <c r="D1601" s="1" t="s">
        <v>53</v>
      </c>
      <c r="E1601" s="1" t="s">
        <v>52</v>
      </c>
      <c r="F1601" s="1" t="s">
        <v>654</v>
      </c>
      <c r="G1601" s="1" t="s">
        <v>39</v>
      </c>
      <c r="H1601" s="1" t="s">
        <v>38</v>
      </c>
      <c r="I1601" s="1" t="s">
        <v>50</v>
      </c>
      <c r="J1601" s="1" t="s">
        <v>17</v>
      </c>
      <c r="K1601" s="1" t="s">
        <v>16</v>
      </c>
      <c r="L1601" s="1" t="s">
        <v>171</v>
      </c>
      <c r="M1601" s="1" t="s">
        <v>170</v>
      </c>
      <c r="N1601" s="8">
        <v>1.56</v>
      </c>
      <c r="O1601" s="1" t="s">
        <v>2</v>
      </c>
      <c r="P1601" s="8">
        <v>0</v>
      </c>
      <c r="Q1601" s="8">
        <v>1.56</v>
      </c>
      <c r="R1601" s="1" t="s">
        <v>46</v>
      </c>
      <c r="S1601" s="7">
        <v>0.19</v>
      </c>
    </row>
    <row r="1602" spans="1:19" x14ac:dyDescent="0.2">
      <c r="A1602" s="1" t="s">
        <v>658</v>
      </c>
      <c r="B1602" s="1" t="s">
        <v>15</v>
      </c>
      <c r="C1602" s="10">
        <v>45370</v>
      </c>
      <c r="D1602" s="1" t="s">
        <v>53</v>
      </c>
      <c r="E1602" s="1" t="s">
        <v>52</v>
      </c>
      <c r="F1602" s="1" t="s">
        <v>654</v>
      </c>
      <c r="G1602" s="1" t="s">
        <v>39</v>
      </c>
      <c r="H1602" s="1" t="s">
        <v>38</v>
      </c>
      <c r="I1602" s="1" t="s">
        <v>50</v>
      </c>
      <c r="J1602" s="1" t="s">
        <v>17</v>
      </c>
      <c r="K1602" s="1" t="s">
        <v>16</v>
      </c>
      <c r="L1602" s="1" t="s">
        <v>173</v>
      </c>
      <c r="M1602" s="1" t="s">
        <v>172</v>
      </c>
      <c r="N1602" s="8">
        <v>1.56</v>
      </c>
      <c r="O1602" s="1" t="s">
        <v>2</v>
      </c>
      <c r="P1602" s="8">
        <v>0</v>
      </c>
      <c r="Q1602" s="8">
        <v>1.56</v>
      </c>
      <c r="R1602" s="1" t="s">
        <v>46</v>
      </c>
      <c r="S1602" s="7">
        <v>0.19</v>
      </c>
    </row>
    <row r="1603" spans="1:19" x14ac:dyDescent="0.2">
      <c r="A1603" s="1" t="s">
        <v>658</v>
      </c>
      <c r="B1603" s="1" t="s">
        <v>15</v>
      </c>
      <c r="C1603" s="10">
        <v>45370</v>
      </c>
      <c r="D1603" s="1" t="s">
        <v>53</v>
      </c>
      <c r="E1603" s="1" t="s">
        <v>52</v>
      </c>
      <c r="F1603" s="1" t="s">
        <v>654</v>
      </c>
      <c r="G1603" s="1" t="s">
        <v>39</v>
      </c>
      <c r="H1603" s="1" t="s">
        <v>38</v>
      </c>
      <c r="I1603" s="1" t="s">
        <v>50</v>
      </c>
      <c r="J1603" s="1" t="s">
        <v>17</v>
      </c>
      <c r="K1603" s="1" t="s">
        <v>16</v>
      </c>
      <c r="L1603" s="1" t="s">
        <v>169</v>
      </c>
      <c r="M1603" s="1" t="s">
        <v>168</v>
      </c>
      <c r="N1603" s="8">
        <v>1.56</v>
      </c>
      <c r="O1603" s="1" t="s">
        <v>2</v>
      </c>
      <c r="P1603" s="8">
        <v>0</v>
      </c>
      <c r="Q1603" s="8">
        <v>1.56</v>
      </c>
      <c r="R1603" s="1" t="s">
        <v>46</v>
      </c>
      <c r="S1603" s="7">
        <v>0.19</v>
      </c>
    </row>
    <row r="1604" spans="1:19" x14ac:dyDescent="0.2">
      <c r="A1604" s="1" t="s">
        <v>658</v>
      </c>
      <c r="B1604" s="1" t="s">
        <v>15</v>
      </c>
      <c r="C1604" s="10">
        <v>45370</v>
      </c>
      <c r="D1604" s="1" t="s">
        <v>53</v>
      </c>
      <c r="E1604" s="1" t="s">
        <v>52</v>
      </c>
      <c r="F1604" s="1" t="s">
        <v>654</v>
      </c>
      <c r="G1604" s="1" t="s">
        <v>39</v>
      </c>
      <c r="H1604" s="1" t="s">
        <v>38</v>
      </c>
      <c r="I1604" s="1" t="s">
        <v>50</v>
      </c>
      <c r="J1604" s="1" t="s">
        <v>17</v>
      </c>
      <c r="K1604" s="1" t="s">
        <v>16</v>
      </c>
      <c r="L1604" s="1" t="s">
        <v>175</v>
      </c>
      <c r="M1604" s="1" t="s">
        <v>174</v>
      </c>
      <c r="N1604" s="8">
        <v>1.56</v>
      </c>
      <c r="O1604" s="1" t="s">
        <v>2</v>
      </c>
      <c r="P1604" s="8">
        <v>0</v>
      </c>
      <c r="Q1604" s="8">
        <v>1.56</v>
      </c>
      <c r="R1604" s="1" t="s">
        <v>46</v>
      </c>
      <c r="S1604" s="7">
        <v>0.19</v>
      </c>
    </row>
    <row r="1605" spans="1:19" x14ac:dyDescent="0.2">
      <c r="A1605" s="1" t="s">
        <v>658</v>
      </c>
      <c r="B1605" s="1" t="s">
        <v>15</v>
      </c>
      <c r="C1605" s="10">
        <v>45370</v>
      </c>
      <c r="D1605" s="1" t="s">
        <v>53</v>
      </c>
      <c r="E1605" s="1" t="s">
        <v>52</v>
      </c>
      <c r="F1605" s="1" t="s">
        <v>654</v>
      </c>
      <c r="G1605" s="1" t="s">
        <v>39</v>
      </c>
      <c r="H1605" s="1" t="s">
        <v>38</v>
      </c>
      <c r="I1605" s="1" t="s">
        <v>50</v>
      </c>
      <c r="J1605" s="1" t="s">
        <v>17</v>
      </c>
      <c r="K1605" s="1" t="s">
        <v>16</v>
      </c>
      <c r="L1605" s="1" t="s">
        <v>181</v>
      </c>
      <c r="M1605" s="1" t="s">
        <v>180</v>
      </c>
      <c r="N1605" s="8">
        <v>1.56</v>
      </c>
      <c r="O1605" s="1" t="s">
        <v>2</v>
      </c>
      <c r="P1605" s="8">
        <v>0</v>
      </c>
      <c r="Q1605" s="8">
        <v>1.56</v>
      </c>
      <c r="R1605" s="1" t="s">
        <v>46</v>
      </c>
      <c r="S1605" s="7">
        <v>0.19</v>
      </c>
    </row>
    <row r="1606" spans="1:19" x14ac:dyDescent="0.2">
      <c r="A1606" s="1" t="s">
        <v>657</v>
      </c>
      <c r="B1606" s="1" t="s">
        <v>15</v>
      </c>
      <c r="C1606" s="10">
        <v>45370</v>
      </c>
      <c r="D1606" s="1" t="s">
        <v>656</v>
      </c>
      <c r="E1606" s="1" t="s">
        <v>655</v>
      </c>
      <c r="F1606" s="1" t="s">
        <v>654</v>
      </c>
      <c r="G1606" s="1" t="s">
        <v>39</v>
      </c>
      <c r="H1606" s="1" t="s">
        <v>38</v>
      </c>
      <c r="I1606" s="1" t="s">
        <v>50</v>
      </c>
      <c r="J1606" s="1" t="s">
        <v>17</v>
      </c>
      <c r="K1606" s="1" t="s">
        <v>16</v>
      </c>
      <c r="L1606" s="1" t="s">
        <v>181</v>
      </c>
      <c r="M1606" s="1" t="s">
        <v>180</v>
      </c>
      <c r="N1606" s="8">
        <v>1.56</v>
      </c>
      <c r="O1606" s="1" t="s">
        <v>2</v>
      </c>
      <c r="P1606" s="8">
        <v>0</v>
      </c>
      <c r="Q1606" s="8">
        <v>1.56</v>
      </c>
      <c r="R1606" s="1" t="s">
        <v>46</v>
      </c>
      <c r="S1606" s="7">
        <v>0.19</v>
      </c>
    </row>
    <row r="1607" spans="1:19" x14ac:dyDescent="0.2">
      <c r="A1607" s="1" t="s">
        <v>657</v>
      </c>
      <c r="B1607" s="1" t="s">
        <v>15</v>
      </c>
      <c r="C1607" s="10">
        <v>45370</v>
      </c>
      <c r="D1607" s="1" t="s">
        <v>656</v>
      </c>
      <c r="E1607" s="1" t="s">
        <v>655</v>
      </c>
      <c r="F1607" s="1" t="s">
        <v>654</v>
      </c>
      <c r="G1607" s="1" t="s">
        <v>39</v>
      </c>
      <c r="H1607" s="1" t="s">
        <v>38</v>
      </c>
      <c r="I1607" s="1" t="s">
        <v>50</v>
      </c>
      <c r="J1607" s="1" t="s">
        <v>17</v>
      </c>
      <c r="K1607" s="1" t="s">
        <v>16</v>
      </c>
      <c r="L1607" s="1" t="s">
        <v>175</v>
      </c>
      <c r="M1607" s="1" t="s">
        <v>174</v>
      </c>
      <c r="N1607" s="8">
        <v>1.56</v>
      </c>
      <c r="O1607" s="1" t="s">
        <v>2</v>
      </c>
      <c r="P1607" s="8">
        <v>0</v>
      </c>
      <c r="Q1607" s="8">
        <v>1.56</v>
      </c>
      <c r="R1607" s="1" t="s">
        <v>46</v>
      </c>
      <c r="S1607" s="7">
        <v>0.19</v>
      </c>
    </row>
    <row r="1608" spans="1:19" x14ac:dyDescent="0.2">
      <c r="A1608" s="1" t="s">
        <v>657</v>
      </c>
      <c r="B1608" s="1" t="s">
        <v>15</v>
      </c>
      <c r="C1608" s="10">
        <v>45370</v>
      </c>
      <c r="D1608" s="1" t="s">
        <v>656</v>
      </c>
      <c r="E1608" s="1" t="s">
        <v>655</v>
      </c>
      <c r="F1608" s="1" t="s">
        <v>654</v>
      </c>
      <c r="G1608" s="1" t="s">
        <v>39</v>
      </c>
      <c r="H1608" s="1" t="s">
        <v>38</v>
      </c>
      <c r="I1608" s="1" t="s">
        <v>50</v>
      </c>
      <c r="J1608" s="1" t="s">
        <v>17</v>
      </c>
      <c r="K1608" s="1" t="s">
        <v>16</v>
      </c>
      <c r="L1608" s="1" t="s">
        <v>169</v>
      </c>
      <c r="M1608" s="1" t="s">
        <v>168</v>
      </c>
      <c r="N1608" s="8">
        <v>1.56</v>
      </c>
      <c r="O1608" s="1" t="s">
        <v>2</v>
      </c>
      <c r="P1608" s="8">
        <v>0</v>
      </c>
      <c r="Q1608" s="8">
        <v>1.56</v>
      </c>
      <c r="R1608" s="1" t="s">
        <v>46</v>
      </c>
      <c r="S1608" s="7">
        <v>0.19</v>
      </c>
    </row>
    <row r="1609" spans="1:19" x14ac:dyDescent="0.2">
      <c r="A1609" s="1" t="s">
        <v>657</v>
      </c>
      <c r="B1609" s="1" t="s">
        <v>15</v>
      </c>
      <c r="C1609" s="10">
        <v>45370</v>
      </c>
      <c r="D1609" s="1" t="s">
        <v>656</v>
      </c>
      <c r="E1609" s="1" t="s">
        <v>655</v>
      </c>
      <c r="F1609" s="1" t="s">
        <v>654</v>
      </c>
      <c r="G1609" s="1" t="s">
        <v>39</v>
      </c>
      <c r="H1609" s="1" t="s">
        <v>38</v>
      </c>
      <c r="I1609" s="1" t="s">
        <v>50</v>
      </c>
      <c r="J1609" s="1" t="s">
        <v>17</v>
      </c>
      <c r="K1609" s="1" t="s">
        <v>16</v>
      </c>
      <c r="L1609" s="1" t="s">
        <v>173</v>
      </c>
      <c r="M1609" s="1" t="s">
        <v>172</v>
      </c>
      <c r="N1609" s="8">
        <v>1.56</v>
      </c>
      <c r="O1609" s="1" t="s">
        <v>2</v>
      </c>
      <c r="P1609" s="8">
        <v>0</v>
      </c>
      <c r="Q1609" s="8">
        <v>1.56</v>
      </c>
      <c r="R1609" s="1" t="s">
        <v>46</v>
      </c>
      <c r="S1609" s="7">
        <v>0.19</v>
      </c>
    </row>
    <row r="1610" spans="1:19" x14ac:dyDescent="0.2">
      <c r="A1610" s="1" t="s">
        <v>657</v>
      </c>
      <c r="B1610" s="1" t="s">
        <v>15</v>
      </c>
      <c r="C1610" s="10">
        <v>45370</v>
      </c>
      <c r="D1610" s="1" t="s">
        <v>656</v>
      </c>
      <c r="E1610" s="1" t="s">
        <v>655</v>
      </c>
      <c r="F1610" s="1" t="s">
        <v>654</v>
      </c>
      <c r="G1610" s="1" t="s">
        <v>39</v>
      </c>
      <c r="H1610" s="1" t="s">
        <v>38</v>
      </c>
      <c r="I1610" s="1" t="s">
        <v>50</v>
      </c>
      <c r="J1610" s="1" t="s">
        <v>17</v>
      </c>
      <c r="K1610" s="1" t="s">
        <v>16</v>
      </c>
      <c r="L1610" s="1" t="s">
        <v>171</v>
      </c>
      <c r="M1610" s="1" t="s">
        <v>170</v>
      </c>
      <c r="N1610" s="8">
        <v>1.56</v>
      </c>
      <c r="O1610" s="1" t="s">
        <v>2</v>
      </c>
      <c r="P1610" s="8">
        <v>0</v>
      </c>
      <c r="Q1610" s="8">
        <v>1.56</v>
      </c>
      <c r="R1610" s="1" t="s">
        <v>46</v>
      </c>
      <c r="S1610" s="7">
        <v>0.19</v>
      </c>
    </row>
    <row r="1611" spans="1:19" x14ac:dyDescent="0.2">
      <c r="A1611" s="1" t="s">
        <v>657</v>
      </c>
      <c r="B1611" s="1" t="s">
        <v>15</v>
      </c>
      <c r="C1611" s="10">
        <v>45370</v>
      </c>
      <c r="D1611" s="1" t="s">
        <v>656</v>
      </c>
      <c r="E1611" s="1" t="s">
        <v>655</v>
      </c>
      <c r="F1611" s="1" t="s">
        <v>654</v>
      </c>
      <c r="G1611" s="1" t="s">
        <v>39</v>
      </c>
      <c r="H1611" s="1" t="s">
        <v>38</v>
      </c>
      <c r="I1611" s="1" t="s">
        <v>50</v>
      </c>
      <c r="J1611" s="1" t="s">
        <v>17</v>
      </c>
      <c r="K1611" s="1" t="s">
        <v>16</v>
      </c>
      <c r="L1611" s="1" t="s">
        <v>183</v>
      </c>
      <c r="M1611" s="1" t="s">
        <v>182</v>
      </c>
      <c r="N1611" s="8">
        <v>1.56</v>
      </c>
      <c r="O1611" s="1" t="s">
        <v>2</v>
      </c>
      <c r="P1611" s="8">
        <v>0</v>
      </c>
      <c r="Q1611" s="8">
        <v>1.56</v>
      </c>
      <c r="R1611" s="1" t="s">
        <v>46</v>
      </c>
      <c r="S1611" s="7">
        <v>0.19</v>
      </c>
    </row>
    <row r="1612" spans="1:19" x14ac:dyDescent="0.2">
      <c r="A1612" s="1" t="s">
        <v>657</v>
      </c>
      <c r="B1612" s="1" t="s">
        <v>15</v>
      </c>
      <c r="C1612" s="10">
        <v>45370</v>
      </c>
      <c r="D1612" s="1" t="s">
        <v>656</v>
      </c>
      <c r="E1612" s="1" t="s">
        <v>655</v>
      </c>
      <c r="F1612" s="1" t="s">
        <v>654</v>
      </c>
      <c r="G1612" s="1" t="s">
        <v>39</v>
      </c>
      <c r="H1612" s="1" t="s">
        <v>38</v>
      </c>
      <c r="I1612" s="1" t="s">
        <v>50</v>
      </c>
      <c r="J1612" s="1" t="s">
        <v>17</v>
      </c>
      <c r="K1612" s="1" t="s">
        <v>16</v>
      </c>
      <c r="L1612" s="1" t="s">
        <v>179</v>
      </c>
      <c r="M1612" s="1" t="s">
        <v>178</v>
      </c>
      <c r="N1612" s="8">
        <v>1.56</v>
      </c>
      <c r="O1612" s="1" t="s">
        <v>2</v>
      </c>
      <c r="P1612" s="8">
        <v>0</v>
      </c>
      <c r="Q1612" s="8">
        <v>1.56</v>
      </c>
      <c r="R1612" s="1" t="s">
        <v>46</v>
      </c>
      <c r="S1612" s="7">
        <v>0.19</v>
      </c>
    </row>
    <row r="1613" spans="1:19" x14ac:dyDescent="0.2">
      <c r="A1613" s="1" t="s">
        <v>657</v>
      </c>
      <c r="B1613" s="1" t="s">
        <v>15</v>
      </c>
      <c r="C1613" s="10">
        <v>45370</v>
      </c>
      <c r="D1613" s="1" t="s">
        <v>656</v>
      </c>
      <c r="E1613" s="1" t="s">
        <v>655</v>
      </c>
      <c r="F1613" s="1" t="s">
        <v>654</v>
      </c>
      <c r="G1613" s="1" t="s">
        <v>39</v>
      </c>
      <c r="H1613" s="1" t="s">
        <v>38</v>
      </c>
      <c r="I1613" s="1" t="s">
        <v>50</v>
      </c>
      <c r="J1613" s="1" t="s">
        <v>17</v>
      </c>
      <c r="K1613" s="1" t="s">
        <v>16</v>
      </c>
      <c r="L1613" s="1" t="s">
        <v>177</v>
      </c>
      <c r="M1613" s="1" t="s">
        <v>176</v>
      </c>
      <c r="N1613" s="8">
        <v>1.56</v>
      </c>
      <c r="O1613" s="1" t="s">
        <v>2</v>
      </c>
      <c r="P1613" s="8">
        <v>0</v>
      </c>
      <c r="Q1613" s="8">
        <v>1.56</v>
      </c>
      <c r="R1613" s="1" t="s">
        <v>46</v>
      </c>
      <c r="S1613" s="7">
        <v>0.19</v>
      </c>
    </row>
    <row r="1614" spans="1:19" x14ac:dyDescent="0.2">
      <c r="A1614" s="1" t="s">
        <v>657</v>
      </c>
      <c r="B1614" s="1" t="s">
        <v>15</v>
      </c>
      <c r="C1614" s="10">
        <v>45370</v>
      </c>
      <c r="D1614" s="1" t="s">
        <v>656</v>
      </c>
      <c r="E1614" s="1" t="s">
        <v>655</v>
      </c>
      <c r="F1614" s="1" t="s">
        <v>654</v>
      </c>
      <c r="G1614" s="1" t="s">
        <v>39</v>
      </c>
      <c r="H1614" s="1" t="s">
        <v>38</v>
      </c>
      <c r="I1614" s="1" t="s">
        <v>50</v>
      </c>
      <c r="J1614" s="1" t="s">
        <v>17</v>
      </c>
      <c r="K1614" s="1" t="s">
        <v>16</v>
      </c>
      <c r="L1614" s="1" t="s">
        <v>166</v>
      </c>
      <c r="M1614" s="1" t="s">
        <v>165</v>
      </c>
      <c r="N1614" s="8">
        <v>1.56</v>
      </c>
      <c r="O1614" s="1" t="s">
        <v>2</v>
      </c>
      <c r="P1614" s="8">
        <v>0</v>
      </c>
      <c r="Q1614" s="8">
        <v>1.56</v>
      </c>
      <c r="R1614" s="1" t="s">
        <v>46</v>
      </c>
      <c r="S1614" s="7">
        <v>0.21</v>
      </c>
    </row>
    <row r="1615" spans="1:19" x14ac:dyDescent="0.2">
      <c r="A1615" s="1" t="s">
        <v>653</v>
      </c>
      <c r="B1615" s="1" t="s">
        <v>15</v>
      </c>
      <c r="C1615" s="10">
        <v>45370</v>
      </c>
      <c r="D1615" s="1" t="s">
        <v>652</v>
      </c>
      <c r="E1615" s="1" t="s">
        <v>651</v>
      </c>
      <c r="F1615" s="1" t="s">
        <v>167</v>
      </c>
      <c r="G1615" s="1" t="s">
        <v>12</v>
      </c>
      <c r="H1615" s="1" t="s">
        <v>11</v>
      </c>
      <c r="I1615" s="1" t="s">
        <v>50</v>
      </c>
      <c r="J1615" s="1" t="s">
        <v>17</v>
      </c>
      <c r="K1615" s="1" t="s">
        <v>16</v>
      </c>
      <c r="L1615" s="1" t="s">
        <v>166</v>
      </c>
      <c r="M1615" s="1" t="s">
        <v>165</v>
      </c>
      <c r="N1615" s="8">
        <v>1.56</v>
      </c>
      <c r="O1615" s="1" t="s">
        <v>2</v>
      </c>
      <c r="P1615" s="8">
        <v>0</v>
      </c>
      <c r="Q1615" s="8">
        <v>1.56</v>
      </c>
      <c r="R1615" s="1" t="s">
        <v>46</v>
      </c>
      <c r="S1615" s="7">
        <v>0.21</v>
      </c>
    </row>
    <row r="1616" spans="1:19" x14ac:dyDescent="0.2">
      <c r="A1616" s="1" t="s">
        <v>653</v>
      </c>
      <c r="B1616" s="1" t="s">
        <v>15</v>
      </c>
      <c r="C1616" s="10">
        <v>45370</v>
      </c>
      <c r="D1616" s="1" t="s">
        <v>652</v>
      </c>
      <c r="E1616" s="1" t="s">
        <v>651</v>
      </c>
      <c r="F1616" s="1" t="s">
        <v>167</v>
      </c>
      <c r="G1616" s="1" t="s">
        <v>12</v>
      </c>
      <c r="H1616" s="1" t="s">
        <v>11</v>
      </c>
      <c r="I1616" s="1" t="s">
        <v>50</v>
      </c>
      <c r="J1616" s="1" t="s">
        <v>17</v>
      </c>
      <c r="K1616" s="1" t="s">
        <v>16</v>
      </c>
      <c r="L1616" s="1" t="s">
        <v>177</v>
      </c>
      <c r="M1616" s="1" t="s">
        <v>176</v>
      </c>
      <c r="N1616" s="8">
        <v>1.56</v>
      </c>
      <c r="O1616" s="1" t="s">
        <v>2</v>
      </c>
      <c r="P1616" s="8">
        <v>0</v>
      </c>
      <c r="Q1616" s="8">
        <v>1.56</v>
      </c>
      <c r="R1616" s="1" t="s">
        <v>46</v>
      </c>
      <c r="S1616" s="7">
        <v>0.19</v>
      </c>
    </row>
    <row r="1617" spans="1:19" x14ac:dyDescent="0.2">
      <c r="A1617" s="1" t="s">
        <v>653</v>
      </c>
      <c r="B1617" s="1" t="s">
        <v>15</v>
      </c>
      <c r="C1617" s="10">
        <v>45370</v>
      </c>
      <c r="D1617" s="1" t="s">
        <v>652</v>
      </c>
      <c r="E1617" s="1" t="s">
        <v>651</v>
      </c>
      <c r="F1617" s="1" t="s">
        <v>167</v>
      </c>
      <c r="G1617" s="1" t="s">
        <v>12</v>
      </c>
      <c r="H1617" s="1" t="s">
        <v>11</v>
      </c>
      <c r="I1617" s="1" t="s">
        <v>50</v>
      </c>
      <c r="J1617" s="1" t="s">
        <v>17</v>
      </c>
      <c r="K1617" s="1" t="s">
        <v>16</v>
      </c>
      <c r="L1617" s="1" t="s">
        <v>179</v>
      </c>
      <c r="M1617" s="1" t="s">
        <v>178</v>
      </c>
      <c r="N1617" s="8">
        <v>1.56</v>
      </c>
      <c r="O1617" s="1" t="s">
        <v>2</v>
      </c>
      <c r="P1617" s="8">
        <v>0</v>
      </c>
      <c r="Q1617" s="8">
        <v>1.56</v>
      </c>
      <c r="R1617" s="1" t="s">
        <v>46</v>
      </c>
      <c r="S1617" s="7">
        <v>0.19</v>
      </c>
    </row>
    <row r="1618" spans="1:19" x14ac:dyDescent="0.2">
      <c r="A1618" s="1" t="s">
        <v>653</v>
      </c>
      <c r="B1618" s="1" t="s">
        <v>15</v>
      </c>
      <c r="C1618" s="10">
        <v>45370</v>
      </c>
      <c r="D1618" s="1" t="s">
        <v>652</v>
      </c>
      <c r="E1618" s="1" t="s">
        <v>651</v>
      </c>
      <c r="F1618" s="1" t="s">
        <v>167</v>
      </c>
      <c r="G1618" s="1" t="s">
        <v>12</v>
      </c>
      <c r="H1618" s="1" t="s">
        <v>11</v>
      </c>
      <c r="I1618" s="1" t="s">
        <v>50</v>
      </c>
      <c r="J1618" s="1" t="s">
        <v>17</v>
      </c>
      <c r="K1618" s="1" t="s">
        <v>16</v>
      </c>
      <c r="L1618" s="1" t="s">
        <v>181</v>
      </c>
      <c r="M1618" s="1" t="s">
        <v>180</v>
      </c>
      <c r="N1618" s="8">
        <v>1.56</v>
      </c>
      <c r="O1618" s="1" t="s">
        <v>2</v>
      </c>
      <c r="P1618" s="8">
        <v>0</v>
      </c>
      <c r="Q1618" s="8">
        <v>1.56</v>
      </c>
      <c r="R1618" s="1" t="s">
        <v>46</v>
      </c>
      <c r="S1618" s="7">
        <v>0.19</v>
      </c>
    </row>
    <row r="1619" spans="1:19" x14ac:dyDescent="0.2">
      <c r="A1619" s="1" t="s">
        <v>653</v>
      </c>
      <c r="B1619" s="1" t="s">
        <v>15</v>
      </c>
      <c r="C1619" s="10">
        <v>45370</v>
      </c>
      <c r="D1619" s="1" t="s">
        <v>652</v>
      </c>
      <c r="E1619" s="1" t="s">
        <v>651</v>
      </c>
      <c r="F1619" s="1" t="s">
        <v>167</v>
      </c>
      <c r="G1619" s="1" t="s">
        <v>12</v>
      </c>
      <c r="H1619" s="1" t="s">
        <v>11</v>
      </c>
      <c r="I1619" s="1" t="s">
        <v>50</v>
      </c>
      <c r="J1619" s="1" t="s">
        <v>17</v>
      </c>
      <c r="K1619" s="1" t="s">
        <v>16</v>
      </c>
      <c r="L1619" s="1" t="s">
        <v>175</v>
      </c>
      <c r="M1619" s="1" t="s">
        <v>174</v>
      </c>
      <c r="N1619" s="8">
        <v>1.56</v>
      </c>
      <c r="O1619" s="1" t="s">
        <v>2</v>
      </c>
      <c r="P1619" s="8">
        <v>0</v>
      </c>
      <c r="Q1619" s="8">
        <v>1.56</v>
      </c>
      <c r="R1619" s="1" t="s">
        <v>46</v>
      </c>
      <c r="S1619" s="7">
        <v>0.19</v>
      </c>
    </row>
    <row r="1620" spans="1:19" x14ac:dyDescent="0.2">
      <c r="A1620" s="1" t="s">
        <v>653</v>
      </c>
      <c r="B1620" s="1" t="s">
        <v>15</v>
      </c>
      <c r="C1620" s="10">
        <v>45370</v>
      </c>
      <c r="D1620" s="1" t="s">
        <v>652</v>
      </c>
      <c r="E1620" s="1" t="s">
        <v>651</v>
      </c>
      <c r="F1620" s="1" t="s">
        <v>167</v>
      </c>
      <c r="G1620" s="1" t="s">
        <v>12</v>
      </c>
      <c r="H1620" s="1" t="s">
        <v>11</v>
      </c>
      <c r="I1620" s="1" t="s">
        <v>50</v>
      </c>
      <c r="J1620" s="1" t="s">
        <v>17</v>
      </c>
      <c r="K1620" s="1" t="s">
        <v>16</v>
      </c>
      <c r="L1620" s="1" t="s">
        <v>169</v>
      </c>
      <c r="M1620" s="1" t="s">
        <v>168</v>
      </c>
      <c r="N1620" s="8">
        <v>1.56</v>
      </c>
      <c r="O1620" s="1" t="s">
        <v>2</v>
      </c>
      <c r="P1620" s="8">
        <v>0</v>
      </c>
      <c r="Q1620" s="8">
        <v>1.56</v>
      </c>
      <c r="R1620" s="1" t="s">
        <v>46</v>
      </c>
      <c r="S1620" s="7">
        <v>0.19</v>
      </c>
    </row>
    <row r="1621" spans="1:19" x14ac:dyDescent="0.2">
      <c r="A1621" s="1" t="s">
        <v>653</v>
      </c>
      <c r="B1621" s="1" t="s">
        <v>15</v>
      </c>
      <c r="C1621" s="10">
        <v>45370</v>
      </c>
      <c r="D1621" s="1" t="s">
        <v>652</v>
      </c>
      <c r="E1621" s="1" t="s">
        <v>651</v>
      </c>
      <c r="F1621" s="1" t="s">
        <v>167</v>
      </c>
      <c r="G1621" s="1" t="s">
        <v>12</v>
      </c>
      <c r="H1621" s="1" t="s">
        <v>11</v>
      </c>
      <c r="I1621" s="1" t="s">
        <v>50</v>
      </c>
      <c r="J1621" s="1" t="s">
        <v>17</v>
      </c>
      <c r="K1621" s="1" t="s">
        <v>16</v>
      </c>
      <c r="L1621" s="1" t="s">
        <v>173</v>
      </c>
      <c r="M1621" s="1" t="s">
        <v>172</v>
      </c>
      <c r="N1621" s="8">
        <v>1.56</v>
      </c>
      <c r="O1621" s="1" t="s">
        <v>2</v>
      </c>
      <c r="P1621" s="8">
        <v>0</v>
      </c>
      <c r="Q1621" s="8">
        <v>1.56</v>
      </c>
      <c r="R1621" s="1" t="s">
        <v>46</v>
      </c>
      <c r="S1621" s="7">
        <v>0.19</v>
      </c>
    </row>
    <row r="1622" spans="1:19" x14ac:dyDescent="0.2">
      <c r="A1622" s="1" t="s">
        <v>653</v>
      </c>
      <c r="B1622" s="1" t="s">
        <v>15</v>
      </c>
      <c r="C1622" s="10">
        <v>45370</v>
      </c>
      <c r="D1622" s="1" t="s">
        <v>652</v>
      </c>
      <c r="E1622" s="1" t="s">
        <v>651</v>
      </c>
      <c r="F1622" s="1" t="s">
        <v>167</v>
      </c>
      <c r="G1622" s="1" t="s">
        <v>12</v>
      </c>
      <c r="H1622" s="1" t="s">
        <v>11</v>
      </c>
      <c r="I1622" s="1" t="s">
        <v>50</v>
      </c>
      <c r="J1622" s="1" t="s">
        <v>17</v>
      </c>
      <c r="K1622" s="1" t="s">
        <v>16</v>
      </c>
      <c r="L1622" s="1" t="s">
        <v>171</v>
      </c>
      <c r="M1622" s="1" t="s">
        <v>170</v>
      </c>
      <c r="N1622" s="8">
        <v>1.56</v>
      </c>
      <c r="O1622" s="1" t="s">
        <v>2</v>
      </c>
      <c r="P1622" s="8">
        <v>0</v>
      </c>
      <c r="Q1622" s="8">
        <v>1.56</v>
      </c>
      <c r="R1622" s="1" t="s">
        <v>46</v>
      </c>
      <c r="S1622" s="7">
        <v>0.19</v>
      </c>
    </row>
    <row r="1623" spans="1:19" x14ac:dyDescent="0.2">
      <c r="A1623" s="1" t="s">
        <v>653</v>
      </c>
      <c r="B1623" s="1" t="s">
        <v>15</v>
      </c>
      <c r="C1623" s="10">
        <v>45370</v>
      </c>
      <c r="D1623" s="1" t="s">
        <v>652</v>
      </c>
      <c r="E1623" s="1" t="s">
        <v>651</v>
      </c>
      <c r="F1623" s="1" t="s">
        <v>167</v>
      </c>
      <c r="G1623" s="1" t="s">
        <v>12</v>
      </c>
      <c r="H1623" s="1" t="s">
        <v>11</v>
      </c>
      <c r="I1623" s="1" t="s">
        <v>50</v>
      </c>
      <c r="J1623" s="1" t="s">
        <v>17</v>
      </c>
      <c r="K1623" s="1" t="s">
        <v>16</v>
      </c>
      <c r="L1623" s="1" t="s">
        <v>183</v>
      </c>
      <c r="M1623" s="1" t="s">
        <v>182</v>
      </c>
      <c r="N1623" s="8">
        <v>1.56</v>
      </c>
      <c r="O1623" s="1" t="s">
        <v>2</v>
      </c>
      <c r="P1623" s="8">
        <v>0</v>
      </c>
      <c r="Q1623" s="8">
        <v>1.56</v>
      </c>
      <c r="R1623" s="1" t="s">
        <v>46</v>
      </c>
      <c r="S1623" s="7">
        <v>0.19</v>
      </c>
    </row>
    <row r="1624" spans="1:19" x14ac:dyDescent="0.2">
      <c r="A1624" s="1" t="s">
        <v>650</v>
      </c>
      <c r="B1624" s="1" t="s">
        <v>15</v>
      </c>
      <c r="C1624" s="10">
        <v>45370</v>
      </c>
      <c r="D1624" s="1" t="s">
        <v>649</v>
      </c>
      <c r="E1624" s="1" t="s">
        <v>648</v>
      </c>
      <c r="F1624" s="1" t="s">
        <v>167</v>
      </c>
      <c r="G1624" s="1" t="s">
        <v>12</v>
      </c>
      <c r="H1624" s="1" t="s">
        <v>11</v>
      </c>
      <c r="I1624" s="1" t="s">
        <v>188</v>
      </c>
      <c r="J1624" s="1" t="s">
        <v>17</v>
      </c>
      <c r="K1624" s="1" t="s">
        <v>16</v>
      </c>
      <c r="L1624" s="1" t="s">
        <v>169</v>
      </c>
      <c r="M1624" s="1" t="s">
        <v>168</v>
      </c>
      <c r="N1624" s="8">
        <v>1.56</v>
      </c>
      <c r="O1624" s="1" t="s">
        <v>2</v>
      </c>
      <c r="P1624" s="8">
        <v>0</v>
      </c>
      <c r="Q1624" s="8">
        <v>1.56</v>
      </c>
      <c r="R1624" s="1" t="s">
        <v>46</v>
      </c>
      <c r="S1624" s="7">
        <v>0.19</v>
      </c>
    </row>
    <row r="1625" spans="1:19" x14ac:dyDescent="0.2">
      <c r="A1625" s="1" t="s">
        <v>650</v>
      </c>
      <c r="B1625" s="1" t="s">
        <v>15</v>
      </c>
      <c r="C1625" s="10">
        <v>45370</v>
      </c>
      <c r="D1625" s="1" t="s">
        <v>649</v>
      </c>
      <c r="E1625" s="1" t="s">
        <v>648</v>
      </c>
      <c r="F1625" s="1" t="s">
        <v>167</v>
      </c>
      <c r="G1625" s="1" t="s">
        <v>12</v>
      </c>
      <c r="H1625" s="1" t="s">
        <v>11</v>
      </c>
      <c r="I1625" s="1" t="s">
        <v>188</v>
      </c>
      <c r="J1625" s="1" t="s">
        <v>17</v>
      </c>
      <c r="K1625" s="1" t="s">
        <v>16</v>
      </c>
      <c r="L1625" s="1" t="s">
        <v>173</v>
      </c>
      <c r="M1625" s="1" t="s">
        <v>172</v>
      </c>
      <c r="N1625" s="8">
        <v>1.56</v>
      </c>
      <c r="O1625" s="1" t="s">
        <v>2</v>
      </c>
      <c r="P1625" s="8">
        <v>0</v>
      </c>
      <c r="Q1625" s="8">
        <v>1.56</v>
      </c>
      <c r="R1625" s="1" t="s">
        <v>46</v>
      </c>
      <c r="S1625" s="7">
        <v>0.19</v>
      </c>
    </row>
    <row r="1626" spans="1:19" x14ac:dyDescent="0.2">
      <c r="A1626" s="1" t="s">
        <v>650</v>
      </c>
      <c r="B1626" s="1" t="s">
        <v>15</v>
      </c>
      <c r="C1626" s="10">
        <v>45370</v>
      </c>
      <c r="D1626" s="1" t="s">
        <v>649</v>
      </c>
      <c r="E1626" s="1" t="s">
        <v>648</v>
      </c>
      <c r="F1626" s="1" t="s">
        <v>167</v>
      </c>
      <c r="G1626" s="1" t="s">
        <v>12</v>
      </c>
      <c r="H1626" s="1" t="s">
        <v>11</v>
      </c>
      <c r="I1626" s="1" t="s">
        <v>188</v>
      </c>
      <c r="J1626" s="1" t="s">
        <v>17</v>
      </c>
      <c r="K1626" s="1" t="s">
        <v>16</v>
      </c>
      <c r="L1626" s="1" t="s">
        <v>171</v>
      </c>
      <c r="M1626" s="1" t="s">
        <v>170</v>
      </c>
      <c r="N1626" s="8">
        <v>1.56</v>
      </c>
      <c r="O1626" s="1" t="s">
        <v>2</v>
      </c>
      <c r="P1626" s="8">
        <v>0</v>
      </c>
      <c r="Q1626" s="8">
        <v>1.56</v>
      </c>
      <c r="R1626" s="1" t="s">
        <v>46</v>
      </c>
      <c r="S1626" s="7">
        <v>0.19</v>
      </c>
    </row>
    <row r="1627" spans="1:19" x14ac:dyDescent="0.2">
      <c r="A1627" s="1" t="s">
        <v>650</v>
      </c>
      <c r="B1627" s="1" t="s">
        <v>15</v>
      </c>
      <c r="C1627" s="10">
        <v>45370</v>
      </c>
      <c r="D1627" s="1" t="s">
        <v>649</v>
      </c>
      <c r="E1627" s="1" t="s">
        <v>648</v>
      </c>
      <c r="F1627" s="1" t="s">
        <v>167</v>
      </c>
      <c r="G1627" s="1" t="s">
        <v>12</v>
      </c>
      <c r="H1627" s="1" t="s">
        <v>11</v>
      </c>
      <c r="I1627" s="1" t="s">
        <v>188</v>
      </c>
      <c r="J1627" s="1" t="s">
        <v>17</v>
      </c>
      <c r="K1627" s="1" t="s">
        <v>16</v>
      </c>
      <c r="L1627" s="1" t="s">
        <v>183</v>
      </c>
      <c r="M1627" s="1" t="s">
        <v>182</v>
      </c>
      <c r="N1627" s="8">
        <v>1.56</v>
      </c>
      <c r="O1627" s="1" t="s">
        <v>2</v>
      </c>
      <c r="P1627" s="8">
        <v>0</v>
      </c>
      <c r="Q1627" s="8">
        <v>1.56</v>
      </c>
      <c r="R1627" s="1" t="s">
        <v>46</v>
      </c>
      <c r="S1627" s="7">
        <v>0.19</v>
      </c>
    </row>
    <row r="1628" spans="1:19" x14ac:dyDescent="0.2">
      <c r="A1628" s="1" t="s">
        <v>650</v>
      </c>
      <c r="B1628" s="1" t="s">
        <v>15</v>
      </c>
      <c r="C1628" s="10">
        <v>45370</v>
      </c>
      <c r="D1628" s="1" t="s">
        <v>649</v>
      </c>
      <c r="E1628" s="1" t="s">
        <v>648</v>
      </c>
      <c r="F1628" s="1" t="s">
        <v>167</v>
      </c>
      <c r="G1628" s="1" t="s">
        <v>12</v>
      </c>
      <c r="H1628" s="1" t="s">
        <v>11</v>
      </c>
      <c r="I1628" s="1" t="s">
        <v>188</v>
      </c>
      <c r="J1628" s="1" t="s">
        <v>17</v>
      </c>
      <c r="K1628" s="1" t="s">
        <v>16</v>
      </c>
      <c r="L1628" s="1" t="s">
        <v>179</v>
      </c>
      <c r="M1628" s="1" t="s">
        <v>178</v>
      </c>
      <c r="N1628" s="8">
        <v>1.56</v>
      </c>
      <c r="O1628" s="1" t="s">
        <v>2</v>
      </c>
      <c r="P1628" s="8">
        <v>0</v>
      </c>
      <c r="Q1628" s="8">
        <v>1.56</v>
      </c>
      <c r="R1628" s="1" t="s">
        <v>46</v>
      </c>
      <c r="S1628" s="7">
        <v>0.19</v>
      </c>
    </row>
    <row r="1629" spans="1:19" x14ac:dyDescent="0.2">
      <c r="A1629" s="1" t="s">
        <v>650</v>
      </c>
      <c r="B1629" s="1" t="s">
        <v>15</v>
      </c>
      <c r="C1629" s="10">
        <v>45370</v>
      </c>
      <c r="D1629" s="1" t="s">
        <v>649</v>
      </c>
      <c r="E1629" s="1" t="s">
        <v>648</v>
      </c>
      <c r="F1629" s="1" t="s">
        <v>167</v>
      </c>
      <c r="G1629" s="1" t="s">
        <v>12</v>
      </c>
      <c r="H1629" s="1" t="s">
        <v>11</v>
      </c>
      <c r="I1629" s="1" t="s">
        <v>188</v>
      </c>
      <c r="J1629" s="1" t="s">
        <v>17</v>
      </c>
      <c r="K1629" s="1" t="s">
        <v>16</v>
      </c>
      <c r="L1629" s="1" t="s">
        <v>177</v>
      </c>
      <c r="M1629" s="1" t="s">
        <v>176</v>
      </c>
      <c r="N1629" s="8">
        <v>1.56</v>
      </c>
      <c r="O1629" s="1" t="s">
        <v>2</v>
      </c>
      <c r="P1629" s="8">
        <v>0</v>
      </c>
      <c r="Q1629" s="8">
        <v>1.56</v>
      </c>
      <c r="R1629" s="1" t="s">
        <v>46</v>
      </c>
      <c r="S1629" s="7">
        <v>0.19</v>
      </c>
    </row>
    <row r="1630" spans="1:19" x14ac:dyDescent="0.2">
      <c r="A1630" s="1" t="s">
        <v>650</v>
      </c>
      <c r="B1630" s="1" t="s">
        <v>15</v>
      </c>
      <c r="C1630" s="10">
        <v>45370</v>
      </c>
      <c r="D1630" s="1" t="s">
        <v>649</v>
      </c>
      <c r="E1630" s="1" t="s">
        <v>648</v>
      </c>
      <c r="F1630" s="1" t="s">
        <v>167</v>
      </c>
      <c r="G1630" s="1" t="s">
        <v>12</v>
      </c>
      <c r="H1630" s="1" t="s">
        <v>11</v>
      </c>
      <c r="I1630" s="1" t="s">
        <v>188</v>
      </c>
      <c r="J1630" s="1" t="s">
        <v>17</v>
      </c>
      <c r="K1630" s="1" t="s">
        <v>16</v>
      </c>
      <c r="L1630" s="1" t="s">
        <v>166</v>
      </c>
      <c r="M1630" s="1" t="s">
        <v>165</v>
      </c>
      <c r="N1630" s="8">
        <v>1.56</v>
      </c>
      <c r="O1630" s="1" t="s">
        <v>2</v>
      </c>
      <c r="P1630" s="8">
        <v>0</v>
      </c>
      <c r="Q1630" s="8">
        <v>1.56</v>
      </c>
      <c r="R1630" s="1" t="s">
        <v>46</v>
      </c>
      <c r="S1630" s="7">
        <v>0.21</v>
      </c>
    </row>
    <row r="1631" spans="1:19" x14ac:dyDescent="0.2">
      <c r="A1631" s="1" t="s">
        <v>650</v>
      </c>
      <c r="B1631" s="1" t="s">
        <v>15</v>
      </c>
      <c r="C1631" s="10">
        <v>45370</v>
      </c>
      <c r="D1631" s="1" t="s">
        <v>649</v>
      </c>
      <c r="E1631" s="1" t="s">
        <v>648</v>
      </c>
      <c r="F1631" s="1" t="s">
        <v>167</v>
      </c>
      <c r="G1631" s="1" t="s">
        <v>12</v>
      </c>
      <c r="H1631" s="1" t="s">
        <v>11</v>
      </c>
      <c r="I1631" s="1" t="s">
        <v>188</v>
      </c>
      <c r="J1631" s="1" t="s">
        <v>17</v>
      </c>
      <c r="K1631" s="1" t="s">
        <v>16</v>
      </c>
      <c r="L1631" s="1" t="s">
        <v>175</v>
      </c>
      <c r="M1631" s="1" t="s">
        <v>174</v>
      </c>
      <c r="N1631" s="8">
        <v>1.56</v>
      </c>
      <c r="O1631" s="1" t="s">
        <v>2</v>
      </c>
      <c r="P1631" s="8">
        <v>0</v>
      </c>
      <c r="Q1631" s="8">
        <v>1.56</v>
      </c>
      <c r="R1631" s="1" t="s">
        <v>46</v>
      </c>
      <c r="S1631" s="7">
        <v>0.19</v>
      </c>
    </row>
    <row r="1632" spans="1:19" x14ac:dyDescent="0.2">
      <c r="A1632" s="1" t="s">
        <v>650</v>
      </c>
      <c r="B1632" s="1" t="s">
        <v>15</v>
      </c>
      <c r="C1632" s="10">
        <v>45370</v>
      </c>
      <c r="D1632" s="1" t="s">
        <v>649</v>
      </c>
      <c r="E1632" s="1" t="s">
        <v>648</v>
      </c>
      <c r="F1632" s="1" t="s">
        <v>167</v>
      </c>
      <c r="G1632" s="1" t="s">
        <v>12</v>
      </c>
      <c r="H1632" s="1" t="s">
        <v>11</v>
      </c>
      <c r="I1632" s="1" t="s">
        <v>188</v>
      </c>
      <c r="J1632" s="1" t="s">
        <v>17</v>
      </c>
      <c r="K1632" s="1" t="s">
        <v>16</v>
      </c>
      <c r="L1632" s="1" t="s">
        <v>181</v>
      </c>
      <c r="M1632" s="1" t="s">
        <v>180</v>
      </c>
      <c r="N1632" s="8">
        <v>1.56</v>
      </c>
      <c r="O1632" s="1" t="s">
        <v>2</v>
      </c>
      <c r="P1632" s="8">
        <v>0</v>
      </c>
      <c r="Q1632" s="8">
        <v>1.56</v>
      </c>
      <c r="R1632" s="1" t="s">
        <v>46</v>
      </c>
      <c r="S1632" s="7">
        <v>0.19</v>
      </c>
    </row>
    <row r="1633" spans="1:19" x14ac:dyDescent="0.2">
      <c r="A1633" s="1" t="s">
        <v>647</v>
      </c>
      <c r="B1633" s="1" t="s">
        <v>15</v>
      </c>
      <c r="C1633" s="10">
        <v>45370</v>
      </c>
      <c r="D1633" s="1" t="s">
        <v>646</v>
      </c>
      <c r="E1633" s="1" t="s">
        <v>645</v>
      </c>
      <c r="F1633" s="1" t="s">
        <v>167</v>
      </c>
      <c r="G1633" s="1" t="s">
        <v>12</v>
      </c>
      <c r="H1633" s="1" t="s">
        <v>11</v>
      </c>
      <c r="I1633" s="1" t="s">
        <v>50</v>
      </c>
      <c r="J1633" s="1" t="s">
        <v>17</v>
      </c>
      <c r="K1633" s="1" t="s">
        <v>16</v>
      </c>
      <c r="L1633" s="1" t="s">
        <v>181</v>
      </c>
      <c r="M1633" s="1" t="s">
        <v>180</v>
      </c>
      <c r="N1633" s="8">
        <v>1.56</v>
      </c>
      <c r="O1633" s="1" t="s">
        <v>2</v>
      </c>
      <c r="P1633" s="8">
        <v>0</v>
      </c>
      <c r="Q1633" s="8">
        <v>1.56</v>
      </c>
      <c r="R1633" s="1" t="s">
        <v>46</v>
      </c>
      <c r="S1633" s="7">
        <v>0.19</v>
      </c>
    </row>
    <row r="1634" spans="1:19" x14ac:dyDescent="0.2">
      <c r="A1634" s="1" t="s">
        <v>647</v>
      </c>
      <c r="B1634" s="1" t="s">
        <v>15</v>
      </c>
      <c r="C1634" s="10">
        <v>45370</v>
      </c>
      <c r="D1634" s="1" t="s">
        <v>646</v>
      </c>
      <c r="E1634" s="1" t="s">
        <v>645</v>
      </c>
      <c r="F1634" s="1" t="s">
        <v>167</v>
      </c>
      <c r="G1634" s="1" t="s">
        <v>12</v>
      </c>
      <c r="H1634" s="1" t="s">
        <v>11</v>
      </c>
      <c r="I1634" s="1" t="s">
        <v>50</v>
      </c>
      <c r="J1634" s="1" t="s">
        <v>17</v>
      </c>
      <c r="K1634" s="1" t="s">
        <v>16</v>
      </c>
      <c r="L1634" s="1" t="s">
        <v>175</v>
      </c>
      <c r="M1634" s="1" t="s">
        <v>174</v>
      </c>
      <c r="N1634" s="8">
        <v>1.56</v>
      </c>
      <c r="O1634" s="1" t="s">
        <v>2</v>
      </c>
      <c r="P1634" s="8">
        <v>0</v>
      </c>
      <c r="Q1634" s="8">
        <v>1.56</v>
      </c>
      <c r="R1634" s="1" t="s">
        <v>46</v>
      </c>
      <c r="S1634" s="7">
        <v>0.19</v>
      </c>
    </row>
    <row r="1635" spans="1:19" x14ac:dyDescent="0.2">
      <c r="A1635" s="1" t="s">
        <v>647</v>
      </c>
      <c r="B1635" s="1" t="s">
        <v>15</v>
      </c>
      <c r="C1635" s="10">
        <v>45370</v>
      </c>
      <c r="D1635" s="1" t="s">
        <v>646</v>
      </c>
      <c r="E1635" s="1" t="s">
        <v>645</v>
      </c>
      <c r="F1635" s="1" t="s">
        <v>167</v>
      </c>
      <c r="G1635" s="1" t="s">
        <v>12</v>
      </c>
      <c r="H1635" s="1" t="s">
        <v>11</v>
      </c>
      <c r="I1635" s="1" t="s">
        <v>50</v>
      </c>
      <c r="J1635" s="1" t="s">
        <v>17</v>
      </c>
      <c r="K1635" s="1" t="s">
        <v>16</v>
      </c>
      <c r="L1635" s="1" t="s">
        <v>169</v>
      </c>
      <c r="M1635" s="1" t="s">
        <v>168</v>
      </c>
      <c r="N1635" s="8">
        <v>1.56</v>
      </c>
      <c r="O1635" s="1" t="s">
        <v>2</v>
      </c>
      <c r="P1635" s="8">
        <v>0</v>
      </c>
      <c r="Q1635" s="8">
        <v>1.56</v>
      </c>
      <c r="R1635" s="1" t="s">
        <v>46</v>
      </c>
      <c r="S1635" s="7">
        <v>0.19</v>
      </c>
    </row>
    <row r="1636" spans="1:19" x14ac:dyDescent="0.2">
      <c r="A1636" s="1" t="s">
        <v>647</v>
      </c>
      <c r="B1636" s="1" t="s">
        <v>15</v>
      </c>
      <c r="C1636" s="10">
        <v>45370</v>
      </c>
      <c r="D1636" s="1" t="s">
        <v>646</v>
      </c>
      <c r="E1636" s="1" t="s">
        <v>645</v>
      </c>
      <c r="F1636" s="1" t="s">
        <v>167</v>
      </c>
      <c r="G1636" s="1" t="s">
        <v>12</v>
      </c>
      <c r="H1636" s="1" t="s">
        <v>11</v>
      </c>
      <c r="I1636" s="1" t="s">
        <v>50</v>
      </c>
      <c r="J1636" s="1" t="s">
        <v>17</v>
      </c>
      <c r="K1636" s="1" t="s">
        <v>16</v>
      </c>
      <c r="L1636" s="1" t="s">
        <v>173</v>
      </c>
      <c r="M1636" s="1" t="s">
        <v>172</v>
      </c>
      <c r="N1636" s="8">
        <v>1.56</v>
      </c>
      <c r="O1636" s="1" t="s">
        <v>2</v>
      </c>
      <c r="P1636" s="8">
        <v>0</v>
      </c>
      <c r="Q1636" s="8">
        <v>1.56</v>
      </c>
      <c r="R1636" s="1" t="s">
        <v>46</v>
      </c>
      <c r="S1636" s="7">
        <v>0.19</v>
      </c>
    </row>
    <row r="1637" spans="1:19" x14ac:dyDescent="0.2">
      <c r="A1637" s="1" t="s">
        <v>647</v>
      </c>
      <c r="B1637" s="1" t="s">
        <v>15</v>
      </c>
      <c r="C1637" s="10">
        <v>45370</v>
      </c>
      <c r="D1637" s="1" t="s">
        <v>646</v>
      </c>
      <c r="E1637" s="1" t="s">
        <v>645</v>
      </c>
      <c r="F1637" s="1" t="s">
        <v>167</v>
      </c>
      <c r="G1637" s="1" t="s">
        <v>12</v>
      </c>
      <c r="H1637" s="1" t="s">
        <v>11</v>
      </c>
      <c r="I1637" s="1" t="s">
        <v>50</v>
      </c>
      <c r="J1637" s="1" t="s">
        <v>17</v>
      </c>
      <c r="K1637" s="1" t="s">
        <v>16</v>
      </c>
      <c r="L1637" s="1" t="s">
        <v>171</v>
      </c>
      <c r="M1637" s="1" t="s">
        <v>170</v>
      </c>
      <c r="N1637" s="8">
        <v>1.56</v>
      </c>
      <c r="O1637" s="1" t="s">
        <v>2</v>
      </c>
      <c r="P1637" s="8">
        <v>0</v>
      </c>
      <c r="Q1637" s="8">
        <v>1.56</v>
      </c>
      <c r="R1637" s="1" t="s">
        <v>46</v>
      </c>
      <c r="S1637" s="7">
        <v>0.19</v>
      </c>
    </row>
    <row r="1638" spans="1:19" x14ac:dyDescent="0.2">
      <c r="A1638" s="1" t="s">
        <v>647</v>
      </c>
      <c r="B1638" s="1" t="s">
        <v>15</v>
      </c>
      <c r="C1638" s="10">
        <v>45370</v>
      </c>
      <c r="D1638" s="1" t="s">
        <v>646</v>
      </c>
      <c r="E1638" s="1" t="s">
        <v>645</v>
      </c>
      <c r="F1638" s="1" t="s">
        <v>167</v>
      </c>
      <c r="G1638" s="1" t="s">
        <v>12</v>
      </c>
      <c r="H1638" s="1" t="s">
        <v>11</v>
      </c>
      <c r="I1638" s="1" t="s">
        <v>50</v>
      </c>
      <c r="J1638" s="1" t="s">
        <v>17</v>
      </c>
      <c r="K1638" s="1" t="s">
        <v>16</v>
      </c>
      <c r="L1638" s="1" t="s">
        <v>183</v>
      </c>
      <c r="M1638" s="1" t="s">
        <v>182</v>
      </c>
      <c r="N1638" s="8">
        <v>1.56</v>
      </c>
      <c r="O1638" s="1" t="s">
        <v>2</v>
      </c>
      <c r="P1638" s="8">
        <v>0</v>
      </c>
      <c r="Q1638" s="8">
        <v>1.56</v>
      </c>
      <c r="R1638" s="1" t="s">
        <v>46</v>
      </c>
      <c r="S1638" s="7">
        <v>0.19</v>
      </c>
    </row>
    <row r="1639" spans="1:19" x14ac:dyDescent="0.2">
      <c r="A1639" s="1" t="s">
        <v>647</v>
      </c>
      <c r="B1639" s="1" t="s">
        <v>15</v>
      </c>
      <c r="C1639" s="10">
        <v>45370</v>
      </c>
      <c r="D1639" s="1" t="s">
        <v>646</v>
      </c>
      <c r="E1639" s="1" t="s">
        <v>645</v>
      </c>
      <c r="F1639" s="1" t="s">
        <v>167</v>
      </c>
      <c r="G1639" s="1" t="s">
        <v>12</v>
      </c>
      <c r="H1639" s="1" t="s">
        <v>11</v>
      </c>
      <c r="I1639" s="1" t="s">
        <v>50</v>
      </c>
      <c r="J1639" s="1" t="s">
        <v>17</v>
      </c>
      <c r="K1639" s="1" t="s">
        <v>16</v>
      </c>
      <c r="L1639" s="1" t="s">
        <v>179</v>
      </c>
      <c r="M1639" s="1" t="s">
        <v>178</v>
      </c>
      <c r="N1639" s="8">
        <v>1.56</v>
      </c>
      <c r="O1639" s="1" t="s">
        <v>2</v>
      </c>
      <c r="P1639" s="8">
        <v>0</v>
      </c>
      <c r="Q1639" s="8">
        <v>1.56</v>
      </c>
      <c r="R1639" s="1" t="s">
        <v>46</v>
      </c>
      <c r="S1639" s="7">
        <v>0.19</v>
      </c>
    </row>
    <row r="1640" spans="1:19" x14ac:dyDescent="0.2">
      <c r="A1640" s="1" t="s">
        <v>647</v>
      </c>
      <c r="B1640" s="1" t="s">
        <v>15</v>
      </c>
      <c r="C1640" s="10">
        <v>45370</v>
      </c>
      <c r="D1640" s="1" t="s">
        <v>646</v>
      </c>
      <c r="E1640" s="1" t="s">
        <v>645</v>
      </c>
      <c r="F1640" s="1" t="s">
        <v>167</v>
      </c>
      <c r="G1640" s="1" t="s">
        <v>12</v>
      </c>
      <c r="H1640" s="1" t="s">
        <v>11</v>
      </c>
      <c r="I1640" s="1" t="s">
        <v>50</v>
      </c>
      <c r="J1640" s="1" t="s">
        <v>17</v>
      </c>
      <c r="K1640" s="1" t="s">
        <v>16</v>
      </c>
      <c r="L1640" s="1" t="s">
        <v>177</v>
      </c>
      <c r="M1640" s="1" t="s">
        <v>176</v>
      </c>
      <c r="N1640" s="8">
        <v>1.56</v>
      </c>
      <c r="O1640" s="1" t="s">
        <v>2</v>
      </c>
      <c r="P1640" s="8">
        <v>0</v>
      </c>
      <c r="Q1640" s="8">
        <v>1.56</v>
      </c>
      <c r="R1640" s="1" t="s">
        <v>46</v>
      </c>
      <c r="S1640" s="7">
        <v>0.19</v>
      </c>
    </row>
    <row r="1641" spans="1:19" x14ac:dyDescent="0.2">
      <c r="A1641" s="1" t="s">
        <v>647</v>
      </c>
      <c r="B1641" s="1" t="s">
        <v>15</v>
      </c>
      <c r="C1641" s="10">
        <v>45370</v>
      </c>
      <c r="D1641" s="1" t="s">
        <v>646</v>
      </c>
      <c r="E1641" s="1" t="s">
        <v>645</v>
      </c>
      <c r="F1641" s="1" t="s">
        <v>167</v>
      </c>
      <c r="G1641" s="1" t="s">
        <v>12</v>
      </c>
      <c r="H1641" s="1" t="s">
        <v>11</v>
      </c>
      <c r="I1641" s="1" t="s">
        <v>50</v>
      </c>
      <c r="J1641" s="1" t="s">
        <v>17</v>
      </c>
      <c r="K1641" s="1" t="s">
        <v>16</v>
      </c>
      <c r="L1641" s="1" t="s">
        <v>166</v>
      </c>
      <c r="M1641" s="1" t="s">
        <v>165</v>
      </c>
      <c r="N1641" s="8">
        <v>1.56</v>
      </c>
      <c r="O1641" s="1" t="s">
        <v>2</v>
      </c>
      <c r="P1641" s="8">
        <v>0</v>
      </c>
      <c r="Q1641" s="8">
        <v>1.56</v>
      </c>
      <c r="R1641" s="1" t="s">
        <v>46</v>
      </c>
      <c r="S1641" s="7">
        <v>0.21</v>
      </c>
    </row>
    <row r="1642" spans="1:19" x14ac:dyDescent="0.2">
      <c r="A1642" s="1" t="s">
        <v>644</v>
      </c>
      <c r="B1642" s="1" t="s">
        <v>15</v>
      </c>
      <c r="C1642" s="10">
        <v>45371</v>
      </c>
      <c r="D1642" s="1" t="s">
        <v>643</v>
      </c>
      <c r="E1642" s="1" t="s">
        <v>642</v>
      </c>
      <c r="F1642" s="1" t="s">
        <v>641</v>
      </c>
      <c r="G1642" s="1" t="s">
        <v>39</v>
      </c>
      <c r="H1642" s="1" t="s">
        <v>38</v>
      </c>
      <c r="I1642" s="1" t="s">
        <v>50</v>
      </c>
      <c r="J1642" s="1" t="s">
        <v>17</v>
      </c>
      <c r="K1642" s="1" t="s">
        <v>16</v>
      </c>
      <c r="L1642" s="1" t="s">
        <v>369</v>
      </c>
      <c r="M1642" s="1" t="s">
        <v>368</v>
      </c>
      <c r="N1642" s="8">
        <v>205.2</v>
      </c>
      <c r="O1642" s="1" t="s">
        <v>2</v>
      </c>
      <c r="P1642" s="8">
        <v>205.2</v>
      </c>
      <c r="Q1642" s="8">
        <v>0</v>
      </c>
      <c r="R1642" s="1" t="s">
        <v>46</v>
      </c>
      <c r="S1642" s="7">
        <v>14134.6</v>
      </c>
    </row>
    <row r="1643" spans="1:19" x14ac:dyDescent="0.2">
      <c r="A1643" s="1" t="s">
        <v>640</v>
      </c>
      <c r="B1643" s="1" t="s">
        <v>42</v>
      </c>
      <c r="C1643" s="10">
        <v>45371</v>
      </c>
      <c r="D1643" s="1" t="s">
        <v>41</v>
      </c>
      <c r="E1643" s="1" t="s">
        <v>40</v>
      </c>
      <c r="F1643" s="1" t="s">
        <v>639</v>
      </c>
      <c r="G1643" s="1" t="s">
        <v>39</v>
      </c>
      <c r="H1643" s="1" t="s">
        <v>38</v>
      </c>
      <c r="I1643" s="1" t="s">
        <v>50</v>
      </c>
      <c r="J1643" s="1" t="s">
        <v>37</v>
      </c>
      <c r="K1643" s="1" t="s">
        <v>36</v>
      </c>
      <c r="L1643" s="1" t="s">
        <v>35</v>
      </c>
      <c r="M1643" s="1" t="s">
        <v>34</v>
      </c>
      <c r="N1643" s="9">
        <v>3168</v>
      </c>
      <c r="O1643" s="1" t="s">
        <v>4</v>
      </c>
      <c r="P1643" s="8">
        <v>3168</v>
      </c>
      <c r="Q1643" s="8">
        <v>0</v>
      </c>
      <c r="R1643" s="1" t="s">
        <v>33</v>
      </c>
      <c r="S1643" s="7">
        <v>116.04</v>
      </c>
    </row>
    <row r="1644" spans="1:19" x14ac:dyDescent="0.2">
      <c r="A1644" s="1" t="s">
        <v>640</v>
      </c>
      <c r="B1644" s="1" t="s">
        <v>42</v>
      </c>
      <c r="C1644" s="10">
        <v>45371</v>
      </c>
      <c r="D1644" s="1" t="s">
        <v>41</v>
      </c>
      <c r="E1644" s="1" t="s">
        <v>40</v>
      </c>
      <c r="F1644" s="1" t="s">
        <v>639</v>
      </c>
      <c r="G1644" s="1" t="s">
        <v>39</v>
      </c>
      <c r="H1644" s="1" t="s">
        <v>38</v>
      </c>
      <c r="I1644" s="1" t="s">
        <v>50</v>
      </c>
      <c r="J1644" s="1" t="s">
        <v>37</v>
      </c>
      <c r="K1644" s="1" t="s">
        <v>36</v>
      </c>
      <c r="L1644" s="1" t="s">
        <v>86</v>
      </c>
      <c r="M1644" s="1" t="s">
        <v>85</v>
      </c>
      <c r="N1644" s="9">
        <v>4356</v>
      </c>
      <c r="O1644" s="1" t="s">
        <v>4</v>
      </c>
      <c r="P1644" s="8">
        <v>4356</v>
      </c>
      <c r="Q1644" s="8">
        <v>0</v>
      </c>
      <c r="R1644" s="1" t="s">
        <v>33</v>
      </c>
      <c r="S1644" s="7">
        <v>97.09</v>
      </c>
    </row>
    <row r="1645" spans="1:19" x14ac:dyDescent="0.2">
      <c r="A1645" s="1" t="s">
        <v>638</v>
      </c>
      <c r="B1645" s="1" t="s">
        <v>42</v>
      </c>
      <c r="C1645" s="10">
        <v>45371</v>
      </c>
      <c r="D1645" s="1" t="s">
        <v>637</v>
      </c>
      <c r="E1645" s="1" t="s">
        <v>636</v>
      </c>
      <c r="F1645" s="1" t="s">
        <v>538</v>
      </c>
      <c r="G1645" s="1" t="s">
        <v>39</v>
      </c>
      <c r="H1645" s="1" t="s">
        <v>38</v>
      </c>
      <c r="I1645" s="1" t="s">
        <v>0</v>
      </c>
      <c r="J1645" s="1" t="s">
        <v>37</v>
      </c>
      <c r="K1645" s="1" t="s">
        <v>36</v>
      </c>
      <c r="L1645" s="1" t="s">
        <v>88</v>
      </c>
      <c r="M1645" s="1" t="s">
        <v>87</v>
      </c>
      <c r="N1645" s="9">
        <v>6336</v>
      </c>
      <c r="O1645" s="1" t="s">
        <v>4</v>
      </c>
      <c r="P1645" s="8">
        <v>6336</v>
      </c>
      <c r="Q1645" s="8">
        <v>0</v>
      </c>
      <c r="R1645" s="1" t="s">
        <v>125</v>
      </c>
      <c r="S1645" s="7">
        <v>272.32</v>
      </c>
    </row>
    <row r="1646" spans="1:19" x14ac:dyDescent="0.2">
      <c r="A1646" s="1" t="s">
        <v>635</v>
      </c>
      <c r="B1646" s="1" t="s">
        <v>42</v>
      </c>
      <c r="C1646" s="10">
        <v>45371</v>
      </c>
      <c r="D1646" s="1" t="s">
        <v>205</v>
      </c>
      <c r="E1646" s="1" t="s">
        <v>204</v>
      </c>
      <c r="F1646" s="1" t="s">
        <v>538</v>
      </c>
      <c r="G1646" s="1" t="s">
        <v>39</v>
      </c>
      <c r="H1646" s="1" t="s">
        <v>38</v>
      </c>
      <c r="I1646" s="1" t="s">
        <v>50</v>
      </c>
      <c r="J1646" s="1" t="s">
        <v>37</v>
      </c>
      <c r="K1646" s="1" t="s">
        <v>36</v>
      </c>
      <c r="L1646" s="1" t="s">
        <v>35</v>
      </c>
      <c r="M1646" s="1" t="s">
        <v>34</v>
      </c>
      <c r="N1646" s="9">
        <v>2880</v>
      </c>
      <c r="O1646" s="1" t="s">
        <v>4</v>
      </c>
      <c r="P1646" s="8">
        <v>2880</v>
      </c>
      <c r="Q1646" s="8">
        <v>0</v>
      </c>
      <c r="R1646" s="1" t="s">
        <v>144</v>
      </c>
      <c r="S1646" s="7">
        <v>158.32</v>
      </c>
    </row>
    <row r="1647" spans="1:19" x14ac:dyDescent="0.2">
      <c r="A1647" s="1" t="s">
        <v>635</v>
      </c>
      <c r="B1647" s="1" t="s">
        <v>42</v>
      </c>
      <c r="C1647" s="10">
        <v>45371</v>
      </c>
      <c r="D1647" s="1" t="s">
        <v>205</v>
      </c>
      <c r="E1647" s="1" t="s">
        <v>204</v>
      </c>
      <c r="F1647" s="1" t="s">
        <v>538</v>
      </c>
      <c r="G1647" s="1" t="s">
        <v>39</v>
      </c>
      <c r="H1647" s="1" t="s">
        <v>38</v>
      </c>
      <c r="I1647" s="1" t="s">
        <v>50</v>
      </c>
      <c r="J1647" s="1" t="s">
        <v>37</v>
      </c>
      <c r="K1647" s="1" t="s">
        <v>36</v>
      </c>
      <c r="L1647" s="1" t="s">
        <v>86</v>
      </c>
      <c r="M1647" s="1" t="s">
        <v>85</v>
      </c>
      <c r="N1647" s="9">
        <v>3960</v>
      </c>
      <c r="O1647" s="1" t="s">
        <v>4</v>
      </c>
      <c r="P1647" s="8">
        <v>3960</v>
      </c>
      <c r="Q1647" s="8">
        <v>0</v>
      </c>
      <c r="R1647" s="1" t="s">
        <v>144</v>
      </c>
      <c r="S1647" s="7">
        <v>132.47</v>
      </c>
    </row>
    <row r="1648" spans="1:19" x14ac:dyDescent="0.2">
      <c r="A1648" s="1" t="s">
        <v>634</v>
      </c>
      <c r="B1648" s="1" t="s">
        <v>42</v>
      </c>
      <c r="C1648" s="10">
        <v>45371</v>
      </c>
      <c r="D1648" s="1" t="s">
        <v>41</v>
      </c>
      <c r="E1648" s="1" t="s">
        <v>40</v>
      </c>
      <c r="F1648" s="1" t="s">
        <v>633</v>
      </c>
      <c r="G1648" s="1" t="s">
        <v>39</v>
      </c>
      <c r="H1648" s="1" t="s">
        <v>38</v>
      </c>
      <c r="I1648" s="1" t="s">
        <v>50</v>
      </c>
      <c r="J1648" s="1" t="s">
        <v>37</v>
      </c>
      <c r="K1648" s="1" t="s">
        <v>36</v>
      </c>
      <c r="L1648" s="1" t="s">
        <v>35</v>
      </c>
      <c r="M1648" s="1" t="s">
        <v>34</v>
      </c>
      <c r="N1648" s="9">
        <v>6336</v>
      </c>
      <c r="O1648" s="1" t="s">
        <v>4</v>
      </c>
      <c r="P1648" s="8">
        <v>6336</v>
      </c>
      <c r="Q1648" s="8">
        <v>0</v>
      </c>
      <c r="R1648" s="1" t="s">
        <v>33</v>
      </c>
      <c r="S1648" s="7">
        <v>116.04</v>
      </c>
    </row>
    <row r="1649" spans="1:19" x14ac:dyDescent="0.2">
      <c r="A1649" s="1" t="s">
        <v>632</v>
      </c>
      <c r="B1649" s="1" t="s">
        <v>42</v>
      </c>
      <c r="C1649" s="10">
        <v>45371</v>
      </c>
      <c r="D1649" s="1" t="s">
        <v>630</v>
      </c>
      <c r="E1649" s="1" t="s">
        <v>629</v>
      </c>
      <c r="F1649" s="1" t="s">
        <v>359</v>
      </c>
      <c r="G1649" s="1" t="s">
        <v>39</v>
      </c>
      <c r="H1649" s="1" t="s">
        <v>38</v>
      </c>
      <c r="I1649" s="1" t="s">
        <v>50</v>
      </c>
      <c r="J1649" s="1" t="s">
        <v>37</v>
      </c>
      <c r="K1649" s="1" t="s">
        <v>36</v>
      </c>
      <c r="L1649" s="1" t="s">
        <v>35</v>
      </c>
      <c r="M1649" s="1" t="s">
        <v>34</v>
      </c>
      <c r="N1649" s="9">
        <v>4032</v>
      </c>
      <c r="O1649" s="1" t="s">
        <v>4</v>
      </c>
      <c r="P1649" s="8">
        <v>4032</v>
      </c>
      <c r="Q1649" s="8">
        <v>0</v>
      </c>
      <c r="R1649" s="1" t="s">
        <v>144</v>
      </c>
      <c r="S1649" s="7">
        <v>276.36</v>
      </c>
    </row>
    <row r="1650" spans="1:19" x14ac:dyDescent="0.2">
      <c r="A1650" s="1" t="s">
        <v>632</v>
      </c>
      <c r="B1650" s="1" t="s">
        <v>42</v>
      </c>
      <c r="C1650" s="10">
        <v>45371</v>
      </c>
      <c r="D1650" s="1" t="s">
        <v>630</v>
      </c>
      <c r="E1650" s="1" t="s">
        <v>629</v>
      </c>
      <c r="F1650" s="1" t="s">
        <v>359</v>
      </c>
      <c r="G1650" s="1" t="s">
        <v>39</v>
      </c>
      <c r="H1650" s="1" t="s">
        <v>38</v>
      </c>
      <c r="I1650" s="1" t="s">
        <v>50</v>
      </c>
      <c r="J1650" s="1" t="s">
        <v>37</v>
      </c>
      <c r="K1650" s="1" t="s">
        <v>36</v>
      </c>
      <c r="L1650" s="1" t="s">
        <v>35</v>
      </c>
      <c r="M1650" s="1" t="s">
        <v>34</v>
      </c>
      <c r="N1650" s="9">
        <v>7488</v>
      </c>
      <c r="O1650" s="1" t="s">
        <v>4</v>
      </c>
      <c r="P1650" s="8">
        <v>7488</v>
      </c>
      <c r="Q1650" s="8">
        <v>0</v>
      </c>
      <c r="R1650" s="1" t="s">
        <v>144</v>
      </c>
      <c r="S1650" s="7">
        <v>276.36</v>
      </c>
    </row>
    <row r="1651" spans="1:19" x14ac:dyDescent="0.2">
      <c r="A1651" s="1" t="s">
        <v>631</v>
      </c>
      <c r="B1651" s="1" t="s">
        <v>42</v>
      </c>
      <c r="C1651" s="10">
        <v>45371</v>
      </c>
      <c r="D1651" s="1" t="s">
        <v>630</v>
      </c>
      <c r="E1651" s="1" t="s">
        <v>629</v>
      </c>
      <c r="F1651" s="1" t="s">
        <v>359</v>
      </c>
      <c r="G1651" s="1" t="s">
        <v>39</v>
      </c>
      <c r="H1651" s="1" t="s">
        <v>38</v>
      </c>
      <c r="I1651" s="1" t="s">
        <v>0</v>
      </c>
      <c r="J1651" s="1" t="s">
        <v>37</v>
      </c>
      <c r="K1651" s="1" t="s">
        <v>36</v>
      </c>
      <c r="L1651" s="1" t="s">
        <v>35</v>
      </c>
      <c r="M1651" s="1" t="s">
        <v>34</v>
      </c>
      <c r="N1651" s="9">
        <v>3456</v>
      </c>
      <c r="O1651" s="1" t="s">
        <v>4</v>
      </c>
      <c r="P1651" s="8">
        <v>3456</v>
      </c>
      <c r="Q1651" s="8">
        <v>0</v>
      </c>
      <c r="R1651" s="1" t="s">
        <v>144</v>
      </c>
      <c r="S1651" s="7">
        <v>276.36</v>
      </c>
    </row>
    <row r="1652" spans="1:19" x14ac:dyDescent="0.2">
      <c r="A1652" s="1" t="s">
        <v>628</v>
      </c>
      <c r="B1652" s="1" t="s">
        <v>15</v>
      </c>
      <c r="C1652" s="10">
        <v>45371</v>
      </c>
      <c r="D1652" s="1" t="s">
        <v>627</v>
      </c>
      <c r="E1652" s="1" t="s">
        <v>626</v>
      </c>
      <c r="F1652" s="1" t="s">
        <v>449</v>
      </c>
      <c r="G1652" s="1" t="s">
        <v>39</v>
      </c>
      <c r="H1652" s="1" t="s">
        <v>38</v>
      </c>
      <c r="I1652" s="1" t="s">
        <v>10</v>
      </c>
      <c r="J1652" s="1" t="s">
        <v>37</v>
      </c>
      <c r="K1652" s="1" t="s">
        <v>36</v>
      </c>
      <c r="L1652" s="1" t="s">
        <v>88</v>
      </c>
      <c r="M1652" s="1" t="s">
        <v>87</v>
      </c>
      <c r="N1652" s="9">
        <v>2880</v>
      </c>
      <c r="O1652" s="1" t="s">
        <v>4</v>
      </c>
      <c r="P1652" s="8">
        <v>0</v>
      </c>
      <c r="Q1652" s="8">
        <v>2880</v>
      </c>
      <c r="R1652" s="1" t="s">
        <v>43</v>
      </c>
      <c r="S1652" s="7">
        <v>289.98</v>
      </c>
    </row>
    <row r="1653" spans="1:19" x14ac:dyDescent="0.2">
      <c r="A1653" s="1" t="s">
        <v>628</v>
      </c>
      <c r="B1653" s="1" t="s">
        <v>15</v>
      </c>
      <c r="C1653" s="10">
        <v>45371</v>
      </c>
      <c r="D1653" s="1" t="s">
        <v>627</v>
      </c>
      <c r="E1653" s="1" t="s">
        <v>626</v>
      </c>
      <c r="F1653" s="1" t="s">
        <v>449</v>
      </c>
      <c r="G1653" s="1" t="s">
        <v>39</v>
      </c>
      <c r="H1653" s="1" t="s">
        <v>38</v>
      </c>
      <c r="I1653" s="1" t="s">
        <v>10</v>
      </c>
      <c r="J1653" s="1" t="s">
        <v>37</v>
      </c>
      <c r="K1653" s="1" t="s">
        <v>36</v>
      </c>
      <c r="L1653" s="1" t="s">
        <v>75</v>
      </c>
      <c r="M1653" s="1" t="s">
        <v>74</v>
      </c>
      <c r="N1653" s="9">
        <v>900</v>
      </c>
      <c r="O1653" s="1" t="s">
        <v>4</v>
      </c>
      <c r="P1653" s="8">
        <v>0</v>
      </c>
      <c r="Q1653" s="8">
        <v>900</v>
      </c>
      <c r="R1653" s="1" t="s">
        <v>43</v>
      </c>
      <c r="S1653" s="7">
        <v>568.13</v>
      </c>
    </row>
    <row r="1654" spans="1:19" x14ac:dyDescent="0.2">
      <c r="A1654" s="1" t="s">
        <v>628</v>
      </c>
      <c r="B1654" s="1" t="s">
        <v>15</v>
      </c>
      <c r="C1654" s="10">
        <v>45371</v>
      </c>
      <c r="D1654" s="1" t="s">
        <v>627</v>
      </c>
      <c r="E1654" s="1" t="s">
        <v>626</v>
      </c>
      <c r="F1654" s="1" t="s">
        <v>449</v>
      </c>
      <c r="G1654" s="1" t="s">
        <v>39</v>
      </c>
      <c r="H1654" s="1" t="s">
        <v>38</v>
      </c>
      <c r="I1654" s="1" t="s">
        <v>10</v>
      </c>
      <c r="J1654" s="1" t="s">
        <v>37</v>
      </c>
      <c r="K1654" s="1" t="s">
        <v>36</v>
      </c>
      <c r="L1654" s="1" t="s">
        <v>207</v>
      </c>
      <c r="M1654" s="1" t="s">
        <v>206</v>
      </c>
      <c r="N1654" s="9">
        <v>900</v>
      </c>
      <c r="O1654" s="1" t="s">
        <v>4</v>
      </c>
      <c r="P1654" s="8">
        <v>0</v>
      </c>
      <c r="Q1654" s="8">
        <v>900</v>
      </c>
      <c r="R1654" s="1" t="s">
        <v>43</v>
      </c>
      <c r="S1654" s="7">
        <v>449.03</v>
      </c>
    </row>
    <row r="1655" spans="1:19" x14ac:dyDescent="0.2">
      <c r="A1655" s="1" t="s">
        <v>617</v>
      </c>
      <c r="B1655" s="1" t="s">
        <v>42</v>
      </c>
      <c r="C1655" s="10">
        <v>45371</v>
      </c>
      <c r="D1655" s="1" t="s">
        <v>616</v>
      </c>
      <c r="E1655" s="1" t="s">
        <v>615</v>
      </c>
      <c r="F1655" s="1" t="s">
        <v>614</v>
      </c>
      <c r="G1655" s="1" t="s">
        <v>12</v>
      </c>
      <c r="H1655" s="1" t="s">
        <v>11</v>
      </c>
      <c r="I1655" s="1" t="s">
        <v>0</v>
      </c>
      <c r="J1655" s="1" t="s">
        <v>9</v>
      </c>
      <c r="K1655" s="1" t="s">
        <v>30</v>
      </c>
      <c r="L1655" s="1" t="s">
        <v>67</v>
      </c>
      <c r="M1655" s="1" t="s">
        <v>66</v>
      </c>
      <c r="N1655" s="8">
        <v>193.92</v>
      </c>
      <c r="O1655" s="1" t="s">
        <v>2</v>
      </c>
      <c r="P1655" s="8">
        <v>193.92</v>
      </c>
      <c r="Q1655" s="8">
        <v>0</v>
      </c>
      <c r="R1655" s="1" t="s">
        <v>80</v>
      </c>
      <c r="S1655" s="7">
        <v>3367.15</v>
      </c>
    </row>
    <row r="1656" spans="1:19" x14ac:dyDescent="0.2">
      <c r="A1656" s="1" t="s">
        <v>617</v>
      </c>
      <c r="B1656" s="1" t="s">
        <v>42</v>
      </c>
      <c r="C1656" s="10">
        <v>45371</v>
      </c>
      <c r="D1656" s="1" t="s">
        <v>616</v>
      </c>
      <c r="E1656" s="1" t="s">
        <v>615</v>
      </c>
      <c r="F1656" s="1" t="s">
        <v>614</v>
      </c>
      <c r="G1656" s="1" t="s">
        <v>12</v>
      </c>
      <c r="H1656" s="1" t="s">
        <v>11</v>
      </c>
      <c r="I1656" s="1" t="s">
        <v>0</v>
      </c>
      <c r="J1656" s="1" t="s">
        <v>9</v>
      </c>
      <c r="K1656" s="1" t="s">
        <v>30</v>
      </c>
      <c r="L1656" s="1" t="s">
        <v>118</v>
      </c>
      <c r="M1656" s="1" t="s">
        <v>117</v>
      </c>
      <c r="N1656" s="8">
        <v>193.92</v>
      </c>
      <c r="O1656" s="1" t="s">
        <v>2</v>
      </c>
      <c r="P1656" s="8">
        <v>193.92</v>
      </c>
      <c r="Q1656" s="8">
        <v>0</v>
      </c>
      <c r="R1656" s="1" t="s">
        <v>80</v>
      </c>
      <c r="S1656" s="7">
        <v>3367.15</v>
      </c>
    </row>
    <row r="1657" spans="1:19" x14ac:dyDescent="0.2">
      <c r="A1657" s="1" t="s">
        <v>617</v>
      </c>
      <c r="B1657" s="1" t="s">
        <v>42</v>
      </c>
      <c r="C1657" s="10">
        <v>45371</v>
      </c>
      <c r="D1657" s="1" t="s">
        <v>616</v>
      </c>
      <c r="E1657" s="1" t="s">
        <v>615</v>
      </c>
      <c r="F1657" s="1" t="s">
        <v>614</v>
      </c>
      <c r="G1657" s="1" t="s">
        <v>12</v>
      </c>
      <c r="H1657" s="1" t="s">
        <v>11</v>
      </c>
      <c r="I1657" s="1" t="s">
        <v>0</v>
      </c>
      <c r="J1657" s="1" t="s">
        <v>9</v>
      </c>
      <c r="K1657" s="1" t="s">
        <v>30</v>
      </c>
      <c r="L1657" s="1" t="s">
        <v>69</v>
      </c>
      <c r="M1657" s="1" t="s">
        <v>68</v>
      </c>
      <c r="N1657" s="8">
        <v>290.88</v>
      </c>
      <c r="O1657" s="1" t="s">
        <v>2</v>
      </c>
      <c r="P1657" s="8">
        <v>290.88</v>
      </c>
      <c r="Q1657" s="8">
        <v>0</v>
      </c>
      <c r="R1657" s="1" t="s">
        <v>80</v>
      </c>
      <c r="S1657" s="7">
        <v>3673.72</v>
      </c>
    </row>
    <row r="1658" spans="1:19" x14ac:dyDescent="0.2">
      <c r="A1658" s="1" t="s">
        <v>617</v>
      </c>
      <c r="B1658" s="1" t="s">
        <v>42</v>
      </c>
      <c r="C1658" s="10">
        <v>45371</v>
      </c>
      <c r="D1658" s="1" t="s">
        <v>616</v>
      </c>
      <c r="E1658" s="1" t="s">
        <v>615</v>
      </c>
      <c r="F1658" s="1" t="s">
        <v>614</v>
      </c>
      <c r="G1658" s="1" t="s">
        <v>12</v>
      </c>
      <c r="H1658" s="1" t="s">
        <v>11</v>
      </c>
      <c r="I1658" s="1" t="s">
        <v>0</v>
      </c>
      <c r="J1658" s="1" t="s">
        <v>9</v>
      </c>
      <c r="K1658" s="1" t="s">
        <v>30</v>
      </c>
      <c r="L1658" s="1" t="s">
        <v>122</v>
      </c>
      <c r="M1658" s="1" t="s">
        <v>121</v>
      </c>
      <c r="N1658" s="8">
        <v>290.88</v>
      </c>
      <c r="O1658" s="1" t="s">
        <v>2</v>
      </c>
      <c r="P1658" s="8">
        <v>290.88</v>
      </c>
      <c r="Q1658" s="8">
        <v>0</v>
      </c>
      <c r="R1658" s="1" t="s">
        <v>80</v>
      </c>
      <c r="S1658" s="7">
        <v>3367.15</v>
      </c>
    </row>
    <row r="1659" spans="1:19" x14ac:dyDescent="0.2">
      <c r="A1659" s="1" t="s">
        <v>617</v>
      </c>
      <c r="B1659" s="1" t="s">
        <v>42</v>
      </c>
      <c r="C1659" s="10">
        <v>45371</v>
      </c>
      <c r="D1659" s="1" t="s">
        <v>616</v>
      </c>
      <c r="E1659" s="1" t="s">
        <v>615</v>
      </c>
      <c r="F1659" s="1" t="s">
        <v>614</v>
      </c>
      <c r="G1659" s="1" t="s">
        <v>12</v>
      </c>
      <c r="H1659" s="1" t="s">
        <v>11</v>
      </c>
      <c r="I1659" s="1" t="s">
        <v>0</v>
      </c>
      <c r="J1659" s="1" t="s">
        <v>9</v>
      </c>
      <c r="K1659" s="1" t="s">
        <v>30</v>
      </c>
      <c r="L1659" s="1" t="s">
        <v>65</v>
      </c>
      <c r="M1659" s="1" t="s">
        <v>64</v>
      </c>
      <c r="N1659" s="8">
        <v>96.96</v>
      </c>
      <c r="O1659" s="1" t="s">
        <v>2</v>
      </c>
      <c r="P1659" s="8">
        <v>96.96</v>
      </c>
      <c r="Q1659" s="8">
        <v>0</v>
      </c>
      <c r="R1659" s="1" t="s">
        <v>80</v>
      </c>
      <c r="S1659" s="7">
        <v>3367.15</v>
      </c>
    </row>
    <row r="1660" spans="1:19" x14ac:dyDescent="0.2">
      <c r="A1660" s="1" t="s">
        <v>617</v>
      </c>
      <c r="B1660" s="1" t="s">
        <v>42</v>
      </c>
      <c r="C1660" s="10">
        <v>45371</v>
      </c>
      <c r="D1660" s="1" t="s">
        <v>616</v>
      </c>
      <c r="E1660" s="1" t="s">
        <v>615</v>
      </c>
      <c r="F1660" s="1" t="s">
        <v>614</v>
      </c>
      <c r="G1660" s="1" t="s">
        <v>12</v>
      </c>
      <c r="H1660" s="1" t="s">
        <v>11</v>
      </c>
      <c r="I1660" s="1" t="s">
        <v>0</v>
      </c>
      <c r="J1660" s="1" t="s">
        <v>9</v>
      </c>
      <c r="K1660" s="1" t="s">
        <v>30</v>
      </c>
      <c r="L1660" s="1" t="s">
        <v>114</v>
      </c>
      <c r="M1660" s="1" t="s">
        <v>113</v>
      </c>
      <c r="N1660" s="8">
        <v>96.96</v>
      </c>
      <c r="O1660" s="1" t="s">
        <v>2</v>
      </c>
      <c r="P1660" s="8">
        <v>96.96</v>
      </c>
      <c r="Q1660" s="8">
        <v>0</v>
      </c>
      <c r="R1660" s="1" t="s">
        <v>80</v>
      </c>
      <c r="S1660" s="7">
        <v>3367.15</v>
      </c>
    </row>
    <row r="1661" spans="1:19" x14ac:dyDescent="0.2">
      <c r="A1661" s="1" t="s">
        <v>617</v>
      </c>
      <c r="B1661" s="1" t="s">
        <v>42</v>
      </c>
      <c r="C1661" s="10">
        <v>45371</v>
      </c>
      <c r="D1661" s="1" t="s">
        <v>616</v>
      </c>
      <c r="E1661" s="1" t="s">
        <v>615</v>
      </c>
      <c r="F1661" s="1" t="s">
        <v>614</v>
      </c>
      <c r="G1661" s="1" t="s">
        <v>12</v>
      </c>
      <c r="H1661" s="1" t="s">
        <v>11</v>
      </c>
      <c r="I1661" s="1" t="s">
        <v>0</v>
      </c>
      <c r="J1661" s="1" t="s">
        <v>9</v>
      </c>
      <c r="K1661" s="1" t="s">
        <v>30</v>
      </c>
      <c r="L1661" s="1" t="s">
        <v>621</v>
      </c>
      <c r="M1661" s="1" t="s">
        <v>620</v>
      </c>
      <c r="N1661" s="8">
        <v>96.96</v>
      </c>
      <c r="O1661" s="1" t="s">
        <v>2</v>
      </c>
      <c r="P1661" s="8">
        <v>96.96</v>
      </c>
      <c r="Q1661" s="8">
        <v>0</v>
      </c>
      <c r="R1661" s="1" t="s">
        <v>80</v>
      </c>
      <c r="S1661" s="7">
        <v>3367.15</v>
      </c>
    </row>
    <row r="1662" spans="1:19" x14ac:dyDescent="0.2">
      <c r="A1662" s="1" t="s">
        <v>617</v>
      </c>
      <c r="B1662" s="1" t="s">
        <v>42</v>
      </c>
      <c r="C1662" s="10">
        <v>45371</v>
      </c>
      <c r="D1662" s="1" t="s">
        <v>616</v>
      </c>
      <c r="E1662" s="1" t="s">
        <v>615</v>
      </c>
      <c r="F1662" s="1" t="s">
        <v>614</v>
      </c>
      <c r="G1662" s="1" t="s">
        <v>12</v>
      </c>
      <c r="H1662" s="1" t="s">
        <v>11</v>
      </c>
      <c r="I1662" s="1" t="s">
        <v>0</v>
      </c>
      <c r="J1662" s="1" t="s">
        <v>9</v>
      </c>
      <c r="K1662" s="1" t="s">
        <v>30</v>
      </c>
      <c r="L1662" s="1" t="s">
        <v>201</v>
      </c>
      <c r="M1662" s="1" t="s">
        <v>200</v>
      </c>
      <c r="N1662" s="8">
        <v>193.92</v>
      </c>
      <c r="O1662" s="1" t="s">
        <v>2</v>
      </c>
      <c r="P1662" s="8">
        <v>193.92</v>
      </c>
      <c r="Q1662" s="8">
        <v>0</v>
      </c>
      <c r="R1662" s="1" t="s">
        <v>80</v>
      </c>
      <c r="S1662" s="7">
        <v>3367.15</v>
      </c>
    </row>
    <row r="1663" spans="1:19" x14ac:dyDescent="0.2">
      <c r="A1663" s="1" t="s">
        <v>617</v>
      </c>
      <c r="B1663" s="1" t="s">
        <v>42</v>
      </c>
      <c r="C1663" s="10">
        <v>45371</v>
      </c>
      <c r="D1663" s="1" t="s">
        <v>616</v>
      </c>
      <c r="E1663" s="1" t="s">
        <v>615</v>
      </c>
      <c r="F1663" s="1" t="s">
        <v>614</v>
      </c>
      <c r="G1663" s="1" t="s">
        <v>12</v>
      </c>
      <c r="H1663" s="1" t="s">
        <v>11</v>
      </c>
      <c r="I1663" s="1" t="s">
        <v>0</v>
      </c>
      <c r="J1663" s="1" t="s">
        <v>9</v>
      </c>
      <c r="K1663" s="1" t="s">
        <v>30</v>
      </c>
      <c r="L1663" s="1" t="s">
        <v>302</v>
      </c>
      <c r="M1663" s="1" t="s">
        <v>301</v>
      </c>
      <c r="N1663" s="8">
        <v>193.92</v>
      </c>
      <c r="O1663" s="1" t="s">
        <v>2</v>
      </c>
      <c r="P1663" s="8">
        <v>193.92</v>
      </c>
      <c r="Q1663" s="8">
        <v>0</v>
      </c>
      <c r="R1663" s="1" t="s">
        <v>80</v>
      </c>
      <c r="S1663" s="7">
        <v>3367.15</v>
      </c>
    </row>
    <row r="1664" spans="1:19" x14ac:dyDescent="0.2">
      <c r="A1664" s="1" t="s">
        <v>617</v>
      </c>
      <c r="B1664" s="1" t="s">
        <v>42</v>
      </c>
      <c r="C1664" s="10">
        <v>45371</v>
      </c>
      <c r="D1664" s="1" t="s">
        <v>616</v>
      </c>
      <c r="E1664" s="1" t="s">
        <v>615</v>
      </c>
      <c r="F1664" s="1" t="s">
        <v>614</v>
      </c>
      <c r="G1664" s="1" t="s">
        <v>12</v>
      </c>
      <c r="H1664" s="1" t="s">
        <v>11</v>
      </c>
      <c r="I1664" s="1" t="s">
        <v>0</v>
      </c>
      <c r="J1664" s="1" t="s">
        <v>9</v>
      </c>
      <c r="K1664" s="1" t="s">
        <v>30</v>
      </c>
      <c r="L1664" s="1" t="s">
        <v>623</v>
      </c>
      <c r="M1664" s="1" t="s">
        <v>622</v>
      </c>
      <c r="N1664" s="8">
        <v>193.92</v>
      </c>
      <c r="O1664" s="1" t="s">
        <v>2</v>
      </c>
      <c r="P1664" s="8">
        <v>193.92</v>
      </c>
      <c r="Q1664" s="8">
        <v>0</v>
      </c>
      <c r="R1664" s="1" t="s">
        <v>80</v>
      </c>
      <c r="S1664" s="7">
        <v>3367.15</v>
      </c>
    </row>
    <row r="1665" spans="1:19" x14ac:dyDescent="0.2">
      <c r="A1665" s="1" t="s">
        <v>617</v>
      </c>
      <c r="B1665" s="1" t="s">
        <v>42</v>
      </c>
      <c r="C1665" s="10">
        <v>45371</v>
      </c>
      <c r="D1665" s="1" t="s">
        <v>616</v>
      </c>
      <c r="E1665" s="1" t="s">
        <v>615</v>
      </c>
      <c r="F1665" s="1" t="s">
        <v>614</v>
      </c>
      <c r="G1665" s="1" t="s">
        <v>12</v>
      </c>
      <c r="H1665" s="1" t="s">
        <v>11</v>
      </c>
      <c r="I1665" s="1" t="s">
        <v>0</v>
      </c>
      <c r="J1665" s="1" t="s">
        <v>9</v>
      </c>
      <c r="K1665" s="1" t="s">
        <v>30</v>
      </c>
      <c r="L1665" s="1" t="s">
        <v>625</v>
      </c>
      <c r="M1665" s="1" t="s">
        <v>624</v>
      </c>
      <c r="N1665" s="8">
        <v>193.92</v>
      </c>
      <c r="O1665" s="1" t="s">
        <v>2</v>
      </c>
      <c r="P1665" s="8">
        <v>193.92</v>
      </c>
      <c r="Q1665" s="8">
        <v>0</v>
      </c>
      <c r="R1665" s="1" t="s">
        <v>80</v>
      </c>
      <c r="S1665" s="7">
        <v>3367.15</v>
      </c>
    </row>
    <row r="1666" spans="1:19" x14ac:dyDescent="0.2">
      <c r="A1666" s="1" t="s">
        <v>617</v>
      </c>
      <c r="B1666" s="1" t="s">
        <v>42</v>
      </c>
      <c r="C1666" s="10">
        <v>45371</v>
      </c>
      <c r="D1666" s="1" t="s">
        <v>616</v>
      </c>
      <c r="E1666" s="1" t="s">
        <v>615</v>
      </c>
      <c r="F1666" s="1" t="s">
        <v>614</v>
      </c>
      <c r="G1666" s="1" t="s">
        <v>12</v>
      </c>
      <c r="H1666" s="1" t="s">
        <v>11</v>
      </c>
      <c r="I1666" s="1" t="s">
        <v>0</v>
      </c>
      <c r="J1666" s="1" t="s">
        <v>9</v>
      </c>
      <c r="K1666" s="1" t="s">
        <v>30</v>
      </c>
      <c r="L1666" s="1" t="s">
        <v>300</v>
      </c>
      <c r="M1666" s="1" t="s">
        <v>299</v>
      </c>
      <c r="N1666" s="8">
        <v>193.92</v>
      </c>
      <c r="O1666" s="1" t="s">
        <v>2</v>
      </c>
      <c r="P1666" s="8">
        <v>193.92</v>
      </c>
      <c r="Q1666" s="8">
        <v>0</v>
      </c>
      <c r="R1666" s="1" t="s">
        <v>80</v>
      </c>
      <c r="S1666" s="7">
        <v>3367.15</v>
      </c>
    </row>
    <row r="1667" spans="1:19" x14ac:dyDescent="0.2">
      <c r="A1667" s="1" t="s">
        <v>617</v>
      </c>
      <c r="B1667" s="1" t="s">
        <v>42</v>
      </c>
      <c r="C1667" s="10">
        <v>45371</v>
      </c>
      <c r="D1667" s="1" t="s">
        <v>616</v>
      </c>
      <c r="E1667" s="1" t="s">
        <v>615</v>
      </c>
      <c r="F1667" s="1" t="s">
        <v>614</v>
      </c>
      <c r="G1667" s="1" t="s">
        <v>12</v>
      </c>
      <c r="H1667" s="1" t="s">
        <v>11</v>
      </c>
      <c r="I1667" s="1" t="s">
        <v>0</v>
      </c>
      <c r="J1667" s="1" t="s">
        <v>9</v>
      </c>
      <c r="K1667" s="1" t="s">
        <v>30</v>
      </c>
      <c r="L1667" s="1" t="s">
        <v>619</v>
      </c>
      <c r="M1667" s="1" t="s">
        <v>618</v>
      </c>
      <c r="N1667" s="8">
        <v>193.92</v>
      </c>
      <c r="O1667" s="1" t="s">
        <v>2</v>
      </c>
      <c r="P1667" s="8">
        <v>193.92</v>
      </c>
      <c r="Q1667" s="8">
        <v>0</v>
      </c>
      <c r="R1667" s="1" t="s">
        <v>80</v>
      </c>
      <c r="S1667" s="7">
        <v>3367.15</v>
      </c>
    </row>
    <row r="1668" spans="1:19" x14ac:dyDescent="0.2">
      <c r="A1668" s="1" t="s">
        <v>617</v>
      </c>
      <c r="B1668" s="1" t="s">
        <v>42</v>
      </c>
      <c r="C1668" s="10">
        <v>45371</v>
      </c>
      <c r="D1668" s="1" t="s">
        <v>616</v>
      </c>
      <c r="E1668" s="1" t="s">
        <v>615</v>
      </c>
      <c r="F1668" s="1" t="s">
        <v>614</v>
      </c>
      <c r="G1668" s="1" t="s">
        <v>12</v>
      </c>
      <c r="H1668" s="1" t="s">
        <v>11</v>
      </c>
      <c r="I1668" s="1" t="s">
        <v>0</v>
      </c>
      <c r="J1668" s="1" t="s">
        <v>9</v>
      </c>
      <c r="K1668" s="1" t="s">
        <v>30</v>
      </c>
      <c r="L1668" s="1" t="s">
        <v>112</v>
      </c>
      <c r="M1668" s="1" t="s">
        <v>111</v>
      </c>
      <c r="N1668" s="8">
        <v>193.92</v>
      </c>
      <c r="O1668" s="1" t="s">
        <v>2</v>
      </c>
      <c r="P1668" s="8">
        <v>193.92</v>
      </c>
      <c r="Q1668" s="8">
        <v>0</v>
      </c>
      <c r="R1668" s="1" t="s">
        <v>80</v>
      </c>
      <c r="S1668" s="7">
        <v>3367.15</v>
      </c>
    </row>
    <row r="1669" spans="1:19" x14ac:dyDescent="0.2">
      <c r="A1669" s="1" t="s">
        <v>613</v>
      </c>
      <c r="B1669" s="1" t="s">
        <v>15</v>
      </c>
      <c r="C1669" s="10">
        <v>45371</v>
      </c>
      <c r="D1669" s="1" t="s">
        <v>14</v>
      </c>
      <c r="E1669" s="1" t="s">
        <v>13</v>
      </c>
      <c r="F1669" s="1" t="s">
        <v>612</v>
      </c>
      <c r="G1669" s="1" t="s">
        <v>12</v>
      </c>
      <c r="H1669" s="1" t="s">
        <v>11</v>
      </c>
      <c r="I1669" s="1" t="s">
        <v>50</v>
      </c>
      <c r="J1669" s="1" t="s">
        <v>9</v>
      </c>
      <c r="K1669" s="1" t="s">
        <v>30</v>
      </c>
      <c r="L1669" s="1" t="s">
        <v>300</v>
      </c>
      <c r="M1669" s="1" t="s">
        <v>299</v>
      </c>
      <c r="N1669" s="8">
        <v>2617.92</v>
      </c>
      <c r="O1669" s="1" t="s">
        <v>2</v>
      </c>
      <c r="P1669" s="8">
        <v>2617.92</v>
      </c>
      <c r="Q1669" s="8">
        <v>0</v>
      </c>
      <c r="R1669" s="1" t="s">
        <v>5</v>
      </c>
      <c r="S1669" s="7">
        <v>2929.28</v>
      </c>
    </row>
    <row r="1670" spans="1:19" x14ac:dyDescent="0.2">
      <c r="A1670" s="1" t="s">
        <v>611</v>
      </c>
      <c r="B1670" s="1" t="s">
        <v>42</v>
      </c>
      <c r="C1670" s="10">
        <v>45371</v>
      </c>
      <c r="D1670" s="1" t="s">
        <v>41</v>
      </c>
      <c r="E1670" s="1" t="s">
        <v>40</v>
      </c>
      <c r="F1670" s="1" t="s">
        <v>610</v>
      </c>
      <c r="G1670" s="1" t="s">
        <v>39</v>
      </c>
      <c r="H1670" s="1" t="s">
        <v>38</v>
      </c>
      <c r="I1670" s="1" t="s">
        <v>50</v>
      </c>
      <c r="J1670" s="1" t="s">
        <v>37</v>
      </c>
      <c r="K1670" s="1" t="s">
        <v>36</v>
      </c>
      <c r="L1670" s="1" t="s">
        <v>35</v>
      </c>
      <c r="M1670" s="1" t="s">
        <v>34</v>
      </c>
      <c r="N1670" s="9">
        <v>6336</v>
      </c>
      <c r="O1670" s="1" t="s">
        <v>4</v>
      </c>
      <c r="P1670" s="8">
        <v>6336</v>
      </c>
      <c r="Q1670" s="8">
        <v>0</v>
      </c>
      <c r="R1670" s="1" t="s">
        <v>33</v>
      </c>
      <c r="S1670" s="7">
        <v>116.04</v>
      </c>
    </row>
    <row r="1671" spans="1:19" x14ac:dyDescent="0.2">
      <c r="A1671" s="1" t="s">
        <v>605</v>
      </c>
      <c r="B1671" s="1" t="s">
        <v>15</v>
      </c>
      <c r="C1671" s="10">
        <v>45371</v>
      </c>
      <c r="D1671" s="1" t="s">
        <v>603</v>
      </c>
      <c r="E1671" s="1" t="s">
        <v>602</v>
      </c>
      <c r="F1671" s="1" t="s">
        <v>601</v>
      </c>
      <c r="G1671" s="1" t="s">
        <v>12</v>
      </c>
      <c r="H1671" s="1" t="s">
        <v>11</v>
      </c>
      <c r="I1671" s="1" t="s">
        <v>50</v>
      </c>
      <c r="J1671" s="1" t="s">
        <v>17</v>
      </c>
      <c r="K1671" s="1" t="s">
        <v>16</v>
      </c>
      <c r="L1671" s="1" t="s">
        <v>609</v>
      </c>
      <c r="M1671" s="1" t="s">
        <v>608</v>
      </c>
      <c r="N1671" s="8">
        <v>156.6</v>
      </c>
      <c r="O1671" s="1" t="s">
        <v>2</v>
      </c>
      <c r="P1671" s="8">
        <v>0</v>
      </c>
      <c r="Q1671" s="8">
        <v>156.6</v>
      </c>
      <c r="R1671" s="1" t="s">
        <v>144</v>
      </c>
      <c r="S1671" s="7">
        <v>7648.58</v>
      </c>
    </row>
    <row r="1672" spans="1:19" x14ac:dyDescent="0.2">
      <c r="A1672" s="1" t="s">
        <v>605</v>
      </c>
      <c r="B1672" s="1" t="s">
        <v>15</v>
      </c>
      <c r="C1672" s="10">
        <v>45371</v>
      </c>
      <c r="D1672" s="1" t="s">
        <v>603</v>
      </c>
      <c r="E1672" s="1" t="s">
        <v>602</v>
      </c>
      <c r="F1672" s="1" t="s">
        <v>601</v>
      </c>
      <c r="G1672" s="1" t="s">
        <v>12</v>
      </c>
      <c r="H1672" s="1" t="s">
        <v>11</v>
      </c>
      <c r="I1672" s="1" t="s">
        <v>50</v>
      </c>
      <c r="J1672" s="1" t="s">
        <v>17</v>
      </c>
      <c r="K1672" s="1" t="s">
        <v>16</v>
      </c>
      <c r="L1672" s="1" t="s">
        <v>607</v>
      </c>
      <c r="M1672" s="1" t="s">
        <v>606</v>
      </c>
      <c r="N1672" s="8">
        <v>156.6</v>
      </c>
      <c r="O1672" s="1" t="s">
        <v>2</v>
      </c>
      <c r="P1672" s="8">
        <v>0</v>
      </c>
      <c r="Q1672" s="8">
        <v>156.6</v>
      </c>
      <c r="R1672" s="1" t="s">
        <v>144</v>
      </c>
      <c r="S1672" s="7">
        <v>7648.58</v>
      </c>
    </row>
    <row r="1673" spans="1:19" x14ac:dyDescent="0.2">
      <c r="A1673" s="1" t="s">
        <v>605</v>
      </c>
      <c r="B1673" s="1" t="s">
        <v>15</v>
      </c>
      <c r="C1673" s="10">
        <v>45371</v>
      </c>
      <c r="D1673" s="1" t="s">
        <v>603</v>
      </c>
      <c r="E1673" s="1" t="s">
        <v>602</v>
      </c>
      <c r="F1673" s="1" t="s">
        <v>601</v>
      </c>
      <c r="G1673" s="1" t="s">
        <v>12</v>
      </c>
      <c r="H1673" s="1" t="s">
        <v>11</v>
      </c>
      <c r="I1673" s="1" t="s">
        <v>50</v>
      </c>
      <c r="J1673" s="1" t="s">
        <v>17</v>
      </c>
      <c r="K1673" s="1" t="s">
        <v>16</v>
      </c>
      <c r="L1673" s="1" t="s">
        <v>369</v>
      </c>
      <c r="M1673" s="1" t="s">
        <v>368</v>
      </c>
      <c r="N1673" s="8">
        <v>205.2</v>
      </c>
      <c r="O1673" s="1" t="s">
        <v>2</v>
      </c>
      <c r="P1673" s="8">
        <v>0</v>
      </c>
      <c r="Q1673" s="8">
        <v>205.2</v>
      </c>
      <c r="R1673" s="1" t="s">
        <v>144</v>
      </c>
      <c r="S1673" s="7">
        <v>13794.71</v>
      </c>
    </row>
    <row r="1674" spans="1:19" x14ac:dyDescent="0.2">
      <c r="A1674" s="1" t="s">
        <v>604</v>
      </c>
      <c r="B1674" s="1" t="s">
        <v>15</v>
      </c>
      <c r="C1674" s="10">
        <v>45371</v>
      </c>
      <c r="D1674" s="1" t="s">
        <v>603</v>
      </c>
      <c r="E1674" s="1" t="s">
        <v>602</v>
      </c>
      <c r="F1674" s="1" t="s">
        <v>601</v>
      </c>
      <c r="G1674" s="1" t="s">
        <v>12</v>
      </c>
      <c r="H1674" s="1" t="s">
        <v>11</v>
      </c>
      <c r="I1674" s="1" t="s">
        <v>50</v>
      </c>
      <c r="J1674" s="1" t="s">
        <v>17</v>
      </c>
      <c r="K1674" s="1" t="s">
        <v>16</v>
      </c>
      <c r="L1674" s="1" t="s">
        <v>600</v>
      </c>
      <c r="M1674" s="1" t="s">
        <v>599</v>
      </c>
      <c r="N1674" s="9">
        <v>324</v>
      </c>
      <c r="O1674" s="1" t="s">
        <v>2</v>
      </c>
      <c r="P1674" s="8">
        <v>0</v>
      </c>
      <c r="Q1674" s="8">
        <v>324</v>
      </c>
      <c r="R1674" s="1" t="s">
        <v>144</v>
      </c>
      <c r="S1674" s="7">
        <v>8814.92</v>
      </c>
    </row>
    <row r="1675" spans="1:19" x14ac:dyDescent="0.2">
      <c r="A1675" s="1" t="s">
        <v>598</v>
      </c>
      <c r="B1675" s="1" t="s">
        <v>42</v>
      </c>
      <c r="C1675" s="10">
        <v>45371</v>
      </c>
      <c r="D1675" s="1" t="s">
        <v>596</v>
      </c>
      <c r="E1675" s="1" t="s">
        <v>595</v>
      </c>
      <c r="F1675" s="1" t="s">
        <v>359</v>
      </c>
      <c r="G1675" s="1" t="s">
        <v>39</v>
      </c>
      <c r="H1675" s="1" t="s">
        <v>38</v>
      </c>
      <c r="I1675" s="1" t="s">
        <v>0</v>
      </c>
      <c r="J1675" s="1" t="s">
        <v>37</v>
      </c>
      <c r="K1675" s="1" t="s">
        <v>36</v>
      </c>
      <c r="L1675" s="1" t="s">
        <v>35</v>
      </c>
      <c r="M1675" s="1" t="s">
        <v>34</v>
      </c>
      <c r="N1675" s="9">
        <v>259</v>
      </c>
      <c r="O1675" s="1" t="s">
        <v>4</v>
      </c>
      <c r="P1675" s="8">
        <v>259</v>
      </c>
      <c r="Q1675" s="8">
        <v>0</v>
      </c>
      <c r="R1675" s="1" t="s">
        <v>33</v>
      </c>
      <c r="S1675" s="7">
        <v>312.31</v>
      </c>
    </row>
    <row r="1676" spans="1:19" x14ac:dyDescent="0.2">
      <c r="A1676" s="1" t="s">
        <v>597</v>
      </c>
      <c r="B1676" s="1" t="s">
        <v>42</v>
      </c>
      <c r="C1676" s="10">
        <v>45371</v>
      </c>
      <c r="D1676" s="1" t="s">
        <v>596</v>
      </c>
      <c r="E1676" s="1" t="s">
        <v>595</v>
      </c>
      <c r="F1676" s="1" t="s">
        <v>359</v>
      </c>
      <c r="G1676" s="1" t="s">
        <v>39</v>
      </c>
      <c r="H1676" s="1" t="s">
        <v>38</v>
      </c>
      <c r="I1676" s="1" t="s">
        <v>50</v>
      </c>
      <c r="J1676" s="1" t="s">
        <v>37</v>
      </c>
      <c r="K1676" s="1" t="s">
        <v>36</v>
      </c>
      <c r="L1676" s="1" t="s">
        <v>35</v>
      </c>
      <c r="M1676" s="1" t="s">
        <v>34</v>
      </c>
      <c r="N1676" s="9">
        <v>2045</v>
      </c>
      <c r="O1676" s="1" t="s">
        <v>4</v>
      </c>
      <c r="P1676" s="8">
        <v>2045</v>
      </c>
      <c r="Q1676" s="8">
        <v>0</v>
      </c>
      <c r="R1676" s="1" t="s">
        <v>33</v>
      </c>
      <c r="S1676" s="7">
        <v>331.63</v>
      </c>
    </row>
    <row r="1677" spans="1:19" x14ac:dyDescent="0.2">
      <c r="A1677" s="1" t="s">
        <v>597</v>
      </c>
      <c r="B1677" s="1" t="s">
        <v>42</v>
      </c>
      <c r="C1677" s="10">
        <v>45371</v>
      </c>
      <c r="D1677" s="1" t="s">
        <v>596</v>
      </c>
      <c r="E1677" s="1" t="s">
        <v>595</v>
      </c>
      <c r="F1677" s="1" t="s">
        <v>359</v>
      </c>
      <c r="G1677" s="1" t="s">
        <v>39</v>
      </c>
      <c r="H1677" s="1" t="s">
        <v>38</v>
      </c>
      <c r="I1677" s="1" t="s">
        <v>50</v>
      </c>
      <c r="J1677" s="1" t="s">
        <v>37</v>
      </c>
      <c r="K1677" s="1" t="s">
        <v>36</v>
      </c>
      <c r="L1677" s="1" t="s">
        <v>77</v>
      </c>
      <c r="M1677" s="1" t="s">
        <v>76</v>
      </c>
      <c r="N1677" s="9">
        <v>1008</v>
      </c>
      <c r="O1677" s="1" t="s">
        <v>4</v>
      </c>
      <c r="P1677" s="8">
        <v>1008</v>
      </c>
      <c r="Q1677" s="8">
        <v>0</v>
      </c>
      <c r="R1677" s="1" t="s">
        <v>33</v>
      </c>
      <c r="S1677" s="7">
        <v>523.66999999999996</v>
      </c>
    </row>
    <row r="1678" spans="1:19" x14ac:dyDescent="0.2">
      <c r="A1678" s="1" t="s">
        <v>597</v>
      </c>
      <c r="B1678" s="1" t="s">
        <v>42</v>
      </c>
      <c r="C1678" s="10">
        <v>45371</v>
      </c>
      <c r="D1678" s="1" t="s">
        <v>596</v>
      </c>
      <c r="E1678" s="1" t="s">
        <v>595</v>
      </c>
      <c r="F1678" s="1" t="s">
        <v>359</v>
      </c>
      <c r="G1678" s="1" t="s">
        <v>39</v>
      </c>
      <c r="H1678" s="1" t="s">
        <v>38</v>
      </c>
      <c r="I1678" s="1" t="s">
        <v>50</v>
      </c>
      <c r="J1678" s="1" t="s">
        <v>37</v>
      </c>
      <c r="K1678" s="1" t="s">
        <v>36</v>
      </c>
      <c r="L1678" s="1" t="s">
        <v>86</v>
      </c>
      <c r="M1678" s="1" t="s">
        <v>85</v>
      </c>
      <c r="N1678" s="9">
        <v>3168</v>
      </c>
      <c r="O1678" s="1" t="s">
        <v>4</v>
      </c>
      <c r="P1678" s="8">
        <v>3168</v>
      </c>
      <c r="Q1678" s="8">
        <v>0</v>
      </c>
      <c r="R1678" s="1" t="s">
        <v>33</v>
      </c>
      <c r="S1678" s="7">
        <v>277.47000000000003</v>
      </c>
    </row>
    <row r="1679" spans="1:19" x14ac:dyDescent="0.2">
      <c r="A1679" s="1" t="s">
        <v>594</v>
      </c>
      <c r="B1679" s="1" t="s">
        <v>593</v>
      </c>
      <c r="C1679" s="10">
        <v>45371</v>
      </c>
      <c r="D1679" s="1" t="s">
        <v>592</v>
      </c>
      <c r="E1679" s="1" t="s">
        <v>591</v>
      </c>
      <c r="F1679" s="1" t="s">
        <v>586</v>
      </c>
      <c r="G1679" s="1" t="s">
        <v>12</v>
      </c>
      <c r="H1679" s="1" t="s">
        <v>11</v>
      </c>
      <c r="I1679" s="1" t="s">
        <v>50</v>
      </c>
      <c r="J1679" s="1" t="s">
        <v>9</v>
      </c>
      <c r="K1679" s="1" t="s">
        <v>30</v>
      </c>
      <c r="L1679" s="1" t="s">
        <v>67</v>
      </c>
      <c r="M1679" s="1" t="s">
        <v>66</v>
      </c>
      <c r="N1679" s="8">
        <v>581.76</v>
      </c>
      <c r="O1679" s="1" t="s">
        <v>2</v>
      </c>
      <c r="P1679" s="8">
        <v>581.76</v>
      </c>
      <c r="Q1679" s="8">
        <v>0</v>
      </c>
      <c r="R1679" s="1" t="s">
        <v>590</v>
      </c>
      <c r="S1679" s="7">
        <v>3056.8</v>
      </c>
    </row>
    <row r="1680" spans="1:19" x14ac:dyDescent="0.2">
      <c r="A1680" s="1" t="s">
        <v>594</v>
      </c>
      <c r="B1680" s="1" t="s">
        <v>593</v>
      </c>
      <c r="C1680" s="10">
        <v>45371</v>
      </c>
      <c r="D1680" s="1" t="s">
        <v>592</v>
      </c>
      <c r="E1680" s="1" t="s">
        <v>591</v>
      </c>
      <c r="F1680" s="1" t="s">
        <v>586</v>
      </c>
      <c r="G1680" s="1" t="s">
        <v>12</v>
      </c>
      <c r="H1680" s="1" t="s">
        <v>11</v>
      </c>
      <c r="I1680" s="1" t="s">
        <v>50</v>
      </c>
      <c r="J1680" s="1" t="s">
        <v>9</v>
      </c>
      <c r="K1680" s="1" t="s">
        <v>30</v>
      </c>
      <c r="L1680" s="1" t="s">
        <v>302</v>
      </c>
      <c r="M1680" s="1" t="s">
        <v>301</v>
      </c>
      <c r="N1680" s="8">
        <v>484.8</v>
      </c>
      <c r="O1680" s="1" t="s">
        <v>2</v>
      </c>
      <c r="P1680" s="8">
        <v>484.8</v>
      </c>
      <c r="Q1680" s="8">
        <v>0</v>
      </c>
      <c r="R1680" s="1" t="s">
        <v>590</v>
      </c>
      <c r="S1680" s="7">
        <v>3056.8</v>
      </c>
    </row>
    <row r="1681" spans="1:19" x14ac:dyDescent="0.2">
      <c r="A1681" s="1" t="s">
        <v>589</v>
      </c>
      <c r="B1681" s="1" t="s">
        <v>15</v>
      </c>
      <c r="C1681" s="10">
        <v>45371</v>
      </c>
      <c r="D1681" s="1" t="s">
        <v>588</v>
      </c>
      <c r="E1681" s="1" t="s">
        <v>587</v>
      </c>
      <c r="F1681" s="1" t="s">
        <v>586</v>
      </c>
      <c r="G1681" s="1" t="s">
        <v>12</v>
      </c>
      <c r="H1681" s="1" t="s">
        <v>11</v>
      </c>
      <c r="I1681" s="1" t="s">
        <v>50</v>
      </c>
      <c r="J1681" s="1" t="s">
        <v>9</v>
      </c>
      <c r="K1681" s="1" t="s">
        <v>30</v>
      </c>
      <c r="L1681" s="1" t="s">
        <v>118</v>
      </c>
      <c r="M1681" s="1" t="s">
        <v>117</v>
      </c>
      <c r="N1681" s="8">
        <v>193.92</v>
      </c>
      <c r="O1681" s="1" t="s">
        <v>2</v>
      </c>
      <c r="P1681" s="8">
        <v>193.92</v>
      </c>
      <c r="Q1681" s="8">
        <v>0</v>
      </c>
      <c r="R1681" s="1" t="s">
        <v>93</v>
      </c>
      <c r="S1681" s="7">
        <v>3056.85</v>
      </c>
    </row>
    <row r="1682" spans="1:19" x14ac:dyDescent="0.2">
      <c r="A1682" s="1" t="s">
        <v>585</v>
      </c>
      <c r="B1682" s="1" t="s">
        <v>15</v>
      </c>
      <c r="C1682" s="10">
        <v>45371</v>
      </c>
      <c r="D1682" s="1" t="s">
        <v>580</v>
      </c>
      <c r="E1682" s="1" t="s">
        <v>579</v>
      </c>
      <c r="F1682" s="1" t="s">
        <v>584</v>
      </c>
      <c r="G1682" s="1" t="s">
        <v>12</v>
      </c>
      <c r="H1682" s="1" t="s">
        <v>11</v>
      </c>
      <c r="I1682" s="1" t="s">
        <v>50</v>
      </c>
      <c r="J1682" s="1" t="s">
        <v>17</v>
      </c>
      <c r="K1682" s="1" t="s">
        <v>39</v>
      </c>
      <c r="L1682" s="1" t="s">
        <v>577</v>
      </c>
      <c r="M1682" s="1" t="s">
        <v>576</v>
      </c>
      <c r="N1682" s="8">
        <v>524.79999999999995</v>
      </c>
      <c r="O1682" s="1" t="s">
        <v>2</v>
      </c>
      <c r="P1682" s="8">
        <v>524.79999999999995</v>
      </c>
      <c r="Q1682" s="8">
        <v>0</v>
      </c>
      <c r="R1682" s="1" t="s">
        <v>80</v>
      </c>
      <c r="S1682" s="7">
        <v>3193.07</v>
      </c>
    </row>
    <row r="1683" spans="1:19" x14ac:dyDescent="0.2">
      <c r="A1683" s="1" t="s">
        <v>583</v>
      </c>
      <c r="B1683" s="1" t="s">
        <v>15</v>
      </c>
      <c r="C1683" s="10">
        <v>45371</v>
      </c>
      <c r="D1683" s="1" t="s">
        <v>84</v>
      </c>
      <c r="E1683" s="1" t="s">
        <v>83</v>
      </c>
      <c r="F1683" s="1" t="s">
        <v>582</v>
      </c>
      <c r="G1683" s="1" t="s">
        <v>12</v>
      </c>
      <c r="H1683" s="1" t="s">
        <v>11</v>
      </c>
      <c r="I1683" s="1" t="s">
        <v>50</v>
      </c>
      <c r="J1683" s="1" t="s">
        <v>17</v>
      </c>
      <c r="K1683" s="1" t="s">
        <v>39</v>
      </c>
      <c r="L1683" s="1" t="s">
        <v>577</v>
      </c>
      <c r="M1683" s="1" t="s">
        <v>576</v>
      </c>
      <c r="N1683" s="8">
        <v>393.6</v>
      </c>
      <c r="O1683" s="1" t="s">
        <v>2</v>
      </c>
      <c r="P1683" s="8">
        <v>0</v>
      </c>
      <c r="Q1683" s="8">
        <v>393.6</v>
      </c>
      <c r="R1683" s="1" t="s">
        <v>80</v>
      </c>
      <c r="S1683" s="7">
        <v>3193.07</v>
      </c>
    </row>
    <row r="1684" spans="1:19" x14ac:dyDescent="0.2">
      <c r="A1684" s="1" t="s">
        <v>581</v>
      </c>
      <c r="B1684" s="1" t="s">
        <v>15</v>
      </c>
      <c r="C1684" s="10">
        <v>45371</v>
      </c>
      <c r="D1684" s="1" t="s">
        <v>580</v>
      </c>
      <c r="E1684" s="1" t="s">
        <v>579</v>
      </c>
      <c r="F1684" s="1" t="s">
        <v>578</v>
      </c>
      <c r="G1684" s="1" t="s">
        <v>12</v>
      </c>
      <c r="H1684" s="1" t="s">
        <v>11</v>
      </c>
      <c r="I1684" s="1" t="s">
        <v>50</v>
      </c>
      <c r="J1684" s="1" t="s">
        <v>17</v>
      </c>
      <c r="K1684" s="1" t="s">
        <v>39</v>
      </c>
      <c r="L1684" s="1" t="s">
        <v>577</v>
      </c>
      <c r="M1684" s="1" t="s">
        <v>576</v>
      </c>
      <c r="N1684" s="8">
        <v>524.79999999999995</v>
      </c>
      <c r="O1684" s="1" t="s">
        <v>2</v>
      </c>
      <c r="P1684" s="8">
        <v>524.79999999999995</v>
      </c>
      <c r="Q1684" s="8">
        <v>0</v>
      </c>
      <c r="R1684" s="1" t="s">
        <v>80</v>
      </c>
      <c r="S1684" s="7">
        <v>3193.07</v>
      </c>
    </row>
    <row r="1685" spans="1:19" x14ac:dyDescent="0.2">
      <c r="A1685" s="1" t="s">
        <v>575</v>
      </c>
      <c r="B1685" s="1" t="s">
        <v>15</v>
      </c>
      <c r="C1685" s="10">
        <v>45371</v>
      </c>
      <c r="D1685" s="1" t="s">
        <v>574</v>
      </c>
      <c r="E1685" s="1" t="s">
        <v>573</v>
      </c>
      <c r="F1685" s="1" t="s">
        <v>572</v>
      </c>
      <c r="G1685" s="1" t="s">
        <v>39</v>
      </c>
      <c r="H1685" s="1" t="s">
        <v>38</v>
      </c>
      <c r="I1685" s="1" t="s">
        <v>50</v>
      </c>
      <c r="J1685" s="1" t="s">
        <v>17</v>
      </c>
      <c r="K1685" s="1" t="s">
        <v>16</v>
      </c>
      <c r="L1685" s="1" t="s">
        <v>571</v>
      </c>
      <c r="M1685" s="1" t="s">
        <v>570</v>
      </c>
      <c r="N1685" s="8">
        <v>97.2</v>
      </c>
      <c r="O1685" s="1" t="s">
        <v>2</v>
      </c>
      <c r="P1685" s="8">
        <v>0</v>
      </c>
      <c r="Q1685" s="8">
        <v>97.2</v>
      </c>
      <c r="R1685" s="1" t="s">
        <v>46</v>
      </c>
      <c r="S1685" s="7">
        <v>18286.36</v>
      </c>
    </row>
    <row r="1686" spans="1:19" x14ac:dyDescent="0.2">
      <c r="A1686" s="1" t="s">
        <v>569</v>
      </c>
      <c r="B1686" s="1" t="s">
        <v>15</v>
      </c>
      <c r="C1686" s="10">
        <v>45371</v>
      </c>
      <c r="D1686" s="1" t="s">
        <v>92</v>
      </c>
      <c r="E1686" s="1" t="s">
        <v>91</v>
      </c>
      <c r="F1686" s="1" t="s">
        <v>520</v>
      </c>
      <c r="G1686" s="1" t="s">
        <v>39</v>
      </c>
      <c r="H1686" s="1" t="s">
        <v>38</v>
      </c>
      <c r="I1686" s="1" t="s">
        <v>50</v>
      </c>
      <c r="J1686" s="1" t="s">
        <v>17</v>
      </c>
      <c r="K1686" s="1" t="s">
        <v>49</v>
      </c>
      <c r="L1686" s="1" t="s">
        <v>57</v>
      </c>
      <c r="M1686" s="1" t="s">
        <v>56</v>
      </c>
      <c r="N1686" s="9">
        <v>3240</v>
      </c>
      <c r="O1686" s="1" t="s">
        <v>4</v>
      </c>
      <c r="P1686" s="8">
        <v>3240</v>
      </c>
      <c r="Q1686" s="8">
        <v>0</v>
      </c>
      <c r="R1686" s="1" t="s">
        <v>46</v>
      </c>
      <c r="S1686" s="7">
        <v>327.45</v>
      </c>
    </row>
    <row r="1687" spans="1:19" x14ac:dyDescent="0.2">
      <c r="A1687" s="1" t="s">
        <v>569</v>
      </c>
      <c r="B1687" s="1" t="s">
        <v>15</v>
      </c>
      <c r="C1687" s="10">
        <v>45371</v>
      </c>
      <c r="D1687" s="1" t="s">
        <v>92</v>
      </c>
      <c r="E1687" s="1" t="s">
        <v>91</v>
      </c>
      <c r="F1687" s="1" t="s">
        <v>520</v>
      </c>
      <c r="G1687" s="1" t="s">
        <v>39</v>
      </c>
      <c r="H1687" s="1" t="s">
        <v>38</v>
      </c>
      <c r="I1687" s="1" t="s">
        <v>50</v>
      </c>
      <c r="J1687" s="1" t="s">
        <v>17</v>
      </c>
      <c r="K1687" s="1" t="s">
        <v>49</v>
      </c>
      <c r="L1687" s="1" t="s">
        <v>133</v>
      </c>
      <c r="M1687" s="1" t="s">
        <v>132</v>
      </c>
      <c r="N1687" s="9">
        <v>5184</v>
      </c>
      <c r="O1687" s="1" t="s">
        <v>4</v>
      </c>
      <c r="P1687" s="8">
        <v>5184</v>
      </c>
      <c r="Q1687" s="8">
        <v>0</v>
      </c>
      <c r="R1687" s="1" t="s">
        <v>46</v>
      </c>
      <c r="S1687" s="7">
        <v>213.97</v>
      </c>
    </row>
    <row r="1688" spans="1:19" x14ac:dyDescent="0.2">
      <c r="A1688" s="1" t="s">
        <v>568</v>
      </c>
      <c r="B1688" s="1" t="s">
        <v>15</v>
      </c>
      <c r="C1688" s="10">
        <v>45371</v>
      </c>
      <c r="D1688" s="1" t="s">
        <v>92</v>
      </c>
      <c r="E1688" s="1" t="s">
        <v>91</v>
      </c>
      <c r="F1688" s="1" t="s">
        <v>520</v>
      </c>
      <c r="G1688" s="1" t="s">
        <v>39</v>
      </c>
      <c r="H1688" s="1" t="s">
        <v>38</v>
      </c>
      <c r="I1688" s="1" t="s">
        <v>50</v>
      </c>
      <c r="J1688" s="1" t="s">
        <v>17</v>
      </c>
      <c r="K1688" s="1" t="s">
        <v>49</v>
      </c>
      <c r="L1688" s="1" t="s">
        <v>261</v>
      </c>
      <c r="M1688" s="1" t="s">
        <v>260</v>
      </c>
      <c r="N1688" s="9">
        <v>1890</v>
      </c>
      <c r="O1688" s="1" t="s">
        <v>4</v>
      </c>
      <c r="P1688" s="8">
        <v>1890</v>
      </c>
      <c r="Q1688" s="8">
        <v>0</v>
      </c>
      <c r="R1688" s="1" t="s">
        <v>46</v>
      </c>
      <c r="S1688" s="7">
        <v>361.21</v>
      </c>
    </row>
    <row r="1689" spans="1:19" x14ac:dyDescent="0.2">
      <c r="A1689" s="1" t="s">
        <v>568</v>
      </c>
      <c r="B1689" s="1" t="s">
        <v>15</v>
      </c>
      <c r="C1689" s="10">
        <v>45371</v>
      </c>
      <c r="D1689" s="1" t="s">
        <v>92</v>
      </c>
      <c r="E1689" s="1" t="s">
        <v>91</v>
      </c>
      <c r="F1689" s="1" t="s">
        <v>520</v>
      </c>
      <c r="G1689" s="1" t="s">
        <v>39</v>
      </c>
      <c r="H1689" s="1" t="s">
        <v>38</v>
      </c>
      <c r="I1689" s="1" t="s">
        <v>50</v>
      </c>
      <c r="J1689" s="1" t="s">
        <v>17</v>
      </c>
      <c r="K1689" s="1" t="s">
        <v>49</v>
      </c>
      <c r="L1689" s="1" t="s">
        <v>57</v>
      </c>
      <c r="M1689" s="1" t="s">
        <v>56</v>
      </c>
      <c r="N1689" s="9">
        <v>4050</v>
      </c>
      <c r="O1689" s="1" t="s">
        <v>4</v>
      </c>
      <c r="P1689" s="8">
        <v>4050</v>
      </c>
      <c r="Q1689" s="8">
        <v>0</v>
      </c>
      <c r="R1689" s="1" t="s">
        <v>46</v>
      </c>
      <c r="S1689" s="7">
        <v>327.45</v>
      </c>
    </row>
    <row r="1690" spans="1:19" x14ac:dyDescent="0.2">
      <c r="A1690" s="1" t="s">
        <v>567</v>
      </c>
      <c r="B1690" s="1" t="s">
        <v>15</v>
      </c>
      <c r="C1690" s="10">
        <v>45371</v>
      </c>
      <c r="D1690" s="1" t="s">
        <v>197</v>
      </c>
      <c r="E1690" s="1" t="s">
        <v>196</v>
      </c>
      <c r="F1690" s="1" t="s">
        <v>566</v>
      </c>
      <c r="G1690" s="1" t="s">
        <v>12</v>
      </c>
      <c r="H1690" s="1" t="s">
        <v>11</v>
      </c>
      <c r="I1690" s="1" t="s">
        <v>50</v>
      </c>
      <c r="J1690" s="1" t="s">
        <v>17</v>
      </c>
      <c r="K1690" s="1" t="s">
        <v>16</v>
      </c>
      <c r="L1690" s="1" t="s">
        <v>322</v>
      </c>
      <c r="M1690" s="1" t="s">
        <v>321</v>
      </c>
      <c r="N1690" s="8">
        <v>615.6</v>
      </c>
      <c r="O1690" s="1" t="s">
        <v>2</v>
      </c>
      <c r="P1690" s="8">
        <v>0</v>
      </c>
      <c r="Q1690" s="8">
        <v>615.6</v>
      </c>
      <c r="R1690" s="1" t="s">
        <v>93</v>
      </c>
      <c r="S1690" s="7">
        <v>12353.4</v>
      </c>
    </row>
    <row r="1691" spans="1:19" x14ac:dyDescent="0.2">
      <c r="A1691" s="1" t="s">
        <v>565</v>
      </c>
      <c r="B1691" s="1" t="s">
        <v>15</v>
      </c>
      <c r="C1691" s="10">
        <v>45371</v>
      </c>
      <c r="D1691" s="1" t="s">
        <v>92</v>
      </c>
      <c r="E1691" s="1" t="s">
        <v>91</v>
      </c>
      <c r="F1691" s="1" t="s">
        <v>520</v>
      </c>
      <c r="G1691" s="1" t="s">
        <v>39</v>
      </c>
      <c r="H1691" s="1" t="s">
        <v>38</v>
      </c>
      <c r="I1691" s="1" t="s">
        <v>50</v>
      </c>
      <c r="J1691" s="1" t="s">
        <v>17</v>
      </c>
      <c r="K1691" s="1" t="s">
        <v>49</v>
      </c>
      <c r="L1691" s="1" t="s">
        <v>48</v>
      </c>
      <c r="M1691" s="1" t="s">
        <v>47</v>
      </c>
      <c r="N1691" s="9">
        <v>3312</v>
      </c>
      <c r="O1691" s="1" t="s">
        <v>4</v>
      </c>
      <c r="P1691" s="8">
        <v>3312</v>
      </c>
      <c r="Q1691" s="8">
        <v>0</v>
      </c>
      <c r="R1691" s="1" t="s">
        <v>46</v>
      </c>
      <c r="S1691" s="7">
        <v>241.77</v>
      </c>
    </row>
    <row r="1692" spans="1:19" x14ac:dyDescent="0.2">
      <c r="A1692" s="1" t="s">
        <v>565</v>
      </c>
      <c r="B1692" s="1" t="s">
        <v>15</v>
      </c>
      <c r="C1692" s="10">
        <v>45371</v>
      </c>
      <c r="D1692" s="1" t="s">
        <v>92</v>
      </c>
      <c r="E1692" s="1" t="s">
        <v>91</v>
      </c>
      <c r="F1692" s="1" t="s">
        <v>520</v>
      </c>
      <c r="G1692" s="1" t="s">
        <v>39</v>
      </c>
      <c r="H1692" s="1" t="s">
        <v>38</v>
      </c>
      <c r="I1692" s="1" t="s">
        <v>50</v>
      </c>
      <c r="J1692" s="1" t="s">
        <v>17</v>
      </c>
      <c r="K1692" s="1" t="s">
        <v>49</v>
      </c>
      <c r="L1692" s="1" t="s">
        <v>133</v>
      </c>
      <c r="M1692" s="1" t="s">
        <v>132</v>
      </c>
      <c r="N1692" s="9">
        <v>432</v>
      </c>
      <c r="O1692" s="1" t="s">
        <v>4</v>
      </c>
      <c r="P1692" s="8">
        <v>432</v>
      </c>
      <c r="Q1692" s="8">
        <v>0</v>
      </c>
      <c r="R1692" s="1" t="s">
        <v>46</v>
      </c>
      <c r="S1692" s="7">
        <v>213.97</v>
      </c>
    </row>
    <row r="1693" spans="1:19" x14ac:dyDescent="0.2">
      <c r="A1693" s="1" t="s">
        <v>565</v>
      </c>
      <c r="B1693" s="1" t="s">
        <v>15</v>
      </c>
      <c r="C1693" s="10">
        <v>45371</v>
      </c>
      <c r="D1693" s="1" t="s">
        <v>92</v>
      </c>
      <c r="E1693" s="1" t="s">
        <v>91</v>
      </c>
      <c r="F1693" s="1" t="s">
        <v>520</v>
      </c>
      <c r="G1693" s="1" t="s">
        <v>39</v>
      </c>
      <c r="H1693" s="1" t="s">
        <v>38</v>
      </c>
      <c r="I1693" s="1" t="s">
        <v>50</v>
      </c>
      <c r="J1693" s="1" t="s">
        <v>17</v>
      </c>
      <c r="K1693" s="1" t="s">
        <v>49</v>
      </c>
      <c r="L1693" s="1" t="s">
        <v>57</v>
      </c>
      <c r="M1693" s="1" t="s">
        <v>56</v>
      </c>
      <c r="N1693" s="9">
        <v>1980</v>
      </c>
      <c r="O1693" s="1" t="s">
        <v>4</v>
      </c>
      <c r="P1693" s="8">
        <v>1980</v>
      </c>
      <c r="Q1693" s="8">
        <v>0</v>
      </c>
      <c r="R1693" s="1" t="s">
        <v>46</v>
      </c>
      <c r="S1693" s="7">
        <v>327.45</v>
      </c>
    </row>
    <row r="1694" spans="1:19" x14ac:dyDescent="0.2">
      <c r="A1694" s="1" t="s">
        <v>564</v>
      </c>
      <c r="B1694" s="1" t="s">
        <v>15</v>
      </c>
      <c r="C1694" s="10">
        <v>45371</v>
      </c>
      <c r="D1694" s="1" t="s">
        <v>79</v>
      </c>
      <c r="E1694" s="1" t="s">
        <v>78</v>
      </c>
      <c r="F1694" s="1" t="s">
        <v>520</v>
      </c>
      <c r="G1694" s="1" t="s">
        <v>39</v>
      </c>
      <c r="H1694" s="1" t="s">
        <v>38</v>
      </c>
      <c r="I1694" s="1" t="s">
        <v>50</v>
      </c>
      <c r="J1694" s="1" t="s">
        <v>17</v>
      </c>
      <c r="K1694" s="1" t="s">
        <v>49</v>
      </c>
      <c r="L1694" s="1" t="s">
        <v>48</v>
      </c>
      <c r="M1694" s="1" t="s">
        <v>47</v>
      </c>
      <c r="N1694" s="9">
        <v>6048</v>
      </c>
      <c r="O1694" s="1" t="s">
        <v>4</v>
      </c>
      <c r="P1694" s="8">
        <v>5472</v>
      </c>
      <c r="Q1694" s="8">
        <v>576</v>
      </c>
      <c r="R1694" s="1" t="s">
        <v>46</v>
      </c>
      <c r="S1694" s="7">
        <v>341.13</v>
      </c>
    </row>
    <row r="1695" spans="1:19" x14ac:dyDescent="0.2">
      <c r="A1695" s="1" t="s">
        <v>563</v>
      </c>
      <c r="B1695" s="1" t="s">
        <v>15</v>
      </c>
      <c r="C1695" s="10">
        <v>45371</v>
      </c>
      <c r="D1695" s="1" t="s">
        <v>53</v>
      </c>
      <c r="E1695" s="1" t="s">
        <v>52</v>
      </c>
      <c r="F1695" s="1" t="s">
        <v>520</v>
      </c>
      <c r="G1695" s="1" t="s">
        <v>39</v>
      </c>
      <c r="H1695" s="1" t="s">
        <v>38</v>
      </c>
      <c r="I1695" s="1" t="s">
        <v>50</v>
      </c>
      <c r="J1695" s="1" t="s">
        <v>17</v>
      </c>
      <c r="K1695" s="1" t="s">
        <v>49</v>
      </c>
      <c r="L1695" s="1" t="s">
        <v>48</v>
      </c>
      <c r="M1695" s="1" t="s">
        <v>47</v>
      </c>
      <c r="N1695" s="9">
        <v>6624</v>
      </c>
      <c r="O1695" s="1" t="s">
        <v>4</v>
      </c>
      <c r="P1695" s="8">
        <v>5472</v>
      </c>
      <c r="Q1695" s="8">
        <v>1152</v>
      </c>
      <c r="R1695" s="1" t="s">
        <v>46</v>
      </c>
      <c r="S1695" s="7">
        <v>341.13</v>
      </c>
    </row>
    <row r="1696" spans="1:19" x14ac:dyDescent="0.2">
      <c r="A1696" s="1" t="s">
        <v>562</v>
      </c>
      <c r="B1696" s="1" t="s">
        <v>15</v>
      </c>
      <c r="C1696" s="10">
        <v>45371</v>
      </c>
      <c r="D1696" s="1" t="s">
        <v>561</v>
      </c>
      <c r="E1696" s="1" t="s">
        <v>560</v>
      </c>
      <c r="F1696" s="1" t="s">
        <v>559</v>
      </c>
      <c r="G1696" s="1" t="s">
        <v>12</v>
      </c>
      <c r="H1696" s="1" t="s">
        <v>11</v>
      </c>
      <c r="I1696" s="1" t="s">
        <v>10</v>
      </c>
      <c r="J1696" s="1" t="s">
        <v>17</v>
      </c>
      <c r="K1696" s="1" t="s">
        <v>16</v>
      </c>
      <c r="L1696" s="1" t="s">
        <v>558</v>
      </c>
      <c r="M1696" s="1" t="s">
        <v>557</v>
      </c>
      <c r="N1696" s="9">
        <v>504</v>
      </c>
      <c r="O1696" s="1" t="s">
        <v>2</v>
      </c>
      <c r="P1696" s="8">
        <v>0</v>
      </c>
      <c r="Q1696" s="8">
        <v>504</v>
      </c>
      <c r="R1696" s="1" t="s">
        <v>43</v>
      </c>
      <c r="S1696" s="7">
        <v>14915.38</v>
      </c>
    </row>
    <row r="1697" spans="1:19" x14ac:dyDescent="0.2">
      <c r="A1697" s="1" t="s">
        <v>556</v>
      </c>
      <c r="B1697" s="1" t="s">
        <v>15</v>
      </c>
      <c r="C1697" s="10">
        <v>45371</v>
      </c>
      <c r="D1697" s="1" t="s">
        <v>555</v>
      </c>
      <c r="E1697" s="1" t="s">
        <v>554</v>
      </c>
      <c r="F1697" s="1" t="s">
        <v>520</v>
      </c>
      <c r="G1697" s="1" t="s">
        <v>39</v>
      </c>
      <c r="H1697" s="1" t="s">
        <v>38</v>
      </c>
      <c r="I1697" s="1" t="s">
        <v>50</v>
      </c>
      <c r="J1697" s="1" t="s">
        <v>17</v>
      </c>
      <c r="K1697" s="1" t="s">
        <v>49</v>
      </c>
      <c r="L1697" s="1" t="s">
        <v>48</v>
      </c>
      <c r="M1697" s="1" t="s">
        <v>47</v>
      </c>
      <c r="N1697" s="9">
        <v>2016</v>
      </c>
      <c r="O1697" s="1" t="s">
        <v>4</v>
      </c>
      <c r="P1697" s="8">
        <v>2016</v>
      </c>
      <c r="Q1697" s="8">
        <v>0</v>
      </c>
      <c r="R1697" s="1" t="s">
        <v>46</v>
      </c>
      <c r="S1697" s="7">
        <v>387.5</v>
      </c>
    </row>
    <row r="1698" spans="1:19" x14ac:dyDescent="0.2">
      <c r="A1698" s="1" t="s">
        <v>556</v>
      </c>
      <c r="B1698" s="1" t="s">
        <v>15</v>
      </c>
      <c r="C1698" s="10">
        <v>45371</v>
      </c>
      <c r="D1698" s="1" t="s">
        <v>555</v>
      </c>
      <c r="E1698" s="1" t="s">
        <v>554</v>
      </c>
      <c r="F1698" s="1" t="s">
        <v>520</v>
      </c>
      <c r="G1698" s="1" t="s">
        <v>39</v>
      </c>
      <c r="H1698" s="1" t="s">
        <v>38</v>
      </c>
      <c r="I1698" s="1" t="s">
        <v>50</v>
      </c>
      <c r="J1698" s="1" t="s">
        <v>17</v>
      </c>
      <c r="K1698" s="1" t="s">
        <v>49</v>
      </c>
      <c r="L1698" s="1" t="s">
        <v>57</v>
      </c>
      <c r="M1698" s="1" t="s">
        <v>56</v>
      </c>
      <c r="N1698" s="9">
        <v>3060</v>
      </c>
      <c r="O1698" s="1" t="s">
        <v>4</v>
      </c>
      <c r="P1698" s="8">
        <v>3060</v>
      </c>
      <c r="Q1698" s="8">
        <v>0</v>
      </c>
      <c r="R1698" s="1" t="s">
        <v>46</v>
      </c>
      <c r="S1698" s="7">
        <v>524.82000000000005</v>
      </c>
    </row>
    <row r="1699" spans="1:19" x14ac:dyDescent="0.2">
      <c r="A1699" s="1" t="s">
        <v>553</v>
      </c>
      <c r="B1699" s="1" t="s">
        <v>42</v>
      </c>
      <c r="C1699" s="10">
        <v>45371</v>
      </c>
      <c r="D1699" s="1" t="s">
        <v>536</v>
      </c>
      <c r="E1699" s="1" t="s">
        <v>535</v>
      </c>
      <c r="F1699" s="1" t="s">
        <v>520</v>
      </c>
      <c r="G1699" s="1" t="s">
        <v>39</v>
      </c>
      <c r="H1699" s="1" t="s">
        <v>38</v>
      </c>
      <c r="I1699" s="1" t="s">
        <v>0</v>
      </c>
      <c r="J1699" s="1" t="s">
        <v>17</v>
      </c>
      <c r="K1699" s="1" t="s">
        <v>49</v>
      </c>
      <c r="L1699" s="1" t="s">
        <v>55</v>
      </c>
      <c r="M1699" s="1" t="s">
        <v>54</v>
      </c>
      <c r="N1699" s="9">
        <v>151</v>
      </c>
      <c r="O1699" s="1" t="s">
        <v>4</v>
      </c>
      <c r="P1699" s="8">
        <v>151</v>
      </c>
      <c r="Q1699" s="8">
        <v>0</v>
      </c>
      <c r="R1699" s="1" t="s">
        <v>93</v>
      </c>
      <c r="S1699" s="7">
        <v>213.51</v>
      </c>
    </row>
    <row r="1700" spans="1:19" x14ac:dyDescent="0.2">
      <c r="A1700" s="1" t="s">
        <v>552</v>
      </c>
      <c r="B1700" s="1" t="s">
        <v>15</v>
      </c>
      <c r="C1700" s="10">
        <v>45371</v>
      </c>
      <c r="D1700" s="1" t="s">
        <v>192</v>
      </c>
      <c r="E1700" s="1" t="s">
        <v>191</v>
      </c>
      <c r="F1700" s="1" t="s">
        <v>551</v>
      </c>
      <c r="G1700" s="1" t="s">
        <v>12</v>
      </c>
      <c r="H1700" s="1" t="s">
        <v>11</v>
      </c>
      <c r="I1700" s="1" t="s">
        <v>50</v>
      </c>
      <c r="J1700" s="1" t="s">
        <v>17</v>
      </c>
      <c r="K1700" s="1" t="s">
        <v>16</v>
      </c>
      <c r="L1700" s="1" t="s">
        <v>369</v>
      </c>
      <c r="M1700" s="1" t="s">
        <v>368</v>
      </c>
      <c r="N1700" s="8">
        <v>752.4</v>
      </c>
      <c r="O1700" s="1" t="s">
        <v>2</v>
      </c>
      <c r="P1700" s="8">
        <v>752.4</v>
      </c>
      <c r="Q1700" s="8">
        <v>0</v>
      </c>
      <c r="R1700" s="1" t="s">
        <v>144</v>
      </c>
      <c r="S1700" s="7">
        <v>12976.95</v>
      </c>
    </row>
    <row r="1701" spans="1:19" x14ac:dyDescent="0.2">
      <c r="A1701" s="1" t="s">
        <v>552</v>
      </c>
      <c r="B1701" s="1" t="s">
        <v>15</v>
      </c>
      <c r="C1701" s="10">
        <v>45371</v>
      </c>
      <c r="D1701" s="1" t="s">
        <v>192</v>
      </c>
      <c r="E1701" s="1" t="s">
        <v>191</v>
      </c>
      <c r="F1701" s="1" t="s">
        <v>551</v>
      </c>
      <c r="G1701" s="1" t="s">
        <v>12</v>
      </c>
      <c r="H1701" s="1" t="s">
        <v>11</v>
      </c>
      <c r="I1701" s="1" t="s">
        <v>50</v>
      </c>
      <c r="J1701" s="1" t="s">
        <v>17</v>
      </c>
      <c r="K1701" s="1" t="s">
        <v>16</v>
      </c>
      <c r="L1701" s="1" t="s">
        <v>375</v>
      </c>
      <c r="M1701" s="1" t="s">
        <v>374</v>
      </c>
      <c r="N1701" s="8">
        <v>273.60000000000002</v>
      </c>
      <c r="O1701" s="1" t="s">
        <v>2</v>
      </c>
      <c r="P1701" s="8">
        <v>273.60000000000002</v>
      </c>
      <c r="Q1701" s="8">
        <v>0</v>
      </c>
      <c r="R1701" s="1" t="s">
        <v>144</v>
      </c>
      <c r="S1701" s="7">
        <v>12976.95</v>
      </c>
    </row>
    <row r="1702" spans="1:19" x14ac:dyDescent="0.2">
      <c r="A1702" s="1" t="s">
        <v>552</v>
      </c>
      <c r="B1702" s="1" t="s">
        <v>15</v>
      </c>
      <c r="C1702" s="10">
        <v>45371</v>
      </c>
      <c r="D1702" s="1" t="s">
        <v>192</v>
      </c>
      <c r="E1702" s="1" t="s">
        <v>191</v>
      </c>
      <c r="F1702" s="1" t="s">
        <v>551</v>
      </c>
      <c r="G1702" s="1" t="s">
        <v>12</v>
      </c>
      <c r="H1702" s="1" t="s">
        <v>11</v>
      </c>
      <c r="I1702" s="1" t="s">
        <v>50</v>
      </c>
      <c r="J1702" s="1" t="s">
        <v>17</v>
      </c>
      <c r="K1702" s="1" t="s">
        <v>16</v>
      </c>
      <c r="L1702" s="1" t="s">
        <v>341</v>
      </c>
      <c r="M1702" s="1" t="s">
        <v>340</v>
      </c>
      <c r="N1702" s="8">
        <v>403.2</v>
      </c>
      <c r="O1702" s="1" t="s">
        <v>2</v>
      </c>
      <c r="P1702" s="8">
        <v>403.2</v>
      </c>
      <c r="Q1702" s="8">
        <v>0</v>
      </c>
      <c r="R1702" s="1" t="s">
        <v>144</v>
      </c>
      <c r="S1702" s="7">
        <v>9606.69</v>
      </c>
    </row>
    <row r="1703" spans="1:19" x14ac:dyDescent="0.2">
      <c r="A1703" s="1" t="s">
        <v>552</v>
      </c>
      <c r="B1703" s="1" t="s">
        <v>15</v>
      </c>
      <c r="C1703" s="10">
        <v>45371</v>
      </c>
      <c r="D1703" s="1" t="s">
        <v>192</v>
      </c>
      <c r="E1703" s="1" t="s">
        <v>191</v>
      </c>
      <c r="F1703" s="1" t="s">
        <v>551</v>
      </c>
      <c r="G1703" s="1" t="s">
        <v>12</v>
      </c>
      <c r="H1703" s="1" t="s">
        <v>11</v>
      </c>
      <c r="I1703" s="1" t="s">
        <v>50</v>
      </c>
      <c r="J1703" s="1" t="s">
        <v>17</v>
      </c>
      <c r="K1703" s="1" t="s">
        <v>16</v>
      </c>
      <c r="L1703" s="1" t="s">
        <v>383</v>
      </c>
      <c r="M1703" s="1" t="s">
        <v>382</v>
      </c>
      <c r="N1703" s="8">
        <v>145.80000000000001</v>
      </c>
      <c r="O1703" s="1" t="s">
        <v>2</v>
      </c>
      <c r="P1703" s="8">
        <v>0</v>
      </c>
      <c r="Q1703" s="8">
        <v>145.80000000000001</v>
      </c>
      <c r="R1703" s="1" t="s">
        <v>144</v>
      </c>
      <c r="S1703" s="7">
        <v>14418.35</v>
      </c>
    </row>
    <row r="1704" spans="1:19" x14ac:dyDescent="0.2">
      <c r="A1704" s="1" t="s">
        <v>550</v>
      </c>
      <c r="B1704" s="1" t="s">
        <v>42</v>
      </c>
      <c r="C1704" s="10">
        <v>45371</v>
      </c>
      <c r="D1704" s="1" t="s">
        <v>135</v>
      </c>
      <c r="E1704" s="1" t="s">
        <v>134</v>
      </c>
      <c r="F1704" s="1" t="s">
        <v>549</v>
      </c>
      <c r="G1704" s="1" t="s">
        <v>39</v>
      </c>
      <c r="H1704" s="1" t="s">
        <v>38</v>
      </c>
      <c r="I1704" s="1" t="s">
        <v>50</v>
      </c>
      <c r="J1704" s="1" t="s">
        <v>17</v>
      </c>
      <c r="K1704" s="1" t="s">
        <v>49</v>
      </c>
      <c r="L1704" s="1" t="s">
        <v>90</v>
      </c>
      <c r="M1704" s="1" t="s">
        <v>89</v>
      </c>
      <c r="N1704" s="9">
        <v>3060</v>
      </c>
      <c r="O1704" s="1" t="s">
        <v>4</v>
      </c>
      <c r="P1704" s="8">
        <v>3060</v>
      </c>
      <c r="Q1704" s="8">
        <v>0</v>
      </c>
      <c r="R1704" s="1" t="s">
        <v>33</v>
      </c>
      <c r="S1704" s="7">
        <v>305.95</v>
      </c>
    </row>
    <row r="1705" spans="1:19" x14ac:dyDescent="0.2">
      <c r="A1705" s="1" t="s">
        <v>550</v>
      </c>
      <c r="B1705" s="1" t="s">
        <v>42</v>
      </c>
      <c r="C1705" s="10">
        <v>45371</v>
      </c>
      <c r="D1705" s="1" t="s">
        <v>135</v>
      </c>
      <c r="E1705" s="1" t="s">
        <v>134</v>
      </c>
      <c r="F1705" s="1" t="s">
        <v>549</v>
      </c>
      <c r="G1705" s="1" t="s">
        <v>39</v>
      </c>
      <c r="H1705" s="1" t="s">
        <v>38</v>
      </c>
      <c r="I1705" s="1" t="s">
        <v>50</v>
      </c>
      <c r="J1705" s="1" t="s">
        <v>17</v>
      </c>
      <c r="K1705" s="1" t="s">
        <v>49</v>
      </c>
      <c r="L1705" s="1" t="s">
        <v>48</v>
      </c>
      <c r="M1705" s="1" t="s">
        <v>47</v>
      </c>
      <c r="N1705" s="9">
        <v>720</v>
      </c>
      <c r="O1705" s="1" t="s">
        <v>4</v>
      </c>
      <c r="P1705" s="8">
        <v>720</v>
      </c>
      <c r="Q1705" s="8">
        <v>0</v>
      </c>
      <c r="R1705" s="1" t="s">
        <v>33</v>
      </c>
      <c r="S1705" s="7">
        <v>167.56</v>
      </c>
    </row>
    <row r="1706" spans="1:19" x14ac:dyDescent="0.2">
      <c r="A1706" s="1" t="s">
        <v>550</v>
      </c>
      <c r="B1706" s="1" t="s">
        <v>42</v>
      </c>
      <c r="C1706" s="10">
        <v>45371</v>
      </c>
      <c r="D1706" s="1" t="s">
        <v>135</v>
      </c>
      <c r="E1706" s="1" t="s">
        <v>134</v>
      </c>
      <c r="F1706" s="1" t="s">
        <v>549</v>
      </c>
      <c r="G1706" s="1" t="s">
        <v>39</v>
      </c>
      <c r="H1706" s="1" t="s">
        <v>38</v>
      </c>
      <c r="I1706" s="1" t="s">
        <v>50</v>
      </c>
      <c r="J1706" s="1" t="s">
        <v>17</v>
      </c>
      <c r="K1706" s="1" t="s">
        <v>49</v>
      </c>
      <c r="L1706" s="1" t="s">
        <v>57</v>
      </c>
      <c r="M1706" s="1" t="s">
        <v>56</v>
      </c>
      <c r="N1706" s="9">
        <v>270</v>
      </c>
      <c r="O1706" s="1" t="s">
        <v>4</v>
      </c>
      <c r="P1706" s="8">
        <v>270</v>
      </c>
      <c r="Q1706" s="8">
        <v>0</v>
      </c>
      <c r="R1706" s="1" t="s">
        <v>33</v>
      </c>
      <c r="S1706" s="7">
        <v>226.95</v>
      </c>
    </row>
    <row r="1707" spans="1:19" x14ac:dyDescent="0.2">
      <c r="A1707" s="1" t="s">
        <v>548</v>
      </c>
      <c r="B1707" s="1" t="s">
        <v>15</v>
      </c>
      <c r="C1707" s="10">
        <v>45371</v>
      </c>
      <c r="D1707" s="1" t="s">
        <v>547</v>
      </c>
      <c r="E1707" s="1" t="s">
        <v>546</v>
      </c>
      <c r="F1707" s="1" t="s">
        <v>545</v>
      </c>
      <c r="G1707" s="1" t="s">
        <v>12</v>
      </c>
      <c r="H1707" s="1" t="s">
        <v>11</v>
      </c>
      <c r="I1707" s="1" t="s">
        <v>10</v>
      </c>
      <c r="J1707" s="1" t="s">
        <v>17</v>
      </c>
      <c r="K1707" s="1" t="s">
        <v>16</v>
      </c>
      <c r="L1707" s="1" t="s">
        <v>544</v>
      </c>
      <c r="M1707" s="1" t="s">
        <v>543</v>
      </c>
      <c r="N1707" s="8">
        <v>730.8</v>
      </c>
      <c r="O1707" s="1" t="s">
        <v>2</v>
      </c>
      <c r="P1707" s="8">
        <v>0</v>
      </c>
      <c r="Q1707" s="8">
        <v>730.8</v>
      </c>
      <c r="R1707" s="1" t="s">
        <v>144</v>
      </c>
      <c r="S1707" s="7">
        <v>11119.13</v>
      </c>
    </row>
    <row r="1708" spans="1:19" x14ac:dyDescent="0.2">
      <c r="A1708" s="1" t="s">
        <v>542</v>
      </c>
      <c r="B1708" s="1" t="s">
        <v>42</v>
      </c>
      <c r="C1708" s="10">
        <v>45371</v>
      </c>
      <c r="D1708" s="1" t="s">
        <v>540</v>
      </c>
      <c r="E1708" s="1" t="s">
        <v>539</v>
      </c>
      <c r="F1708" s="1" t="s">
        <v>538</v>
      </c>
      <c r="G1708" s="1" t="s">
        <v>39</v>
      </c>
      <c r="H1708" s="1" t="s">
        <v>38</v>
      </c>
      <c r="I1708" s="1" t="s">
        <v>0</v>
      </c>
      <c r="J1708" s="1" t="s">
        <v>37</v>
      </c>
      <c r="K1708" s="1" t="s">
        <v>36</v>
      </c>
      <c r="L1708" s="1" t="s">
        <v>35</v>
      </c>
      <c r="M1708" s="1" t="s">
        <v>34</v>
      </c>
      <c r="N1708" s="9">
        <v>2551</v>
      </c>
      <c r="O1708" s="1" t="s">
        <v>4</v>
      </c>
      <c r="P1708" s="8">
        <v>2551</v>
      </c>
      <c r="Q1708" s="8">
        <v>0</v>
      </c>
      <c r="R1708" s="1" t="s">
        <v>125</v>
      </c>
      <c r="S1708" s="7">
        <v>222.7</v>
      </c>
    </row>
    <row r="1709" spans="1:19" x14ac:dyDescent="0.2">
      <c r="A1709" s="1" t="s">
        <v>541</v>
      </c>
      <c r="B1709" s="1" t="s">
        <v>42</v>
      </c>
      <c r="C1709" s="10">
        <v>45371</v>
      </c>
      <c r="D1709" s="1" t="s">
        <v>540</v>
      </c>
      <c r="E1709" s="1" t="s">
        <v>539</v>
      </c>
      <c r="F1709" s="1" t="s">
        <v>538</v>
      </c>
      <c r="G1709" s="1" t="s">
        <v>39</v>
      </c>
      <c r="H1709" s="1" t="s">
        <v>38</v>
      </c>
      <c r="I1709" s="1" t="s">
        <v>0</v>
      </c>
      <c r="J1709" s="1" t="s">
        <v>37</v>
      </c>
      <c r="K1709" s="1" t="s">
        <v>36</v>
      </c>
      <c r="L1709" s="1" t="s">
        <v>35</v>
      </c>
      <c r="M1709" s="1" t="s">
        <v>34</v>
      </c>
      <c r="N1709" s="9">
        <v>3785</v>
      </c>
      <c r="O1709" s="1" t="s">
        <v>4</v>
      </c>
      <c r="P1709" s="8">
        <v>3785</v>
      </c>
      <c r="Q1709" s="8">
        <v>0</v>
      </c>
      <c r="R1709" s="1" t="s">
        <v>125</v>
      </c>
      <c r="S1709" s="7">
        <v>267.24</v>
      </c>
    </row>
    <row r="1710" spans="1:19" x14ac:dyDescent="0.2">
      <c r="A1710" s="1" t="s">
        <v>537</v>
      </c>
      <c r="B1710" s="1" t="s">
        <v>42</v>
      </c>
      <c r="C1710" s="10">
        <v>45371</v>
      </c>
      <c r="D1710" s="1" t="s">
        <v>536</v>
      </c>
      <c r="E1710" s="1" t="s">
        <v>535</v>
      </c>
      <c r="F1710" s="1" t="s">
        <v>520</v>
      </c>
      <c r="G1710" s="1" t="s">
        <v>39</v>
      </c>
      <c r="H1710" s="1" t="s">
        <v>38</v>
      </c>
      <c r="I1710" s="1" t="s">
        <v>0</v>
      </c>
      <c r="J1710" s="1" t="s">
        <v>17</v>
      </c>
      <c r="K1710" s="1" t="s">
        <v>49</v>
      </c>
      <c r="L1710" s="1" t="s">
        <v>55</v>
      </c>
      <c r="M1710" s="1" t="s">
        <v>54</v>
      </c>
      <c r="N1710" s="9">
        <v>443</v>
      </c>
      <c r="O1710" s="1" t="s">
        <v>4</v>
      </c>
      <c r="P1710" s="8">
        <v>443</v>
      </c>
      <c r="Q1710" s="8">
        <v>0</v>
      </c>
      <c r="R1710" s="1" t="s">
        <v>93</v>
      </c>
      <c r="S1710" s="7">
        <v>246.91</v>
      </c>
    </row>
    <row r="1711" spans="1:19" x14ac:dyDescent="0.2">
      <c r="A1711" s="1" t="s">
        <v>537</v>
      </c>
      <c r="B1711" s="1" t="s">
        <v>42</v>
      </c>
      <c r="C1711" s="10">
        <v>45371</v>
      </c>
      <c r="D1711" s="1" t="s">
        <v>536</v>
      </c>
      <c r="E1711" s="1" t="s">
        <v>535</v>
      </c>
      <c r="F1711" s="1" t="s">
        <v>520</v>
      </c>
      <c r="G1711" s="1" t="s">
        <v>39</v>
      </c>
      <c r="H1711" s="1" t="s">
        <v>38</v>
      </c>
      <c r="I1711" s="1" t="s">
        <v>0</v>
      </c>
      <c r="J1711" s="1" t="s">
        <v>17</v>
      </c>
      <c r="K1711" s="1" t="s">
        <v>49</v>
      </c>
      <c r="L1711" s="1" t="s">
        <v>57</v>
      </c>
      <c r="M1711" s="1" t="s">
        <v>56</v>
      </c>
      <c r="N1711" s="9">
        <v>4230</v>
      </c>
      <c r="O1711" s="1" t="s">
        <v>4</v>
      </c>
      <c r="P1711" s="8">
        <v>4230</v>
      </c>
      <c r="Q1711" s="8">
        <v>0</v>
      </c>
      <c r="R1711" s="1" t="s">
        <v>93</v>
      </c>
      <c r="S1711" s="7">
        <v>426.41</v>
      </c>
    </row>
    <row r="1712" spans="1:19" x14ac:dyDescent="0.2">
      <c r="A1712" s="1" t="s">
        <v>534</v>
      </c>
      <c r="B1712" s="1" t="s">
        <v>42</v>
      </c>
      <c r="C1712" s="10">
        <v>45371</v>
      </c>
      <c r="D1712" s="1" t="s">
        <v>533</v>
      </c>
      <c r="E1712" s="1" t="s">
        <v>532</v>
      </c>
      <c r="F1712" s="1" t="s">
        <v>520</v>
      </c>
      <c r="G1712" s="1" t="s">
        <v>39</v>
      </c>
      <c r="H1712" s="1" t="s">
        <v>38</v>
      </c>
      <c r="I1712" s="1" t="s">
        <v>0</v>
      </c>
      <c r="J1712" s="1" t="s">
        <v>17</v>
      </c>
      <c r="K1712" s="1" t="s">
        <v>49</v>
      </c>
      <c r="L1712" s="1" t="s">
        <v>57</v>
      </c>
      <c r="M1712" s="1" t="s">
        <v>56</v>
      </c>
      <c r="N1712" s="9">
        <v>5040</v>
      </c>
      <c r="O1712" s="1" t="s">
        <v>4</v>
      </c>
      <c r="P1712" s="8">
        <v>5040</v>
      </c>
      <c r="Q1712" s="8">
        <v>0</v>
      </c>
      <c r="R1712" s="1" t="s">
        <v>93</v>
      </c>
      <c r="S1712" s="7">
        <v>348.38</v>
      </c>
    </row>
    <row r="1713" spans="1:19" x14ac:dyDescent="0.2">
      <c r="A1713" s="1" t="s">
        <v>531</v>
      </c>
      <c r="B1713" s="1" t="s">
        <v>42</v>
      </c>
      <c r="C1713" s="10">
        <v>45371</v>
      </c>
      <c r="D1713" s="1" t="s">
        <v>530</v>
      </c>
      <c r="E1713" s="1" t="s">
        <v>529</v>
      </c>
      <c r="F1713" s="1" t="s">
        <v>520</v>
      </c>
      <c r="G1713" s="1" t="s">
        <v>39</v>
      </c>
      <c r="H1713" s="1" t="s">
        <v>38</v>
      </c>
      <c r="I1713" s="1" t="s">
        <v>0</v>
      </c>
      <c r="J1713" s="1" t="s">
        <v>17</v>
      </c>
      <c r="K1713" s="1" t="s">
        <v>49</v>
      </c>
      <c r="L1713" s="1" t="s">
        <v>48</v>
      </c>
      <c r="M1713" s="1" t="s">
        <v>47</v>
      </c>
      <c r="N1713" s="9">
        <v>3456</v>
      </c>
      <c r="O1713" s="1" t="s">
        <v>4</v>
      </c>
      <c r="P1713" s="8">
        <v>3456</v>
      </c>
      <c r="Q1713" s="8">
        <v>0</v>
      </c>
      <c r="R1713" s="1" t="s">
        <v>93</v>
      </c>
      <c r="S1713" s="7">
        <v>296.67</v>
      </c>
    </row>
    <row r="1714" spans="1:19" x14ac:dyDescent="0.2">
      <c r="A1714" s="1" t="s">
        <v>531</v>
      </c>
      <c r="B1714" s="1" t="s">
        <v>42</v>
      </c>
      <c r="C1714" s="10">
        <v>45371</v>
      </c>
      <c r="D1714" s="1" t="s">
        <v>530</v>
      </c>
      <c r="E1714" s="1" t="s">
        <v>529</v>
      </c>
      <c r="F1714" s="1" t="s">
        <v>520</v>
      </c>
      <c r="G1714" s="1" t="s">
        <v>39</v>
      </c>
      <c r="H1714" s="1" t="s">
        <v>38</v>
      </c>
      <c r="I1714" s="1" t="s">
        <v>0</v>
      </c>
      <c r="J1714" s="1" t="s">
        <v>17</v>
      </c>
      <c r="K1714" s="1" t="s">
        <v>49</v>
      </c>
      <c r="L1714" s="1" t="s">
        <v>57</v>
      </c>
      <c r="M1714" s="1" t="s">
        <v>56</v>
      </c>
      <c r="N1714" s="9">
        <v>2160</v>
      </c>
      <c r="O1714" s="1" t="s">
        <v>4</v>
      </c>
      <c r="P1714" s="8">
        <v>2160</v>
      </c>
      <c r="Q1714" s="8">
        <v>0</v>
      </c>
      <c r="R1714" s="1" t="s">
        <v>93</v>
      </c>
      <c r="S1714" s="7">
        <v>401.84</v>
      </c>
    </row>
    <row r="1715" spans="1:19" x14ac:dyDescent="0.2">
      <c r="A1715" s="1" t="s">
        <v>528</v>
      </c>
      <c r="B1715" s="1" t="s">
        <v>42</v>
      </c>
      <c r="C1715" s="10">
        <v>45371</v>
      </c>
      <c r="D1715" s="1" t="s">
        <v>101</v>
      </c>
      <c r="E1715" s="1" t="s">
        <v>100</v>
      </c>
      <c r="F1715" s="1" t="s">
        <v>520</v>
      </c>
      <c r="G1715" s="1" t="s">
        <v>39</v>
      </c>
      <c r="H1715" s="1" t="s">
        <v>38</v>
      </c>
      <c r="I1715" s="1" t="s">
        <v>0</v>
      </c>
      <c r="J1715" s="1" t="s">
        <v>17</v>
      </c>
      <c r="K1715" s="1" t="s">
        <v>49</v>
      </c>
      <c r="L1715" s="1" t="s">
        <v>55</v>
      </c>
      <c r="M1715" s="1" t="s">
        <v>54</v>
      </c>
      <c r="N1715" s="9">
        <v>396</v>
      </c>
      <c r="O1715" s="1" t="s">
        <v>4</v>
      </c>
      <c r="P1715" s="8">
        <v>396</v>
      </c>
      <c r="Q1715" s="8">
        <v>0</v>
      </c>
      <c r="R1715" s="1" t="s">
        <v>93</v>
      </c>
      <c r="S1715" s="7">
        <v>250.65</v>
      </c>
    </row>
    <row r="1716" spans="1:19" x14ac:dyDescent="0.2">
      <c r="A1716" s="1" t="s">
        <v>528</v>
      </c>
      <c r="B1716" s="1" t="s">
        <v>42</v>
      </c>
      <c r="C1716" s="10">
        <v>45371</v>
      </c>
      <c r="D1716" s="1" t="s">
        <v>101</v>
      </c>
      <c r="E1716" s="1" t="s">
        <v>100</v>
      </c>
      <c r="F1716" s="1" t="s">
        <v>520</v>
      </c>
      <c r="G1716" s="1" t="s">
        <v>39</v>
      </c>
      <c r="H1716" s="1" t="s">
        <v>38</v>
      </c>
      <c r="I1716" s="1" t="s">
        <v>0</v>
      </c>
      <c r="J1716" s="1" t="s">
        <v>17</v>
      </c>
      <c r="K1716" s="1" t="s">
        <v>49</v>
      </c>
      <c r="L1716" s="1" t="s">
        <v>48</v>
      </c>
      <c r="M1716" s="1" t="s">
        <v>47</v>
      </c>
      <c r="N1716" s="9">
        <v>3024</v>
      </c>
      <c r="O1716" s="1" t="s">
        <v>4</v>
      </c>
      <c r="P1716" s="8">
        <v>3024</v>
      </c>
      <c r="Q1716" s="8">
        <v>0</v>
      </c>
      <c r="R1716" s="1" t="s">
        <v>93</v>
      </c>
      <c r="S1716" s="7">
        <v>319.60000000000002</v>
      </c>
    </row>
    <row r="1717" spans="1:19" x14ac:dyDescent="0.2">
      <c r="A1717" s="1" t="s">
        <v>528</v>
      </c>
      <c r="B1717" s="1" t="s">
        <v>42</v>
      </c>
      <c r="C1717" s="10">
        <v>45371</v>
      </c>
      <c r="D1717" s="1" t="s">
        <v>101</v>
      </c>
      <c r="E1717" s="1" t="s">
        <v>100</v>
      </c>
      <c r="F1717" s="1" t="s">
        <v>520</v>
      </c>
      <c r="G1717" s="1" t="s">
        <v>39</v>
      </c>
      <c r="H1717" s="1" t="s">
        <v>38</v>
      </c>
      <c r="I1717" s="1" t="s">
        <v>0</v>
      </c>
      <c r="J1717" s="1" t="s">
        <v>17</v>
      </c>
      <c r="K1717" s="1" t="s">
        <v>49</v>
      </c>
      <c r="L1717" s="1" t="s">
        <v>57</v>
      </c>
      <c r="M1717" s="1" t="s">
        <v>56</v>
      </c>
      <c r="N1717" s="9">
        <v>1890</v>
      </c>
      <c r="O1717" s="1" t="s">
        <v>4</v>
      </c>
      <c r="P1717" s="8">
        <v>1890</v>
      </c>
      <c r="Q1717" s="8">
        <v>0</v>
      </c>
      <c r="R1717" s="1" t="s">
        <v>93</v>
      </c>
      <c r="S1717" s="7">
        <v>432.87</v>
      </c>
    </row>
    <row r="1718" spans="1:19" x14ac:dyDescent="0.2">
      <c r="A1718" s="1" t="s">
        <v>527</v>
      </c>
      <c r="B1718" s="1" t="s">
        <v>42</v>
      </c>
      <c r="C1718" s="10">
        <v>45371</v>
      </c>
      <c r="D1718" s="1" t="s">
        <v>99</v>
      </c>
      <c r="E1718" s="1" t="s">
        <v>98</v>
      </c>
      <c r="F1718" s="1" t="s">
        <v>520</v>
      </c>
      <c r="G1718" s="1" t="s">
        <v>39</v>
      </c>
      <c r="H1718" s="1" t="s">
        <v>38</v>
      </c>
      <c r="I1718" s="1" t="s">
        <v>0</v>
      </c>
      <c r="J1718" s="1" t="s">
        <v>17</v>
      </c>
      <c r="K1718" s="1" t="s">
        <v>49</v>
      </c>
      <c r="L1718" s="1" t="s">
        <v>55</v>
      </c>
      <c r="M1718" s="1" t="s">
        <v>54</v>
      </c>
      <c r="N1718" s="9">
        <v>1883</v>
      </c>
      <c r="O1718" s="1" t="s">
        <v>4</v>
      </c>
      <c r="P1718" s="8">
        <v>1883</v>
      </c>
      <c r="Q1718" s="8">
        <v>0</v>
      </c>
      <c r="R1718" s="1" t="s">
        <v>93</v>
      </c>
      <c r="S1718" s="7">
        <v>125.3</v>
      </c>
    </row>
    <row r="1719" spans="1:19" x14ac:dyDescent="0.2">
      <c r="A1719" s="1" t="s">
        <v>526</v>
      </c>
      <c r="B1719" s="1" t="s">
        <v>42</v>
      </c>
      <c r="C1719" s="10">
        <v>45371</v>
      </c>
      <c r="D1719" s="1" t="s">
        <v>99</v>
      </c>
      <c r="E1719" s="1" t="s">
        <v>98</v>
      </c>
      <c r="F1719" s="1" t="s">
        <v>520</v>
      </c>
      <c r="G1719" s="1" t="s">
        <v>39</v>
      </c>
      <c r="H1719" s="1" t="s">
        <v>38</v>
      </c>
      <c r="I1719" s="1" t="s">
        <v>0</v>
      </c>
      <c r="J1719" s="1" t="s">
        <v>17</v>
      </c>
      <c r="K1719" s="1" t="s">
        <v>49</v>
      </c>
      <c r="L1719" s="1" t="s">
        <v>55</v>
      </c>
      <c r="M1719" s="1" t="s">
        <v>54</v>
      </c>
      <c r="N1719" s="9">
        <v>7225</v>
      </c>
      <c r="O1719" s="1" t="s">
        <v>4</v>
      </c>
      <c r="P1719" s="8">
        <v>6433</v>
      </c>
      <c r="Q1719" s="8">
        <v>792</v>
      </c>
      <c r="R1719" s="1" t="s">
        <v>93</v>
      </c>
      <c r="S1719" s="7">
        <v>201.74</v>
      </c>
    </row>
    <row r="1720" spans="1:19" x14ac:dyDescent="0.2">
      <c r="A1720" s="1" t="s">
        <v>525</v>
      </c>
      <c r="B1720" s="1" t="s">
        <v>42</v>
      </c>
      <c r="C1720" s="10">
        <v>45371</v>
      </c>
      <c r="D1720" s="1" t="s">
        <v>95</v>
      </c>
      <c r="E1720" s="1" t="s">
        <v>94</v>
      </c>
      <c r="F1720" s="1" t="s">
        <v>520</v>
      </c>
      <c r="G1720" s="1" t="s">
        <v>39</v>
      </c>
      <c r="H1720" s="1" t="s">
        <v>38</v>
      </c>
      <c r="I1720" s="1" t="s">
        <v>0</v>
      </c>
      <c r="J1720" s="1" t="s">
        <v>17</v>
      </c>
      <c r="K1720" s="1" t="s">
        <v>49</v>
      </c>
      <c r="L1720" s="1" t="s">
        <v>57</v>
      </c>
      <c r="M1720" s="1" t="s">
        <v>56</v>
      </c>
      <c r="N1720" s="9">
        <v>3600</v>
      </c>
      <c r="O1720" s="1" t="s">
        <v>4</v>
      </c>
      <c r="P1720" s="8">
        <v>3600</v>
      </c>
      <c r="Q1720" s="8">
        <v>0</v>
      </c>
      <c r="R1720" s="1" t="s">
        <v>93</v>
      </c>
      <c r="S1720" s="7">
        <v>228.46</v>
      </c>
    </row>
    <row r="1721" spans="1:19" x14ac:dyDescent="0.2">
      <c r="A1721" s="1" t="s">
        <v>525</v>
      </c>
      <c r="B1721" s="1" t="s">
        <v>42</v>
      </c>
      <c r="C1721" s="10">
        <v>45371</v>
      </c>
      <c r="D1721" s="1" t="s">
        <v>95</v>
      </c>
      <c r="E1721" s="1" t="s">
        <v>94</v>
      </c>
      <c r="F1721" s="1" t="s">
        <v>520</v>
      </c>
      <c r="G1721" s="1" t="s">
        <v>39</v>
      </c>
      <c r="H1721" s="1" t="s">
        <v>38</v>
      </c>
      <c r="I1721" s="1" t="s">
        <v>0</v>
      </c>
      <c r="J1721" s="1" t="s">
        <v>17</v>
      </c>
      <c r="K1721" s="1" t="s">
        <v>49</v>
      </c>
      <c r="L1721" s="1" t="s">
        <v>55</v>
      </c>
      <c r="M1721" s="1" t="s">
        <v>54</v>
      </c>
      <c r="N1721" s="9">
        <v>1980</v>
      </c>
      <c r="O1721" s="1" t="s">
        <v>4</v>
      </c>
      <c r="P1721" s="8">
        <v>1980</v>
      </c>
      <c r="Q1721" s="8">
        <v>0</v>
      </c>
      <c r="R1721" s="1" t="s">
        <v>93</v>
      </c>
      <c r="S1721" s="7">
        <v>132.29</v>
      </c>
    </row>
    <row r="1722" spans="1:19" x14ac:dyDescent="0.2">
      <c r="A1722" s="1" t="s">
        <v>524</v>
      </c>
      <c r="B1722" s="1" t="s">
        <v>42</v>
      </c>
      <c r="C1722" s="10">
        <v>45371</v>
      </c>
      <c r="D1722" s="1" t="s">
        <v>95</v>
      </c>
      <c r="E1722" s="1" t="s">
        <v>94</v>
      </c>
      <c r="F1722" s="1" t="s">
        <v>520</v>
      </c>
      <c r="G1722" s="1" t="s">
        <v>39</v>
      </c>
      <c r="H1722" s="1" t="s">
        <v>38</v>
      </c>
      <c r="I1722" s="1" t="s">
        <v>0</v>
      </c>
      <c r="J1722" s="1" t="s">
        <v>17</v>
      </c>
      <c r="K1722" s="1" t="s">
        <v>49</v>
      </c>
      <c r="L1722" s="1" t="s">
        <v>90</v>
      </c>
      <c r="M1722" s="1" t="s">
        <v>89</v>
      </c>
      <c r="N1722" s="9">
        <v>1980</v>
      </c>
      <c r="O1722" s="1" t="s">
        <v>4</v>
      </c>
      <c r="P1722" s="8">
        <v>1980</v>
      </c>
      <c r="Q1722" s="8">
        <v>0</v>
      </c>
      <c r="R1722" s="1" t="s">
        <v>93</v>
      </c>
      <c r="S1722" s="7">
        <v>307.98</v>
      </c>
    </row>
    <row r="1723" spans="1:19" x14ac:dyDescent="0.2">
      <c r="A1723" s="1" t="s">
        <v>524</v>
      </c>
      <c r="B1723" s="1" t="s">
        <v>42</v>
      </c>
      <c r="C1723" s="10">
        <v>45371</v>
      </c>
      <c r="D1723" s="1" t="s">
        <v>95</v>
      </c>
      <c r="E1723" s="1" t="s">
        <v>94</v>
      </c>
      <c r="F1723" s="1" t="s">
        <v>520</v>
      </c>
      <c r="G1723" s="1" t="s">
        <v>39</v>
      </c>
      <c r="H1723" s="1" t="s">
        <v>38</v>
      </c>
      <c r="I1723" s="1" t="s">
        <v>0</v>
      </c>
      <c r="J1723" s="1" t="s">
        <v>17</v>
      </c>
      <c r="K1723" s="1" t="s">
        <v>49</v>
      </c>
      <c r="L1723" s="1" t="s">
        <v>133</v>
      </c>
      <c r="M1723" s="1" t="s">
        <v>132</v>
      </c>
      <c r="N1723" s="9">
        <v>3168</v>
      </c>
      <c r="O1723" s="1" t="s">
        <v>4</v>
      </c>
      <c r="P1723" s="8">
        <v>3168</v>
      </c>
      <c r="Q1723" s="8">
        <v>0</v>
      </c>
      <c r="R1723" s="1" t="s">
        <v>93</v>
      </c>
      <c r="S1723" s="7">
        <v>149.28</v>
      </c>
    </row>
    <row r="1724" spans="1:19" x14ac:dyDescent="0.2">
      <c r="A1724" s="1" t="s">
        <v>523</v>
      </c>
      <c r="B1724" s="1" t="s">
        <v>15</v>
      </c>
      <c r="C1724" s="10">
        <v>45371</v>
      </c>
      <c r="D1724" s="1" t="s">
        <v>522</v>
      </c>
      <c r="E1724" s="1" t="s">
        <v>521</v>
      </c>
      <c r="F1724" s="1" t="s">
        <v>520</v>
      </c>
      <c r="G1724" s="1" t="s">
        <v>39</v>
      </c>
      <c r="H1724" s="1" t="s">
        <v>38</v>
      </c>
      <c r="I1724" s="1" t="s">
        <v>50</v>
      </c>
      <c r="J1724" s="1" t="s">
        <v>17</v>
      </c>
      <c r="K1724" s="1" t="s">
        <v>49</v>
      </c>
      <c r="L1724" s="1" t="s">
        <v>57</v>
      </c>
      <c r="M1724" s="1" t="s">
        <v>56</v>
      </c>
      <c r="N1724" s="9">
        <v>4320</v>
      </c>
      <c r="O1724" s="1" t="s">
        <v>4</v>
      </c>
      <c r="P1724" s="8">
        <v>4320</v>
      </c>
      <c r="Q1724" s="8">
        <v>0</v>
      </c>
      <c r="R1724" s="1" t="s">
        <v>93</v>
      </c>
      <c r="S1724" s="7">
        <v>417.17</v>
      </c>
    </row>
    <row r="1725" spans="1:19" x14ac:dyDescent="0.2">
      <c r="A1725" s="1" t="s">
        <v>513</v>
      </c>
      <c r="B1725" s="1" t="s">
        <v>15</v>
      </c>
      <c r="C1725" s="10">
        <v>45371</v>
      </c>
      <c r="D1725" s="1" t="s">
        <v>197</v>
      </c>
      <c r="E1725" s="1" t="s">
        <v>196</v>
      </c>
      <c r="F1725" s="1" t="s">
        <v>512</v>
      </c>
      <c r="G1725" s="1" t="s">
        <v>39</v>
      </c>
      <c r="H1725" s="1" t="s">
        <v>38</v>
      </c>
      <c r="I1725" s="1" t="s">
        <v>50</v>
      </c>
      <c r="J1725" s="1" t="s">
        <v>9</v>
      </c>
      <c r="K1725" s="1" t="s">
        <v>30</v>
      </c>
      <c r="L1725" s="1" t="s">
        <v>511</v>
      </c>
      <c r="M1725" s="1" t="s">
        <v>510</v>
      </c>
      <c r="N1725" s="8">
        <v>484.8</v>
      </c>
      <c r="O1725" s="1" t="s">
        <v>2</v>
      </c>
      <c r="P1725" s="8">
        <v>0</v>
      </c>
      <c r="Q1725" s="8">
        <v>484.8</v>
      </c>
      <c r="R1725" s="1" t="s">
        <v>195</v>
      </c>
      <c r="S1725" s="7">
        <v>2605.08</v>
      </c>
    </row>
    <row r="1726" spans="1:19" x14ac:dyDescent="0.2">
      <c r="A1726" s="1" t="s">
        <v>513</v>
      </c>
      <c r="B1726" s="1" t="s">
        <v>15</v>
      </c>
      <c r="C1726" s="10">
        <v>45371</v>
      </c>
      <c r="D1726" s="1" t="s">
        <v>197</v>
      </c>
      <c r="E1726" s="1" t="s">
        <v>196</v>
      </c>
      <c r="F1726" s="1" t="s">
        <v>512</v>
      </c>
      <c r="G1726" s="1" t="s">
        <v>39</v>
      </c>
      <c r="H1726" s="1" t="s">
        <v>38</v>
      </c>
      <c r="I1726" s="1" t="s">
        <v>50</v>
      </c>
      <c r="J1726" s="1" t="s">
        <v>9</v>
      </c>
      <c r="K1726" s="1" t="s">
        <v>8</v>
      </c>
      <c r="L1726" s="1" t="s">
        <v>515</v>
      </c>
      <c r="M1726" s="1" t="s">
        <v>514</v>
      </c>
      <c r="N1726" s="8">
        <v>393.6</v>
      </c>
      <c r="O1726" s="1" t="s">
        <v>2</v>
      </c>
      <c r="P1726" s="8">
        <v>0</v>
      </c>
      <c r="Q1726" s="8">
        <v>393.6</v>
      </c>
      <c r="R1726" s="1" t="s">
        <v>195</v>
      </c>
      <c r="S1726" s="7">
        <v>2989.66</v>
      </c>
    </row>
    <row r="1727" spans="1:19" x14ac:dyDescent="0.2">
      <c r="A1727" s="1" t="s">
        <v>513</v>
      </c>
      <c r="B1727" s="1" t="s">
        <v>15</v>
      </c>
      <c r="C1727" s="10">
        <v>45371</v>
      </c>
      <c r="D1727" s="1" t="s">
        <v>197</v>
      </c>
      <c r="E1727" s="1" t="s">
        <v>196</v>
      </c>
      <c r="F1727" s="1" t="s">
        <v>512</v>
      </c>
      <c r="G1727" s="1" t="s">
        <v>39</v>
      </c>
      <c r="H1727" s="1" t="s">
        <v>38</v>
      </c>
      <c r="I1727" s="1" t="s">
        <v>50</v>
      </c>
      <c r="J1727" s="1" t="s">
        <v>9</v>
      </c>
      <c r="K1727" s="1" t="s">
        <v>30</v>
      </c>
      <c r="L1727" s="1" t="s">
        <v>517</v>
      </c>
      <c r="M1727" s="1" t="s">
        <v>516</v>
      </c>
      <c r="N1727" s="8">
        <v>581.76</v>
      </c>
      <c r="O1727" s="1" t="s">
        <v>2</v>
      </c>
      <c r="P1727" s="8">
        <v>0</v>
      </c>
      <c r="Q1727" s="8">
        <v>581.76</v>
      </c>
      <c r="R1727" s="1" t="s">
        <v>195</v>
      </c>
      <c r="S1727" s="7">
        <v>2837.48</v>
      </c>
    </row>
    <row r="1728" spans="1:19" x14ac:dyDescent="0.2">
      <c r="A1728" s="1" t="s">
        <v>513</v>
      </c>
      <c r="B1728" s="1" t="s">
        <v>15</v>
      </c>
      <c r="C1728" s="10">
        <v>45371</v>
      </c>
      <c r="D1728" s="1" t="s">
        <v>197</v>
      </c>
      <c r="E1728" s="1" t="s">
        <v>196</v>
      </c>
      <c r="F1728" s="1" t="s">
        <v>512</v>
      </c>
      <c r="G1728" s="1" t="s">
        <v>39</v>
      </c>
      <c r="H1728" s="1" t="s">
        <v>38</v>
      </c>
      <c r="I1728" s="1" t="s">
        <v>50</v>
      </c>
      <c r="J1728" s="1" t="s">
        <v>9</v>
      </c>
      <c r="K1728" s="1" t="s">
        <v>30</v>
      </c>
      <c r="L1728" s="1" t="s">
        <v>519</v>
      </c>
      <c r="M1728" s="1" t="s">
        <v>518</v>
      </c>
      <c r="N1728" s="8">
        <v>484.8</v>
      </c>
      <c r="O1728" s="1" t="s">
        <v>2</v>
      </c>
      <c r="P1728" s="8">
        <v>0</v>
      </c>
      <c r="Q1728" s="8">
        <v>484.8</v>
      </c>
      <c r="R1728" s="1" t="s">
        <v>195</v>
      </c>
      <c r="S1728" s="7">
        <v>2605.08</v>
      </c>
    </row>
    <row r="1729" spans="1:19" x14ac:dyDescent="0.2">
      <c r="A1729" s="1" t="s">
        <v>509</v>
      </c>
      <c r="B1729" s="1" t="s">
        <v>15</v>
      </c>
      <c r="C1729" s="10">
        <v>45371</v>
      </c>
      <c r="D1729" s="1" t="s">
        <v>252</v>
      </c>
      <c r="E1729" s="1" t="s">
        <v>251</v>
      </c>
      <c r="F1729" s="1" t="s">
        <v>508</v>
      </c>
      <c r="G1729" s="1" t="s">
        <v>12</v>
      </c>
      <c r="H1729" s="1" t="s">
        <v>11</v>
      </c>
      <c r="I1729" s="1" t="s">
        <v>50</v>
      </c>
      <c r="J1729" s="1" t="s">
        <v>17</v>
      </c>
      <c r="K1729" s="1" t="s">
        <v>507</v>
      </c>
      <c r="L1729" s="1" t="s">
        <v>506</v>
      </c>
      <c r="M1729" s="1" t="s">
        <v>505</v>
      </c>
      <c r="N1729" s="9">
        <v>6000</v>
      </c>
      <c r="O1729" s="1" t="s">
        <v>4</v>
      </c>
      <c r="P1729" s="8">
        <v>0</v>
      </c>
      <c r="Q1729" s="8">
        <v>6000</v>
      </c>
      <c r="R1729" s="1" t="s">
        <v>43</v>
      </c>
      <c r="S1729" s="7">
        <v>559.91999999999996</v>
      </c>
    </row>
    <row r="1730" spans="1:19" x14ac:dyDescent="0.2">
      <c r="A1730" s="1" t="s">
        <v>500</v>
      </c>
      <c r="B1730" s="1" t="s">
        <v>15</v>
      </c>
      <c r="C1730" s="10">
        <v>45371</v>
      </c>
      <c r="D1730" s="1" t="s">
        <v>211</v>
      </c>
      <c r="E1730" s="1" t="s">
        <v>210</v>
      </c>
      <c r="F1730" s="1" t="s">
        <v>499</v>
      </c>
      <c r="G1730" s="1" t="s">
        <v>12</v>
      </c>
      <c r="H1730" s="1" t="s">
        <v>11</v>
      </c>
      <c r="I1730" s="1" t="s">
        <v>50</v>
      </c>
      <c r="J1730" s="1" t="s">
        <v>17</v>
      </c>
      <c r="K1730" s="1" t="s">
        <v>498</v>
      </c>
      <c r="L1730" s="1" t="s">
        <v>497</v>
      </c>
      <c r="M1730" s="1" t="s">
        <v>496</v>
      </c>
      <c r="N1730" s="8">
        <v>61.44</v>
      </c>
      <c r="O1730" s="1" t="s">
        <v>2</v>
      </c>
      <c r="P1730" s="8">
        <v>0</v>
      </c>
      <c r="Q1730" s="8">
        <v>61.44</v>
      </c>
      <c r="R1730" s="1" t="s">
        <v>33</v>
      </c>
      <c r="S1730" s="7">
        <v>20729.89</v>
      </c>
    </row>
    <row r="1731" spans="1:19" x14ac:dyDescent="0.2">
      <c r="A1731" s="1" t="s">
        <v>500</v>
      </c>
      <c r="B1731" s="1" t="s">
        <v>15</v>
      </c>
      <c r="C1731" s="10">
        <v>45371</v>
      </c>
      <c r="D1731" s="1" t="s">
        <v>211</v>
      </c>
      <c r="E1731" s="1" t="s">
        <v>210</v>
      </c>
      <c r="F1731" s="1" t="s">
        <v>499</v>
      </c>
      <c r="G1731" s="1" t="s">
        <v>12</v>
      </c>
      <c r="H1731" s="1" t="s">
        <v>11</v>
      </c>
      <c r="I1731" s="1" t="s">
        <v>50</v>
      </c>
      <c r="J1731" s="1" t="s">
        <v>17</v>
      </c>
      <c r="K1731" s="1" t="s">
        <v>16</v>
      </c>
      <c r="L1731" s="1" t="s">
        <v>502</v>
      </c>
      <c r="M1731" s="1" t="s">
        <v>501</v>
      </c>
      <c r="N1731" s="8">
        <v>156.6</v>
      </c>
      <c r="O1731" s="1" t="s">
        <v>2</v>
      </c>
      <c r="P1731" s="8">
        <v>0</v>
      </c>
      <c r="Q1731" s="8">
        <v>156.6</v>
      </c>
      <c r="R1731" s="1" t="s">
        <v>33</v>
      </c>
      <c r="S1731" s="7">
        <v>11376.06</v>
      </c>
    </row>
    <row r="1732" spans="1:19" x14ac:dyDescent="0.2">
      <c r="A1732" s="1" t="s">
        <v>500</v>
      </c>
      <c r="B1732" s="1" t="s">
        <v>15</v>
      </c>
      <c r="C1732" s="10">
        <v>45371</v>
      </c>
      <c r="D1732" s="1" t="s">
        <v>211</v>
      </c>
      <c r="E1732" s="1" t="s">
        <v>210</v>
      </c>
      <c r="F1732" s="1" t="s">
        <v>499</v>
      </c>
      <c r="G1732" s="1" t="s">
        <v>12</v>
      </c>
      <c r="H1732" s="1" t="s">
        <v>11</v>
      </c>
      <c r="I1732" s="1" t="s">
        <v>50</v>
      </c>
      <c r="J1732" s="1" t="s">
        <v>17</v>
      </c>
      <c r="K1732" s="1" t="s">
        <v>16</v>
      </c>
      <c r="L1732" s="1" t="s">
        <v>504</v>
      </c>
      <c r="M1732" s="1" t="s">
        <v>503</v>
      </c>
      <c r="N1732" s="8">
        <v>48.6</v>
      </c>
      <c r="O1732" s="1" t="s">
        <v>2</v>
      </c>
      <c r="P1732" s="8">
        <v>0</v>
      </c>
      <c r="Q1732" s="8">
        <v>48.6</v>
      </c>
      <c r="R1732" s="1" t="s">
        <v>33</v>
      </c>
      <c r="S1732" s="7">
        <v>17873.43</v>
      </c>
    </row>
    <row r="1733" spans="1:19" x14ac:dyDescent="0.2">
      <c r="A1733" s="1" t="s">
        <v>495</v>
      </c>
      <c r="B1733" s="1" t="s">
        <v>42</v>
      </c>
      <c r="C1733" s="10">
        <v>45371</v>
      </c>
      <c r="D1733" s="1" t="s">
        <v>41</v>
      </c>
      <c r="E1733" s="1" t="s">
        <v>40</v>
      </c>
      <c r="F1733" s="1" t="s">
        <v>494</v>
      </c>
      <c r="G1733" s="1" t="s">
        <v>39</v>
      </c>
      <c r="H1733" s="1" t="s">
        <v>38</v>
      </c>
      <c r="I1733" s="1" t="s">
        <v>50</v>
      </c>
      <c r="J1733" s="1" t="s">
        <v>37</v>
      </c>
      <c r="K1733" s="1" t="s">
        <v>36</v>
      </c>
      <c r="L1733" s="1" t="s">
        <v>35</v>
      </c>
      <c r="M1733" s="1" t="s">
        <v>34</v>
      </c>
      <c r="N1733" s="9">
        <v>6336</v>
      </c>
      <c r="O1733" s="1" t="s">
        <v>4</v>
      </c>
      <c r="P1733" s="8">
        <v>6336</v>
      </c>
      <c r="Q1733" s="8">
        <v>0</v>
      </c>
      <c r="R1733" s="1" t="s">
        <v>33</v>
      </c>
      <c r="S1733" s="7">
        <v>116.04</v>
      </c>
    </row>
    <row r="1734" spans="1:19" x14ac:dyDescent="0.2">
      <c r="A1734" s="1" t="s">
        <v>493</v>
      </c>
      <c r="B1734" s="1" t="s">
        <v>42</v>
      </c>
      <c r="C1734" s="10">
        <v>45371</v>
      </c>
      <c r="D1734" s="1" t="s">
        <v>41</v>
      </c>
      <c r="E1734" s="1" t="s">
        <v>40</v>
      </c>
      <c r="F1734" s="1" t="s">
        <v>492</v>
      </c>
      <c r="G1734" s="1" t="s">
        <v>39</v>
      </c>
      <c r="H1734" s="1" t="s">
        <v>38</v>
      </c>
      <c r="I1734" s="1" t="s">
        <v>50</v>
      </c>
      <c r="J1734" s="1" t="s">
        <v>37</v>
      </c>
      <c r="K1734" s="1" t="s">
        <v>36</v>
      </c>
      <c r="L1734" s="1" t="s">
        <v>35</v>
      </c>
      <c r="M1734" s="1" t="s">
        <v>34</v>
      </c>
      <c r="N1734" s="9">
        <v>6336</v>
      </c>
      <c r="O1734" s="1" t="s">
        <v>4</v>
      </c>
      <c r="P1734" s="8">
        <v>6336</v>
      </c>
      <c r="Q1734" s="8">
        <v>0</v>
      </c>
      <c r="R1734" s="1" t="s">
        <v>33</v>
      </c>
      <c r="S1734" s="7">
        <v>116.04</v>
      </c>
    </row>
    <row r="1735" spans="1:19" x14ac:dyDescent="0.2">
      <c r="A1735" s="1" t="s">
        <v>491</v>
      </c>
      <c r="B1735" s="1" t="s">
        <v>42</v>
      </c>
      <c r="C1735" s="10">
        <v>45371</v>
      </c>
      <c r="D1735" s="1" t="s">
        <v>41</v>
      </c>
      <c r="E1735" s="1" t="s">
        <v>40</v>
      </c>
      <c r="F1735" s="1" t="s">
        <v>490</v>
      </c>
      <c r="G1735" s="1" t="s">
        <v>39</v>
      </c>
      <c r="H1735" s="1" t="s">
        <v>38</v>
      </c>
      <c r="I1735" s="1" t="s">
        <v>50</v>
      </c>
      <c r="J1735" s="1" t="s">
        <v>37</v>
      </c>
      <c r="K1735" s="1" t="s">
        <v>36</v>
      </c>
      <c r="L1735" s="1" t="s">
        <v>75</v>
      </c>
      <c r="M1735" s="1" t="s">
        <v>74</v>
      </c>
      <c r="N1735" s="9">
        <v>5040</v>
      </c>
      <c r="O1735" s="1" t="s">
        <v>4</v>
      </c>
      <c r="P1735" s="8">
        <v>5040</v>
      </c>
      <c r="Q1735" s="8">
        <v>0</v>
      </c>
      <c r="R1735" s="1" t="s">
        <v>33</v>
      </c>
      <c r="S1735" s="7">
        <v>224.01</v>
      </c>
    </row>
    <row r="1736" spans="1:19" x14ac:dyDescent="0.2">
      <c r="A1736" s="1" t="s">
        <v>489</v>
      </c>
      <c r="B1736" s="1" t="s">
        <v>42</v>
      </c>
      <c r="C1736" s="10">
        <v>45371</v>
      </c>
      <c r="D1736" s="1" t="s">
        <v>41</v>
      </c>
      <c r="E1736" s="1" t="s">
        <v>40</v>
      </c>
      <c r="F1736" s="1" t="s">
        <v>488</v>
      </c>
      <c r="G1736" s="1" t="s">
        <v>39</v>
      </c>
      <c r="H1736" s="1" t="s">
        <v>38</v>
      </c>
      <c r="I1736" s="1" t="s">
        <v>50</v>
      </c>
      <c r="J1736" s="1" t="s">
        <v>37</v>
      </c>
      <c r="K1736" s="1" t="s">
        <v>36</v>
      </c>
      <c r="L1736" s="1" t="s">
        <v>35</v>
      </c>
      <c r="M1736" s="1" t="s">
        <v>34</v>
      </c>
      <c r="N1736" s="9">
        <v>6624</v>
      </c>
      <c r="O1736" s="1" t="s">
        <v>4</v>
      </c>
      <c r="P1736" s="8">
        <v>6624</v>
      </c>
      <c r="Q1736" s="8">
        <v>0</v>
      </c>
      <c r="R1736" s="1" t="s">
        <v>33</v>
      </c>
      <c r="S1736" s="7">
        <v>116.04</v>
      </c>
    </row>
    <row r="1737" spans="1:19" x14ac:dyDescent="0.2">
      <c r="A1737" s="1" t="s">
        <v>487</v>
      </c>
      <c r="B1737" s="1" t="s">
        <v>42</v>
      </c>
      <c r="C1737" s="10">
        <v>45372</v>
      </c>
      <c r="D1737" s="1" t="s">
        <v>190</v>
      </c>
      <c r="E1737" s="1" t="s">
        <v>189</v>
      </c>
      <c r="F1737" s="1" t="s">
        <v>359</v>
      </c>
      <c r="G1737" s="1" t="s">
        <v>39</v>
      </c>
      <c r="H1737" s="1" t="s">
        <v>38</v>
      </c>
      <c r="I1737" s="1" t="s">
        <v>0</v>
      </c>
      <c r="J1737" s="1" t="s">
        <v>37</v>
      </c>
      <c r="K1737" s="1" t="s">
        <v>36</v>
      </c>
      <c r="L1737" s="1" t="s">
        <v>35</v>
      </c>
      <c r="M1737" s="1" t="s">
        <v>34</v>
      </c>
      <c r="N1737" s="9">
        <v>3456</v>
      </c>
      <c r="O1737" s="1" t="s">
        <v>4</v>
      </c>
      <c r="P1737" s="8">
        <v>3456</v>
      </c>
      <c r="Q1737" s="8">
        <v>0</v>
      </c>
      <c r="R1737" s="1" t="s">
        <v>125</v>
      </c>
      <c r="S1737" s="7">
        <v>238.8</v>
      </c>
    </row>
    <row r="1738" spans="1:19" x14ac:dyDescent="0.2">
      <c r="A1738" s="1" t="s">
        <v>487</v>
      </c>
      <c r="B1738" s="1" t="s">
        <v>42</v>
      </c>
      <c r="C1738" s="10">
        <v>45372</v>
      </c>
      <c r="D1738" s="1" t="s">
        <v>190</v>
      </c>
      <c r="E1738" s="1" t="s">
        <v>189</v>
      </c>
      <c r="F1738" s="1" t="s">
        <v>359</v>
      </c>
      <c r="G1738" s="1" t="s">
        <v>39</v>
      </c>
      <c r="H1738" s="1" t="s">
        <v>38</v>
      </c>
      <c r="I1738" s="1" t="s">
        <v>0</v>
      </c>
      <c r="J1738" s="1" t="s">
        <v>37</v>
      </c>
      <c r="K1738" s="1" t="s">
        <v>36</v>
      </c>
      <c r="L1738" s="1" t="s">
        <v>86</v>
      </c>
      <c r="M1738" s="1" t="s">
        <v>85</v>
      </c>
      <c r="N1738" s="9">
        <v>3960</v>
      </c>
      <c r="O1738" s="1" t="s">
        <v>4</v>
      </c>
      <c r="P1738" s="8">
        <v>3960</v>
      </c>
      <c r="Q1738" s="8">
        <v>0</v>
      </c>
      <c r="R1738" s="1" t="s">
        <v>125</v>
      </c>
      <c r="S1738" s="7">
        <v>199.81</v>
      </c>
    </row>
    <row r="1739" spans="1:19" x14ac:dyDescent="0.2">
      <c r="A1739" s="1" t="s">
        <v>486</v>
      </c>
      <c r="B1739" s="1" t="s">
        <v>42</v>
      </c>
      <c r="C1739" s="10">
        <v>45372</v>
      </c>
      <c r="D1739" s="1" t="s">
        <v>205</v>
      </c>
      <c r="E1739" s="1" t="s">
        <v>204</v>
      </c>
      <c r="F1739" s="1" t="s">
        <v>359</v>
      </c>
      <c r="G1739" s="1" t="s">
        <v>39</v>
      </c>
      <c r="H1739" s="1" t="s">
        <v>38</v>
      </c>
      <c r="I1739" s="1" t="s">
        <v>50</v>
      </c>
      <c r="J1739" s="1" t="s">
        <v>37</v>
      </c>
      <c r="K1739" s="1" t="s">
        <v>36</v>
      </c>
      <c r="L1739" s="1" t="s">
        <v>35</v>
      </c>
      <c r="M1739" s="1" t="s">
        <v>34</v>
      </c>
      <c r="N1739" s="9">
        <v>2880</v>
      </c>
      <c r="O1739" s="1" t="s">
        <v>4</v>
      </c>
      <c r="P1739" s="8">
        <v>2880</v>
      </c>
      <c r="Q1739" s="8">
        <v>0</v>
      </c>
      <c r="R1739" s="1" t="s">
        <v>144</v>
      </c>
      <c r="S1739" s="7">
        <v>158.32</v>
      </c>
    </row>
    <row r="1740" spans="1:19" x14ac:dyDescent="0.2">
      <c r="A1740" s="1" t="s">
        <v>486</v>
      </c>
      <c r="B1740" s="1" t="s">
        <v>42</v>
      </c>
      <c r="C1740" s="10">
        <v>45372</v>
      </c>
      <c r="D1740" s="1" t="s">
        <v>205</v>
      </c>
      <c r="E1740" s="1" t="s">
        <v>204</v>
      </c>
      <c r="F1740" s="1" t="s">
        <v>359</v>
      </c>
      <c r="G1740" s="1" t="s">
        <v>39</v>
      </c>
      <c r="H1740" s="1" t="s">
        <v>38</v>
      </c>
      <c r="I1740" s="1" t="s">
        <v>50</v>
      </c>
      <c r="J1740" s="1" t="s">
        <v>37</v>
      </c>
      <c r="K1740" s="1" t="s">
        <v>36</v>
      </c>
      <c r="L1740" s="1" t="s">
        <v>86</v>
      </c>
      <c r="M1740" s="1" t="s">
        <v>85</v>
      </c>
      <c r="N1740" s="9">
        <v>3960</v>
      </c>
      <c r="O1740" s="1" t="s">
        <v>4</v>
      </c>
      <c r="P1740" s="8">
        <v>3960</v>
      </c>
      <c r="Q1740" s="8">
        <v>0</v>
      </c>
      <c r="R1740" s="1" t="s">
        <v>144</v>
      </c>
      <c r="S1740" s="7">
        <v>132.47</v>
      </c>
    </row>
    <row r="1741" spans="1:19" x14ac:dyDescent="0.2">
      <c r="A1741" s="1" t="s">
        <v>486</v>
      </c>
      <c r="B1741" s="1" t="s">
        <v>42</v>
      </c>
      <c r="C1741" s="10">
        <v>45372</v>
      </c>
      <c r="D1741" s="1" t="s">
        <v>205</v>
      </c>
      <c r="E1741" s="1" t="s">
        <v>204</v>
      </c>
      <c r="F1741" s="1" t="s">
        <v>359</v>
      </c>
      <c r="G1741" s="1" t="s">
        <v>39</v>
      </c>
      <c r="H1741" s="1" t="s">
        <v>38</v>
      </c>
      <c r="I1741" s="1" t="s">
        <v>50</v>
      </c>
      <c r="J1741" s="1" t="s">
        <v>37</v>
      </c>
      <c r="K1741" s="1" t="s">
        <v>36</v>
      </c>
      <c r="L1741" s="1" t="s">
        <v>77</v>
      </c>
      <c r="M1741" s="1" t="s">
        <v>76</v>
      </c>
      <c r="N1741" s="9">
        <v>882</v>
      </c>
      <c r="O1741" s="1" t="s">
        <v>4</v>
      </c>
      <c r="P1741" s="8">
        <v>882</v>
      </c>
      <c r="Q1741" s="8">
        <v>0</v>
      </c>
      <c r="R1741" s="1" t="s">
        <v>144</v>
      </c>
      <c r="S1741" s="7">
        <v>249.98</v>
      </c>
    </row>
    <row r="1742" spans="1:19" x14ac:dyDescent="0.2">
      <c r="A1742" s="1" t="s">
        <v>486</v>
      </c>
      <c r="B1742" s="1" t="s">
        <v>42</v>
      </c>
      <c r="C1742" s="10">
        <v>45372</v>
      </c>
      <c r="D1742" s="1" t="s">
        <v>205</v>
      </c>
      <c r="E1742" s="1" t="s">
        <v>204</v>
      </c>
      <c r="F1742" s="1" t="s">
        <v>359</v>
      </c>
      <c r="G1742" s="1" t="s">
        <v>39</v>
      </c>
      <c r="H1742" s="1" t="s">
        <v>38</v>
      </c>
      <c r="I1742" s="1" t="s">
        <v>50</v>
      </c>
      <c r="J1742" s="1" t="s">
        <v>37</v>
      </c>
      <c r="K1742" s="1" t="s">
        <v>36</v>
      </c>
      <c r="L1742" s="1" t="s">
        <v>75</v>
      </c>
      <c r="M1742" s="1" t="s">
        <v>74</v>
      </c>
      <c r="N1742" s="9">
        <v>630</v>
      </c>
      <c r="O1742" s="1" t="s">
        <v>4</v>
      </c>
      <c r="P1742" s="8">
        <v>630</v>
      </c>
      <c r="Q1742" s="8">
        <v>0</v>
      </c>
      <c r="R1742" s="1" t="s">
        <v>144</v>
      </c>
      <c r="S1742" s="7">
        <v>305.64</v>
      </c>
    </row>
    <row r="1743" spans="1:19" x14ac:dyDescent="0.2">
      <c r="A1743" s="1" t="s">
        <v>485</v>
      </c>
      <c r="B1743" s="1" t="s">
        <v>15</v>
      </c>
      <c r="C1743" s="10">
        <v>45372</v>
      </c>
      <c r="D1743" s="1" t="s">
        <v>484</v>
      </c>
      <c r="E1743" s="1" t="s">
        <v>483</v>
      </c>
      <c r="F1743" s="1" t="s">
        <v>482</v>
      </c>
      <c r="G1743" s="1" t="s">
        <v>12</v>
      </c>
      <c r="H1743" s="1" t="s">
        <v>11</v>
      </c>
      <c r="I1743" s="1" t="s">
        <v>50</v>
      </c>
      <c r="J1743" s="1" t="s">
        <v>17</v>
      </c>
      <c r="K1743" s="1" t="s">
        <v>16</v>
      </c>
      <c r="L1743" s="1" t="s">
        <v>21</v>
      </c>
      <c r="M1743" s="1" t="s">
        <v>20</v>
      </c>
      <c r="N1743" s="8">
        <v>45.6</v>
      </c>
      <c r="O1743" s="1" t="s">
        <v>2</v>
      </c>
      <c r="P1743" s="8">
        <v>0</v>
      </c>
      <c r="Q1743" s="8">
        <v>45.6</v>
      </c>
      <c r="R1743" s="1" t="s">
        <v>225</v>
      </c>
      <c r="S1743" s="7">
        <v>16688.87</v>
      </c>
    </row>
    <row r="1744" spans="1:19" x14ac:dyDescent="0.2">
      <c r="A1744" s="1" t="s">
        <v>481</v>
      </c>
      <c r="B1744" s="1" t="s">
        <v>15</v>
      </c>
      <c r="C1744" s="10">
        <v>45372</v>
      </c>
      <c r="D1744" s="1" t="s">
        <v>152</v>
      </c>
      <c r="E1744" s="1" t="s">
        <v>151</v>
      </c>
      <c r="F1744" s="1" t="s">
        <v>480</v>
      </c>
      <c r="G1744" s="1" t="s">
        <v>12</v>
      </c>
      <c r="H1744" s="1" t="s">
        <v>11</v>
      </c>
      <c r="I1744" s="1" t="s">
        <v>50</v>
      </c>
      <c r="J1744" s="1" t="s">
        <v>17</v>
      </c>
      <c r="K1744" s="1" t="s">
        <v>16</v>
      </c>
      <c r="L1744" s="1" t="s">
        <v>479</v>
      </c>
      <c r="M1744" s="1" t="s">
        <v>478</v>
      </c>
      <c r="N1744" s="8">
        <v>62.1</v>
      </c>
      <c r="O1744" s="1" t="s">
        <v>2</v>
      </c>
      <c r="P1744" s="8">
        <v>0</v>
      </c>
      <c r="Q1744" s="8">
        <v>62.1</v>
      </c>
      <c r="R1744" s="1" t="s">
        <v>144</v>
      </c>
      <c r="S1744" s="7">
        <v>18355.36</v>
      </c>
    </row>
    <row r="1745" spans="1:19" x14ac:dyDescent="0.2">
      <c r="A1745" s="1" t="s">
        <v>477</v>
      </c>
      <c r="B1745" s="1" t="s">
        <v>42</v>
      </c>
      <c r="C1745" s="10">
        <v>45372</v>
      </c>
      <c r="D1745" s="1" t="s">
        <v>139</v>
      </c>
      <c r="E1745" s="1" t="s">
        <v>138</v>
      </c>
      <c r="F1745" s="1" t="s">
        <v>471</v>
      </c>
      <c r="G1745" s="1" t="s">
        <v>12</v>
      </c>
      <c r="H1745" s="1" t="s">
        <v>11</v>
      </c>
      <c r="I1745" s="1" t="s">
        <v>0</v>
      </c>
      <c r="J1745" s="1" t="s">
        <v>9</v>
      </c>
      <c r="K1745" s="1" t="s">
        <v>30</v>
      </c>
      <c r="L1745" s="1" t="s">
        <v>162</v>
      </c>
      <c r="M1745" s="1" t="s">
        <v>161</v>
      </c>
      <c r="N1745" s="8">
        <v>798.72</v>
      </c>
      <c r="O1745" s="1" t="s">
        <v>2</v>
      </c>
      <c r="P1745" s="8">
        <v>0</v>
      </c>
      <c r="Q1745" s="8">
        <v>798.72</v>
      </c>
      <c r="R1745" s="1" t="s">
        <v>43</v>
      </c>
      <c r="S1745" s="7">
        <v>3990.12</v>
      </c>
    </row>
    <row r="1746" spans="1:19" x14ac:dyDescent="0.2">
      <c r="A1746" s="1" t="s">
        <v>474</v>
      </c>
      <c r="B1746" s="1" t="s">
        <v>15</v>
      </c>
      <c r="C1746" s="10">
        <v>45372</v>
      </c>
      <c r="D1746" s="1" t="s">
        <v>473</v>
      </c>
      <c r="E1746" s="1" t="s">
        <v>472</v>
      </c>
      <c r="F1746" s="1" t="s">
        <v>471</v>
      </c>
      <c r="G1746" s="1" t="s">
        <v>39</v>
      </c>
      <c r="H1746" s="1" t="s">
        <v>38</v>
      </c>
      <c r="I1746" s="1" t="s">
        <v>50</v>
      </c>
      <c r="J1746" s="1" t="s">
        <v>17</v>
      </c>
      <c r="K1746" s="1" t="s">
        <v>16</v>
      </c>
      <c r="L1746" s="1" t="s">
        <v>470</v>
      </c>
      <c r="M1746" s="1" t="s">
        <v>469</v>
      </c>
      <c r="N1746" s="8">
        <v>136.80000000000001</v>
      </c>
      <c r="O1746" s="1" t="s">
        <v>2</v>
      </c>
      <c r="P1746" s="8">
        <v>0</v>
      </c>
      <c r="Q1746" s="8">
        <v>136.80000000000001</v>
      </c>
      <c r="R1746" s="1" t="s">
        <v>46</v>
      </c>
      <c r="S1746" s="7">
        <v>18232.02</v>
      </c>
    </row>
    <row r="1747" spans="1:19" x14ac:dyDescent="0.2">
      <c r="A1747" s="1" t="s">
        <v>463</v>
      </c>
      <c r="B1747" s="1" t="s">
        <v>15</v>
      </c>
      <c r="C1747" s="10">
        <v>45372</v>
      </c>
      <c r="D1747" s="1" t="s">
        <v>127</v>
      </c>
      <c r="E1747" s="1" t="s">
        <v>126</v>
      </c>
      <c r="F1747" s="1" t="s">
        <v>359</v>
      </c>
      <c r="G1747" s="1" t="s">
        <v>39</v>
      </c>
      <c r="H1747" s="1" t="s">
        <v>38</v>
      </c>
      <c r="I1747" s="1" t="s">
        <v>50</v>
      </c>
      <c r="J1747" s="1" t="s">
        <v>37</v>
      </c>
      <c r="K1747" s="1" t="s">
        <v>36</v>
      </c>
      <c r="L1747" s="1" t="s">
        <v>86</v>
      </c>
      <c r="M1747" s="1" t="s">
        <v>85</v>
      </c>
      <c r="N1747" s="9">
        <v>4356</v>
      </c>
      <c r="O1747" s="1" t="s">
        <v>4</v>
      </c>
      <c r="P1747" s="8">
        <v>4356</v>
      </c>
      <c r="Q1747" s="8">
        <v>0</v>
      </c>
      <c r="R1747" s="1" t="s">
        <v>125</v>
      </c>
      <c r="S1747" s="7">
        <v>223.59</v>
      </c>
    </row>
    <row r="1748" spans="1:19" x14ac:dyDescent="0.2">
      <c r="A1748" s="1" t="s">
        <v>463</v>
      </c>
      <c r="B1748" s="1" t="s">
        <v>15</v>
      </c>
      <c r="C1748" s="10">
        <v>45372</v>
      </c>
      <c r="D1748" s="1" t="s">
        <v>127</v>
      </c>
      <c r="E1748" s="1" t="s">
        <v>126</v>
      </c>
      <c r="F1748" s="1" t="s">
        <v>359</v>
      </c>
      <c r="G1748" s="1" t="s">
        <v>39</v>
      </c>
      <c r="H1748" s="1" t="s">
        <v>38</v>
      </c>
      <c r="I1748" s="1" t="s">
        <v>50</v>
      </c>
      <c r="J1748" s="1" t="s">
        <v>37</v>
      </c>
      <c r="K1748" s="1" t="s">
        <v>36</v>
      </c>
      <c r="L1748" s="1" t="s">
        <v>207</v>
      </c>
      <c r="M1748" s="1" t="s">
        <v>206</v>
      </c>
      <c r="N1748" s="9">
        <v>1980</v>
      </c>
      <c r="O1748" s="1" t="s">
        <v>4</v>
      </c>
      <c r="P1748" s="8">
        <v>1980</v>
      </c>
      <c r="Q1748" s="8">
        <v>0</v>
      </c>
      <c r="R1748" s="1" t="s">
        <v>125</v>
      </c>
      <c r="S1748" s="7">
        <v>407.76</v>
      </c>
    </row>
    <row r="1749" spans="1:19" x14ac:dyDescent="0.2">
      <c r="A1749" s="1" t="s">
        <v>462</v>
      </c>
      <c r="B1749" s="1" t="s">
        <v>42</v>
      </c>
      <c r="C1749" s="10">
        <v>45372</v>
      </c>
      <c r="D1749" s="1" t="s">
        <v>192</v>
      </c>
      <c r="E1749" s="1" t="s">
        <v>191</v>
      </c>
      <c r="F1749" s="1" t="s">
        <v>359</v>
      </c>
      <c r="G1749" s="1" t="s">
        <v>39</v>
      </c>
      <c r="H1749" s="1" t="s">
        <v>38</v>
      </c>
      <c r="I1749" s="1" t="s">
        <v>50</v>
      </c>
      <c r="J1749" s="1" t="s">
        <v>37</v>
      </c>
      <c r="K1749" s="1" t="s">
        <v>36</v>
      </c>
      <c r="L1749" s="1" t="s">
        <v>88</v>
      </c>
      <c r="M1749" s="1" t="s">
        <v>87</v>
      </c>
      <c r="N1749" s="9">
        <v>6336</v>
      </c>
      <c r="O1749" s="1" t="s">
        <v>4</v>
      </c>
      <c r="P1749" s="8">
        <v>6336</v>
      </c>
      <c r="Q1749" s="8">
        <v>0</v>
      </c>
      <c r="R1749" s="1" t="s">
        <v>144</v>
      </c>
      <c r="S1749" s="7">
        <v>224.73</v>
      </c>
    </row>
    <row r="1750" spans="1:19" x14ac:dyDescent="0.2">
      <c r="A1750" s="1" t="s">
        <v>461</v>
      </c>
      <c r="B1750" s="1" t="s">
        <v>42</v>
      </c>
      <c r="C1750" s="10">
        <v>45372</v>
      </c>
      <c r="D1750" s="1" t="s">
        <v>460</v>
      </c>
      <c r="E1750" s="1" t="s">
        <v>459</v>
      </c>
      <c r="F1750" s="1" t="s">
        <v>359</v>
      </c>
      <c r="G1750" s="1" t="s">
        <v>39</v>
      </c>
      <c r="H1750" s="1" t="s">
        <v>38</v>
      </c>
      <c r="I1750" s="1" t="s">
        <v>0</v>
      </c>
      <c r="J1750" s="1" t="s">
        <v>37</v>
      </c>
      <c r="K1750" s="1" t="s">
        <v>36</v>
      </c>
      <c r="L1750" s="1" t="s">
        <v>88</v>
      </c>
      <c r="M1750" s="1" t="s">
        <v>87</v>
      </c>
      <c r="N1750" s="9">
        <v>6336</v>
      </c>
      <c r="O1750" s="1" t="s">
        <v>4</v>
      </c>
      <c r="P1750" s="8">
        <v>6336</v>
      </c>
      <c r="Q1750" s="8">
        <v>0</v>
      </c>
      <c r="R1750" s="1" t="s">
        <v>125</v>
      </c>
      <c r="S1750" s="7">
        <v>219.44</v>
      </c>
    </row>
    <row r="1751" spans="1:19" x14ac:dyDescent="0.2">
      <c r="A1751" s="1" t="s">
        <v>458</v>
      </c>
      <c r="B1751" s="1" t="s">
        <v>42</v>
      </c>
      <c r="C1751" s="10">
        <v>45372</v>
      </c>
      <c r="D1751" s="1" t="s">
        <v>14</v>
      </c>
      <c r="E1751" s="1" t="s">
        <v>13</v>
      </c>
      <c r="F1751" s="1" t="s">
        <v>457</v>
      </c>
      <c r="G1751" s="1" t="s">
        <v>39</v>
      </c>
      <c r="H1751" s="1" t="s">
        <v>38</v>
      </c>
      <c r="I1751" s="1" t="s">
        <v>0</v>
      </c>
      <c r="J1751" s="1" t="s">
        <v>37</v>
      </c>
      <c r="K1751" s="1" t="s">
        <v>36</v>
      </c>
      <c r="L1751" s="1" t="s">
        <v>35</v>
      </c>
      <c r="M1751" s="1" t="s">
        <v>34</v>
      </c>
      <c r="N1751" s="9">
        <v>6336</v>
      </c>
      <c r="O1751" s="1" t="s">
        <v>4</v>
      </c>
      <c r="P1751" s="8">
        <v>0</v>
      </c>
      <c r="Q1751" s="8">
        <v>6336</v>
      </c>
      <c r="R1751" s="1" t="s">
        <v>125</v>
      </c>
      <c r="S1751" s="7">
        <v>260.27</v>
      </c>
    </row>
    <row r="1752" spans="1:19" x14ac:dyDescent="0.2">
      <c r="A1752" s="1" t="s">
        <v>2342</v>
      </c>
      <c r="B1752" s="1" t="s">
        <v>15</v>
      </c>
      <c r="C1752" s="10">
        <v>45372</v>
      </c>
      <c r="D1752" s="1" t="s">
        <v>61</v>
      </c>
      <c r="E1752" s="1" t="s">
        <v>60</v>
      </c>
      <c r="F1752" s="1" t="s">
        <v>2341</v>
      </c>
      <c r="G1752" s="1" t="s">
        <v>12</v>
      </c>
      <c r="H1752" s="1" t="s">
        <v>11</v>
      </c>
      <c r="I1752" s="1" t="s">
        <v>50</v>
      </c>
      <c r="J1752" s="1" t="s">
        <v>9</v>
      </c>
      <c r="K1752" s="1" t="s">
        <v>30</v>
      </c>
      <c r="L1752" s="1" t="s">
        <v>69</v>
      </c>
      <c r="M1752" s="1" t="s">
        <v>68</v>
      </c>
      <c r="N1752" s="8">
        <v>387.84</v>
      </c>
      <c r="O1752" s="1" t="s">
        <v>2</v>
      </c>
      <c r="P1752" s="8">
        <v>0</v>
      </c>
      <c r="Q1752" s="8">
        <v>387.84</v>
      </c>
      <c r="R1752" s="1" t="s">
        <v>43</v>
      </c>
      <c r="S1752" s="7">
        <v>3330.14</v>
      </c>
    </row>
    <row r="1753" spans="1:19" x14ac:dyDescent="0.2">
      <c r="A1753" s="1" t="s">
        <v>2342</v>
      </c>
      <c r="B1753" s="1" t="s">
        <v>15</v>
      </c>
      <c r="C1753" s="10">
        <v>45372</v>
      </c>
      <c r="D1753" s="1" t="s">
        <v>61</v>
      </c>
      <c r="E1753" s="1" t="s">
        <v>60</v>
      </c>
      <c r="F1753" s="1" t="s">
        <v>2341</v>
      </c>
      <c r="G1753" s="1" t="s">
        <v>12</v>
      </c>
      <c r="H1753" s="1" t="s">
        <v>11</v>
      </c>
      <c r="I1753" s="1" t="s">
        <v>50</v>
      </c>
      <c r="J1753" s="1" t="s">
        <v>9</v>
      </c>
      <c r="K1753" s="1" t="s">
        <v>30</v>
      </c>
      <c r="L1753" s="1" t="s">
        <v>67</v>
      </c>
      <c r="M1753" s="1" t="s">
        <v>66</v>
      </c>
      <c r="N1753" s="8">
        <v>387.84</v>
      </c>
      <c r="O1753" s="1" t="s">
        <v>2</v>
      </c>
      <c r="P1753" s="8">
        <v>0</v>
      </c>
      <c r="Q1753" s="8">
        <v>387.84</v>
      </c>
      <c r="R1753" s="1" t="s">
        <v>43</v>
      </c>
      <c r="S1753" s="7">
        <v>3056.85</v>
      </c>
    </row>
    <row r="1754" spans="1:19" x14ac:dyDescent="0.2">
      <c r="A1754" s="1" t="s">
        <v>2342</v>
      </c>
      <c r="B1754" s="1" t="s">
        <v>15</v>
      </c>
      <c r="C1754" s="10">
        <v>45372</v>
      </c>
      <c r="D1754" s="1" t="s">
        <v>61</v>
      </c>
      <c r="E1754" s="1" t="s">
        <v>60</v>
      </c>
      <c r="F1754" s="1" t="s">
        <v>2341</v>
      </c>
      <c r="G1754" s="1" t="s">
        <v>12</v>
      </c>
      <c r="H1754" s="1" t="s">
        <v>11</v>
      </c>
      <c r="I1754" s="1" t="s">
        <v>50</v>
      </c>
      <c r="J1754" s="1" t="s">
        <v>9</v>
      </c>
      <c r="K1754" s="1" t="s">
        <v>30</v>
      </c>
      <c r="L1754" s="1" t="s">
        <v>71</v>
      </c>
      <c r="M1754" s="1" t="s">
        <v>70</v>
      </c>
      <c r="N1754" s="8">
        <v>193.92</v>
      </c>
      <c r="O1754" s="1" t="s">
        <v>2</v>
      </c>
      <c r="P1754" s="8">
        <v>0</v>
      </c>
      <c r="Q1754" s="8">
        <v>193.92</v>
      </c>
      <c r="R1754" s="1" t="s">
        <v>43</v>
      </c>
      <c r="S1754" s="7">
        <v>3056.85</v>
      </c>
    </row>
    <row r="1755" spans="1:19" x14ac:dyDescent="0.2">
      <c r="A1755" s="1" t="s">
        <v>2342</v>
      </c>
      <c r="B1755" s="1" t="s">
        <v>15</v>
      </c>
      <c r="C1755" s="10">
        <v>45372</v>
      </c>
      <c r="D1755" s="1" t="s">
        <v>61</v>
      </c>
      <c r="E1755" s="1" t="s">
        <v>60</v>
      </c>
      <c r="F1755" s="1" t="s">
        <v>2341</v>
      </c>
      <c r="G1755" s="1" t="s">
        <v>12</v>
      </c>
      <c r="H1755" s="1" t="s">
        <v>11</v>
      </c>
      <c r="I1755" s="1" t="s">
        <v>50</v>
      </c>
      <c r="J1755" s="1" t="s">
        <v>9</v>
      </c>
      <c r="K1755" s="1" t="s">
        <v>30</v>
      </c>
      <c r="L1755" s="1" t="s">
        <v>73</v>
      </c>
      <c r="M1755" s="1" t="s">
        <v>72</v>
      </c>
      <c r="N1755" s="8">
        <v>193.92</v>
      </c>
      <c r="O1755" s="1" t="s">
        <v>2</v>
      </c>
      <c r="P1755" s="8">
        <v>0</v>
      </c>
      <c r="Q1755" s="8">
        <v>193.92</v>
      </c>
      <c r="R1755" s="1" t="s">
        <v>43</v>
      </c>
      <c r="S1755" s="7">
        <v>3056.85</v>
      </c>
    </row>
    <row r="1756" spans="1:19" x14ac:dyDescent="0.2">
      <c r="A1756" s="1" t="s">
        <v>2342</v>
      </c>
      <c r="B1756" s="1" t="s">
        <v>15</v>
      </c>
      <c r="C1756" s="10">
        <v>45372</v>
      </c>
      <c r="D1756" s="1" t="s">
        <v>61</v>
      </c>
      <c r="E1756" s="1" t="s">
        <v>60</v>
      </c>
      <c r="F1756" s="1" t="s">
        <v>2341</v>
      </c>
      <c r="G1756" s="1" t="s">
        <v>12</v>
      </c>
      <c r="H1756" s="1" t="s">
        <v>11</v>
      </c>
      <c r="I1756" s="1" t="s">
        <v>50</v>
      </c>
      <c r="J1756" s="1" t="s">
        <v>9</v>
      </c>
      <c r="K1756" s="1" t="s">
        <v>30</v>
      </c>
      <c r="L1756" s="1" t="s">
        <v>65</v>
      </c>
      <c r="M1756" s="1" t="s">
        <v>64</v>
      </c>
      <c r="N1756" s="8">
        <v>387.84</v>
      </c>
      <c r="O1756" s="1" t="s">
        <v>2</v>
      </c>
      <c r="P1756" s="8">
        <v>0</v>
      </c>
      <c r="Q1756" s="8">
        <v>387.84</v>
      </c>
      <c r="R1756" s="1" t="s">
        <v>43</v>
      </c>
      <c r="S1756" s="7">
        <v>3056.85</v>
      </c>
    </row>
    <row r="1757" spans="1:19" x14ac:dyDescent="0.2">
      <c r="A1757" s="1" t="s">
        <v>2342</v>
      </c>
      <c r="B1757" s="1" t="s">
        <v>15</v>
      </c>
      <c r="C1757" s="10">
        <v>45372</v>
      </c>
      <c r="D1757" s="1" t="s">
        <v>61</v>
      </c>
      <c r="E1757" s="1" t="s">
        <v>60</v>
      </c>
      <c r="F1757" s="1" t="s">
        <v>2341</v>
      </c>
      <c r="G1757" s="1" t="s">
        <v>12</v>
      </c>
      <c r="H1757" s="1" t="s">
        <v>11</v>
      </c>
      <c r="I1757" s="1" t="s">
        <v>50</v>
      </c>
      <c r="J1757" s="1" t="s">
        <v>9</v>
      </c>
      <c r="K1757" s="1" t="s">
        <v>30</v>
      </c>
      <c r="L1757" s="1" t="s">
        <v>63</v>
      </c>
      <c r="M1757" s="1" t="s">
        <v>62</v>
      </c>
      <c r="N1757" s="8">
        <v>387.84</v>
      </c>
      <c r="O1757" s="1" t="s">
        <v>2</v>
      </c>
      <c r="P1757" s="8">
        <v>0</v>
      </c>
      <c r="Q1757" s="8">
        <v>387.84</v>
      </c>
      <c r="R1757" s="1" t="s">
        <v>43</v>
      </c>
      <c r="S1757" s="7">
        <v>3056.85</v>
      </c>
    </row>
    <row r="1758" spans="1:19" x14ac:dyDescent="0.2">
      <c r="A1758" s="1" t="s">
        <v>2342</v>
      </c>
      <c r="B1758" s="1" t="s">
        <v>15</v>
      </c>
      <c r="C1758" s="10">
        <v>45372</v>
      </c>
      <c r="D1758" s="1" t="s">
        <v>61</v>
      </c>
      <c r="E1758" s="1" t="s">
        <v>60</v>
      </c>
      <c r="F1758" s="1" t="s">
        <v>2341</v>
      </c>
      <c r="G1758" s="1" t="s">
        <v>12</v>
      </c>
      <c r="H1758" s="1" t="s">
        <v>11</v>
      </c>
      <c r="I1758" s="1" t="s">
        <v>50</v>
      </c>
      <c r="J1758" s="1" t="s">
        <v>9</v>
      </c>
      <c r="K1758" s="1" t="s">
        <v>30</v>
      </c>
      <c r="L1758" s="1" t="s">
        <v>59</v>
      </c>
      <c r="M1758" s="1" t="s">
        <v>58</v>
      </c>
      <c r="N1758" s="8">
        <v>581.76</v>
      </c>
      <c r="O1758" s="1" t="s">
        <v>2</v>
      </c>
      <c r="P1758" s="8">
        <v>0</v>
      </c>
      <c r="Q1758" s="8">
        <v>581.76</v>
      </c>
      <c r="R1758" s="1" t="s">
        <v>43</v>
      </c>
      <c r="S1758" s="7">
        <v>3056.85</v>
      </c>
    </row>
    <row r="1759" spans="1:19" x14ac:dyDescent="0.2">
      <c r="A1759" s="1" t="s">
        <v>456</v>
      </c>
      <c r="B1759" s="1" t="s">
        <v>42</v>
      </c>
      <c r="C1759" s="10">
        <v>45372</v>
      </c>
      <c r="D1759" s="1" t="s">
        <v>135</v>
      </c>
      <c r="E1759" s="1" t="s">
        <v>134</v>
      </c>
      <c r="F1759" s="1" t="s">
        <v>455</v>
      </c>
      <c r="G1759" s="1" t="s">
        <v>39</v>
      </c>
      <c r="H1759" s="1" t="s">
        <v>38</v>
      </c>
      <c r="I1759" s="1" t="s">
        <v>50</v>
      </c>
      <c r="J1759" s="1" t="s">
        <v>17</v>
      </c>
      <c r="K1759" s="1" t="s">
        <v>49</v>
      </c>
      <c r="L1759" s="1" t="s">
        <v>454</v>
      </c>
      <c r="M1759" s="1" t="s">
        <v>453</v>
      </c>
      <c r="N1759" s="9">
        <v>180</v>
      </c>
      <c r="O1759" s="1" t="s">
        <v>4</v>
      </c>
      <c r="P1759" s="8">
        <v>180</v>
      </c>
      <c r="Q1759" s="8">
        <v>0</v>
      </c>
      <c r="R1759" s="1" t="s">
        <v>33</v>
      </c>
      <c r="S1759" s="7">
        <v>444.28</v>
      </c>
    </row>
    <row r="1760" spans="1:19" x14ac:dyDescent="0.2">
      <c r="A1760" s="1" t="s">
        <v>456</v>
      </c>
      <c r="B1760" s="1" t="s">
        <v>42</v>
      </c>
      <c r="C1760" s="10">
        <v>45372</v>
      </c>
      <c r="D1760" s="1" t="s">
        <v>135</v>
      </c>
      <c r="E1760" s="1" t="s">
        <v>134</v>
      </c>
      <c r="F1760" s="1" t="s">
        <v>455</v>
      </c>
      <c r="G1760" s="1" t="s">
        <v>39</v>
      </c>
      <c r="H1760" s="1" t="s">
        <v>38</v>
      </c>
      <c r="I1760" s="1" t="s">
        <v>50</v>
      </c>
      <c r="J1760" s="1" t="s">
        <v>17</v>
      </c>
      <c r="K1760" s="1" t="s">
        <v>49</v>
      </c>
      <c r="L1760" s="1" t="s">
        <v>57</v>
      </c>
      <c r="M1760" s="1" t="s">
        <v>56</v>
      </c>
      <c r="N1760" s="9">
        <v>1890</v>
      </c>
      <c r="O1760" s="1" t="s">
        <v>4</v>
      </c>
      <c r="P1760" s="8">
        <v>1890</v>
      </c>
      <c r="Q1760" s="8">
        <v>0</v>
      </c>
      <c r="R1760" s="1" t="s">
        <v>33</v>
      </c>
      <c r="S1760" s="7">
        <v>226.95</v>
      </c>
    </row>
    <row r="1761" spans="1:19" x14ac:dyDescent="0.2">
      <c r="A1761" s="1" t="s">
        <v>456</v>
      </c>
      <c r="B1761" s="1" t="s">
        <v>42</v>
      </c>
      <c r="C1761" s="10">
        <v>45372</v>
      </c>
      <c r="D1761" s="1" t="s">
        <v>135</v>
      </c>
      <c r="E1761" s="1" t="s">
        <v>134</v>
      </c>
      <c r="F1761" s="1" t="s">
        <v>455</v>
      </c>
      <c r="G1761" s="1" t="s">
        <v>39</v>
      </c>
      <c r="H1761" s="1" t="s">
        <v>38</v>
      </c>
      <c r="I1761" s="1" t="s">
        <v>50</v>
      </c>
      <c r="J1761" s="1" t="s">
        <v>17</v>
      </c>
      <c r="K1761" s="1" t="s">
        <v>49</v>
      </c>
      <c r="L1761" s="1" t="s">
        <v>48</v>
      </c>
      <c r="M1761" s="1" t="s">
        <v>47</v>
      </c>
      <c r="N1761" s="9">
        <v>3024</v>
      </c>
      <c r="O1761" s="1" t="s">
        <v>4</v>
      </c>
      <c r="P1761" s="8">
        <v>3024</v>
      </c>
      <c r="Q1761" s="8">
        <v>0</v>
      </c>
      <c r="R1761" s="1" t="s">
        <v>33</v>
      </c>
      <c r="S1761" s="7">
        <v>167.56</v>
      </c>
    </row>
    <row r="1762" spans="1:19" x14ac:dyDescent="0.2">
      <c r="A1762" s="1" t="s">
        <v>452</v>
      </c>
      <c r="B1762" s="1" t="s">
        <v>42</v>
      </c>
      <c r="C1762" s="10">
        <v>45372</v>
      </c>
      <c r="D1762" s="1" t="s">
        <v>451</v>
      </c>
      <c r="E1762" s="1" t="s">
        <v>450</v>
      </c>
      <c r="F1762" s="1" t="s">
        <v>449</v>
      </c>
      <c r="G1762" s="1" t="s">
        <v>39</v>
      </c>
      <c r="H1762" s="1" t="s">
        <v>38</v>
      </c>
      <c r="I1762" s="1" t="s">
        <v>0</v>
      </c>
      <c r="J1762" s="1" t="s">
        <v>37</v>
      </c>
      <c r="K1762" s="1" t="s">
        <v>36</v>
      </c>
      <c r="L1762" s="1" t="s">
        <v>86</v>
      </c>
      <c r="M1762" s="1" t="s">
        <v>85</v>
      </c>
      <c r="N1762" s="9">
        <v>3960</v>
      </c>
      <c r="O1762" s="1" t="s">
        <v>4</v>
      </c>
      <c r="P1762" s="8">
        <v>0</v>
      </c>
      <c r="Q1762" s="8">
        <v>3960</v>
      </c>
      <c r="R1762" s="1" t="s">
        <v>33</v>
      </c>
      <c r="S1762" s="7">
        <v>119.94</v>
      </c>
    </row>
    <row r="1763" spans="1:19" x14ac:dyDescent="0.2">
      <c r="A1763" s="1" t="s">
        <v>452</v>
      </c>
      <c r="B1763" s="1" t="s">
        <v>42</v>
      </c>
      <c r="C1763" s="10">
        <v>45372</v>
      </c>
      <c r="D1763" s="1" t="s">
        <v>451</v>
      </c>
      <c r="E1763" s="1" t="s">
        <v>450</v>
      </c>
      <c r="F1763" s="1" t="s">
        <v>449</v>
      </c>
      <c r="G1763" s="1" t="s">
        <v>39</v>
      </c>
      <c r="H1763" s="1" t="s">
        <v>38</v>
      </c>
      <c r="I1763" s="1" t="s">
        <v>0</v>
      </c>
      <c r="J1763" s="1" t="s">
        <v>37</v>
      </c>
      <c r="K1763" s="1" t="s">
        <v>36</v>
      </c>
      <c r="L1763" s="1" t="s">
        <v>35</v>
      </c>
      <c r="M1763" s="1" t="s">
        <v>34</v>
      </c>
      <c r="N1763" s="9">
        <v>2880</v>
      </c>
      <c r="O1763" s="1" t="s">
        <v>4</v>
      </c>
      <c r="P1763" s="8">
        <v>0</v>
      </c>
      <c r="Q1763" s="8">
        <v>2880</v>
      </c>
      <c r="R1763" s="1" t="s">
        <v>33</v>
      </c>
      <c r="S1763" s="7">
        <v>143.34</v>
      </c>
    </row>
    <row r="1764" spans="1:19" x14ac:dyDescent="0.2">
      <c r="A1764" s="1" t="s">
        <v>448</v>
      </c>
      <c r="B1764" s="1" t="s">
        <v>15</v>
      </c>
      <c r="C1764" s="10">
        <v>45372</v>
      </c>
      <c r="D1764" s="1" t="s">
        <v>92</v>
      </c>
      <c r="E1764" s="1" t="s">
        <v>91</v>
      </c>
      <c r="F1764" s="1" t="s">
        <v>336</v>
      </c>
      <c r="G1764" s="1" t="s">
        <v>39</v>
      </c>
      <c r="H1764" s="1" t="s">
        <v>38</v>
      </c>
      <c r="I1764" s="1" t="s">
        <v>50</v>
      </c>
      <c r="J1764" s="1" t="s">
        <v>17</v>
      </c>
      <c r="K1764" s="1" t="s">
        <v>49</v>
      </c>
      <c r="L1764" s="1" t="s">
        <v>55</v>
      </c>
      <c r="M1764" s="1" t="s">
        <v>54</v>
      </c>
      <c r="N1764" s="9">
        <v>792</v>
      </c>
      <c r="O1764" s="1" t="s">
        <v>4</v>
      </c>
      <c r="P1764" s="8">
        <v>792</v>
      </c>
      <c r="Q1764" s="8">
        <v>0</v>
      </c>
      <c r="R1764" s="1" t="s">
        <v>46</v>
      </c>
      <c r="S1764" s="7">
        <v>189.61</v>
      </c>
    </row>
    <row r="1765" spans="1:19" x14ac:dyDescent="0.2">
      <c r="A1765" s="1" t="s">
        <v>448</v>
      </c>
      <c r="B1765" s="1" t="s">
        <v>15</v>
      </c>
      <c r="C1765" s="10">
        <v>45372</v>
      </c>
      <c r="D1765" s="1" t="s">
        <v>92</v>
      </c>
      <c r="E1765" s="1" t="s">
        <v>91</v>
      </c>
      <c r="F1765" s="1" t="s">
        <v>336</v>
      </c>
      <c r="G1765" s="1" t="s">
        <v>39</v>
      </c>
      <c r="H1765" s="1" t="s">
        <v>38</v>
      </c>
      <c r="I1765" s="1" t="s">
        <v>50</v>
      </c>
      <c r="J1765" s="1" t="s">
        <v>17</v>
      </c>
      <c r="K1765" s="1" t="s">
        <v>49</v>
      </c>
      <c r="L1765" s="1" t="s">
        <v>133</v>
      </c>
      <c r="M1765" s="1" t="s">
        <v>132</v>
      </c>
      <c r="N1765" s="9">
        <v>1440</v>
      </c>
      <c r="O1765" s="1" t="s">
        <v>4</v>
      </c>
      <c r="P1765" s="8">
        <v>1440</v>
      </c>
      <c r="Q1765" s="8">
        <v>0</v>
      </c>
      <c r="R1765" s="1" t="s">
        <v>46</v>
      </c>
      <c r="S1765" s="7">
        <v>213.97</v>
      </c>
    </row>
    <row r="1766" spans="1:19" x14ac:dyDescent="0.2">
      <c r="A1766" s="1" t="s">
        <v>448</v>
      </c>
      <c r="B1766" s="1" t="s">
        <v>15</v>
      </c>
      <c r="C1766" s="10">
        <v>45372</v>
      </c>
      <c r="D1766" s="1" t="s">
        <v>92</v>
      </c>
      <c r="E1766" s="1" t="s">
        <v>91</v>
      </c>
      <c r="F1766" s="1" t="s">
        <v>336</v>
      </c>
      <c r="G1766" s="1" t="s">
        <v>39</v>
      </c>
      <c r="H1766" s="1" t="s">
        <v>38</v>
      </c>
      <c r="I1766" s="1" t="s">
        <v>50</v>
      </c>
      <c r="J1766" s="1" t="s">
        <v>17</v>
      </c>
      <c r="K1766" s="1" t="s">
        <v>49</v>
      </c>
      <c r="L1766" s="1" t="s">
        <v>48</v>
      </c>
      <c r="M1766" s="1" t="s">
        <v>47</v>
      </c>
      <c r="N1766" s="9">
        <v>6048</v>
      </c>
      <c r="O1766" s="1" t="s">
        <v>4</v>
      </c>
      <c r="P1766" s="8">
        <v>6048</v>
      </c>
      <c r="Q1766" s="8">
        <v>0</v>
      </c>
      <c r="R1766" s="1" t="s">
        <v>46</v>
      </c>
      <c r="S1766" s="7">
        <v>241.77</v>
      </c>
    </row>
    <row r="1767" spans="1:19" x14ac:dyDescent="0.2">
      <c r="A1767" s="1" t="s">
        <v>447</v>
      </c>
      <c r="B1767" s="1" t="s">
        <v>15</v>
      </c>
      <c r="C1767" s="10">
        <v>45372</v>
      </c>
      <c r="D1767" s="1" t="s">
        <v>92</v>
      </c>
      <c r="E1767" s="1" t="s">
        <v>91</v>
      </c>
      <c r="F1767" s="1" t="s">
        <v>336</v>
      </c>
      <c r="G1767" s="1" t="s">
        <v>39</v>
      </c>
      <c r="H1767" s="1" t="s">
        <v>38</v>
      </c>
      <c r="I1767" s="1" t="s">
        <v>50</v>
      </c>
      <c r="J1767" s="1" t="s">
        <v>17</v>
      </c>
      <c r="K1767" s="1" t="s">
        <v>49</v>
      </c>
      <c r="L1767" s="1" t="s">
        <v>133</v>
      </c>
      <c r="M1767" s="1" t="s">
        <v>132</v>
      </c>
      <c r="N1767" s="9">
        <v>10368</v>
      </c>
      <c r="O1767" s="1" t="s">
        <v>4</v>
      </c>
      <c r="P1767" s="8">
        <v>10368</v>
      </c>
      <c r="Q1767" s="8">
        <v>0</v>
      </c>
      <c r="R1767" s="1" t="s">
        <v>46</v>
      </c>
      <c r="S1767" s="7">
        <v>213.97</v>
      </c>
    </row>
    <row r="1768" spans="1:19" x14ac:dyDescent="0.2">
      <c r="A1768" s="1" t="s">
        <v>446</v>
      </c>
      <c r="B1768" s="1" t="s">
        <v>15</v>
      </c>
      <c r="C1768" s="10">
        <v>45372</v>
      </c>
      <c r="D1768" s="1" t="s">
        <v>92</v>
      </c>
      <c r="E1768" s="1" t="s">
        <v>91</v>
      </c>
      <c r="F1768" s="1" t="s">
        <v>336</v>
      </c>
      <c r="G1768" s="1" t="s">
        <v>39</v>
      </c>
      <c r="H1768" s="1" t="s">
        <v>38</v>
      </c>
      <c r="I1768" s="1" t="s">
        <v>50</v>
      </c>
      <c r="J1768" s="1" t="s">
        <v>17</v>
      </c>
      <c r="K1768" s="1" t="s">
        <v>49</v>
      </c>
      <c r="L1768" s="1" t="s">
        <v>55</v>
      </c>
      <c r="M1768" s="1" t="s">
        <v>54</v>
      </c>
      <c r="N1768" s="9">
        <v>396</v>
      </c>
      <c r="O1768" s="1" t="s">
        <v>4</v>
      </c>
      <c r="P1768" s="8">
        <v>396</v>
      </c>
      <c r="Q1768" s="8">
        <v>0</v>
      </c>
      <c r="R1768" s="1" t="s">
        <v>46</v>
      </c>
      <c r="S1768" s="7">
        <v>189.61</v>
      </c>
    </row>
    <row r="1769" spans="1:19" x14ac:dyDescent="0.2">
      <c r="A1769" s="1" t="s">
        <v>446</v>
      </c>
      <c r="B1769" s="1" t="s">
        <v>15</v>
      </c>
      <c r="C1769" s="10">
        <v>45372</v>
      </c>
      <c r="D1769" s="1" t="s">
        <v>92</v>
      </c>
      <c r="E1769" s="1" t="s">
        <v>91</v>
      </c>
      <c r="F1769" s="1" t="s">
        <v>336</v>
      </c>
      <c r="G1769" s="1" t="s">
        <v>39</v>
      </c>
      <c r="H1769" s="1" t="s">
        <v>38</v>
      </c>
      <c r="I1769" s="1" t="s">
        <v>50</v>
      </c>
      <c r="J1769" s="1" t="s">
        <v>17</v>
      </c>
      <c r="K1769" s="1" t="s">
        <v>49</v>
      </c>
      <c r="L1769" s="1" t="s">
        <v>48</v>
      </c>
      <c r="M1769" s="1" t="s">
        <v>47</v>
      </c>
      <c r="N1769" s="9">
        <v>2880</v>
      </c>
      <c r="O1769" s="1" t="s">
        <v>4</v>
      </c>
      <c r="P1769" s="8">
        <v>2880</v>
      </c>
      <c r="Q1769" s="8">
        <v>0</v>
      </c>
      <c r="R1769" s="1" t="s">
        <v>46</v>
      </c>
      <c r="S1769" s="7">
        <v>241.77</v>
      </c>
    </row>
    <row r="1770" spans="1:19" x14ac:dyDescent="0.2">
      <c r="A1770" s="1" t="s">
        <v>446</v>
      </c>
      <c r="B1770" s="1" t="s">
        <v>15</v>
      </c>
      <c r="C1770" s="10">
        <v>45372</v>
      </c>
      <c r="D1770" s="1" t="s">
        <v>92</v>
      </c>
      <c r="E1770" s="1" t="s">
        <v>91</v>
      </c>
      <c r="F1770" s="1" t="s">
        <v>336</v>
      </c>
      <c r="G1770" s="1" t="s">
        <v>39</v>
      </c>
      <c r="H1770" s="1" t="s">
        <v>38</v>
      </c>
      <c r="I1770" s="1" t="s">
        <v>50</v>
      </c>
      <c r="J1770" s="1" t="s">
        <v>17</v>
      </c>
      <c r="K1770" s="1" t="s">
        <v>49</v>
      </c>
      <c r="L1770" s="1" t="s">
        <v>57</v>
      </c>
      <c r="M1770" s="1" t="s">
        <v>56</v>
      </c>
      <c r="N1770" s="9">
        <v>2340</v>
      </c>
      <c r="O1770" s="1" t="s">
        <v>4</v>
      </c>
      <c r="P1770" s="8">
        <v>2340</v>
      </c>
      <c r="Q1770" s="8">
        <v>0</v>
      </c>
      <c r="R1770" s="1" t="s">
        <v>46</v>
      </c>
      <c r="S1770" s="7">
        <v>327.45</v>
      </c>
    </row>
    <row r="1771" spans="1:19" x14ac:dyDescent="0.2">
      <c r="A1771" s="1" t="s">
        <v>445</v>
      </c>
      <c r="B1771" s="1" t="s">
        <v>15</v>
      </c>
      <c r="C1771" s="10">
        <v>45372</v>
      </c>
      <c r="D1771" s="1" t="s">
        <v>79</v>
      </c>
      <c r="E1771" s="1" t="s">
        <v>78</v>
      </c>
      <c r="F1771" s="1" t="s">
        <v>336</v>
      </c>
      <c r="G1771" s="1" t="s">
        <v>39</v>
      </c>
      <c r="H1771" s="1" t="s">
        <v>38</v>
      </c>
      <c r="I1771" s="1" t="s">
        <v>50</v>
      </c>
      <c r="J1771" s="1" t="s">
        <v>17</v>
      </c>
      <c r="K1771" s="1" t="s">
        <v>49</v>
      </c>
      <c r="L1771" s="1" t="s">
        <v>48</v>
      </c>
      <c r="M1771" s="1" t="s">
        <v>47</v>
      </c>
      <c r="N1771" s="9">
        <v>6912</v>
      </c>
      <c r="O1771" s="1" t="s">
        <v>4</v>
      </c>
      <c r="P1771" s="8">
        <v>6624</v>
      </c>
      <c r="Q1771" s="8">
        <v>288</v>
      </c>
      <c r="R1771" s="1" t="s">
        <v>46</v>
      </c>
      <c r="S1771" s="7">
        <v>341.13</v>
      </c>
    </row>
    <row r="1772" spans="1:19" x14ac:dyDescent="0.2">
      <c r="A1772" s="1" t="s">
        <v>444</v>
      </c>
      <c r="B1772" s="1" t="s">
        <v>15</v>
      </c>
      <c r="C1772" s="10">
        <v>45372</v>
      </c>
      <c r="D1772" s="1" t="s">
        <v>443</v>
      </c>
      <c r="E1772" s="1" t="s">
        <v>442</v>
      </c>
      <c r="F1772" s="1" t="s">
        <v>336</v>
      </c>
      <c r="G1772" s="1" t="s">
        <v>39</v>
      </c>
      <c r="H1772" s="1" t="s">
        <v>38</v>
      </c>
      <c r="I1772" s="1" t="s">
        <v>50</v>
      </c>
      <c r="J1772" s="1" t="s">
        <v>17</v>
      </c>
      <c r="K1772" s="1" t="s">
        <v>49</v>
      </c>
      <c r="L1772" s="1" t="s">
        <v>57</v>
      </c>
      <c r="M1772" s="1" t="s">
        <v>56</v>
      </c>
      <c r="N1772" s="9">
        <v>4320</v>
      </c>
      <c r="O1772" s="1" t="s">
        <v>4</v>
      </c>
      <c r="P1772" s="8">
        <v>4320</v>
      </c>
      <c r="Q1772" s="8">
        <v>0</v>
      </c>
      <c r="R1772" s="1" t="s">
        <v>46</v>
      </c>
      <c r="S1772" s="7">
        <v>399.22</v>
      </c>
    </row>
    <row r="1773" spans="1:19" x14ac:dyDescent="0.2">
      <c r="A1773" s="1" t="s">
        <v>441</v>
      </c>
      <c r="B1773" s="1" t="s">
        <v>15</v>
      </c>
      <c r="C1773" s="10">
        <v>45372</v>
      </c>
      <c r="D1773" s="1" t="s">
        <v>440</v>
      </c>
      <c r="E1773" s="1" t="s">
        <v>439</v>
      </c>
      <c r="F1773" s="1" t="s">
        <v>336</v>
      </c>
      <c r="G1773" s="1" t="s">
        <v>39</v>
      </c>
      <c r="H1773" s="1" t="s">
        <v>38</v>
      </c>
      <c r="I1773" s="1" t="s">
        <v>50</v>
      </c>
      <c r="J1773" s="1" t="s">
        <v>17</v>
      </c>
      <c r="K1773" s="1" t="s">
        <v>49</v>
      </c>
      <c r="L1773" s="1" t="s">
        <v>48</v>
      </c>
      <c r="M1773" s="1" t="s">
        <v>47</v>
      </c>
      <c r="N1773" s="9">
        <v>4032</v>
      </c>
      <c r="O1773" s="1" t="s">
        <v>4</v>
      </c>
      <c r="P1773" s="8">
        <v>4032</v>
      </c>
      <c r="Q1773" s="8">
        <v>0</v>
      </c>
      <c r="R1773" s="1" t="s">
        <v>46</v>
      </c>
      <c r="S1773" s="7">
        <v>374.25</v>
      </c>
    </row>
    <row r="1774" spans="1:19" x14ac:dyDescent="0.2">
      <c r="A1774" s="1" t="s">
        <v>441</v>
      </c>
      <c r="B1774" s="1" t="s">
        <v>15</v>
      </c>
      <c r="C1774" s="10">
        <v>45372</v>
      </c>
      <c r="D1774" s="1" t="s">
        <v>440</v>
      </c>
      <c r="E1774" s="1" t="s">
        <v>439</v>
      </c>
      <c r="F1774" s="1" t="s">
        <v>336</v>
      </c>
      <c r="G1774" s="1" t="s">
        <v>39</v>
      </c>
      <c r="H1774" s="1" t="s">
        <v>38</v>
      </c>
      <c r="I1774" s="1" t="s">
        <v>50</v>
      </c>
      <c r="J1774" s="1" t="s">
        <v>17</v>
      </c>
      <c r="K1774" s="1" t="s">
        <v>49</v>
      </c>
      <c r="L1774" s="1" t="s">
        <v>57</v>
      </c>
      <c r="M1774" s="1" t="s">
        <v>56</v>
      </c>
      <c r="N1774" s="9">
        <v>1620</v>
      </c>
      <c r="O1774" s="1" t="s">
        <v>4</v>
      </c>
      <c r="P1774" s="8">
        <v>1620</v>
      </c>
      <c r="Q1774" s="8">
        <v>0</v>
      </c>
      <c r="R1774" s="1" t="s">
        <v>46</v>
      </c>
      <c r="S1774" s="7">
        <v>506.88</v>
      </c>
    </row>
    <row r="1775" spans="1:19" x14ac:dyDescent="0.2">
      <c r="A1775" s="1" t="s">
        <v>438</v>
      </c>
      <c r="B1775" s="1" t="s">
        <v>42</v>
      </c>
      <c r="C1775" s="10">
        <v>45372</v>
      </c>
      <c r="D1775" s="1" t="s">
        <v>436</v>
      </c>
      <c r="E1775" s="1" t="s">
        <v>435</v>
      </c>
      <c r="F1775" s="1" t="s">
        <v>336</v>
      </c>
      <c r="G1775" s="1" t="s">
        <v>39</v>
      </c>
      <c r="H1775" s="1" t="s">
        <v>38</v>
      </c>
      <c r="I1775" s="1" t="s">
        <v>50</v>
      </c>
      <c r="J1775" s="1" t="s">
        <v>17</v>
      </c>
      <c r="K1775" s="1" t="s">
        <v>49</v>
      </c>
      <c r="L1775" s="1" t="s">
        <v>57</v>
      </c>
      <c r="M1775" s="1" t="s">
        <v>56</v>
      </c>
      <c r="N1775" s="9">
        <v>4320</v>
      </c>
      <c r="O1775" s="1" t="s">
        <v>4</v>
      </c>
      <c r="P1775" s="8">
        <v>4140</v>
      </c>
      <c r="Q1775" s="8">
        <v>180</v>
      </c>
      <c r="R1775" s="1" t="s">
        <v>46</v>
      </c>
      <c r="S1775" s="7">
        <v>291.02999999999997</v>
      </c>
    </row>
    <row r="1776" spans="1:19" x14ac:dyDescent="0.2">
      <c r="A1776" s="1" t="s">
        <v>437</v>
      </c>
      <c r="B1776" s="1" t="s">
        <v>42</v>
      </c>
      <c r="C1776" s="10">
        <v>45372</v>
      </c>
      <c r="D1776" s="1" t="s">
        <v>436</v>
      </c>
      <c r="E1776" s="1" t="s">
        <v>435</v>
      </c>
      <c r="F1776" s="1" t="s">
        <v>336</v>
      </c>
      <c r="G1776" s="1" t="s">
        <v>39</v>
      </c>
      <c r="H1776" s="1" t="s">
        <v>38</v>
      </c>
      <c r="I1776" s="1" t="s">
        <v>50</v>
      </c>
      <c r="J1776" s="1" t="s">
        <v>17</v>
      </c>
      <c r="K1776" s="1" t="s">
        <v>49</v>
      </c>
      <c r="L1776" s="1" t="s">
        <v>55</v>
      </c>
      <c r="M1776" s="1" t="s">
        <v>54</v>
      </c>
      <c r="N1776" s="9">
        <v>9108</v>
      </c>
      <c r="O1776" s="1" t="s">
        <v>4</v>
      </c>
      <c r="P1776" s="8">
        <v>8316</v>
      </c>
      <c r="Q1776" s="8">
        <v>792</v>
      </c>
      <c r="R1776" s="1" t="s">
        <v>46</v>
      </c>
      <c r="S1776" s="7">
        <v>168.52</v>
      </c>
    </row>
    <row r="1777" spans="1:19" x14ac:dyDescent="0.2">
      <c r="A1777" s="1" t="s">
        <v>434</v>
      </c>
      <c r="B1777" s="1" t="s">
        <v>15</v>
      </c>
      <c r="C1777" s="10">
        <v>45372</v>
      </c>
      <c r="D1777" s="1" t="s">
        <v>433</v>
      </c>
      <c r="E1777" s="1" t="s">
        <v>432</v>
      </c>
      <c r="F1777" s="1" t="s">
        <v>336</v>
      </c>
      <c r="G1777" s="1" t="s">
        <v>39</v>
      </c>
      <c r="H1777" s="1" t="s">
        <v>38</v>
      </c>
      <c r="I1777" s="1" t="s">
        <v>50</v>
      </c>
      <c r="J1777" s="1" t="s">
        <v>17</v>
      </c>
      <c r="K1777" s="1" t="s">
        <v>49</v>
      </c>
      <c r="L1777" s="1" t="s">
        <v>133</v>
      </c>
      <c r="M1777" s="1" t="s">
        <v>132</v>
      </c>
      <c r="N1777" s="9">
        <v>2304</v>
      </c>
      <c r="O1777" s="1" t="s">
        <v>4</v>
      </c>
      <c r="P1777" s="8">
        <v>1440</v>
      </c>
      <c r="Q1777" s="8">
        <v>864</v>
      </c>
      <c r="R1777" s="1" t="s">
        <v>46</v>
      </c>
      <c r="S1777" s="7">
        <v>331.21</v>
      </c>
    </row>
    <row r="1778" spans="1:19" x14ac:dyDescent="0.2">
      <c r="A1778" s="1" t="s">
        <v>434</v>
      </c>
      <c r="B1778" s="1" t="s">
        <v>15</v>
      </c>
      <c r="C1778" s="10">
        <v>45372</v>
      </c>
      <c r="D1778" s="1" t="s">
        <v>433</v>
      </c>
      <c r="E1778" s="1" t="s">
        <v>432</v>
      </c>
      <c r="F1778" s="1" t="s">
        <v>336</v>
      </c>
      <c r="G1778" s="1" t="s">
        <v>39</v>
      </c>
      <c r="H1778" s="1" t="s">
        <v>38</v>
      </c>
      <c r="I1778" s="1" t="s">
        <v>50</v>
      </c>
      <c r="J1778" s="1" t="s">
        <v>17</v>
      </c>
      <c r="K1778" s="1" t="s">
        <v>49</v>
      </c>
      <c r="L1778" s="1" t="s">
        <v>57</v>
      </c>
      <c r="M1778" s="1" t="s">
        <v>56</v>
      </c>
      <c r="N1778" s="9">
        <v>1440</v>
      </c>
      <c r="O1778" s="1" t="s">
        <v>4</v>
      </c>
      <c r="P1778" s="8">
        <v>900</v>
      </c>
      <c r="Q1778" s="8">
        <v>540</v>
      </c>
      <c r="R1778" s="1" t="s">
        <v>46</v>
      </c>
      <c r="S1778" s="7">
        <v>506.88</v>
      </c>
    </row>
    <row r="1779" spans="1:19" x14ac:dyDescent="0.2">
      <c r="A1779" s="1" t="s">
        <v>431</v>
      </c>
      <c r="B1779" s="1" t="s">
        <v>15</v>
      </c>
      <c r="C1779" s="10">
        <v>45372</v>
      </c>
      <c r="D1779" s="1" t="s">
        <v>430</v>
      </c>
      <c r="E1779" s="1" t="s">
        <v>429</v>
      </c>
      <c r="F1779" s="1" t="s">
        <v>336</v>
      </c>
      <c r="G1779" s="1" t="s">
        <v>39</v>
      </c>
      <c r="H1779" s="1" t="s">
        <v>38</v>
      </c>
      <c r="I1779" s="1" t="s">
        <v>50</v>
      </c>
      <c r="J1779" s="1" t="s">
        <v>17</v>
      </c>
      <c r="K1779" s="1" t="s">
        <v>49</v>
      </c>
      <c r="L1779" s="1" t="s">
        <v>48</v>
      </c>
      <c r="M1779" s="1" t="s">
        <v>47</v>
      </c>
      <c r="N1779" s="9">
        <v>6624</v>
      </c>
      <c r="O1779" s="1" t="s">
        <v>4</v>
      </c>
      <c r="P1779" s="8">
        <v>6048</v>
      </c>
      <c r="Q1779" s="8">
        <v>576</v>
      </c>
      <c r="R1779" s="1" t="s">
        <v>93</v>
      </c>
      <c r="S1779" s="7">
        <v>337.82</v>
      </c>
    </row>
    <row r="1780" spans="1:19" x14ac:dyDescent="0.2">
      <c r="A1780" s="1" t="s">
        <v>421</v>
      </c>
      <c r="B1780" s="1" t="s">
        <v>42</v>
      </c>
      <c r="C1780" s="10">
        <v>45372</v>
      </c>
      <c r="D1780" s="1" t="s">
        <v>420</v>
      </c>
      <c r="E1780" s="1" t="s">
        <v>419</v>
      </c>
      <c r="F1780" s="1" t="s">
        <v>336</v>
      </c>
      <c r="G1780" s="1" t="s">
        <v>39</v>
      </c>
      <c r="H1780" s="1" t="s">
        <v>38</v>
      </c>
      <c r="I1780" s="1" t="s">
        <v>0</v>
      </c>
      <c r="J1780" s="1" t="s">
        <v>17</v>
      </c>
      <c r="K1780" s="1" t="s">
        <v>49</v>
      </c>
      <c r="L1780" s="1" t="s">
        <v>48</v>
      </c>
      <c r="M1780" s="1" t="s">
        <v>47</v>
      </c>
      <c r="N1780" s="9">
        <v>3456</v>
      </c>
      <c r="O1780" s="1" t="s">
        <v>4</v>
      </c>
      <c r="P1780" s="8">
        <v>3168</v>
      </c>
      <c r="Q1780" s="8">
        <v>288</v>
      </c>
      <c r="R1780" s="1" t="s">
        <v>93</v>
      </c>
      <c r="S1780" s="7">
        <v>146.31</v>
      </c>
    </row>
    <row r="1781" spans="1:19" x14ac:dyDescent="0.2">
      <c r="A1781" s="1" t="s">
        <v>421</v>
      </c>
      <c r="B1781" s="1" t="s">
        <v>42</v>
      </c>
      <c r="C1781" s="10">
        <v>45372</v>
      </c>
      <c r="D1781" s="1" t="s">
        <v>420</v>
      </c>
      <c r="E1781" s="1" t="s">
        <v>419</v>
      </c>
      <c r="F1781" s="1" t="s">
        <v>336</v>
      </c>
      <c r="G1781" s="1" t="s">
        <v>39</v>
      </c>
      <c r="H1781" s="1" t="s">
        <v>38</v>
      </c>
      <c r="I1781" s="1" t="s">
        <v>0</v>
      </c>
      <c r="J1781" s="1" t="s">
        <v>17</v>
      </c>
      <c r="K1781" s="1" t="s">
        <v>49</v>
      </c>
      <c r="L1781" s="1" t="s">
        <v>57</v>
      </c>
      <c r="M1781" s="1" t="s">
        <v>56</v>
      </c>
      <c r="N1781" s="9">
        <v>1980</v>
      </c>
      <c r="O1781" s="1" t="s">
        <v>4</v>
      </c>
      <c r="P1781" s="8">
        <v>1980</v>
      </c>
      <c r="Q1781" s="8">
        <v>0</v>
      </c>
      <c r="R1781" s="1" t="s">
        <v>93</v>
      </c>
      <c r="S1781" s="7">
        <v>198.17</v>
      </c>
    </row>
    <row r="1782" spans="1:19" x14ac:dyDescent="0.2">
      <c r="A1782" s="1" t="s">
        <v>418</v>
      </c>
      <c r="B1782" s="1" t="s">
        <v>42</v>
      </c>
      <c r="C1782" s="10">
        <v>45372</v>
      </c>
      <c r="D1782" s="1" t="s">
        <v>99</v>
      </c>
      <c r="E1782" s="1" t="s">
        <v>98</v>
      </c>
      <c r="F1782" s="1" t="s">
        <v>336</v>
      </c>
      <c r="G1782" s="1" t="s">
        <v>39</v>
      </c>
      <c r="H1782" s="1" t="s">
        <v>38</v>
      </c>
      <c r="I1782" s="1" t="s">
        <v>0</v>
      </c>
      <c r="J1782" s="1" t="s">
        <v>17</v>
      </c>
      <c r="K1782" s="1" t="s">
        <v>49</v>
      </c>
      <c r="L1782" s="1" t="s">
        <v>57</v>
      </c>
      <c r="M1782" s="1" t="s">
        <v>56</v>
      </c>
      <c r="N1782" s="9">
        <v>4320</v>
      </c>
      <c r="O1782" s="1" t="s">
        <v>4</v>
      </c>
      <c r="P1782" s="8">
        <v>4320</v>
      </c>
      <c r="Q1782" s="8">
        <v>0</v>
      </c>
      <c r="R1782" s="1" t="s">
        <v>93</v>
      </c>
      <c r="S1782" s="7">
        <v>348.38</v>
      </c>
    </row>
    <row r="1783" spans="1:19" x14ac:dyDescent="0.2">
      <c r="A1783" s="1" t="s">
        <v>417</v>
      </c>
      <c r="B1783" s="1" t="s">
        <v>42</v>
      </c>
      <c r="C1783" s="10">
        <v>45372</v>
      </c>
      <c r="D1783" s="1" t="s">
        <v>97</v>
      </c>
      <c r="E1783" s="1" t="s">
        <v>96</v>
      </c>
      <c r="F1783" s="1" t="s">
        <v>336</v>
      </c>
      <c r="G1783" s="1" t="s">
        <v>39</v>
      </c>
      <c r="H1783" s="1" t="s">
        <v>38</v>
      </c>
      <c r="I1783" s="1" t="s">
        <v>0</v>
      </c>
      <c r="J1783" s="1" t="s">
        <v>17</v>
      </c>
      <c r="K1783" s="1" t="s">
        <v>49</v>
      </c>
      <c r="L1783" s="1" t="s">
        <v>55</v>
      </c>
      <c r="M1783" s="1" t="s">
        <v>54</v>
      </c>
      <c r="N1783" s="9">
        <v>1188</v>
      </c>
      <c r="O1783" s="1" t="s">
        <v>4</v>
      </c>
      <c r="P1783" s="8">
        <v>1188</v>
      </c>
      <c r="Q1783" s="8">
        <v>0</v>
      </c>
      <c r="R1783" s="1" t="s">
        <v>93</v>
      </c>
      <c r="S1783" s="7">
        <v>264.94</v>
      </c>
    </row>
    <row r="1784" spans="1:19" x14ac:dyDescent="0.2">
      <c r="A1784" s="1" t="s">
        <v>417</v>
      </c>
      <c r="B1784" s="1" t="s">
        <v>42</v>
      </c>
      <c r="C1784" s="10">
        <v>45372</v>
      </c>
      <c r="D1784" s="1" t="s">
        <v>97</v>
      </c>
      <c r="E1784" s="1" t="s">
        <v>96</v>
      </c>
      <c r="F1784" s="1" t="s">
        <v>336</v>
      </c>
      <c r="G1784" s="1" t="s">
        <v>39</v>
      </c>
      <c r="H1784" s="1" t="s">
        <v>38</v>
      </c>
      <c r="I1784" s="1" t="s">
        <v>0</v>
      </c>
      <c r="J1784" s="1" t="s">
        <v>17</v>
      </c>
      <c r="K1784" s="1" t="s">
        <v>49</v>
      </c>
      <c r="L1784" s="1" t="s">
        <v>48</v>
      </c>
      <c r="M1784" s="1" t="s">
        <v>47</v>
      </c>
      <c r="N1784" s="9">
        <v>1728</v>
      </c>
      <c r="O1784" s="1" t="s">
        <v>4</v>
      </c>
      <c r="P1784" s="8">
        <v>1728</v>
      </c>
      <c r="Q1784" s="8">
        <v>0</v>
      </c>
      <c r="R1784" s="1" t="s">
        <v>93</v>
      </c>
      <c r="S1784" s="7">
        <v>337.82</v>
      </c>
    </row>
    <row r="1785" spans="1:19" x14ac:dyDescent="0.2">
      <c r="A1785" s="1" t="s">
        <v>417</v>
      </c>
      <c r="B1785" s="1" t="s">
        <v>42</v>
      </c>
      <c r="C1785" s="10">
        <v>45372</v>
      </c>
      <c r="D1785" s="1" t="s">
        <v>97</v>
      </c>
      <c r="E1785" s="1" t="s">
        <v>96</v>
      </c>
      <c r="F1785" s="1" t="s">
        <v>336</v>
      </c>
      <c r="G1785" s="1" t="s">
        <v>39</v>
      </c>
      <c r="H1785" s="1" t="s">
        <v>38</v>
      </c>
      <c r="I1785" s="1" t="s">
        <v>0</v>
      </c>
      <c r="J1785" s="1" t="s">
        <v>17</v>
      </c>
      <c r="K1785" s="1" t="s">
        <v>49</v>
      </c>
      <c r="L1785" s="1" t="s">
        <v>57</v>
      </c>
      <c r="M1785" s="1" t="s">
        <v>56</v>
      </c>
      <c r="N1785" s="9">
        <v>2520</v>
      </c>
      <c r="O1785" s="1" t="s">
        <v>4</v>
      </c>
      <c r="P1785" s="8">
        <v>2520</v>
      </c>
      <c r="Q1785" s="8">
        <v>0</v>
      </c>
      <c r="R1785" s="1" t="s">
        <v>93</v>
      </c>
      <c r="S1785" s="7">
        <v>457.54</v>
      </c>
    </row>
    <row r="1786" spans="1:19" x14ac:dyDescent="0.2">
      <c r="A1786" s="1" t="s">
        <v>416</v>
      </c>
      <c r="B1786" s="1" t="s">
        <v>15</v>
      </c>
      <c r="C1786" s="10">
        <v>45372</v>
      </c>
      <c r="D1786" s="1" t="s">
        <v>415</v>
      </c>
      <c r="E1786" s="1" t="s">
        <v>414</v>
      </c>
      <c r="F1786" s="1" t="s">
        <v>336</v>
      </c>
      <c r="G1786" s="1" t="s">
        <v>39</v>
      </c>
      <c r="H1786" s="1" t="s">
        <v>38</v>
      </c>
      <c r="I1786" s="1" t="s">
        <v>50</v>
      </c>
      <c r="J1786" s="1" t="s">
        <v>17</v>
      </c>
      <c r="K1786" s="1" t="s">
        <v>49</v>
      </c>
      <c r="L1786" s="1" t="s">
        <v>57</v>
      </c>
      <c r="M1786" s="1" t="s">
        <v>56</v>
      </c>
      <c r="N1786" s="9">
        <v>2340</v>
      </c>
      <c r="O1786" s="1" t="s">
        <v>4</v>
      </c>
      <c r="P1786" s="8">
        <v>2160</v>
      </c>
      <c r="Q1786" s="8">
        <v>180</v>
      </c>
      <c r="R1786" s="1" t="s">
        <v>93</v>
      </c>
      <c r="S1786" s="7">
        <v>457.54</v>
      </c>
    </row>
    <row r="1787" spans="1:19" x14ac:dyDescent="0.2">
      <c r="A1787" s="1" t="s">
        <v>416</v>
      </c>
      <c r="B1787" s="1" t="s">
        <v>15</v>
      </c>
      <c r="C1787" s="10">
        <v>45372</v>
      </c>
      <c r="D1787" s="1" t="s">
        <v>415</v>
      </c>
      <c r="E1787" s="1" t="s">
        <v>414</v>
      </c>
      <c r="F1787" s="1" t="s">
        <v>336</v>
      </c>
      <c r="G1787" s="1" t="s">
        <v>39</v>
      </c>
      <c r="H1787" s="1" t="s">
        <v>38</v>
      </c>
      <c r="I1787" s="1" t="s">
        <v>50</v>
      </c>
      <c r="J1787" s="1" t="s">
        <v>17</v>
      </c>
      <c r="K1787" s="1" t="s">
        <v>49</v>
      </c>
      <c r="L1787" s="1" t="s">
        <v>48</v>
      </c>
      <c r="M1787" s="1" t="s">
        <v>47</v>
      </c>
      <c r="N1787" s="9">
        <v>3744</v>
      </c>
      <c r="O1787" s="1" t="s">
        <v>4</v>
      </c>
      <c r="P1787" s="8">
        <v>3456</v>
      </c>
      <c r="Q1787" s="8">
        <v>288</v>
      </c>
      <c r="R1787" s="1" t="s">
        <v>93</v>
      </c>
      <c r="S1787" s="7">
        <v>337.82</v>
      </c>
    </row>
    <row r="1788" spans="1:19" x14ac:dyDescent="0.2">
      <c r="A1788" s="1" t="s">
        <v>416</v>
      </c>
      <c r="B1788" s="1" t="s">
        <v>15</v>
      </c>
      <c r="C1788" s="10">
        <v>45372</v>
      </c>
      <c r="D1788" s="1" t="s">
        <v>415</v>
      </c>
      <c r="E1788" s="1" t="s">
        <v>414</v>
      </c>
      <c r="F1788" s="1" t="s">
        <v>336</v>
      </c>
      <c r="G1788" s="1" t="s">
        <v>39</v>
      </c>
      <c r="H1788" s="1" t="s">
        <v>38</v>
      </c>
      <c r="I1788" s="1" t="s">
        <v>50</v>
      </c>
      <c r="J1788" s="1" t="s">
        <v>17</v>
      </c>
      <c r="K1788" s="1" t="s">
        <v>49</v>
      </c>
      <c r="L1788" s="1" t="s">
        <v>55</v>
      </c>
      <c r="M1788" s="1" t="s">
        <v>54</v>
      </c>
      <c r="N1788" s="9">
        <v>1188</v>
      </c>
      <c r="O1788" s="1" t="s">
        <v>4</v>
      </c>
      <c r="P1788" s="8">
        <v>1188</v>
      </c>
      <c r="Q1788" s="8">
        <v>0</v>
      </c>
      <c r="R1788" s="1" t="s">
        <v>93</v>
      </c>
      <c r="S1788" s="7">
        <v>264.94</v>
      </c>
    </row>
    <row r="1789" spans="1:19" x14ac:dyDescent="0.2">
      <c r="A1789" s="1" t="s">
        <v>413</v>
      </c>
      <c r="B1789" s="1" t="s">
        <v>42</v>
      </c>
      <c r="C1789" s="10">
        <v>45372</v>
      </c>
      <c r="D1789" s="1" t="s">
        <v>95</v>
      </c>
      <c r="E1789" s="1" t="s">
        <v>94</v>
      </c>
      <c r="F1789" s="1" t="s">
        <v>336</v>
      </c>
      <c r="G1789" s="1" t="s">
        <v>39</v>
      </c>
      <c r="H1789" s="1" t="s">
        <v>38</v>
      </c>
      <c r="I1789" s="1" t="s">
        <v>0</v>
      </c>
      <c r="J1789" s="1" t="s">
        <v>17</v>
      </c>
      <c r="K1789" s="1" t="s">
        <v>49</v>
      </c>
      <c r="L1789" s="1" t="s">
        <v>133</v>
      </c>
      <c r="M1789" s="1" t="s">
        <v>132</v>
      </c>
      <c r="N1789" s="9">
        <v>3744</v>
      </c>
      <c r="O1789" s="1" t="s">
        <v>4</v>
      </c>
      <c r="P1789" s="8">
        <v>3456</v>
      </c>
      <c r="Q1789" s="8">
        <v>288</v>
      </c>
      <c r="R1789" s="1" t="s">
        <v>93</v>
      </c>
      <c r="S1789" s="7">
        <v>149.28</v>
      </c>
    </row>
    <row r="1790" spans="1:19" x14ac:dyDescent="0.2">
      <c r="A1790" s="1" t="s">
        <v>413</v>
      </c>
      <c r="B1790" s="1" t="s">
        <v>42</v>
      </c>
      <c r="C1790" s="10">
        <v>45372</v>
      </c>
      <c r="D1790" s="1" t="s">
        <v>95</v>
      </c>
      <c r="E1790" s="1" t="s">
        <v>94</v>
      </c>
      <c r="F1790" s="1" t="s">
        <v>336</v>
      </c>
      <c r="G1790" s="1" t="s">
        <v>39</v>
      </c>
      <c r="H1790" s="1" t="s">
        <v>38</v>
      </c>
      <c r="I1790" s="1" t="s">
        <v>0</v>
      </c>
      <c r="J1790" s="1" t="s">
        <v>17</v>
      </c>
      <c r="K1790" s="1" t="s">
        <v>49</v>
      </c>
      <c r="L1790" s="1" t="s">
        <v>57</v>
      </c>
      <c r="M1790" s="1" t="s">
        <v>56</v>
      </c>
      <c r="N1790" s="9">
        <v>2340</v>
      </c>
      <c r="O1790" s="1" t="s">
        <v>4</v>
      </c>
      <c r="P1790" s="8">
        <v>2340</v>
      </c>
      <c r="Q1790" s="8">
        <v>0</v>
      </c>
      <c r="R1790" s="1" t="s">
        <v>93</v>
      </c>
      <c r="S1790" s="7">
        <v>228.46</v>
      </c>
    </row>
    <row r="1791" spans="1:19" x14ac:dyDescent="0.2">
      <c r="A1791" s="1" t="s">
        <v>412</v>
      </c>
      <c r="B1791" s="1" t="s">
        <v>15</v>
      </c>
      <c r="C1791" s="10">
        <v>45372</v>
      </c>
      <c r="D1791" s="1" t="s">
        <v>411</v>
      </c>
      <c r="E1791" s="1" t="s">
        <v>410</v>
      </c>
      <c r="F1791" s="1" t="s">
        <v>409</v>
      </c>
      <c r="G1791" s="1" t="s">
        <v>12</v>
      </c>
      <c r="H1791" s="1" t="s">
        <v>11</v>
      </c>
      <c r="I1791" s="1" t="s">
        <v>50</v>
      </c>
      <c r="J1791" s="1" t="s">
        <v>17</v>
      </c>
      <c r="K1791" s="1" t="s">
        <v>16</v>
      </c>
      <c r="L1791" s="1" t="s">
        <v>219</v>
      </c>
      <c r="M1791" s="1" t="s">
        <v>218</v>
      </c>
      <c r="N1791" s="9">
        <v>108</v>
      </c>
      <c r="O1791" s="1" t="s">
        <v>2</v>
      </c>
      <c r="P1791" s="8">
        <v>108</v>
      </c>
      <c r="Q1791" s="8">
        <v>0</v>
      </c>
      <c r="R1791" s="1" t="s">
        <v>195</v>
      </c>
      <c r="S1791" s="7">
        <v>7913.72</v>
      </c>
    </row>
    <row r="1792" spans="1:19" x14ac:dyDescent="0.2">
      <c r="A1792" s="1" t="s">
        <v>408</v>
      </c>
      <c r="B1792" s="1" t="s">
        <v>15</v>
      </c>
      <c r="C1792" s="10">
        <v>45372</v>
      </c>
      <c r="D1792" s="1" t="s">
        <v>407</v>
      </c>
      <c r="E1792" s="1" t="s">
        <v>406</v>
      </c>
      <c r="F1792" s="1" t="s">
        <v>336</v>
      </c>
      <c r="G1792" s="1" t="s">
        <v>39</v>
      </c>
      <c r="H1792" s="1" t="s">
        <v>38</v>
      </c>
      <c r="I1792" s="1" t="s">
        <v>50</v>
      </c>
      <c r="J1792" s="1" t="s">
        <v>17</v>
      </c>
      <c r="K1792" s="1" t="s">
        <v>49</v>
      </c>
      <c r="L1792" s="1" t="s">
        <v>48</v>
      </c>
      <c r="M1792" s="1" t="s">
        <v>47</v>
      </c>
      <c r="N1792" s="9">
        <v>3456</v>
      </c>
      <c r="O1792" s="1" t="s">
        <v>4</v>
      </c>
      <c r="P1792" s="8">
        <v>3312</v>
      </c>
      <c r="Q1792" s="8">
        <v>144</v>
      </c>
      <c r="R1792" s="1" t="s">
        <v>144</v>
      </c>
      <c r="S1792" s="7">
        <v>374.25</v>
      </c>
    </row>
    <row r="1793" spans="1:19" x14ac:dyDescent="0.2">
      <c r="A1793" s="1" t="s">
        <v>408</v>
      </c>
      <c r="B1793" s="1" t="s">
        <v>15</v>
      </c>
      <c r="C1793" s="10">
        <v>45372</v>
      </c>
      <c r="D1793" s="1" t="s">
        <v>407</v>
      </c>
      <c r="E1793" s="1" t="s">
        <v>406</v>
      </c>
      <c r="F1793" s="1" t="s">
        <v>336</v>
      </c>
      <c r="G1793" s="1" t="s">
        <v>39</v>
      </c>
      <c r="H1793" s="1" t="s">
        <v>38</v>
      </c>
      <c r="I1793" s="1" t="s">
        <v>50</v>
      </c>
      <c r="J1793" s="1" t="s">
        <v>17</v>
      </c>
      <c r="K1793" s="1" t="s">
        <v>49</v>
      </c>
      <c r="L1793" s="1" t="s">
        <v>57</v>
      </c>
      <c r="M1793" s="1" t="s">
        <v>56</v>
      </c>
      <c r="N1793" s="9">
        <v>2160</v>
      </c>
      <c r="O1793" s="1" t="s">
        <v>4</v>
      </c>
      <c r="P1793" s="8">
        <v>2070</v>
      </c>
      <c r="Q1793" s="8">
        <v>90</v>
      </c>
      <c r="R1793" s="1" t="s">
        <v>144</v>
      </c>
      <c r="S1793" s="7">
        <v>506.88</v>
      </c>
    </row>
    <row r="1794" spans="1:19" x14ac:dyDescent="0.2">
      <c r="A1794" s="1" t="s">
        <v>405</v>
      </c>
      <c r="B1794" s="1" t="s">
        <v>15</v>
      </c>
      <c r="C1794" s="10">
        <v>45372</v>
      </c>
      <c r="D1794" s="1" t="s">
        <v>404</v>
      </c>
      <c r="E1794" s="1" t="s">
        <v>403</v>
      </c>
      <c r="F1794" s="1" t="s">
        <v>402</v>
      </c>
      <c r="G1794" s="1" t="s">
        <v>39</v>
      </c>
      <c r="H1794" s="1" t="s">
        <v>38</v>
      </c>
      <c r="I1794" s="1" t="s">
        <v>50</v>
      </c>
      <c r="J1794" s="1" t="s">
        <v>17</v>
      </c>
      <c r="K1794" s="1" t="s">
        <v>49</v>
      </c>
      <c r="L1794" s="1" t="s">
        <v>57</v>
      </c>
      <c r="M1794" s="1" t="s">
        <v>56</v>
      </c>
      <c r="N1794" s="9">
        <v>3150</v>
      </c>
      <c r="O1794" s="1" t="s">
        <v>4</v>
      </c>
      <c r="P1794" s="8">
        <v>0</v>
      </c>
      <c r="Q1794" s="8">
        <v>3150</v>
      </c>
      <c r="R1794" s="1" t="s">
        <v>102</v>
      </c>
      <c r="S1794" s="7">
        <v>448.57</v>
      </c>
    </row>
    <row r="1795" spans="1:19" x14ac:dyDescent="0.2">
      <c r="A1795" s="1" t="s">
        <v>401</v>
      </c>
      <c r="B1795" s="1" t="s">
        <v>15</v>
      </c>
      <c r="C1795" s="10">
        <v>45372</v>
      </c>
      <c r="D1795" s="1" t="s">
        <v>400</v>
      </c>
      <c r="E1795" s="1" t="s">
        <v>399</v>
      </c>
      <c r="F1795" s="1" t="s">
        <v>398</v>
      </c>
      <c r="G1795" s="1" t="s">
        <v>12</v>
      </c>
      <c r="H1795" s="1" t="s">
        <v>11</v>
      </c>
      <c r="I1795" s="1" t="s">
        <v>50</v>
      </c>
      <c r="J1795" s="1" t="s">
        <v>17</v>
      </c>
      <c r="K1795" s="1" t="s">
        <v>16</v>
      </c>
      <c r="L1795" s="1" t="s">
        <v>397</v>
      </c>
      <c r="M1795" s="1" t="s">
        <v>396</v>
      </c>
      <c r="N1795" s="9">
        <v>10</v>
      </c>
      <c r="O1795" s="1" t="s">
        <v>1</v>
      </c>
      <c r="P1795" s="8">
        <v>0</v>
      </c>
      <c r="Q1795" s="8">
        <v>10</v>
      </c>
      <c r="R1795" s="1" t="s">
        <v>225</v>
      </c>
      <c r="S1795" s="7">
        <v>143.83000000000001</v>
      </c>
    </row>
    <row r="1796" spans="1:19" x14ac:dyDescent="0.2">
      <c r="A1796" s="1" t="s">
        <v>395</v>
      </c>
      <c r="B1796" s="1" t="s">
        <v>15</v>
      </c>
      <c r="C1796" s="10">
        <v>45372</v>
      </c>
      <c r="D1796" s="1" t="s">
        <v>394</v>
      </c>
      <c r="E1796" s="1" t="s">
        <v>393</v>
      </c>
      <c r="F1796" s="1" t="s">
        <v>364</v>
      </c>
      <c r="G1796" s="1" t="s">
        <v>39</v>
      </c>
      <c r="H1796" s="1" t="s">
        <v>38</v>
      </c>
      <c r="I1796" s="1" t="s">
        <v>50</v>
      </c>
      <c r="J1796" s="1" t="s">
        <v>37</v>
      </c>
      <c r="K1796" s="1" t="s">
        <v>36</v>
      </c>
      <c r="L1796" s="1" t="s">
        <v>35</v>
      </c>
      <c r="M1796" s="1" t="s">
        <v>34</v>
      </c>
      <c r="N1796" s="9">
        <v>864</v>
      </c>
      <c r="O1796" s="1" t="s">
        <v>4</v>
      </c>
      <c r="P1796" s="8">
        <v>0</v>
      </c>
      <c r="Q1796" s="8">
        <v>864</v>
      </c>
      <c r="R1796" s="1" t="s">
        <v>102</v>
      </c>
      <c r="S1796" s="7">
        <v>321.97000000000003</v>
      </c>
    </row>
    <row r="1797" spans="1:19" x14ac:dyDescent="0.2">
      <c r="A1797" s="1" t="s">
        <v>392</v>
      </c>
      <c r="B1797" s="1" t="s">
        <v>15</v>
      </c>
      <c r="C1797" s="10">
        <v>45372</v>
      </c>
      <c r="D1797" s="1" t="s">
        <v>391</v>
      </c>
      <c r="E1797" s="1" t="s">
        <v>390</v>
      </c>
      <c r="F1797" s="1" t="s">
        <v>364</v>
      </c>
      <c r="G1797" s="1" t="s">
        <v>12</v>
      </c>
      <c r="H1797" s="1" t="s">
        <v>11</v>
      </c>
      <c r="I1797" s="1" t="s">
        <v>50</v>
      </c>
      <c r="J1797" s="1" t="s">
        <v>37</v>
      </c>
      <c r="K1797" s="1" t="s">
        <v>36</v>
      </c>
      <c r="L1797" s="1" t="s">
        <v>35</v>
      </c>
      <c r="M1797" s="1" t="s">
        <v>34</v>
      </c>
      <c r="N1797" s="9">
        <v>432</v>
      </c>
      <c r="O1797" s="1" t="s">
        <v>4</v>
      </c>
      <c r="P1797" s="8">
        <v>0</v>
      </c>
      <c r="Q1797" s="8">
        <v>432</v>
      </c>
      <c r="R1797" s="1" t="s">
        <v>102</v>
      </c>
      <c r="S1797" s="7">
        <v>321.97000000000003</v>
      </c>
    </row>
    <row r="1798" spans="1:19" x14ac:dyDescent="0.2">
      <c r="A1798" s="1" t="s">
        <v>373</v>
      </c>
      <c r="B1798" s="1" t="s">
        <v>15</v>
      </c>
      <c r="C1798" s="10">
        <v>45372</v>
      </c>
      <c r="D1798" s="1" t="s">
        <v>372</v>
      </c>
      <c r="E1798" s="1" t="s">
        <v>371</v>
      </c>
      <c r="F1798" s="1" t="s">
        <v>370</v>
      </c>
      <c r="G1798" s="1" t="s">
        <v>12</v>
      </c>
      <c r="H1798" s="1" t="s">
        <v>11</v>
      </c>
      <c r="I1798" s="1" t="s">
        <v>50</v>
      </c>
      <c r="J1798" s="1" t="s">
        <v>17</v>
      </c>
      <c r="K1798" s="1" t="s">
        <v>16</v>
      </c>
      <c r="L1798" s="1" t="s">
        <v>352</v>
      </c>
      <c r="M1798" s="1" t="s">
        <v>351</v>
      </c>
      <c r="N1798" s="8">
        <v>280.8</v>
      </c>
      <c r="O1798" s="1" t="s">
        <v>2</v>
      </c>
      <c r="P1798" s="8">
        <v>0</v>
      </c>
      <c r="Q1798" s="8">
        <v>280.8</v>
      </c>
      <c r="R1798" s="1" t="s">
        <v>33</v>
      </c>
      <c r="S1798" s="7">
        <v>9073.66</v>
      </c>
    </row>
    <row r="1799" spans="1:19" x14ac:dyDescent="0.2">
      <c r="A1799" s="1" t="s">
        <v>373</v>
      </c>
      <c r="B1799" s="1" t="s">
        <v>15</v>
      </c>
      <c r="C1799" s="10">
        <v>45372</v>
      </c>
      <c r="D1799" s="1" t="s">
        <v>372</v>
      </c>
      <c r="E1799" s="1" t="s">
        <v>371</v>
      </c>
      <c r="F1799" s="1" t="s">
        <v>370</v>
      </c>
      <c r="G1799" s="1" t="s">
        <v>12</v>
      </c>
      <c r="H1799" s="1" t="s">
        <v>11</v>
      </c>
      <c r="I1799" s="1" t="s">
        <v>50</v>
      </c>
      <c r="J1799" s="1" t="s">
        <v>17</v>
      </c>
      <c r="K1799" s="1" t="s">
        <v>16</v>
      </c>
      <c r="L1799" s="1" t="s">
        <v>389</v>
      </c>
      <c r="M1799" s="1" t="s">
        <v>388</v>
      </c>
      <c r="N1799" s="8">
        <v>280.8</v>
      </c>
      <c r="O1799" s="1" t="s">
        <v>2</v>
      </c>
      <c r="P1799" s="8">
        <v>0</v>
      </c>
      <c r="Q1799" s="8">
        <v>280.8</v>
      </c>
      <c r="R1799" s="1" t="s">
        <v>33</v>
      </c>
      <c r="S1799" s="7">
        <v>9073.66</v>
      </c>
    </row>
    <row r="1800" spans="1:19" x14ac:dyDescent="0.2">
      <c r="A1800" s="1" t="s">
        <v>373</v>
      </c>
      <c r="B1800" s="1" t="s">
        <v>15</v>
      </c>
      <c r="C1800" s="10">
        <v>45372</v>
      </c>
      <c r="D1800" s="1" t="s">
        <v>372</v>
      </c>
      <c r="E1800" s="1" t="s">
        <v>371</v>
      </c>
      <c r="F1800" s="1" t="s">
        <v>370</v>
      </c>
      <c r="G1800" s="1" t="s">
        <v>12</v>
      </c>
      <c r="H1800" s="1" t="s">
        <v>11</v>
      </c>
      <c r="I1800" s="1" t="s">
        <v>50</v>
      </c>
      <c r="J1800" s="1" t="s">
        <v>17</v>
      </c>
      <c r="K1800" s="1" t="s">
        <v>16</v>
      </c>
      <c r="L1800" s="1" t="s">
        <v>387</v>
      </c>
      <c r="M1800" s="1" t="s">
        <v>386</v>
      </c>
      <c r="N1800" s="8">
        <v>280.8</v>
      </c>
      <c r="O1800" s="1" t="s">
        <v>2</v>
      </c>
      <c r="P1800" s="8">
        <v>0</v>
      </c>
      <c r="Q1800" s="8">
        <v>280.8</v>
      </c>
      <c r="R1800" s="1" t="s">
        <v>33</v>
      </c>
      <c r="S1800" s="7">
        <v>9073.66</v>
      </c>
    </row>
    <row r="1801" spans="1:19" x14ac:dyDescent="0.2">
      <c r="A1801" s="1" t="s">
        <v>373</v>
      </c>
      <c r="B1801" s="1" t="s">
        <v>15</v>
      </c>
      <c r="C1801" s="10">
        <v>45372</v>
      </c>
      <c r="D1801" s="1" t="s">
        <v>372</v>
      </c>
      <c r="E1801" s="1" t="s">
        <v>371</v>
      </c>
      <c r="F1801" s="1" t="s">
        <v>370</v>
      </c>
      <c r="G1801" s="1" t="s">
        <v>12</v>
      </c>
      <c r="H1801" s="1" t="s">
        <v>11</v>
      </c>
      <c r="I1801" s="1" t="s">
        <v>50</v>
      </c>
      <c r="J1801" s="1" t="s">
        <v>17</v>
      </c>
      <c r="K1801" s="1" t="s">
        <v>16</v>
      </c>
      <c r="L1801" s="1" t="s">
        <v>385</v>
      </c>
      <c r="M1801" s="1" t="s">
        <v>384</v>
      </c>
      <c r="N1801" s="8">
        <v>280.8</v>
      </c>
      <c r="O1801" s="1" t="s">
        <v>2</v>
      </c>
      <c r="P1801" s="8">
        <v>0</v>
      </c>
      <c r="Q1801" s="8">
        <v>280.8</v>
      </c>
      <c r="R1801" s="1" t="s">
        <v>33</v>
      </c>
      <c r="S1801" s="7">
        <v>9073.66</v>
      </c>
    </row>
    <row r="1802" spans="1:19" x14ac:dyDescent="0.2">
      <c r="A1802" s="1" t="s">
        <v>373</v>
      </c>
      <c r="B1802" s="1" t="s">
        <v>15</v>
      </c>
      <c r="C1802" s="10">
        <v>45372</v>
      </c>
      <c r="D1802" s="1" t="s">
        <v>372</v>
      </c>
      <c r="E1802" s="1" t="s">
        <v>371</v>
      </c>
      <c r="F1802" s="1" t="s">
        <v>370</v>
      </c>
      <c r="G1802" s="1" t="s">
        <v>12</v>
      </c>
      <c r="H1802" s="1" t="s">
        <v>11</v>
      </c>
      <c r="I1802" s="1" t="s">
        <v>50</v>
      </c>
      <c r="J1802" s="1" t="s">
        <v>17</v>
      </c>
      <c r="K1802" s="1" t="s">
        <v>16</v>
      </c>
      <c r="L1802" s="1" t="s">
        <v>383</v>
      </c>
      <c r="M1802" s="1" t="s">
        <v>382</v>
      </c>
      <c r="N1802" s="8">
        <v>48.6</v>
      </c>
      <c r="O1802" s="1" t="s">
        <v>2</v>
      </c>
      <c r="P1802" s="8">
        <v>0</v>
      </c>
      <c r="Q1802" s="8">
        <v>48.6</v>
      </c>
      <c r="R1802" s="1" t="s">
        <v>33</v>
      </c>
      <c r="S1802" s="7">
        <v>11635.89</v>
      </c>
    </row>
    <row r="1803" spans="1:19" x14ac:dyDescent="0.2">
      <c r="A1803" s="1" t="s">
        <v>373</v>
      </c>
      <c r="B1803" s="1" t="s">
        <v>15</v>
      </c>
      <c r="C1803" s="10">
        <v>45372</v>
      </c>
      <c r="D1803" s="1" t="s">
        <v>372</v>
      </c>
      <c r="E1803" s="1" t="s">
        <v>371</v>
      </c>
      <c r="F1803" s="1" t="s">
        <v>370</v>
      </c>
      <c r="G1803" s="1" t="s">
        <v>12</v>
      </c>
      <c r="H1803" s="1" t="s">
        <v>11</v>
      </c>
      <c r="I1803" s="1" t="s">
        <v>50</v>
      </c>
      <c r="J1803" s="1" t="s">
        <v>17</v>
      </c>
      <c r="K1803" s="1" t="s">
        <v>16</v>
      </c>
      <c r="L1803" s="1" t="s">
        <v>381</v>
      </c>
      <c r="M1803" s="1" t="s">
        <v>380</v>
      </c>
      <c r="N1803" s="8">
        <v>145.80000000000001</v>
      </c>
      <c r="O1803" s="1" t="s">
        <v>2</v>
      </c>
      <c r="P1803" s="8">
        <v>0</v>
      </c>
      <c r="Q1803" s="8">
        <v>145.80000000000001</v>
      </c>
      <c r="R1803" s="1" t="s">
        <v>33</v>
      </c>
      <c r="S1803" s="7">
        <v>11635.89</v>
      </c>
    </row>
    <row r="1804" spans="1:19" x14ac:dyDescent="0.2">
      <c r="A1804" s="1" t="s">
        <v>373</v>
      </c>
      <c r="B1804" s="1" t="s">
        <v>15</v>
      </c>
      <c r="C1804" s="10">
        <v>45372</v>
      </c>
      <c r="D1804" s="1" t="s">
        <v>372</v>
      </c>
      <c r="E1804" s="1" t="s">
        <v>371</v>
      </c>
      <c r="F1804" s="1" t="s">
        <v>370</v>
      </c>
      <c r="G1804" s="1" t="s">
        <v>12</v>
      </c>
      <c r="H1804" s="1" t="s">
        <v>11</v>
      </c>
      <c r="I1804" s="1" t="s">
        <v>50</v>
      </c>
      <c r="J1804" s="1" t="s">
        <v>17</v>
      </c>
      <c r="K1804" s="1" t="s">
        <v>16</v>
      </c>
      <c r="L1804" s="1" t="s">
        <v>379</v>
      </c>
      <c r="M1804" s="1" t="s">
        <v>378</v>
      </c>
      <c r="N1804" s="8">
        <v>145.80000000000001</v>
      </c>
      <c r="O1804" s="1" t="s">
        <v>2</v>
      </c>
      <c r="P1804" s="8">
        <v>0</v>
      </c>
      <c r="Q1804" s="8">
        <v>145.80000000000001</v>
      </c>
      <c r="R1804" s="1" t="s">
        <v>33</v>
      </c>
      <c r="S1804" s="7">
        <v>11635.89</v>
      </c>
    </row>
    <row r="1805" spans="1:19" x14ac:dyDescent="0.2">
      <c r="A1805" s="1" t="s">
        <v>373</v>
      </c>
      <c r="B1805" s="1" t="s">
        <v>15</v>
      </c>
      <c r="C1805" s="10">
        <v>45372</v>
      </c>
      <c r="D1805" s="1" t="s">
        <v>372</v>
      </c>
      <c r="E1805" s="1" t="s">
        <v>371</v>
      </c>
      <c r="F1805" s="1" t="s">
        <v>370</v>
      </c>
      <c r="G1805" s="1" t="s">
        <v>12</v>
      </c>
      <c r="H1805" s="1" t="s">
        <v>11</v>
      </c>
      <c r="I1805" s="1" t="s">
        <v>50</v>
      </c>
      <c r="J1805" s="1" t="s">
        <v>17</v>
      </c>
      <c r="K1805" s="1" t="s">
        <v>16</v>
      </c>
      <c r="L1805" s="1" t="s">
        <v>377</v>
      </c>
      <c r="M1805" s="1" t="s">
        <v>376</v>
      </c>
      <c r="N1805" s="9">
        <v>342</v>
      </c>
      <c r="O1805" s="1" t="s">
        <v>2</v>
      </c>
      <c r="P1805" s="8">
        <v>0</v>
      </c>
      <c r="Q1805" s="8">
        <v>342</v>
      </c>
      <c r="R1805" s="1" t="s">
        <v>33</v>
      </c>
      <c r="S1805" s="7">
        <v>11729.85</v>
      </c>
    </row>
    <row r="1806" spans="1:19" x14ac:dyDescent="0.2">
      <c r="A1806" s="1" t="s">
        <v>373</v>
      </c>
      <c r="B1806" s="1" t="s">
        <v>15</v>
      </c>
      <c r="C1806" s="10">
        <v>45372</v>
      </c>
      <c r="D1806" s="1" t="s">
        <v>372</v>
      </c>
      <c r="E1806" s="1" t="s">
        <v>371</v>
      </c>
      <c r="F1806" s="1" t="s">
        <v>370</v>
      </c>
      <c r="G1806" s="1" t="s">
        <v>12</v>
      </c>
      <c r="H1806" s="1" t="s">
        <v>11</v>
      </c>
      <c r="I1806" s="1" t="s">
        <v>50</v>
      </c>
      <c r="J1806" s="1" t="s">
        <v>17</v>
      </c>
      <c r="K1806" s="1" t="s">
        <v>16</v>
      </c>
      <c r="L1806" s="1" t="s">
        <v>375</v>
      </c>
      <c r="M1806" s="1" t="s">
        <v>374</v>
      </c>
      <c r="N1806" s="9">
        <v>342</v>
      </c>
      <c r="O1806" s="1" t="s">
        <v>2</v>
      </c>
      <c r="P1806" s="8">
        <v>0</v>
      </c>
      <c r="Q1806" s="8">
        <v>342</v>
      </c>
      <c r="R1806" s="1" t="s">
        <v>33</v>
      </c>
      <c r="S1806" s="7">
        <v>11729.85</v>
      </c>
    </row>
    <row r="1807" spans="1:19" x14ac:dyDescent="0.2">
      <c r="A1807" s="1" t="s">
        <v>373</v>
      </c>
      <c r="B1807" s="1" t="s">
        <v>15</v>
      </c>
      <c r="C1807" s="10">
        <v>45372</v>
      </c>
      <c r="D1807" s="1" t="s">
        <v>372</v>
      </c>
      <c r="E1807" s="1" t="s">
        <v>371</v>
      </c>
      <c r="F1807" s="1" t="s">
        <v>370</v>
      </c>
      <c r="G1807" s="1" t="s">
        <v>12</v>
      </c>
      <c r="H1807" s="1" t="s">
        <v>11</v>
      </c>
      <c r="I1807" s="1" t="s">
        <v>50</v>
      </c>
      <c r="J1807" s="1" t="s">
        <v>17</v>
      </c>
      <c r="K1807" s="1" t="s">
        <v>16</v>
      </c>
      <c r="L1807" s="1" t="s">
        <v>318</v>
      </c>
      <c r="M1807" s="1" t="s">
        <v>317</v>
      </c>
      <c r="N1807" s="9">
        <v>342</v>
      </c>
      <c r="O1807" s="1" t="s">
        <v>2</v>
      </c>
      <c r="P1807" s="8">
        <v>0</v>
      </c>
      <c r="Q1807" s="8">
        <v>342</v>
      </c>
      <c r="R1807" s="1" t="s">
        <v>33</v>
      </c>
      <c r="S1807" s="7">
        <v>11729.85</v>
      </c>
    </row>
    <row r="1808" spans="1:19" x14ac:dyDescent="0.2">
      <c r="A1808" s="1" t="s">
        <v>373</v>
      </c>
      <c r="B1808" s="1" t="s">
        <v>15</v>
      </c>
      <c r="C1808" s="10">
        <v>45372</v>
      </c>
      <c r="D1808" s="1" t="s">
        <v>372</v>
      </c>
      <c r="E1808" s="1" t="s">
        <v>371</v>
      </c>
      <c r="F1808" s="1" t="s">
        <v>370</v>
      </c>
      <c r="G1808" s="1" t="s">
        <v>12</v>
      </c>
      <c r="H1808" s="1" t="s">
        <v>11</v>
      </c>
      <c r="I1808" s="1" t="s">
        <v>50</v>
      </c>
      <c r="J1808" s="1" t="s">
        <v>17</v>
      </c>
      <c r="K1808" s="1" t="s">
        <v>16</v>
      </c>
      <c r="L1808" s="1" t="s">
        <v>369</v>
      </c>
      <c r="M1808" s="1" t="s">
        <v>368</v>
      </c>
      <c r="N1808" s="9">
        <v>342</v>
      </c>
      <c r="O1808" s="1" t="s">
        <v>2</v>
      </c>
      <c r="P1808" s="8">
        <v>0</v>
      </c>
      <c r="Q1808" s="8">
        <v>342</v>
      </c>
      <c r="R1808" s="1" t="s">
        <v>33</v>
      </c>
      <c r="S1808" s="7">
        <v>11729.85</v>
      </c>
    </row>
    <row r="1809" spans="1:19" x14ac:dyDescent="0.2">
      <c r="A1809" s="1" t="s">
        <v>367</v>
      </c>
      <c r="B1809" s="1" t="s">
        <v>15</v>
      </c>
      <c r="C1809" s="10">
        <v>45372</v>
      </c>
      <c r="D1809" s="1" t="s">
        <v>366</v>
      </c>
      <c r="E1809" s="1" t="s">
        <v>365</v>
      </c>
      <c r="F1809" s="1" t="s">
        <v>364</v>
      </c>
      <c r="G1809" s="1" t="s">
        <v>12</v>
      </c>
      <c r="H1809" s="1" t="s">
        <v>11</v>
      </c>
      <c r="I1809" s="1" t="s">
        <v>50</v>
      </c>
      <c r="J1809" s="1" t="s">
        <v>17</v>
      </c>
      <c r="K1809" s="1" t="s">
        <v>49</v>
      </c>
      <c r="L1809" s="1" t="s">
        <v>227</v>
      </c>
      <c r="M1809" s="1" t="s">
        <v>226</v>
      </c>
      <c r="N1809" s="9">
        <v>20000</v>
      </c>
      <c r="O1809" s="1" t="s">
        <v>3</v>
      </c>
      <c r="P1809" s="8">
        <v>0</v>
      </c>
      <c r="Q1809" s="8">
        <v>20000</v>
      </c>
      <c r="R1809" s="1" t="s">
        <v>102</v>
      </c>
      <c r="S1809" s="7">
        <v>9.57</v>
      </c>
    </row>
    <row r="1810" spans="1:19" x14ac:dyDescent="0.2">
      <c r="A1810" s="1" t="s">
        <v>363</v>
      </c>
      <c r="B1810" s="1" t="s">
        <v>42</v>
      </c>
      <c r="C1810" s="10">
        <v>45372</v>
      </c>
      <c r="D1810" s="1" t="s">
        <v>361</v>
      </c>
      <c r="E1810" s="1" t="s">
        <v>360</v>
      </c>
      <c r="F1810" s="1" t="s">
        <v>359</v>
      </c>
      <c r="G1810" s="1" t="s">
        <v>39</v>
      </c>
      <c r="H1810" s="1" t="s">
        <v>38</v>
      </c>
      <c r="I1810" s="1" t="s">
        <v>0</v>
      </c>
      <c r="J1810" s="1" t="s">
        <v>37</v>
      </c>
      <c r="K1810" s="1" t="s">
        <v>36</v>
      </c>
      <c r="L1810" s="1" t="s">
        <v>35</v>
      </c>
      <c r="M1810" s="1" t="s">
        <v>34</v>
      </c>
      <c r="N1810" s="9">
        <v>4592</v>
      </c>
      <c r="O1810" s="1" t="s">
        <v>4</v>
      </c>
      <c r="P1810" s="8">
        <v>0</v>
      </c>
      <c r="Q1810" s="8">
        <v>4592</v>
      </c>
      <c r="R1810" s="1" t="s">
        <v>33</v>
      </c>
      <c r="S1810" s="7">
        <v>338.07</v>
      </c>
    </row>
    <row r="1811" spans="1:19" x14ac:dyDescent="0.2">
      <c r="A1811" s="1" t="s">
        <v>362</v>
      </c>
      <c r="B1811" s="1" t="s">
        <v>15</v>
      </c>
      <c r="C1811" s="10">
        <v>45372</v>
      </c>
      <c r="D1811" s="1" t="s">
        <v>361</v>
      </c>
      <c r="E1811" s="1" t="s">
        <v>360</v>
      </c>
      <c r="F1811" s="1" t="s">
        <v>359</v>
      </c>
      <c r="G1811" s="1" t="s">
        <v>39</v>
      </c>
      <c r="H1811" s="1" t="s">
        <v>38</v>
      </c>
      <c r="I1811" s="1" t="s">
        <v>50</v>
      </c>
      <c r="J1811" s="1" t="s">
        <v>37</v>
      </c>
      <c r="K1811" s="1" t="s">
        <v>36</v>
      </c>
      <c r="L1811" s="1" t="s">
        <v>35</v>
      </c>
      <c r="M1811" s="1" t="s">
        <v>34</v>
      </c>
      <c r="N1811" s="9">
        <v>1168</v>
      </c>
      <c r="O1811" s="1" t="s">
        <v>4</v>
      </c>
      <c r="P1811" s="8">
        <v>0</v>
      </c>
      <c r="Q1811" s="8">
        <v>1168</v>
      </c>
      <c r="R1811" s="1" t="s">
        <v>33</v>
      </c>
      <c r="S1811" s="7">
        <v>338.07</v>
      </c>
    </row>
    <row r="1812" spans="1:19" x14ac:dyDescent="0.2">
      <c r="A1812" s="1" t="s">
        <v>358</v>
      </c>
      <c r="B1812" s="1" t="s">
        <v>42</v>
      </c>
      <c r="C1812" s="10">
        <v>45372</v>
      </c>
      <c r="D1812" s="1" t="s">
        <v>41</v>
      </c>
      <c r="E1812" s="1" t="s">
        <v>40</v>
      </c>
      <c r="F1812" s="1" t="s">
        <v>357</v>
      </c>
      <c r="G1812" s="1" t="s">
        <v>39</v>
      </c>
      <c r="H1812" s="1" t="s">
        <v>38</v>
      </c>
      <c r="I1812" s="1" t="s">
        <v>50</v>
      </c>
      <c r="J1812" s="1" t="s">
        <v>37</v>
      </c>
      <c r="K1812" s="1" t="s">
        <v>36</v>
      </c>
      <c r="L1812" s="1" t="s">
        <v>35</v>
      </c>
      <c r="M1812" s="1" t="s">
        <v>34</v>
      </c>
      <c r="N1812" s="9">
        <v>6624</v>
      </c>
      <c r="O1812" s="1" t="s">
        <v>4</v>
      </c>
      <c r="P1812" s="8">
        <v>6624</v>
      </c>
      <c r="Q1812" s="8">
        <v>0</v>
      </c>
      <c r="R1812" s="1" t="s">
        <v>33</v>
      </c>
      <c r="S1812" s="7">
        <v>116.04</v>
      </c>
    </row>
    <row r="1813" spans="1:19" x14ac:dyDescent="0.2">
      <c r="A1813" s="1" t="s">
        <v>356</v>
      </c>
      <c r="B1813" s="1" t="s">
        <v>42</v>
      </c>
      <c r="C1813" s="10">
        <v>45372</v>
      </c>
      <c r="D1813" s="1" t="s">
        <v>41</v>
      </c>
      <c r="E1813" s="1" t="s">
        <v>40</v>
      </c>
      <c r="F1813" s="1" t="s">
        <v>355</v>
      </c>
      <c r="G1813" s="1" t="s">
        <v>39</v>
      </c>
      <c r="H1813" s="1" t="s">
        <v>38</v>
      </c>
      <c r="I1813" s="1" t="s">
        <v>50</v>
      </c>
      <c r="J1813" s="1" t="s">
        <v>37</v>
      </c>
      <c r="K1813" s="1" t="s">
        <v>36</v>
      </c>
      <c r="L1813" s="1" t="s">
        <v>35</v>
      </c>
      <c r="M1813" s="1" t="s">
        <v>34</v>
      </c>
      <c r="N1813" s="9">
        <v>3456</v>
      </c>
      <c r="O1813" s="1" t="s">
        <v>4</v>
      </c>
      <c r="P1813" s="8">
        <v>3456</v>
      </c>
      <c r="Q1813" s="8">
        <v>0</v>
      </c>
      <c r="R1813" s="1" t="s">
        <v>33</v>
      </c>
      <c r="S1813" s="7">
        <v>116.04</v>
      </c>
    </row>
    <row r="1814" spans="1:19" x14ac:dyDescent="0.2">
      <c r="A1814" s="1" t="s">
        <v>356</v>
      </c>
      <c r="B1814" s="1" t="s">
        <v>42</v>
      </c>
      <c r="C1814" s="10">
        <v>45372</v>
      </c>
      <c r="D1814" s="1" t="s">
        <v>41</v>
      </c>
      <c r="E1814" s="1" t="s">
        <v>40</v>
      </c>
      <c r="F1814" s="1" t="s">
        <v>355</v>
      </c>
      <c r="G1814" s="1" t="s">
        <v>39</v>
      </c>
      <c r="H1814" s="1" t="s">
        <v>38</v>
      </c>
      <c r="I1814" s="1" t="s">
        <v>50</v>
      </c>
      <c r="J1814" s="1" t="s">
        <v>37</v>
      </c>
      <c r="K1814" s="1" t="s">
        <v>36</v>
      </c>
      <c r="L1814" s="1" t="s">
        <v>86</v>
      </c>
      <c r="M1814" s="1" t="s">
        <v>85</v>
      </c>
      <c r="N1814" s="9">
        <v>4356</v>
      </c>
      <c r="O1814" s="1" t="s">
        <v>4</v>
      </c>
      <c r="P1814" s="8">
        <v>4356</v>
      </c>
      <c r="Q1814" s="8">
        <v>0</v>
      </c>
      <c r="R1814" s="1" t="s">
        <v>33</v>
      </c>
      <c r="S1814" s="7">
        <v>97.09</v>
      </c>
    </row>
    <row r="1815" spans="1:19" x14ac:dyDescent="0.2">
      <c r="A1815" s="1" t="s">
        <v>354</v>
      </c>
      <c r="B1815" s="1" t="s">
        <v>42</v>
      </c>
      <c r="C1815" s="10">
        <v>45372</v>
      </c>
      <c r="D1815" s="1" t="s">
        <v>41</v>
      </c>
      <c r="E1815" s="1" t="s">
        <v>40</v>
      </c>
      <c r="F1815" s="1" t="s">
        <v>353</v>
      </c>
      <c r="G1815" s="1" t="s">
        <v>39</v>
      </c>
      <c r="H1815" s="1" t="s">
        <v>38</v>
      </c>
      <c r="I1815" s="1" t="s">
        <v>50</v>
      </c>
      <c r="J1815" s="1" t="s">
        <v>37</v>
      </c>
      <c r="K1815" s="1" t="s">
        <v>36</v>
      </c>
      <c r="L1815" s="1" t="s">
        <v>86</v>
      </c>
      <c r="M1815" s="1" t="s">
        <v>85</v>
      </c>
      <c r="N1815" s="9">
        <v>8712</v>
      </c>
      <c r="O1815" s="1" t="s">
        <v>4</v>
      </c>
      <c r="P1815" s="8">
        <v>8712</v>
      </c>
      <c r="Q1815" s="8">
        <v>0</v>
      </c>
      <c r="R1815" s="1" t="s">
        <v>33</v>
      </c>
      <c r="S1815" s="7">
        <v>97.09</v>
      </c>
    </row>
    <row r="1816" spans="1:19" x14ac:dyDescent="0.2">
      <c r="A1816" s="1" t="s">
        <v>344</v>
      </c>
      <c r="B1816" s="1" t="s">
        <v>15</v>
      </c>
      <c r="C1816" s="10">
        <v>45373</v>
      </c>
      <c r="D1816" s="1" t="s">
        <v>343</v>
      </c>
      <c r="E1816" s="1" t="s">
        <v>342</v>
      </c>
      <c r="F1816" s="1" t="s">
        <v>220</v>
      </c>
      <c r="G1816" s="1" t="s">
        <v>12</v>
      </c>
      <c r="H1816" s="1" t="s">
        <v>11</v>
      </c>
      <c r="I1816" s="1" t="s">
        <v>50</v>
      </c>
      <c r="J1816" s="1" t="s">
        <v>17</v>
      </c>
      <c r="K1816" s="1" t="s">
        <v>16</v>
      </c>
      <c r="L1816" s="1" t="s">
        <v>341</v>
      </c>
      <c r="M1816" s="1" t="s">
        <v>340</v>
      </c>
      <c r="N1816" s="8">
        <v>302.39999999999998</v>
      </c>
      <c r="O1816" s="1" t="s">
        <v>2</v>
      </c>
      <c r="P1816" s="8">
        <v>302.39999999999998</v>
      </c>
      <c r="Q1816" s="8">
        <v>0</v>
      </c>
      <c r="R1816" s="1" t="s">
        <v>195</v>
      </c>
      <c r="S1816" s="7">
        <v>9427.66</v>
      </c>
    </row>
    <row r="1817" spans="1:19" x14ac:dyDescent="0.2">
      <c r="A1817" s="1" t="s">
        <v>344</v>
      </c>
      <c r="B1817" s="1" t="s">
        <v>15</v>
      </c>
      <c r="C1817" s="10">
        <v>45373</v>
      </c>
      <c r="D1817" s="1" t="s">
        <v>343</v>
      </c>
      <c r="E1817" s="1" t="s">
        <v>342</v>
      </c>
      <c r="F1817" s="1" t="s">
        <v>220</v>
      </c>
      <c r="G1817" s="1" t="s">
        <v>12</v>
      </c>
      <c r="H1817" s="1" t="s">
        <v>11</v>
      </c>
      <c r="I1817" s="1" t="s">
        <v>50</v>
      </c>
      <c r="J1817" s="1" t="s">
        <v>17</v>
      </c>
      <c r="K1817" s="1" t="s">
        <v>16</v>
      </c>
      <c r="L1817" s="1" t="s">
        <v>346</v>
      </c>
      <c r="M1817" s="1" t="s">
        <v>345</v>
      </c>
      <c r="N1817" s="8">
        <v>302.39999999999998</v>
      </c>
      <c r="O1817" s="1" t="s">
        <v>2</v>
      </c>
      <c r="P1817" s="8">
        <v>302.39999999999998</v>
      </c>
      <c r="Q1817" s="8">
        <v>0</v>
      </c>
      <c r="R1817" s="1" t="s">
        <v>195</v>
      </c>
      <c r="S1817" s="7">
        <v>9427.66</v>
      </c>
    </row>
    <row r="1818" spans="1:19" x14ac:dyDescent="0.2">
      <c r="A1818" s="1" t="s">
        <v>344</v>
      </c>
      <c r="B1818" s="1" t="s">
        <v>15</v>
      </c>
      <c r="C1818" s="10">
        <v>45373</v>
      </c>
      <c r="D1818" s="1" t="s">
        <v>343</v>
      </c>
      <c r="E1818" s="1" t="s">
        <v>342</v>
      </c>
      <c r="F1818" s="1" t="s">
        <v>220</v>
      </c>
      <c r="G1818" s="1" t="s">
        <v>12</v>
      </c>
      <c r="H1818" s="1" t="s">
        <v>11</v>
      </c>
      <c r="I1818" s="1" t="s">
        <v>50</v>
      </c>
      <c r="J1818" s="1" t="s">
        <v>17</v>
      </c>
      <c r="K1818" s="1" t="s">
        <v>16</v>
      </c>
      <c r="L1818" s="1" t="s">
        <v>348</v>
      </c>
      <c r="M1818" s="1" t="s">
        <v>347</v>
      </c>
      <c r="N1818" s="9">
        <v>324</v>
      </c>
      <c r="O1818" s="1" t="s">
        <v>2</v>
      </c>
      <c r="P1818" s="8">
        <v>324</v>
      </c>
      <c r="Q1818" s="8">
        <v>0</v>
      </c>
      <c r="R1818" s="1" t="s">
        <v>195</v>
      </c>
      <c r="S1818" s="7">
        <v>6502.4</v>
      </c>
    </row>
    <row r="1819" spans="1:19" x14ac:dyDescent="0.2">
      <c r="A1819" s="1" t="s">
        <v>344</v>
      </c>
      <c r="B1819" s="1" t="s">
        <v>15</v>
      </c>
      <c r="C1819" s="10">
        <v>45373</v>
      </c>
      <c r="D1819" s="1" t="s">
        <v>343</v>
      </c>
      <c r="E1819" s="1" t="s">
        <v>342</v>
      </c>
      <c r="F1819" s="1" t="s">
        <v>220</v>
      </c>
      <c r="G1819" s="1" t="s">
        <v>12</v>
      </c>
      <c r="H1819" s="1" t="s">
        <v>11</v>
      </c>
      <c r="I1819" s="1" t="s">
        <v>50</v>
      </c>
      <c r="J1819" s="1" t="s">
        <v>17</v>
      </c>
      <c r="K1819" s="1" t="s">
        <v>16</v>
      </c>
      <c r="L1819" s="1" t="s">
        <v>327</v>
      </c>
      <c r="M1819" s="1" t="s">
        <v>326</v>
      </c>
      <c r="N1819" s="9">
        <v>378</v>
      </c>
      <c r="O1819" s="1" t="s">
        <v>2</v>
      </c>
      <c r="P1819" s="8">
        <v>0</v>
      </c>
      <c r="Q1819" s="8">
        <v>378</v>
      </c>
      <c r="R1819" s="1" t="s">
        <v>195</v>
      </c>
      <c r="S1819" s="7">
        <v>6502.4</v>
      </c>
    </row>
    <row r="1820" spans="1:19" x14ac:dyDescent="0.2">
      <c r="A1820" s="1" t="s">
        <v>344</v>
      </c>
      <c r="B1820" s="1" t="s">
        <v>15</v>
      </c>
      <c r="C1820" s="10">
        <v>45373</v>
      </c>
      <c r="D1820" s="1" t="s">
        <v>343</v>
      </c>
      <c r="E1820" s="1" t="s">
        <v>342</v>
      </c>
      <c r="F1820" s="1" t="s">
        <v>220</v>
      </c>
      <c r="G1820" s="1" t="s">
        <v>12</v>
      </c>
      <c r="H1820" s="1" t="s">
        <v>11</v>
      </c>
      <c r="I1820" s="1" t="s">
        <v>50</v>
      </c>
      <c r="J1820" s="1" t="s">
        <v>17</v>
      </c>
      <c r="K1820" s="1" t="s">
        <v>16</v>
      </c>
      <c r="L1820" s="1" t="s">
        <v>350</v>
      </c>
      <c r="M1820" s="1" t="s">
        <v>349</v>
      </c>
      <c r="N1820" s="8">
        <v>291.60000000000002</v>
      </c>
      <c r="O1820" s="1" t="s">
        <v>2</v>
      </c>
      <c r="P1820" s="8">
        <v>291.60000000000002</v>
      </c>
      <c r="Q1820" s="8">
        <v>0</v>
      </c>
      <c r="R1820" s="1" t="s">
        <v>195</v>
      </c>
      <c r="S1820" s="7">
        <v>11004.89</v>
      </c>
    </row>
    <row r="1821" spans="1:19" x14ac:dyDescent="0.2">
      <c r="A1821" s="1" t="s">
        <v>344</v>
      </c>
      <c r="B1821" s="1" t="s">
        <v>15</v>
      </c>
      <c r="C1821" s="10">
        <v>45373</v>
      </c>
      <c r="D1821" s="1" t="s">
        <v>343</v>
      </c>
      <c r="E1821" s="1" t="s">
        <v>342</v>
      </c>
      <c r="F1821" s="1" t="s">
        <v>220</v>
      </c>
      <c r="G1821" s="1" t="s">
        <v>12</v>
      </c>
      <c r="H1821" s="1" t="s">
        <v>11</v>
      </c>
      <c r="I1821" s="1" t="s">
        <v>50</v>
      </c>
      <c r="J1821" s="1" t="s">
        <v>17</v>
      </c>
      <c r="K1821" s="1" t="s">
        <v>16</v>
      </c>
      <c r="L1821" s="1" t="s">
        <v>352</v>
      </c>
      <c r="M1821" s="1" t="s">
        <v>351</v>
      </c>
      <c r="N1821" s="8">
        <v>393.12</v>
      </c>
      <c r="O1821" s="1" t="s">
        <v>2</v>
      </c>
      <c r="P1821" s="8">
        <v>393.12</v>
      </c>
      <c r="Q1821" s="8">
        <v>0</v>
      </c>
      <c r="R1821" s="1" t="s">
        <v>195</v>
      </c>
      <c r="S1821" s="7">
        <v>11004.89</v>
      </c>
    </row>
    <row r="1822" spans="1:19" x14ac:dyDescent="0.2">
      <c r="A1822" s="1" t="s">
        <v>339</v>
      </c>
      <c r="B1822" s="1" t="s">
        <v>15</v>
      </c>
      <c r="C1822" s="10">
        <v>45373</v>
      </c>
      <c r="D1822" s="1" t="s">
        <v>338</v>
      </c>
      <c r="E1822" s="1" t="s">
        <v>337</v>
      </c>
      <c r="F1822" s="1" t="s">
        <v>336</v>
      </c>
      <c r="G1822" s="1" t="s">
        <v>39</v>
      </c>
      <c r="H1822" s="1" t="s">
        <v>38</v>
      </c>
      <c r="I1822" s="1" t="s">
        <v>50</v>
      </c>
      <c r="J1822" s="1" t="s">
        <v>17</v>
      </c>
      <c r="K1822" s="1" t="s">
        <v>49</v>
      </c>
      <c r="L1822" s="1" t="s">
        <v>57</v>
      </c>
      <c r="M1822" s="1" t="s">
        <v>56</v>
      </c>
      <c r="N1822" s="9">
        <v>2160</v>
      </c>
      <c r="O1822" s="1" t="s">
        <v>4</v>
      </c>
      <c r="P1822" s="8">
        <v>1980</v>
      </c>
      <c r="Q1822" s="8">
        <v>180</v>
      </c>
      <c r="R1822" s="1" t="s">
        <v>93</v>
      </c>
      <c r="S1822" s="7">
        <v>432.87</v>
      </c>
    </row>
    <row r="1823" spans="1:19" x14ac:dyDescent="0.2">
      <c r="A1823" s="1" t="s">
        <v>339</v>
      </c>
      <c r="B1823" s="1" t="s">
        <v>15</v>
      </c>
      <c r="C1823" s="10">
        <v>45373</v>
      </c>
      <c r="D1823" s="1" t="s">
        <v>338</v>
      </c>
      <c r="E1823" s="1" t="s">
        <v>337</v>
      </c>
      <c r="F1823" s="1" t="s">
        <v>336</v>
      </c>
      <c r="G1823" s="1" t="s">
        <v>39</v>
      </c>
      <c r="H1823" s="1" t="s">
        <v>38</v>
      </c>
      <c r="I1823" s="1" t="s">
        <v>50</v>
      </c>
      <c r="J1823" s="1" t="s">
        <v>17</v>
      </c>
      <c r="K1823" s="1" t="s">
        <v>49</v>
      </c>
      <c r="L1823" s="1" t="s">
        <v>48</v>
      </c>
      <c r="M1823" s="1" t="s">
        <v>47</v>
      </c>
      <c r="N1823" s="9">
        <v>3456</v>
      </c>
      <c r="O1823" s="1" t="s">
        <v>4</v>
      </c>
      <c r="P1823" s="8">
        <v>3456</v>
      </c>
      <c r="Q1823" s="8">
        <v>0</v>
      </c>
      <c r="R1823" s="1" t="s">
        <v>93</v>
      </c>
      <c r="S1823" s="7">
        <v>319.60000000000002</v>
      </c>
    </row>
    <row r="1824" spans="1:19" x14ac:dyDescent="0.2">
      <c r="A1824" s="1" t="s">
        <v>331</v>
      </c>
      <c r="B1824" s="1" t="s">
        <v>15</v>
      </c>
      <c r="C1824" s="10">
        <v>45373</v>
      </c>
      <c r="D1824" s="1" t="s">
        <v>330</v>
      </c>
      <c r="E1824" s="1" t="s">
        <v>329</v>
      </c>
      <c r="F1824" s="1" t="s">
        <v>328</v>
      </c>
      <c r="G1824" s="1" t="s">
        <v>39</v>
      </c>
      <c r="H1824" s="1" t="s">
        <v>38</v>
      </c>
      <c r="I1824" s="1" t="s">
        <v>50</v>
      </c>
      <c r="J1824" s="1" t="s">
        <v>17</v>
      </c>
      <c r="K1824" s="1" t="s">
        <v>16</v>
      </c>
      <c r="L1824" s="1" t="s">
        <v>335</v>
      </c>
      <c r="M1824" s="1" t="s">
        <v>334</v>
      </c>
      <c r="N1824" s="8">
        <v>205.2</v>
      </c>
      <c r="O1824" s="1" t="s">
        <v>2</v>
      </c>
      <c r="P1824" s="8">
        <v>0</v>
      </c>
      <c r="Q1824" s="8">
        <v>205.2</v>
      </c>
      <c r="R1824" s="1" t="s">
        <v>46</v>
      </c>
      <c r="S1824" s="7">
        <v>12284.4</v>
      </c>
    </row>
    <row r="1825" spans="1:19" x14ac:dyDescent="0.2">
      <c r="A1825" s="1" t="s">
        <v>331</v>
      </c>
      <c r="B1825" s="1" t="s">
        <v>15</v>
      </c>
      <c r="C1825" s="10">
        <v>45373</v>
      </c>
      <c r="D1825" s="1" t="s">
        <v>330</v>
      </c>
      <c r="E1825" s="1" t="s">
        <v>329</v>
      </c>
      <c r="F1825" s="1" t="s">
        <v>328</v>
      </c>
      <c r="G1825" s="1" t="s">
        <v>39</v>
      </c>
      <c r="H1825" s="1" t="s">
        <v>38</v>
      </c>
      <c r="I1825" s="1" t="s">
        <v>50</v>
      </c>
      <c r="J1825" s="1" t="s">
        <v>17</v>
      </c>
      <c r="K1825" s="1" t="s">
        <v>16</v>
      </c>
      <c r="L1825" s="1" t="s">
        <v>146</v>
      </c>
      <c r="M1825" s="1" t="s">
        <v>145</v>
      </c>
      <c r="N1825" s="9">
        <v>324</v>
      </c>
      <c r="O1825" s="1" t="s">
        <v>2</v>
      </c>
      <c r="P1825" s="8">
        <v>0</v>
      </c>
      <c r="Q1825" s="8">
        <v>324</v>
      </c>
      <c r="R1825" s="1" t="s">
        <v>46</v>
      </c>
      <c r="S1825" s="7">
        <v>5622.36</v>
      </c>
    </row>
    <row r="1826" spans="1:19" x14ac:dyDescent="0.2">
      <c r="A1826" s="1" t="s">
        <v>331</v>
      </c>
      <c r="B1826" s="1" t="s">
        <v>15</v>
      </c>
      <c r="C1826" s="10">
        <v>45373</v>
      </c>
      <c r="D1826" s="1" t="s">
        <v>330</v>
      </c>
      <c r="E1826" s="1" t="s">
        <v>329</v>
      </c>
      <c r="F1826" s="1" t="s">
        <v>328</v>
      </c>
      <c r="G1826" s="1" t="s">
        <v>39</v>
      </c>
      <c r="H1826" s="1" t="s">
        <v>38</v>
      </c>
      <c r="I1826" s="1" t="s">
        <v>50</v>
      </c>
      <c r="J1826" s="1" t="s">
        <v>17</v>
      </c>
      <c r="K1826" s="1" t="s">
        <v>16</v>
      </c>
      <c r="L1826" s="1" t="s">
        <v>333</v>
      </c>
      <c r="M1826" s="1" t="s">
        <v>332</v>
      </c>
      <c r="N1826" s="9">
        <v>162</v>
      </c>
      <c r="O1826" s="1" t="s">
        <v>2</v>
      </c>
      <c r="P1826" s="8">
        <v>0</v>
      </c>
      <c r="Q1826" s="8">
        <v>162</v>
      </c>
      <c r="R1826" s="1" t="s">
        <v>46</v>
      </c>
      <c r="S1826" s="7">
        <v>5622.36</v>
      </c>
    </row>
    <row r="1827" spans="1:19" x14ac:dyDescent="0.2">
      <c r="A1827" s="1" t="s">
        <v>331</v>
      </c>
      <c r="B1827" s="1" t="s">
        <v>15</v>
      </c>
      <c r="C1827" s="10">
        <v>45373</v>
      </c>
      <c r="D1827" s="1" t="s">
        <v>330</v>
      </c>
      <c r="E1827" s="1" t="s">
        <v>329</v>
      </c>
      <c r="F1827" s="1" t="s">
        <v>328</v>
      </c>
      <c r="G1827" s="1" t="s">
        <v>39</v>
      </c>
      <c r="H1827" s="1" t="s">
        <v>38</v>
      </c>
      <c r="I1827" s="1" t="s">
        <v>50</v>
      </c>
      <c r="J1827" s="1" t="s">
        <v>17</v>
      </c>
      <c r="K1827" s="1" t="s">
        <v>16</v>
      </c>
      <c r="L1827" s="1" t="s">
        <v>327</v>
      </c>
      <c r="M1827" s="1" t="s">
        <v>326</v>
      </c>
      <c r="N1827" s="9">
        <v>108</v>
      </c>
      <c r="O1827" s="1" t="s">
        <v>2</v>
      </c>
      <c r="P1827" s="8">
        <v>0</v>
      </c>
      <c r="Q1827" s="8">
        <v>108</v>
      </c>
      <c r="R1827" s="1" t="s">
        <v>46</v>
      </c>
      <c r="S1827" s="7">
        <v>6247.89</v>
      </c>
    </row>
    <row r="1828" spans="1:19" x14ac:dyDescent="0.2">
      <c r="A1828" s="1" t="s">
        <v>325</v>
      </c>
      <c r="B1828" s="1" t="s">
        <v>15</v>
      </c>
      <c r="C1828" s="10">
        <v>45373</v>
      </c>
      <c r="D1828" s="1" t="s">
        <v>324</v>
      </c>
      <c r="E1828" s="1" t="s">
        <v>323</v>
      </c>
      <c r="F1828" s="1" t="s">
        <v>220</v>
      </c>
      <c r="G1828" s="1" t="s">
        <v>39</v>
      </c>
      <c r="H1828" s="1" t="s">
        <v>38</v>
      </c>
      <c r="I1828" s="1" t="s">
        <v>50</v>
      </c>
      <c r="J1828" s="1" t="s">
        <v>9</v>
      </c>
      <c r="K1828" s="1" t="s">
        <v>30</v>
      </c>
      <c r="L1828" s="1" t="s">
        <v>120</v>
      </c>
      <c r="M1828" s="1" t="s">
        <v>119</v>
      </c>
      <c r="N1828" s="8">
        <v>872.64</v>
      </c>
      <c r="O1828" s="1" t="s">
        <v>2</v>
      </c>
      <c r="P1828" s="8">
        <v>0</v>
      </c>
      <c r="Q1828" s="8">
        <v>872.64</v>
      </c>
      <c r="R1828" s="1" t="s">
        <v>195</v>
      </c>
      <c r="S1828" s="7">
        <v>2809.56</v>
      </c>
    </row>
    <row r="1829" spans="1:19" x14ac:dyDescent="0.2">
      <c r="A1829" s="1" t="s">
        <v>325</v>
      </c>
      <c r="B1829" s="1" t="s">
        <v>15</v>
      </c>
      <c r="C1829" s="10">
        <v>45373</v>
      </c>
      <c r="D1829" s="1" t="s">
        <v>324</v>
      </c>
      <c r="E1829" s="1" t="s">
        <v>323</v>
      </c>
      <c r="F1829" s="1" t="s">
        <v>220</v>
      </c>
      <c r="G1829" s="1" t="s">
        <v>39</v>
      </c>
      <c r="H1829" s="1" t="s">
        <v>38</v>
      </c>
      <c r="I1829" s="1" t="s">
        <v>50</v>
      </c>
      <c r="J1829" s="1" t="s">
        <v>9</v>
      </c>
      <c r="K1829" s="1" t="s">
        <v>30</v>
      </c>
      <c r="L1829" s="1" t="s">
        <v>67</v>
      </c>
      <c r="M1829" s="1" t="s">
        <v>66</v>
      </c>
      <c r="N1829" s="8">
        <v>969.6</v>
      </c>
      <c r="O1829" s="1" t="s">
        <v>2</v>
      </c>
      <c r="P1829" s="8">
        <v>0</v>
      </c>
      <c r="Q1829" s="8">
        <v>969.6</v>
      </c>
      <c r="R1829" s="1" t="s">
        <v>195</v>
      </c>
      <c r="S1829" s="7">
        <v>2809.56</v>
      </c>
    </row>
    <row r="1830" spans="1:19" x14ac:dyDescent="0.2">
      <c r="A1830" s="1" t="s">
        <v>325</v>
      </c>
      <c r="B1830" s="1" t="s">
        <v>15</v>
      </c>
      <c r="C1830" s="10">
        <v>45373</v>
      </c>
      <c r="D1830" s="1" t="s">
        <v>324</v>
      </c>
      <c r="E1830" s="1" t="s">
        <v>323</v>
      </c>
      <c r="F1830" s="1" t="s">
        <v>220</v>
      </c>
      <c r="G1830" s="1" t="s">
        <v>39</v>
      </c>
      <c r="H1830" s="1" t="s">
        <v>38</v>
      </c>
      <c r="I1830" s="1" t="s">
        <v>50</v>
      </c>
      <c r="J1830" s="1" t="s">
        <v>9</v>
      </c>
      <c r="K1830" s="1" t="s">
        <v>30</v>
      </c>
      <c r="L1830" s="1" t="s">
        <v>65</v>
      </c>
      <c r="M1830" s="1" t="s">
        <v>64</v>
      </c>
      <c r="N1830" s="8">
        <v>872.64</v>
      </c>
      <c r="O1830" s="1" t="s">
        <v>2</v>
      </c>
      <c r="P1830" s="8">
        <v>0</v>
      </c>
      <c r="Q1830" s="8">
        <v>872.64</v>
      </c>
      <c r="R1830" s="1" t="s">
        <v>195</v>
      </c>
      <c r="S1830" s="7">
        <v>2809.56</v>
      </c>
    </row>
    <row r="1831" spans="1:19" x14ac:dyDescent="0.2">
      <c r="A1831" s="1" t="s">
        <v>320</v>
      </c>
      <c r="B1831" s="1" t="s">
        <v>15</v>
      </c>
      <c r="C1831" s="10">
        <v>45373</v>
      </c>
      <c r="D1831" s="1" t="s">
        <v>197</v>
      </c>
      <c r="E1831" s="1" t="s">
        <v>196</v>
      </c>
      <c r="F1831" s="1" t="s">
        <v>319</v>
      </c>
      <c r="G1831" s="1" t="s">
        <v>12</v>
      </c>
      <c r="H1831" s="1" t="s">
        <v>11</v>
      </c>
      <c r="I1831" s="1" t="s">
        <v>50</v>
      </c>
      <c r="J1831" s="1" t="s">
        <v>17</v>
      </c>
      <c r="K1831" s="1" t="s">
        <v>16</v>
      </c>
      <c r="L1831" s="1" t="s">
        <v>322</v>
      </c>
      <c r="M1831" s="1" t="s">
        <v>321</v>
      </c>
      <c r="N1831" s="8">
        <v>136.80000000000001</v>
      </c>
      <c r="O1831" s="1" t="s">
        <v>2</v>
      </c>
      <c r="P1831" s="8">
        <v>136.80000000000001</v>
      </c>
      <c r="Q1831" s="8">
        <v>0</v>
      </c>
      <c r="R1831" s="1" t="s">
        <v>195</v>
      </c>
      <c r="S1831" s="7">
        <v>12353.4</v>
      </c>
    </row>
    <row r="1832" spans="1:19" x14ac:dyDescent="0.2">
      <c r="A1832" s="1" t="s">
        <v>320</v>
      </c>
      <c r="B1832" s="1" t="s">
        <v>15</v>
      </c>
      <c r="C1832" s="10">
        <v>45373</v>
      </c>
      <c r="D1832" s="1" t="s">
        <v>197</v>
      </c>
      <c r="E1832" s="1" t="s">
        <v>196</v>
      </c>
      <c r="F1832" s="1" t="s">
        <v>319</v>
      </c>
      <c r="G1832" s="1" t="s">
        <v>12</v>
      </c>
      <c r="H1832" s="1" t="s">
        <v>11</v>
      </c>
      <c r="I1832" s="1" t="s">
        <v>50</v>
      </c>
      <c r="J1832" s="1" t="s">
        <v>17</v>
      </c>
      <c r="K1832" s="1" t="s">
        <v>16</v>
      </c>
      <c r="L1832" s="1" t="s">
        <v>318</v>
      </c>
      <c r="M1832" s="1" t="s">
        <v>317</v>
      </c>
      <c r="N1832" s="8">
        <v>136.80000000000001</v>
      </c>
      <c r="O1832" s="1" t="s">
        <v>2</v>
      </c>
      <c r="P1832" s="8">
        <v>136.80000000000001</v>
      </c>
      <c r="Q1832" s="8">
        <v>0</v>
      </c>
      <c r="R1832" s="1" t="s">
        <v>195</v>
      </c>
      <c r="S1832" s="7">
        <v>12353.4</v>
      </c>
    </row>
    <row r="1833" spans="1:19" x14ac:dyDescent="0.2">
      <c r="A1833" s="1" t="s">
        <v>316</v>
      </c>
      <c r="B1833" s="1" t="s">
        <v>42</v>
      </c>
      <c r="C1833" s="10">
        <v>45373</v>
      </c>
      <c r="D1833" s="1" t="s">
        <v>205</v>
      </c>
      <c r="E1833" s="1" t="s">
        <v>204</v>
      </c>
      <c r="F1833" s="1" t="s">
        <v>315</v>
      </c>
      <c r="G1833" s="1" t="s">
        <v>39</v>
      </c>
      <c r="H1833" s="1" t="s">
        <v>38</v>
      </c>
      <c r="I1833" s="1" t="s">
        <v>0</v>
      </c>
      <c r="J1833" s="1" t="s">
        <v>37</v>
      </c>
      <c r="K1833" s="1" t="s">
        <v>36</v>
      </c>
      <c r="L1833" s="1" t="s">
        <v>75</v>
      </c>
      <c r="M1833" s="1" t="s">
        <v>74</v>
      </c>
      <c r="N1833" s="9">
        <v>2970</v>
      </c>
      <c r="O1833" s="1" t="s">
        <v>4</v>
      </c>
      <c r="P1833" s="8">
        <v>2970</v>
      </c>
      <c r="Q1833" s="8">
        <v>0</v>
      </c>
      <c r="R1833" s="1" t="s">
        <v>144</v>
      </c>
      <c r="S1833" s="7">
        <v>305.64</v>
      </c>
    </row>
    <row r="1834" spans="1:19" x14ac:dyDescent="0.2">
      <c r="A1834" s="1" t="s">
        <v>316</v>
      </c>
      <c r="B1834" s="1" t="s">
        <v>42</v>
      </c>
      <c r="C1834" s="10">
        <v>45373</v>
      </c>
      <c r="D1834" s="1" t="s">
        <v>205</v>
      </c>
      <c r="E1834" s="1" t="s">
        <v>204</v>
      </c>
      <c r="F1834" s="1" t="s">
        <v>315</v>
      </c>
      <c r="G1834" s="1" t="s">
        <v>39</v>
      </c>
      <c r="H1834" s="1" t="s">
        <v>38</v>
      </c>
      <c r="I1834" s="1" t="s">
        <v>0</v>
      </c>
      <c r="J1834" s="1" t="s">
        <v>37</v>
      </c>
      <c r="K1834" s="1" t="s">
        <v>36</v>
      </c>
      <c r="L1834" s="1" t="s">
        <v>77</v>
      </c>
      <c r="M1834" s="1" t="s">
        <v>76</v>
      </c>
      <c r="N1834" s="9">
        <v>504</v>
      </c>
      <c r="O1834" s="1" t="s">
        <v>4</v>
      </c>
      <c r="P1834" s="8">
        <v>504</v>
      </c>
      <c r="Q1834" s="8">
        <v>0</v>
      </c>
      <c r="R1834" s="1" t="s">
        <v>144</v>
      </c>
      <c r="S1834" s="7">
        <v>249.98</v>
      </c>
    </row>
    <row r="1835" spans="1:19" x14ac:dyDescent="0.2">
      <c r="A1835" s="1" t="s">
        <v>316</v>
      </c>
      <c r="B1835" s="1" t="s">
        <v>42</v>
      </c>
      <c r="C1835" s="10">
        <v>45373</v>
      </c>
      <c r="D1835" s="1" t="s">
        <v>205</v>
      </c>
      <c r="E1835" s="1" t="s">
        <v>204</v>
      </c>
      <c r="F1835" s="1" t="s">
        <v>315</v>
      </c>
      <c r="G1835" s="1" t="s">
        <v>39</v>
      </c>
      <c r="H1835" s="1" t="s">
        <v>38</v>
      </c>
      <c r="I1835" s="1" t="s">
        <v>0</v>
      </c>
      <c r="J1835" s="1" t="s">
        <v>37</v>
      </c>
      <c r="K1835" s="1" t="s">
        <v>36</v>
      </c>
      <c r="L1835" s="1" t="s">
        <v>86</v>
      </c>
      <c r="M1835" s="1" t="s">
        <v>85</v>
      </c>
      <c r="N1835" s="9">
        <v>1386</v>
      </c>
      <c r="O1835" s="1" t="s">
        <v>4</v>
      </c>
      <c r="P1835" s="8">
        <v>1386</v>
      </c>
      <c r="Q1835" s="8">
        <v>0</v>
      </c>
      <c r="R1835" s="1" t="s">
        <v>144</v>
      </c>
      <c r="S1835" s="7">
        <v>132.47</v>
      </c>
    </row>
    <row r="1836" spans="1:19" x14ac:dyDescent="0.2">
      <c r="A1836" s="1" t="s">
        <v>314</v>
      </c>
      <c r="B1836" s="1" t="s">
        <v>15</v>
      </c>
      <c r="C1836" s="10">
        <v>45373</v>
      </c>
      <c r="D1836" s="1" t="s">
        <v>197</v>
      </c>
      <c r="E1836" s="1" t="s">
        <v>196</v>
      </c>
      <c r="F1836" s="1" t="s">
        <v>313</v>
      </c>
      <c r="G1836" s="1" t="s">
        <v>39</v>
      </c>
      <c r="H1836" s="1" t="s">
        <v>38</v>
      </c>
      <c r="I1836" s="1" t="s">
        <v>50</v>
      </c>
      <c r="J1836" s="1" t="s">
        <v>9</v>
      </c>
      <c r="K1836" s="1" t="s">
        <v>30</v>
      </c>
      <c r="L1836" s="1" t="s">
        <v>59</v>
      </c>
      <c r="M1836" s="1" t="s">
        <v>58</v>
      </c>
      <c r="N1836" s="8">
        <v>193.92</v>
      </c>
      <c r="O1836" s="1" t="s">
        <v>2</v>
      </c>
      <c r="P1836" s="8">
        <v>0</v>
      </c>
      <c r="Q1836" s="8">
        <v>193.92</v>
      </c>
      <c r="R1836" s="1" t="s">
        <v>195</v>
      </c>
      <c r="S1836" s="7">
        <v>2885.82</v>
      </c>
    </row>
    <row r="1837" spans="1:19" x14ac:dyDescent="0.2">
      <c r="A1837" s="1" t="s">
        <v>314</v>
      </c>
      <c r="B1837" s="1" t="s">
        <v>15</v>
      </c>
      <c r="C1837" s="10">
        <v>45373</v>
      </c>
      <c r="D1837" s="1" t="s">
        <v>197</v>
      </c>
      <c r="E1837" s="1" t="s">
        <v>196</v>
      </c>
      <c r="F1837" s="1" t="s">
        <v>313</v>
      </c>
      <c r="G1837" s="1" t="s">
        <v>39</v>
      </c>
      <c r="H1837" s="1" t="s">
        <v>38</v>
      </c>
      <c r="I1837" s="1" t="s">
        <v>50</v>
      </c>
      <c r="J1837" s="1" t="s">
        <v>9</v>
      </c>
      <c r="K1837" s="1" t="s">
        <v>30</v>
      </c>
      <c r="L1837" s="1" t="s">
        <v>63</v>
      </c>
      <c r="M1837" s="1" t="s">
        <v>62</v>
      </c>
      <c r="N1837" s="8">
        <v>193.92</v>
      </c>
      <c r="O1837" s="1" t="s">
        <v>2</v>
      </c>
      <c r="P1837" s="8">
        <v>0</v>
      </c>
      <c r="Q1837" s="8">
        <v>193.92</v>
      </c>
      <c r="R1837" s="1" t="s">
        <v>195</v>
      </c>
      <c r="S1837" s="7">
        <v>2885.82</v>
      </c>
    </row>
    <row r="1838" spans="1:19" x14ac:dyDescent="0.2">
      <c r="A1838" s="1" t="s">
        <v>314</v>
      </c>
      <c r="B1838" s="1" t="s">
        <v>15</v>
      </c>
      <c r="C1838" s="10">
        <v>45373</v>
      </c>
      <c r="D1838" s="1" t="s">
        <v>197</v>
      </c>
      <c r="E1838" s="1" t="s">
        <v>196</v>
      </c>
      <c r="F1838" s="1" t="s">
        <v>313</v>
      </c>
      <c r="G1838" s="1" t="s">
        <v>39</v>
      </c>
      <c r="H1838" s="1" t="s">
        <v>38</v>
      </c>
      <c r="I1838" s="1" t="s">
        <v>50</v>
      </c>
      <c r="J1838" s="1" t="s">
        <v>9</v>
      </c>
      <c r="K1838" s="1" t="s">
        <v>30</v>
      </c>
      <c r="L1838" s="1" t="s">
        <v>122</v>
      </c>
      <c r="M1838" s="1" t="s">
        <v>121</v>
      </c>
      <c r="N1838" s="8">
        <v>193.92</v>
      </c>
      <c r="O1838" s="1" t="s">
        <v>2</v>
      </c>
      <c r="P1838" s="8">
        <v>0</v>
      </c>
      <c r="Q1838" s="8">
        <v>193.92</v>
      </c>
      <c r="R1838" s="1" t="s">
        <v>195</v>
      </c>
      <c r="S1838" s="7">
        <v>2885.82</v>
      </c>
    </row>
    <row r="1839" spans="1:19" x14ac:dyDescent="0.2">
      <c r="A1839" s="1" t="s">
        <v>314</v>
      </c>
      <c r="B1839" s="1" t="s">
        <v>15</v>
      </c>
      <c r="C1839" s="10">
        <v>45373</v>
      </c>
      <c r="D1839" s="1" t="s">
        <v>197</v>
      </c>
      <c r="E1839" s="1" t="s">
        <v>196</v>
      </c>
      <c r="F1839" s="1" t="s">
        <v>313</v>
      </c>
      <c r="G1839" s="1" t="s">
        <v>39</v>
      </c>
      <c r="H1839" s="1" t="s">
        <v>38</v>
      </c>
      <c r="I1839" s="1" t="s">
        <v>50</v>
      </c>
      <c r="J1839" s="1" t="s">
        <v>9</v>
      </c>
      <c r="K1839" s="1" t="s">
        <v>30</v>
      </c>
      <c r="L1839" s="1" t="s">
        <v>65</v>
      </c>
      <c r="M1839" s="1" t="s">
        <v>64</v>
      </c>
      <c r="N1839" s="8">
        <v>193.92</v>
      </c>
      <c r="O1839" s="1" t="s">
        <v>2</v>
      </c>
      <c r="P1839" s="8">
        <v>0</v>
      </c>
      <c r="Q1839" s="8">
        <v>193.92</v>
      </c>
      <c r="R1839" s="1" t="s">
        <v>195</v>
      </c>
      <c r="S1839" s="7">
        <v>2885.82</v>
      </c>
    </row>
    <row r="1840" spans="1:19" x14ac:dyDescent="0.2">
      <c r="A1840" s="1" t="s">
        <v>310</v>
      </c>
      <c r="B1840" s="1" t="s">
        <v>42</v>
      </c>
      <c r="C1840" s="10">
        <v>45373</v>
      </c>
      <c r="D1840" s="1" t="s">
        <v>309</v>
      </c>
      <c r="E1840" s="1" t="s">
        <v>308</v>
      </c>
      <c r="F1840" s="1" t="s">
        <v>307</v>
      </c>
      <c r="G1840" s="1" t="s">
        <v>12</v>
      </c>
      <c r="H1840" s="1" t="s">
        <v>11</v>
      </c>
      <c r="I1840" s="1" t="s">
        <v>0</v>
      </c>
      <c r="J1840" s="1" t="s">
        <v>17</v>
      </c>
      <c r="K1840" s="1" t="s">
        <v>16</v>
      </c>
      <c r="L1840" s="1" t="s">
        <v>312</v>
      </c>
      <c r="M1840" s="1" t="s">
        <v>311</v>
      </c>
      <c r="N1840" s="8">
        <v>6019.2</v>
      </c>
      <c r="O1840" s="1" t="s">
        <v>2</v>
      </c>
      <c r="P1840" s="8">
        <v>0</v>
      </c>
      <c r="Q1840" s="8">
        <v>6019.2</v>
      </c>
      <c r="R1840" s="1" t="s">
        <v>144</v>
      </c>
      <c r="S1840" s="7">
        <v>14458.2</v>
      </c>
    </row>
    <row r="1841" spans="1:19" x14ac:dyDescent="0.2">
      <c r="A1841" s="1" t="s">
        <v>310</v>
      </c>
      <c r="B1841" s="1" t="s">
        <v>42</v>
      </c>
      <c r="C1841" s="10">
        <v>45373</v>
      </c>
      <c r="D1841" s="1" t="s">
        <v>309</v>
      </c>
      <c r="E1841" s="1" t="s">
        <v>308</v>
      </c>
      <c r="F1841" s="1" t="s">
        <v>307</v>
      </c>
      <c r="G1841" s="1" t="s">
        <v>12</v>
      </c>
      <c r="H1841" s="1" t="s">
        <v>11</v>
      </c>
      <c r="I1841" s="1" t="s">
        <v>0</v>
      </c>
      <c r="J1841" s="1" t="s">
        <v>17</v>
      </c>
      <c r="K1841" s="1" t="s">
        <v>16</v>
      </c>
      <c r="L1841" s="1" t="s">
        <v>19</v>
      </c>
      <c r="M1841" s="1" t="s">
        <v>18</v>
      </c>
      <c r="N1841" s="8">
        <v>3009.6</v>
      </c>
      <c r="O1841" s="1" t="s">
        <v>2</v>
      </c>
      <c r="P1841" s="8">
        <v>0</v>
      </c>
      <c r="Q1841" s="8">
        <v>3009.6</v>
      </c>
      <c r="R1841" s="1" t="s">
        <v>144</v>
      </c>
      <c r="S1841" s="7">
        <v>14458.2</v>
      </c>
    </row>
    <row r="1842" spans="1:19" x14ac:dyDescent="0.2">
      <c r="A1842" s="1" t="s">
        <v>306</v>
      </c>
      <c r="B1842" s="1" t="s">
        <v>15</v>
      </c>
      <c r="C1842" s="10">
        <v>45373</v>
      </c>
      <c r="D1842" s="1" t="s">
        <v>305</v>
      </c>
      <c r="E1842" s="1" t="s">
        <v>304</v>
      </c>
      <c r="F1842" s="1" t="s">
        <v>303</v>
      </c>
      <c r="G1842" s="1" t="s">
        <v>39</v>
      </c>
      <c r="H1842" s="1" t="s">
        <v>38</v>
      </c>
      <c r="I1842" s="1" t="s">
        <v>10</v>
      </c>
      <c r="J1842" s="1" t="s">
        <v>9</v>
      </c>
      <c r="K1842" s="1" t="s">
        <v>30</v>
      </c>
      <c r="L1842" s="1" t="s">
        <v>63</v>
      </c>
      <c r="M1842" s="1" t="s">
        <v>62</v>
      </c>
      <c r="N1842" s="8">
        <v>484.8</v>
      </c>
      <c r="O1842" s="1" t="s">
        <v>2</v>
      </c>
      <c r="P1842" s="8">
        <v>0</v>
      </c>
      <c r="Q1842" s="8">
        <v>484.8</v>
      </c>
      <c r="R1842" s="1" t="s">
        <v>43</v>
      </c>
      <c r="S1842" s="7">
        <v>2987.85</v>
      </c>
    </row>
    <row r="1843" spans="1:19" x14ac:dyDescent="0.2">
      <c r="A1843" s="1" t="s">
        <v>306</v>
      </c>
      <c r="B1843" s="1" t="s">
        <v>15</v>
      </c>
      <c r="C1843" s="10">
        <v>45373</v>
      </c>
      <c r="D1843" s="1" t="s">
        <v>305</v>
      </c>
      <c r="E1843" s="1" t="s">
        <v>304</v>
      </c>
      <c r="F1843" s="1" t="s">
        <v>303</v>
      </c>
      <c r="G1843" s="1" t="s">
        <v>39</v>
      </c>
      <c r="H1843" s="1" t="s">
        <v>38</v>
      </c>
      <c r="I1843" s="1" t="s">
        <v>10</v>
      </c>
      <c r="J1843" s="1" t="s">
        <v>9</v>
      </c>
      <c r="K1843" s="1" t="s">
        <v>30</v>
      </c>
      <c r="L1843" s="1" t="s">
        <v>112</v>
      </c>
      <c r="M1843" s="1" t="s">
        <v>111</v>
      </c>
      <c r="N1843" s="8">
        <v>484.8</v>
      </c>
      <c r="O1843" s="1" t="s">
        <v>2</v>
      </c>
      <c r="P1843" s="8">
        <v>0</v>
      </c>
      <c r="Q1843" s="8">
        <v>484.8</v>
      </c>
      <c r="R1843" s="1" t="s">
        <v>43</v>
      </c>
      <c r="S1843" s="7">
        <v>2987.85</v>
      </c>
    </row>
    <row r="1844" spans="1:19" x14ac:dyDescent="0.2">
      <c r="A1844" s="1" t="s">
        <v>306</v>
      </c>
      <c r="B1844" s="1" t="s">
        <v>15</v>
      </c>
      <c r="C1844" s="10">
        <v>45373</v>
      </c>
      <c r="D1844" s="1" t="s">
        <v>305</v>
      </c>
      <c r="E1844" s="1" t="s">
        <v>304</v>
      </c>
      <c r="F1844" s="1" t="s">
        <v>303</v>
      </c>
      <c r="G1844" s="1" t="s">
        <v>39</v>
      </c>
      <c r="H1844" s="1" t="s">
        <v>38</v>
      </c>
      <c r="I1844" s="1" t="s">
        <v>10</v>
      </c>
      <c r="J1844" s="1" t="s">
        <v>9</v>
      </c>
      <c r="K1844" s="1" t="s">
        <v>30</v>
      </c>
      <c r="L1844" s="1" t="s">
        <v>32</v>
      </c>
      <c r="M1844" s="1" t="s">
        <v>31</v>
      </c>
      <c r="N1844" s="8">
        <v>484.8</v>
      </c>
      <c r="O1844" s="1" t="s">
        <v>2</v>
      </c>
      <c r="P1844" s="8">
        <v>0</v>
      </c>
      <c r="Q1844" s="8">
        <v>484.8</v>
      </c>
      <c r="R1844" s="1" t="s">
        <v>43</v>
      </c>
      <c r="S1844" s="7">
        <v>2987.85</v>
      </c>
    </row>
    <row r="1845" spans="1:19" x14ac:dyDescent="0.2">
      <c r="A1845" s="1" t="s">
        <v>306</v>
      </c>
      <c r="B1845" s="1" t="s">
        <v>15</v>
      </c>
      <c r="C1845" s="10">
        <v>45373</v>
      </c>
      <c r="D1845" s="1" t="s">
        <v>305</v>
      </c>
      <c r="E1845" s="1" t="s">
        <v>304</v>
      </c>
      <c r="F1845" s="1" t="s">
        <v>303</v>
      </c>
      <c r="G1845" s="1" t="s">
        <v>39</v>
      </c>
      <c r="H1845" s="1" t="s">
        <v>38</v>
      </c>
      <c r="I1845" s="1" t="s">
        <v>10</v>
      </c>
      <c r="J1845" s="1" t="s">
        <v>9</v>
      </c>
      <c r="K1845" s="1" t="s">
        <v>30</v>
      </c>
      <c r="L1845" s="1" t="s">
        <v>73</v>
      </c>
      <c r="M1845" s="1" t="s">
        <v>72</v>
      </c>
      <c r="N1845" s="8">
        <v>581.76</v>
      </c>
      <c r="O1845" s="1" t="s">
        <v>2</v>
      </c>
      <c r="P1845" s="8">
        <v>0</v>
      </c>
      <c r="Q1845" s="8">
        <v>581.76</v>
      </c>
      <c r="R1845" s="1" t="s">
        <v>43</v>
      </c>
      <c r="S1845" s="7">
        <v>2987.85</v>
      </c>
    </row>
    <row r="1846" spans="1:19" x14ac:dyDescent="0.2">
      <c r="A1846" s="1" t="s">
        <v>306</v>
      </c>
      <c r="B1846" s="1" t="s">
        <v>15</v>
      </c>
      <c r="C1846" s="10">
        <v>45373</v>
      </c>
      <c r="D1846" s="1" t="s">
        <v>305</v>
      </c>
      <c r="E1846" s="1" t="s">
        <v>304</v>
      </c>
      <c r="F1846" s="1" t="s">
        <v>303</v>
      </c>
      <c r="G1846" s="1" t="s">
        <v>39</v>
      </c>
      <c r="H1846" s="1" t="s">
        <v>38</v>
      </c>
      <c r="I1846" s="1" t="s">
        <v>10</v>
      </c>
      <c r="J1846" s="1" t="s">
        <v>9</v>
      </c>
      <c r="K1846" s="1" t="s">
        <v>30</v>
      </c>
      <c r="L1846" s="1" t="s">
        <v>300</v>
      </c>
      <c r="M1846" s="1" t="s">
        <v>299</v>
      </c>
      <c r="N1846" s="8">
        <v>581.76</v>
      </c>
      <c r="O1846" s="1" t="s">
        <v>2</v>
      </c>
      <c r="P1846" s="8">
        <v>0</v>
      </c>
      <c r="Q1846" s="8">
        <v>581.76</v>
      </c>
      <c r="R1846" s="1" t="s">
        <v>43</v>
      </c>
      <c r="S1846" s="7">
        <v>2987.85</v>
      </c>
    </row>
    <row r="1847" spans="1:19" x14ac:dyDescent="0.2">
      <c r="A1847" s="1" t="s">
        <v>298</v>
      </c>
      <c r="B1847" s="1" t="s">
        <v>15</v>
      </c>
      <c r="C1847" s="10">
        <v>45373</v>
      </c>
      <c r="D1847" s="1" t="s">
        <v>297</v>
      </c>
      <c r="E1847" s="1" t="s">
        <v>296</v>
      </c>
      <c r="F1847" s="1" t="s">
        <v>295</v>
      </c>
      <c r="G1847" s="1" t="s">
        <v>12</v>
      </c>
      <c r="H1847" s="1" t="s">
        <v>11</v>
      </c>
      <c r="I1847" s="1" t="s">
        <v>50</v>
      </c>
      <c r="J1847" s="1" t="s">
        <v>9</v>
      </c>
      <c r="K1847" s="1" t="s">
        <v>30</v>
      </c>
      <c r="L1847" s="1" t="s">
        <v>302</v>
      </c>
      <c r="M1847" s="1" t="s">
        <v>301</v>
      </c>
      <c r="N1847" s="8">
        <v>193.92</v>
      </c>
      <c r="O1847" s="1" t="s">
        <v>2</v>
      </c>
      <c r="P1847" s="8">
        <v>193.92</v>
      </c>
      <c r="Q1847" s="8">
        <v>0</v>
      </c>
      <c r="R1847" s="1" t="s">
        <v>93</v>
      </c>
      <c r="S1847" s="7">
        <v>3367.18</v>
      </c>
    </row>
    <row r="1848" spans="1:19" x14ac:dyDescent="0.2">
      <c r="A1848" s="1" t="s">
        <v>298</v>
      </c>
      <c r="B1848" s="1" t="s">
        <v>15</v>
      </c>
      <c r="C1848" s="10">
        <v>45373</v>
      </c>
      <c r="D1848" s="1" t="s">
        <v>297</v>
      </c>
      <c r="E1848" s="1" t="s">
        <v>296</v>
      </c>
      <c r="F1848" s="1" t="s">
        <v>295</v>
      </c>
      <c r="G1848" s="1" t="s">
        <v>12</v>
      </c>
      <c r="H1848" s="1" t="s">
        <v>11</v>
      </c>
      <c r="I1848" s="1" t="s">
        <v>50</v>
      </c>
      <c r="J1848" s="1" t="s">
        <v>9</v>
      </c>
      <c r="K1848" s="1" t="s">
        <v>30</v>
      </c>
      <c r="L1848" s="1" t="s">
        <v>300</v>
      </c>
      <c r="M1848" s="1" t="s">
        <v>299</v>
      </c>
      <c r="N1848" s="8">
        <v>96.96</v>
      </c>
      <c r="O1848" s="1" t="s">
        <v>2</v>
      </c>
      <c r="P1848" s="8">
        <v>96.96</v>
      </c>
      <c r="Q1848" s="8">
        <v>0</v>
      </c>
      <c r="R1848" s="1" t="s">
        <v>93</v>
      </c>
      <c r="S1848" s="7">
        <v>3367.18</v>
      </c>
    </row>
    <row r="1849" spans="1:19" x14ac:dyDescent="0.2">
      <c r="A1849" s="1" t="s">
        <v>298</v>
      </c>
      <c r="B1849" s="1" t="s">
        <v>15</v>
      </c>
      <c r="C1849" s="10">
        <v>45373</v>
      </c>
      <c r="D1849" s="1" t="s">
        <v>297</v>
      </c>
      <c r="E1849" s="1" t="s">
        <v>296</v>
      </c>
      <c r="F1849" s="1" t="s">
        <v>295</v>
      </c>
      <c r="G1849" s="1" t="s">
        <v>12</v>
      </c>
      <c r="H1849" s="1" t="s">
        <v>11</v>
      </c>
      <c r="I1849" s="1" t="s">
        <v>50</v>
      </c>
      <c r="J1849" s="1" t="s">
        <v>9</v>
      </c>
      <c r="K1849" s="1" t="s">
        <v>30</v>
      </c>
      <c r="L1849" s="1" t="s">
        <v>69</v>
      </c>
      <c r="M1849" s="1" t="s">
        <v>68</v>
      </c>
      <c r="N1849" s="8">
        <v>96.96</v>
      </c>
      <c r="O1849" s="1" t="s">
        <v>2</v>
      </c>
      <c r="P1849" s="8">
        <v>96.96</v>
      </c>
      <c r="Q1849" s="8">
        <v>0</v>
      </c>
      <c r="R1849" s="1" t="s">
        <v>93</v>
      </c>
      <c r="S1849" s="7">
        <v>3673.71</v>
      </c>
    </row>
    <row r="1850" spans="1:19" x14ac:dyDescent="0.2">
      <c r="A1850" s="1" t="s">
        <v>298</v>
      </c>
      <c r="B1850" s="1" t="s">
        <v>15</v>
      </c>
      <c r="C1850" s="10">
        <v>45373</v>
      </c>
      <c r="D1850" s="1" t="s">
        <v>297</v>
      </c>
      <c r="E1850" s="1" t="s">
        <v>296</v>
      </c>
      <c r="F1850" s="1" t="s">
        <v>295</v>
      </c>
      <c r="G1850" s="1" t="s">
        <v>12</v>
      </c>
      <c r="H1850" s="1" t="s">
        <v>11</v>
      </c>
      <c r="I1850" s="1" t="s">
        <v>50</v>
      </c>
      <c r="J1850" s="1" t="s">
        <v>9</v>
      </c>
      <c r="K1850" s="1" t="s">
        <v>30</v>
      </c>
      <c r="L1850" s="1" t="s">
        <v>65</v>
      </c>
      <c r="M1850" s="1" t="s">
        <v>64</v>
      </c>
      <c r="N1850" s="8">
        <v>96.96</v>
      </c>
      <c r="O1850" s="1" t="s">
        <v>2</v>
      </c>
      <c r="P1850" s="8">
        <v>96.96</v>
      </c>
      <c r="Q1850" s="8">
        <v>0</v>
      </c>
      <c r="R1850" s="1" t="s">
        <v>93</v>
      </c>
      <c r="S1850" s="7">
        <v>3367.18</v>
      </c>
    </row>
    <row r="1851" spans="1:19" x14ac:dyDescent="0.2">
      <c r="A1851" s="1" t="s">
        <v>290</v>
      </c>
      <c r="B1851" s="1" t="s">
        <v>15</v>
      </c>
      <c r="C1851" s="10">
        <v>45373</v>
      </c>
      <c r="D1851" s="1" t="s">
        <v>289</v>
      </c>
      <c r="E1851" s="1" t="s">
        <v>288</v>
      </c>
      <c r="F1851" s="1" t="s">
        <v>287</v>
      </c>
      <c r="G1851" s="1" t="s">
        <v>12</v>
      </c>
      <c r="H1851" s="1" t="s">
        <v>11</v>
      </c>
      <c r="I1851" s="1" t="s">
        <v>50</v>
      </c>
      <c r="J1851" s="1" t="s">
        <v>17</v>
      </c>
      <c r="K1851" s="1" t="s">
        <v>16</v>
      </c>
      <c r="L1851" s="1" t="s">
        <v>146</v>
      </c>
      <c r="M1851" s="1" t="s">
        <v>145</v>
      </c>
      <c r="N1851" s="9">
        <v>216</v>
      </c>
      <c r="O1851" s="1" t="s">
        <v>2</v>
      </c>
      <c r="P1851" s="8">
        <v>0</v>
      </c>
      <c r="Q1851" s="8">
        <v>216</v>
      </c>
      <c r="R1851" s="1" t="s">
        <v>93</v>
      </c>
      <c r="S1851" s="7">
        <v>6322.2</v>
      </c>
    </row>
    <row r="1852" spans="1:19" x14ac:dyDescent="0.2">
      <c r="A1852" s="1" t="s">
        <v>290</v>
      </c>
      <c r="B1852" s="1" t="s">
        <v>15</v>
      </c>
      <c r="C1852" s="10">
        <v>45373</v>
      </c>
      <c r="D1852" s="1" t="s">
        <v>289</v>
      </c>
      <c r="E1852" s="1" t="s">
        <v>288</v>
      </c>
      <c r="F1852" s="1" t="s">
        <v>287</v>
      </c>
      <c r="G1852" s="1" t="s">
        <v>12</v>
      </c>
      <c r="H1852" s="1" t="s">
        <v>11</v>
      </c>
      <c r="I1852" s="1" t="s">
        <v>50</v>
      </c>
      <c r="J1852" s="1" t="s">
        <v>17</v>
      </c>
      <c r="K1852" s="1" t="s">
        <v>16</v>
      </c>
      <c r="L1852" s="1" t="s">
        <v>292</v>
      </c>
      <c r="M1852" s="1" t="s">
        <v>291</v>
      </c>
      <c r="N1852" s="8">
        <v>97.2</v>
      </c>
      <c r="O1852" s="1" t="s">
        <v>2</v>
      </c>
      <c r="P1852" s="8">
        <v>0</v>
      </c>
      <c r="Q1852" s="8">
        <v>97.2</v>
      </c>
      <c r="R1852" s="1" t="s">
        <v>93</v>
      </c>
      <c r="S1852" s="7">
        <v>15330.65</v>
      </c>
    </row>
    <row r="1853" spans="1:19" x14ac:dyDescent="0.2">
      <c r="A1853" s="1" t="s">
        <v>290</v>
      </c>
      <c r="B1853" s="1" t="s">
        <v>15</v>
      </c>
      <c r="C1853" s="10">
        <v>45373</v>
      </c>
      <c r="D1853" s="1" t="s">
        <v>289</v>
      </c>
      <c r="E1853" s="1" t="s">
        <v>288</v>
      </c>
      <c r="F1853" s="1" t="s">
        <v>287</v>
      </c>
      <c r="G1853" s="1" t="s">
        <v>12</v>
      </c>
      <c r="H1853" s="1" t="s">
        <v>11</v>
      </c>
      <c r="I1853" s="1" t="s">
        <v>50</v>
      </c>
      <c r="J1853" s="1" t="s">
        <v>17</v>
      </c>
      <c r="K1853" s="1" t="s">
        <v>16</v>
      </c>
      <c r="L1853" s="1" t="s">
        <v>294</v>
      </c>
      <c r="M1853" s="1" t="s">
        <v>293</v>
      </c>
      <c r="N1853" s="8">
        <v>104.4</v>
      </c>
      <c r="O1853" s="1" t="s">
        <v>2</v>
      </c>
      <c r="P1853" s="8">
        <v>0</v>
      </c>
      <c r="Q1853" s="8">
        <v>104.4</v>
      </c>
      <c r="R1853" s="1" t="s">
        <v>93</v>
      </c>
      <c r="S1853" s="7">
        <v>7648.7</v>
      </c>
    </row>
    <row r="1854" spans="1:19" x14ac:dyDescent="0.2">
      <c r="A1854" s="1" t="s">
        <v>286</v>
      </c>
      <c r="B1854" s="1" t="s">
        <v>42</v>
      </c>
      <c r="C1854" s="10">
        <v>45373</v>
      </c>
      <c r="D1854" s="1" t="s">
        <v>284</v>
      </c>
      <c r="E1854" s="1" t="s">
        <v>283</v>
      </c>
      <c r="F1854" s="1" t="s">
        <v>214</v>
      </c>
      <c r="G1854" s="1" t="s">
        <v>39</v>
      </c>
      <c r="H1854" s="1" t="s">
        <v>38</v>
      </c>
      <c r="I1854" s="1" t="s">
        <v>0</v>
      </c>
      <c r="J1854" s="1" t="s">
        <v>17</v>
      </c>
      <c r="K1854" s="1" t="s">
        <v>49</v>
      </c>
      <c r="L1854" s="1" t="s">
        <v>48</v>
      </c>
      <c r="M1854" s="1" t="s">
        <v>47</v>
      </c>
      <c r="N1854" s="9">
        <v>2572</v>
      </c>
      <c r="O1854" s="1" t="s">
        <v>4</v>
      </c>
      <c r="P1854" s="8">
        <v>2284</v>
      </c>
      <c r="Q1854" s="8">
        <v>288</v>
      </c>
      <c r="R1854" s="1" t="s">
        <v>93</v>
      </c>
      <c r="S1854" s="7">
        <v>245.95</v>
      </c>
    </row>
    <row r="1855" spans="1:19" x14ac:dyDescent="0.2">
      <c r="A1855" s="1" t="s">
        <v>285</v>
      </c>
      <c r="B1855" s="1" t="s">
        <v>42</v>
      </c>
      <c r="C1855" s="10">
        <v>45373</v>
      </c>
      <c r="D1855" s="1" t="s">
        <v>284</v>
      </c>
      <c r="E1855" s="1" t="s">
        <v>283</v>
      </c>
      <c r="F1855" s="1" t="s">
        <v>214</v>
      </c>
      <c r="G1855" s="1" t="s">
        <v>39</v>
      </c>
      <c r="H1855" s="1" t="s">
        <v>38</v>
      </c>
      <c r="I1855" s="1" t="s">
        <v>0</v>
      </c>
      <c r="J1855" s="1" t="s">
        <v>17</v>
      </c>
      <c r="K1855" s="1" t="s">
        <v>49</v>
      </c>
      <c r="L1855" s="1" t="s">
        <v>57</v>
      </c>
      <c r="M1855" s="1" t="s">
        <v>56</v>
      </c>
      <c r="N1855" s="9">
        <v>2160</v>
      </c>
      <c r="O1855" s="1" t="s">
        <v>4</v>
      </c>
      <c r="P1855" s="8">
        <v>2160</v>
      </c>
      <c r="Q1855" s="8">
        <v>0</v>
      </c>
      <c r="R1855" s="1" t="s">
        <v>93</v>
      </c>
      <c r="S1855" s="7">
        <v>381.28</v>
      </c>
    </row>
    <row r="1856" spans="1:19" x14ac:dyDescent="0.2">
      <c r="A1856" s="1" t="s">
        <v>285</v>
      </c>
      <c r="B1856" s="1" t="s">
        <v>42</v>
      </c>
      <c r="C1856" s="10">
        <v>45373</v>
      </c>
      <c r="D1856" s="1" t="s">
        <v>284</v>
      </c>
      <c r="E1856" s="1" t="s">
        <v>283</v>
      </c>
      <c r="F1856" s="1" t="s">
        <v>214</v>
      </c>
      <c r="G1856" s="1" t="s">
        <v>39</v>
      </c>
      <c r="H1856" s="1" t="s">
        <v>38</v>
      </c>
      <c r="I1856" s="1" t="s">
        <v>0</v>
      </c>
      <c r="J1856" s="1" t="s">
        <v>17</v>
      </c>
      <c r="K1856" s="1" t="s">
        <v>49</v>
      </c>
      <c r="L1856" s="1" t="s">
        <v>48</v>
      </c>
      <c r="M1856" s="1" t="s">
        <v>47</v>
      </c>
      <c r="N1856" s="9">
        <v>884</v>
      </c>
      <c r="O1856" s="1" t="s">
        <v>4</v>
      </c>
      <c r="P1856" s="8">
        <v>884</v>
      </c>
      <c r="Q1856" s="8">
        <v>0</v>
      </c>
      <c r="R1856" s="1" t="s">
        <v>93</v>
      </c>
      <c r="S1856" s="7">
        <v>281.49</v>
      </c>
    </row>
    <row r="1857" spans="1:19" x14ac:dyDescent="0.2">
      <c r="A1857" s="1" t="s">
        <v>278</v>
      </c>
      <c r="B1857" s="1" t="s">
        <v>15</v>
      </c>
      <c r="C1857" s="10">
        <v>45373</v>
      </c>
      <c r="D1857" s="1" t="s">
        <v>79</v>
      </c>
      <c r="E1857" s="1" t="s">
        <v>78</v>
      </c>
      <c r="F1857" s="1" t="s">
        <v>277</v>
      </c>
      <c r="G1857" s="1" t="s">
        <v>12</v>
      </c>
      <c r="H1857" s="1" t="s">
        <v>11</v>
      </c>
      <c r="I1857" s="1" t="s">
        <v>50</v>
      </c>
      <c r="J1857" s="1" t="s">
        <v>9</v>
      </c>
      <c r="K1857" s="1" t="s">
        <v>30</v>
      </c>
      <c r="L1857" s="1" t="s">
        <v>282</v>
      </c>
      <c r="M1857" s="1" t="s">
        <v>281</v>
      </c>
      <c r="N1857" s="8">
        <v>290.88</v>
      </c>
      <c r="O1857" s="1" t="s">
        <v>2</v>
      </c>
      <c r="P1857" s="8">
        <v>290.88</v>
      </c>
      <c r="Q1857" s="8">
        <v>0</v>
      </c>
      <c r="R1857" s="1" t="s">
        <v>46</v>
      </c>
      <c r="S1857" s="7">
        <v>2937.84</v>
      </c>
    </row>
    <row r="1858" spans="1:19" x14ac:dyDescent="0.2">
      <c r="A1858" s="1" t="s">
        <v>278</v>
      </c>
      <c r="B1858" s="1" t="s">
        <v>15</v>
      </c>
      <c r="C1858" s="10">
        <v>45373</v>
      </c>
      <c r="D1858" s="1" t="s">
        <v>79</v>
      </c>
      <c r="E1858" s="1" t="s">
        <v>78</v>
      </c>
      <c r="F1858" s="1" t="s">
        <v>277</v>
      </c>
      <c r="G1858" s="1" t="s">
        <v>12</v>
      </c>
      <c r="H1858" s="1" t="s">
        <v>11</v>
      </c>
      <c r="I1858" s="1" t="s">
        <v>50</v>
      </c>
      <c r="J1858" s="1" t="s">
        <v>9</v>
      </c>
      <c r="K1858" s="1" t="s">
        <v>30</v>
      </c>
      <c r="L1858" s="1" t="s">
        <v>280</v>
      </c>
      <c r="M1858" s="1" t="s">
        <v>279</v>
      </c>
      <c r="N1858" s="8">
        <v>193.92</v>
      </c>
      <c r="O1858" s="1" t="s">
        <v>2</v>
      </c>
      <c r="P1858" s="8">
        <v>193.92</v>
      </c>
      <c r="Q1858" s="8">
        <v>0</v>
      </c>
      <c r="R1858" s="1" t="s">
        <v>46</v>
      </c>
      <c r="S1858" s="7">
        <v>2937.84</v>
      </c>
    </row>
    <row r="1859" spans="1:19" x14ac:dyDescent="0.2">
      <c r="A1859" s="1" t="s">
        <v>278</v>
      </c>
      <c r="B1859" s="1" t="s">
        <v>15</v>
      </c>
      <c r="C1859" s="10">
        <v>45373</v>
      </c>
      <c r="D1859" s="1" t="s">
        <v>79</v>
      </c>
      <c r="E1859" s="1" t="s">
        <v>78</v>
      </c>
      <c r="F1859" s="1" t="s">
        <v>277</v>
      </c>
      <c r="G1859" s="1" t="s">
        <v>12</v>
      </c>
      <c r="H1859" s="1" t="s">
        <v>11</v>
      </c>
      <c r="I1859" s="1" t="s">
        <v>50</v>
      </c>
      <c r="J1859" s="1" t="s">
        <v>9</v>
      </c>
      <c r="K1859" s="1" t="s">
        <v>30</v>
      </c>
      <c r="L1859" s="1" t="s">
        <v>276</v>
      </c>
      <c r="M1859" s="1" t="s">
        <v>275</v>
      </c>
      <c r="N1859" s="8">
        <v>387.84</v>
      </c>
      <c r="O1859" s="1" t="s">
        <v>2</v>
      </c>
      <c r="P1859" s="8">
        <v>387.84</v>
      </c>
      <c r="Q1859" s="8">
        <v>0</v>
      </c>
      <c r="R1859" s="1" t="s">
        <v>46</v>
      </c>
      <c r="S1859" s="7">
        <v>2937.84</v>
      </c>
    </row>
    <row r="1860" spans="1:19" x14ac:dyDescent="0.2">
      <c r="A1860" s="1" t="s">
        <v>274</v>
      </c>
      <c r="B1860" s="1" t="s">
        <v>42</v>
      </c>
      <c r="C1860" s="10">
        <v>45373</v>
      </c>
      <c r="D1860" s="1" t="s">
        <v>135</v>
      </c>
      <c r="E1860" s="1" t="s">
        <v>134</v>
      </c>
      <c r="F1860" s="1" t="s">
        <v>273</v>
      </c>
      <c r="G1860" s="1" t="s">
        <v>39</v>
      </c>
      <c r="H1860" s="1" t="s">
        <v>38</v>
      </c>
      <c r="I1860" s="1" t="s">
        <v>50</v>
      </c>
      <c r="J1860" s="1" t="s">
        <v>17</v>
      </c>
      <c r="K1860" s="1" t="s">
        <v>49</v>
      </c>
      <c r="L1860" s="1" t="s">
        <v>57</v>
      </c>
      <c r="M1860" s="1" t="s">
        <v>56</v>
      </c>
      <c r="N1860" s="9">
        <v>4320</v>
      </c>
      <c r="O1860" s="1" t="s">
        <v>4</v>
      </c>
      <c r="P1860" s="8">
        <v>4320</v>
      </c>
      <c r="Q1860" s="8">
        <v>0</v>
      </c>
      <c r="R1860" s="1" t="s">
        <v>33</v>
      </c>
      <c r="S1860" s="7">
        <v>226.95</v>
      </c>
    </row>
    <row r="1861" spans="1:19" x14ac:dyDescent="0.2">
      <c r="A1861" s="1" t="s">
        <v>272</v>
      </c>
      <c r="B1861" s="1" t="s">
        <v>42</v>
      </c>
      <c r="C1861" s="10">
        <v>45373</v>
      </c>
      <c r="D1861" s="1" t="s">
        <v>135</v>
      </c>
      <c r="E1861" s="1" t="s">
        <v>134</v>
      </c>
      <c r="F1861" s="1" t="s">
        <v>271</v>
      </c>
      <c r="G1861" s="1" t="s">
        <v>39</v>
      </c>
      <c r="H1861" s="1" t="s">
        <v>38</v>
      </c>
      <c r="I1861" s="1" t="s">
        <v>50</v>
      </c>
      <c r="J1861" s="1" t="s">
        <v>17</v>
      </c>
      <c r="K1861" s="1" t="s">
        <v>49</v>
      </c>
      <c r="L1861" s="1" t="s">
        <v>48</v>
      </c>
      <c r="M1861" s="1" t="s">
        <v>47</v>
      </c>
      <c r="N1861" s="9">
        <v>2880</v>
      </c>
      <c r="O1861" s="1" t="s">
        <v>4</v>
      </c>
      <c r="P1861" s="8">
        <v>2880</v>
      </c>
      <c r="Q1861" s="8">
        <v>0</v>
      </c>
      <c r="R1861" s="1" t="s">
        <v>33</v>
      </c>
      <c r="S1861" s="7">
        <v>167.56</v>
      </c>
    </row>
    <row r="1862" spans="1:19" x14ac:dyDescent="0.2">
      <c r="A1862" s="1" t="s">
        <v>272</v>
      </c>
      <c r="B1862" s="1" t="s">
        <v>42</v>
      </c>
      <c r="C1862" s="10">
        <v>45373</v>
      </c>
      <c r="D1862" s="1" t="s">
        <v>135</v>
      </c>
      <c r="E1862" s="1" t="s">
        <v>134</v>
      </c>
      <c r="F1862" s="1" t="s">
        <v>271</v>
      </c>
      <c r="G1862" s="1" t="s">
        <v>39</v>
      </c>
      <c r="H1862" s="1" t="s">
        <v>38</v>
      </c>
      <c r="I1862" s="1" t="s">
        <v>50</v>
      </c>
      <c r="J1862" s="1" t="s">
        <v>17</v>
      </c>
      <c r="K1862" s="1" t="s">
        <v>49</v>
      </c>
      <c r="L1862" s="1" t="s">
        <v>57</v>
      </c>
      <c r="M1862" s="1" t="s">
        <v>56</v>
      </c>
      <c r="N1862" s="9">
        <v>540</v>
      </c>
      <c r="O1862" s="1" t="s">
        <v>4</v>
      </c>
      <c r="P1862" s="8">
        <v>540</v>
      </c>
      <c r="Q1862" s="8">
        <v>0</v>
      </c>
      <c r="R1862" s="1" t="s">
        <v>33</v>
      </c>
      <c r="S1862" s="7">
        <v>226.95</v>
      </c>
    </row>
    <row r="1863" spans="1:19" x14ac:dyDescent="0.2">
      <c r="A1863" s="1" t="s">
        <v>272</v>
      </c>
      <c r="B1863" s="1" t="s">
        <v>42</v>
      </c>
      <c r="C1863" s="10">
        <v>45373</v>
      </c>
      <c r="D1863" s="1" t="s">
        <v>135</v>
      </c>
      <c r="E1863" s="1" t="s">
        <v>134</v>
      </c>
      <c r="F1863" s="1" t="s">
        <v>271</v>
      </c>
      <c r="G1863" s="1" t="s">
        <v>39</v>
      </c>
      <c r="H1863" s="1" t="s">
        <v>38</v>
      </c>
      <c r="I1863" s="1" t="s">
        <v>50</v>
      </c>
      <c r="J1863" s="1" t="s">
        <v>17</v>
      </c>
      <c r="K1863" s="1" t="s">
        <v>49</v>
      </c>
      <c r="L1863" s="1" t="s">
        <v>55</v>
      </c>
      <c r="M1863" s="1" t="s">
        <v>54</v>
      </c>
      <c r="N1863" s="9">
        <v>1188</v>
      </c>
      <c r="O1863" s="1" t="s">
        <v>4</v>
      </c>
      <c r="P1863" s="8">
        <v>1188</v>
      </c>
      <c r="Q1863" s="8">
        <v>0</v>
      </c>
      <c r="R1863" s="1" t="s">
        <v>33</v>
      </c>
      <c r="S1863" s="7">
        <v>131.41999999999999</v>
      </c>
    </row>
    <row r="1864" spans="1:19" x14ac:dyDescent="0.2">
      <c r="A1864" s="1" t="s">
        <v>270</v>
      </c>
      <c r="B1864" s="1" t="s">
        <v>42</v>
      </c>
      <c r="C1864" s="10">
        <v>45373</v>
      </c>
      <c r="D1864" s="1" t="s">
        <v>135</v>
      </c>
      <c r="E1864" s="1" t="s">
        <v>134</v>
      </c>
      <c r="F1864" s="1" t="s">
        <v>269</v>
      </c>
      <c r="G1864" s="1" t="s">
        <v>39</v>
      </c>
      <c r="H1864" s="1" t="s">
        <v>38</v>
      </c>
      <c r="I1864" s="1" t="s">
        <v>0</v>
      </c>
      <c r="J1864" s="1" t="s">
        <v>17</v>
      </c>
      <c r="K1864" s="1" t="s">
        <v>49</v>
      </c>
      <c r="L1864" s="1" t="s">
        <v>55</v>
      </c>
      <c r="M1864" s="1" t="s">
        <v>54</v>
      </c>
      <c r="N1864" s="9">
        <v>1188</v>
      </c>
      <c r="O1864" s="1" t="s">
        <v>4</v>
      </c>
      <c r="P1864" s="8">
        <v>1188</v>
      </c>
      <c r="Q1864" s="8">
        <v>0</v>
      </c>
      <c r="R1864" s="1" t="s">
        <v>33</v>
      </c>
      <c r="S1864" s="7">
        <v>131.41999999999999</v>
      </c>
    </row>
    <row r="1865" spans="1:19" x14ac:dyDescent="0.2">
      <c r="A1865" s="1" t="s">
        <v>270</v>
      </c>
      <c r="B1865" s="1" t="s">
        <v>42</v>
      </c>
      <c r="C1865" s="10">
        <v>45373</v>
      </c>
      <c r="D1865" s="1" t="s">
        <v>135</v>
      </c>
      <c r="E1865" s="1" t="s">
        <v>134</v>
      </c>
      <c r="F1865" s="1" t="s">
        <v>269</v>
      </c>
      <c r="G1865" s="1" t="s">
        <v>39</v>
      </c>
      <c r="H1865" s="1" t="s">
        <v>38</v>
      </c>
      <c r="I1865" s="1" t="s">
        <v>0</v>
      </c>
      <c r="J1865" s="1" t="s">
        <v>17</v>
      </c>
      <c r="K1865" s="1" t="s">
        <v>49</v>
      </c>
      <c r="L1865" s="1" t="s">
        <v>57</v>
      </c>
      <c r="M1865" s="1" t="s">
        <v>56</v>
      </c>
      <c r="N1865" s="9">
        <v>3780</v>
      </c>
      <c r="O1865" s="1" t="s">
        <v>4</v>
      </c>
      <c r="P1865" s="8">
        <v>3780</v>
      </c>
      <c r="Q1865" s="8">
        <v>0</v>
      </c>
      <c r="R1865" s="1" t="s">
        <v>33</v>
      </c>
      <c r="S1865" s="7">
        <v>226.95</v>
      </c>
    </row>
    <row r="1866" spans="1:19" x14ac:dyDescent="0.2">
      <c r="A1866" s="1" t="s">
        <v>268</v>
      </c>
      <c r="B1866" s="1" t="s">
        <v>15</v>
      </c>
      <c r="C1866" s="10">
        <v>45373</v>
      </c>
      <c r="D1866" s="1" t="s">
        <v>267</v>
      </c>
      <c r="E1866" s="1" t="s">
        <v>266</v>
      </c>
      <c r="F1866" s="1" t="s">
        <v>214</v>
      </c>
      <c r="G1866" s="1" t="s">
        <v>39</v>
      </c>
      <c r="H1866" s="1" t="s">
        <v>38</v>
      </c>
      <c r="I1866" s="1" t="s">
        <v>50</v>
      </c>
      <c r="J1866" s="1" t="s">
        <v>17</v>
      </c>
      <c r="K1866" s="1" t="s">
        <v>49</v>
      </c>
      <c r="L1866" s="1" t="s">
        <v>133</v>
      </c>
      <c r="M1866" s="1" t="s">
        <v>132</v>
      </c>
      <c r="N1866" s="9">
        <v>7488</v>
      </c>
      <c r="O1866" s="1" t="s">
        <v>4</v>
      </c>
      <c r="P1866" s="8">
        <v>7488</v>
      </c>
      <c r="Q1866" s="8">
        <v>0</v>
      </c>
      <c r="R1866" s="1" t="s">
        <v>265</v>
      </c>
      <c r="S1866" s="7">
        <v>247.5</v>
      </c>
    </row>
    <row r="1867" spans="1:19" x14ac:dyDescent="0.2">
      <c r="A1867" s="1" t="s">
        <v>264</v>
      </c>
      <c r="B1867" s="1" t="s">
        <v>42</v>
      </c>
      <c r="C1867" s="10">
        <v>45373</v>
      </c>
      <c r="D1867" s="1" t="s">
        <v>263</v>
      </c>
      <c r="E1867" s="1" t="s">
        <v>262</v>
      </c>
      <c r="F1867" s="1" t="s">
        <v>232</v>
      </c>
      <c r="G1867" s="1" t="s">
        <v>39</v>
      </c>
      <c r="H1867" s="1" t="s">
        <v>38</v>
      </c>
      <c r="I1867" s="1" t="s">
        <v>0</v>
      </c>
      <c r="J1867" s="1" t="s">
        <v>17</v>
      </c>
      <c r="K1867" s="1" t="s">
        <v>49</v>
      </c>
      <c r="L1867" s="1" t="s">
        <v>261</v>
      </c>
      <c r="M1867" s="1" t="s">
        <v>260</v>
      </c>
      <c r="N1867" s="9">
        <v>3402</v>
      </c>
      <c r="O1867" s="1" t="s">
        <v>4</v>
      </c>
      <c r="P1867" s="8">
        <v>0</v>
      </c>
      <c r="Q1867" s="8">
        <v>3402</v>
      </c>
      <c r="R1867" s="1" t="s">
        <v>93</v>
      </c>
      <c r="S1867" s="7">
        <v>192.78</v>
      </c>
    </row>
    <row r="1868" spans="1:19" x14ac:dyDescent="0.2">
      <c r="A1868" s="1" t="s">
        <v>264</v>
      </c>
      <c r="B1868" s="1" t="s">
        <v>42</v>
      </c>
      <c r="C1868" s="10">
        <v>45373</v>
      </c>
      <c r="D1868" s="1" t="s">
        <v>263</v>
      </c>
      <c r="E1868" s="1" t="s">
        <v>262</v>
      </c>
      <c r="F1868" s="1" t="s">
        <v>232</v>
      </c>
      <c r="G1868" s="1" t="s">
        <v>39</v>
      </c>
      <c r="H1868" s="1" t="s">
        <v>38</v>
      </c>
      <c r="I1868" s="1" t="s">
        <v>0</v>
      </c>
      <c r="J1868" s="1" t="s">
        <v>17</v>
      </c>
      <c r="K1868" s="1" t="s">
        <v>49</v>
      </c>
      <c r="L1868" s="1" t="s">
        <v>57</v>
      </c>
      <c r="M1868" s="1" t="s">
        <v>56</v>
      </c>
      <c r="N1868" s="9">
        <v>2430</v>
      </c>
      <c r="O1868" s="1" t="s">
        <v>4</v>
      </c>
      <c r="P1868" s="8">
        <v>0</v>
      </c>
      <c r="Q1868" s="8">
        <v>2430</v>
      </c>
      <c r="R1868" s="1" t="s">
        <v>93</v>
      </c>
      <c r="S1868" s="7">
        <v>174.77</v>
      </c>
    </row>
    <row r="1869" spans="1:19" x14ac:dyDescent="0.2">
      <c r="A1869" s="1" t="s">
        <v>259</v>
      </c>
      <c r="B1869" s="1" t="s">
        <v>42</v>
      </c>
      <c r="C1869" s="10">
        <v>45373</v>
      </c>
      <c r="D1869" s="1" t="s">
        <v>258</v>
      </c>
      <c r="E1869" s="1" t="s">
        <v>257</v>
      </c>
      <c r="F1869" s="1" t="s">
        <v>232</v>
      </c>
      <c r="G1869" s="1" t="s">
        <v>39</v>
      </c>
      <c r="H1869" s="1" t="s">
        <v>38</v>
      </c>
      <c r="I1869" s="1" t="s">
        <v>0</v>
      </c>
      <c r="J1869" s="1" t="s">
        <v>17</v>
      </c>
      <c r="K1869" s="1" t="s">
        <v>49</v>
      </c>
      <c r="L1869" s="1" t="s">
        <v>48</v>
      </c>
      <c r="M1869" s="1" t="s">
        <v>47</v>
      </c>
      <c r="N1869" s="9">
        <v>6336</v>
      </c>
      <c r="O1869" s="1" t="s">
        <v>4</v>
      </c>
      <c r="P1869" s="8">
        <v>0</v>
      </c>
      <c r="Q1869" s="8">
        <v>6336</v>
      </c>
      <c r="R1869" s="1" t="s">
        <v>93</v>
      </c>
      <c r="S1869" s="7">
        <v>281.49</v>
      </c>
    </row>
    <row r="1870" spans="1:19" x14ac:dyDescent="0.2">
      <c r="A1870" s="1" t="s">
        <v>256</v>
      </c>
      <c r="B1870" s="1" t="s">
        <v>42</v>
      </c>
      <c r="C1870" s="10">
        <v>45373</v>
      </c>
      <c r="D1870" s="1" t="s">
        <v>255</v>
      </c>
      <c r="E1870" s="1" t="s">
        <v>254</v>
      </c>
      <c r="F1870" s="1" t="s">
        <v>232</v>
      </c>
      <c r="G1870" s="1" t="s">
        <v>39</v>
      </c>
      <c r="H1870" s="1" t="s">
        <v>38</v>
      </c>
      <c r="I1870" s="1" t="s">
        <v>0</v>
      </c>
      <c r="J1870" s="1" t="s">
        <v>17</v>
      </c>
      <c r="K1870" s="1" t="s">
        <v>49</v>
      </c>
      <c r="L1870" s="1" t="s">
        <v>57</v>
      </c>
      <c r="M1870" s="1" t="s">
        <v>56</v>
      </c>
      <c r="N1870" s="9">
        <v>4860</v>
      </c>
      <c r="O1870" s="1" t="s">
        <v>4</v>
      </c>
      <c r="P1870" s="8">
        <v>0</v>
      </c>
      <c r="Q1870" s="8">
        <v>4860</v>
      </c>
      <c r="R1870" s="1" t="s">
        <v>93</v>
      </c>
      <c r="S1870" s="7">
        <v>183.53</v>
      </c>
    </row>
    <row r="1871" spans="1:19" x14ac:dyDescent="0.2">
      <c r="A1871" s="1" t="s">
        <v>253</v>
      </c>
      <c r="B1871" s="1" t="s">
        <v>15</v>
      </c>
      <c r="C1871" s="10">
        <v>45373</v>
      </c>
      <c r="D1871" s="1" t="s">
        <v>252</v>
      </c>
      <c r="E1871" s="1" t="s">
        <v>251</v>
      </c>
      <c r="F1871" s="1" t="s">
        <v>228</v>
      </c>
      <c r="G1871" s="1" t="s">
        <v>12</v>
      </c>
      <c r="H1871" s="1" t="s">
        <v>11</v>
      </c>
      <c r="I1871" s="1" t="s">
        <v>50</v>
      </c>
      <c r="J1871" s="1" t="s">
        <v>17</v>
      </c>
      <c r="K1871" s="1" t="s">
        <v>16</v>
      </c>
      <c r="L1871" s="1" t="s">
        <v>141</v>
      </c>
      <c r="M1871" s="1" t="s">
        <v>140</v>
      </c>
      <c r="N1871" s="8">
        <v>48.6</v>
      </c>
      <c r="O1871" s="1" t="s">
        <v>2</v>
      </c>
      <c r="P1871" s="8">
        <v>0</v>
      </c>
      <c r="Q1871" s="8">
        <v>48.6</v>
      </c>
      <c r="R1871" s="1" t="s">
        <v>43</v>
      </c>
      <c r="S1871" s="7">
        <v>23693.33</v>
      </c>
    </row>
    <row r="1872" spans="1:19" x14ac:dyDescent="0.2">
      <c r="A1872" s="1" t="s">
        <v>250</v>
      </c>
      <c r="B1872" s="1" t="s">
        <v>42</v>
      </c>
      <c r="C1872" s="10">
        <v>45373</v>
      </c>
      <c r="D1872" s="1" t="s">
        <v>95</v>
      </c>
      <c r="E1872" s="1" t="s">
        <v>94</v>
      </c>
      <c r="F1872" s="1" t="s">
        <v>232</v>
      </c>
      <c r="G1872" s="1" t="s">
        <v>39</v>
      </c>
      <c r="H1872" s="1" t="s">
        <v>38</v>
      </c>
      <c r="I1872" s="1" t="s">
        <v>0</v>
      </c>
      <c r="J1872" s="1" t="s">
        <v>17</v>
      </c>
      <c r="K1872" s="1" t="s">
        <v>49</v>
      </c>
      <c r="L1872" s="1" t="s">
        <v>57</v>
      </c>
      <c r="M1872" s="1" t="s">
        <v>56</v>
      </c>
      <c r="N1872" s="9">
        <v>4500</v>
      </c>
      <c r="O1872" s="1" t="s">
        <v>4</v>
      </c>
      <c r="P1872" s="8">
        <v>0</v>
      </c>
      <c r="Q1872" s="8">
        <v>4500</v>
      </c>
      <c r="R1872" s="1" t="s">
        <v>93</v>
      </c>
      <c r="S1872" s="7">
        <v>228.46</v>
      </c>
    </row>
    <row r="1873" spans="1:19" x14ac:dyDescent="0.2">
      <c r="A1873" s="1" t="s">
        <v>249</v>
      </c>
      <c r="B1873" s="1" t="s">
        <v>42</v>
      </c>
      <c r="C1873" s="10">
        <v>45373</v>
      </c>
      <c r="D1873" s="1" t="s">
        <v>95</v>
      </c>
      <c r="E1873" s="1" t="s">
        <v>94</v>
      </c>
      <c r="F1873" s="1" t="s">
        <v>232</v>
      </c>
      <c r="G1873" s="1" t="s">
        <v>39</v>
      </c>
      <c r="H1873" s="1" t="s">
        <v>38</v>
      </c>
      <c r="I1873" s="1" t="s">
        <v>0</v>
      </c>
      <c r="J1873" s="1" t="s">
        <v>17</v>
      </c>
      <c r="K1873" s="1" t="s">
        <v>49</v>
      </c>
      <c r="L1873" s="1" t="s">
        <v>48</v>
      </c>
      <c r="M1873" s="1" t="s">
        <v>47</v>
      </c>
      <c r="N1873" s="9">
        <v>3600</v>
      </c>
      <c r="O1873" s="1" t="s">
        <v>4</v>
      </c>
      <c r="P1873" s="8">
        <v>0</v>
      </c>
      <c r="Q1873" s="8">
        <v>3600</v>
      </c>
      <c r="R1873" s="1" t="s">
        <v>93</v>
      </c>
      <c r="S1873" s="7">
        <v>168.67</v>
      </c>
    </row>
    <row r="1874" spans="1:19" x14ac:dyDescent="0.2">
      <c r="A1874" s="1" t="s">
        <v>249</v>
      </c>
      <c r="B1874" s="1" t="s">
        <v>42</v>
      </c>
      <c r="C1874" s="10">
        <v>45373</v>
      </c>
      <c r="D1874" s="1" t="s">
        <v>95</v>
      </c>
      <c r="E1874" s="1" t="s">
        <v>94</v>
      </c>
      <c r="F1874" s="1" t="s">
        <v>232</v>
      </c>
      <c r="G1874" s="1" t="s">
        <v>39</v>
      </c>
      <c r="H1874" s="1" t="s">
        <v>38</v>
      </c>
      <c r="I1874" s="1" t="s">
        <v>0</v>
      </c>
      <c r="J1874" s="1" t="s">
        <v>17</v>
      </c>
      <c r="K1874" s="1" t="s">
        <v>49</v>
      </c>
      <c r="L1874" s="1" t="s">
        <v>57</v>
      </c>
      <c r="M1874" s="1" t="s">
        <v>56</v>
      </c>
      <c r="N1874" s="9">
        <v>2250</v>
      </c>
      <c r="O1874" s="1" t="s">
        <v>4</v>
      </c>
      <c r="P1874" s="8">
        <v>0</v>
      </c>
      <c r="Q1874" s="8">
        <v>2250</v>
      </c>
      <c r="R1874" s="1" t="s">
        <v>93</v>
      </c>
      <c r="S1874" s="7">
        <v>228.46</v>
      </c>
    </row>
    <row r="1875" spans="1:19" x14ac:dyDescent="0.2">
      <c r="A1875" s="1" t="s">
        <v>248</v>
      </c>
      <c r="B1875" s="1" t="s">
        <v>15</v>
      </c>
      <c r="C1875" s="10">
        <v>45373</v>
      </c>
      <c r="D1875" s="1" t="s">
        <v>92</v>
      </c>
      <c r="E1875" s="1" t="s">
        <v>91</v>
      </c>
      <c r="F1875" s="1" t="s">
        <v>214</v>
      </c>
      <c r="G1875" s="1" t="s">
        <v>39</v>
      </c>
      <c r="H1875" s="1" t="s">
        <v>38</v>
      </c>
      <c r="I1875" s="1" t="s">
        <v>50</v>
      </c>
      <c r="J1875" s="1" t="s">
        <v>17</v>
      </c>
      <c r="K1875" s="1" t="s">
        <v>49</v>
      </c>
      <c r="L1875" s="1" t="s">
        <v>133</v>
      </c>
      <c r="M1875" s="1" t="s">
        <v>132</v>
      </c>
      <c r="N1875" s="9">
        <v>5760</v>
      </c>
      <c r="O1875" s="1" t="s">
        <v>4</v>
      </c>
      <c r="P1875" s="8">
        <v>5760</v>
      </c>
      <c r="Q1875" s="8">
        <v>0</v>
      </c>
      <c r="R1875" s="1" t="s">
        <v>46</v>
      </c>
      <c r="S1875" s="7">
        <v>196.85</v>
      </c>
    </row>
    <row r="1876" spans="1:19" x14ac:dyDescent="0.2">
      <c r="A1876" s="1" t="s">
        <v>248</v>
      </c>
      <c r="B1876" s="1" t="s">
        <v>15</v>
      </c>
      <c r="C1876" s="10">
        <v>45373</v>
      </c>
      <c r="D1876" s="1" t="s">
        <v>92</v>
      </c>
      <c r="E1876" s="1" t="s">
        <v>91</v>
      </c>
      <c r="F1876" s="1" t="s">
        <v>214</v>
      </c>
      <c r="G1876" s="1" t="s">
        <v>39</v>
      </c>
      <c r="H1876" s="1" t="s">
        <v>38</v>
      </c>
      <c r="I1876" s="1" t="s">
        <v>50</v>
      </c>
      <c r="J1876" s="1" t="s">
        <v>17</v>
      </c>
      <c r="K1876" s="1" t="s">
        <v>49</v>
      </c>
      <c r="L1876" s="1" t="s">
        <v>57</v>
      </c>
      <c r="M1876" s="1" t="s">
        <v>56</v>
      </c>
      <c r="N1876" s="9">
        <v>1800</v>
      </c>
      <c r="O1876" s="1" t="s">
        <v>4</v>
      </c>
      <c r="P1876" s="8">
        <v>1800</v>
      </c>
      <c r="Q1876" s="8">
        <v>0</v>
      </c>
      <c r="R1876" s="1" t="s">
        <v>46</v>
      </c>
      <c r="S1876" s="7">
        <v>301.26</v>
      </c>
    </row>
    <row r="1877" spans="1:19" x14ac:dyDescent="0.2">
      <c r="A1877" s="1" t="s">
        <v>247</v>
      </c>
      <c r="B1877" s="1" t="s">
        <v>15</v>
      </c>
      <c r="C1877" s="10">
        <v>45373</v>
      </c>
      <c r="D1877" s="1" t="s">
        <v>92</v>
      </c>
      <c r="E1877" s="1" t="s">
        <v>91</v>
      </c>
      <c r="F1877" s="1" t="s">
        <v>214</v>
      </c>
      <c r="G1877" s="1" t="s">
        <v>39</v>
      </c>
      <c r="H1877" s="1" t="s">
        <v>38</v>
      </c>
      <c r="I1877" s="1" t="s">
        <v>50</v>
      </c>
      <c r="J1877" s="1" t="s">
        <v>17</v>
      </c>
      <c r="K1877" s="1" t="s">
        <v>49</v>
      </c>
      <c r="L1877" s="1" t="s">
        <v>57</v>
      </c>
      <c r="M1877" s="1" t="s">
        <v>56</v>
      </c>
      <c r="N1877" s="9">
        <v>3330</v>
      </c>
      <c r="O1877" s="1" t="s">
        <v>4</v>
      </c>
      <c r="P1877" s="8">
        <v>3330</v>
      </c>
      <c r="Q1877" s="8">
        <v>0</v>
      </c>
      <c r="R1877" s="1" t="s">
        <v>46</v>
      </c>
      <c r="S1877" s="7">
        <v>301.26</v>
      </c>
    </row>
    <row r="1878" spans="1:19" x14ac:dyDescent="0.2">
      <c r="A1878" s="1" t="s">
        <v>247</v>
      </c>
      <c r="B1878" s="1" t="s">
        <v>15</v>
      </c>
      <c r="C1878" s="10">
        <v>45373</v>
      </c>
      <c r="D1878" s="1" t="s">
        <v>92</v>
      </c>
      <c r="E1878" s="1" t="s">
        <v>91</v>
      </c>
      <c r="F1878" s="1" t="s">
        <v>214</v>
      </c>
      <c r="G1878" s="1" t="s">
        <v>39</v>
      </c>
      <c r="H1878" s="1" t="s">
        <v>38</v>
      </c>
      <c r="I1878" s="1" t="s">
        <v>50</v>
      </c>
      <c r="J1878" s="1" t="s">
        <v>17</v>
      </c>
      <c r="K1878" s="1" t="s">
        <v>49</v>
      </c>
      <c r="L1878" s="1" t="s">
        <v>133</v>
      </c>
      <c r="M1878" s="1" t="s">
        <v>132</v>
      </c>
      <c r="N1878" s="9">
        <v>4464</v>
      </c>
      <c r="O1878" s="1" t="s">
        <v>4</v>
      </c>
      <c r="P1878" s="8">
        <v>4464</v>
      </c>
      <c r="Q1878" s="8">
        <v>0</v>
      </c>
      <c r="R1878" s="1" t="s">
        <v>46</v>
      </c>
      <c r="S1878" s="7">
        <v>196.85</v>
      </c>
    </row>
    <row r="1879" spans="1:19" x14ac:dyDescent="0.2">
      <c r="A1879" s="1" t="s">
        <v>247</v>
      </c>
      <c r="B1879" s="1" t="s">
        <v>15</v>
      </c>
      <c r="C1879" s="10">
        <v>45373</v>
      </c>
      <c r="D1879" s="1" t="s">
        <v>92</v>
      </c>
      <c r="E1879" s="1" t="s">
        <v>91</v>
      </c>
      <c r="F1879" s="1" t="s">
        <v>214</v>
      </c>
      <c r="G1879" s="1" t="s">
        <v>39</v>
      </c>
      <c r="H1879" s="1" t="s">
        <v>38</v>
      </c>
      <c r="I1879" s="1" t="s">
        <v>50</v>
      </c>
      <c r="J1879" s="1" t="s">
        <v>17</v>
      </c>
      <c r="K1879" s="1" t="s">
        <v>49</v>
      </c>
      <c r="L1879" s="1" t="s">
        <v>55</v>
      </c>
      <c r="M1879" s="1" t="s">
        <v>54</v>
      </c>
      <c r="N1879" s="9">
        <v>792</v>
      </c>
      <c r="O1879" s="1" t="s">
        <v>4</v>
      </c>
      <c r="P1879" s="8">
        <v>792</v>
      </c>
      <c r="Q1879" s="8">
        <v>0</v>
      </c>
      <c r="R1879" s="1" t="s">
        <v>46</v>
      </c>
      <c r="S1879" s="7">
        <v>174.44</v>
      </c>
    </row>
    <row r="1880" spans="1:19" x14ac:dyDescent="0.2">
      <c r="A1880" s="1" t="s">
        <v>246</v>
      </c>
      <c r="B1880" s="1" t="s">
        <v>15</v>
      </c>
      <c r="C1880" s="10">
        <v>45373</v>
      </c>
      <c r="D1880" s="1" t="s">
        <v>92</v>
      </c>
      <c r="E1880" s="1" t="s">
        <v>91</v>
      </c>
      <c r="F1880" s="1" t="s">
        <v>214</v>
      </c>
      <c r="G1880" s="1" t="s">
        <v>39</v>
      </c>
      <c r="H1880" s="1" t="s">
        <v>38</v>
      </c>
      <c r="I1880" s="1" t="s">
        <v>50</v>
      </c>
      <c r="J1880" s="1" t="s">
        <v>17</v>
      </c>
      <c r="K1880" s="1" t="s">
        <v>49</v>
      </c>
      <c r="L1880" s="1" t="s">
        <v>55</v>
      </c>
      <c r="M1880" s="1" t="s">
        <v>54</v>
      </c>
      <c r="N1880" s="9">
        <v>990</v>
      </c>
      <c r="O1880" s="1" t="s">
        <v>4</v>
      </c>
      <c r="P1880" s="8">
        <v>990</v>
      </c>
      <c r="Q1880" s="8">
        <v>0</v>
      </c>
      <c r="R1880" s="1" t="s">
        <v>46</v>
      </c>
      <c r="S1880" s="7">
        <v>174.44</v>
      </c>
    </row>
    <row r="1881" spans="1:19" x14ac:dyDescent="0.2">
      <c r="A1881" s="1" t="s">
        <v>246</v>
      </c>
      <c r="B1881" s="1" t="s">
        <v>15</v>
      </c>
      <c r="C1881" s="10">
        <v>45373</v>
      </c>
      <c r="D1881" s="1" t="s">
        <v>92</v>
      </c>
      <c r="E1881" s="1" t="s">
        <v>91</v>
      </c>
      <c r="F1881" s="1" t="s">
        <v>214</v>
      </c>
      <c r="G1881" s="1" t="s">
        <v>39</v>
      </c>
      <c r="H1881" s="1" t="s">
        <v>38</v>
      </c>
      <c r="I1881" s="1" t="s">
        <v>50</v>
      </c>
      <c r="J1881" s="1" t="s">
        <v>17</v>
      </c>
      <c r="K1881" s="1" t="s">
        <v>49</v>
      </c>
      <c r="L1881" s="1" t="s">
        <v>133</v>
      </c>
      <c r="M1881" s="1" t="s">
        <v>132</v>
      </c>
      <c r="N1881" s="9">
        <v>4032</v>
      </c>
      <c r="O1881" s="1" t="s">
        <v>4</v>
      </c>
      <c r="P1881" s="8">
        <v>4032</v>
      </c>
      <c r="Q1881" s="8">
        <v>0</v>
      </c>
      <c r="R1881" s="1" t="s">
        <v>46</v>
      </c>
      <c r="S1881" s="7">
        <v>196.85</v>
      </c>
    </row>
    <row r="1882" spans="1:19" x14ac:dyDescent="0.2">
      <c r="A1882" s="1" t="s">
        <v>246</v>
      </c>
      <c r="B1882" s="1" t="s">
        <v>15</v>
      </c>
      <c r="C1882" s="10">
        <v>45373</v>
      </c>
      <c r="D1882" s="1" t="s">
        <v>92</v>
      </c>
      <c r="E1882" s="1" t="s">
        <v>91</v>
      </c>
      <c r="F1882" s="1" t="s">
        <v>214</v>
      </c>
      <c r="G1882" s="1" t="s">
        <v>39</v>
      </c>
      <c r="H1882" s="1" t="s">
        <v>38</v>
      </c>
      <c r="I1882" s="1" t="s">
        <v>50</v>
      </c>
      <c r="J1882" s="1" t="s">
        <v>17</v>
      </c>
      <c r="K1882" s="1" t="s">
        <v>49</v>
      </c>
      <c r="L1882" s="1" t="s">
        <v>48</v>
      </c>
      <c r="M1882" s="1" t="s">
        <v>47</v>
      </c>
      <c r="N1882" s="9">
        <v>1584</v>
      </c>
      <c r="O1882" s="1" t="s">
        <v>4</v>
      </c>
      <c r="P1882" s="8">
        <v>1584</v>
      </c>
      <c r="Q1882" s="8">
        <v>0</v>
      </c>
      <c r="R1882" s="1" t="s">
        <v>46</v>
      </c>
      <c r="S1882" s="7">
        <v>222.43</v>
      </c>
    </row>
    <row r="1883" spans="1:19" x14ac:dyDescent="0.2">
      <c r="A1883" s="1" t="s">
        <v>245</v>
      </c>
      <c r="B1883" s="1" t="s">
        <v>15</v>
      </c>
      <c r="C1883" s="10">
        <v>45373</v>
      </c>
      <c r="D1883" s="1" t="s">
        <v>53</v>
      </c>
      <c r="E1883" s="1" t="s">
        <v>52</v>
      </c>
      <c r="F1883" s="1" t="s">
        <v>214</v>
      </c>
      <c r="G1883" s="1" t="s">
        <v>39</v>
      </c>
      <c r="H1883" s="1" t="s">
        <v>38</v>
      </c>
      <c r="I1883" s="1" t="s">
        <v>50</v>
      </c>
      <c r="J1883" s="1" t="s">
        <v>17</v>
      </c>
      <c r="K1883" s="1" t="s">
        <v>49</v>
      </c>
      <c r="L1883" s="1" t="s">
        <v>57</v>
      </c>
      <c r="M1883" s="1" t="s">
        <v>56</v>
      </c>
      <c r="N1883" s="9">
        <v>4140</v>
      </c>
      <c r="O1883" s="1" t="s">
        <v>4</v>
      </c>
      <c r="P1883" s="8">
        <v>4140</v>
      </c>
      <c r="Q1883" s="8">
        <v>0</v>
      </c>
      <c r="R1883" s="1" t="s">
        <v>46</v>
      </c>
      <c r="S1883" s="7">
        <v>425.06</v>
      </c>
    </row>
    <row r="1884" spans="1:19" x14ac:dyDescent="0.2">
      <c r="A1884" s="1" t="s">
        <v>244</v>
      </c>
      <c r="B1884" s="1" t="s">
        <v>15</v>
      </c>
      <c r="C1884" s="10">
        <v>45373</v>
      </c>
      <c r="D1884" s="1" t="s">
        <v>243</v>
      </c>
      <c r="E1884" s="1" t="s">
        <v>242</v>
      </c>
      <c r="F1884" s="1" t="s">
        <v>214</v>
      </c>
      <c r="G1884" s="1" t="s">
        <v>39</v>
      </c>
      <c r="H1884" s="1" t="s">
        <v>38</v>
      </c>
      <c r="I1884" s="1" t="s">
        <v>50</v>
      </c>
      <c r="J1884" s="1" t="s">
        <v>17</v>
      </c>
      <c r="K1884" s="1" t="s">
        <v>49</v>
      </c>
      <c r="L1884" s="1" t="s">
        <v>57</v>
      </c>
      <c r="M1884" s="1" t="s">
        <v>56</v>
      </c>
      <c r="N1884" s="9">
        <v>2700</v>
      </c>
      <c r="O1884" s="1" t="s">
        <v>4</v>
      </c>
      <c r="P1884" s="8">
        <v>2700</v>
      </c>
      <c r="Q1884" s="8">
        <v>0</v>
      </c>
      <c r="R1884" s="1" t="s">
        <v>46</v>
      </c>
      <c r="S1884" s="7">
        <v>425.06</v>
      </c>
    </row>
    <row r="1885" spans="1:19" x14ac:dyDescent="0.2">
      <c r="A1885" s="1" t="s">
        <v>244</v>
      </c>
      <c r="B1885" s="1" t="s">
        <v>15</v>
      </c>
      <c r="C1885" s="10">
        <v>45373</v>
      </c>
      <c r="D1885" s="1" t="s">
        <v>243</v>
      </c>
      <c r="E1885" s="1" t="s">
        <v>242</v>
      </c>
      <c r="F1885" s="1" t="s">
        <v>214</v>
      </c>
      <c r="G1885" s="1" t="s">
        <v>39</v>
      </c>
      <c r="H1885" s="1" t="s">
        <v>38</v>
      </c>
      <c r="I1885" s="1" t="s">
        <v>50</v>
      </c>
      <c r="J1885" s="1" t="s">
        <v>17</v>
      </c>
      <c r="K1885" s="1" t="s">
        <v>49</v>
      </c>
      <c r="L1885" s="1" t="s">
        <v>133</v>
      </c>
      <c r="M1885" s="1" t="s">
        <v>132</v>
      </c>
      <c r="N1885" s="9">
        <v>3168</v>
      </c>
      <c r="O1885" s="1" t="s">
        <v>4</v>
      </c>
      <c r="P1885" s="8">
        <v>3168</v>
      </c>
      <c r="Q1885" s="8">
        <v>0</v>
      </c>
      <c r="R1885" s="1" t="s">
        <v>46</v>
      </c>
      <c r="S1885" s="7">
        <v>277.75</v>
      </c>
    </row>
    <row r="1886" spans="1:19" x14ac:dyDescent="0.2">
      <c r="A1886" s="1" t="s">
        <v>241</v>
      </c>
      <c r="B1886" s="1" t="s">
        <v>15</v>
      </c>
      <c r="C1886" s="10">
        <v>45373</v>
      </c>
      <c r="D1886" s="1" t="s">
        <v>92</v>
      </c>
      <c r="E1886" s="1" t="s">
        <v>91</v>
      </c>
      <c r="F1886" s="1" t="s">
        <v>232</v>
      </c>
      <c r="G1886" s="1" t="s">
        <v>39</v>
      </c>
      <c r="H1886" s="1" t="s">
        <v>38</v>
      </c>
      <c r="I1886" s="1" t="s">
        <v>50</v>
      </c>
      <c r="J1886" s="1" t="s">
        <v>17</v>
      </c>
      <c r="K1886" s="1" t="s">
        <v>49</v>
      </c>
      <c r="L1886" s="1" t="s">
        <v>57</v>
      </c>
      <c r="M1886" s="1" t="s">
        <v>56</v>
      </c>
      <c r="N1886" s="9">
        <v>5400</v>
      </c>
      <c r="O1886" s="1" t="s">
        <v>4</v>
      </c>
      <c r="P1886" s="8">
        <v>5400</v>
      </c>
      <c r="Q1886" s="8">
        <v>0</v>
      </c>
      <c r="R1886" s="1" t="s">
        <v>46</v>
      </c>
      <c r="S1886" s="7">
        <v>301.26</v>
      </c>
    </row>
    <row r="1887" spans="1:19" x14ac:dyDescent="0.2">
      <c r="A1887" s="1" t="s">
        <v>240</v>
      </c>
      <c r="B1887" s="1" t="s">
        <v>15</v>
      </c>
      <c r="C1887" s="10">
        <v>45373</v>
      </c>
      <c r="D1887" s="1" t="s">
        <v>92</v>
      </c>
      <c r="E1887" s="1" t="s">
        <v>91</v>
      </c>
      <c r="F1887" s="1" t="s">
        <v>232</v>
      </c>
      <c r="G1887" s="1" t="s">
        <v>39</v>
      </c>
      <c r="H1887" s="1" t="s">
        <v>38</v>
      </c>
      <c r="I1887" s="1" t="s">
        <v>50</v>
      </c>
      <c r="J1887" s="1" t="s">
        <v>17</v>
      </c>
      <c r="K1887" s="1" t="s">
        <v>49</v>
      </c>
      <c r="L1887" s="1" t="s">
        <v>48</v>
      </c>
      <c r="M1887" s="1" t="s">
        <v>47</v>
      </c>
      <c r="N1887" s="9">
        <v>5472</v>
      </c>
      <c r="O1887" s="1" t="s">
        <v>4</v>
      </c>
      <c r="P1887" s="8">
        <v>0</v>
      </c>
      <c r="Q1887" s="8">
        <v>5472</v>
      </c>
      <c r="R1887" s="1" t="s">
        <v>46</v>
      </c>
      <c r="S1887" s="7">
        <v>222.43</v>
      </c>
    </row>
    <row r="1888" spans="1:19" x14ac:dyDescent="0.2">
      <c r="A1888" s="1" t="s">
        <v>240</v>
      </c>
      <c r="B1888" s="1" t="s">
        <v>15</v>
      </c>
      <c r="C1888" s="10">
        <v>45373</v>
      </c>
      <c r="D1888" s="1" t="s">
        <v>92</v>
      </c>
      <c r="E1888" s="1" t="s">
        <v>91</v>
      </c>
      <c r="F1888" s="1" t="s">
        <v>232</v>
      </c>
      <c r="G1888" s="1" t="s">
        <v>39</v>
      </c>
      <c r="H1888" s="1" t="s">
        <v>38</v>
      </c>
      <c r="I1888" s="1" t="s">
        <v>50</v>
      </c>
      <c r="J1888" s="1" t="s">
        <v>17</v>
      </c>
      <c r="K1888" s="1" t="s">
        <v>49</v>
      </c>
      <c r="L1888" s="1" t="s">
        <v>55</v>
      </c>
      <c r="M1888" s="1" t="s">
        <v>54</v>
      </c>
      <c r="N1888" s="9">
        <v>1980</v>
      </c>
      <c r="O1888" s="1" t="s">
        <v>4</v>
      </c>
      <c r="P1888" s="8">
        <v>0</v>
      </c>
      <c r="Q1888" s="8">
        <v>1980</v>
      </c>
      <c r="R1888" s="1" t="s">
        <v>46</v>
      </c>
      <c r="S1888" s="7">
        <v>174.44</v>
      </c>
    </row>
    <row r="1889" spans="1:19" x14ac:dyDescent="0.2">
      <c r="A1889" s="1" t="s">
        <v>239</v>
      </c>
      <c r="B1889" s="1" t="s">
        <v>15</v>
      </c>
      <c r="C1889" s="10">
        <v>45373</v>
      </c>
      <c r="D1889" s="1" t="s">
        <v>92</v>
      </c>
      <c r="E1889" s="1" t="s">
        <v>91</v>
      </c>
      <c r="F1889" s="1" t="s">
        <v>232</v>
      </c>
      <c r="G1889" s="1" t="s">
        <v>39</v>
      </c>
      <c r="H1889" s="1" t="s">
        <v>38</v>
      </c>
      <c r="I1889" s="1" t="s">
        <v>50</v>
      </c>
      <c r="J1889" s="1" t="s">
        <v>17</v>
      </c>
      <c r="K1889" s="1" t="s">
        <v>49</v>
      </c>
      <c r="L1889" s="1" t="s">
        <v>48</v>
      </c>
      <c r="M1889" s="1" t="s">
        <v>47</v>
      </c>
      <c r="N1889" s="9">
        <v>9792</v>
      </c>
      <c r="O1889" s="1" t="s">
        <v>4</v>
      </c>
      <c r="P1889" s="8">
        <v>9792</v>
      </c>
      <c r="Q1889" s="8">
        <v>0</v>
      </c>
      <c r="R1889" s="1" t="s">
        <v>46</v>
      </c>
      <c r="S1889" s="7">
        <v>222.43</v>
      </c>
    </row>
    <row r="1890" spans="1:19" x14ac:dyDescent="0.2">
      <c r="A1890" s="1" t="s">
        <v>238</v>
      </c>
      <c r="B1890" s="1" t="s">
        <v>15</v>
      </c>
      <c r="C1890" s="10">
        <v>45373</v>
      </c>
      <c r="D1890" s="1" t="s">
        <v>237</v>
      </c>
      <c r="E1890" s="1" t="s">
        <v>236</v>
      </c>
      <c r="F1890" s="1" t="s">
        <v>232</v>
      </c>
      <c r="G1890" s="1" t="s">
        <v>12</v>
      </c>
      <c r="H1890" s="1" t="s">
        <v>11</v>
      </c>
      <c r="I1890" s="1" t="s">
        <v>50</v>
      </c>
      <c r="J1890" s="1" t="s">
        <v>17</v>
      </c>
      <c r="K1890" s="1" t="s">
        <v>49</v>
      </c>
      <c r="L1890" s="1" t="s">
        <v>48</v>
      </c>
      <c r="M1890" s="1" t="s">
        <v>47</v>
      </c>
      <c r="N1890" s="9">
        <v>2016</v>
      </c>
      <c r="O1890" s="1" t="s">
        <v>4</v>
      </c>
      <c r="P1890" s="8">
        <v>2016</v>
      </c>
      <c r="Q1890" s="8">
        <v>0</v>
      </c>
      <c r="R1890" s="1" t="s">
        <v>46</v>
      </c>
      <c r="S1890" s="7">
        <v>322.98</v>
      </c>
    </row>
    <row r="1891" spans="1:19" x14ac:dyDescent="0.2">
      <c r="A1891" s="1" t="s">
        <v>238</v>
      </c>
      <c r="B1891" s="1" t="s">
        <v>15</v>
      </c>
      <c r="C1891" s="10">
        <v>45373</v>
      </c>
      <c r="D1891" s="1" t="s">
        <v>237</v>
      </c>
      <c r="E1891" s="1" t="s">
        <v>236</v>
      </c>
      <c r="F1891" s="1" t="s">
        <v>232</v>
      </c>
      <c r="G1891" s="1" t="s">
        <v>12</v>
      </c>
      <c r="H1891" s="1" t="s">
        <v>11</v>
      </c>
      <c r="I1891" s="1" t="s">
        <v>50</v>
      </c>
      <c r="J1891" s="1" t="s">
        <v>17</v>
      </c>
      <c r="K1891" s="1" t="s">
        <v>49</v>
      </c>
      <c r="L1891" s="1" t="s">
        <v>57</v>
      </c>
      <c r="M1891" s="1" t="s">
        <v>56</v>
      </c>
      <c r="N1891" s="9">
        <v>2880</v>
      </c>
      <c r="O1891" s="1" t="s">
        <v>4</v>
      </c>
      <c r="P1891" s="8">
        <v>2700</v>
      </c>
      <c r="Q1891" s="8">
        <v>180</v>
      </c>
      <c r="R1891" s="1" t="s">
        <v>46</v>
      </c>
      <c r="S1891" s="7">
        <v>437.44</v>
      </c>
    </row>
    <row r="1892" spans="1:19" x14ac:dyDescent="0.2">
      <c r="A1892" s="1" t="s">
        <v>235</v>
      </c>
      <c r="B1892" s="1" t="s">
        <v>42</v>
      </c>
      <c r="C1892" s="10">
        <v>45373</v>
      </c>
      <c r="D1892" s="1" t="s">
        <v>234</v>
      </c>
      <c r="E1892" s="1" t="s">
        <v>233</v>
      </c>
      <c r="F1892" s="1" t="s">
        <v>232</v>
      </c>
      <c r="G1892" s="1" t="s">
        <v>39</v>
      </c>
      <c r="H1892" s="1" t="s">
        <v>38</v>
      </c>
      <c r="I1892" s="1" t="s">
        <v>0</v>
      </c>
      <c r="J1892" s="1" t="s">
        <v>17</v>
      </c>
      <c r="K1892" s="1" t="s">
        <v>49</v>
      </c>
      <c r="L1892" s="1" t="s">
        <v>57</v>
      </c>
      <c r="M1892" s="1" t="s">
        <v>56</v>
      </c>
      <c r="N1892" s="9">
        <v>3960</v>
      </c>
      <c r="O1892" s="1" t="s">
        <v>4</v>
      </c>
      <c r="P1892" s="8">
        <v>0</v>
      </c>
      <c r="Q1892" s="8">
        <v>3960</v>
      </c>
      <c r="R1892" s="1" t="s">
        <v>46</v>
      </c>
      <c r="S1892" s="7">
        <v>164.87</v>
      </c>
    </row>
    <row r="1893" spans="1:19" x14ac:dyDescent="0.2">
      <c r="A1893" s="1" t="s">
        <v>231</v>
      </c>
      <c r="B1893" s="1" t="s">
        <v>15</v>
      </c>
      <c r="C1893" s="10">
        <v>45373</v>
      </c>
      <c r="D1893" s="1" t="s">
        <v>230</v>
      </c>
      <c r="E1893" s="1" t="s">
        <v>229</v>
      </c>
      <c r="F1893" s="1" t="s">
        <v>228</v>
      </c>
      <c r="G1893" s="1" t="s">
        <v>39</v>
      </c>
      <c r="H1893" s="1" t="s">
        <v>38</v>
      </c>
      <c r="I1893" s="1" t="s">
        <v>10</v>
      </c>
      <c r="J1893" s="1" t="s">
        <v>17</v>
      </c>
      <c r="K1893" s="1" t="s">
        <v>49</v>
      </c>
      <c r="L1893" s="1" t="s">
        <v>227</v>
      </c>
      <c r="M1893" s="1" t="s">
        <v>226</v>
      </c>
      <c r="N1893" s="9">
        <v>7000</v>
      </c>
      <c r="O1893" s="1" t="s">
        <v>3</v>
      </c>
      <c r="P1893" s="8">
        <v>0</v>
      </c>
      <c r="Q1893" s="8">
        <v>7000</v>
      </c>
      <c r="R1893" s="1" t="s">
        <v>225</v>
      </c>
      <c r="S1893" s="7">
        <v>19.14</v>
      </c>
    </row>
    <row r="1894" spans="1:19" x14ac:dyDescent="0.2">
      <c r="A1894" s="1" t="s">
        <v>224</v>
      </c>
      <c r="B1894" s="1" t="s">
        <v>15</v>
      </c>
      <c r="C1894" s="10">
        <v>45373</v>
      </c>
      <c r="D1894" s="1" t="s">
        <v>95</v>
      </c>
      <c r="E1894" s="1" t="s">
        <v>94</v>
      </c>
      <c r="F1894" s="1" t="s">
        <v>220</v>
      </c>
      <c r="G1894" s="1" t="s">
        <v>12</v>
      </c>
      <c r="H1894" s="1" t="s">
        <v>11</v>
      </c>
      <c r="I1894" s="1" t="s">
        <v>10</v>
      </c>
      <c r="J1894" s="1" t="s">
        <v>9</v>
      </c>
      <c r="K1894" s="1" t="s">
        <v>30</v>
      </c>
      <c r="L1894" s="1" t="s">
        <v>223</v>
      </c>
      <c r="M1894" s="1" t="s">
        <v>222</v>
      </c>
      <c r="N1894" s="8">
        <v>193.92</v>
      </c>
      <c r="O1894" s="1" t="s">
        <v>2</v>
      </c>
      <c r="P1894" s="8">
        <v>0</v>
      </c>
      <c r="Q1894" s="8">
        <v>193.92</v>
      </c>
      <c r="R1894" s="1" t="s">
        <v>93</v>
      </c>
      <c r="S1894" s="7">
        <v>3056.85</v>
      </c>
    </row>
    <row r="1895" spans="1:19" x14ac:dyDescent="0.2">
      <c r="A1895" s="1" t="s">
        <v>221</v>
      </c>
      <c r="B1895" s="1" t="s">
        <v>15</v>
      </c>
      <c r="C1895" s="10">
        <v>45373</v>
      </c>
      <c r="D1895" s="1" t="s">
        <v>95</v>
      </c>
      <c r="E1895" s="1" t="s">
        <v>94</v>
      </c>
      <c r="F1895" s="1" t="s">
        <v>220</v>
      </c>
      <c r="G1895" s="1" t="s">
        <v>12</v>
      </c>
      <c r="H1895" s="1" t="s">
        <v>11</v>
      </c>
      <c r="I1895" s="1" t="s">
        <v>10</v>
      </c>
      <c r="J1895" s="1" t="s">
        <v>17</v>
      </c>
      <c r="K1895" s="1" t="s">
        <v>16</v>
      </c>
      <c r="L1895" s="1" t="s">
        <v>209</v>
      </c>
      <c r="M1895" s="1" t="s">
        <v>208</v>
      </c>
      <c r="N1895" s="9">
        <v>810</v>
      </c>
      <c r="O1895" s="1" t="s">
        <v>2</v>
      </c>
      <c r="P1895" s="8">
        <v>0</v>
      </c>
      <c r="Q1895" s="8">
        <v>810</v>
      </c>
      <c r="R1895" s="1" t="s">
        <v>93</v>
      </c>
      <c r="S1895" s="7">
        <v>7913.72</v>
      </c>
    </row>
    <row r="1896" spans="1:19" x14ac:dyDescent="0.2">
      <c r="A1896" s="1" t="s">
        <v>221</v>
      </c>
      <c r="B1896" s="1" t="s">
        <v>15</v>
      </c>
      <c r="C1896" s="10">
        <v>45373</v>
      </c>
      <c r="D1896" s="1" t="s">
        <v>95</v>
      </c>
      <c r="E1896" s="1" t="s">
        <v>94</v>
      </c>
      <c r="F1896" s="1" t="s">
        <v>220</v>
      </c>
      <c r="G1896" s="1" t="s">
        <v>12</v>
      </c>
      <c r="H1896" s="1" t="s">
        <v>11</v>
      </c>
      <c r="I1896" s="1" t="s">
        <v>10</v>
      </c>
      <c r="J1896" s="1" t="s">
        <v>17</v>
      </c>
      <c r="K1896" s="1" t="s">
        <v>16</v>
      </c>
      <c r="L1896" s="1" t="s">
        <v>158</v>
      </c>
      <c r="M1896" s="1" t="s">
        <v>157</v>
      </c>
      <c r="N1896" s="8">
        <v>313.2</v>
      </c>
      <c r="O1896" s="1" t="s">
        <v>2</v>
      </c>
      <c r="P1896" s="8">
        <v>0</v>
      </c>
      <c r="Q1896" s="8">
        <v>313.2</v>
      </c>
      <c r="R1896" s="1" t="s">
        <v>93</v>
      </c>
      <c r="S1896" s="7">
        <v>11119.11</v>
      </c>
    </row>
    <row r="1897" spans="1:19" x14ac:dyDescent="0.2">
      <c r="A1897" s="1" t="s">
        <v>221</v>
      </c>
      <c r="B1897" s="1" t="s">
        <v>15</v>
      </c>
      <c r="C1897" s="10">
        <v>45373</v>
      </c>
      <c r="D1897" s="1" t="s">
        <v>95</v>
      </c>
      <c r="E1897" s="1" t="s">
        <v>94</v>
      </c>
      <c r="F1897" s="1" t="s">
        <v>220</v>
      </c>
      <c r="G1897" s="1" t="s">
        <v>12</v>
      </c>
      <c r="H1897" s="1" t="s">
        <v>11</v>
      </c>
      <c r="I1897" s="1" t="s">
        <v>10</v>
      </c>
      <c r="J1897" s="1" t="s">
        <v>17</v>
      </c>
      <c r="K1897" s="1" t="s">
        <v>16</v>
      </c>
      <c r="L1897" s="1" t="s">
        <v>219</v>
      </c>
      <c r="M1897" s="1" t="s">
        <v>218</v>
      </c>
      <c r="N1897" s="9">
        <v>270</v>
      </c>
      <c r="O1897" s="1" t="s">
        <v>2</v>
      </c>
      <c r="P1897" s="8">
        <v>0</v>
      </c>
      <c r="Q1897" s="8">
        <v>270</v>
      </c>
      <c r="R1897" s="1" t="s">
        <v>93</v>
      </c>
      <c r="S1897" s="7">
        <v>7913.72</v>
      </c>
    </row>
    <row r="1898" spans="1:19" x14ac:dyDescent="0.2">
      <c r="A1898" s="1" t="s">
        <v>217</v>
      </c>
      <c r="B1898" s="1" t="s">
        <v>42</v>
      </c>
      <c r="C1898" s="10">
        <v>45373</v>
      </c>
      <c r="D1898" s="1" t="s">
        <v>216</v>
      </c>
      <c r="E1898" s="1" t="s">
        <v>215</v>
      </c>
      <c r="F1898" s="1" t="s">
        <v>214</v>
      </c>
      <c r="G1898" s="1" t="s">
        <v>39</v>
      </c>
      <c r="H1898" s="1" t="s">
        <v>38</v>
      </c>
      <c r="I1898" s="1" t="s">
        <v>0</v>
      </c>
      <c r="J1898" s="1" t="s">
        <v>17</v>
      </c>
      <c r="K1898" s="1" t="s">
        <v>49</v>
      </c>
      <c r="L1898" s="1" t="s">
        <v>57</v>
      </c>
      <c r="M1898" s="1" t="s">
        <v>56</v>
      </c>
      <c r="N1898" s="9">
        <v>4500</v>
      </c>
      <c r="O1898" s="1" t="s">
        <v>4</v>
      </c>
      <c r="P1898" s="8">
        <v>4500</v>
      </c>
      <c r="Q1898" s="8">
        <v>0</v>
      </c>
      <c r="R1898" s="1" t="s">
        <v>93</v>
      </c>
      <c r="S1898" s="7">
        <v>418.06</v>
      </c>
    </row>
    <row r="1899" spans="1:19" x14ac:dyDescent="0.2">
      <c r="A1899" s="20" t="s">
        <v>0</v>
      </c>
      <c r="B1899" s="20" t="s">
        <v>0</v>
      </c>
      <c r="C1899" s="22"/>
      <c r="D1899" s="20" t="s">
        <v>0</v>
      </c>
      <c r="E1899" s="20" t="s">
        <v>0</v>
      </c>
      <c r="F1899" s="20" t="s">
        <v>0</v>
      </c>
      <c r="G1899" s="20" t="s">
        <v>0</v>
      </c>
      <c r="H1899" s="20" t="s">
        <v>0</v>
      </c>
      <c r="I1899" s="20" t="s">
        <v>0</v>
      </c>
      <c r="J1899" s="20" t="s">
        <v>0</v>
      </c>
      <c r="K1899" s="20" t="s">
        <v>0</v>
      </c>
      <c r="L1899" s="20" t="s">
        <v>0</v>
      </c>
      <c r="M1899" s="20" t="s">
        <v>0</v>
      </c>
      <c r="N1899" s="19">
        <v>2895501</v>
      </c>
      <c r="O1899" s="20" t="s">
        <v>4</v>
      </c>
      <c r="P1899" s="21">
        <v>2876243.69</v>
      </c>
      <c r="Q1899" s="21">
        <v>381479.87</v>
      </c>
      <c r="R1899" s="20" t="s">
        <v>0</v>
      </c>
      <c r="S1899" s="23">
        <v>5868210.9199999999</v>
      </c>
    </row>
    <row r="1900" spans="1:19" x14ac:dyDescent="0.2">
      <c r="A1900" s="20" t="s">
        <v>0</v>
      </c>
      <c r="B1900" s="20" t="s">
        <v>0</v>
      </c>
      <c r="C1900" s="22"/>
      <c r="D1900" s="20" t="s">
        <v>0</v>
      </c>
      <c r="E1900" s="20" t="s">
        <v>0</v>
      </c>
      <c r="F1900" s="20" t="s">
        <v>0</v>
      </c>
      <c r="G1900" s="20" t="s">
        <v>0</v>
      </c>
      <c r="H1900" s="20" t="s">
        <v>0</v>
      </c>
      <c r="I1900" s="20" t="s">
        <v>0</v>
      </c>
      <c r="J1900" s="20" t="s">
        <v>0</v>
      </c>
      <c r="K1900" s="20" t="s">
        <v>0</v>
      </c>
      <c r="L1900" s="20" t="s">
        <v>0</v>
      </c>
      <c r="M1900" s="20" t="s">
        <v>0</v>
      </c>
      <c r="N1900" s="19">
        <v>27000</v>
      </c>
      <c r="O1900" s="20" t="s">
        <v>3</v>
      </c>
      <c r="P1900" s="19"/>
      <c r="Q1900" s="19"/>
      <c r="R1900" s="20" t="s">
        <v>0</v>
      </c>
      <c r="S1900" s="19"/>
    </row>
    <row r="1901" spans="1:19" x14ac:dyDescent="0.2">
      <c r="A1901" s="20" t="s">
        <v>0</v>
      </c>
      <c r="B1901" s="20" t="s">
        <v>0</v>
      </c>
      <c r="C1901" s="22"/>
      <c r="D1901" s="20" t="s">
        <v>0</v>
      </c>
      <c r="E1901" s="20" t="s">
        <v>0</v>
      </c>
      <c r="F1901" s="20" t="s">
        <v>0</v>
      </c>
      <c r="G1901" s="20" t="s">
        <v>0</v>
      </c>
      <c r="H1901" s="20" t="s">
        <v>0</v>
      </c>
      <c r="I1901" s="20" t="s">
        <v>0</v>
      </c>
      <c r="J1901" s="20" t="s">
        <v>0</v>
      </c>
      <c r="K1901" s="20" t="s">
        <v>0</v>
      </c>
      <c r="L1901" s="20" t="s">
        <v>0</v>
      </c>
      <c r="M1901" s="20" t="s">
        <v>0</v>
      </c>
      <c r="N1901" s="21">
        <v>335203.7</v>
      </c>
      <c r="O1901" s="20" t="s">
        <v>2</v>
      </c>
      <c r="P1901" s="19"/>
      <c r="Q1901" s="19"/>
      <c r="R1901" s="20" t="s">
        <v>0</v>
      </c>
      <c r="S1901" s="19"/>
    </row>
    <row r="1902" spans="1:19" x14ac:dyDescent="0.2">
      <c r="A1902" s="20" t="s">
        <v>0</v>
      </c>
      <c r="B1902" s="20" t="s">
        <v>0</v>
      </c>
      <c r="C1902" s="22"/>
      <c r="D1902" s="20" t="s">
        <v>0</v>
      </c>
      <c r="E1902" s="20" t="s">
        <v>0</v>
      </c>
      <c r="F1902" s="20" t="s">
        <v>0</v>
      </c>
      <c r="G1902" s="20" t="s">
        <v>0</v>
      </c>
      <c r="H1902" s="20" t="s">
        <v>0</v>
      </c>
      <c r="I1902" s="20" t="s">
        <v>0</v>
      </c>
      <c r="J1902" s="20" t="s">
        <v>0</v>
      </c>
      <c r="K1902" s="20" t="s">
        <v>0</v>
      </c>
      <c r="L1902" s="20" t="s">
        <v>0</v>
      </c>
      <c r="M1902" s="20" t="s">
        <v>0</v>
      </c>
      <c r="N1902" s="21">
        <v>18.86</v>
      </c>
      <c r="O1902" s="20" t="s">
        <v>1</v>
      </c>
      <c r="P1902" s="19"/>
      <c r="Q1902" s="19"/>
      <c r="R1902" s="20" t="s">
        <v>0</v>
      </c>
      <c r="S1902" s="19"/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514EF-9BE7-4D02-8971-D04331DE29E2}">
  <dimension ref="B1:H263"/>
  <sheetViews>
    <sheetView workbookViewId="0">
      <selection activeCell="J220" sqref="J220"/>
    </sheetView>
  </sheetViews>
  <sheetFormatPr baseColWidth="10" defaultRowHeight="12.75" x14ac:dyDescent="0.2"/>
  <cols>
    <col min="2" max="2" width="47.85546875" customWidth="1"/>
    <col min="3" max="3" width="3.140625" customWidth="1"/>
    <col min="4" max="4" width="5.140625" bestFit="1" customWidth="1"/>
    <col min="6" max="6" width="41.85546875" bestFit="1" customWidth="1"/>
    <col min="7" max="7" width="2" bestFit="1" customWidth="1"/>
    <col min="8" max="8" width="5.140625" bestFit="1" customWidth="1"/>
  </cols>
  <sheetData>
    <row r="1" spans="2:8" x14ac:dyDescent="0.2">
      <c r="B1" t="str" cm="1">
        <f t="array" ref="B1:B250">_xlfn.UNIQUE('5- Pedidos del mes SAP'!E:E)</f>
        <v>Solicitante</v>
      </c>
      <c r="F1" t="str" cm="1">
        <f t="array" ref="F1:F243">_xlfn.UNIQUE(Sheet1!E:E)</f>
        <v>Solicitante</v>
      </c>
    </row>
    <row r="2" spans="2:8" x14ac:dyDescent="0.2">
      <c r="B2" t="str">
        <v>ABDALA JAVIER</v>
      </c>
      <c r="C2">
        <v>1</v>
      </c>
      <c r="D2">
        <f>IFERROR(VLOOKUP(B2,F:G,2,0),0)</f>
        <v>0</v>
      </c>
      <c r="F2" t="str">
        <v>DARROS Y CIA. S.A.</v>
      </c>
      <c r="G2">
        <v>2</v>
      </c>
      <c r="H2">
        <f>VLOOKUP(F2,B:C,2,0)</f>
        <v>1</v>
      </c>
    </row>
    <row r="3" spans="2:8" x14ac:dyDescent="0.2">
      <c r="B3" t="str">
        <v>DARROS Y CIA. S.A.</v>
      </c>
      <c r="C3">
        <v>1</v>
      </c>
      <c r="D3">
        <f t="shared" ref="D3:D66" si="0">IFERROR(VLOOKUP(B3,F:G,2,0),0)</f>
        <v>2</v>
      </c>
      <c r="F3" t="str">
        <v>MAT.MELIAN DE RAUL O .CANULLAN</v>
      </c>
      <c r="G3">
        <v>2</v>
      </c>
      <c r="H3">
        <f t="shared" ref="H3:H66" si="1">VLOOKUP(F3,B:C,2,0)</f>
        <v>1</v>
      </c>
    </row>
    <row r="4" spans="2:8" x14ac:dyDescent="0.2">
      <c r="B4" t="str">
        <v>MAT.MELIAN DE RAUL O .CANULLAN</v>
      </c>
      <c r="C4">
        <v>1</v>
      </c>
      <c r="D4">
        <f t="shared" si="0"/>
        <v>2</v>
      </c>
      <c r="F4" t="str">
        <v>COOPERATIVA DE PROVISION DE SERVICI</v>
      </c>
      <c r="G4">
        <v>2</v>
      </c>
      <c r="H4">
        <f t="shared" si="1"/>
        <v>1</v>
      </c>
    </row>
    <row r="5" spans="2:8" x14ac:dyDescent="0.2">
      <c r="B5" t="str">
        <v>COOPERATIVA DE PROVISION DE SERVICI</v>
      </c>
      <c r="C5">
        <v>1</v>
      </c>
      <c r="D5">
        <f t="shared" si="0"/>
        <v>2</v>
      </c>
      <c r="F5" t="str">
        <v>CANARIAS S.R.L.</v>
      </c>
      <c r="G5">
        <v>2</v>
      </c>
      <c r="H5">
        <f t="shared" si="1"/>
        <v>1</v>
      </c>
    </row>
    <row r="6" spans="2:8" x14ac:dyDescent="0.2">
      <c r="B6" t="str">
        <v>CANARIAS S.R.L.</v>
      </c>
      <c r="C6">
        <v>1</v>
      </c>
      <c r="D6">
        <f t="shared" si="0"/>
        <v>2</v>
      </c>
      <c r="F6" t="str">
        <v>CORRALON LA CLARITA</v>
      </c>
      <c r="G6">
        <v>2</v>
      </c>
      <c r="H6">
        <f t="shared" si="1"/>
        <v>1</v>
      </c>
    </row>
    <row r="7" spans="2:8" x14ac:dyDescent="0.2">
      <c r="B7" t="str">
        <v>CORRALON LA CLARITA</v>
      </c>
      <c r="C7">
        <v>1</v>
      </c>
      <c r="D7">
        <f t="shared" si="0"/>
        <v>2</v>
      </c>
      <c r="F7" t="str">
        <v>DANIEL LEVIN</v>
      </c>
      <c r="G7">
        <v>2</v>
      </c>
      <c r="H7">
        <f t="shared" si="1"/>
        <v>1</v>
      </c>
    </row>
    <row r="8" spans="2:8" x14ac:dyDescent="0.2">
      <c r="B8" t="str">
        <v>DANIEL LEVIN</v>
      </c>
      <c r="C8">
        <v>1</v>
      </c>
      <c r="D8">
        <f t="shared" si="0"/>
        <v>2</v>
      </c>
      <c r="F8" t="str">
        <v>GUILLERMO LUIS HELOU Y ALEJANDRO PA</v>
      </c>
      <c r="G8">
        <v>2</v>
      </c>
      <c r="H8">
        <f t="shared" si="1"/>
        <v>1</v>
      </c>
    </row>
    <row r="9" spans="2:8" x14ac:dyDescent="0.2">
      <c r="B9" t="str">
        <v>GUILLERMO LUIS HELOU Y ALEJANDRO PA</v>
      </c>
      <c r="C9">
        <v>1</v>
      </c>
      <c r="D9">
        <f t="shared" si="0"/>
        <v>2</v>
      </c>
      <c r="F9" t="str">
        <v>GOMEZ MARTIN EDUARDO</v>
      </c>
      <c r="G9">
        <v>2</v>
      </c>
      <c r="H9">
        <f t="shared" si="1"/>
        <v>1</v>
      </c>
    </row>
    <row r="10" spans="2:8" x14ac:dyDescent="0.2">
      <c r="B10" t="str">
        <v>GOMEZ MARTIN EDUARDO</v>
      </c>
      <c r="C10">
        <v>1</v>
      </c>
      <c r="D10">
        <f t="shared" si="0"/>
        <v>2</v>
      </c>
      <c r="F10" t="str">
        <v>DARGEL ROBERTO ISMAEL</v>
      </c>
      <c r="G10">
        <v>2</v>
      </c>
      <c r="H10">
        <f t="shared" si="1"/>
        <v>1</v>
      </c>
    </row>
    <row r="11" spans="2:8" x14ac:dyDescent="0.2">
      <c r="B11" t="str">
        <v>DARGEL ROBERTO ISMAEL</v>
      </c>
      <c r="C11">
        <v>1</v>
      </c>
      <c r="D11">
        <f t="shared" si="0"/>
        <v>2</v>
      </c>
      <c r="F11" t="str">
        <v>GRUPO MAS SA</v>
      </c>
      <c r="G11">
        <v>2</v>
      </c>
      <c r="H11">
        <f t="shared" si="1"/>
        <v>1</v>
      </c>
    </row>
    <row r="12" spans="2:8" x14ac:dyDescent="0.2">
      <c r="B12" t="str">
        <v>GRUPO MAS SA</v>
      </c>
      <c r="C12">
        <v>1</v>
      </c>
      <c r="D12">
        <f t="shared" si="0"/>
        <v>2</v>
      </c>
      <c r="F12" t="str">
        <v>BRAZZOLA ROBERTO OSCAR Y BRAZZOLA J</v>
      </c>
      <c r="G12">
        <v>2</v>
      </c>
      <c r="H12">
        <f t="shared" si="1"/>
        <v>1</v>
      </c>
    </row>
    <row r="13" spans="2:8" x14ac:dyDescent="0.2">
      <c r="B13" t="str">
        <v>BRAZZOLA ROBERTO OSCAR Y BRAZZOLA J</v>
      </c>
      <c r="C13">
        <v>1</v>
      </c>
      <c r="D13">
        <f t="shared" si="0"/>
        <v>2</v>
      </c>
      <c r="F13" t="str">
        <v>ASCENDER S.A.S</v>
      </c>
      <c r="G13">
        <v>2</v>
      </c>
      <c r="H13">
        <f t="shared" si="1"/>
        <v>1</v>
      </c>
    </row>
    <row r="14" spans="2:8" x14ac:dyDescent="0.2">
      <c r="B14" t="str">
        <v>ASCENDER S.A.S</v>
      </c>
      <c r="C14">
        <v>1</v>
      </c>
      <c r="D14">
        <f t="shared" si="0"/>
        <v>2</v>
      </c>
      <c r="F14" t="str">
        <v>MENDOZA JUAN ADRIAN</v>
      </c>
      <c r="G14">
        <v>2</v>
      </c>
      <c r="H14">
        <f t="shared" si="1"/>
        <v>1</v>
      </c>
    </row>
    <row r="15" spans="2:8" x14ac:dyDescent="0.2">
      <c r="B15" t="str">
        <v>MENDOZA JUAN ADRIAN</v>
      </c>
      <c r="C15">
        <v>1</v>
      </c>
      <c r="D15">
        <f t="shared" si="0"/>
        <v>2</v>
      </c>
      <c r="F15" t="str">
        <v>COMERCIAL SUR S.H.</v>
      </c>
      <c r="G15">
        <v>2</v>
      </c>
      <c r="H15">
        <f t="shared" si="1"/>
        <v>1</v>
      </c>
    </row>
    <row r="16" spans="2:8" x14ac:dyDescent="0.2">
      <c r="B16" t="str">
        <v>COMERCIAL SUR S.H.</v>
      </c>
      <c r="C16">
        <v>1</v>
      </c>
      <c r="D16">
        <f t="shared" si="0"/>
        <v>2</v>
      </c>
      <c r="F16" t="str">
        <v>SUC. DE CALIGARI JUAN CARLOS</v>
      </c>
      <c r="G16">
        <v>2</v>
      </c>
      <c r="H16">
        <f t="shared" si="1"/>
        <v>1</v>
      </c>
    </row>
    <row r="17" spans="2:8" x14ac:dyDescent="0.2">
      <c r="B17" t="str">
        <v>SUC. DE CALIGARI JUAN CARLOS</v>
      </c>
      <c r="C17">
        <v>1</v>
      </c>
      <c r="D17">
        <f t="shared" si="0"/>
        <v>2</v>
      </c>
      <c r="F17" t="str">
        <v>MATERIALES TANDIL S.R.L.</v>
      </c>
      <c r="G17">
        <v>2</v>
      </c>
      <c r="H17">
        <f t="shared" si="1"/>
        <v>1</v>
      </c>
    </row>
    <row r="18" spans="2:8" x14ac:dyDescent="0.2">
      <c r="B18" t="str">
        <v>MATERIALES TANDIL S.R.L.</v>
      </c>
      <c r="C18">
        <v>1</v>
      </c>
      <c r="D18">
        <f t="shared" si="0"/>
        <v>2</v>
      </c>
      <c r="F18" t="str">
        <v>GARABITO MATERIALES SRL</v>
      </c>
      <c r="G18">
        <v>2</v>
      </c>
      <c r="H18">
        <f t="shared" si="1"/>
        <v>1</v>
      </c>
    </row>
    <row r="19" spans="2:8" x14ac:dyDescent="0.2">
      <c r="B19" t="str">
        <v>GARABITO MATERIALES SRL</v>
      </c>
      <c r="C19">
        <v>1</v>
      </c>
      <c r="D19">
        <f t="shared" si="0"/>
        <v>2</v>
      </c>
      <c r="F19" t="str">
        <v>DEGACOR S.A.</v>
      </c>
      <c r="G19">
        <v>2</v>
      </c>
      <c r="H19">
        <f t="shared" si="1"/>
        <v>1</v>
      </c>
    </row>
    <row r="20" spans="2:8" x14ac:dyDescent="0.2">
      <c r="B20" t="str">
        <v>DEGACOR S.A.</v>
      </c>
      <c r="C20">
        <v>1</v>
      </c>
      <c r="D20">
        <f t="shared" si="0"/>
        <v>2</v>
      </c>
      <c r="F20" t="str">
        <v>COOP DE CONSUMO COOPERMAT LTDA</v>
      </c>
      <c r="G20">
        <v>2</v>
      </c>
      <c r="H20">
        <f t="shared" si="1"/>
        <v>1</v>
      </c>
    </row>
    <row r="21" spans="2:8" x14ac:dyDescent="0.2">
      <c r="B21" t="str">
        <v>COOP DE CONSUMO COOPERMAT LTDA</v>
      </c>
      <c r="C21">
        <v>1</v>
      </c>
      <c r="D21">
        <f t="shared" si="0"/>
        <v>2</v>
      </c>
      <c r="F21" t="str">
        <v>RIERA ROBERTO</v>
      </c>
      <c r="G21">
        <v>2</v>
      </c>
      <c r="H21">
        <f t="shared" si="1"/>
        <v>1</v>
      </c>
    </row>
    <row r="22" spans="2:8" x14ac:dyDescent="0.2">
      <c r="B22" t="str">
        <v>RIERA ROBERTO</v>
      </c>
      <c r="C22">
        <v>1</v>
      </c>
      <c r="D22">
        <f t="shared" si="0"/>
        <v>2</v>
      </c>
      <c r="F22" t="str">
        <v>LA ELENA SA</v>
      </c>
      <c r="G22">
        <v>2</v>
      </c>
      <c r="H22">
        <f t="shared" si="1"/>
        <v>1</v>
      </c>
    </row>
    <row r="23" spans="2:8" x14ac:dyDescent="0.2">
      <c r="B23" t="str">
        <v>LA ELENA SA</v>
      </c>
      <c r="C23">
        <v>1</v>
      </c>
      <c r="D23">
        <f t="shared" si="0"/>
        <v>2</v>
      </c>
      <c r="F23" t="str">
        <v>CISILOTTO HNOS. SACIF</v>
      </c>
      <c r="G23">
        <v>2</v>
      </c>
      <c r="H23">
        <f t="shared" si="1"/>
        <v>1</v>
      </c>
    </row>
    <row r="24" spans="2:8" x14ac:dyDescent="0.2">
      <c r="B24" t="str">
        <v>CISILOTTO HNOS. SACIF</v>
      </c>
      <c r="C24">
        <v>1</v>
      </c>
      <c r="D24">
        <f t="shared" si="0"/>
        <v>2</v>
      </c>
      <c r="F24" t="str">
        <v>CENCOSUD S.A.</v>
      </c>
      <c r="G24">
        <v>2</v>
      </c>
      <c r="H24">
        <f t="shared" si="1"/>
        <v>1</v>
      </c>
    </row>
    <row r="25" spans="2:8" x14ac:dyDescent="0.2">
      <c r="B25" t="str">
        <v>CENCOSUD S.A.</v>
      </c>
      <c r="C25">
        <v>1</v>
      </c>
      <c r="D25">
        <f t="shared" si="0"/>
        <v>2</v>
      </c>
      <c r="F25" t="str">
        <v>BP MAT S.R.L</v>
      </c>
      <c r="G25">
        <v>2</v>
      </c>
      <c r="H25">
        <f t="shared" si="1"/>
        <v>1</v>
      </c>
    </row>
    <row r="26" spans="2:8" x14ac:dyDescent="0.2">
      <c r="B26" t="str">
        <v>BP MAT S.R.L</v>
      </c>
      <c r="C26">
        <v>1</v>
      </c>
      <c r="D26">
        <f t="shared" si="0"/>
        <v>2</v>
      </c>
      <c r="F26" t="str">
        <v>CASA SCHANTON S.A.</v>
      </c>
      <c r="G26">
        <v>2</v>
      </c>
      <c r="H26">
        <f t="shared" si="1"/>
        <v>1</v>
      </c>
    </row>
    <row r="27" spans="2:8" x14ac:dyDescent="0.2">
      <c r="B27" t="str">
        <v>CASA SCHANTON S.A.</v>
      </c>
      <c r="C27">
        <v>1</v>
      </c>
      <c r="D27">
        <f t="shared" si="0"/>
        <v>2</v>
      </c>
      <c r="F27" t="str">
        <v>MATERIALES BUENOS AIRES</v>
      </c>
      <c r="G27">
        <v>2</v>
      </c>
      <c r="H27">
        <f t="shared" si="1"/>
        <v>1</v>
      </c>
    </row>
    <row r="28" spans="2:8" x14ac:dyDescent="0.2">
      <c r="B28" t="str">
        <v>MATERIALES BUENOS AIRES</v>
      </c>
      <c r="C28">
        <v>1</v>
      </c>
      <c r="D28">
        <f t="shared" si="0"/>
        <v>2</v>
      </c>
      <c r="F28" t="str">
        <v>BERCOVICH COMERCIAL SAS</v>
      </c>
      <c r="G28">
        <v>2</v>
      </c>
      <c r="H28">
        <f t="shared" si="1"/>
        <v>1</v>
      </c>
    </row>
    <row r="29" spans="2:8" x14ac:dyDescent="0.2">
      <c r="B29" t="str">
        <v>BERCOVICH COMERCIAL SAS</v>
      </c>
      <c r="C29">
        <v>1</v>
      </c>
      <c r="D29">
        <f t="shared" si="0"/>
        <v>2</v>
      </c>
      <c r="F29" t="str">
        <v>CALERA EL OMBU S.A.</v>
      </c>
      <c r="G29">
        <v>2</v>
      </c>
      <c r="H29">
        <f t="shared" si="1"/>
        <v>1</v>
      </c>
    </row>
    <row r="30" spans="2:8" x14ac:dyDescent="0.2">
      <c r="B30" t="str">
        <v>CALERA EL OMBU S.A.</v>
      </c>
      <c r="C30">
        <v>1</v>
      </c>
      <c r="D30">
        <f t="shared" si="0"/>
        <v>2</v>
      </c>
      <c r="F30" t="str">
        <v>GILI Y CIA. SRL</v>
      </c>
      <c r="G30">
        <v>2</v>
      </c>
      <c r="H30">
        <f t="shared" si="1"/>
        <v>1</v>
      </c>
    </row>
    <row r="31" spans="2:8" x14ac:dyDescent="0.2">
      <c r="B31" t="str">
        <v>GILI Y CIA. SRL</v>
      </c>
      <c r="C31">
        <v>1</v>
      </c>
      <c r="D31">
        <f t="shared" si="0"/>
        <v>2</v>
      </c>
      <c r="F31" t="str">
        <v>ARTILIM DE TRES ARROYOS S.R.L.</v>
      </c>
      <c r="G31">
        <v>2</v>
      </c>
      <c r="H31">
        <f t="shared" si="1"/>
        <v>1</v>
      </c>
    </row>
    <row r="32" spans="2:8" x14ac:dyDescent="0.2">
      <c r="B32" t="str">
        <v>ARTILIM DE TRES ARROYOS S.R.L.</v>
      </c>
      <c r="C32">
        <v>1</v>
      </c>
      <c r="D32">
        <f t="shared" si="0"/>
        <v>2</v>
      </c>
      <c r="F32" t="str">
        <v>PRADES S.A</v>
      </c>
      <c r="G32">
        <v>2</v>
      </c>
      <c r="H32">
        <f t="shared" si="1"/>
        <v>1</v>
      </c>
    </row>
    <row r="33" spans="2:8" x14ac:dyDescent="0.2">
      <c r="B33" t="str">
        <v>PRADES S.A</v>
      </c>
      <c r="C33">
        <v>1</v>
      </c>
      <c r="D33">
        <f t="shared" si="0"/>
        <v>2</v>
      </c>
      <c r="F33" t="str">
        <v>HECTOR E BOCCIO Y CIA</v>
      </c>
      <c r="G33">
        <v>2</v>
      </c>
      <c r="H33">
        <f t="shared" si="1"/>
        <v>1</v>
      </c>
    </row>
    <row r="34" spans="2:8" x14ac:dyDescent="0.2">
      <c r="B34" t="str">
        <v>HECTOR E BOCCIO Y CIA</v>
      </c>
      <c r="C34">
        <v>1</v>
      </c>
      <c r="D34">
        <f t="shared" si="0"/>
        <v>2</v>
      </c>
      <c r="F34" t="str">
        <v>CERYSAN SRL</v>
      </c>
      <c r="G34">
        <v>2</v>
      </c>
      <c r="H34">
        <f t="shared" si="1"/>
        <v>1</v>
      </c>
    </row>
    <row r="35" spans="2:8" x14ac:dyDescent="0.2">
      <c r="B35" t="str">
        <v>CERYSAN SRL</v>
      </c>
      <c r="C35">
        <v>1</v>
      </c>
      <c r="D35">
        <f t="shared" si="0"/>
        <v>2</v>
      </c>
      <c r="F35" t="str">
        <v>GRUPO GIF S,A,</v>
      </c>
      <c r="G35">
        <v>2</v>
      </c>
      <c r="H35">
        <f t="shared" si="1"/>
        <v>1</v>
      </c>
    </row>
    <row r="36" spans="2:8" x14ac:dyDescent="0.2">
      <c r="B36" t="str">
        <v>GRUPO GIF S,A,</v>
      </c>
      <c r="C36">
        <v>1</v>
      </c>
      <c r="D36">
        <f t="shared" si="0"/>
        <v>2</v>
      </c>
      <c r="F36" t="str">
        <v>FINOTEIX DE OLAVARRIA SOCIEDAD ANON</v>
      </c>
      <c r="G36">
        <v>2</v>
      </c>
      <c r="H36">
        <f t="shared" si="1"/>
        <v>1</v>
      </c>
    </row>
    <row r="37" spans="2:8" x14ac:dyDescent="0.2">
      <c r="B37" t="str">
        <v>FINOTEIX DE OLAVARRIA SOCIEDAD ANON</v>
      </c>
      <c r="C37">
        <v>1</v>
      </c>
      <c r="D37">
        <f t="shared" si="0"/>
        <v>2</v>
      </c>
      <c r="F37" t="str">
        <v>ONANDIA ANTONELA</v>
      </c>
      <c r="G37">
        <v>2</v>
      </c>
      <c r="H37">
        <f t="shared" si="1"/>
        <v>1</v>
      </c>
    </row>
    <row r="38" spans="2:8" x14ac:dyDescent="0.2">
      <c r="B38" t="str">
        <v>ONANDIA ANTONELA</v>
      </c>
      <c r="C38">
        <v>1</v>
      </c>
      <c r="D38">
        <f t="shared" si="0"/>
        <v>2</v>
      </c>
      <c r="F38" t="str">
        <v>CENTRO DISTRIBUIDOR DEL NORTE SRL</v>
      </c>
      <c r="G38">
        <v>2</v>
      </c>
      <c r="H38">
        <f t="shared" si="1"/>
        <v>1</v>
      </c>
    </row>
    <row r="39" spans="2:8" x14ac:dyDescent="0.2">
      <c r="B39" t="str">
        <v>CENTRO DISTRIBUIDOR DEL NORTE SRL</v>
      </c>
      <c r="C39">
        <v>1</v>
      </c>
      <c r="D39">
        <f t="shared" si="0"/>
        <v>2</v>
      </c>
      <c r="F39" t="str">
        <v>FORMELLA SA</v>
      </c>
      <c r="G39">
        <v>2</v>
      </c>
      <c r="H39">
        <f t="shared" si="1"/>
        <v>1</v>
      </c>
    </row>
    <row r="40" spans="2:8" x14ac:dyDescent="0.2">
      <c r="B40" t="str">
        <v>FORMELLA SA</v>
      </c>
      <c r="C40">
        <v>1</v>
      </c>
      <c r="D40">
        <f t="shared" si="0"/>
        <v>2</v>
      </c>
      <c r="F40" t="str">
        <v>MACIAS LUCAS GABRIEL</v>
      </c>
      <c r="G40">
        <v>2</v>
      </c>
      <c r="H40">
        <f t="shared" si="1"/>
        <v>1</v>
      </c>
    </row>
    <row r="41" spans="2:8" x14ac:dyDescent="0.2">
      <c r="B41" t="str">
        <v>MACIAS LUCAS GABRIEL</v>
      </c>
      <c r="C41">
        <v>1</v>
      </c>
      <c r="D41">
        <f t="shared" si="0"/>
        <v>2</v>
      </c>
      <c r="F41" t="str">
        <v>SANTA FE MATERIALES S.A.</v>
      </c>
      <c r="G41">
        <v>2</v>
      </c>
      <c r="H41">
        <f t="shared" si="1"/>
        <v>1</v>
      </c>
    </row>
    <row r="42" spans="2:8" x14ac:dyDescent="0.2">
      <c r="B42" t="str">
        <v>MOSQUERA MARIA BELEN</v>
      </c>
      <c r="C42">
        <v>1</v>
      </c>
      <c r="D42">
        <f t="shared" si="0"/>
        <v>0</v>
      </c>
      <c r="F42" t="str">
        <v>REINO CERAMICOS S.A</v>
      </c>
      <c r="G42">
        <v>2</v>
      </c>
      <c r="H42">
        <f t="shared" si="1"/>
        <v>1</v>
      </c>
    </row>
    <row r="43" spans="2:8" x14ac:dyDescent="0.2">
      <c r="B43" t="str">
        <v>SANTA FE MATERIALES S.A.</v>
      </c>
      <c r="C43">
        <v>1</v>
      </c>
      <c r="D43">
        <f t="shared" si="0"/>
        <v>2</v>
      </c>
      <c r="F43" t="str">
        <v>BUCCOLINI S.A.</v>
      </c>
      <c r="G43">
        <v>2</v>
      </c>
      <c r="H43">
        <f t="shared" si="1"/>
        <v>1</v>
      </c>
    </row>
    <row r="44" spans="2:8" x14ac:dyDescent="0.2">
      <c r="B44" t="str">
        <v>REINO CERAMICOS S.A</v>
      </c>
      <c r="C44">
        <v>1</v>
      </c>
      <c r="D44">
        <f t="shared" si="0"/>
        <v>2</v>
      </c>
      <c r="F44" t="str">
        <v>MATERIALES ALSINA S.R.L. DE ALSINA</v>
      </c>
      <c r="G44">
        <v>2</v>
      </c>
      <c r="H44">
        <f t="shared" si="1"/>
        <v>1</v>
      </c>
    </row>
    <row r="45" spans="2:8" x14ac:dyDescent="0.2">
      <c r="B45" t="str">
        <v>BUCCOLINI S.A.</v>
      </c>
      <c r="C45">
        <v>1</v>
      </c>
      <c r="D45">
        <f t="shared" si="0"/>
        <v>2</v>
      </c>
      <c r="F45" t="str">
        <v>JORGE FLORES E HIJOS</v>
      </c>
      <c r="G45">
        <v>2</v>
      </c>
      <c r="H45">
        <f t="shared" si="1"/>
        <v>1</v>
      </c>
    </row>
    <row r="46" spans="2:8" x14ac:dyDescent="0.2">
      <c r="B46" t="str">
        <v>MATERIALES ALSINA S.R.L. DE ALSINA</v>
      </c>
      <c r="C46">
        <v>1</v>
      </c>
      <c r="D46">
        <f t="shared" si="0"/>
        <v>2</v>
      </c>
      <c r="F46" t="str">
        <v>DIDIO HERMANOS SA</v>
      </c>
      <c r="G46">
        <v>2</v>
      </c>
      <c r="H46">
        <f t="shared" si="1"/>
        <v>1</v>
      </c>
    </row>
    <row r="47" spans="2:8" x14ac:dyDescent="0.2">
      <c r="B47" t="str">
        <v>COMPAÑIA SUPERGLASS S.A.</v>
      </c>
      <c r="C47">
        <v>1</v>
      </c>
      <c r="D47">
        <f t="shared" si="0"/>
        <v>0</v>
      </c>
      <c r="F47" t="str">
        <v>CODIMAT S.A.</v>
      </c>
      <c r="G47">
        <v>2</v>
      </c>
      <c r="H47">
        <f t="shared" si="1"/>
        <v>1</v>
      </c>
    </row>
    <row r="48" spans="2:8" x14ac:dyDescent="0.2">
      <c r="B48" t="str">
        <v>JORGE FLORES E HIJOS</v>
      </c>
      <c r="C48">
        <v>1</v>
      </c>
      <c r="D48">
        <f t="shared" si="0"/>
        <v>2</v>
      </c>
      <c r="F48" t="str">
        <v>ALBIN ENRIQUE HECTOR</v>
      </c>
      <c r="G48">
        <v>2</v>
      </c>
      <c r="H48">
        <f t="shared" si="1"/>
        <v>1</v>
      </c>
    </row>
    <row r="49" spans="2:8" x14ac:dyDescent="0.2">
      <c r="B49" t="str">
        <v>DIDIO HERMANOS SA</v>
      </c>
      <c r="C49">
        <v>1</v>
      </c>
      <c r="D49">
        <f t="shared" si="0"/>
        <v>2</v>
      </c>
      <c r="F49" t="str">
        <v>MATERIALES Y ACEROS KUDOS SRL</v>
      </c>
      <c r="G49">
        <v>2</v>
      </c>
      <c r="H49">
        <f t="shared" si="1"/>
        <v>1</v>
      </c>
    </row>
    <row r="50" spans="2:8" x14ac:dyDescent="0.2">
      <c r="B50" t="str">
        <v>CODIMAT S.A.</v>
      </c>
      <c r="C50">
        <v>1</v>
      </c>
      <c r="D50">
        <f t="shared" si="0"/>
        <v>2</v>
      </c>
      <c r="F50" t="str">
        <v>CLAUDIO DANIEL SANTORO</v>
      </c>
      <c r="G50">
        <v>2</v>
      </c>
      <c r="H50">
        <f t="shared" si="1"/>
        <v>1</v>
      </c>
    </row>
    <row r="51" spans="2:8" x14ac:dyDescent="0.2">
      <c r="B51" t="str">
        <v>ALBIN ENRIQUE HECTOR</v>
      </c>
      <c r="C51">
        <v>1</v>
      </c>
      <c r="D51">
        <f t="shared" si="0"/>
        <v>2</v>
      </c>
      <c r="F51" t="str">
        <v>DISTRIBUIDORA SUELOS S.R.L.</v>
      </c>
      <c r="G51">
        <v>2</v>
      </c>
      <c r="H51">
        <f t="shared" si="1"/>
        <v>1</v>
      </c>
    </row>
    <row r="52" spans="2:8" x14ac:dyDescent="0.2">
      <c r="B52" t="str">
        <v>MATERIALES Y ACEROS KUDOS SRL</v>
      </c>
      <c r="C52">
        <v>1</v>
      </c>
      <c r="D52">
        <f t="shared" si="0"/>
        <v>2</v>
      </c>
      <c r="F52" t="str">
        <v>ACCE-SANI-GA S.A.</v>
      </c>
      <c r="G52">
        <v>2</v>
      </c>
      <c r="H52">
        <f t="shared" si="1"/>
        <v>1</v>
      </c>
    </row>
    <row r="53" spans="2:8" x14ac:dyDescent="0.2">
      <c r="B53" t="str">
        <v>CLAUDIO DANIEL SANTORO</v>
      </c>
      <c r="C53">
        <v>1</v>
      </c>
      <c r="D53">
        <f t="shared" si="0"/>
        <v>2</v>
      </c>
      <c r="F53" t="str">
        <v>MARCHAL JUAN HECTOR</v>
      </c>
      <c r="G53">
        <v>2</v>
      </c>
      <c r="H53">
        <f t="shared" si="1"/>
        <v>1</v>
      </c>
    </row>
    <row r="54" spans="2:8" x14ac:dyDescent="0.2">
      <c r="B54" t="str">
        <v>DISTRIBUIDORA SUELOS S.R.L.</v>
      </c>
      <c r="C54">
        <v>1</v>
      </c>
      <c r="D54">
        <f t="shared" si="0"/>
        <v>2</v>
      </c>
      <c r="F54" t="str">
        <v>VICTOR NADIA ANTONELA</v>
      </c>
      <c r="G54">
        <v>2</v>
      </c>
      <c r="H54">
        <f t="shared" si="1"/>
        <v>1</v>
      </c>
    </row>
    <row r="55" spans="2:8" x14ac:dyDescent="0.2">
      <c r="B55" t="str">
        <v>ACCE-SANI-GA S.A.</v>
      </c>
      <c r="C55">
        <v>1</v>
      </c>
      <c r="D55">
        <f t="shared" si="0"/>
        <v>2</v>
      </c>
      <c r="F55" t="str">
        <v>COMPRALIADO S.A</v>
      </c>
      <c r="G55">
        <v>2</v>
      </c>
      <c r="H55">
        <f t="shared" si="1"/>
        <v>1</v>
      </c>
    </row>
    <row r="56" spans="2:8" x14ac:dyDescent="0.2">
      <c r="B56" t="str">
        <v>MARCHAL JUAN HECTOR</v>
      </c>
      <c r="C56">
        <v>1</v>
      </c>
      <c r="D56">
        <f t="shared" si="0"/>
        <v>2</v>
      </c>
      <c r="F56" t="str">
        <v>MATERIALES DE ZAN SRL</v>
      </c>
      <c r="G56">
        <v>2</v>
      </c>
      <c r="H56">
        <f t="shared" si="1"/>
        <v>1</v>
      </c>
    </row>
    <row r="57" spans="2:8" x14ac:dyDescent="0.2">
      <c r="B57" t="str">
        <v>VICTOR NADIA ANTONELA</v>
      </c>
      <c r="C57">
        <v>1</v>
      </c>
      <c r="D57">
        <f t="shared" si="0"/>
        <v>2</v>
      </c>
      <c r="F57" t="str">
        <v>GRASSO RICARDO Y GRASSO GUSTAVO</v>
      </c>
      <c r="G57">
        <v>2</v>
      </c>
      <c r="H57">
        <f t="shared" si="1"/>
        <v>1</v>
      </c>
    </row>
    <row r="58" spans="2:8" x14ac:dyDescent="0.2">
      <c r="B58" t="str">
        <v>COMPRALIADO S.A</v>
      </c>
      <c r="C58">
        <v>1</v>
      </c>
      <c r="D58">
        <f t="shared" si="0"/>
        <v>2</v>
      </c>
      <c r="F58" t="str">
        <v>DE ZAN HERMANOS SRL</v>
      </c>
      <c r="G58">
        <v>2</v>
      </c>
      <c r="H58">
        <f t="shared" si="1"/>
        <v>1</v>
      </c>
    </row>
    <row r="59" spans="2:8" x14ac:dyDescent="0.2">
      <c r="B59" t="str">
        <v>MATERIALES DE ZAN SRL</v>
      </c>
      <c r="C59">
        <v>1</v>
      </c>
      <c r="D59">
        <f t="shared" si="0"/>
        <v>2</v>
      </c>
      <c r="F59" t="str">
        <v>TISOCCO  PABLO DANIEL</v>
      </c>
      <c r="G59">
        <v>2</v>
      </c>
      <c r="H59">
        <f t="shared" si="1"/>
        <v>1</v>
      </c>
    </row>
    <row r="60" spans="2:8" x14ac:dyDescent="0.2">
      <c r="B60" t="str">
        <v>GRASSO RICARDO Y GRASSO GUSTAVO</v>
      </c>
      <c r="C60">
        <v>1</v>
      </c>
      <c r="D60">
        <f t="shared" si="0"/>
        <v>2</v>
      </c>
      <c r="F60" t="str">
        <v>BAUSERO CARLOS DAVID SANTIAGO</v>
      </c>
      <c r="G60">
        <v>2</v>
      </c>
      <c r="H60">
        <f t="shared" si="1"/>
        <v>1</v>
      </c>
    </row>
    <row r="61" spans="2:8" x14ac:dyDescent="0.2">
      <c r="B61" t="str">
        <v>DE ZAN HERMANOS SRL</v>
      </c>
      <c r="C61">
        <v>1</v>
      </c>
      <c r="D61">
        <f t="shared" si="0"/>
        <v>2</v>
      </c>
      <c r="F61" t="str">
        <v>HIPERCAT S.A.S</v>
      </c>
      <c r="G61">
        <v>2</v>
      </c>
      <c r="H61">
        <f t="shared" si="1"/>
        <v>1</v>
      </c>
    </row>
    <row r="62" spans="2:8" x14ac:dyDescent="0.2">
      <c r="B62" t="str">
        <v>TISOCCO  PABLO DANIEL</v>
      </c>
      <c r="C62">
        <v>1</v>
      </c>
      <c r="D62">
        <f t="shared" si="0"/>
        <v>2</v>
      </c>
      <c r="F62" t="str">
        <v>LA INDUSTRIAL SH</v>
      </c>
      <c r="G62">
        <v>2</v>
      </c>
      <c r="H62">
        <f t="shared" si="1"/>
        <v>1</v>
      </c>
    </row>
    <row r="63" spans="2:8" x14ac:dyDescent="0.2">
      <c r="B63" t="str">
        <v>BAUSERO CARLOS DAVID SANTIAGO</v>
      </c>
      <c r="C63">
        <v>1</v>
      </c>
      <c r="D63">
        <f t="shared" si="0"/>
        <v>2</v>
      </c>
      <c r="F63" t="str">
        <v>FALCHONI PABLO JAVIER</v>
      </c>
      <c r="G63">
        <v>2</v>
      </c>
      <c r="H63">
        <f t="shared" si="1"/>
        <v>1</v>
      </c>
    </row>
    <row r="64" spans="2:8" x14ac:dyDescent="0.2">
      <c r="B64" t="str">
        <v>HIPERCAT S.A.S</v>
      </c>
      <c r="C64">
        <v>1</v>
      </c>
      <c r="D64">
        <f t="shared" si="0"/>
        <v>2</v>
      </c>
      <c r="F64" t="str">
        <v>FERROMIL S.A.</v>
      </c>
      <c r="G64">
        <v>2</v>
      </c>
      <c r="H64">
        <f t="shared" si="1"/>
        <v>1</v>
      </c>
    </row>
    <row r="65" spans="2:8" x14ac:dyDescent="0.2">
      <c r="B65" t="str">
        <v>LA INDUSTRIAL SH</v>
      </c>
      <c r="C65">
        <v>1</v>
      </c>
      <c r="D65">
        <f t="shared" si="0"/>
        <v>2</v>
      </c>
      <c r="F65" t="str">
        <v>BIANCHI FEDERICO ANTONIO</v>
      </c>
      <c r="G65">
        <v>2</v>
      </c>
      <c r="H65">
        <f t="shared" si="1"/>
        <v>1</v>
      </c>
    </row>
    <row r="66" spans="2:8" x14ac:dyDescent="0.2">
      <c r="B66" t="str">
        <v>FALCHONI PABLO JAVIER</v>
      </c>
      <c r="C66">
        <v>1</v>
      </c>
      <c r="D66">
        <f t="shared" si="0"/>
        <v>2</v>
      </c>
      <c r="F66" t="str">
        <v>MATERIALES RURALES EL QUEBRACHO S.A</v>
      </c>
      <c r="G66">
        <v>2</v>
      </c>
      <c r="H66">
        <f t="shared" si="1"/>
        <v>1</v>
      </c>
    </row>
    <row r="67" spans="2:8" x14ac:dyDescent="0.2">
      <c r="B67" t="str">
        <v>FERROMIL S.A.</v>
      </c>
      <c r="C67">
        <v>1</v>
      </c>
      <c r="D67">
        <f t="shared" ref="D67:D130" si="2">IFERROR(VLOOKUP(B67,F:G,2,0),0)</f>
        <v>2</v>
      </c>
      <c r="F67" t="str">
        <v>APROMAX S.A.</v>
      </c>
      <c r="G67">
        <v>2</v>
      </c>
      <c r="H67">
        <f t="shared" ref="H67:H130" si="3">VLOOKUP(F67,B:C,2,0)</f>
        <v>1</v>
      </c>
    </row>
    <row r="68" spans="2:8" x14ac:dyDescent="0.2">
      <c r="B68" t="str">
        <v>BIANCHI FEDERICO ANTONIO</v>
      </c>
      <c r="C68">
        <v>1</v>
      </c>
      <c r="D68">
        <f t="shared" si="2"/>
        <v>2</v>
      </c>
      <c r="F68" t="str">
        <v>CELOTTI JOSE Y PEDRO SACIFI</v>
      </c>
      <c r="G68">
        <v>2</v>
      </c>
      <c r="H68">
        <f t="shared" si="3"/>
        <v>1</v>
      </c>
    </row>
    <row r="69" spans="2:8" x14ac:dyDescent="0.2">
      <c r="B69" t="str">
        <v>MATERIALES RURALES EL QUEBRACHO S.A</v>
      </c>
      <c r="C69">
        <v>1</v>
      </c>
      <c r="D69">
        <f t="shared" si="2"/>
        <v>2</v>
      </c>
      <c r="F69" t="str">
        <v>NITUB S.A.I.C.</v>
      </c>
      <c r="G69">
        <v>2</v>
      </c>
      <c r="H69">
        <f t="shared" si="3"/>
        <v>1</v>
      </c>
    </row>
    <row r="70" spans="2:8" x14ac:dyDescent="0.2">
      <c r="B70" t="str">
        <v>APROMAX S.A.</v>
      </c>
      <c r="C70">
        <v>1</v>
      </c>
      <c r="D70">
        <f t="shared" si="2"/>
        <v>2</v>
      </c>
      <c r="F70" t="str">
        <v>IBERCOM MULTICOM S.A</v>
      </c>
      <c r="G70">
        <v>2</v>
      </c>
      <c r="H70">
        <f t="shared" si="3"/>
        <v>1</v>
      </c>
    </row>
    <row r="71" spans="2:8" x14ac:dyDescent="0.2">
      <c r="B71" t="str">
        <v>CELOTTI JOSE Y PEDRO SACIFI</v>
      </c>
      <c r="C71">
        <v>1</v>
      </c>
      <c r="D71">
        <f t="shared" si="2"/>
        <v>2</v>
      </c>
      <c r="F71" t="str">
        <v>MADERSA S.R.L</v>
      </c>
      <c r="G71">
        <v>2</v>
      </c>
      <c r="H71">
        <f t="shared" si="3"/>
        <v>1</v>
      </c>
    </row>
    <row r="72" spans="2:8" x14ac:dyDescent="0.2">
      <c r="B72" t="str">
        <v>NITUB S.A.I.C.</v>
      </c>
      <c r="C72">
        <v>1</v>
      </c>
      <c r="D72">
        <f t="shared" si="2"/>
        <v>2</v>
      </c>
      <c r="F72" t="str">
        <v>CORRALON DON EMILIO S.R.L.</v>
      </c>
      <c r="G72">
        <v>2</v>
      </c>
      <c r="H72">
        <f t="shared" si="3"/>
        <v>1</v>
      </c>
    </row>
    <row r="73" spans="2:8" x14ac:dyDescent="0.2">
      <c r="B73" t="str">
        <v>IBERCOM MULTICOM S.A</v>
      </c>
      <c r="C73">
        <v>1</v>
      </c>
      <c r="D73">
        <f t="shared" si="2"/>
        <v>2</v>
      </c>
      <c r="F73" t="str">
        <v>PROMAR S.R.L.</v>
      </c>
      <c r="G73">
        <v>2</v>
      </c>
      <c r="H73">
        <f t="shared" si="3"/>
        <v>1</v>
      </c>
    </row>
    <row r="74" spans="2:8" x14ac:dyDescent="0.2">
      <c r="B74" t="str">
        <v>MADERSA S.R.L</v>
      </c>
      <c r="C74">
        <v>1</v>
      </c>
      <c r="D74">
        <f t="shared" si="2"/>
        <v>2</v>
      </c>
      <c r="F74" t="str">
        <v>JOSE LUIS GONZALEZ S.A.</v>
      </c>
      <c r="G74">
        <v>2</v>
      </c>
      <c r="H74">
        <f t="shared" si="3"/>
        <v>1</v>
      </c>
    </row>
    <row r="75" spans="2:8" x14ac:dyDescent="0.2">
      <c r="B75" t="str">
        <v>CORRALON DON EMILIO S.R.L.</v>
      </c>
      <c r="C75">
        <v>1</v>
      </c>
      <c r="D75">
        <f t="shared" si="2"/>
        <v>2</v>
      </c>
      <c r="F75" t="str">
        <v>PAGNACCO HNOS. S.C.</v>
      </c>
      <c r="G75">
        <v>2</v>
      </c>
      <c r="H75">
        <f t="shared" si="3"/>
        <v>1</v>
      </c>
    </row>
    <row r="76" spans="2:8" x14ac:dyDescent="0.2">
      <c r="B76" t="str">
        <v>PROMAR S.R.L.</v>
      </c>
      <c r="C76">
        <v>1</v>
      </c>
      <c r="D76">
        <f t="shared" si="2"/>
        <v>2</v>
      </c>
      <c r="F76" t="str">
        <v>VEGA VICTOR ALEJANDRO S.A.</v>
      </c>
      <c r="G76">
        <v>2</v>
      </c>
      <c r="H76">
        <f t="shared" si="3"/>
        <v>1</v>
      </c>
    </row>
    <row r="77" spans="2:8" x14ac:dyDescent="0.2">
      <c r="B77" t="str">
        <v>JOSE LUIS GONZALEZ S.A.</v>
      </c>
      <c r="C77">
        <v>1</v>
      </c>
      <c r="D77">
        <f t="shared" si="2"/>
        <v>2</v>
      </c>
      <c r="F77" t="str">
        <v>A. ROPELATO S.R.L.</v>
      </c>
      <c r="G77">
        <v>2</v>
      </c>
      <c r="H77">
        <f t="shared" si="3"/>
        <v>1</v>
      </c>
    </row>
    <row r="78" spans="2:8" x14ac:dyDescent="0.2">
      <c r="B78" t="str">
        <v>PAGNACCO HNOS. S.C.</v>
      </c>
      <c r="C78">
        <v>1</v>
      </c>
      <c r="D78">
        <f t="shared" si="2"/>
        <v>2</v>
      </c>
      <c r="F78" t="str">
        <v>M.C.S.S.A</v>
      </c>
      <c r="G78">
        <v>2</v>
      </c>
      <c r="H78">
        <f t="shared" si="3"/>
        <v>1</v>
      </c>
    </row>
    <row r="79" spans="2:8" x14ac:dyDescent="0.2">
      <c r="B79" t="str">
        <v>VEGA VICTOR ALEJANDRO S.A.</v>
      </c>
      <c r="C79">
        <v>1</v>
      </c>
      <c r="D79">
        <f t="shared" si="2"/>
        <v>2</v>
      </c>
      <c r="F79" t="str">
        <v>CEFALU S.A.</v>
      </c>
      <c r="G79">
        <v>2</v>
      </c>
      <c r="H79">
        <f t="shared" si="3"/>
        <v>1</v>
      </c>
    </row>
    <row r="80" spans="2:8" x14ac:dyDescent="0.2">
      <c r="B80" t="str">
        <v>A. ROPELATO S.R.L.</v>
      </c>
      <c r="C80">
        <v>1</v>
      </c>
      <c r="D80">
        <f t="shared" si="2"/>
        <v>2</v>
      </c>
      <c r="F80" t="str">
        <v>SURCAN S.A.</v>
      </c>
      <c r="G80">
        <v>2</v>
      </c>
      <c r="H80">
        <f t="shared" si="3"/>
        <v>1</v>
      </c>
    </row>
    <row r="81" spans="2:8" x14ac:dyDescent="0.2">
      <c r="B81" t="str">
        <v>M.C.S.S.A</v>
      </c>
      <c r="C81">
        <v>1</v>
      </c>
      <c r="D81">
        <f t="shared" si="2"/>
        <v>2</v>
      </c>
      <c r="F81" t="str">
        <v>CONSTRUCCIONES AQUINO S.A.</v>
      </c>
      <c r="G81">
        <v>2</v>
      </c>
      <c r="H81">
        <f t="shared" si="3"/>
        <v>1</v>
      </c>
    </row>
    <row r="82" spans="2:8" x14ac:dyDescent="0.2">
      <c r="B82" t="str">
        <v>CEFALU S.A.</v>
      </c>
      <c r="C82">
        <v>1</v>
      </c>
      <c r="D82">
        <f t="shared" si="2"/>
        <v>2</v>
      </c>
      <c r="F82" t="str">
        <v>ORSO MARCELO ARIEL-CONSTRUSHOP-</v>
      </c>
      <c r="G82">
        <v>2</v>
      </c>
      <c r="H82">
        <f t="shared" si="3"/>
        <v>1</v>
      </c>
    </row>
    <row r="83" spans="2:8" x14ac:dyDescent="0.2">
      <c r="B83" t="str">
        <v>SURCAN S.A.</v>
      </c>
      <c r="C83">
        <v>1</v>
      </c>
      <c r="D83">
        <f t="shared" si="2"/>
        <v>2</v>
      </c>
      <c r="F83" t="str">
        <v>BELLI Y CIA.</v>
      </c>
      <c r="G83">
        <v>2</v>
      </c>
      <c r="H83">
        <f t="shared" si="3"/>
        <v>1</v>
      </c>
    </row>
    <row r="84" spans="2:8" x14ac:dyDescent="0.2">
      <c r="B84" t="str">
        <v>CONSTRUCCIONES AQUINO S.A.</v>
      </c>
      <c r="C84">
        <v>1</v>
      </c>
      <c r="D84">
        <f t="shared" si="2"/>
        <v>2</v>
      </c>
      <c r="F84" t="str">
        <v>HORLIT S.R.L.</v>
      </c>
      <c r="G84">
        <v>2</v>
      </c>
      <c r="H84">
        <f t="shared" si="3"/>
        <v>1</v>
      </c>
    </row>
    <row r="85" spans="2:8" x14ac:dyDescent="0.2">
      <c r="B85" t="str">
        <v>ORSO MARCELO ARIEL-CONSTRUSHOP-</v>
      </c>
      <c r="C85">
        <v>1</v>
      </c>
      <c r="D85">
        <f t="shared" si="2"/>
        <v>2</v>
      </c>
      <c r="F85" t="str">
        <v>SOCOMEL S.R.L.</v>
      </c>
      <c r="G85">
        <v>2</v>
      </c>
      <c r="H85">
        <f t="shared" si="3"/>
        <v>1</v>
      </c>
    </row>
    <row r="86" spans="2:8" x14ac:dyDescent="0.2">
      <c r="B86" t="str">
        <v>BELLI Y CIA.</v>
      </c>
      <c r="C86">
        <v>1</v>
      </c>
      <c r="D86">
        <f t="shared" si="2"/>
        <v>2</v>
      </c>
      <c r="F86" t="str">
        <v>SANITARIOS D AMBROSIO S.R.L.</v>
      </c>
      <c r="G86">
        <v>2</v>
      </c>
      <c r="H86">
        <f t="shared" si="3"/>
        <v>1</v>
      </c>
    </row>
    <row r="87" spans="2:8" x14ac:dyDescent="0.2">
      <c r="B87" t="str">
        <v>HORLIT S.R.L.</v>
      </c>
      <c r="C87">
        <v>1</v>
      </c>
      <c r="D87">
        <f t="shared" si="2"/>
        <v>2</v>
      </c>
      <c r="F87" t="str">
        <v>EL MUNDO DEL PLOMERO S.R.L.</v>
      </c>
      <c r="G87">
        <v>2</v>
      </c>
      <c r="H87">
        <f t="shared" si="3"/>
        <v>1</v>
      </c>
    </row>
    <row r="88" spans="2:8" x14ac:dyDescent="0.2">
      <c r="B88" t="str">
        <v>SOCOMEL S.R.L.</v>
      </c>
      <c r="C88">
        <v>1</v>
      </c>
      <c r="D88">
        <f t="shared" si="2"/>
        <v>2</v>
      </c>
      <c r="F88" t="str">
        <v>DELAPENNA GUSTAVO ERNESTO</v>
      </c>
      <c r="G88">
        <v>2</v>
      </c>
      <c r="H88">
        <f t="shared" si="3"/>
        <v>1</v>
      </c>
    </row>
    <row r="89" spans="2:8" x14ac:dyDescent="0.2">
      <c r="B89" t="str">
        <v>SANITARIOS D AMBROSIO S.R.L.</v>
      </c>
      <c r="C89">
        <v>1</v>
      </c>
      <c r="D89">
        <f t="shared" si="2"/>
        <v>2</v>
      </c>
      <c r="F89" t="str">
        <v>CONSTRUYA AL COSTO SRL</v>
      </c>
      <c r="G89">
        <v>2</v>
      </c>
      <c r="H89">
        <f t="shared" si="3"/>
        <v>1</v>
      </c>
    </row>
    <row r="90" spans="2:8" x14ac:dyDescent="0.2">
      <c r="B90" t="str">
        <v>EL MUNDO DEL PLOMERO S.R.L.</v>
      </c>
      <c r="C90">
        <v>1</v>
      </c>
      <c r="D90">
        <f t="shared" si="2"/>
        <v>2</v>
      </c>
      <c r="F90" t="str">
        <v>FUTURO SA</v>
      </c>
      <c r="G90">
        <v>2</v>
      </c>
      <c r="H90">
        <f t="shared" si="3"/>
        <v>1</v>
      </c>
    </row>
    <row r="91" spans="2:8" x14ac:dyDescent="0.2">
      <c r="B91" t="str">
        <v>DELAPENNA GUSTAVO ERNESTO</v>
      </c>
      <c r="C91">
        <v>1</v>
      </c>
      <c r="D91">
        <f t="shared" si="2"/>
        <v>2</v>
      </c>
      <c r="F91" t="str">
        <v>VICTOR GULLO S.R.L.</v>
      </c>
      <c r="G91">
        <v>2</v>
      </c>
      <c r="H91">
        <f t="shared" si="3"/>
        <v>1</v>
      </c>
    </row>
    <row r="92" spans="2:8" x14ac:dyDescent="0.2">
      <c r="B92" t="str">
        <v>BUSTAMANTE GUSTAVO</v>
      </c>
      <c r="C92">
        <v>1</v>
      </c>
      <c r="D92">
        <f t="shared" si="2"/>
        <v>2</v>
      </c>
      <c r="F92" t="str">
        <v>SERYMAT ATLANTICA S.R.L.</v>
      </c>
      <c r="G92">
        <v>2</v>
      </c>
      <c r="H92">
        <f t="shared" si="3"/>
        <v>1</v>
      </c>
    </row>
    <row r="93" spans="2:8" x14ac:dyDescent="0.2">
      <c r="B93" t="str">
        <v>CONSTRUYA AL COSTO SRL</v>
      </c>
      <c r="C93">
        <v>1</v>
      </c>
      <c r="D93">
        <f t="shared" si="2"/>
        <v>2</v>
      </c>
      <c r="F93" t="str">
        <v>ANGULO EZEQUIEL</v>
      </c>
      <c r="G93">
        <v>2</v>
      </c>
      <c r="H93">
        <f t="shared" si="3"/>
        <v>1</v>
      </c>
    </row>
    <row r="94" spans="2:8" x14ac:dyDescent="0.2">
      <c r="B94" t="str">
        <v>FUTURO SA</v>
      </c>
      <c r="C94">
        <v>1</v>
      </c>
      <c r="D94">
        <f t="shared" si="2"/>
        <v>2</v>
      </c>
      <c r="F94" t="str">
        <v>DI STABILE E HIJOS SA</v>
      </c>
      <c r="G94">
        <v>2</v>
      </c>
      <c r="H94">
        <f t="shared" si="3"/>
        <v>1</v>
      </c>
    </row>
    <row r="95" spans="2:8" x14ac:dyDescent="0.2">
      <c r="B95" t="str">
        <v>VICTOR GULLO S.R.L.</v>
      </c>
      <c r="C95">
        <v>1</v>
      </c>
      <c r="D95">
        <f t="shared" si="2"/>
        <v>2</v>
      </c>
      <c r="F95" t="str">
        <v>SANCHEZ MARTINEZ E HIJOS S.A.</v>
      </c>
      <c r="G95">
        <v>2</v>
      </c>
      <c r="H95">
        <f t="shared" si="3"/>
        <v>1</v>
      </c>
    </row>
    <row r="96" spans="2:8" x14ac:dyDescent="0.2">
      <c r="B96" t="str">
        <v>SERYMAT ATLANTICA S.R.L.</v>
      </c>
      <c r="C96">
        <v>1</v>
      </c>
      <c r="D96">
        <f t="shared" si="2"/>
        <v>2</v>
      </c>
      <c r="F96" t="str">
        <v>MAQUI S.A. EN FORMACION</v>
      </c>
      <c r="G96">
        <v>2</v>
      </c>
      <c r="H96">
        <f t="shared" si="3"/>
        <v>1</v>
      </c>
    </row>
    <row r="97" spans="2:8" x14ac:dyDescent="0.2">
      <c r="B97" t="str">
        <v>ANGULO EZEQUIEL</v>
      </c>
      <c r="C97">
        <v>1</v>
      </c>
      <c r="D97">
        <f t="shared" si="2"/>
        <v>2</v>
      </c>
      <c r="F97" t="str">
        <v>CHARADIA MATERIALES SRL</v>
      </c>
      <c r="G97">
        <v>2</v>
      </c>
      <c r="H97">
        <f t="shared" si="3"/>
        <v>1</v>
      </c>
    </row>
    <row r="98" spans="2:8" x14ac:dyDescent="0.2">
      <c r="B98" t="str">
        <v>DI STABILE E HIJOS SA</v>
      </c>
      <c r="C98">
        <v>1</v>
      </c>
      <c r="D98">
        <f t="shared" si="2"/>
        <v>2</v>
      </c>
      <c r="F98" t="str">
        <v>LATRECCHIANA FLAVIO JUAN</v>
      </c>
      <c r="G98">
        <v>2</v>
      </c>
      <c r="H98">
        <f t="shared" si="3"/>
        <v>1</v>
      </c>
    </row>
    <row r="99" spans="2:8" x14ac:dyDescent="0.2">
      <c r="B99" t="str">
        <v>SANCHEZ MARTINEZ E HIJOS S.A.</v>
      </c>
      <c r="C99">
        <v>1</v>
      </c>
      <c r="D99">
        <f t="shared" si="2"/>
        <v>2</v>
      </c>
      <c r="F99" t="str">
        <v>MERCADO DE LA CONSTRUCCION S.A</v>
      </c>
      <c r="G99">
        <v>2</v>
      </c>
      <c r="H99">
        <f t="shared" si="3"/>
        <v>1</v>
      </c>
    </row>
    <row r="100" spans="2:8" x14ac:dyDescent="0.2">
      <c r="B100" t="str">
        <v>MAQUI S.A. EN FORMACION</v>
      </c>
      <c r="C100">
        <v>1</v>
      </c>
      <c r="D100">
        <f t="shared" si="2"/>
        <v>2</v>
      </c>
      <c r="F100" t="str">
        <v>HIPERCERAMICO S.A.I.C.</v>
      </c>
      <c r="G100">
        <v>2</v>
      </c>
      <c r="H100">
        <f t="shared" si="3"/>
        <v>1</v>
      </c>
    </row>
    <row r="101" spans="2:8" x14ac:dyDescent="0.2">
      <c r="B101" t="str">
        <v>CHARADIA MATERIALES SRL</v>
      </c>
      <c r="C101">
        <v>1</v>
      </c>
      <c r="D101">
        <f t="shared" si="2"/>
        <v>2</v>
      </c>
      <c r="F101" t="str">
        <v>CAMPOT EDUARDO CONRADO</v>
      </c>
      <c r="G101">
        <v>2</v>
      </c>
      <c r="H101">
        <f t="shared" si="3"/>
        <v>1</v>
      </c>
    </row>
    <row r="102" spans="2:8" x14ac:dyDescent="0.2">
      <c r="B102" t="str">
        <v>LATRECCHIANA FLAVIO JUAN</v>
      </c>
      <c r="C102">
        <v>1</v>
      </c>
      <c r="D102">
        <f t="shared" si="2"/>
        <v>2</v>
      </c>
      <c r="F102" t="str">
        <v>PPC SA</v>
      </c>
      <c r="G102">
        <v>2</v>
      </c>
      <c r="H102">
        <f t="shared" si="3"/>
        <v>1</v>
      </c>
    </row>
    <row r="103" spans="2:8" x14ac:dyDescent="0.2">
      <c r="B103" t="str">
        <v>MERCADO DE LA CONSTRUCCION S.A</v>
      </c>
      <c r="C103">
        <v>1</v>
      </c>
      <c r="D103">
        <f t="shared" si="2"/>
        <v>2</v>
      </c>
      <c r="F103" t="str">
        <v>SAENZ ERNESTO H. Y SALERNO ROBERTO</v>
      </c>
      <c r="G103">
        <v>2</v>
      </c>
      <c r="H103">
        <f t="shared" si="3"/>
        <v>1</v>
      </c>
    </row>
    <row r="104" spans="2:8" x14ac:dyDescent="0.2">
      <c r="B104" t="str">
        <v>HIPERCERAMICO S.A.I.C.</v>
      </c>
      <c r="C104">
        <v>1</v>
      </c>
      <c r="D104">
        <f t="shared" si="2"/>
        <v>2</v>
      </c>
      <c r="F104" t="str">
        <v>DAUBIAN OMAR ALBERTO</v>
      </c>
      <c r="G104">
        <v>2</v>
      </c>
      <c r="H104">
        <f t="shared" si="3"/>
        <v>1</v>
      </c>
    </row>
    <row r="105" spans="2:8" x14ac:dyDescent="0.2">
      <c r="B105" t="str">
        <v>CAMPOT EDUARDO CONRADO</v>
      </c>
      <c r="C105">
        <v>1</v>
      </c>
      <c r="D105">
        <f t="shared" si="2"/>
        <v>2</v>
      </c>
      <c r="F105" t="str">
        <v>GONZALEZ HECTOR RODOLFO</v>
      </c>
      <c r="G105">
        <v>2</v>
      </c>
      <c r="H105">
        <f t="shared" si="3"/>
        <v>1</v>
      </c>
    </row>
    <row r="106" spans="2:8" x14ac:dyDescent="0.2">
      <c r="B106" t="str">
        <v>PPC SA</v>
      </c>
      <c r="C106">
        <v>1</v>
      </c>
      <c r="D106">
        <f t="shared" si="2"/>
        <v>2</v>
      </c>
      <c r="F106" t="str">
        <v>FERRETERIA GOMEZ S.R.L.</v>
      </c>
      <c r="G106">
        <v>2</v>
      </c>
      <c r="H106">
        <f t="shared" si="3"/>
        <v>1</v>
      </c>
    </row>
    <row r="107" spans="2:8" x14ac:dyDescent="0.2">
      <c r="B107" t="str">
        <v>SAENZ ERNESTO H. Y SALERNO ROBERTO</v>
      </c>
      <c r="C107">
        <v>1</v>
      </c>
      <c r="D107">
        <f t="shared" si="2"/>
        <v>2</v>
      </c>
      <c r="F107" t="str">
        <v>INTERIORES CASILDA S.A.</v>
      </c>
      <c r="G107">
        <v>2</v>
      </c>
      <c r="H107">
        <f t="shared" si="3"/>
        <v>1</v>
      </c>
    </row>
    <row r="108" spans="2:8" x14ac:dyDescent="0.2">
      <c r="B108" t="str">
        <v>DAUBIAN OMAR ALBERTO</v>
      </c>
      <c r="C108">
        <v>1</v>
      </c>
      <c r="D108">
        <f t="shared" si="2"/>
        <v>2</v>
      </c>
      <c r="F108" t="str">
        <v>DISTRIBUIDORA COLON S.A.</v>
      </c>
      <c r="G108">
        <v>2</v>
      </c>
      <c r="H108">
        <f t="shared" si="3"/>
        <v>1</v>
      </c>
    </row>
    <row r="109" spans="2:8" x14ac:dyDescent="0.2">
      <c r="B109" t="str">
        <v>GONZALEZ HECTOR RODOLFO</v>
      </c>
      <c r="C109">
        <v>1</v>
      </c>
      <c r="D109">
        <f t="shared" si="2"/>
        <v>2</v>
      </c>
      <c r="F109" t="str">
        <v>MARDIROSSIAN MARIO CLAUDIO</v>
      </c>
      <c r="G109">
        <v>2</v>
      </c>
      <c r="H109">
        <f t="shared" si="3"/>
        <v>1</v>
      </c>
    </row>
    <row r="110" spans="2:8" x14ac:dyDescent="0.2">
      <c r="B110" t="str">
        <v>FERRETERIA GOMEZ S.R.L.</v>
      </c>
      <c r="C110">
        <v>1</v>
      </c>
      <c r="D110">
        <f t="shared" si="2"/>
        <v>2</v>
      </c>
      <c r="F110" t="str">
        <v>MANDUCA SANITARIOS S.R.L.</v>
      </c>
      <c r="G110">
        <v>2</v>
      </c>
      <c r="H110">
        <f t="shared" si="3"/>
        <v>1</v>
      </c>
    </row>
    <row r="111" spans="2:8" x14ac:dyDescent="0.2">
      <c r="B111" t="str">
        <v>INTERIORES CASILDA S.A.</v>
      </c>
      <c r="C111">
        <v>1</v>
      </c>
      <c r="D111">
        <f t="shared" si="2"/>
        <v>2</v>
      </c>
      <c r="F111" t="str">
        <v>ELETE CERAMICOS</v>
      </c>
      <c r="G111">
        <v>2</v>
      </c>
      <c r="H111">
        <f t="shared" si="3"/>
        <v>1</v>
      </c>
    </row>
    <row r="112" spans="2:8" x14ac:dyDescent="0.2">
      <c r="B112" t="str">
        <v>DISTRIBUIDORA COLON S.A.</v>
      </c>
      <c r="C112">
        <v>1</v>
      </c>
      <c r="D112">
        <f t="shared" si="2"/>
        <v>2</v>
      </c>
      <c r="F112" t="str">
        <v>BALMAT S.R.L.</v>
      </c>
      <c r="G112">
        <v>2</v>
      </c>
      <c r="H112">
        <f t="shared" si="3"/>
        <v>1</v>
      </c>
    </row>
    <row r="113" spans="2:8" x14ac:dyDescent="0.2">
      <c r="B113" t="str">
        <v>MARDIROSSIAN MARIO CLAUDIO</v>
      </c>
      <c r="C113">
        <v>1</v>
      </c>
      <c r="D113">
        <f t="shared" si="2"/>
        <v>2</v>
      </c>
      <c r="F113" t="str">
        <v>FERRETERIA ARGENTINA S.R.L.</v>
      </c>
      <c r="G113">
        <v>2</v>
      </c>
      <c r="H113">
        <f t="shared" si="3"/>
        <v>1</v>
      </c>
    </row>
    <row r="114" spans="2:8" x14ac:dyDescent="0.2">
      <c r="B114" t="str">
        <v>MANDUCA SANITARIOS S.R.L.</v>
      </c>
      <c r="C114">
        <v>1</v>
      </c>
      <c r="D114">
        <f t="shared" si="2"/>
        <v>2</v>
      </c>
      <c r="F114" t="str">
        <v>MARCHAL JUAN H. Y CIA.</v>
      </c>
      <c r="G114">
        <v>2</v>
      </c>
      <c r="H114">
        <f t="shared" si="3"/>
        <v>1</v>
      </c>
    </row>
    <row r="115" spans="2:8" x14ac:dyDescent="0.2">
      <c r="B115" t="str">
        <v>ELETE CERAMICOS</v>
      </c>
      <c r="C115">
        <v>1</v>
      </c>
      <c r="D115">
        <f t="shared" si="2"/>
        <v>2</v>
      </c>
      <c r="F115" t="str">
        <v>MENNA NICOLAS</v>
      </c>
      <c r="G115">
        <v>2</v>
      </c>
      <c r="H115">
        <f t="shared" si="3"/>
        <v>1</v>
      </c>
    </row>
    <row r="116" spans="2:8" x14ac:dyDescent="0.2">
      <c r="B116" t="str">
        <v>BALMAT S.R.L.</v>
      </c>
      <c r="C116">
        <v>1</v>
      </c>
      <c r="D116">
        <f t="shared" si="2"/>
        <v>2</v>
      </c>
      <c r="F116" t="str">
        <v>VICTOR GONZALO ALEXIS</v>
      </c>
      <c r="G116">
        <v>2</v>
      </c>
      <c r="H116">
        <f t="shared" si="3"/>
        <v>1</v>
      </c>
    </row>
    <row r="117" spans="2:8" x14ac:dyDescent="0.2">
      <c r="B117" t="str">
        <v>FERRETERIA ARGENTINA S.R.L.</v>
      </c>
      <c r="C117">
        <v>1</v>
      </c>
      <c r="D117">
        <f t="shared" si="2"/>
        <v>2</v>
      </c>
      <c r="F117" t="str">
        <v>PIVIDORI MARIO, ALFREDO Y JOSE S.H.</v>
      </c>
      <c r="G117">
        <v>2</v>
      </c>
      <c r="H117">
        <f t="shared" si="3"/>
        <v>1</v>
      </c>
    </row>
    <row r="118" spans="2:8" x14ac:dyDescent="0.2">
      <c r="B118" t="str">
        <v>MARCHAL JUAN H. Y CIA.</v>
      </c>
      <c r="C118">
        <v>1</v>
      </c>
      <c r="D118">
        <f t="shared" si="2"/>
        <v>2</v>
      </c>
      <c r="F118" t="str">
        <v>BESARES S.H. DE MANUEL M. MORALEJO</v>
      </c>
      <c r="G118">
        <v>2</v>
      </c>
      <c r="H118">
        <f t="shared" si="3"/>
        <v>1</v>
      </c>
    </row>
    <row r="119" spans="2:8" x14ac:dyDescent="0.2">
      <c r="B119" t="str">
        <v>MENNA NICOLAS</v>
      </c>
      <c r="C119">
        <v>1</v>
      </c>
      <c r="D119">
        <f t="shared" si="2"/>
        <v>2</v>
      </c>
      <c r="F119" t="str">
        <v>MARTINEZ CONSTRUCCIONES</v>
      </c>
      <c r="G119">
        <v>2</v>
      </c>
      <c r="H119">
        <f t="shared" si="3"/>
        <v>1</v>
      </c>
    </row>
    <row r="120" spans="2:8" x14ac:dyDescent="0.2">
      <c r="B120" t="str">
        <v>VICTOR GONZALO ALEXIS</v>
      </c>
      <c r="C120">
        <v>1</v>
      </c>
      <c r="D120">
        <f t="shared" si="2"/>
        <v>2</v>
      </c>
      <c r="F120" t="str">
        <v>SURMAT S.A.</v>
      </c>
      <c r="G120">
        <v>2</v>
      </c>
      <c r="H120">
        <f t="shared" si="3"/>
        <v>1</v>
      </c>
    </row>
    <row r="121" spans="2:8" x14ac:dyDescent="0.2">
      <c r="B121" t="str">
        <v>PIVIDORI MARIO, ALFREDO Y JOSE S.H.</v>
      </c>
      <c r="C121">
        <v>1</v>
      </c>
      <c r="D121">
        <f t="shared" si="2"/>
        <v>2</v>
      </c>
      <c r="F121" t="str">
        <v>ANACLETO JOSE E HIJOS S.A.</v>
      </c>
      <c r="G121">
        <v>2</v>
      </c>
      <c r="H121">
        <f t="shared" si="3"/>
        <v>1</v>
      </c>
    </row>
    <row r="122" spans="2:8" x14ac:dyDescent="0.2">
      <c r="B122" t="str">
        <v>BESARES S.H. DE MANUEL M. MORALEJO</v>
      </c>
      <c r="C122">
        <v>1</v>
      </c>
      <c r="D122">
        <f t="shared" si="2"/>
        <v>2</v>
      </c>
      <c r="F122" t="str">
        <v>OGA MAT SA EN FORMACION</v>
      </c>
      <c r="G122">
        <v>2</v>
      </c>
      <c r="H122">
        <f t="shared" si="3"/>
        <v>1</v>
      </c>
    </row>
    <row r="123" spans="2:8" x14ac:dyDescent="0.2">
      <c r="B123" t="str">
        <v>MARTINEZ CONSTRUCCIONES</v>
      </c>
      <c r="C123">
        <v>1</v>
      </c>
      <c r="D123">
        <f t="shared" si="2"/>
        <v>2</v>
      </c>
      <c r="F123" t="str">
        <v>JUAN STELLA MARIS</v>
      </c>
      <c r="G123">
        <v>2</v>
      </c>
      <c r="H123">
        <f t="shared" si="3"/>
        <v>1</v>
      </c>
    </row>
    <row r="124" spans="2:8" x14ac:dyDescent="0.2">
      <c r="B124" t="str">
        <v>SURMAT S.A.</v>
      </c>
      <c r="C124">
        <v>1</v>
      </c>
      <c r="D124">
        <f t="shared" si="2"/>
        <v>2</v>
      </c>
      <c r="F124" t="str">
        <v>SANTIANO LILIANA NOEMI</v>
      </c>
      <c r="G124">
        <v>2</v>
      </c>
      <c r="H124">
        <f t="shared" si="3"/>
        <v>1</v>
      </c>
    </row>
    <row r="125" spans="2:8" x14ac:dyDescent="0.2">
      <c r="B125" t="str">
        <v>ANACLETO JOSE E HIJOS S.A.</v>
      </c>
      <c r="C125">
        <v>1</v>
      </c>
      <c r="D125">
        <f t="shared" si="2"/>
        <v>2</v>
      </c>
      <c r="F125" t="str">
        <v>CASA MANRIQUE S.A.</v>
      </c>
      <c r="G125">
        <v>2</v>
      </c>
      <c r="H125">
        <f t="shared" si="3"/>
        <v>1</v>
      </c>
    </row>
    <row r="126" spans="2:8" x14ac:dyDescent="0.2">
      <c r="B126" t="str">
        <v>OGA MAT SA EN FORMACION</v>
      </c>
      <c r="C126">
        <v>1</v>
      </c>
      <c r="D126">
        <f t="shared" si="2"/>
        <v>2</v>
      </c>
      <c r="F126" t="str">
        <v>SANITARIOS TARAGUI S.R.L.</v>
      </c>
      <c r="G126">
        <v>2</v>
      </c>
      <c r="H126">
        <f t="shared" si="3"/>
        <v>1</v>
      </c>
    </row>
    <row r="127" spans="2:8" x14ac:dyDescent="0.2">
      <c r="B127" t="str">
        <v>JUAN STELLA MARIS</v>
      </c>
      <c r="C127">
        <v>1</v>
      </c>
      <c r="D127">
        <f t="shared" si="2"/>
        <v>2</v>
      </c>
      <c r="F127" t="str">
        <v>ALEMANI CARLOS DANIEL</v>
      </c>
      <c r="G127">
        <v>2</v>
      </c>
      <c r="H127">
        <f t="shared" si="3"/>
        <v>1</v>
      </c>
    </row>
    <row r="128" spans="2:8" x14ac:dyDescent="0.2">
      <c r="B128" t="str">
        <v>SANTIANO LILIANA NOEMI</v>
      </c>
      <c r="C128">
        <v>1</v>
      </c>
      <c r="D128">
        <f t="shared" si="2"/>
        <v>2</v>
      </c>
      <c r="F128" t="str">
        <v>MEGA PORCELLANATOS</v>
      </c>
      <c r="G128">
        <v>2</v>
      </c>
      <c r="H128">
        <f t="shared" si="3"/>
        <v>1</v>
      </c>
    </row>
    <row r="129" spans="2:8" x14ac:dyDescent="0.2">
      <c r="B129" t="str">
        <v>CASA MANRIQUE S.A.</v>
      </c>
      <c r="C129">
        <v>1</v>
      </c>
      <c r="D129">
        <f t="shared" si="2"/>
        <v>2</v>
      </c>
      <c r="F129" t="str">
        <v>JOSE LUIS FRANCO S.R.L</v>
      </c>
      <c r="G129">
        <v>2</v>
      </c>
      <c r="H129">
        <f t="shared" si="3"/>
        <v>1</v>
      </c>
    </row>
    <row r="130" spans="2:8" x14ac:dyDescent="0.2">
      <c r="B130" t="str">
        <v>SANITARIOS TARAGUI S.R.L.</v>
      </c>
      <c r="C130">
        <v>1</v>
      </c>
      <c r="D130">
        <f t="shared" si="2"/>
        <v>2</v>
      </c>
      <c r="F130" t="str">
        <v>FACHINI HERMANOS</v>
      </c>
      <c r="G130">
        <v>2</v>
      </c>
      <c r="H130">
        <f t="shared" si="3"/>
        <v>1</v>
      </c>
    </row>
    <row r="131" spans="2:8" x14ac:dyDescent="0.2">
      <c r="B131" t="str">
        <v>ALEMANI CARLOS DANIEL</v>
      </c>
      <c r="C131">
        <v>1</v>
      </c>
      <c r="D131">
        <f t="shared" ref="D131:D194" si="4">IFERROR(VLOOKUP(B131,F:G,2,0),0)</f>
        <v>2</v>
      </c>
      <c r="F131" t="str">
        <v>CONSTRUCOMPRAS ACE</v>
      </c>
      <c r="G131">
        <v>2</v>
      </c>
      <c r="H131">
        <f t="shared" ref="H131:H194" si="5">VLOOKUP(F131,B:C,2,0)</f>
        <v>1</v>
      </c>
    </row>
    <row r="132" spans="2:8" x14ac:dyDescent="0.2">
      <c r="B132" t="str">
        <v>MEGA PORCELLANATOS</v>
      </c>
      <c r="C132">
        <v>1</v>
      </c>
      <c r="D132">
        <f t="shared" si="4"/>
        <v>2</v>
      </c>
      <c r="F132" t="str">
        <v>FONTE LUCAS MATIAS</v>
      </c>
      <c r="G132">
        <v>2</v>
      </c>
      <c r="H132">
        <f t="shared" si="5"/>
        <v>1</v>
      </c>
    </row>
    <row r="133" spans="2:8" x14ac:dyDescent="0.2">
      <c r="B133" t="str">
        <v>JOSE LUIS FRANCO S.R.L</v>
      </c>
      <c r="C133">
        <v>1</v>
      </c>
      <c r="D133">
        <f t="shared" si="4"/>
        <v>2</v>
      </c>
      <c r="F133" t="str">
        <v>ORGANIZACION ITAR S.A.C.I.</v>
      </c>
      <c r="G133">
        <v>2</v>
      </c>
      <c r="H133">
        <f t="shared" si="5"/>
        <v>1</v>
      </c>
    </row>
    <row r="134" spans="2:8" x14ac:dyDescent="0.2">
      <c r="B134" t="str">
        <v>FACHINI HERMANOS</v>
      </c>
      <c r="C134">
        <v>1</v>
      </c>
      <c r="D134">
        <f t="shared" si="4"/>
        <v>2</v>
      </c>
      <c r="F134" t="str">
        <v>ELIAS SEBASTIAN ARIEL</v>
      </c>
      <c r="G134">
        <v>2</v>
      </c>
      <c r="H134">
        <f t="shared" si="5"/>
        <v>1</v>
      </c>
    </row>
    <row r="135" spans="2:8" x14ac:dyDescent="0.2">
      <c r="B135" t="str">
        <v>CONSTRUCOMPRAS ACE</v>
      </c>
      <c r="C135">
        <v>1</v>
      </c>
      <c r="D135">
        <f t="shared" si="4"/>
        <v>2</v>
      </c>
      <c r="F135" t="str">
        <v>SANTIANO &amp; VICTOR S.R.L.</v>
      </c>
      <c r="G135">
        <v>2</v>
      </c>
      <c r="H135">
        <f t="shared" si="5"/>
        <v>1</v>
      </c>
    </row>
    <row r="136" spans="2:8" x14ac:dyDescent="0.2">
      <c r="B136" t="str">
        <v>FONTE LUCAS MATIAS</v>
      </c>
      <c r="C136">
        <v>1</v>
      </c>
      <c r="D136">
        <f t="shared" si="4"/>
        <v>2</v>
      </c>
      <c r="F136" t="str">
        <v>VALINOTI JUAN</v>
      </c>
      <c r="G136">
        <v>2</v>
      </c>
      <c r="H136">
        <f t="shared" si="5"/>
        <v>1</v>
      </c>
    </row>
    <row r="137" spans="2:8" x14ac:dyDescent="0.2">
      <c r="B137" t="str">
        <v>ORGANIZACION ITAR S.A.C.I.</v>
      </c>
      <c r="C137">
        <v>1</v>
      </c>
      <c r="D137">
        <f t="shared" si="4"/>
        <v>2</v>
      </c>
      <c r="F137" t="str">
        <v>COURREGE ANGEL NORBERTO</v>
      </c>
      <c r="G137">
        <v>2</v>
      </c>
      <c r="H137">
        <f t="shared" si="5"/>
        <v>1</v>
      </c>
    </row>
    <row r="138" spans="2:8" x14ac:dyDescent="0.2">
      <c r="B138" t="str">
        <v>ELIAS SEBASTIAN ARIEL</v>
      </c>
      <c r="C138">
        <v>1</v>
      </c>
      <c r="D138">
        <f t="shared" si="4"/>
        <v>2</v>
      </c>
      <c r="F138" t="str">
        <v>LEGUIZAMO MARIO ABEL</v>
      </c>
      <c r="G138">
        <v>2</v>
      </c>
      <c r="H138">
        <f t="shared" si="5"/>
        <v>1</v>
      </c>
    </row>
    <row r="139" spans="2:8" x14ac:dyDescent="0.2">
      <c r="B139" t="str">
        <v>SANTIANO &amp; VICTOR S.R.L.</v>
      </c>
      <c r="C139">
        <v>1</v>
      </c>
      <c r="D139">
        <f t="shared" si="4"/>
        <v>2</v>
      </c>
      <c r="F139" t="str">
        <v>RIAL ARIEL EDUARDO Y BARONE ALBERTO</v>
      </c>
      <c r="G139">
        <v>2</v>
      </c>
      <c r="H139">
        <f t="shared" si="5"/>
        <v>1</v>
      </c>
    </row>
    <row r="140" spans="2:8" x14ac:dyDescent="0.2">
      <c r="B140" t="str">
        <v>BAIER JUAN GABRIEL</v>
      </c>
      <c r="C140">
        <v>1</v>
      </c>
      <c r="D140">
        <f t="shared" si="4"/>
        <v>0</v>
      </c>
      <c r="F140" t="str">
        <v>MATERIALES NUCIARI S.R.L.</v>
      </c>
      <c r="G140">
        <v>2</v>
      </c>
      <c r="H140">
        <f t="shared" si="5"/>
        <v>1</v>
      </c>
    </row>
    <row r="141" spans="2:8" x14ac:dyDescent="0.2">
      <c r="B141" t="str">
        <v>VALINOTI JUAN</v>
      </c>
      <c r="C141">
        <v>1</v>
      </c>
      <c r="D141">
        <f t="shared" si="4"/>
        <v>2</v>
      </c>
      <c r="F141" t="str">
        <v>COLORES SOLIDOS</v>
      </c>
      <c r="G141">
        <v>2</v>
      </c>
      <c r="H141">
        <f t="shared" si="5"/>
        <v>1</v>
      </c>
    </row>
    <row r="142" spans="2:8" x14ac:dyDescent="0.2">
      <c r="B142" t="str">
        <v>COURREGE ANGEL NORBERTO</v>
      </c>
      <c r="C142">
        <v>1</v>
      </c>
      <c r="D142">
        <f t="shared" si="4"/>
        <v>2</v>
      </c>
      <c r="F142" t="str">
        <v>COMERCIALIZ.Y CONSTRUCT.LANUS S.A.</v>
      </c>
      <c r="G142">
        <v>2</v>
      </c>
      <c r="H142">
        <f t="shared" si="5"/>
        <v>1</v>
      </c>
    </row>
    <row r="143" spans="2:8" x14ac:dyDescent="0.2">
      <c r="B143" t="str">
        <v>LEGUIZAMO MARIO ABEL</v>
      </c>
      <c r="C143">
        <v>1</v>
      </c>
      <c r="D143">
        <f t="shared" si="4"/>
        <v>2</v>
      </c>
      <c r="F143" t="str">
        <v>CORRALON GUEMES SRL</v>
      </c>
      <c r="G143">
        <v>2</v>
      </c>
      <c r="H143">
        <f t="shared" si="5"/>
        <v>1</v>
      </c>
    </row>
    <row r="144" spans="2:8" x14ac:dyDescent="0.2">
      <c r="B144" t="str">
        <v>RIAL ARIEL EDUARDO Y BARONE ALBERTO</v>
      </c>
      <c r="C144">
        <v>1</v>
      </c>
      <c r="D144">
        <f t="shared" si="4"/>
        <v>2</v>
      </c>
      <c r="F144" t="str">
        <v>MAYOR S.A.</v>
      </c>
      <c r="G144">
        <v>2</v>
      </c>
      <c r="H144">
        <f t="shared" si="5"/>
        <v>1</v>
      </c>
    </row>
    <row r="145" spans="2:8" x14ac:dyDescent="0.2">
      <c r="B145" t="str">
        <v>MATERIALES NUCIARI S.R.L.</v>
      </c>
      <c r="C145">
        <v>1</v>
      </c>
      <c r="D145">
        <f t="shared" si="4"/>
        <v>2</v>
      </c>
      <c r="F145" t="str">
        <v>CONDE LUIS ALFREDO</v>
      </c>
      <c r="G145">
        <v>2</v>
      </c>
      <c r="H145">
        <f t="shared" si="5"/>
        <v>1</v>
      </c>
    </row>
    <row r="146" spans="2:8" x14ac:dyDescent="0.2">
      <c r="B146" t="str">
        <v>COLORES SOLIDOS</v>
      </c>
      <c r="C146">
        <v>1</v>
      </c>
      <c r="D146">
        <f t="shared" si="4"/>
        <v>2</v>
      </c>
      <c r="F146" t="str">
        <v>ROSSETTI HERMANOS S.R.L.</v>
      </c>
      <c r="G146">
        <v>2</v>
      </c>
      <c r="H146">
        <f t="shared" si="5"/>
        <v>1</v>
      </c>
    </row>
    <row r="147" spans="2:8" x14ac:dyDescent="0.2">
      <c r="B147" t="str">
        <v>COMERCIALIZ.Y CONSTRUCT.LANUS S.A.</v>
      </c>
      <c r="C147">
        <v>1</v>
      </c>
      <c r="D147">
        <f t="shared" si="4"/>
        <v>2</v>
      </c>
      <c r="F147" t="str">
        <v>RAFAEL Y RUBEN O. FABI S.A.</v>
      </c>
      <c r="G147">
        <v>2</v>
      </c>
      <c r="H147">
        <f t="shared" si="5"/>
        <v>1</v>
      </c>
    </row>
    <row r="148" spans="2:8" x14ac:dyDescent="0.2">
      <c r="B148" t="str">
        <v>CUFRE FEDERICO ALBERTO</v>
      </c>
      <c r="C148">
        <v>1</v>
      </c>
      <c r="D148">
        <f t="shared" si="4"/>
        <v>0</v>
      </c>
      <c r="F148" t="str">
        <v>GATTI IGNACIO FEDERICO</v>
      </c>
      <c r="G148">
        <v>2</v>
      </c>
      <c r="H148">
        <f t="shared" si="5"/>
        <v>1</v>
      </c>
    </row>
    <row r="149" spans="2:8" x14ac:dyDescent="0.2">
      <c r="B149" t="str">
        <v>ROLDAN MATIAS</v>
      </c>
      <c r="C149">
        <v>1</v>
      </c>
      <c r="D149">
        <f t="shared" si="4"/>
        <v>0</v>
      </c>
      <c r="F149" t="str">
        <v>RIMSOL S.A.</v>
      </c>
      <c r="G149">
        <v>2</v>
      </c>
      <c r="H149">
        <f t="shared" si="5"/>
        <v>1</v>
      </c>
    </row>
    <row r="150" spans="2:8" x14ac:dyDescent="0.2">
      <c r="B150" t="str">
        <v>CORRALON GUEMES SRL</v>
      </c>
      <c r="C150">
        <v>1</v>
      </c>
      <c r="D150">
        <f t="shared" si="4"/>
        <v>2</v>
      </c>
      <c r="F150" t="str">
        <v>FALABELLA S.A.</v>
      </c>
      <c r="G150">
        <v>2</v>
      </c>
      <c r="H150">
        <f t="shared" si="5"/>
        <v>1</v>
      </c>
    </row>
    <row r="151" spans="2:8" x14ac:dyDescent="0.2">
      <c r="B151" t="str">
        <v>MAYOR S.A.</v>
      </c>
      <c r="C151">
        <v>1</v>
      </c>
      <c r="D151">
        <f t="shared" si="4"/>
        <v>2</v>
      </c>
      <c r="F151" t="str">
        <v>ROSALES GUILLERMO EZEQUIEL</v>
      </c>
      <c r="G151">
        <v>2</v>
      </c>
      <c r="H151">
        <f t="shared" si="5"/>
        <v>1</v>
      </c>
    </row>
    <row r="152" spans="2:8" x14ac:dyDescent="0.2">
      <c r="B152" t="str">
        <v>CONDE LUIS ALFREDO</v>
      </c>
      <c r="C152">
        <v>1</v>
      </c>
      <c r="D152">
        <f t="shared" si="4"/>
        <v>2</v>
      </c>
      <c r="F152" t="str">
        <v>PRIMA PORTA S.A</v>
      </c>
      <c r="G152">
        <v>2</v>
      </c>
      <c r="H152">
        <f t="shared" si="5"/>
        <v>1</v>
      </c>
    </row>
    <row r="153" spans="2:8" x14ac:dyDescent="0.2">
      <c r="B153" t="str">
        <v>ROSSETTI HERMANOS S.R.L.</v>
      </c>
      <c r="C153">
        <v>1</v>
      </c>
      <c r="D153">
        <f t="shared" si="4"/>
        <v>2</v>
      </c>
      <c r="F153" t="str">
        <v>MATERSER S.R.L.</v>
      </c>
      <c r="G153">
        <v>2</v>
      </c>
      <c r="H153">
        <f t="shared" si="5"/>
        <v>1</v>
      </c>
    </row>
    <row r="154" spans="2:8" x14ac:dyDescent="0.2">
      <c r="B154" t="str">
        <v>RAFAEL Y RUBEN O. FABI S.A.</v>
      </c>
      <c r="C154">
        <v>1</v>
      </c>
      <c r="D154">
        <f t="shared" si="4"/>
        <v>2</v>
      </c>
      <c r="F154" t="str">
        <v>BUSTAMANTE GUSTAVO</v>
      </c>
      <c r="G154">
        <v>2</v>
      </c>
      <c r="H154">
        <f t="shared" si="5"/>
        <v>1</v>
      </c>
    </row>
    <row r="155" spans="2:8" x14ac:dyDescent="0.2">
      <c r="B155" t="str">
        <v>GATTI IGNACIO FEDERICO</v>
      </c>
      <c r="C155">
        <v>1</v>
      </c>
      <c r="D155">
        <f t="shared" si="4"/>
        <v>2</v>
      </c>
      <c r="F155" t="str">
        <v>GOYENETCHE SEBASTIAN</v>
      </c>
      <c r="G155">
        <v>2</v>
      </c>
      <c r="H155">
        <f t="shared" si="5"/>
        <v>1</v>
      </c>
    </row>
    <row r="156" spans="2:8" x14ac:dyDescent="0.2">
      <c r="B156" t="str">
        <v>RIMSOL S.A.</v>
      </c>
      <c r="C156">
        <v>1</v>
      </c>
      <c r="D156">
        <f t="shared" si="4"/>
        <v>2</v>
      </c>
      <c r="F156" t="str">
        <v>VIOLA RUBEN ANTONIO</v>
      </c>
      <c r="G156">
        <v>2</v>
      </c>
      <c r="H156">
        <f t="shared" si="5"/>
        <v>1</v>
      </c>
    </row>
    <row r="157" spans="2:8" x14ac:dyDescent="0.2">
      <c r="B157" t="str">
        <v>FALABELLA S.A.</v>
      </c>
      <c r="C157">
        <v>1</v>
      </c>
      <c r="D157">
        <f t="shared" si="4"/>
        <v>2</v>
      </c>
      <c r="F157" t="str">
        <v>SUPERMAT CENTRAL SAS</v>
      </c>
      <c r="G157">
        <v>2</v>
      </c>
      <c r="H157">
        <f t="shared" si="5"/>
        <v>1</v>
      </c>
    </row>
    <row r="158" spans="2:8" x14ac:dyDescent="0.2">
      <c r="B158" t="str">
        <v>ROSALES GUILLERMO EZEQUIEL</v>
      </c>
      <c r="C158">
        <v>1</v>
      </c>
      <c r="D158">
        <f t="shared" si="4"/>
        <v>2</v>
      </c>
      <c r="F158" t="str">
        <v>ANTONIO ALFANO Y CIA SCA</v>
      </c>
      <c r="G158">
        <v>2</v>
      </c>
      <c r="H158">
        <f t="shared" si="5"/>
        <v>1</v>
      </c>
    </row>
    <row r="159" spans="2:8" x14ac:dyDescent="0.2">
      <c r="B159" t="str">
        <v>PRIMA PORTA S.A</v>
      </c>
      <c r="C159">
        <v>1</v>
      </c>
      <c r="D159">
        <f t="shared" si="4"/>
        <v>2</v>
      </c>
      <c r="F159" t="str">
        <v>CONSTRUDISEÑO S.A.</v>
      </c>
      <c r="G159">
        <v>2</v>
      </c>
      <c r="H159">
        <f t="shared" si="5"/>
        <v>1</v>
      </c>
    </row>
    <row r="160" spans="2:8" x14ac:dyDescent="0.2">
      <c r="B160" t="str">
        <v>MATERSER S.R.L.</v>
      </c>
      <c r="C160">
        <v>1</v>
      </c>
      <c r="D160">
        <f t="shared" si="4"/>
        <v>2</v>
      </c>
      <c r="F160" t="str">
        <v>CANTOFIL SA</v>
      </c>
      <c r="G160">
        <v>2</v>
      </c>
      <c r="H160">
        <f t="shared" si="5"/>
        <v>1</v>
      </c>
    </row>
    <row r="161" spans="2:8" x14ac:dyDescent="0.2">
      <c r="B161" t="str">
        <v>GOYENETCHE SEBASTIAN</v>
      </c>
      <c r="C161">
        <v>1</v>
      </c>
      <c r="D161">
        <f t="shared" si="4"/>
        <v>2</v>
      </c>
      <c r="F161" t="str">
        <v>CVR S.A.</v>
      </c>
      <c r="G161">
        <v>2</v>
      </c>
      <c r="H161">
        <f t="shared" si="5"/>
        <v>1</v>
      </c>
    </row>
    <row r="162" spans="2:8" x14ac:dyDescent="0.2">
      <c r="B162" t="str">
        <v>VIOLA RUBEN ANTONIO</v>
      </c>
      <c r="C162">
        <v>1</v>
      </c>
      <c r="D162">
        <f t="shared" si="4"/>
        <v>2</v>
      </c>
      <c r="F162" t="str">
        <v>CORRALON MAURICIO CASASOLA</v>
      </c>
      <c r="G162">
        <v>2</v>
      </c>
      <c r="H162">
        <f t="shared" si="5"/>
        <v>1</v>
      </c>
    </row>
    <row r="163" spans="2:8" x14ac:dyDescent="0.2">
      <c r="B163" t="str">
        <v>SUPERMAT CENTRAL SAS</v>
      </c>
      <c r="C163">
        <v>1</v>
      </c>
      <c r="D163">
        <f t="shared" si="4"/>
        <v>2</v>
      </c>
      <c r="F163" t="str">
        <v>RAN CO MATERIALES S.A.</v>
      </c>
      <c r="G163">
        <v>2</v>
      </c>
      <c r="H163">
        <f t="shared" si="5"/>
        <v>1</v>
      </c>
    </row>
    <row r="164" spans="2:8" x14ac:dyDescent="0.2">
      <c r="B164" t="str">
        <v>ANTONIO ALFANO Y CIA SCA</v>
      </c>
      <c r="C164">
        <v>1</v>
      </c>
      <c r="D164">
        <f t="shared" si="4"/>
        <v>2</v>
      </c>
      <c r="F164" t="str">
        <v>FENIGER DIEGO GERMAN</v>
      </c>
      <c r="G164">
        <v>2</v>
      </c>
      <c r="H164">
        <f t="shared" si="5"/>
        <v>1</v>
      </c>
    </row>
    <row r="165" spans="2:8" x14ac:dyDescent="0.2">
      <c r="B165" t="str">
        <v>CANTOFIL SA</v>
      </c>
      <c r="C165">
        <v>1</v>
      </c>
      <c r="D165">
        <f t="shared" si="4"/>
        <v>2</v>
      </c>
      <c r="F165" t="str">
        <v>LOS POLAS S.A.S.</v>
      </c>
      <c r="G165">
        <v>2</v>
      </c>
      <c r="H165">
        <f t="shared" si="5"/>
        <v>1</v>
      </c>
    </row>
    <row r="166" spans="2:8" x14ac:dyDescent="0.2">
      <c r="B166" t="str">
        <v>CVR S.A.</v>
      </c>
      <c r="C166">
        <v>1</v>
      </c>
      <c r="D166">
        <f t="shared" si="4"/>
        <v>2</v>
      </c>
      <c r="F166" t="str">
        <v>NAAB NESTOR JAVIER</v>
      </c>
      <c r="G166">
        <v>2</v>
      </c>
      <c r="H166">
        <f t="shared" si="5"/>
        <v>1</v>
      </c>
    </row>
    <row r="167" spans="2:8" x14ac:dyDescent="0.2">
      <c r="B167" t="str">
        <v>CORRALON MAURICIO CASASOLA</v>
      </c>
      <c r="C167">
        <v>1</v>
      </c>
      <c r="D167">
        <f t="shared" si="4"/>
        <v>2</v>
      </c>
      <c r="F167" t="str">
        <v>PANICHELLI VILMA EVA F.DE</v>
      </c>
      <c r="G167">
        <v>2</v>
      </c>
      <c r="H167">
        <f t="shared" si="5"/>
        <v>1</v>
      </c>
    </row>
    <row r="168" spans="2:8" x14ac:dyDescent="0.2">
      <c r="B168" t="str">
        <v>RAN CO MATERIALES S.A.</v>
      </c>
      <c r="C168">
        <v>1</v>
      </c>
      <c r="D168">
        <f t="shared" si="4"/>
        <v>2</v>
      </c>
      <c r="F168" t="str">
        <v>ITTERMAN  JOSE  ALBERTO</v>
      </c>
      <c r="G168">
        <v>2</v>
      </c>
      <c r="H168">
        <f t="shared" si="5"/>
        <v>1</v>
      </c>
    </row>
    <row r="169" spans="2:8" x14ac:dyDescent="0.2">
      <c r="B169" t="str">
        <v>FENIGER DIEGO GERMAN</v>
      </c>
      <c r="C169">
        <v>1</v>
      </c>
      <c r="D169">
        <f t="shared" si="4"/>
        <v>2</v>
      </c>
      <c r="F169" t="str">
        <v>LADRILLOS MERLINO SRL</v>
      </c>
      <c r="G169">
        <v>2</v>
      </c>
      <c r="H169">
        <f t="shared" si="5"/>
        <v>1</v>
      </c>
    </row>
    <row r="170" spans="2:8" x14ac:dyDescent="0.2">
      <c r="B170" t="str">
        <v>LOS POLAS S.A.S.</v>
      </c>
      <c r="C170">
        <v>1</v>
      </c>
      <c r="D170">
        <f t="shared" si="4"/>
        <v>2</v>
      </c>
      <c r="F170" t="str">
        <v>YAPUR ELIAS S.A.</v>
      </c>
      <c r="G170">
        <v>2</v>
      </c>
      <c r="H170">
        <f t="shared" si="5"/>
        <v>1</v>
      </c>
    </row>
    <row r="171" spans="2:8" x14ac:dyDescent="0.2">
      <c r="B171" t="str">
        <v>NAAB NESTOR JAVIER</v>
      </c>
      <c r="C171">
        <v>1</v>
      </c>
      <c r="D171">
        <f t="shared" si="4"/>
        <v>2</v>
      </c>
      <c r="F171" t="str">
        <v>LARE S.A.</v>
      </c>
      <c r="G171">
        <v>2</v>
      </c>
      <c r="H171">
        <f t="shared" si="5"/>
        <v>1</v>
      </c>
    </row>
    <row r="172" spans="2:8" x14ac:dyDescent="0.2">
      <c r="B172" t="str">
        <v>PANICHELLI VILMA EVA F.DE</v>
      </c>
      <c r="C172">
        <v>1</v>
      </c>
      <c r="D172">
        <f t="shared" si="4"/>
        <v>2</v>
      </c>
      <c r="F172" t="str">
        <v>BURIAN MARIA ALEJANDRA</v>
      </c>
      <c r="G172">
        <v>2</v>
      </c>
      <c r="H172">
        <f t="shared" si="5"/>
        <v>1</v>
      </c>
    </row>
    <row r="173" spans="2:8" x14ac:dyDescent="0.2">
      <c r="B173" t="str">
        <v>ITTERMAN  JOSE  ALBERTO</v>
      </c>
      <c r="C173">
        <v>1</v>
      </c>
      <c r="D173">
        <f t="shared" si="4"/>
        <v>2</v>
      </c>
      <c r="F173" t="str">
        <v>LA NORIA REVESTIMIENTOS SA</v>
      </c>
      <c r="G173">
        <v>2</v>
      </c>
      <c r="H173">
        <f t="shared" si="5"/>
        <v>1</v>
      </c>
    </row>
    <row r="174" spans="2:8" x14ac:dyDescent="0.2">
      <c r="B174" t="str">
        <v>LADRILLOS MERLINO SRL</v>
      </c>
      <c r="C174">
        <v>1</v>
      </c>
      <c r="D174">
        <f t="shared" si="4"/>
        <v>2</v>
      </c>
      <c r="F174" t="str">
        <v>UNIMACO S.A.</v>
      </c>
      <c r="G174">
        <v>2</v>
      </c>
      <c r="H174">
        <f t="shared" si="5"/>
        <v>1</v>
      </c>
    </row>
    <row r="175" spans="2:8" x14ac:dyDescent="0.2">
      <c r="B175" t="str">
        <v>YAPUR ELIAS S.A.</v>
      </c>
      <c r="C175">
        <v>1</v>
      </c>
      <c r="D175">
        <f t="shared" si="4"/>
        <v>2</v>
      </c>
      <c r="F175" t="str">
        <v>TASSAROLO DANIEL</v>
      </c>
      <c r="G175">
        <v>2</v>
      </c>
      <c r="H175">
        <f t="shared" si="5"/>
        <v>1</v>
      </c>
    </row>
    <row r="176" spans="2:8" x14ac:dyDescent="0.2">
      <c r="B176" t="str">
        <v>LARE S.A.</v>
      </c>
      <c r="C176">
        <v>1</v>
      </c>
      <c r="D176">
        <f t="shared" si="4"/>
        <v>2</v>
      </c>
      <c r="F176" t="str">
        <v>MATERIALES PEDRAZA S.R.L</v>
      </c>
      <c r="G176">
        <v>2</v>
      </c>
      <c r="H176">
        <f t="shared" si="5"/>
        <v>1</v>
      </c>
    </row>
    <row r="177" spans="2:8" x14ac:dyDescent="0.2">
      <c r="B177" t="str">
        <v>BURIAN MARIA ALEJANDRA</v>
      </c>
      <c r="C177">
        <v>1</v>
      </c>
      <c r="D177">
        <f t="shared" si="4"/>
        <v>2</v>
      </c>
      <c r="F177" t="str">
        <v>ANGEL MANUEL ALVAREZ S.A</v>
      </c>
      <c r="G177">
        <v>2</v>
      </c>
      <c r="H177">
        <f t="shared" si="5"/>
        <v>1</v>
      </c>
    </row>
    <row r="178" spans="2:8" x14ac:dyDescent="0.2">
      <c r="B178" t="str">
        <v>LA NORIA REVESTIMIENTOS SA</v>
      </c>
      <c r="C178">
        <v>1</v>
      </c>
      <c r="D178">
        <f t="shared" si="4"/>
        <v>2</v>
      </c>
      <c r="F178" t="str">
        <v>MORAN RICARDO FEDERICO</v>
      </c>
      <c r="G178">
        <v>2</v>
      </c>
      <c r="H178">
        <f t="shared" si="5"/>
        <v>1</v>
      </c>
    </row>
    <row r="179" spans="2:8" x14ac:dyDescent="0.2">
      <c r="B179" t="str">
        <v>UNIMACO S.A.</v>
      </c>
      <c r="C179">
        <v>1</v>
      </c>
      <c r="D179">
        <f t="shared" si="4"/>
        <v>2</v>
      </c>
      <c r="F179" t="str">
        <v>CASA CLEMENTE S.R.L.</v>
      </c>
      <c r="G179">
        <v>2</v>
      </c>
      <c r="H179">
        <f t="shared" si="5"/>
        <v>1</v>
      </c>
    </row>
    <row r="180" spans="2:8" x14ac:dyDescent="0.2">
      <c r="B180" t="str">
        <v>TASSAROLO DANIEL</v>
      </c>
      <c r="C180">
        <v>1</v>
      </c>
      <c r="D180">
        <f t="shared" si="4"/>
        <v>2</v>
      </c>
      <c r="F180" t="str">
        <v>POSSENTI HECTOR RAUL</v>
      </c>
      <c r="G180">
        <v>2</v>
      </c>
      <c r="H180">
        <f t="shared" si="5"/>
        <v>1</v>
      </c>
    </row>
    <row r="181" spans="2:8" x14ac:dyDescent="0.2">
      <c r="B181" t="str">
        <v>MATERIALES PEDRAZA S.R.L</v>
      </c>
      <c r="C181">
        <v>1</v>
      </c>
      <c r="D181">
        <f t="shared" si="4"/>
        <v>2</v>
      </c>
      <c r="F181" t="str">
        <v>SERVICIOS IND. Y CIVILES TECUM SRL</v>
      </c>
      <c r="G181">
        <v>2</v>
      </c>
      <c r="H181">
        <f t="shared" si="5"/>
        <v>1</v>
      </c>
    </row>
    <row r="182" spans="2:8" x14ac:dyDescent="0.2">
      <c r="B182" t="str">
        <v>ANGEL MANUEL ALVAREZ S.A</v>
      </c>
      <c r="C182">
        <v>1</v>
      </c>
      <c r="D182">
        <f t="shared" si="4"/>
        <v>2</v>
      </c>
      <c r="F182" t="str">
        <v>FERROCONS S.A.</v>
      </c>
      <c r="G182">
        <v>2</v>
      </c>
      <c r="H182">
        <f t="shared" si="5"/>
        <v>1</v>
      </c>
    </row>
    <row r="183" spans="2:8" x14ac:dyDescent="0.2">
      <c r="B183" t="str">
        <v>MORAN RICARDO FEDERICO</v>
      </c>
      <c r="C183">
        <v>1</v>
      </c>
      <c r="D183">
        <f t="shared" si="4"/>
        <v>2</v>
      </c>
      <c r="F183" t="str">
        <v>SAUCE SOLO S.A.</v>
      </c>
      <c r="G183">
        <v>2</v>
      </c>
      <c r="H183">
        <f t="shared" si="5"/>
        <v>1</v>
      </c>
    </row>
    <row r="184" spans="2:8" x14ac:dyDescent="0.2">
      <c r="B184" t="str">
        <v>CASA CLEMENTE S.R.L.</v>
      </c>
      <c r="C184">
        <v>1</v>
      </c>
      <c r="D184">
        <f t="shared" si="4"/>
        <v>2</v>
      </c>
      <c r="F184" t="str">
        <v>ARGUMERO SANTIAGO ISMAEL</v>
      </c>
      <c r="G184">
        <v>2</v>
      </c>
      <c r="H184">
        <f t="shared" si="5"/>
        <v>1</v>
      </c>
    </row>
    <row r="185" spans="2:8" x14ac:dyDescent="0.2">
      <c r="B185" t="str">
        <v>POSSENTI HECTOR RAUL</v>
      </c>
      <c r="C185">
        <v>1</v>
      </c>
      <c r="D185">
        <f t="shared" si="4"/>
        <v>2</v>
      </c>
      <c r="F185" t="str">
        <v>PALOMINO E HIJOS DE PALOMINO ANDRES</v>
      </c>
      <c r="G185">
        <v>2</v>
      </c>
      <c r="H185">
        <f t="shared" si="5"/>
        <v>1</v>
      </c>
    </row>
    <row r="186" spans="2:8" x14ac:dyDescent="0.2">
      <c r="B186" t="str">
        <v>SERVICIOS IND. Y CIVILES TECUM SRL</v>
      </c>
      <c r="C186">
        <v>1</v>
      </c>
      <c r="D186">
        <f t="shared" si="4"/>
        <v>2</v>
      </c>
      <c r="F186" t="str">
        <v>FIVEBIL S.R.L.</v>
      </c>
      <c r="G186">
        <v>2</v>
      </c>
      <c r="H186">
        <f t="shared" si="5"/>
        <v>1</v>
      </c>
    </row>
    <row r="187" spans="2:8" x14ac:dyDescent="0.2">
      <c r="B187" t="str">
        <v>FERROCONS S.A.</v>
      </c>
      <c r="C187">
        <v>1</v>
      </c>
      <c r="D187">
        <f t="shared" si="4"/>
        <v>2</v>
      </c>
      <c r="F187" t="str">
        <v>MATERIALES PELEGRINI OLAV. S.R.L.</v>
      </c>
      <c r="G187">
        <v>2</v>
      </c>
      <c r="H187">
        <f t="shared" si="5"/>
        <v>1</v>
      </c>
    </row>
    <row r="188" spans="2:8" x14ac:dyDescent="0.2">
      <c r="B188" t="str">
        <v>SAUCE SOLO S.A.</v>
      </c>
      <c r="C188">
        <v>1</v>
      </c>
      <c r="D188">
        <f t="shared" si="4"/>
        <v>2</v>
      </c>
      <c r="F188" t="str">
        <v>ANANIA PEDRO</v>
      </c>
      <c r="G188">
        <v>2</v>
      </c>
      <c r="H188">
        <f t="shared" si="5"/>
        <v>1</v>
      </c>
    </row>
    <row r="189" spans="2:8" x14ac:dyDescent="0.2">
      <c r="B189" t="str">
        <v>ARGUMERO SANTIAGO ISMAEL</v>
      </c>
      <c r="C189">
        <v>1</v>
      </c>
      <c r="D189">
        <f t="shared" si="4"/>
        <v>2</v>
      </c>
      <c r="F189" t="str">
        <v>DORINZI DANIELA ANALI</v>
      </c>
      <c r="G189">
        <v>2</v>
      </c>
      <c r="H189">
        <f t="shared" si="5"/>
        <v>1</v>
      </c>
    </row>
    <row r="190" spans="2:8" x14ac:dyDescent="0.2">
      <c r="B190" t="str">
        <v>PALOMINO E HIJOS DE PALOMINO ANDRES</v>
      </c>
      <c r="C190">
        <v>1</v>
      </c>
      <c r="D190">
        <f t="shared" si="4"/>
        <v>2</v>
      </c>
      <c r="F190" t="str">
        <v>GRAFIATO Y BAGUNZA S.R.L.</v>
      </c>
      <c r="G190">
        <v>2</v>
      </c>
      <c r="H190">
        <f t="shared" si="5"/>
        <v>1</v>
      </c>
    </row>
    <row r="191" spans="2:8" x14ac:dyDescent="0.2">
      <c r="B191" t="str">
        <v>FIVEBIL S.R.L.</v>
      </c>
      <c r="C191">
        <v>1</v>
      </c>
      <c r="D191">
        <f t="shared" si="4"/>
        <v>2</v>
      </c>
      <c r="F191" t="str">
        <v>MATERIALES EL MILAGRO S.A.</v>
      </c>
      <c r="G191">
        <v>2</v>
      </c>
      <c r="H191">
        <f t="shared" si="5"/>
        <v>1</v>
      </c>
    </row>
    <row r="192" spans="2:8" x14ac:dyDescent="0.2">
      <c r="B192" t="str">
        <v>MATERIALES PELEGRINI OLAV. S.R.L.</v>
      </c>
      <c r="C192">
        <v>1</v>
      </c>
      <c r="D192">
        <f t="shared" si="4"/>
        <v>2</v>
      </c>
      <c r="F192" t="str">
        <v>FERNANDEZ FLORENCIO ANTONIO</v>
      </c>
      <c r="G192">
        <v>2</v>
      </c>
      <c r="H192">
        <f t="shared" si="5"/>
        <v>1</v>
      </c>
    </row>
    <row r="193" spans="2:8" x14ac:dyDescent="0.2">
      <c r="B193" t="str">
        <v>ANANIA PEDRO</v>
      </c>
      <c r="C193">
        <v>1</v>
      </c>
      <c r="D193">
        <f t="shared" si="4"/>
        <v>2</v>
      </c>
      <c r="F193" t="str">
        <v>CASA BOUCIGUEZ S.A.</v>
      </c>
      <c r="G193">
        <v>2</v>
      </c>
      <c r="H193">
        <f t="shared" si="5"/>
        <v>1</v>
      </c>
    </row>
    <row r="194" spans="2:8" x14ac:dyDescent="0.2">
      <c r="B194" t="str">
        <v>DORINZI DANIELA ANALI</v>
      </c>
      <c r="C194">
        <v>1</v>
      </c>
      <c r="D194">
        <f t="shared" si="4"/>
        <v>2</v>
      </c>
      <c r="F194" t="str">
        <v>MATERIALES BOUCIGUEZ S.A.</v>
      </c>
      <c r="G194">
        <v>2</v>
      </c>
      <c r="H194">
        <f t="shared" si="5"/>
        <v>1</v>
      </c>
    </row>
    <row r="195" spans="2:8" x14ac:dyDescent="0.2">
      <c r="B195" t="str">
        <v>GRAFIATO Y BAGUNZA S.R.L.</v>
      </c>
      <c r="C195">
        <v>1</v>
      </c>
      <c r="D195">
        <f t="shared" ref="D195:D258" si="6">IFERROR(VLOOKUP(B195,F:G,2,0),0)</f>
        <v>2</v>
      </c>
      <c r="F195" t="str">
        <v>DE LA ROSA MARCELO DANIEL</v>
      </c>
      <c r="G195">
        <v>2</v>
      </c>
      <c r="H195">
        <f t="shared" ref="H195:H243" si="7">VLOOKUP(F195,B:C,2,0)</f>
        <v>1</v>
      </c>
    </row>
    <row r="196" spans="2:8" x14ac:dyDescent="0.2">
      <c r="B196" t="str">
        <v>MATERIALES EL MILAGRO S.A.</v>
      </c>
      <c r="C196">
        <v>1</v>
      </c>
      <c r="D196">
        <f t="shared" si="6"/>
        <v>2</v>
      </c>
      <c r="F196" t="str">
        <v>E Y C S.R.L</v>
      </c>
      <c r="G196">
        <v>2</v>
      </c>
      <c r="H196">
        <f t="shared" si="7"/>
        <v>1</v>
      </c>
    </row>
    <row r="197" spans="2:8" x14ac:dyDescent="0.2">
      <c r="B197" t="str">
        <v>FERNANDEZ FLORENCIO ANTONIO</v>
      </c>
      <c r="C197">
        <v>1</v>
      </c>
      <c r="D197">
        <f t="shared" si="6"/>
        <v>2</v>
      </c>
      <c r="F197" t="str">
        <v>BISSOLINO HNOS.</v>
      </c>
      <c r="G197">
        <v>2</v>
      </c>
      <c r="H197">
        <f t="shared" si="7"/>
        <v>1</v>
      </c>
    </row>
    <row r="198" spans="2:8" x14ac:dyDescent="0.2">
      <c r="B198" t="str">
        <v>CASA BOUCIGUEZ S.A.</v>
      </c>
      <c r="C198">
        <v>1</v>
      </c>
      <c r="D198">
        <f t="shared" si="6"/>
        <v>2</v>
      </c>
      <c r="F198" t="str">
        <v>ZORZANO ALEJANDRO GABRIEL</v>
      </c>
      <c r="G198">
        <v>2</v>
      </c>
      <c r="H198">
        <f t="shared" si="7"/>
        <v>1</v>
      </c>
    </row>
    <row r="199" spans="2:8" x14ac:dyDescent="0.2">
      <c r="B199" t="str">
        <v>MATERIALES BOUCIGUEZ S.A.</v>
      </c>
      <c r="C199">
        <v>1</v>
      </c>
      <c r="D199">
        <f t="shared" si="6"/>
        <v>2</v>
      </c>
      <c r="F199" t="str">
        <v>ERDOCIA JOSEFINA KAREN</v>
      </c>
      <c r="G199">
        <v>2</v>
      </c>
      <c r="H199">
        <f t="shared" si="7"/>
        <v>1</v>
      </c>
    </row>
    <row r="200" spans="2:8" x14ac:dyDescent="0.2">
      <c r="B200" t="str">
        <v>DE LA ROSA MARCELO DANIEL</v>
      </c>
      <c r="C200">
        <v>1</v>
      </c>
      <c r="D200">
        <f t="shared" si="6"/>
        <v>2</v>
      </c>
      <c r="F200" t="str">
        <v>DARSIE Y CIA. S.A.</v>
      </c>
      <c r="G200">
        <v>2</v>
      </c>
      <c r="H200">
        <f t="shared" si="7"/>
        <v>1</v>
      </c>
    </row>
    <row r="201" spans="2:8" x14ac:dyDescent="0.2">
      <c r="B201" t="str">
        <v>E Y C S.R.L</v>
      </c>
      <c r="C201">
        <v>1</v>
      </c>
      <c r="D201">
        <f t="shared" si="6"/>
        <v>2</v>
      </c>
      <c r="F201" t="str">
        <v>A. G. CHIBAN S.R.L.</v>
      </c>
      <c r="G201">
        <v>2</v>
      </c>
      <c r="H201">
        <f t="shared" si="7"/>
        <v>1</v>
      </c>
    </row>
    <row r="202" spans="2:8" x14ac:dyDescent="0.2">
      <c r="B202" t="str">
        <v>BISSOLINO HNOS.</v>
      </c>
      <c r="C202">
        <v>1</v>
      </c>
      <c r="D202">
        <f t="shared" si="6"/>
        <v>2</v>
      </c>
      <c r="F202" t="str">
        <v>COTO SERGIO DAMIAN</v>
      </c>
      <c r="G202">
        <v>2</v>
      </c>
      <c r="H202">
        <f t="shared" si="7"/>
        <v>1</v>
      </c>
    </row>
    <row r="203" spans="2:8" x14ac:dyDescent="0.2">
      <c r="B203" t="str">
        <v>ZORZANO ALEJANDRO GABRIEL</v>
      </c>
      <c r="C203">
        <v>1</v>
      </c>
      <c r="D203">
        <f t="shared" si="6"/>
        <v>2</v>
      </c>
      <c r="F203" t="str">
        <v>CERAMICOS APOSTOLES</v>
      </c>
      <c r="G203">
        <v>2</v>
      </c>
      <c r="H203">
        <f t="shared" si="7"/>
        <v>1</v>
      </c>
    </row>
    <row r="204" spans="2:8" x14ac:dyDescent="0.2">
      <c r="B204" t="str">
        <v>ERDOCIA JOSEFINA KAREN</v>
      </c>
      <c r="C204">
        <v>1</v>
      </c>
      <c r="D204">
        <f t="shared" si="6"/>
        <v>2</v>
      </c>
      <c r="F204" t="str">
        <v>HERNANDEZ ANIBAL JAVIER</v>
      </c>
      <c r="G204">
        <v>2</v>
      </c>
      <c r="H204">
        <f t="shared" si="7"/>
        <v>1</v>
      </c>
    </row>
    <row r="205" spans="2:8" x14ac:dyDescent="0.2">
      <c r="B205" t="str">
        <v>DARSIE Y CIA. S.A.</v>
      </c>
      <c r="C205">
        <v>1</v>
      </c>
      <c r="D205">
        <f t="shared" si="6"/>
        <v>2</v>
      </c>
      <c r="F205" t="str">
        <v>VICENTE LAMONACO E HIJO S.R.L</v>
      </c>
      <c r="G205">
        <v>2</v>
      </c>
      <c r="H205">
        <f t="shared" si="7"/>
        <v>1</v>
      </c>
    </row>
    <row r="206" spans="2:8" x14ac:dyDescent="0.2">
      <c r="B206" t="str">
        <v>A. G. CHIBAN S.R.L.</v>
      </c>
      <c r="C206">
        <v>1</v>
      </c>
      <c r="D206">
        <f t="shared" si="6"/>
        <v>2</v>
      </c>
      <c r="F206" t="str">
        <v>CECCHI MARIANA</v>
      </c>
      <c r="G206">
        <v>2</v>
      </c>
      <c r="H206">
        <f t="shared" si="7"/>
        <v>1</v>
      </c>
    </row>
    <row r="207" spans="2:8" x14ac:dyDescent="0.2">
      <c r="B207" t="str">
        <v>COTO SERGIO DAMIAN</v>
      </c>
      <c r="C207">
        <v>1</v>
      </c>
      <c r="D207">
        <f t="shared" si="6"/>
        <v>2</v>
      </c>
      <c r="F207" t="str">
        <v>COTO LUIS GABRIEL</v>
      </c>
      <c r="G207">
        <v>2</v>
      </c>
      <c r="H207">
        <f t="shared" si="7"/>
        <v>1</v>
      </c>
    </row>
    <row r="208" spans="2:8" x14ac:dyDescent="0.2">
      <c r="B208" t="str">
        <v>CERAMICOS APOSTOLES</v>
      </c>
      <c r="C208">
        <v>1</v>
      </c>
      <c r="D208">
        <f t="shared" si="6"/>
        <v>2</v>
      </c>
      <c r="F208" t="str">
        <v>SUCESION DE MARTINEZ EMILIO HECTOR</v>
      </c>
      <c r="G208">
        <v>2</v>
      </c>
      <c r="H208">
        <f t="shared" si="7"/>
        <v>1</v>
      </c>
    </row>
    <row r="209" spans="2:8" x14ac:dyDescent="0.2">
      <c r="B209" t="str">
        <v>HERNANDEZ ANIBAL JAVIER</v>
      </c>
      <c r="C209">
        <v>1</v>
      </c>
      <c r="D209">
        <f t="shared" si="6"/>
        <v>2</v>
      </c>
      <c r="F209" t="str">
        <v>CAMBIASSO RUBEN HIJOS S.A.</v>
      </c>
      <c r="G209">
        <v>2</v>
      </c>
      <c r="H209">
        <f t="shared" si="7"/>
        <v>1</v>
      </c>
    </row>
    <row r="210" spans="2:8" x14ac:dyDescent="0.2">
      <c r="B210" t="str">
        <v>BIBILONI SERGIO ALBERTO</v>
      </c>
      <c r="C210">
        <v>1</v>
      </c>
      <c r="D210">
        <f t="shared" si="6"/>
        <v>0</v>
      </c>
      <c r="F210" t="str">
        <v>COLOME S.A.</v>
      </c>
      <c r="G210">
        <v>2</v>
      </c>
      <c r="H210">
        <f t="shared" si="7"/>
        <v>1</v>
      </c>
    </row>
    <row r="211" spans="2:8" x14ac:dyDescent="0.2">
      <c r="B211" t="str">
        <v>VICENTE LAMONACO E HIJO S.R.L</v>
      </c>
      <c r="C211">
        <v>1</v>
      </c>
      <c r="D211">
        <f t="shared" si="6"/>
        <v>2</v>
      </c>
      <c r="F211" t="str">
        <v>RICCOBENE CESAR LUIS Y TERRE J SOC</v>
      </c>
      <c r="G211">
        <v>2</v>
      </c>
      <c r="H211">
        <f t="shared" si="7"/>
        <v>1</v>
      </c>
    </row>
    <row r="212" spans="2:8" x14ac:dyDescent="0.2">
      <c r="B212" t="str">
        <v>CECCHI MARIANA</v>
      </c>
      <c r="C212">
        <v>1</v>
      </c>
      <c r="D212">
        <f t="shared" si="6"/>
        <v>2</v>
      </c>
      <c r="F212" t="str">
        <v>JAUREGUI FACUNDO</v>
      </c>
      <c r="G212">
        <v>2</v>
      </c>
      <c r="H212">
        <f t="shared" si="7"/>
        <v>1</v>
      </c>
    </row>
    <row r="213" spans="2:8" x14ac:dyDescent="0.2">
      <c r="B213" t="str">
        <v>CONSTRUDISEÑO S.A.</v>
      </c>
      <c r="C213">
        <v>1</v>
      </c>
      <c r="D213">
        <f t="shared" si="6"/>
        <v>2</v>
      </c>
      <c r="F213" t="str">
        <v>RODRIGUEZ RAUL OSCAR</v>
      </c>
      <c r="G213">
        <v>2</v>
      </c>
      <c r="H213">
        <f t="shared" si="7"/>
        <v>1</v>
      </c>
    </row>
    <row r="214" spans="2:8" x14ac:dyDescent="0.2">
      <c r="B214" t="str">
        <v>COTO LUIS GABRIEL</v>
      </c>
      <c r="C214">
        <v>1</v>
      </c>
      <c r="D214">
        <f t="shared" si="6"/>
        <v>2</v>
      </c>
      <c r="F214" t="str">
        <v>SAKURA S.A.</v>
      </c>
      <c r="G214">
        <v>2</v>
      </c>
      <c r="H214">
        <f t="shared" si="7"/>
        <v>1</v>
      </c>
    </row>
    <row r="215" spans="2:8" x14ac:dyDescent="0.2">
      <c r="B215" t="str">
        <v>SUCESION DE MARTINEZ EMILIO HECTOR</v>
      </c>
      <c r="C215">
        <v>1</v>
      </c>
      <c r="D215">
        <f t="shared" si="6"/>
        <v>2</v>
      </c>
      <c r="F215" t="str">
        <v>BALDERRIN ALDO RUBEN</v>
      </c>
      <c r="G215">
        <v>2</v>
      </c>
      <c r="H215">
        <f t="shared" si="7"/>
        <v>1</v>
      </c>
    </row>
    <row r="216" spans="2:8" x14ac:dyDescent="0.2">
      <c r="B216" t="str">
        <v>CARRO ROQUE JOSE</v>
      </c>
      <c r="C216">
        <v>1</v>
      </c>
      <c r="D216">
        <f t="shared" si="6"/>
        <v>0</v>
      </c>
      <c r="F216" t="str">
        <v>GASTALDI CAMPO Y CONSTRUCCION SA</v>
      </c>
      <c r="G216">
        <v>2</v>
      </c>
      <c r="H216">
        <f t="shared" si="7"/>
        <v>1</v>
      </c>
    </row>
    <row r="217" spans="2:8" x14ac:dyDescent="0.2">
      <c r="B217" t="str">
        <v>CAMBIASSO RUBEN HIJOS S.A.</v>
      </c>
      <c r="C217">
        <v>1</v>
      </c>
      <c r="D217">
        <f t="shared" si="6"/>
        <v>2</v>
      </c>
      <c r="F217" t="str">
        <v>URZAGASTE TERESA REINA</v>
      </c>
      <c r="G217">
        <v>2</v>
      </c>
      <c r="H217">
        <f t="shared" si="7"/>
        <v>1</v>
      </c>
    </row>
    <row r="218" spans="2:8" x14ac:dyDescent="0.2">
      <c r="B218" t="str">
        <v>COLOME S.A.</v>
      </c>
      <c r="C218">
        <v>1</v>
      </c>
      <c r="D218">
        <f t="shared" si="6"/>
        <v>2</v>
      </c>
      <c r="F218" t="str">
        <v>DISEÑO Y CONSTRUCCION LEO SRL</v>
      </c>
      <c r="G218">
        <v>2</v>
      </c>
      <c r="H218">
        <f t="shared" si="7"/>
        <v>1</v>
      </c>
    </row>
    <row r="219" spans="2:8" x14ac:dyDescent="0.2">
      <c r="B219" t="str">
        <v>RICCOBENE CESAR LUIS Y TERRE J SOC</v>
      </c>
      <c r="C219">
        <v>1</v>
      </c>
      <c r="D219">
        <f t="shared" si="6"/>
        <v>2</v>
      </c>
      <c r="F219" t="str">
        <v>IMPORTADORA COMERCIAL FUEGUINA SRL</v>
      </c>
      <c r="G219">
        <v>2</v>
      </c>
      <c r="H219">
        <f t="shared" si="7"/>
        <v>1</v>
      </c>
    </row>
    <row r="220" spans="2:8" x14ac:dyDescent="0.2">
      <c r="B220" t="str">
        <v>JAUREGUI FACUNDO</v>
      </c>
      <c r="C220">
        <v>1</v>
      </c>
      <c r="D220">
        <f t="shared" si="6"/>
        <v>2</v>
      </c>
      <c r="F220" t="str">
        <v>SILVA JOSE MARIA</v>
      </c>
      <c r="G220">
        <v>2</v>
      </c>
      <c r="H220">
        <f t="shared" si="7"/>
        <v>1</v>
      </c>
    </row>
    <row r="221" spans="2:8" x14ac:dyDescent="0.2">
      <c r="B221" t="str">
        <v>RODRIGUEZ RAUL OSCAR</v>
      </c>
      <c r="C221">
        <v>1</v>
      </c>
      <c r="D221">
        <f t="shared" si="6"/>
        <v>2</v>
      </c>
      <c r="F221" t="str">
        <v>FEDAN S.A.</v>
      </c>
      <c r="G221">
        <v>2</v>
      </c>
      <c r="H221">
        <f t="shared" si="7"/>
        <v>1</v>
      </c>
    </row>
    <row r="222" spans="2:8" x14ac:dyDescent="0.2">
      <c r="B222" t="str">
        <v>SAKURA S.A.</v>
      </c>
      <c r="C222">
        <v>1</v>
      </c>
      <c r="D222">
        <f t="shared" si="6"/>
        <v>2</v>
      </c>
      <c r="F222" t="str">
        <v>FERMIN CHRISTIAN MATIAS</v>
      </c>
      <c r="G222">
        <v>2</v>
      </c>
      <c r="H222">
        <f t="shared" si="7"/>
        <v>1</v>
      </c>
    </row>
    <row r="223" spans="2:8" x14ac:dyDescent="0.2">
      <c r="B223" t="str">
        <v>BALDERRIN ALDO RUBEN</v>
      </c>
      <c r="C223">
        <v>1</v>
      </c>
      <c r="D223">
        <f t="shared" si="6"/>
        <v>2</v>
      </c>
      <c r="F223" t="str">
        <v>BASAN MIGUEL ANGEL</v>
      </c>
      <c r="G223">
        <v>2</v>
      </c>
      <c r="H223">
        <f t="shared" si="7"/>
        <v>1</v>
      </c>
    </row>
    <row r="224" spans="2:8" x14ac:dyDescent="0.2">
      <c r="B224" t="str">
        <v>GASTALDI CAMPO Y CONSTRUCCION SA</v>
      </c>
      <c r="C224">
        <v>1</v>
      </c>
      <c r="D224">
        <f t="shared" si="6"/>
        <v>2</v>
      </c>
      <c r="F224" t="str">
        <v>KAREN ELIZABETH DUCHAUSSOF</v>
      </c>
      <c r="G224">
        <v>2</v>
      </c>
      <c r="H224">
        <f t="shared" si="7"/>
        <v>1</v>
      </c>
    </row>
    <row r="225" spans="2:8" x14ac:dyDescent="0.2">
      <c r="B225" t="str">
        <v>URZAGASTE TERESA REINA</v>
      </c>
      <c r="C225">
        <v>1</v>
      </c>
      <c r="D225">
        <f t="shared" si="6"/>
        <v>2</v>
      </c>
      <c r="F225" t="str">
        <v>PASQUETTI SERGIO</v>
      </c>
      <c r="G225">
        <v>2</v>
      </c>
      <c r="H225" t="e">
        <f t="shared" si="7"/>
        <v>#N/A</v>
      </c>
    </row>
    <row r="226" spans="2:8" x14ac:dyDescent="0.2">
      <c r="B226" t="str">
        <v>DISEÑO Y CONSTRUCCION LEO SRL</v>
      </c>
      <c r="C226">
        <v>1</v>
      </c>
      <c r="D226">
        <f t="shared" si="6"/>
        <v>2</v>
      </c>
      <c r="F226" t="str">
        <v>MARCANTONIO CLAUDIO EGILIO</v>
      </c>
      <c r="G226">
        <v>2</v>
      </c>
      <c r="H226">
        <f t="shared" si="7"/>
        <v>1</v>
      </c>
    </row>
    <row r="227" spans="2:8" x14ac:dyDescent="0.2">
      <c r="B227" t="str">
        <v>IMPORTADORA COMERCIAL FUEGUINA SRL</v>
      </c>
      <c r="C227">
        <v>1</v>
      </c>
      <c r="D227">
        <f t="shared" si="6"/>
        <v>2</v>
      </c>
      <c r="F227" t="str">
        <v>MANCUSO MIGUEL ANGEL</v>
      </c>
      <c r="G227">
        <v>2</v>
      </c>
      <c r="H227">
        <f t="shared" si="7"/>
        <v>1</v>
      </c>
    </row>
    <row r="228" spans="2:8" x14ac:dyDescent="0.2">
      <c r="B228" t="str">
        <v>SILVA JOSE MARIA</v>
      </c>
      <c r="C228">
        <v>1</v>
      </c>
      <c r="D228">
        <f t="shared" si="6"/>
        <v>2</v>
      </c>
      <c r="F228" t="str">
        <v>MULTIMATERIALES S.A.</v>
      </c>
      <c r="G228">
        <v>2</v>
      </c>
      <c r="H228">
        <f t="shared" si="7"/>
        <v>1</v>
      </c>
    </row>
    <row r="229" spans="2:8" x14ac:dyDescent="0.2">
      <c r="B229" t="str">
        <v>FEDAN S.A.</v>
      </c>
      <c r="C229">
        <v>1</v>
      </c>
      <c r="D229">
        <f t="shared" si="6"/>
        <v>2</v>
      </c>
      <c r="F229" t="str">
        <v>SCIALABBA RAMIRO</v>
      </c>
      <c r="G229">
        <v>2</v>
      </c>
      <c r="H229">
        <f t="shared" si="7"/>
        <v>1</v>
      </c>
    </row>
    <row r="230" spans="2:8" x14ac:dyDescent="0.2">
      <c r="B230" t="str">
        <v>FERMIN CHRISTIAN MATIAS</v>
      </c>
      <c r="C230">
        <v>1</v>
      </c>
      <c r="D230">
        <f t="shared" si="6"/>
        <v>2</v>
      </c>
      <c r="F230" t="str">
        <v>GOMEZ ANGEL</v>
      </c>
      <c r="G230">
        <v>2</v>
      </c>
      <c r="H230">
        <f t="shared" si="7"/>
        <v>1</v>
      </c>
    </row>
    <row r="231" spans="2:8" x14ac:dyDescent="0.2">
      <c r="B231" t="str">
        <v>BASAN MIGUEL ANGEL</v>
      </c>
      <c r="C231">
        <v>1</v>
      </c>
      <c r="D231">
        <f t="shared" si="6"/>
        <v>2</v>
      </c>
      <c r="F231" t="str">
        <v>MEDRANO ISIDRO</v>
      </c>
      <c r="G231">
        <v>2</v>
      </c>
      <c r="H231">
        <f t="shared" si="7"/>
        <v>1</v>
      </c>
    </row>
    <row r="232" spans="2:8" x14ac:dyDescent="0.2">
      <c r="B232" t="str">
        <v>KAREN ELIZABETH DUCHAUSSOF</v>
      </c>
      <c r="C232">
        <v>1</v>
      </c>
      <c r="D232">
        <f t="shared" si="6"/>
        <v>2</v>
      </c>
      <c r="F232" t="str">
        <v>PALERMO MATERIALES S.A</v>
      </c>
      <c r="G232">
        <v>2</v>
      </c>
      <c r="H232">
        <f t="shared" si="7"/>
        <v>1</v>
      </c>
    </row>
    <row r="233" spans="2:8" x14ac:dyDescent="0.2">
      <c r="B233" t="str">
        <v>MARCANTONIO CLAUDIO EGILIO</v>
      </c>
      <c r="C233">
        <v>1</v>
      </c>
      <c r="D233">
        <f t="shared" si="6"/>
        <v>2</v>
      </c>
      <c r="F233" t="str">
        <v>ALBE S.A.</v>
      </c>
      <c r="G233">
        <v>2</v>
      </c>
      <c r="H233">
        <f t="shared" si="7"/>
        <v>1</v>
      </c>
    </row>
    <row r="234" spans="2:8" x14ac:dyDescent="0.2">
      <c r="B234" t="str">
        <v>MANCUSO MIGUEL ANGEL</v>
      </c>
      <c r="C234">
        <v>1</v>
      </c>
      <c r="D234">
        <f t="shared" si="6"/>
        <v>2</v>
      </c>
      <c r="F234" t="str">
        <v>PUNTO PLAC S.R.L.</v>
      </c>
      <c r="G234">
        <v>2</v>
      </c>
      <c r="H234">
        <f t="shared" si="7"/>
        <v>1</v>
      </c>
    </row>
    <row r="235" spans="2:8" x14ac:dyDescent="0.2">
      <c r="B235" t="str">
        <v>RIVAS VICTOR HUGO</v>
      </c>
      <c r="C235">
        <v>1</v>
      </c>
      <c r="D235">
        <f t="shared" si="6"/>
        <v>0</v>
      </c>
      <c r="F235" t="str">
        <v>NAVARRO ACHE S.A.</v>
      </c>
      <c r="G235">
        <v>2</v>
      </c>
      <c r="H235">
        <f t="shared" si="7"/>
        <v>1</v>
      </c>
    </row>
    <row r="236" spans="2:8" x14ac:dyDescent="0.2">
      <c r="B236" t="str">
        <v>MULTIMATERIALES S.A.</v>
      </c>
      <c r="C236">
        <v>1</v>
      </c>
      <c r="D236">
        <f t="shared" si="6"/>
        <v>2</v>
      </c>
      <c r="F236" t="str">
        <v>MADECONST S.A.</v>
      </c>
      <c r="G236">
        <v>2</v>
      </c>
      <c r="H236">
        <f t="shared" si="7"/>
        <v>1</v>
      </c>
    </row>
    <row r="237" spans="2:8" x14ac:dyDescent="0.2">
      <c r="B237" t="str">
        <v>SCIALABBA RAMIRO</v>
      </c>
      <c r="C237">
        <v>1</v>
      </c>
      <c r="D237">
        <f t="shared" si="6"/>
        <v>2</v>
      </c>
      <c r="F237" t="str">
        <v>MAURIZI JOSE ALBERTO</v>
      </c>
      <c r="G237">
        <v>2</v>
      </c>
      <c r="H237">
        <f t="shared" si="7"/>
        <v>1</v>
      </c>
    </row>
    <row r="238" spans="2:8" x14ac:dyDescent="0.2">
      <c r="B238" t="str">
        <v>GOMEZ ANGEL</v>
      </c>
      <c r="C238">
        <v>1</v>
      </c>
      <c r="D238">
        <f t="shared" si="6"/>
        <v>2</v>
      </c>
      <c r="F238" t="str">
        <v>FERRETERIA Y CORRALON DON QUIQUE S.</v>
      </c>
      <c r="G238">
        <v>2</v>
      </c>
      <c r="H238">
        <f t="shared" si="7"/>
        <v>1</v>
      </c>
    </row>
    <row r="239" spans="2:8" x14ac:dyDescent="0.2">
      <c r="B239" t="str">
        <v>MEDRANO ISIDRO</v>
      </c>
      <c r="C239">
        <v>1</v>
      </c>
      <c r="D239">
        <f t="shared" si="6"/>
        <v>2</v>
      </c>
      <c r="F239" t="str">
        <v>REEM Y REEM S.A</v>
      </c>
      <c r="G239">
        <v>2</v>
      </c>
      <c r="H239">
        <f t="shared" si="7"/>
        <v>1</v>
      </c>
    </row>
    <row r="240" spans="2:8" x14ac:dyDescent="0.2">
      <c r="B240" t="str">
        <v>PALERMO MATERIALES S.A</v>
      </c>
      <c r="C240">
        <v>1</v>
      </c>
      <c r="D240">
        <f t="shared" si="6"/>
        <v>2</v>
      </c>
      <c r="F240" t="str">
        <v>SCARAVILLI VERONICA SOLEDAD</v>
      </c>
      <c r="G240">
        <v>2</v>
      </c>
      <c r="H240">
        <f t="shared" si="7"/>
        <v>1</v>
      </c>
    </row>
    <row r="241" spans="2:8" x14ac:dyDescent="0.2">
      <c r="B241" t="str">
        <v>ALBE S.A.</v>
      </c>
      <c r="C241">
        <v>1</v>
      </c>
      <c r="D241">
        <f t="shared" si="6"/>
        <v>2</v>
      </c>
      <c r="F241" t="str">
        <v>ACEROS DAHIR SA</v>
      </c>
      <c r="G241">
        <v>2</v>
      </c>
      <c r="H241">
        <f t="shared" si="7"/>
        <v>1</v>
      </c>
    </row>
    <row r="242" spans="2:8" x14ac:dyDescent="0.2">
      <c r="B242" t="str">
        <v>PUNTO PLAC S.R.L.</v>
      </c>
      <c r="C242">
        <v>1</v>
      </c>
      <c r="D242">
        <f t="shared" si="6"/>
        <v>2</v>
      </c>
      <c r="F242" t="str">
        <v/>
      </c>
      <c r="G242">
        <v>2</v>
      </c>
      <c r="H242" t="e">
        <f t="shared" si="7"/>
        <v>#N/A</v>
      </c>
    </row>
    <row r="243" spans="2:8" x14ac:dyDescent="0.2">
      <c r="B243" t="str">
        <v>NAVARRO ACHE S.A.</v>
      </c>
      <c r="C243">
        <v>1</v>
      </c>
      <c r="D243">
        <f t="shared" si="6"/>
        <v>2</v>
      </c>
      <c r="F243">
        <v>0</v>
      </c>
      <c r="G243">
        <v>2</v>
      </c>
      <c r="H243">
        <f t="shared" si="7"/>
        <v>1</v>
      </c>
    </row>
    <row r="244" spans="2:8" x14ac:dyDescent="0.2">
      <c r="B244" t="str">
        <v>MADECONST S.A.</v>
      </c>
      <c r="C244">
        <v>1</v>
      </c>
      <c r="D244">
        <f t="shared" si="6"/>
        <v>2</v>
      </c>
    </row>
    <row r="245" spans="2:8" x14ac:dyDescent="0.2">
      <c r="B245" t="str">
        <v>MAURIZI JOSE ALBERTO</v>
      </c>
      <c r="C245">
        <v>1</v>
      </c>
      <c r="D245">
        <f t="shared" si="6"/>
        <v>2</v>
      </c>
    </row>
    <row r="246" spans="2:8" x14ac:dyDescent="0.2">
      <c r="B246" t="str">
        <v>FERRETERIA Y CORRALON DON QUIQUE S.</v>
      </c>
      <c r="C246">
        <v>1</v>
      </c>
      <c r="D246">
        <f t="shared" si="6"/>
        <v>2</v>
      </c>
    </row>
    <row r="247" spans="2:8" x14ac:dyDescent="0.2">
      <c r="B247" t="str">
        <v>REEM Y REEM S.A</v>
      </c>
      <c r="C247">
        <v>1</v>
      </c>
      <c r="D247">
        <f t="shared" si="6"/>
        <v>2</v>
      </c>
    </row>
    <row r="248" spans="2:8" x14ac:dyDescent="0.2">
      <c r="B248" t="str">
        <v>SCARAVILLI VERONICA SOLEDAD</v>
      </c>
      <c r="C248">
        <v>1</v>
      </c>
      <c r="D248">
        <f t="shared" si="6"/>
        <v>2</v>
      </c>
    </row>
    <row r="249" spans="2:8" x14ac:dyDescent="0.2">
      <c r="B249" t="str">
        <v>ACEROS DAHIR SA</v>
      </c>
      <c r="C249">
        <v>1</v>
      </c>
      <c r="D249">
        <f t="shared" si="6"/>
        <v>2</v>
      </c>
    </row>
    <row r="250" spans="2:8" x14ac:dyDescent="0.2">
      <c r="B250">
        <v>0</v>
      </c>
      <c r="C250">
        <v>1</v>
      </c>
      <c r="D250">
        <f t="shared" si="6"/>
        <v>2</v>
      </c>
    </row>
    <row r="251" spans="2:8" x14ac:dyDescent="0.2">
      <c r="C251">
        <v>1</v>
      </c>
      <c r="D251">
        <f t="shared" si="6"/>
        <v>2</v>
      </c>
    </row>
    <row r="252" spans="2:8" x14ac:dyDescent="0.2">
      <c r="C252">
        <v>1</v>
      </c>
      <c r="D252">
        <f t="shared" si="6"/>
        <v>2</v>
      </c>
    </row>
    <row r="253" spans="2:8" x14ac:dyDescent="0.2">
      <c r="C253">
        <v>1</v>
      </c>
      <c r="D253">
        <f t="shared" si="6"/>
        <v>2</v>
      </c>
    </row>
    <row r="254" spans="2:8" x14ac:dyDescent="0.2">
      <c r="C254">
        <v>1</v>
      </c>
      <c r="D254">
        <f t="shared" si="6"/>
        <v>2</v>
      </c>
    </row>
    <row r="255" spans="2:8" x14ac:dyDescent="0.2">
      <c r="C255">
        <v>1</v>
      </c>
      <c r="D255">
        <f t="shared" si="6"/>
        <v>2</v>
      </c>
    </row>
    <row r="256" spans="2:8" x14ac:dyDescent="0.2">
      <c r="C256">
        <v>1</v>
      </c>
      <c r="D256">
        <f t="shared" si="6"/>
        <v>2</v>
      </c>
    </row>
    <row r="257" spans="3:4" x14ac:dyDescent="0.2">
      <c r="C257">
        <v>1</v>
      </c>
      <c r="D257">
        <f t="shared" si="6"/>
        <v>2</v>
      </c>
    </row>
    <row r="258" spans="3:4" x14ac:dyDescent="0.2">
      <c r="C258">
        <v>1</v>
      </c>
      <c r="D258">
        <f t="shared" si="6"/>
        <v>2</v>
      </c>
    </row>
    <row r="259" spans="3:4" x14ac:dyDescent="0.2">
      <c r="C259">
        <v>1</v>
      </c>
      <c r="D259">
        <f t="shared" ref="D259:D263" si="8">IFERROR(VLOOKUP(B259,F:G,2,0),0)</f>
        <v>2</v>
      </c>
    </row>
    <row r="260" spans="3:4" x14ac:dyDescent="0.2">
      <c r="C260">
        <v>1</v>
      </c>
      <c r="D260">
        <f t="shared" si="8"/>
        <v>2</v>
      </c>
    </row>
    <row r="261" spans="3:4" x14ac:dyDescent="0.2">
      <c r="C261">
        <v>1</v>
      </c>
      <c r="D261">
        <f t="shared" si="8"/>
        <v>2</v>
      </c>
    </row>
    <row r="262" spans="3:4" x14ac:dyDescent="0.2">
      <c r="C262">
        <v>1</v>
      </c>
      <c r="D262">
        <f t="shared" si="8"/>
        <v>2</v>
      </c>
    </row>
    <row r="263" spans="3:4" x14ac:dyDescent="0.2">
      <c r="C263">
        <v>1</v>
      </c>
      <c r="D263">
        <f t="shared" si="8"/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5- Pedidos del mes SAP</vt:lpstr>
      <vt:lpstr>Sheet1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Arreceygor</dc:creator>
  <cp:lastModifiedBy>Diego Arreceygor</cp:lastModifiedBy>
  <dcterms:created xsi:type="dcterms:W3CDTF">2024-03-26T14:30:30Z</dcterms:created>
  <dcterms:modified xsi:type="dcterms:W3CDTF">2024-03-26T16:16:03Z</dcterms:modified>
</cp:coreProperties>
</file>